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https://insabr.sharepoint.com/sites/insabareun/Shared Documents/02_진행중 Project/17_한국보건산업진흥원(KHIDI)/4_한국보건산업진흥원 정규직 채용/12_2차 면접전형/10_2차 면접전형 결과보고/송부용/"/>
    </mc:Choice>
  </mc:AlternateContent>
  <xr:revisionPtr revIDLastSave="13" documentId="13_ncr:1_{A3F3E471-A550-4F77-A299-45908252AEE8}" xr6:coauthVersionLast="47" xr6:coauthVersionMax="47" xr10:uidLastSave="{456B8B4A-898E-4BE3-9B84-82CAD8B09EDA}"/>
  <bookViews>
    <workbookView xWindow="38280" yWindow="4575" windowWidth="29040" windowHeight="15720" activeTab="9" xr2:uid="{00000000-000D-0000-FFFF-FFFF00000000}"/>
  </bookViews>
  <sheets>
    <sheet name="Rawdata" sheetId="1" r:id="rId1"/>
    <sheet name="논문실적" sheetId="2" state="hidden" r:id="rId2"/>
    <sheet name="자격증" sheetId="4" state="hidden" r:id="rId3"/>
    <sheet name="어학성적" sheetId="5" state="hidden" r:id="rId4"/>
    <sheet name="정성평가" sheetId="9" state="hidden" r:id="rId5"/>
    <sheet name="자격증backdata" sheetId="6" state="hidden" r:id="rId6"/>
    <sheet name="관리용data" sheetId="7" state="hidden" r:id="rId7"/>
    <sheet name="서류전형 종합평정표" sheetId="14" state="hidden" r:id="rId8"/>
    <sheet name="Raw(2차 면접전형 결과)" sheetId="30" r:id="rId9"/>
    <sheet name="2차 면접전형 종합평정표" sheetId="29" r:id="rId10"/>
    <sheet name="Raw(2차 면접전형 결과)_값버전" sheetId="38" r:id="rId11"/>
    <sheet name="2차 면접전형 종합평정표_값버전" sheetId="39" r:id="rId12"/>
  </sheets>
  <definedNames>
    <definedName name="_xlnm._FilterDatabase" localSheetId="9" hidden="1">'2차 면접전형 종합평정표'!$A$1:$BV$49</definedName>
    <definedName name="_xlnm._FilterDatabase" localSheetId="11" hidden="1">'2차 면접전형 종합평정표_값버전'!$A$1:$BW$55</definedName>
    <definedName name="_xlnm._FilterDatabase" localSheetId="8" hidden="1">'Raw(2차 면접전형 결과)'!$A$1:$CK$43</definedName>
    <definedName name="_xlnm._FilterDatabase" localSheetId="10" hidden="1">'Raw(2차 면접전형 결과)_값버전'!$A$1:$CK$43</definedName>
    <definedName name="_xlnm._FilterDatabase" localSheetId="0" hidden="1">Rawdata!$A$1:$JT$43</definedName>
    <definedName name="_xlnm._FilterDatabase" localSheetId="6" hidden="1">관리용data!$J$1:$K$6</definedName>
    <definedName name="_xlnm._FilterDatabase" localSheetId="1" hidden="1">논문실적!$A$1:$AE$1018</definedName>
    <definedName name="_xlnm._FilterDatabase" localSheetId="7" hidden="1">'서류전형 종합평정표'!$A$1:$BS$892</definedName>
    <definedName name="_xlnm._FilterDatabase" localSheetId="3" hidden="1">어학성적!$A$1:$BJ$885</definedName>
    <definedName name="_xlnm._FilterDatabase" localSheetId="2" hidden="1">자격증!$A$1:$S$1424</definedName>
    <definedName name="_xlnm._FilterDatabase" localSheetId="5" hidden="1">자격증backdata!$A$1:$E$1424</definedName>
    <definedName name="_xlnm._FilterDatabase" localSheetId="4" hidden="1">정성평가!$A$1:$AD$886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J10" i="30" l="1"/>
  <c r="BE32" i="29" s="1"/>
  <c r="CI10" i="30"/>
  <c r="CH10" i="30"/>
  <c r="CG10" i="30"/>
  <c r="CF10" i="30"/>
  <c r="A48" i="29"/>
  <c r="A49" i="29" s="1"/>
  <c r="A45" i="29"/>
  <c r="A46" i="29" s="1"/>
  <c r="A26" i="29"/>
  <c r="A27" i="29" s="1"/>
  <c r="A28" i="29" s="1"/>
  <c r="A29" i="29" s="1"/>
  <c r="A30" i="29" s="1"/>
  <c r="A31" i="29" s="1"/>
  <c r="A32" i="29" s="1"/>
  <c r="A33" i="29" s="1"/>
  <c r="A34" i="29" s="1"/>
  <c r="A35" i="29" s="1"/>
  <c r="A36" i="29" s="1"/>
  <c r="A37" i="29" s="1"/>
  <c r="A38" i="29" s="1"/>
  <c r="A39" i="29" s="1"/>
  <c r="A40" i="29" s="1"/>
  <c r="A41" i="29" s="1"/>
  <c r="A42" i="29" s="1"/>
  <c r="A43" i="29" s="1"/>
  <c r="A21" i="29"/>
  <c r="A22" i="29" s="1"/>
  <c r="A23" i="29" s="1"/>
  <c r="A24" i="29" s="1"/>
  <c r="A10" i="29"/>
  <c r="A11" i="29" s="1"/>
  <c r="A12" i="29" s="1"/>
  <c r="A13" i="29" s="1"/>
  <c r="A14" i="29" s="1"/>
  <c r="A15" i="29" s="1"/>
  <c r="A16" i="29" s="1"/>
  <c r="A17" i="29" s="1"/>
  <c r="A18" i="29" s="1"/>
  <c r="A19" i="29" s="1"/>
  <c r="A5" i="29"/>
  <c r="A6" i="29" s="1"/>
  <c r="A7" i="29" s="1"/>
  <c r="A8" i="29" s="1"/>
  <c r="BK10" i="29"/>
  <c r="BU10" i="29"/>
  <c r="BK3" i="29"/>
  <c r="BK5" i="29"/>
  <c r="BK6" i="29"/>
  <c r="BK7" i="29"/>
  <c r="BK8" i="29"/>
  <c r="BK11" i="29"/>
  <c r="BK12" i="29"/>
  <c r="BK13" i="29"/>
  <c r="BK14" i="29"/>
  <c r="BK15" i="29"/>
  <c r="BK16" i="29"/>
  <c r="BK17" i="29"/>
  <c r="BK18" i="29"/>
  <c r="BK19" i="29"/>
  <c r="BK21" i="29"/>
  <c r="BK22" i="29"/>
  <c r="BK23" i="29"/>
  <c r="BK24" i="29"/>
  <c r="BK26" i="29"/>
  <c r="BK27" i="29"/>
  <c r="BK28" i="29"/>
  <c r="BK29" i="29"/>
  <c r="BK30" i="29"/>
  <c r="BK31" i="29"/>
  <c r="BK32" i="29"/>
  <c r="BK33" i="29"/>
  <c r="BK34" i="29"/>
  <c r="BK35" i="29"/>
  <c r="BK36" i="29"/>
  <c r="BK37" i="29"/>
  <c r="BK38" i="29"/>
  <c r="BK39" i="29"/>
  <c r="BK40" i="29"/>
  <c r="BK41" i="29"/>
  <c r="BK42" i="29"/>
  <c r="BK43" i="29"/>
  <c r="BK45" i="29"/>
  <c r="BK46" i="29"/>
  <c r="BK48" i="29"/>
  <c r="BK49" i="29"/>
  <c r="BK2" i="29"/>
  <c r="CF3" i="30"/>
  <c r="CG3" i="30"/>
  <c r="CH3" i="30"/>
  <c r="CI3" i="30"/>
  <c r="CF4" i="30"/>
  <c r="CG4" i="30"/>
  <c r="CH4" i="30"/>
  <c r="CI4" i="30"/>
  <c r="CF5" i="30"/>
  <c r="CG5" i="30"/>
  <c r="CH5" i="30"/>
  <c r="CI5" i="30"/>
  <c r="CF6" i="30"/>
  <c r="CG6" i="30"/>
  <c r="CH6" i="30"/>
  <c r="CI6" i="30"/>
  <c r="CF7" i="30"/>
  <c r="CG7" i="30"/>
  <c r="CH7" i="30"/>
  <c r="CI7" i="30"/>
  <c r="CF8" i="30"/>
  <c r="CG8" i="30"/>
  <c r="CH8" i="30"/>
  <c r="CI8" i="30"/>
  <c r="CF9" i="30"/>
  <c r="BA10" i="29" s="1"/>
  <c r="CG9" i="30"/>
  <c r="BB10" i="29" s="1"/>
  <c r="CH9" i="30"/>
  <c r="BC10" i="29" s="1"/>
  <c r="CI9" i="30"/>
  <c r="BD10" i="29" s="1"/>
  <c r="CF11" i="30"/>
  <c r="CG11" i="30"/>
  <c r="CH11" i="30"/>
  <c r="CI11" i="30"/>
  <c r="CF12" i="30"/>
  <c r="CG12" i="30"/>
  <c r="CH12" i="30"/>
  <c r="CI12" i="30"/>
  <c r="CF13" i="30"/>
  <c r="CG13" i="30"/>
  <c r="CH13" i="30"/>
  <c r="CI13" i="30"/>
  <c r="CF14" i="30"/>
  <c r="CG14" i="30"/>
  <c r="CH14" i="30"/>
  <c r="CI14" i="30"/>
  <c r="CF15" i="30"/>
  <c r="CG15" i="30"/>
  <c r="CH15" i="30"/>
  <c r="CI15" i="30"/>
  <c r="CF16" i="30"/>
  <c r="CG16" i="30"/>
  <c r="CH16" i="30"/>
  <c r="CI16" i="30"/>
  <c r="CF17" i="30"/>
  <c r="CG17" i="30"/>
  <c r="CH17" i="30"/>
  <c r="CI17" i="30"/>
  <c r="CF18" i="30"/>
  <c r="CG18" i="30"/>
  <c r="CH18" i="30"/>
  <c r="CI18" i="30"/>
  <c r="CF19" i="30"/>
  <c r="CG19" i="30"/>
  <c r="CH19" i="30"/>
  <c r="CI19" i="30"/>
  <c r="CF20" i="30"/>
  <c r="CG20" i="30"/>
  <c r="CH20" i="30"/>
  <c r="CI20" i="30"/>
  <c r="CF21" i="30"/>
  <c r="CG21" i="30"/>
  <c r="CH21" i="30"/>
  <c r="CI21" i="30"/>
  <c r="CF22" i="30"/>
  <c r="CG22" i="30"/>
  <c r="CH22" i="30"/>
  <c r="CI22" i="30"/>
  <c r="CF23" i="30"/>
  <c r="CG23" i="30"/>
  <c r="CH23" i="30"/>
  <c r="CI23" i="30"/>
  <c r="CF24" i="30"/>
  <c r="CG24" i="30"/>
  <c r="CH24" i="30"/>
  <c r="CI24" i="30"/>
  <c r="CF25" i="30"/>
  <c r="CG25" i="30"/>
  <c r="CH25" i="30"/>
  <c r="CI25" i="30"/>
  <c r="CF26" i="30"/>
  <c r="CG26" i="30"/>
  <c r="CH26" i="30"/>
  <c r="CI26" i="30"/>
  <c r="CF27" i="30"/>
  <c r="CG27" i="30"/>
  <c r="CH27" i="30"/>
  <c r="CI27" i="30"/>
  <c r="CF28" i="30"/>
  <c r="CG28" i="30"/>
  <c r="CH28" i="30"/>
  <c r="CI28" i="30"/>
  <c r="CF29" i="30"/>
  <c r="CG29" i="30"/>
  <c r="CH29" i="30"/>
  <c r="CI29" i="30"/>
  <c r="BD39" i="29" s="1"/>
  <c r="CF30" i="30"/>
  <c r="CG30" i="30"/>
  <c r="CH30" i="30"/>
  <c r="CI30" i="30"/>
  <c r="CF31" i="30"/>
  <c r="CG31" i="30"/>
  <c r="CH31" i="30"/>
  <c r="CI31" i="30"/>
  <c r="CF32" i="30"/>
  <c r="CG32" i="30"/>
  <c r="CH32" i="30"/>
  <c r="CI32" i="30"/>
  <c r="CF33" i="30"/>
  <c r="CG33" i="30"/>
  <c r="CH33" i="30"/>
  <c r="CI33" i="30"/>
  <c r="CF34" i="30"/>
  <c r="CG34" i="30"/>
  <c r="CH34" i="30"/>
  <c r="CI34" i="30"/>
  <c r="CF35" i="30"/>
  <c r="CG35" i="30"/>
  <c r="CH35" i="30"/>
  <c r="CI35" i="30"/>
  <c r="CF36" i="30"/>
  <c r="CG36" i="30"/>
  <c r="CH36" i="30"/>
  <c r="CI36" i="30"/>
  <c r="CF37" i="30"/>
  <c r="CG37" i="30"/>
  <c r="CH37" i="30"/>
  <c r="CI37" i="30"/>
  <c r="CF38" i="30"/>
  <c r="CG38" i="30"/>
  <c r="CH38" i="30"/>
  <c r="CI38" i="30"/>
  <c r="CF39" i="30"/>
  <c r="CG39" i="30"/>
  <c r="CH39" i="30"/>
  <c r="CI39" i="30"/>
  <c r="CF40" i="30"/>
  <c r="CG40" i="30"/>
  <c r="CH40" i="30"/>
  <c r="CI40" i="30"/>
  <c r="CF41" i="30"/>
  <c r="CG41" i="30"/>
  <c r="CH41" i="30"/>
  <c r="BC24" i="29" s="1"/>
  <c r="CI41" i="30"/>
  <c r="CF42" i="30"/>
  <c r="CG42" i="30"/>
  <c r="CH42" i="30"/>
  <c r="CI42" i="30"/>
  <c r="CF43" i="30"/>
  <c r="CG43" i="30"/>
  <c r="CH43" i="30"/>
  <c r="CI43" i="30"/>
  <c r="CI2" i="30"/>
  <c r="CH2" i="30"/>
  <c r="CG2" i="30"/>
  <c r="CF2" i="30"/>
  <c r="CJ43" i="30"/>
  <c r="BE29" i="29" s="1"/>
  <c r="CJ42" i="30"/>
  <c r="BE7" i="29" s="1"/>
  <c r="CJ41" i="30"/>
  <c r="BE24" i="29" s="1"/>
  <c r="CJ40" i="30"/>
  <c r="BE45" i="29" s="1"/>
  <c r="CJ39" i="30"/>
  <c r="BE36" i="29" s="1"/>
  <c r="CJ38" i="30"/>
  <c r="BE8" i="29" s="1"/>
  <c r="CJ37" i="30"/>
  <c r="BE33" i="29" s="1"/>
  <c r="CJ36" i="30"/>
  <c r="BE5" i="29" s="1"/>
  <c r="CJ35" i="30"/>
  <c r="BE23" i="29" s="1"/>
  <c r="CJ34" i="30"/>
  <c r="BE46" i="29" s="1"/>
  <c r="CJ33" i="30"/>
  <c r="BE40" i="29" s="1"/>
  <c r="CJ32" i="30"/>
  <c r="BE38" i="29" s="1"/>
  <c r="CJ31" i="30"/>
  <c r="BE2" i="29" s="1"/>
  <c r="CJ30" i="30"/>
  <c r="BE28" i="29" s="1"/>
  <c r="CJ29" i="30"/>
  <c r="BE39" i="29" s="1"/>
  <c r="CJ28" i="30"/>
  <c r="BE27" i="29" s="1"/>
  <c r="CJ27" i="30"/>
  <c r="BE30" i="29" s="1"/>
  <c r="CJ26" i="30"/>
  <c r="BE26" i="29" s="1"/>
  <c r="CJ25" i="30"/>
  <c r="BE48" i="29" s="1"/>
  <c r="CJ24" i="30"/>
  <c r="BE43" i="29" s="1"/>
  <c r="CJ23" i="30"/>
  <c r="BE16" i="29" s="1"/>
  <c r="CJ22" i="30"/>
  <c r="BE42" i="29" s="1"/>
  <c r="CJ21" i="30"/>
  <c r="BE13" i="29" s="1"/>
  <c r="CJ20" i="30"/>
  <c r="BE31" i="29" s="1"/>
  <c r="CJ19" i="30"/>
  <c r="BE15" i="29" s="1"/>
  <c r="CJ18" i="30"/>
  <c r="BE34" i="29" s="1"/>
  <c r="CJ17" i="30"/>
  <c r="BE6" i="29" s="1"/>
  <c r="CJ16" i="30"/>
  <c r="BE35" i="29" s="1"/>
  <c r="CJ15" i="30"/>
  <c r="BE14" i="29" s="1"/>
  <c r="CJ14" i="30"/>
  <c r="BE3" i="29" s="1"/>
  <c r="CJ13" i="30"/>
  <c r="BE49" i="29" s="1"/>
  <c r="CJ12" i="30"/>
  <c r="BE17" i="29" s="1"/>
  <c r="CJ11" i="30"/>
  <c r="BE19" i="29" s="1"/>
  <c r="CJ9" i="30"/>
  <c r="BE10" i="29" s="1"/>
  <c r="BF10" i="29" s="1"/>
  <c r="CJ8" i="30"/>
  <c r="BE12" i="29" s="1"/>
  <c r="CJ7" i="30"/>
  <c r="BE41" i="29" s="1"/>
  <c r="CJ6" i="30"/>
  <c r="BE22" i="29" s="1"/>
  <c r="CJ5" i="30"/>
  <c r="BE37" i="29" s="1"/>
  <c r="CJ4" i="30"/>
  <c r="BE11" i="29" s="1"/>
  <c r="CJ3" i="30"/>
  <c r="BE21" i="29" s="1"/>
  <c r="CJ2" i="30"/>
  <c r="BE18" i="29" s="1"/>
  <c r="BU49" i="29"/>
  <c r="BU48" i="29"/>
  <c r="BU46" i="29"/>
  <c r="BU45" i="29"/>
  <c r="BU43" i="29"/>
  <c r="BU42" i="29"/>
  <c r="BU41" i="29"/>
  <c r="BU40" i="29"/>
  <c r="BU39" i="29"/>
  <c r="BU38" i="29"/>
  <c r="BU37" i="29"/>
  <c r="BU36" i="29"/>
  <c r="BU35" i="29"/>
  <c r="BU34" i="29"/>
  <c r="BU33" i="29"/>
  <c r="BU32" i="29"/>
  <c r="BU31" i="29"/>
  <c r="BU30" i="29"/>
  <c r="BU29" i="29"/>
  <c r="BU28" i="29"/>
  <c r="BU27" i="29"/>
  <c r="BU26" i="29"/>
  <c r="BU24" i="29"/>
  <c r="BU23" i="29"/>
  <c r="BU22" i="29"/>
  <c r="BU21" i="29"/>
  <c r="BU19" i="29"/>
  <c r="BU18" i="29"/>
  <c r="BU17" i="29"/>
  <c r="BU16" i="29"/>
  <c r="BU15" i="29"/>
  <c r="BU14" i="29"/>
  <c r="BU13" i="29"/>
  <c r="BU12" i="29"/>
  <c r="BU11" i="29"/>
  <c r="BU8" i="29"/>
  <c r="BU7" i="29"/>
  <c r="BU6" i="29"/>
  <c r="BU5" i="29"/>
  <c r="BU3" i="29"/>
  <c r="BU2" i="29"/>
  <c r="A2" i="29"/>
  <c r="A3" i="29" s="1"/>
  <c r="BH10" i="29" l="1"/>
  <c r="BL10" i="29"/>
  <c r="BM10" i="29" s="1"/>
  <c r="BN10" i="29" s="1"/>
  <c r="BA24" i="29"/>
  <c r="BA30" i="29" l="1"/>
  <c r="BD43" i="29"/>
  <c r="BD33" i="29"/>
  <c r="BC21" i="29"/>
  <c r="BC43" i="29"/>
  <c r="BB45" i="29"/>
  <c r="BB31" i="29"/>
  <c r="BA15" i="29"/>
  <c r="BA22" i="29"/>
  <c r="BD5" i="29"/>
  <c r="BA7" i="29"/>
  <c r="BA49" i="29"/>
  <c r="BC22" i="29"/>
  <c r="BD2" i="29"/>
  <c r="BA39" i="29"/>
  <c r="BD46" i="29"/>
  <c r="BB34" i="29"/>
  <c r="BA36" i="29"/>
  <c r="BD3" i="29"/>
  <c r="BB6" i="29"/>
  <c r="BA31" i="29"/>
  <c r="BC34" i="29"/>
  <c r="BD35" i="29"/>
  <c r="BD41" i="29"/>
  <c r="BC13" i="29"/>
  <c r="BA23" i="29"/>
  <c r="BC31" i="29"/>
  <c r="BC37" i="29"/>
  <c r="BD30" i="29"/>
  <c r="BC33" i="29"/>
  <c r="BC15" i="29"/>
  <c r="BA6" i="29"/>
  <c r="BB14" i="29"/>
  <c r="BD28" i="29"/>
  <c r="BA19" i="29"/>
  <c r="BD16" i="29"/>
  <c r="BC23" i="29"/>
  <c r="BC6" i="29"/>
  <c r="BB39" i="29"/>
  <c r="BB49" i="29"/>
  <c r="BC7" i="29"/>
  <c r="BC46" i="29"/>
  <c r="BD19" i="29"/>
  <c r="BB5" i="29"/>
  <c r="BD37" i="29"/>
  <c r="BC38" i="29"/>
  <c r="BD18" i="29"/>
  <c r="BB17" i="29"/>
  <c r="BC40" i="29"/>
  <c r="BC29" i="29"/>
  <c r="BA43" i="29"/>
  <c r="BA35" i="29"/>
  <c r="BD42" i="29"/>
  <c r="BC35" i="29"/>
  <c r="BB27" i="29"/>
  <c r="BA41" i="29"/>
  <c r="BB38" i="29"/>
  <c r="BC8" i="29"/>
  <c r="BC12" i="29"/>
  <c r="BD31" i="29"/>
  <c r="BC2" i="29"/>
  <c r="BC14" i="29"/>
  <c r="BC41" i="29"/>
  <c r="BB30" i="29"/>
  <c r="BB19" i="29"/>
  <c r="BA21" i="29"/>
  <c r="BD36" i="29"/>
  <c r="BC42" i="29"/>
  <c r="BD12" i="29"/>
  <c r="BA42" i="29"/>
  <c r="BC18" i="29"/>
  <c r="BD7" i="29"/>
  <c r="BD48" i="29"/>
  <c r="BC5" i="29"/>
  <c r="BA17" i="29"/>
  <c r="BB28" i="29"/>
  <c r="BB3" i="29"/>
  <c r="BC36" i="29"/>
  <c r="BD26" i="29"/>
  <c r="BA29" i="29"/>
  <c r="BC11" i="29"/>
  <c r="BD6" i="29"/>
  <c r="BC28" i="29"/>
  <c r="BC3" i="29"/>
  <c r="BD8" i="29"/>
  <c r="BB26" i="29"/>
  <c r="BA32" i="29"/>
  <c r="BD40" i="29"/>
  <c r="BB8" i="29"/>
  <c r="BD38" i="29"/>
  <c r="BD11" i="29"/>
  <c r="BD21" i="29"/>
  <c r="BB40" i="29"/>
  <c r="BD29" i="29"/>
  <c r="BB15" i="29"/>
  <c r="BC45" i="29"/>
  <c r="BB35" i="29"/>
  <c r="BD13" i="29"/>
  <c r="BC49" i="29"/>
  <c r="BB11" i="29"/>
  <c r="BC27" i="29"/>
  <c r="BC17" i="29"/>
  <c r="BB43" i="29"/>
  <c r="BB46" i="29"/>
  <c r="BD23" i="29"/>
  <c r="BD15" i="29"/>
  <c r="BA3" i="29"/>
  <c r="BB33" i="29"/>
  <c r="BA45" i="29"/>
  <c r="BD49" i="29"/>
  <c r="BB48" i="29"/>
  <c r="BD14" i="29"/>
  <c r="BA46" i="29"/>
  <c r="BD32" i="29"/>
  <c r="BC30" i="29"/>
  <c r="BC19" i="29"/>
  <c r="BB29" i="29"/>
  <c r="BB16" i="29"/>
  <c r="BA27" i="29"/>
  <c r="BA12" i="29"/>
  <c r="BD27" i="29"/>
  <c r="BA2" i="29"/>
  <c r="BA11" i="29"/>
  <c r="BA5" i="29"/>
  <c r="BD17" i="29"/>
  <c r="BD22" i="29"/>
  <c r="BC26" i="29"/>
  <c r="BB32" i="29"/>
  <c r="BB42" i="29"/>
  <c r="BA26" i="29"/>
  <c r="BA37" i="29"/>
  <c r="BC16" i="29"/>
  <c r="BC39" i="29"/>
  <c r="BD34" i="29"/>
  <c r="BC32" i="29"/>
  <c r="BD45" i="29"/>
  <c r="BC48" i="29"/>
  <c r="BB24" i="29"/>
  <c r="BB13" i="29"/>
  <c r="BA13" i="29"/>
  <c r="BA18" i="29"/>
  <c r="CK4" i="30"/>
  <c r="CK3" i="30"/>
  <c r="BB21" i="29"/>
  <c r="CK25" i="30"/>
  <c r="BA48" i="29"/>
  <c r="CK30" i="30"/>
  <c r="BA28" i="29"/>
  <c r="CK42" i="30"/>
  <c r="BB7" i="29"/>
  <c r="CK2" i="30"/>
  <c r="BB18" i="29"/>
  <c r="CK33" i="30"/>
  <c r="BA40" i="29"/>
  <c r="CK35" i="30"/>
  <c r="BB23" i="29"/>
  <c r="CK7" i="30"/>
  <c r="BB41" i="29"/>
  <c r="CK40" i="30"/>
  <c r="CK36" i="30"/>
  <c r="CK34" i="30"/>
  <c r="CK31" i="30"/>
  <c r="BB2" i="29"/>
  <c r="CK41" i="30"/>
  <c r="BD24" i="29"/>
  <c r="CK18" i="30"/>
  <c r="BA34" i="29"/>
  <c r="CK5" i="30"/>
  <c r="BB37" i="29"/>
  <c r="CK38" i="30"/>
  <c r="BA8" i="29"/>
  <c r="CK39" i="30"/>
  <c r="BB36" i="29"/>
  <c r="CK37" i="30"/>
  <c r="BA33" i="29"/>
  <c r="CK15" i="30"/>
  <c r="BA14" i="29"/>
  <c r="CK23" i="30"/>
  <c r="BA16" i="29"/>
  <c r="CK9" i="30"/>
  <c r="CK6" i="30"/>
  <c r="BB22" i="29"/>
  <c r="CK32" i="30"/>
  <c r="BA38" i="29"/>
  <c r="CK8" i="30"/>
  <c r="BB12" i="29"/>
  <c r="CK13" i="30"/>
  <c r="CK10" i="30"/>
  <c r="CK28" i="30"/>
  <c r="CK29" i="30"/>
  <c r="CK16" i="30"/>
  <c r="CK14" i="30"/>
  <c r="CK11" i="30"/>
  <c r="CK20" i="30"/>
  <c r="CK26" i="30"/>
  <c r="CK21" i="30"/>
  <c r="CK24" i="30"/>
  <c r="CK19" i="30"/>
  <c r="CK27" i="30"/>
  <c r="CK22" i="30"/>
  <c r="CK17" i="30"/>
  <c r="CK43" i="30"/>
  <c r="CK12" i="30"/>
  <c r="BF13" i="29" l="1"/>
  <c r="BF39" i="29"/>
  <c r="BF41" i="29"/>
  <c r="BF3" i="29"/>
  <c r="BF26" i="29"/>
  <c r="BF32" i="29"/>
  <c r="BL32" i="29" s="1"/>
  <c r="BF43" i="29"/>
  <c r="BF46" i="29"/>
  <c r="BF35" i="29"/>
  <c r="BF36" i="29"/>
  <c r="BF6" i="29"/>
  <c r="BF22" i="29"/>
  <c r="BF37" i="29"/>
  <c r="BF11" i="29"/>
  <c r="BF45" i="29"/>
  <c r="BF27" i="29"/>
  <c r="BF5" i="29"/>
  <c r="BF19" i="29"/>
  <c r="BF31" i="29"/>
  <c r="BF42" i="29"/>
  <c r="BF40" i="29"/>
  <c r="BF15" i="29"/>
  <c r="BF29" i="29"/>
  <c r="BF30" i="29"/>
  <c r="BF49" i="29"/>
  <c r="BF17" i="29"/>
  <c r="BF16" i="29"/>
  <c r="BF28" i="29"/>
  <c r="BF14" i="29"/>
  <c r="BF33" i="29"/>
  <c r="BF7" i="29"/>
  <c r="BF8" i="29"/>
  <c r="BF23" i="29"/>
  <c r="BF48" i="29"/>
  <c r="BF21" i="29"/>
  <c r="BF24" i="29"/>
  <c r="BF18" i="29"/>
  <c r="BF34" i="29"/>
  <c r="BF12" i="29"/>
  <c r="BF38" i="29"/>
  <c r="BF2" i="29"/>
  <c r="BH7" i="29" l="1"/>
  <c r="BL7" i="29"/>
  <c r="BM7" i="29" s="1"/>
  <c r="BN7" i="29" s="1"/>
  <c r="BH48" i="29"/>
  <c r="BL48" i="29"/>
  <c r="BM48" i="29" s="1"/>
  <c r="BN48" i="29" s="1"/>
  <c r="BH36" i="29"/>
  <c r="BL36" i="29"/>
  <c r="BM36" i="29" s="1"/>
  <c r="BN36" i="29" s="1"/>
  <c r="BH14" i="29"/>
  <c r="BL14" i="29"/>
  <c r="BM14" i="29" s="1"/>
  <c r="BN14" i="29" s="1"/>
  <c r="BH28" i="29"/>
  <c r="BL28" i="29"/>
  <c r="BM28" i="29" s="1"/>
  <c r="BN28" i="29" s="1"/>
  <c r="BH23" i="29"/>
  <c r="BM23" i="29"/>
  <c r="BN23" i="29" s="1"/>
  <c r="BH31" i="29"/>
  <c r="BL31" i="29"/>
  <c r="BM31" i="29" s="1"/>
  <c r="BN31" i="29" s="1"/>
  <c r="BH38" i="29"/>
  <c r="BL38" i="29"/>
  <c r="BM38" i="29" s="1"/>
  <c r="BN38" i="29" s="1"/>
  <c r="BH19" i="29"/>
  <c r="BM19" i="29"/>
  <c r="BN19" i="29" s="1"/>
  <c r="BH12" i="29"/>
  <c r="BL12" i="29"/>
  <c r="BM12" i="29" s="1"/>
  <c r="BN12" i="29" s="1"/>
  <c r="BH5" i="29"/>
  <c r="BL5" i="29"/>
  <c r="BM5" i="29" s="1"/>
  <c r="BN5" i="29" s="1"/>
  <c r="BH27" i="29"/>
  <c r="BL27" i="29"/>
  <c r="BM27" i="29" s="1"/>
  <c r="BN27" i="29" s="1"/>
  <c r="BH18" i="29"/>
  <c r="BL18" i="29"/>
  <c r="BM18" i="29" s="1"/>
  <c r="BN18" i="29" s="1"/>
  <c r="BH49" i="29"/>
  <c r="BL49" i="29"/>
  <c r="BM49" i="29" s="1"/>
  <c r="BN49" i="29" s="1"/>
  <c r="BH26" i="29"/>
  <c r="BL26" i="29"/>
  <c r="BM26" i="29" s="1"/>
  <c r="BN26" i="29" s="1"/>
  <c r="BH30" i="29"/>
  <c r="BL30" i="29"/>
  <c r="BM30" i="29" s="1"/>
  <c r="BN30" i="29" s="1"/>
  <c r="BH29" i="29"/>
  <c r="BL29" i="29"/>
  <c r="BM29" i="29" s="1"/>
  <c r="BN29" i="29" s="1"/>
  <c r="BH39" i="29"/>
  <c r="BL39" i="29"/>
  <c r="BM39" i="29" s="1"/>
  <c r="BN39" i="29" s="1"/>
  <c r="BH6" i="29"/>
  <c r="BL6" i="29"/>
  <c r="BM6" i="29" s="1"/>
  <c r="BN6" i="29" s="1"/>
  <c r="BH33" i="29"/>
  <c r="BL33" i="29"/>
  <c r="BM33" i="29" s="1"/>
  <c r="BN33" i="29" s="1"/>
  <c r="BH35" i="29"/>
  <c r="BL35" i="29"/>
  <c r="BM35" i="29" s="1"/>
  <c r="BN35" i="29" s="1"/>
  <c r="BH42" i="29"/>
  <c r="BL42" i="29"/>
  <c r="BM42" i="29" s="1"/>
  <c r="BN42" i="29" s="1"/>
  <c r="BH46" i="29"/>
  <c r="BL46" i="29"/>
  <c r="BM46" i="29" s="1"/>
  <c r="BN46" i="29" s="1"/>
  <c r="BH2" i="29"/>
  <c r="BL2" i="29"/>
  <c r="BM2" i="29" s="1"/>
  <c r="BN2" i="29" s="1"/>
  <c r="BH16" i="29"/>
  <c r="BL16" i="29"/>
  <c r="BM16" i="29" s="1"/>
  <c r="BN16" i="29" s="1"/>
  <c r="BH43" i="29"/>
  <c r="BL43" i="29"/>
  <c r="BM43" i="29" s="1"/>
  <c r="BN43" i="29" s="1"/>
  <c r="BH8" i="29"/>
  <c r="BM8" i="29"/>
  <c r="BN8" i="29" s="1"/>
  <c r="BH32" i="29"/>
  <c r="BM32" i="29"/>
  <c r="BN32" i="29" s="1"/>
  <c r="BH17" i="29"/>
  <c r="BL17" i="29"/>
  <c r="BM17" i="29" s="1"/>
  <c r="BN17" i="29" s="1"/>
  <c r="BH34" i="29"/>
  <c r="BL34" i="29"/>
  <c r="BM34" i="29" s="1"/>
  <c r="BN34" i="29" s="1"/>
  <c r="BH45" i="29"/>
  <c r="BL45" i="29"/>
  <c r="BM45" i="29" s="1"/>
  <c r="BN45" i="29" s="1"/>
  <c r="BO45" i="29" s="1"/>
  <c r="BH24" i="29"/>
  <c r="BM24" i="29"/>
  <c r="BN24" i="29" s="1"/>
  <c r="BH21" i="29"/>
  <c r="BL21" i="29"/>
  <c r="BM21" i="29" s="1"/>
  <c r="BN21" i="29" s="1"/>
  <c r="BH3" i="29"/>
  <c r="BL3" i="29"/>
  <c r="BM3" i="29" s="1"/>
  <c r="BN3" i="29" s="1"/>
  <c r="BH15" i="29"/>
  <c r="BL15" i="29"/>
  <c r="BM15" i="29" s="1"/>
  <c r="BN15" i="29" s="1"/>
  <c r="BH11" i="29"/>
  <c r="BL11" i="29"/>
  <c r="BM11" i="29" s="1"/>
  <c r="BN11" i="29" s="1"/>
  <c r="BH41" i="29"/>
  <c r="BL41" i="29"/>
  <c r="BM41" i="29" s="1"/>
  <c r="BN41" i="29" s="1"/>
  <c r="BH40" i="29"/>
  <c r="BL40" i="29"/>
  <c r="BM40" i="29" s="1"/>
  <c r="BN40" i="29" s="1"/>
  <c r="BH37" i="29"/>
  <c r="BL37" i="29"/>
  <c r="BM37" i="29" s="1"/>
  <c r="BN37" i="29" s="1"/>
  <c r="BH22" i="29"/>
  <c r="BL22" i="29"/>
  <c r="BM22" i="29" s="1"/>
  <c r="BN22" i="29" s="1"/>
  <c r="BH13" i="29"/>
  <c r="BL13" i="29"/>
  <c r="BM13" i="29" s="1"/>
  <c r="BN13" i="29" s="1"/>
  <c r="BO22" i="29" l="1"/>
  <c r="BO37" i="29"/>
  <c r="BO8" i="29"/>
  <c r="BO46" i="29"/>
  <c r="BO49" i="29"/>
  <c r="BO23" i="29"/>
  <c r="BO17" i="29"/>
  <c r="BO18" i="29"/>
  <c r="BO11" i="29"/>
  <c r="BO10" i="29"/>
  <c r="BO3" i="29"/>
  <c r="BO31" i="29"/>
  <c r="BO34" i="29"/>
  <c r="BO42" i="29"/>
  <c r="BO6" i="29"/>
  <c r="BO14" i="29"/>
  <c r="BO28" i="29"/>
  <c r="BO5" i="29"/>
  <c r="BO38" i="29"/>
  <c r="BO41" i="29"/>
  <c r="BO32" i="29"/>
  <c r="BO43" i="29"/>
  <c r="BO12" i="29"/>
  <c r="BO33" i="29"/>
  <c r="BO39" i="29"/>
  <c r="BO36" i="29"/>
  <c r="BO15" i="29"/>
  <c r="BO16" i="29"/>
  <c r="BO48" i="29"/>
  <c r="BO26" i="29"/>
  <c r="BO40" i="29"/>
  <c r="BO35" i="29"/>
  <c r="BO27" i="29"/>
  <c r="BO29" i="29"/>
  <c r="BO19" i="29"/>
  <c r="BO13" i="29"/>
  <c r="BO24" i="29"/>
  <c r="BO21" i="29"/>
  <c r="BO30" i="29"/>
  <c r="BO7" i="29"/>
  <c r="BO2" i="29"/>
  <c r="BM891" i="14"/>
  <c r="BL891" i="14"/>
  <c r="BF891" i="14"/>
  <c r="BB891" i="14"/>
  <c r="AW891" i="14"/>
  <c r="AV891" i="14"/>
  <c r="AQ891" i="14"/>
  <c r="AP891" i="14"/>
  <c r="AO891" i="14"/>
  <c r="AN891" i="14"/>
  <c r="AM891" i="14"/>
  <c r="AL891" i="14"/>
  <c r="AK891" i="14"/>
  <c r="AJ891" i="14"/>
  <c r="AI891" i="14"/>
  <c r="AH891" i="14"/>
  <c r="BM890" i="14"/>
  <c r="BL890" i="14"/>
  <c r="BF890" i="14"/>
  <c r="BB890" i="14"/>
  <c r="AW890" i="14"/>
  <c r="AV890" i="14"/>
  <c r="AQ890" i="14"/>
  <c r="AP890" i="14"/>
  <c r="AO890" i="14"/>
  <c r="AN890" i="14"/>
  <c r="AM890" i="14"/>
  <c r="AL890" i="14"/>
  <c r="AK890" i="14"/>
  <c r="AJ890" i="14"/>
  <c r="AI890" i="14"/>
  <c r="AH890" i="14"/>
  <c r="BM889" i="14"/>
  <c r="BL889" i="14"/>
  <c r="BF889" i="14"/>
  <c r="BB889" i="14"/>
  <c r="AW889" i="14"/>
  <c r="AV889" i="14"/>
  <c r="AQ889" i="14"/>
  <c r="AP889" i="14"/>
  <c r="AO889" i="14"/>
  <c r="AN889" i="14"/>
  <c r="AM889" i="14"/>
  <c r="AL889" i="14"/>
  <c r="AK889" i="14"/>
  <c r="AJ889" i="14"/>
  <c r="AI889" i="14"/>
  <c r="AH889" i="14"/>
  <c r="BM888" i="14"/>
  <c r="BL888" i="14"/>
  <c r="BF888" i="14"/>
  <c r="BB888" i="14"/>
  <c r="AW888" i="14"/>
  <c r="AV888" i="14"/>
  <c r="AQ888" i="14"/>
  <c r="AP888" i="14"/>
  <c r="AO888" i="14"/>
  <c r="AN888" i="14"/>
  <c r="AM888" i="14"/>
  <c r="AL888" i="14"/>
  <c r="AK888" i="14"/>
  <c r="AJ888" i="14"/>
  <c r="AI888" i="14"/>
  <c r="AH888" i="14"/>
  <c r="BM887" i="14"/>
  <c r="BL887" i="14"/>
  <c r="BF887" i="14"/>
  <c r="BB887" i="14"/>
  <c r="AW887" i="14"/>
  <c r="AV887" i="14"/>
  <c r="AQ887" i="14"/>
  <c r="AP887" i="14"/>
  <c r="AO887" i="14"/>
  <c r="AN887" i="14"/>
  <c r="AM887" i="14"/>
  <c r="AL887" i="14"/>
  <c r="AK887" i="14"/>
  <c r="AJ887" i="14"/>
  <c r="AI887" i="14"/>
  <c r="AH887" i="14"/>
  <c r="BM886" i="14"/>
  <c r="BL886" i="14"/>
  <c r="BF886" i="14"/>
  <c r="BB886" i="14"/>
  <c r="AW886" i="14"/>
  <c r="AV886" i="14"/>
  <c r="AQ886" i="14"/>
  <c r="AP886" i="14"/>
  <c r="AO886" i="14"/>
  <c r="AN886" i="14"/>
  <c r="AM886" i="14"/>
  <c r="AL886" i="14"/>
  <c r="AK886" i="14"/>
  <c r="AJ886" i="14"/>
  <c r="AI886" i="14"/>
  <c r="AH886" i="14"/>
  <c r="BM885" i="14"/>
  <c r="BL885" i="14"/>
  <c r="BF885" i="14"/>
  <c r="BB885" i="14"/>
  <c r="AW885" i="14"/>
  <c r="AV885" i="14"/>
  <c r="AQ885" i="14"/>
  <c r="AP885" i="14"/>
  <c r="AO885" i="14"/>
  <c r="AN885" i="14"/>
  <c r="AM885" i="14"/>
  <c r="AL885" i="14"/>
  <c r="AK885" i="14"/>
  <c r="AJ885" i="14"/>
  <c r="AI885" i="14"/>
  <c r="AH885" i="14"/>
  <c r="BM884" i="14"/>
  <c r="BL884" i="14"/>
  <c r="BF884" i="14"/>
  <c r="BB884" i="14"/>
  <c r="AW884" i="14"/>
  <c r="AV884" i="14"/>
  <c r="AQ884" i="14"/>
  <c r="AP884" i="14"/>
  <c r="AO884" i="14"/>
  <c r="AN884" i="14"/>
  <c r="AM884" i="14"/>
  <c r="AL884" i="14"/>
  <c r="AK884" i="14"/>
  <c r="AJ884" i="14"/>
  <c r="AI884" i="14"/>
  <c r="AH884" i="14"/>
  <c r="BM883" i="14"/>
  <c r="BL883" i="14"/>
  <c r="BF883" i="14"/>
  <c r="BB883" i="14"/>
  <c r="AW883" i="14"/>
  <c r="AV883" i="14"/>
  <c r="AQ883" i="14"/>
  <c r="AP883" i="14"/>
  <c r="AO883" i="14"/>
  <c r="AN883" i="14"/>
  <c r="AM883" i="14"/>
  <c r="AL883" i="14"/>
  <c r="AK883" i="14"/>
  <c r="AJ883" i="14"/>
  <c r="AI883" i="14"/>
  <c r="AH883" i="14"/>
  <c r="BM882" i="14"/>
  <c r="BL882" i="14"/>
  <c r="BB882" i="14"/>
  <c r="AW882" i="14"/>
  <c r="AV882" i="14"/>
  <c r="AQ882" i="14"/>
  <c r="AP882" i="14"/>
  <c r="AO882" i="14"/>
  <c r="AN882" i="14"/>
  <c r="AM882" i="14"/>
  <c r="AL882" i="14"/>
  <c r="AK882" i="14"/>
  <c r="AJ882" i="14"/>
  <c r="AI882" i="14"/>
  <c r="AH882" i="14"/>
  <c r="BM881" i="14"/>
  <c r="BL881" i="14"/>
  <c r="BB881" i="14"/>
  <c r="AW881" i="14"/>
  <c r="AV881" i="14"/>
  <c r="AQ881" i="14"/>
  <c r="AP881" i="14"/>
  <c r="AO881" i="14"/>
  <c r="AN881" i="14"/>
  <c r="AM881" i="14"/>
  <c r="AL881" i="14"/>
  <c r="AK881" i="14"/>
  <c r="AJ881" i="14"/>
  <c r="AI881" i="14"/>
  <c r="AH881" i="14"/>
  <c r="BM880" i="14"/>
  <c r="BL880" i="14"/>
  <c r="BB880" i="14"/>
  <c r="AW880" i="14"/>
  <c r="AV880" i="14"/>
  <c r="AQ880" i="14"/>
  <c r="AP880" i="14"/>
  <c r="AO880" i="14"/>
  <c r="AN880" i="14"/>
  <c r="AM880" i="14"/>
  <c r="AL880" i="14"/>
  <c r="AK880" i="14"/>
  <c r="AJ880" i="14"/>
  <c r="AI880" i="14"/>
  <c r="AH880" i="14"/>
  <c r="BM879" i="14"/>
  <c r="BL879" i="14"/>
  <c r="BB879" i="14"/>
  <c r="AW879" i="14"/>
  <c r="AV879" i="14"/>
  <c r="AQ879" i="14"/>
  <c r="AP879" i="14"/>
  <c r="AO879" i="14"/>
  <c r="AN879" i="14"/>
  <c r="AM879" i="14"/>
  <c r="AL879" i="14"/>
  <c r="AK879" i="14"/>
  <c r="AJ879" i="14"/>
  <c r="AI879" i="14"/>
  <c r="AH879" i="14"/>
  <c r="BM878" i="14"/>
  <c r="BL878" i="14"/>
  <c r="BB878" i="14"/>
  <c r="AW878" i="14"/>
  <c r="AV878" i="14"/>
  <c r="AQ878" i="14"/>
  <c r="AP878" i="14"/>
  <c r="AO878" i="14"/>
  <c r="AN878" i="14"/>
  <c r="AM878" i="14"/>
  <c r="AL878" i="14"/>
  <c r="AK878" i="14"/>
  <c r="AJ878" i="14"/>
  <c r="AI878" i="14"/>
  <c r="AH878" i="14"/>
  <c r="BM877" i="14"/>
  <c r="BL877" i="14"/>
  <c r="BB877" i="14"/>
  <c r="AW877" i="14"/>
  <c r="AV877" i="14"/>
  <c r="AQ877" i="14"/>
  <c r="AP877" i="14"/>
  <c r="AO877" i="14"/>
  <c r="AN877" i="14"/>
  <c r="AM877" i="14"/>
  <c r="AL877" i="14"/>
  <c r="AK877" i="14"/>
  <c r="AJ877" i="14"/>
  <c r="AI877" i="14"/>
  <c r="AH877" i="14"/>
  <c r="BM876" i="14"/>
  <c r="BL876" i="14"/>
  <c r="BB876" i="14"/>
  <c r="AW876" i="14"/>
  <c r="AV876" i="14"/>
  <c r="AQ876" i="14"/>
  <c r="AP876" i="14"/>
  <c r="AO876" i="14"/>
  <c r="AN876" i="14"/>
  <c r="AM876" i="14"/>
  <c r="AL876" i="14"/>
  <c r="AK876" i="14"/>
  <c r="AJ876" i="14"/>
  <c r="AI876" i="14"/>
  <c r="AH876" i="14"/>
  <c r="BM875" i="14"/>
  <c r="BL875" i="14"/>
  <c r="BB875" i="14"/>
  <c r="AW875" i="14"/>
  <c r="AV875" i="14"/>
  <c r="AQ875" i="14"/>
  <c r="AP875" i="14"/>
  <c r="AO875" i="14"/>
  <c r="AN875" i="14"/>
  <c r="AM875" i="14"/>
  <c r="AL875" i="14"/>
  <c r="AK875" i="14"/>
  <c r="AJ875" i="14"/>
  <c r="AI875" i="14"/>
  <c r="AH875" i="14"/>
  <c r="BM874" i="14"/>
  <c r="BL874" i="14"/>
  <c r="BB874" i="14"/>
  <c r="AW874" i="14"/>
  <c r="AV874" i="14"/>
  <c r="AQ874" i="14"/>
  <c r="AP874" i="14"/>
  <c r="AO874" i="14"/>
  <c r="AN874" i="14"/>
  <c r="AM874" i="14"/>
  <c r="AL874" i="14"/>
  <c r="AK874" i="14"/>
  <c r="AJ874" i="14"/>
  <c r="AI874" i="14"/>
  <c r="AH874" i="14"/>
  <c r="BM873" i="14"/>
  <c r="BL873" i="14"/>
  <c r="BB873" i="14"/>
  <c r="AW873" i="14"/>
  <c r="AV873" i="14"/>
  <c r="AQ873" i="14"/>
  <c r="AP873" i="14"/>
  <c r="AO873" i="14"/>
  <c r="AN873" i="14"/>
  <c r="AM873" i="14"/>
  <c r="AL873" i="14"/>
  <c r="AK873" i="14"/>
  <c r="AJ873" i="14"/>
  <c r="AI873" i="14"/>
  <c r="AH873" i="14"/>
  <c r="BM872" i="14"/>
  <c r="BL872" i="14"/>
  <c r="BB872" i="14"/>
  <c r="AW872" i="14"/>
  <c r="AV872" i="14"/>
  <c r="AQ872" i="14"/>
  <c r="AP872" i="14"/>
  <c r="AO872" i="14"/>
  <c r="AN872" i="14"/>
  <c r="AM872" i="14"/>
  <c r="AL872" i="14"/>
  <c r="AK872" i="14"/>
  <c r="AJ872" i="14"/>
  <c r="AI872" i="14"/>
  <c r="AH872" i="14"/>
  <c r="BM871" i="14"/>
  <c r="BL871" i="14"/>
  <c r="BB871" i="14"/>
  <c r="AW871" i="14"/>
  <c r="AV871" i="14"/>
  <c r="AQ871" i="14"/>
  <c r="AP871" i="14"/>
  <c r="AO871" i="14"/>
  <c r="AN871" i="14"/>
  <c r="AM871" i="14"/>
  <c r="AL871" i="14"/>
  <c r="AK871" i="14"/>
  <c r="AJ871" i="14"/>
  <c r="AI871" i="14"/>
  <c r="AH871" i="14"/>
  <c r="BM870" i="14"/>
  <c r="BL870" i="14"/>
  <c r="BB870" i="14"/>
  <c r="AW870" i="14"/>
  <c r="AV870" i="14"/>
  <c r="AQ870" i="14"/>
  <c r="AP870" i="14"/>
  <c r="AO870" i="14"/>
  <c r="AN870" i="14"/>
  <c r="AM870" i="14"/>
  <c r="AL870" i="14"/>
  <c r="AK870" i="14"/>
  <c r="AJ870" i="14"/>
  <c r="AI870" i="14"/>
  <c r="AH870" i="14"/>
  <c r="BM869" i="14"/>
  <c r="BL869" i="14"/>
  <c r="BB869" i="14"/>
  <c r="AW869" i="14"/>
  <c r="AV869" i="14"/>
  <c r="AQ869" i="14"/>
  <c r="AP869" i="14"/>
  <c r="AO869" i="14"/>
  <c r="AN869" i="14"/>
  <c r="AM869" i="14"/>
  <c r="AL869" i="14"/>
  <c r="AK869" i="14"/>
  <c r="AJ869" i="14"/>
  <c r="AI869" i="14"/>
  <c r="AH869" i="14"/>
  <c r="BM868" i="14"/>
  <c r="BL868" i="14"/>
  <c r="BB868" i="14"/>
  <c r="AW868" i="14"/>
  <c r="AV868" i="14"/>
  <c r="AQ868" i="14"/>
  <c r="AP868" i="14"/>
  <c r="AO868" i="14"/>
  <c r="AN868" i="14"/>
  <c r="AM868" i="14"/>
  <c r="AL868" i="14"/>
  <c r="AK868" i="14"/>
  <c r="AJ868" i="14"/>
  <c r="AI868" i="14"/>
  <c r="AH868" i="14"/>
  <c r="BM867" i="14"/>
  <c r="BL867" i="14"/>
  <c r="BB867" i="14"/>
  <c r="AW867" i="14"/>
  <c r="AV867" i="14"/>
  <c r="AQ867" i="14"/>
  <c r="AP867" i="14"/>
  <c r="AO867" i="14"/>
  <c r="AN867" i="14"/>
  <c r="AM867" i="14"/>
  <c r="AL867" i="14"/>
  <c r="AK867" i="14"/>
  <c r="AJ867" i="14"/>
  <c r="AI867" i="14"/>
  <c r="AH867" i="14"/>
  <c r="BM866" i="14"/>
  <c r="BL866" i="14"/>
  <c r="BB866" i="14"/>
  <c r="AW866" i="14"/>
  <c r="AV866" i="14"/>
  <c r="AQ866" i="14"/>
  <c r="AP866" i="14"/>
  <c r="AO866" i="14"/>
  <c r="AN866" i="14"/>
  <c r="AM866" i="14"/>
  <c r="AL866" i="14"/>
  <c r="AK866" i="14"/>
  <c r="AJ866" i="14"/>
  <c r="AI866" i="14"/>
  <c r="AH866" i="14"/>
  <c r="BM865" i="14"/>
  <c r="BL865" i="14"/>
  <c r="BB865" i="14"/>
  <c r="AW865" i="14"/>
  <c r="AV865" i="14"/>
  <c r="AQ865" i="14"/>
  <c r="AP865" i="14"/>
  <c r="AO865" i="14"/>
  <c r="AN865" i="14"/>
  <c r="AM865" i="14"/>
  <c r="AL865" i="14"/>
  <c r="AK865" i="14"/>
  <c r="AJ865" i="14"/>
  <c r="AI865" i="14"/>
  <c r="AH865" i="14"/>
  <c r="BM864" i="14"/>
  <c r="BL864" i="14"/>
  <c r="BB864" i="14"/>
  <c r="AW864" i="14"/>
  <c r="AV864" i="14"/>
  <c r="AQ864" i="14"/>
  <c r="AP864" i="14"/>
  <c r="AO864" i="14"/>
  <c r="AN864" i="14"/>
  <c r="AM864" i="14"/>
  <c r="AL864" i="14"/>
  <c r="AK864" i="14"/>
  <c r="AJ864" i="14"/>
  <c r="AI864" i="14"/>
  <c r="AH864" i="14"/>
  <c r="BM863" i="14"/>
  <c r="BL863" i="14"/>
  <c r="BB863" i="14"/>
  <c r="AW863" i="14"/>
  <c r="AV863" i="14"/>
  <c r="AQ863" i="14"/>
  <c r="AP863" i="14"/>
  <c r="AO863" i="14"/>
  <c r="AN863" i="14"/>
  <c r="AM863" i="14"/>
  <c r="AL863" i="14"/>
  <c r="AK863" i="14"/>
  <c r="AJ863" i="14"/>
  <c r="AI863" i="14"/>
  <c r="AH863" i="14"/>
  <c r="BM862" i="14"/>
  <c r="BL862" i="14"/>
  <c r="BB862" i="14"/>
  <c r="AW862" i="14"/>
  <c r="AV862" i="14"/>
  <c r="AQ862" i="14"/>
  <c r="AP862" i="14"/>
  <c r="AO862" i="14"/>
  <c r="AN862" i="14"/>
  <c r="AM862" i="14"/>
  <c r="AL862" i="14"/>
  <c r="AK862" i="14"/>
  <c r="AJ862" i="14"/>
  <c r="AI862" i="14"/>
  <c r="AH862" i="14"/>
  <c r="BM861" i="14"/>
  <c r="BL861" i="14"/>
  <c r="BB861" i="14"/>
  <c r="AW861" i="14"/>
  <c r="AV861" i="14"/>
  <c r="AQ861" i="14"/>
  <c r="AP861" i="14"/>
  <c r="AO861" i="14"/>
  <c r="AN861" i="14"/>
  <c r="AM861" i="14"/>
  <c r="AL861" i="14"/>
  <c r="AK861" i="14"/>
  <c r="AJ861" i="14"/>
  <c r="AI861" i="14"/>
  <c r="AH861" i="14"/>
  <c r="BM860" i="14"/>
  <c r="BL860" i="14"/>
  <c r="BB860" i="14"/>
  <c r="AW860" i="14"/>
  <c r="AV860" i="14"/>
  <c r="AQ860" i="14"/>
  <c r="AP860" i="14"/>
  <c r="AO860" i="14"/>
  <c r="AN860" i="14"/>
  <c r="AM860" i="14"/>
  <c r="AL860" i="14"/>
  <c r="AK860" i="14"/>
  <c r="AJ860" i="14"/>
  <c r="AI860" i="14"/>
  <c r="AH860" i="14"/>
  <c r="BM859" i="14"/>
  <c r="BL859" i="14"/>
  <c r="BB859" i="14"/>
  <c r="AW859" i="14"/>
  <c r="AV859" i="14"/>
  <c r="AQ859" i="14"/>
  <c r="AP859" i="14"/>
  <c r="AO859" i="14"/>
  <c r="AN859" i="14"/>
  <c r="AM859" i="14"/>
  <c r="AL859" i="14"/>
  <c r="AK859" i="14"/>
  <c r="AJ859" i="14"/>
  <c r="AI859" i="14"/>
  <c r="AH859" i="14"/>
  <c r="A859" i="14"/>
  <c r="A860" i="14" s="1"/>
  <c r="A861" i="14" s="1"/>
  <c r="A862" i="14" s="1"/>
  <c r="A863" i="14" s="1"/>
  <c r="A864" i="14" s="1"/>
  <c r="A865" i="14" s="1"/>
  <c r="A866" i="14" s="1"/>
  <c r="A867" i="14" s="1"/>
  <c r="A868" i="14" s="1"/>
  <c r="A869" i="14" s="1"/>
  <c r="A870" i="14" s="1"/>
  <c r="A871" i="14" s="1"/>
  <c r="A872" i="14" s="1"/>
  <c r="A873" i="14" s="1"/>
  <c r="A874" i="14" s="1"/>
  <c r="A875" i="14" s="1"/>
  <c r="A876" i="14" s="1"/>
  <c r="A877" i="14" s="1"/>
  <c r="A878" i="14" s="1"/>
  <c r="A879" i="14" s="1"/>
  <c r="A880" i="14" s="1"/>
  <c r="A881" i="14" s="1"/>
  <c r="A882" i="14" s="1"/>
  <c r="A883" i="14" s="1"/>
  <c r="A884" i="14" s="1"/>
  <c r="A885" i="14" s="1"/>
  <c r="A886" i="14" s="1"/>
  <c r="A887" i="14" s="1"/>
  <c r="A888" i="14" s="1"/>
  <c r="A889" i="14" s="1"/>
  <c r="A890" i="14" s="1"/>
  <c r="A891" i="14" s="1"/>
  <c r="BM857" i="14"/>
  <c r="BL857" i="14"/>
  <c r="BF857" i="14"/>
  <c r="BB857" i="14"/>
  <c r="AW857" i="14"/>
  <c r="AV857" i="14"/>
  <c r="AQ857" i="14"/>
  <c r="AP857" i="14"/>
  <c r="AO857" i="14"/>
  <c r="AN857" i="14"/>
  <c r="AM857" i="14"/>
  <c r="AL857" i="14"/>
  <c r="AK857" i="14"/>
  <c r="AJ857" i="14"/>
  <c r="AI857" i="14"/>
  <c r="AH857" i="14"/>
  <c r="BM856" i="14"/>
  <c r="BL856" i="14"/>
  <c r="BF856" i="14"/>
  <c r="BB856" i="14"/>
  <c r="AW856" i="14"/>
  <c r="AV856" i="14"/>
  <c r="AQ856" i="14"/>
  <c r="AP856" i="14"/>
  <c r="AO856" i="14"/>
  <c r="AN856" i="14"/>
  <c r="AM856" i="14"/>
  <c r="AL856" i="14"/>
  <c r="AK856" i="14"/>
  <c r="AJ856" i="14"/>
  <c r="AI856" i="14"/>
  <c r="AH856" i="14"/>
  <c r="BM855" i="14"/>
  <c r="BL855" i="14"/>
  <c r="BB855" i="14"/>
  <c r="AW855" i="14"/>
  <c r="AV855" i="14"/>
  <c r="AQ855" i="14"/>
  <c r="AP855" i="14"/>
  <c r="AO855" i="14"/>
  <c r="AN855" i="14"/>
  <c r="AM855" i="14"/>
  <c r="AL855" i="14"/>
  <c r="AK855" i="14"/>
  <c r="AJ855" i="14"/>
  <c r="AI855" i="14"/>
  <c r="AH855" i="14"/>
  <c r="BM854" i="14"/>
  <c r="BL854" i="14"/>
  <c r="BB854" i="14"/>
  <c r="AW854" i="14"/>
  <c r="AV854" i="14"/>
  <c r="AQ854" i="14"/>
  <c r="AP854" i="14"/>
  <c r="AO854" i="14"/>
  <c r="AN854" i="14"/>
  <c r="AM854" i="14"/>
  <c r="AL854" i="14"/>
  <c r="AK854" i="14"/>
  <c r="AJ854" i="14"/>
  <c r="AI854" i="14"/>
  <c r="AH854" i="14"/>
  <c r="BM853" i="14"/>
  <c r="BL853" i="14"/>
  <c r="BB853" i="14"/>
  <c r="AW853" i="14"/>
  <c r="AV853" i="14"/>
  <c r="AQ853" i="14"/>
  <c r="AP853" i="14"/>
  <c r="AO853" i="14"/>
  <c r="AN853" i="14"/>
  <c r="AM853" i="14"/>
  <c r="AL853" i="14"/>
  <c r="AK853" i="14"/>
  <c r="AJ853" i="14"/>
  <c r="AI853" i="14"/>
  <c r="AH853" i="14"/>
  <c r="BM852" i="14"/>
  <c r="BL852" i="14"/>
  <c r="BB852" i="14"/>
  <c r="AW852" i="14"/>
  <c r="AV852" i="14"/>
  <c r="AQ852" i="14"/>
  <c r="AP852" i="14"/>
  <c r="AO852" i="14"/>
  <c r="AN852" i="14"/>
  <c r="AM852" i="14"/>
  <c r="AL852" i="14"/>
  <c r="AK852" i="14"/>
  <c r="AJ852" i="14"/>
  <c r="AI852" i="14"/>
  <c r="AH852" i="14"/>
  <c r="BM851" i="14"/>
  <c r="BL851" i="14"/>
  <c r="BB851" i="14"/>
  <c r="AW851" i="14"/>
  <c r="AV851" i="14"/>
  <c r="AQ851" i="14"/>
  <c r="AP851" i="14"/>
  <c r="AO851" i="14"/>
  <c r="AN851" i="14"/>
  <c r="AM851" i="14"/>
  <c r="AL851" i="14"/>
  <c r="AK851" i="14"/>
  <c r="AJ851" i="14"/>
  <c r="AI851" i="14"/>
  <c r="AH851" i="14"/>
  <c r="BM850" i="14"/>
  <c r="BL850" i="14"/>
  <c r="BB850" i="14"/>
  <c r="AW850" i="14"/>
  <c r="AV850" i="14"/>
  <c r="AQ850" i="14"/>
  <c r="AP850" i="14"/>
  <c r="AO850" i="14"/>
  <c r="AN850" i="14"/>
  <c r="AM850" i="14"/>
  <c r="AL850" i="14"/>
  <c r="AK850" i="14"/>
  <c r="AJ850" i="14"/>
  <c r="AI850" i="14"/>
  <c r="AH850" i="14"/>
  <c r="BM849" i="14"/>
  <c r="BL849" i="14"/>
  <c r="BB849" i="14"/>
  <c r="AW849" i="14"/>
  <c r="AV849" i="14"/>
  <c r="AQ849" i="14"/>
  <c r="AP849" i="14"/>
  <c r="AO849" i="14"/>
  <c r="AN849" i="14"/>
  <c r="AM849" i="14"/>
  <c r="AL849" i="14"/>
  <c r="AK849" i="14"/>
  <c r="AJ849" i="14"/>
  <c r="AI849" i="14"/>
  <c r="AH849" i="14"/>
  <c r="BM848" i="14"/>
  <c r="BL848" i="14"/>
  <c r="BB848" i="14"/>
  <c r="AW848" i="14"/>
  <c r="AV848" i="14"/>
  <c r="AQ848" i="14"/>
  <c r="AP848" i="14"/>
  <c r="AO848" i="14"/>
  <c r="AN848" i="14"/>
  <c r="AM848" i="14"/>
  <c r="AL848" i="14"/>
  <c r="AK848" i="14"/>
  <c r="AJ848" i="14"/>
  <c r="AI848" i="14"/>
  <c r="AH848" i="14"/>
  <c r="A848" i="14"/>
  <c r="A849" i="14" s="1"/>
  <c r="A850" i="14" s="1"/>
  <c r="A851" i="14" s="1"/>
  <c r="A852" i="14" s="1"/>
  <c r="A853" i="14" s="1"/>
  <c r="A854" i="14" s="1"/>
  <c r="A855" i="14" s="1"/>
  <c r="A856" i="14" s="1"/>
  <c r="A857" i="14" s="1"/>
  <c r="BM846" i="14"/>
  <c r="BL846" i="14"/>
  <c r="BF846" i="14"/>
  <c r="AQ846" i="14"/>
  <c r="AP846" i="14"/>
  <c r="AO846" i="14"/>
  <c r="AN846" i="14"/>
  <c r="AM846" i="14"/>
  <c r="AL846" i="14"/>
  <c r="AK846" i="14"/>
  <c r="AJ846" i="14"/>
  <c r="AI846" i="14"/>
  <c r="AH846" i="14"/>
  <c r="BM845" i="14"/>
  <c r="BL845" i="14"/>
  <c r="BF845" i="14"/>
  <c r="AQ845" i="14"/>
  <c r="AP845" i="14"/>
  <c r="AO845" i="14"/>
  <c r="AN845" i="14"/>
  <c r="AM845" i="14"/>
  <c r="AL845" i="14"/>
  <c r="AK845" i="14"/>
  <c r="AJ845" i="14"/>
  <c r="AI845" i="14"/>
  <c r="AH845" i="14"/>
  <c r="BM844" i="14"/>
  <c r="BL844" i="14"/>
  <c r="BF844" i="14"/>
  <c r="AQ844" i="14"/>
  <c r="AP844" i="14"/>
  <c r="AO844" i="14"/>
  <c r="AN844" i="14"/>
  <c r="AM844" i="14"/>
  <c r="AL844" i="14"/>
  <c r="AK844" i="14"/>
  <c r="AJ844" i="14"/>
  <c r="AI844" i="14"/>
  <c r="AH844" i="14"/>
  <c r="BM843" i="14"/>
  <c r="BL843" i="14"/>
  <c r="BF843" i="14"/>
  <c r="AQ843" i="14"/>
  <c r="AP843" i="14"/>
  <c r="AO843" i="14"/>
  <c r="AN843" i="14"/>
  <c r="AM843" i="14"/>
  <c r="AL843" i="14"/>
  <c r="AK843" i="14"/>
  <c r="AJ843" i="14"/>
  <c r="AI843" i="14"/>
  <c r="AH843" i="14"/>
  <c r="BM842" i="14"/>
  <c r="BL842" i="14"/>
  <c r="BF842" i="14"/>
  <c r="AQ842" i="14"/>
  <c r="AP842" i="14"/>
  <c r="AO842" i="14"/>
  <c r="AN842" i="14"/>
  <c r="AM842" i="14"/>
  <c r="AL842" i="14"/>
  <c r="AK842" i="14"/>
  <c r="AJ842" i="14"/>
  <c r="AI842" i="14"/>
  <c r="AH842" i="14"/>
  <c r="BM841" i="14"/>
  <c r="BL841" i="14"/>
  <c r="BF841" i="14"/>
  <c r="AQ841" i="14"/>
  <c r="AP841" i="14"/>
  <c r="AO841" i="14"/>
  <c r="AN841" i="14"/>
  <c r="AM841" i="14"/>
  <c r="AL841" i="14"/>
  <c r="AK841" i="14"/>
  <c r="AJ841" i="14"/>
  <c r="AI841" i="14"/>
  <c r="AH841" i="14"/>
  <c r="BM840" i="14"/>
  <c r="BL840" i="14"/>
  <c r="BF840" i="14"/>
  <c r="AQ840" i="14"/>
  <c r="AP840" i="14"/>
  <c r="AO840" i="14"/>
  <c r="AN840" i="14"/>
  <c r="AM840" i="14"/>
  <c r="AL840" i="14"/>
  <c r="AK840" i="14"/>
  <c r="AJ840" i="14"/>
  <c r="AI840" i="14"/>
  <c r="AH840" i="14"/>
  <c r="BM839" i="14"/>
  <c r="BL839" i="14"/>
  <c r="BF839" i="14"/>
  <c r="AQ839" i="14"/>
  <c r="AP839" i="14"/>
  <c r="AO839" i="14"/>
  <c r="AN839" i="14"/>
  <c r="AM839" i="14"/>
  <c r="AL839" i="14"/>
  <c r="AK839" i="14"/>
  <c r="AJ839" i="14"/>
  <c r="AI839" i="14"/>
  <c r="AH839" i="14"/>
  <c r="BM838" i="14"/>
  <c r="BL838" i="14"/>
  <c r="BF838" i="14"/>
  <c r="AQ838" i="14"/>
  <c r="AP838" i="14"/>
  <c r="AO838" i="14"/>
  <c r="AN838" i="14"/>
  <c r="AM838" i="14"/>
  <c r="AL838" i="14"/>
  <c r="AK838" i="14"/>
  <c r="AJ838" i="14"/>
  <c r="AI838" i="14"/>
  <c r="AH838" i="14"/>
  <c r="BM837" i="14"/>
  <c r="BL837" i="14"/>
  <c r="BF837" i="14"/>
  <c r="AQ837" i="14"/>
  <c r="AP837" i="14"/>
  <c r="AO837" i="14"/>
  <c r="AN837" i="14"/>
  <c r="AM837" i="14"/>
  <c r="AL837" i="14"/>
  <c r="AK837" i="14"/>
  <c r="AJ837" i="14"/>
  <c r="AI837" i="14"/>
  <c r="AH837" i="14"/>
  <c r="BM836" i="14"/>
  <c r="BL836" i="14"/>
  <c r="BF836" i="14"/>
  <c r="AQ836" i="14"/>
  <c r="AP836" i="14"/>
  <c r="AO836" i="14"/>
  <c r="AN836" i="14"/>
  <c r="AM836" i="14"/>
  <c r="AL836" i="14"/>
  <c r="AK836" i="14"/>
  <c r="AJ836" i="14"/>
  <c r="AI836" i="14"/>
  <c r="AH836" i="14"/>
  <c r="BM835" i="14"/>
  <c r="BL835" i="14"/>
  <c r="BF835" i="14"/>
  <c r="AQ835" i="14"/>
  <c r="AP835" i="14"/>
  <c r="AO835" i="14"/>
  <c r="AN835" i="14"/>
  <c r="AM835" i="14"/>
  <c r="AL835" i="14"/>
  <c r="AK835" i="14"/>
  <c r="AJ835" i="14"/>
  <c r="AI835" i="14"/>
  <c r="AH835" i="14"/>
  <c r="BM834" i="14"/>
  <c r="BL834" i="14"/>
  <c r="BF834" i="14"/>
  <c r="AQ834" i="14"/>
  <c r="AP834" i="14"/>
  <c r="AO834" i="14"/>
  <c r="AN834" i="14"/>
  <c r="AM834" i="14"/>
  <c r="AL834" i="14"/>
  <c r="AK834" i="14"/>
  <c r="AJ834" i="14"/>
  <c r="AI834" i="14"/>
  <c r="AH834" i="14"/>
  <c r="BM833" i="14"/>
  <c r="BL833" i="14"/>
  <c r="BF833" i="14"/>
  <c r="AQ833" i="14"/>
  <c r="AP833" i="14"/>
  <c r="AO833" i="14"/>
  <c r="AN833" i="14"/>
  <c r="AM833" i="14"/>
  <c r="AL833" i="14"/>
  <c r="AK833" i="14"/>
  <c r="AJ833" i="14"/>
  <c r="AI833" i="14"/>
  <c r="AH833" i="14"/>
  <c r="BM832" i="14"/>
  <c r="BL832" i="14"/>
  <c r="BF832" i="14"/>
  <c r="AQ832" i="14"/>
  <c r="AP832" i="14"/>
  <c r="AO832" i="14"/>
  <c r="AN832" i="14"/>
  <c r="AM832" i="14"/>
  <c r="AL832" i="14"/>
  <c r="AK832" i="14"/>
  <c r="AJ832" i="14"/>
  <c r="AI832" i="14"/>
  <c r="AH832" i="14"/>
  <c r="BM831" i="14"/>
  <c r="BL831" i="14"/>
  <c r="BF831" i="14"/>
  <c r="AQ831" i="14"/>
  <c r="AP831" i="14"/>
  <c r="AO831" i="14"/>
  <c r="AN831" i="14"/>
  <c r="AM831" i="14"/>
  <c r="AL831" i="14"/>
  <c r="AK831" i="14"/>
  <c r="AJ831" i="14"/>
  <c r="AI831" i="14"/>
  <c r="AH831" i="14"/>
  <c r="BM830" i="14"/>
  <c r="BL830" i="14"/>
  <c r="BF830" i="14"/>
  <c r="AQ830" i="14"/>
  <c r="AP830" i="14"/>
  <c r="AO830" i="14"/>
  <c r="AN830" i="14"/>
  <c r="AM830" i="14"/>
  <c r="AL830" i="14"/>
  <c r="AK830" i="14"/>
  <c r="AJ830" i="14"/>
  <c r="AI830" i="14"/>
  <c r="AH830" i="14"/>
  <c r="BM829" i="14"/>
  <c r="BL829" i="14"/>
  <c r="BF829" i="14"/>
  <c r="AQ829" i="14"/>
  <c r="AP829" i="14"/>
  <c r="AO829" i="14"/>
  <c r="AN829" i="14"/>
  <c r="AM829" i="14"/>
  <c r="AL829" i="14"/>
  <c r="AK829" i="14"/>
  <c r="AJ829" i="14"/>
  <c r="AI829" i="14"/>
  <c r="AH829" i="14"/>
  <c r="BM828" i="14"/>
  <c r="BL828" i="14"/>
  <c r="BF828" i="14"/>
  <c r="AQ828" i="14"/>
  <c r="AP828" i="14"/>
  <c r="AO828" i="14"/>
  <c r="AN828" i="14"/>
  <c r="AM828" i="14"/>
  <c r="AL828" i="14"/>
  <c r="AK828" i="14"/>
  <c r="AJ828" i="14"/>
  <c r="AI828" i="14"/>
  <c r="AH828" i="14"/>
  <c r="BM827" i="14"/>
  <c r="BL827" i="14"/>
  <c r="BF827" i="14"/>
  <c r="AQ827" i="14"/>
  <c r="AP827" i="14"/>
  <c r="AO827" i="14"/>
  <c r="AN827" i="14"/>
  <c r="AM827" i="14"/>
  <c r="AL827" i="14"/>
  <c r="AK827" i="14"/>
  <c r="AJ827" i="14"/>
  <c r="AI827" i="14"/>
  <c r="AH827" i="14"/>
  <c r="BM826" i="14"/>
  <c r="BL826" i="14"/>
  <c r="BF826" i="14"/>
  <c r="AQ826" i="14"/>
  <c r="AP826" i="14"/>
  <c r="AO826" i="14"/>
  <c r="AN826" i="14"/>
  <c r="AM826" i="14"/>
  <c r="AL826" i="14"/>
  <c r="AK826" i="14"/>
  <c r="AJ826" i="14"/>
  <c r="AI826" i="14"/>
  <c r="AH826" i="14"/>
  <c r="BM825" i="14"/>
  <c r="BL825" i="14"/>
  <c r="BF825" i="14"/>
  <c r="AQ825" i="14"/>
  <c r="AP825" i="14"/>
  <c r="AO825" i="14"/>
  <c r="AN825" i="14"/>
  <c r="AM825" i="14"/>
  <c r="AL825" i="14"/>
  <c r="AK825" i="14"/>
  <c r="AJ825" i="14"/>
  <c r="AI825" i="14"/>
  <c r="AH825" i="14"/>
  <c r="BM824" i="14"/>
  <c r="BL824" i="14"/>
  <c r="BF824" i="14"/>
  <c r="AQ824" i="14"/>
  <c r="AP824" i="14"/>
  <c r="AO824" i="14"/>
  <c r="AN824" i="14"/>
  <c r="AM824" i="14"/>
  <c r="AL824" i="14"/>
  <c r="AK824" i="14"/>
  <c r="AJ824" i="14"/>
  <c r="AI824" i="14"/>
  <c r="AH824" i="14"/>
  <c r="BM823" i="14"/>
  <c r="BL823" i="14"/>
  <c r="BF823" i="14"/>
  <c r="AQ823" i="14"/>
  <c r="AP823" i="14"/>
  <c r="AO823" i="14"/>
  <c r="AN823" i="14"/>
  <c r="AM823" i="14"/>
  <c r="AL823" i="14"/>
  <c r="AK823" i="14"/>
  <c r="AJ823" i="14"/>
  <c r="AI823" i="14"/>
  <c r="AH823" i="14"/>
  <c r="BM822" i="14"/>
  <c r="BL822" i="14"/>
  <c r="BF822" i="14"/>
  <c r="AQ822" i="14"/>
  <c r="AP822" i="14"/>
  <c r="AO822" i="14"/>
  <c r="AN822" i="14"/>
  <c r="AM822" i="14"/>
  <c r="AL822" i="14"/>
  <c r="AK822" i="14"/>
  <c r="AJ822" i="14"/>
  <c r="AI822" i="14"/>
  <c r="AH822" i="14"/>
  <c r="BM821" i="14"/>
  <c r="BL821" i="14"/>
  <c r="BF821" i="14"/>
  <c r="AQ821" i="14"/>
  <c r="AP821" i="14"/>
  <c r="AO821" i="14"/>
  <c r="AN821" i="14"/>
  <c r="AM821" i="14"/>
  <c r="AL821" i="14"/>
  <c r="AK821" i="14"/>
  <c r="AJ821" i="14"/>
  <c r="AI821" i="14"/>
  <c r="AH821" i="14"/>
  <c r="BM820" i="14"/>
  <c r="BL820" i="14"/>
  <c r="AQ820" i="14"/>
  <c r="AP820" i="14"/>
  <c r="AO820" i="14"/>
  <c r="AN820" i="14"/>
  <c r="AM820" i="14"/>
  <c r="AL820" i="14"/>
  <c r="AK820" i="14"/>
  <c r="AJ820" i="14"/>
  <c r="AI820" i="14"/>
  <c r="AH820" i="14"/>
  <c r="BM819" i="14"/>
  <c r="BL819" i="14"/>
  <c r="AQ819" i="14"/>
  <c r="AP819" i="14"/>
  <c r="AO819" i="14"/>
  <c r="AN819" i="14"/>
  <c r="AM819" i="14"/>
  <c r="AL819" i="14"/>
  <c r="AK819" i="14"/>
  <c r="AJ819" i="14"/>
  <c r="AI819" i="14"/>
  <c r="AH819" i="14"/>
  <c r="BM818" i="14"/>
  <c r="BL818" i="14"/>
  <c r="AQ818" i="14"/>
  <c r="AP818" i="14"/>
  <c r="AO818" i="14"/>
  <c r="AN818" i="14"/>
  <c r="AM818" i="14"/>
  <c r="AL818" i="14"/>
  <c r="AK818" i="14"/>
  <c r="AJ818" i="14"/>
  <c r="AI818" i="14"/>
  <c r="AH818" i="14"/>
  <c r="BM817" i="14"/>
  <c r="BL817" i="14"/>
  <c r="AQ817" i="14"/>
  <c r="AP817" i="14"/>
  <c r="AO817" i="14"/>
  <c r="AN817" i="14"/>
  <c r="AM817" i="14"/>
  <c r="AL817" i="14"/>
  <c r="AK817" i="14"/>
  <c r="AJ817" i="14"/>
  <c r="AI817" i="14"/>
  <c r="AH817" i="14"/>
  <c r="BM816" i="14"/>
  <c r="BL816" i="14"/>
  <c r="AQ816" i="14"/>
  <c r="AP816" i="14"/>
  <c r="AO816" i="14"/>
  <c r="AN816" i="14"/>
  <c r="AM816" i="14"/>
  <c r="AL816" i="14"/>
  <c r="AK816" i="14"/>
  <c r="AJ816" i="14"/>
  <c r="AI816" i="14"/>
  <c r="AH816" i="14"/>
  <c r="BM815" i="14"/>
  <c r="BL815" i="14"/>
  <c r="AQ815" i="14"/>
  <c r="AP815" i="14"/>
  <c r="AO815" i="14"/>
  <c r="AN815" i="14"/>
  <c r="AM815" i="14"/>
  <c r="AL815" i="14"/>
  <c r="AK815" i="14"/>
  <c r="AJ815" i="14"/>
  <c r="AI815" i="14"/>
  <c r="AH815" i="14"/>
  <c r="BM814" i="14"/>
  <c r="BL814" i="14"/>
  <c r="AQ814" i="14"/>
  <c r="AP814" i="14"/>
  <c r="AO814" i="14"/>
  <c r="AN814" i="14"/>
  <c r="AM814" i="14"/>
  <c r="AL814" i="14"/>
  <c r="AK814" i="14"/>
  <c r="AJ814" i="14"/>
  <c r="AI814" i="14"/>
  <c r="AH814" i="14"/>
  <c r="BM813" i="14"/>
  <c r="BL813" i="14"/>
  <c r="AQ813" i="14"/>
  <c r="AP813" i="14"/>
  <c r="AO813" i="14"/>
  <c r="AN813" i="14"/>
  <c r="AM813" i="14"/>
  <c r="AL813" i="14"/>
  <c r="AK813" i="14"/>
  <c r="AJ813" i="14"/>
  <c r="AI813" i="14"/>
  <c r="AH813" i="14"/>
  <c r="BM812" i="14"/>
  <c r="BL812" i="14"/>
  <c r="AQ812" i="14"/>
  <c r="AP812" i="14"/>
  <c r="AO812" i="14"/>
  <c r="AN812" i="14"/>
  <c r="AM812" i="14"/>
  <c r="AL812" i="14"/>
  <c r="AK812" i="14"/>
  <c r="AJ812" i="14"/>
  <c r="AI812" i="14"/>
  <c r="AH812" i="14"/>
  <c r="BM811" i="14"/>
  <c r="BL811" i="14"/>
  <c r="AQ811" i="14"/>
  <c r="AP811" i="14"/>
  <c r="AO811" i="14"/>
  <c r="AN811" i="14"/>
  <c r="AM811" i="14"/>
  <c r="AL811" i="14"/>
  <c r="AK811" i="14"/>
  <c r="AJ811" i="14"/>
  <c r="AI811" i="14"/>
  <c r="AH811" i="14"/>
  <c r="BM810" i="14"/>
  <c r="BL810" i="14"/>
  <c r="AQ810" i="14"/>
  <c r="AP810" i="14"/>
  <c r="AO810" i="14"/>
  <c r="AN810" i="14"/>
  <c r="AM810" i="14"/>
  <c r="AL810" i="14"/>
  <c r="AK810" i="14"/>
  <c r="AJ810" i="14"/>
  <c r="AI810" i="14"/>
  <c r="AH810" i="14"/>
  <c r="BM809" i="14"/>
  <c r="BL809" i="14"/>
  <c r="AQ809" i="14"/>
  <c r="AP809" i="14"/>
  <c r="AO809" i="14"/>
  <c r="AN809" i="14"/>
  <c r="AM809" i="14"/>
  <c r="AL809" i="14"/>
  <c r="AK809" i="14"/>
  <c r="AJ809" i="14"/>
  <c r="AI809" i="14"/>
  <c r="AH809" i="14"/>
  <c r="BM808" i="14"/>
  <c r="BL808" i="14"/>
  <c r="AQ808" i="14"/>
  <c r="AP808" i="14"/>
  <c r="AO808" i="14"/>
  <c r="AN808" i="14"/>
  <c r="AM808" i="14"/>
  <c r="AL808" i="14"/>
  <c r="AK808" i="14"/>
  <c r="AJ808" i="14"/>
  <c r="AI808" i="14"/>
  <c r="AH808" i="14"/>
  <c r="BM807" i="14"/>
  <c r="BL807" i="14"/>
  <c r="AQ807" i="14"/>
  <c r="AP807" i="14"/>
  <c r="AO807" i="14"/>
  <c r="AN807" i="14"/>
  <c r="AM807" i="14"/>
  <c r="AL807" i="14"/>
  <c r="AK807" i="14"/>
  <c r="AJ807" i="14"/>
  <c r="AI807" i="14"/>
  <c r="AH807" i="14"/>
  <c r="BM806" i="14"/>
  <c r="BL806" i="14"/>
  <c r="AQ806" i="14"/>
  <c r="AP806" i="14"/>
  <c r="AO806" i="14"/>
  <c r="AN806" i="14"/>
  <c r="AM806" i="14"/>
  <c r="AL806" i="14"/>
  <c r="AK806" i="14"/>
  <c r="AJ806" i="14"/>
  <c r="AI806" i="14"/>
  <c r="AH806" i="14"/>
  <c r="BM805" i="14"/>
  <c r="BL805" i="14"/>
  <c r="AQ805" i="14"/>
  <c r="AP805" i="14"/>
  <c r="AO805" i="14"/>
  <c r="AN805" i="14"/>
  <c r="AM805" i="14"/>
  <c r="AL805" i="14"/>
  <c r="AK805" i="14"/>
  <c r="AJ805" i="14"/>
  <c r="AI805" i="14"/>
  <c r="AH805" i="14"/>
  <c r="BM804" i="14"/>
  <c r="BL804" i="14"/>
  <c r="AQ804" i="14"/>
  <c r="AP804" i="14"/>
  <c r="AO804" i="14"/>
  <c r="AN804" i="14"/>
  <c r="AM804" i="14"/>
  <c r="AL804" i="14"/>
  <c r="AK804" i="14"/>
  <c r="AJ804" i="14"/>
  <c r="AI804" i="14"/>
  <c r="AH804" i="14"/>
  <c r="BM803" i="14"/>
  <c r="BL803" i="14"/>
  <c r="AQ803" i="14"/>
  <c r="AP803" i="14"/>
  <c r="AO803" i="14"/>
  <c r="AN803" i="14"/>
  <c r="AM803" i="14"/>
  <c r="AL803" i="14"/>
  <c r="AK803" i="14"/>
  <c r="AJ803" i="14"/>
  <c r="AI803" i="14"/>
  <c r="AH803" i="14"/>
  <c r="BM802" i="14"/>
  <c r="BL802" i="14"/>
  <c r="AQ802" i="14"/>
  <c r="AP802" i="14"/>
  <c r="AO802" i="14"/>
  <c r="AN802" i="14"/>
  <c r="AM802" i="14"/>
  <c r="AL802" i="14"/>
  <c r="AK802" i="14"/>
  <c r="AJ802" i="14"/>
  <c r="AI802" i="14"/>
  <c r="AH802" i="14"/>
  <c r="BM801" i="14"/>
  <c r="BL801" i="14"/>
  <c r="AQ801" i="14"/>
  <c r="AP801" i="14"/>
  <c r="AO801" i="14"/>
  <c r="AN801" i="14"/>
  <c r="AM801" i="14"/>
  <c r="AL801" i="14"/>
  <c r="AK801" i="14"/>
  <c r="AJ801" i="14"/>
  <c r="AI801" i="14"/>
  <c r="AH801" i="14"/>
  <c r="BM800" i="14"/>
  <c r="BL800" i="14"/>
  <c r="AQ800" i="14"/>
  <c r="AP800" i="14"/>
  <c r="AO800" i="14"/>
  <c r="AN800" i="14"/>
  <c r="AM800" i="14"/>
  <c r="AL800" i="14"/>
  <c r="AK800" i="14"/>
  <c r="AJ800" i="14"/>
  <c r="AI800" i="14"/>
  <c r="AH800" i="14"/>
  <c r="BM799" i="14"/>
  <c r="BL799" i="14"/>
  <c r="AQ799" i="14"/>
  <c r="AP799" i="14"/>
  <c r="AO799" i="14"/>
  <c r="AN799" i="14"/>
  <c r="AM799" i="14"/>
  <c r="AL799" i="14"/>
  <c r="AK799" i="14"/>
  <c r="AJ799" i="14"/>
  <c r="AI799" i="14"/>
  <c r="AH799" i="14"/>
  <c r="BM798" i="14"/>
  <c r="BL798" i="14"/>
  <c r="AQ798" i="14"/>
  <c r="AP798" i="14"/>
  <c r="AO798" i="14"/>
  <c r="AN798" i="14"/>
  <c r="AM798" i="14"/>
  <c r="AL798" i="14"/>
  <c r="AK798" i="14"/>
  <c r="AJ798" i="14"/>
  <c r="AI798" i="14"/>
  <c r="AH798" i="14"/>
  <c r="BM797" i="14"/>
  <c r="BL797" i="14"/>
  <c r="AQ797" i="14"/>
  <c r="AP797" i="14"/>
  <c r="AO797" i="14"/>
  <c r="AN797" i="14"/>
  <c r="AM797" i="14"/>
  <c r="AL797" i="14"/>
  <c r="AK797" i="14"/>
  <c r="AJ797" i="14"/>
  <c r="AI797" i="14"/>
  <c r="AH797" i="14"/>
  <c r="BM796" i="14"/>
  <c r="BL796" i="14"/>
  <c r="AQ796" i="14"/>
  <c r="AP796" i="14"/>
  <c r="AO796" i="14"/>
  <c r="AN796" i="14"/>
  <c r="AM796" i="14"/>
  <c r="AL796" i="14"/>
  <c r="AK796" i="14"/>
  <c r="AJ796" i="14"/>
  <c r="AI796" i="14"/>
  <c r="AH796" i="14"/>
  <c r="BM795" i="14"/>
  <c r="BL795" i="14"/>
  <c r="AQ795" i="14"/>
  <c r="AP795" i="14"/>
  <c r="AO795" i="14"/>
  <c r="AN795" i="14"/>
  <c r="AM795" i="14"/>
  <c r="AL795" i="14"/>
  <c r="AK795" i="14"/>
  <c r="AJ795" i="14"/>
  <c r="AI795" i="14"/>
  <c r="AH795" i="14"/>
  <c r="BM794" i="14"/>
  <c r="BL794" i="14"/>
  <c r="AQ794" i="14"/>
  <c r="AP794" i="14"/>
  <c r="AO794" i="14"/>
  <c r="AN794" i="14"/>
  <c r="AM794" i="14"/>
  <c r="AL794" i="14"/>
  <c r="AK794" i="14"/>
  <c r="AJ794" i="14"/>
  <c r="AI794" i="14"/>
  <c r="AH794" i="14"/>
  <c r="BM793" i="14"/>
  <c r="BL793" i="14"/>
  <c r="AQ793" i="14"/>
  <c r="AP793" i="14"/>
  <c r="AO793" i="14"/>
  <c r="AN793" i="14"/>
  <c r="AM793" i="14"/>
  <c r="AL793" i="14"/>
  <c r="AK793" i="14"/>
  <c r="AJ793" i="14"/>
  <c r="AI793" i="14"/>
  <c r="AH793" i="14"/>
  <c r="BM792" i="14"/>
  <c r="BL792" i="14"/>
  <c r="AQ792" i="14"/>
  <c r="AP792" i="14"/>
  <c r="AO792" i="14"/>
  <c r="AN792" i="14"/>
  <c r="AM792" i="14"/>
  <c r="AL792" i="14"/>
  <c r="AK792" i="14"/>
  <c r="AJ792" i="14"/>
  <c r="AI792" i="14"/>
  <c r="AH792" i="14"/>
  <c r="BM791" i="14"/>
  <c r="BL791" i="14"/>
  <c r="AQ791" i="14"/>
  <c r="AP791" i="14"/>
  <c r="AO791" i="14"/>
  <c r="AN791" i="14"/>
  <c r="AM791" i="14"/>
  <c r="AL791" i="14"/>
  <c r="AK791" i="14"/>
  <c r="AJ791" i="14"/>
  <c r="AI791" i="14"/>
  <c r="AH791" i="14"/>
  <c r="BM790" i="14"/>
  <c r="BL790" i="14"/>
  <c r="AQ790" i="14"/>
  <c r="AP790" i="14"/>
  <c r="AO790" i="14"/>
  <c r="AN790" i="14"/>
  <c r="AM790" i="14"/>
  <c r="AL790" i="14"/>
  <c r="AK790" i="14"/>
  <c r="AJ790" i="14"/>
  <c r="AI790" i="14"/>
  <c r="AH790" i="14"/>
  <c r="BM789" i="14"/>
  <c r="BL789" i="14"/>
  <c r="AQ789" i="14"/>
  <c r="AP789" i="14"/>
  <c r="AO789" i="14"/>
  <c r="AN789" i="14"/>
  <c r="AM789" i="14"/>
  <c r="AL789" i="14"/>
  <c r="AK789" i="14"/>
  <c r="AJ789" i="14"/>
  <c r="AI789" i="14"/>
  <c r="AH789" i="14"/>
  <c r="BM788" i="14"/>
  <c r="BL788" i="14"/>
  <c r="AQ788" i="14"/>
  <c r="AP788" i="14"/>
  <c r="AO788" i="14"/>
  <c r="AN788" i="14"/>
  <c r="AM788" i="14"/>
  <c r="AL788" i="14"/>
  <c r="AK788" i="14"/>
  <c r="AJ788" i="14"/>
  <c r="AI788" i="14"/>
  <c r="AH788" i="14"/>
  <c r="BM787" i="14"/>
  <c r="BL787" i="14"/>
  <c r="AQ787" i="14"/>
  <c r="AP787" i="14"/>
  <c r="AO787" i="14"/>
  <c r="AN787" i="14"/>
  <c r="AM787" i="14"/>
  <c r="AL787" i="14"/>
  <c r="AK787" i="14"/>
  <c r="AJ787" i="14"/>
  <c r="AI787" i="14"/>
  <c r="AH787" i="14"/>
  <c r="BM786" i="14"/>
  <c r="BL786" i="14"/>
  <c r="AQ786" i="14"/>
  <c r="AP786" i="14"/>
  <c r="AO786" i="14"/>
  <c r="AN786" i="14"/>
  <c r="AM786" i="14"/>
  <c r="AL786" i="14"/>
  <c r="AK786" i="14"/>
  <c r="AJ786" i="14"/>
  <c r="AI786" i="14"/>
  <c r="AH786" i="14"/>
  <c r="BM785" i="14"/>
  <c r="BL785" i="14"/>
  <c r="AQ785" i="14"/>
  <c r="AP785" i="14"/>
  <c r="AO785" i="14"/>
  <c r="AN785" i="14"/>
  <c r="AM785" i="14"/>
  <c r="AL785" i="14"/>
  <c r="AK785" i="14"/>
  <c r="AJ785" i="14"/>
  <c r="AI785" i="14"/>
  <c r="AH785" i="14"/>
  <c r="BM784" i="14"/>
  <c r="BL784" i="14"/>
  <c r="AQ784" i="14"/>
  <c r="AP784" i="14"/>
  <c r="AO784" i="14"/>
  <c r="AN784" i="14"/>
  <c r="AM784" i="14"/>
  <c r="AL784" i="14"/>
  <c r="AK784" i="14"/>
  <c r="AJ784" i="14"/>
  <c r="AI784" i="14"/>
  <c r="AH784" i="14"/>
  <c r="BM783" i="14"/>
  <c r="BL783" i="14"/>
  <c r="AQ783" i="14"/>
  <c r="AP783" i="14"/>
  <c r="AO783" i="14"/>
  <c r="AN783" i="14"/>
  <c r="AM783" i="14"/>
  <c r="AL783" i="14"/>
  <c r="AK783" i="14"/>
  <c r="AJ783" i="14"/>
  <c r="AI783" i="14"/>
  <c r="AH783" i="14"/>
  <c r="BM782" i="14"/>
  <c r="BL782" i="14"/>
  <c r="AQ782" i="14"/>
  <c r="AP782" i="14"/>
  <c r="AO782" i="14"/>
  <c r="AN782" i="14"/>
  <c r="AM782" i="14"/>
  <c r="AL782" i="14"/>
  <c r="AK782" i="14"/>
  <c r="AJ782" i="14"/>
  <c r="AI782" i="14"/>
  <c r="AH782" i="14"/>
  <c r="BM781" i="14"/>
  <c r="BL781" i="14"/>
  <c r="AQ781" i="14"/>
  <c r="AP781" i="14"/>
  <c r="AO781" i="14"/>
  <c r="AN781" i="14"/>
  <c r="AM781" i="14"/>
  <c r="AL781" i="14"/>
  <c r="AK781" i="14"/>
  <c r="AJ781" i="14"/>
  <c r="AI781" i="14"/>
  <c r="AH781" i="14"/>
  <c r="BM780" i="14"/>
  <c r="BL780" i="14"/>
  <c r="AQ780" i="14"/>
  <c r="AP780" i="14"/>
  <c r="AO780" i="14"/>
  <c r="AN780" i="14"/>
  <c r="AM780" i="14"/>
  <c r="AL780" i="14"/>
  <c r="AK780" i="14"/>
  <c r="AJ780" i="14"/>
  <c r="AI780" i="14"/>
  <c r="AH780" i="14"/>
  <c r="BM779" i="14"/>
  <c r="BL779" i="14"/>
  <c r="AQ779" i="14"/>
  <c r="AP779" i="14"/>
  <c r="AO779" i="14"/>
  <c r="AN779" i="14"/>
  <c r="AM779" i="14"/>
  <c r="AL779" i="14"/>
  <c r="AK779" i="14"/>
  <c r="AJ779" i="14"/>
  <c r="AI779" i="14"/>
  <c r="AH779" i="14"/>
  <c r="BM778" i="14"/>
  <c r="BL778" i="14"/>
  <c r="AQ778" i="14"/>
  <c r="AP778" i="14"/>
  <c r="AO778" i="14"/>
  <c r="AN778" i="14"/>
  <c r="AM778" i="14"/>
  <c r="AL778" i="14"/>
  <c r="AK778" i="14"/>
  <c r="AJ778" i="14"/>
  <c r="AI778" i="14"/>
  <c r="AH778" i="14"/>
  <c r="BM777" i="14"/>
  <c r="BL777" i="14"/>
  <c r="AQ777" i="14"/>
  <c r="AP777" i="14"/>
  <c r="AO777" i="14"/>
  <c r="AN777" i="14"/>
  <c r="AM777" i="14"/>
  <c r="AL777" i="14"/>
  <c r="AK777" i="14"/>
  <c r="AJ777" i="14"/>
  <c r="AI777" i="14"/>
  <c r="AH777" i="14"/>
  <c r="BM776" i="14"/>
  <c r="BL776" i="14"/>
  <c r="AQ776" i="14"/>
  <c r="AP776" i="14"/>
  <c r="AO776" i="14"/>
  <c r="AN776" i="14"/>
  <c r="AM776" i="14"/>
  <c r="AL776" i="14"/>
  <c r="AK776" i="14"/>
  <c r="AJ776" i="14"/>
  <c r="AI776" i="14"/>
  <c r="AH776" i="14"/>
  <c r="BM775" i="14"/>
  <c r="BL775" i="14"/>
  <c r="AQ775" i="14"/>
  <c r="AP775" i="14"/>
  <c r="AO775" i="14"/>
  <c r="AN775" i="14"/>
  <c r="AM775" i="14"/>
  <c r="AL775" i="14"/>
  <c r="AK775" i="14"/>
  <c r="AJ775" i="14"/>
  <c r="AI775" i="14"/>
  <c r="AH775" i="14"/>
  <c r="BM774" i="14"/>
  <c r="BL774" i="14"/>
  <c r="AQ774" i="14"/>
  <c r="AP774" i="14"/>
  <c r="AO774" i="14"/>
  <c r="AN774" i="14"/>
  <c r="AM774" i="14"/>
  <c r="AL774" i="14"/>
  <c r="AK774" i="14"/>
  <c r="AJ774" i="14"/>
  <c r="AI774" i="14"/>
  <c r="AH774" i="14"/>
  <c r="BM773" i="14"/>
  <c r="BL773" i="14"/>
  <c r="AQ773" i="14"/>
  <c r="AP773" i="14"/>
  <c r="AO773" i="14"/>
  <c r="AN773" i="14"/>
  <c r="AM773" i="14"/>
  <c r="AL773" i="14"/>
  <c r="AK773" i="14"/>
  <c r="AJ773" i="14"/>
  <c r="AI773" i="14"/>
  <c r="AH773" i="14"/>
  <c r="BM772" i="14"/>
  <c r="BL772" i="14"/>
  <c r="AQ772" i="14"/>
  <c r="AP772" i="14"/>
  <c r="AO772" i="14"/>
  <c r="AN772" i="14"/>
  <c r="AM772" i="14"/>
  <c r="AL772" i="14"/>
  <c r="AK772" i="14"/>
  <c r="AJ772" i="14"/>
  <c r="AI772" i="14"/>
  <c r="AH772" i="14"/>
  <c r="BM771" i="14"/>
  <c r="BL771" i="14"/>
  <c r="AQ771" i="14"/>
  <c r="AP771" i="14"/>
  <c r="AO771" i="14"/>
  <c r="AN771" i="14"/>
  <c r="AM771" i="14"/>
  <c r="AL771" i="14"/>
  <c r="AK771" i="14"/>
  <c r="AJ771" i="14"/>
  <c r="AI771" i="14"/>
  <c r="AH771" i="14"/>
  <c r="BM770" i="14"/>
  <c r="BL770" i="14"/>
  <c r="AQ770" i="14"/>
  <c r="AP770" i="14"/>
  <c r="AO770" i="14"/>
  <c r="AN770" i="14"/>
  <c r="AM770" i="14"/>
  <c r="AL770" i="14"/>
  <c r="AK770" i="14"/>
  <c r="AJ770" i="14"/>
  <c r="AI770" i="14"/>
  <c r="AH770" i="14"/>
  <c r="BM769" i="14"/>
  <c r="BL769" i="14"/>
  <c r="AQ769" i="14"/>
  <c r="AP769" i="14"/>
  <c r="AO769" i="14"/>
  <c r="AN769" i="14"/>
  <c r="AM769" i="14"/>
  <c r="AL769" i="14"/>
  <c r="AK769" i="14"/>
  <c r="AJ769" i="14"/>
  <c r="AI769" i="14"/>
  <c r="AH769" i="14"/>
  <c r="BM768" i="14"/>
  <c r="BL768" i="14"/>
  <c r="AQ768" i="14"/>
  <c r="AP768" i="14"/>
  <c r="AO768" i="14"/>
  <c r="AN768" i="14"/>
  <c r="AM768" i="14"/>
  <c r="AL768" i="14"/>
  <c r="AK768" i="14"/>
  <c r="AJ768" i="14"/>
  <c r="AI768" i="14"/>
  <c r="AH768" i="14"/>
  <c r="BM767" i="14"/>
  <c r="BL767" i="14"/>
  <c r="AQ767" i="14"/>
  <c r="AP767" i="14"/>
  <c r="AO767" i="14"/>
  <c r="AN767" i="14"/>
  <c r="AM767" i="14"/>
  <c r="AL767" i="14"/>
  <c r="AK767" i="14"/>
  <c r="AJ767" i="14"/>
  <c r="AI767" i="14"/>
  <c r="AH767" i="14"/>
  <c r="BM766" i="14"/>
  <c r="BL766" i="14"/>
  <c r="AQ766" i="14"/>
  <c r="AP766" i="14"/>
  <c r="AO766" i="14"/>
  <c r="AN766" i="14"/>
  <c r="AM766" i="14"/>
  <c r="AL766" i="14"/>
  <c r="AK766" i="14"/>
  <c r="AJ766" i="14"/>
  <c r="AI766" i="14"/>
  <c r="AH766" i="14"/>
  <c r="BM765" i="14"/>
  <c r="BL765" i="14"/>
  <c r="AQ765" i="14"/>
  <c r="AP765" i="14"/>
  <c r="AO765" i="14"/>
  <c r="AN765" i="14"/>
  <c r="AM765" i="14"/>
  <c r="AL765" i="14"/>
  <c r="AK765" i="14"/>
  <c r="AJ765" i="14"/>
  <c r="AI765" i="14"/>
  <c r="AH765" i="14"/>
  <c r="BM764" i="14"/>
  <c r="BL764" i="14"/>
  <c r="AQ764" i="14"/>
  <c r="AP764" i="14"/>
  <c r="AO764" i="14"/>
  <c r="AN764" i="14"/>
  <c r="AM764" i="14"/>
  <c r="AL764" i="14"/>
  <c r="AK764" i="14"/>
  <c r="AJ764" i="14"/>
  <c r="AI764" i="14"/>
  <c r="AH764" i="14"/>
  <c r="BM763" i="14"/>
  <c r="BL763" i="14"/>
  <c r="AQ763" i="14"/>
  <c r="AP763" i="14"/>
  <c r="AO763" i="14"/>
  <c r="AN763" i="14"/>
  <c r="AM763" i="14"/>
  <c r="AL763" i="14"/>
  <c r="AK763" i="14"/>
  <c r="AJ763" i="14"/>
  <c r="AI763" i="14"/>
  <c r="AH763" i="14"/>
  <c r="BM762" i="14"/>
  <c r="BL762" i="14"/>
  <c r="AQ762" i="14"/>
  <c r="AP762" i="14"/>
  <c r="AO762" i="14"/>
  <c r="AN762" i="14"/>
  <c r="AM762" i="14"/>
  <c r="AL762" i="14"/>
  <c r="AK762" i="14"/>
  <c r="AJ762" i="14"/>
  <c r="AI762" i="14"/>
  <c r="AH762" i="14"/>
  <c r="BM761" i="14"/>
  <c r="BL761" i="14"/>
  <c r="AQ761" i="14"/>
  <c r="AP761" i="14"/>
  <c r="AO761" i="14"/>
  <c r="AN761" i="14"/>
  <c r="AM761" i="14"/>
  <c r="AL761" i="14"/>
  <c r="AK761" i="14"/>
  <c r="AJ761" i="14"/>
  <c r="AI761" i="14"/>
  <c r="AH761" i="14"/>
  <c r="BM760" i="14"/>
  <c r="BL760" i="14"/>
  <c r="AQ760" i="14"/>
  <c r="AP760" i="14"/>
  <c r="AO760" i="14"/>
  <c r="AN760" i="14"/>
  <c r="AM760" i="14"/>
  <c r="AL760" i="14"/>
  <c r="AK760" i="14"/>
  <c r="AJ760" i="14"/>
  <c r="AI760" i="14"/>
  <c r="AH760" i="14"/>
  <c r="BM759" i="14"/>
  <c r="BL759" i="14"/>
  <c r="AQ759" i="14"/>
  <c r="AP759" i="14"/>
  <c r="AO759" i="14"/>
  <c r="AN759" i="14"/>
  <c r="AM759" i="14"/>
  <c r="AL759" i="14"/>
  <c r="AK759" i="14"/>
  <c r="AJ759" i="14"/>
  <c r="AI759" i="14"/>
  <c r="AH759" i="14"/>
  <c r="BM758" i="14"/>
  <c r="BL758" i="14"/>
  <c r="AQ758" i="14"/>
  <c r="AP758" i="14"/>
  <c r="AO758" i="14"/>
  <c r="AN758" i="14"/>
  <c r="AM758" i="14"/>
  <c r="AL758" i="14"/>
  <c r="AK758" i="14"/>
  <c r="AJ758" i="14"/>
  <c r="AI758" i="14"/>
  <c r="AH758" i="14"/>
  <c r="BM757" i="14"/>
  <c r="BL757" i="14"/>
  <c r="AQ757" i="14"/>
  <c r="AP757" i="14"/>
  <c r="AO757" i="14"/>
  <c r="AN757" i="14"/>
  <c r="AM757" i="14"/>
  <c r="AL757" i="14"/>
  <c r="AK757" i="14"/>
  <c r="AJ757" i="14"/>
  <c r="AI757" i="14"/>
  <c r="AH757" i="14"/>
  <c r="BM756" i="14"/>
  <c r="BL756" i="14"/>
  <c r="AQ756" i="14"/>
  <c r="AP756" i="14"/>
  <c r="AO756" i="14"/>
  <c r="AN756" i="14"/>
  <c r="AM756" i="14"/>
  <c r="AL756" i="14"/>
  <c r="AK756" i="14"/>
  <c r="AJ756" i="14"/>
  <c r="AI756" i="14"/>
  <c r="AH756" i="14"/>
  <c r="BM755" i="14"/>
  <c r="BL755" i="14"/>
  <c r="AQ755" i="14"/>
  <c r="AP755" i="14"/>
  <c r="AO755" i="14"/>
  <c r="AN755" i="14"/>
  <c r="AM755" i="14"/>
  <c r="AL755" i="14"/>
  <c r="AK755" i="14"/>
  <c r="AJ755" i="14"/>
  <c r="AI755" i="14"/>
  <c r="AH755" i="14"/>
  <c r="BM754" i="14"/>
  <c r="BL754" i="14"/>
  <c r="AQ754" i="14"/>
  <c r="AP754" i="14"/>
  <c r="AO754" i="14"/>
  <c r="AN754" i="14"/>
  <c r="AM754" i="14"/>
  <c r="AL754" i="14"/>
  <c r="AK754" i="14"/>
  <c r="AJ754" i="14"/>
  <c r="AI754" i="14"/>
  <c r="AH754" i="14"/>
  <c r="BM753" i="14"/>
  <c r="BL753" i="14"/>
  <c r="AQ753" i="14"/>
  <c r="AP753" i="14"/>
  <c r="AO753" i="14"/>
  <c r="AN753" i="14"/>
  <c r="AM753" i="14"/>
  <c r="AL753" i="14"/>
  <c r="AK753" i="14"/>
  <c r="AJ753" i="14"/>
  <c r="AI753" i="14"/>
  <c r="AH753" i="14"/>
  <c r="BM752" i="14"/>
  <c r="BL752" i="14"/>
  <c r="AQ752" i="14"/>
  <c r="AP752" i="14"/>
  <c r="AO752" i="14"/>
  <c r="AN752" i="14"/>
  <c r="AM752" i="14"/>
  <c r="AL752" i="14"/>
  <c r="AK752" i="14"/>
  <c r="AJ752" i="14"/>
  <c r="AI752" i="14"/>
  <c r="AH752" i="14"/>
  <c r="BM751" i="14"/>
  <c r="BL751" i="14"/>
  <c r="AQ751" i="14"/>
  <c r="AP751" i="14"/>
  <c r="AO751" i="14"/>
  <c r="AN751" i="14"/>
  <c r="AM751" i="14"/>
  <c r="AL751" i="14"/>
  <c r="AK751" i="14"/>
  <c r="AJ751" i="14"/>
  <c r="AI751" i="14"/>
  <c r="AH751" i="14"/>
  <c r="BM750" i="14"/>
  <c r="BL750" i="14"/>
  <c r="AQ750" i="14"/>
  <c r="AP750" i="14"/>
  <c r="AO750" i="14"/>
  <c r="AN750" i="14"/>
  <c r="AM750" i="14"/>
  <c r="AL750" i="14"/>
  <c r="AK750" i="14"/>
  <c r="AJ750" i="14"/>
  <c r="AI750" i="14"/>
  <c r="AH750" i="14"/>
  <c r="BM749" i="14"/>
  <c r="BL749" i="14"/>
  <c r="AQ749" i="14"/>
  <c r="AP749" i="14"/>
  <c r="AO749" i="14"/>
  <c r="AN749" i="14"/>
  <c r="AM749" i="14"/>
  <c r="AL749" i="14"/>
  <c r="AK749" i="14"/>
  <c r="AJ749" i="14"/>
  <c r="AI749" i="14"/>
  <c r="AH749" i="14"/>
  <c r="BM748" i="14"/>
  <c r="BL748" i="14"/>
  <c r="AQ748" i="14"/>
  <c r="AP748" i="14"/>
  <c r="AO748" i="14"/>
  <c r="AN748" i="14"/>
  <c r="AM748" i="14"/>
  <c r="AL748" i="14"/>
  <c r="AK748" i="14"/>
  <c r="AJ748" i="14"/>
  <c r="AI748" i="14"/>
  <c r="AH748" i="14"/>
  <c r="BM747" i="14"/>
  <c r="BL747" i="14"/>
  <c r="AQ747" i="14"/>
  <c r="AP747" i="14"/>
  <c r="AO747" i="14"/>
  <c r="AN747" i="14"/>
  <c r="AM747" i="14"/>
  <c r="AL747" i="14"/>
  <c r="AK747" i="14"/>
  <c r="AJ747" i="14"/>
  <c r="AI747" i="14"/>
  <c r="AH747" i="14"/>
  <c r="BM746" i="14"/>
  <c r="BL746" i="14"/>
  <c r="AQ746" i="14"/>
  <c r="AP746" i="14"/>
  <c r="AO746" i="14"/>
  <c r="AN746" i="14"/>
  <c r="AM746" i="14"/>
  <c r="AL746" i="14"/>
  <c r="AK746" i="14"/>
  <c r="AJ746" i="14"/>
  <c r="AI746" i="14"/>
  <c r="AH746" i="14"/>
  <c r="BM745" i="14"/>
  <c r="BL745" i="14"/>
  <c r="AQ745" i="14"/>
  <c r="AP745" i="14"/>
  <c r="AO745" i="14"/>
  <c r="AN745" i="14"/>
  <c r="AM745" i="14"/>
  <c r="AL745" i="14"/>
  <c r="AK745" i="14"/>
  <c r="AJ745" i="14"/>
  <c r="AI745" i="14"/>
  <c r="AH745" i="14"/>
  <c r="BM744" i="14"/>
  <c r="BL744" i="14"/>
  <c r="AQ744" i="14"/>
  <c r="AP744" i="14"/>
  <c r="AO744" i="14"/>
  <c r="AN744" i="14"/>
  <c r="AM744" i="14"/>
  <c r="AL744" i="14"/>
  <c r="AK744" i="14"/>
  <c r="AJ744" i="14"/>
  <c r="AI744" i="14"/>
  <c r="AH744" i="14"/>
  <c r="BM743" i="14"/>
  <c r="BL743" i="14"/>
  <c r="AQ743" i="14"/>
  <c r="AP743" i="14"/>
  <c r="AO743" i="14"/>
  <c r="AN743" i="14"/>
  <c r="AM743" i="14"/>
  <c r="AL743" i="14"/>
  <c r="AK743" i="14"/>
  <c r="AJ743" i="14"/>
  <c r="AI743" i="14"/>
  <c r="AH743" i="14"/>
  <c r="BM742" i="14"/>
  <c r="BL742" i="14"/>
  <c r="AQ742" i="14"/>
  <c r="AP742" i="14"/>
  <c r="AO742" i="14"/>
  <c r="AN742" i="14"/>
  <c r="AM742" i="14"/>
  <c r="AL742" i="14"/>
  <c r="AK742" i="14"/>
  <c r="AJ742" i="14"/>
  <c r="AI742" i="14"/>
  <c r="AH742" i="14"/>
  <c r="BM741" i="14"/>
  <c r="BL741" i="14"/>
  <c r="AQ741" i="14"/>
  <c r="AP741" i="14"/>
  <c r="AO741" i="14"/>
  <c r="AN741" i="14"/>
  <c r="AM741" i="14"/>
  <c r="AL741" i="14"/>
  <c r="AK741" i="14"/>
  <c r="AJ741" i="14"/>
  <c r="AI741" i="14"/>
  <c r="AH741" i="14"/>
  <c r="BM740" i="14"/>
  <c r="BL740" i="14"/>
  <c r="AQ740" i="14"/>
  <c r="AP740" i="14"/>
  <c r="AO740" i="14"/>
  <c r="AN740" i="14"/>
  <c r="AM740" i="14"/>
  <c r="AL740" i="14"/>
  <c r="AK740" i="14"/>
  <c r="AJ740" i="14"/>
  <c r="AI740" i="14"/>
  <c r="AH740" i="14"/>
  <c r="BM739" i="14"/>
  <c r="BL739" i="14"/>
  <c r="AQ739" i="14"/>
  <c r="AP739" i="14"/>
  <c r="AO739" i="14"/>
  <c r="AN739" i="14"/>
  <c r="AM739" i="14"/>
  <c r="AL739" i="14"/>
  <c r="AK739" i="14"/>
  <c r="AJ739" i="14"/>
  <c r="AI739" i="14"/>
  <c r="AH739" i="14"/>
  <c r="BM738" i="14"/>
  <c r="BL738" i="14"/>
  <c r="AQ738" i="14"/>
  <c r="AP738" i="14"/>
  <c r="AO738" i="14"/>
  <c r="AN738" i="14"/>
  <c r="AM738" i="14"/>
  <c r="AL738" i="14"/>
  <c r="AK738" i="14"/>
  <c r="AJ738" i="14"/>
  <c r="AI738" i="14"/>
  <c r="AH738" i="14"/>
  <c r="BM737" i="14"/>
  <c r="BL737" i="14"/>
  <c r="AQ737" i="14"/>
  <c r="AP737" i="14"/>
  <c r="AO737" i="14"/>
  <c r="AN737" i="14"/>
  <c r="AM737" i="14"/>
  <c r="AL737" i="14"/>
  <c r="AK737" i="14"/>
  <c r="AJ737" i="14"/>
  <c r="AI737" i="14"/>
  <c r="AH737" i="14"/>
  <c r="BM736" i="14"/>
  <c r="BL736" i="14"/>
  <c r="AQ736" i="14"/>
  <c r="AP736" i="14"/>
  <c r="AO736" i="14"/>
  <c r="AN736" i="14"/>
  <c r="AM736" i="14"/>
  <c r="AL736" i="14"/>
  <c r="AK736" i="14"/>
  <c r="AJ736" i="14"/>
  <c r="AI736" i="14"/>
  <c r="AH736" i="14"/>
  <c r="BM735" i="14"/>
  <c r="BL735" i="14"/>
  <c r="AQ735" i="14"/>
  <c r="AP735" i="14"/>
  <c r="AO735" i="14"/>
  <c r="AN735" i="14"/>
  <c r="AM735" i="14"/>
  <c r="AL735" i="14"/>
  <c r="AK735" i="14"/>
  <c r="AJ735" i="14"/>
  <c r="AI735" i="14"/>
  <c r="AH735" i="14"/>
  <c r="BM734" i="14"/>
  <c r="BL734" i="14"/>
  <c r="AQ734" i="14"/>
  <c r="AP734" i="14"/>
  <c r="AO734" i="14"/>
  <c r="AN734" i="14"/>
  <c r="AM734" i="14"/>
  <c r="AL734" i="14"/>
  <c r="AK734" i="14"/>
  <c r="AJ734" i="14"/>
  <c r="AI734" i="14"/>
  <c r="AH734" i="14"/>
  <c r="BM733" i="14"/>
  <c r="BL733" i="14"/>
  <c r="AQ733" i="14"/>
  <c r="AP733" i="14"/>
  <c r="AO733" i="14"/>
  <c r="AN733" i="14"/>
  <c r="AM733" i="14"/>
  <c r="AL733" i="14"/>
  <c r="AK733" i="14"/>
  <c r="AJ733" i="14"/>
  <c r="AI733" i="14"/>
  <c r="AH733" i="14"/>
  <c r="BM732" i="14"/>
  <c r="BL732" i="14"/>
  <c r="AQ732" i="14"/>
  <c r="AP732" i="14"/>
  <c r="AO732" i="14"/>
  <c r="AN732" i="14"/>
  <c r="AM732" i="14"/>
  <c r="AL732" i="14"/>
  <c r="AK732" i="14"/>
  <c r="AJ732" i="14"/>
  <c r="AI732" i="14"/>
  <c r="AH732" i="14"/>
  <c r="BM731" i="14"/>
  <c r="BL731" i="14"/>
  <c r="AQ731" i="14"/>
  <c r="AP731" i="14"/>
  <c r="AO731" i="14"/>
  <c r="AN731" i="14"/>
  <c r="AM731" i="14"/>
  <c r="AL731" i="14"/>
  <c r="AK731" i="14"/>
  <c r="AJ731" i="14"/>
  <c r="AI731" i="14"/>
  <c r="AH731" i="14"/>
  <c r="BM730" i="14"/>
  <c r="BL730" i="14"/>
  <c r="AQ730" i="14"/>
  <c r="AP730" i="14"/>
  <c r="AO730" i="14"/>
  <c r="AN730" i="14"/>
  <c r="AM730" i="14"/>
  <c r="AL730" i="14"/>
  <c r="AK730" i="14"/>
  <c r="AJ730" i="14"/>
  <c r="AI730" i="14"/>
  <c r="AH730" i="14"/>
  <c r="BM729" i="14"/>
  <c r="BL729" i="14"/>
  <c r="AQ729" i="14"/>
  <c r="AP729" i="14"/>
  <c r="AO729" i="14"/>
  <c r="AN729" i="14"/>
  <c r="AM729" i="14"/>
  <c r="AL729" i="14"/>
  <c r="AK729" i="14"/>
  <c r="AJ729" i="14"/>
  <c r="AI729" i="14"/>
  <c r="AH729" i="14"/>
  <c r="BM728" i="14"/>
  <c r="BL728" i="14"/>
  <c r="AQ728" i="14"/>
  <c r="AP728" i="14"/>
  <c r="AO728" i="14"/>
  <c r="AN728" i="14"/>
  <c r="AM728" i="14"/>
  <c r="AL728" i="14"/>
  <c r="AK728" i="14"/>
  <c r="AJ728" i="14"/>
  <c r="AI728" i="14"/>
  <c r="AH728" i="14"/>
  <c r="BM727" i="14"/>
  <c r="BL727" i="14"/>
  <c r="AQ727" i="14"/>
  <c r="AP727" i="14"/>
  <c r="AO727" i="14"/>
  <c r="AN727" i="14"/>
  <c r="AM727" i="14"/>
  <c r="AL727" i="14"/>
  <c r="AK727" i="14"/>
  <c r="AJ727" i="14"/>
  <c r="AI727" i="14"/>
  <c r="AH727" i="14"/>
  <c r="BM726" i="14"/>
  <c r="BL726" i="14"/>
  <c r="AQ726" i="14"/>
  <c r="AP726" i="14"/>
  <c r="AO726" i="14"/>
  <c r="AN726" i="14"/>
  <c r="AM726" i="14"/>
  <c r="AL726" i="14"/>
  <c r="AK726" i="14"/>
  <c r="AJ726" i="14"/>
  <c r="AI726" i="14"/>
  <c r="AH726" i="14"/>
  <c r="BM725" i="14"/>
  <c r="BL725" i="14"/>
  <c r="AQ725" i="14"/>
  <c r="AP725" i="14"/>
  <c r="AO725" i="14"/>
  <c r="AN725" i="14"/>
  <c r="AM725" i="14"/>
  <c r="AL725" i="14"/>
  <c r="AK725" i="14"/>
  <c r="AJ725" i="14"/>
  <c r="AI725" i="14"/>
  <c r="AH725" i="14"/>
  <c r="BM724" i="14"/>
  <c r="BL724" i="14"/>
  <c r="AQ724" i="14"/>
  <c r="AP724" i="14"/>
  <c r="AO724" i="14"/>
  <c r="AN724" i="14"/>
  <c r="AM724" i="14"/>
  <c r="AL724" i="14"/>
  <c r="AK724" i="14"/>
  <c r="AJ724" i="14"/>
  <c r="AI724" i="14"/>
  <c r="AH724" i="14"/>
  <c r="BM723" i="14"/>
  <c r="BL723" i="14"/>
  <c r="AQ723" i="14"/>
  <c r="AP723" i="14"/>
  <c r="AO723" i="14"/>
  <c r="AN723" i="14"/>
  <c r="AM723" i="14"/>
  <c r="AL723" i="14"/>
  <c r="AK723" i="14"/>
  <c r="AJ723" i="14"/>
  <c r="AI723" i="14"/>
  <c r="AH723" i="14"/>
  <c r="BM722" i="14"/>
  <c r="BL722" i="14"/>
  <c r="AQ722" i="14"/>
  <c r="AP722" i="14"/>
  <c r="AO722" i="14"/>
  <c r="AN722" i="14"/>
  <c r="AM722" i="14"/>
  <c r="AL722" i="14"/>
  <c r="AK722" i="14"/>
  <c r="AJ722" i="14"/>
  <c r="AI722" i="14"/>
  <c r="AH722" i="14"/>
  <c r="BM721" i="14"/>
  <c r="BL721" i="14"/>
  <c r="AQ721" i="14"/>
  <c r="AP721" i="14"/>
  <c r="AO721" i="14"/>
  <c r="AN721" i="14"/>
  <c r="AM721" i="14"/>
  <c r="AL721" i="14"/>
  <c r="AK721" i="14"/>
  <c r="AJ721" i="14"/>
  <c r="AI721" i="14"/>
  <c r="AH721" i="14"/>
  <c r="BM720" i="14"/>
  <c r="BL720" i="14"/>
  <c r="AQ720" i="14"/>
  <c r="AP720" i="14"/>
  <c r="AO720" i="14"/>
  <c r="AN720" i="14"/>
  <c r="AM720" i="14"/>
  <c r="AL720" i="14"/>
  <c r="AK720" i="14"/>
  <c r="AJ720" i="14"/>
  <c r="AI720" i="14"/>
  <c r="AH720" i="14"/>
  <c r="BM719" i="14"/>
  <c r="BL719" i="14"/>
  <c r="AQ719" i="14"/>
  <c r="AP719" i="14"/>
  <c r="AO719" i="14"/>
  <c r="AN719" i="14"/>
  <c r="AM719" i="14"/>
  <c r="AL719" i="14"/>
  <c r="AK719" i="14"/>
  <c r="AJ719" i="14"/>
  <c r="AI719" i="14"/>
  <c r="AH719" i="14"/>
  <c r="BM718" i="14"/>
  <c r="BL718" i="14"/>
  <c r="AQ718" i="14"/>
  <c r="AP718" i="14"/>
  <c r="AO718" i="14"/>
  <c r="AN718" i="14"/>
  <c r="AM718" i="14"/>
  <c r="AL718" i="14"/>
  <c r="AK718" i="14"/>
  <c r="AJ718" i="14"/>
  <c r="AI718" i="14"/>
  <c r="AH718" i="14"/>
  <c r="BM717" i="14"/>
  <c r="BL717" i="14"/>
  <c r="AQ717" i="14"/>
  <c r="AP717" i="14"/>
  <c r="AO717" i="14"/>
  <c r="AN717" i="14"/>
  <c r="AM717" i="14"/>
  <c r="AL717" i="14"/>
  <c r="AK717" i="14"/>
  <c r="AJ717" i="14"/>
  <c r="AI717" i="14"/>
  <c r="AH717" i="14"/>
  <c r="BM716" i="14"/>
  <c r="BL716" i="14"/>
  <c r="AQ716" i="14"/>
  <c r="AP716" i="14"/>
  <c r="AO716" i="14"/>
  <c r="AN716" i="14"/>
  <c r="AM716" i="14"/>
  <c r="AL716" i="14"/>
  <c r="AK716" i="14"/>
  <c r="AJ716" i="14"/>
  <c r="AI716" i="14"/>
  <c r="AH716" i="14"/>
  <c r="BM715" i="14"/>
  <c r="BL715" i="14"/>
  <c r="AQ715" i="14"/>
  <c r="AP715" i="14"/>
  <c r="AO715" i="14"/>
  <c r="AN715" i="14"/>
  <c r="AM715" i="14"/>
  <c r="AL715" i="14"/>
  <c r="AK715" i="14"/>
  <c r="AJ715" i="14"/>
  <c r="AI715" i="14"/>
  <c r="AH715" i="14"/>
  <c r="BM714" i="14"/>
  <c r="BL714" i="14"/>
  <c r="AQ714" i="14"/>
  <c r="AP714" i="14"/>
  <c r="AO714" i="14"/>
  <c r="AN714" i="14"/>
  <c r="AM714" i="14"/>
  <c r="AL714" i="14"/>
  <c r="AK714" i="14"/>
  <c r="AJ714" i="14"/>
  <c r="AI714" i="14"/>
  <c r="AH714" i="14"/>
  <c r="BM713" i="14"/>
  <c r="BL713" i="14"/>
  <c r="AQ713" i="14"/>
  <c r="AP713" i="14"/>
  <c r="AO713" i="14"/>
  <c r="AN713" i="14"/>
  <c r="AM713" i="14"/>
  <c r="AL713" i="14"/>
  <c r="AK713" i="14"/>
  <c r="AJ713" i="14"/>
  <c r="AI713" i="14"/>
  <c r="AH713" i="14"/>
  <c r="BM712" i="14"/>
  <c r="BL712" i="14"/>
  <c r="AQ712" i="14"/>
  <c r="AP712" i="14"/>
  <c r="AO712" i="14"/>
  <c r="AN712" i="14"/>
  <c r="AM712" i="14"/>
  <c r="AL712" i="14"/>
  <c r="AK712" i="14"/>
  <c r="AJ712" i="14"/>
  <c r="AI712" i="14"/>
  <c r="AH712" i="14"/>
  <c r="BM711" i="14"/>
  <c r="BL711" i="14"/>
  <c r="AQ711" i="14"/>
  <c r="AP711" i="14"/>
  <c r="AO711" i="14"/>
  <c r="AN711" i="14"/>
  <c r="AM711" i="14"/>
  <c r="AL711" i="14"/>
  <c r="AK711" i="14"/>
  <c r="AJ711" i="14"/>
  <c r="AI711" i="14"/>
  <c r="AH711" i="14"/>
  <c r="BM710" i="14"/>
  <c r="BL710" i="14"/>
  <c r="AQ710" i="14"/>
  <c r="AP710" i="14"/>
  <c r="AO710" i="14"/>
  <c r="AN710" i="14"/>
  <c r="AM710" i="14"/>
  <c r="AL710" i="14"/>
  <c r="AK710" i="14"/>
  <c r="AJ710" i="14"/>
  <c r="AI710" i="14"/>
  <c r="AH710" i="14"/>
  <c r="BM709" i="14"/>
  <c r="BL709" i="14"/>
  <c r="AQ709" i="14"/>
  <c r="AP709" i="14"/>
  <c r="AO709" i="14"/>
  <c r="AN709" i="14"/>
  <c r="AM709" i="14"/>
  <c r="AL709" i="14"/>
  <c r="AK709" i="14"/>
  <c r="AJ709" i="14"/>
  <c r="AI709" i="14"/>
  <c r="AH709" i="14"/>
  <c r="BM708" i="14"/>
  <c r="BL708" i="14"/>
  <c r="AQ708" i="14"/>
  <c r="AP708" i="14"/>
  <c r="AO708" i="14"/>
  <c r="AN708" i="14"/>
  <c r="AM708" i="14"/>
  <c r="AL708" i="14"/>
  <c r="AK708" i="14"/>
  <c r="AJ708" i="14"/>
  <c r="AI708" i="14"/>
  <c r="AH708" i="14"/>
  <c r="BM707" i="14"/>
  <c r="BL707" i="14"/>
  <c r="AQ707" i="14"/>
  <c r="AP707" i="14"/>
  <c r="AO707" i="14"/>
  <c r="AN707" i="14"/>
  <c r="AM707" i="14"/>
  <c r="AL707" i="14"/>
  <c r="AK707" i="14"/>
  <c r="AJ707" i="14"/>
  <c r="AI707" i="14"/>
  <c r="AH707" i="14"/>
  <c r="BM706" i="14"/>
  <c r="BL706" i="14"/>
  <c r="AQ706" i="14"/>
  <c r="AP706" i="14"/>
  <c r="AO706" i="14"/>
  <c r="AN706" i="14"/>
  <c r="AM706" i="14"/>
  <c r="AL706" i="14"/>
  <c r="AK706" i="14"/>
  <c r="AJ706" i="14"/>
  <c r="AI706" i="14"/>
  <c r="AH706" i="14"/>
  <c r="BM705" i="14"/>
  <c r="BL705" i="14"/>
  <c r="AQ705" i="14"/>
  <c r="AP705" i="14"/>
  <c r="AO705" i="14"/>
  <c r="AN705" i="14"/>
  <c r="AM705" i="14"/>
  <c r="AL705" i="14"/>
  <c r="AK705" i="14"/>
  <c r="AJ705" i="14"/>
  <c r="AI705" i="14"/>
  <c r="AH705" i="14"/>
  <c r="BM704" i="14"/>
  <c r="BL704" i="14"/>
  <c r="AQ704" i="14"/>
  <c r="AP704" i="14"/>
  <c r="AO704" i="14"/>
  <c r="AN704" i="14"/>
  <c r="AM704" i="14"/>
  <c r="AL704" i="14"/>
  <c r="AK704" i="14"/>
  <c r="AJ704" i="14"/>
  <c r="AI704" i="14"/>
  <c r="AH704" i="14"/>
  <c r="BM703" i="14"/>
  <c r="BL703" i="14"/>
  <c r="AQ703" i="14"/>
  <c r="AP703" i="14"/>
  <c r="AO703" i="14"/>
  <c r="AN703" i="14"/>
  <c r="AM703" i="14"/>
  <c r="AL703" i="14"/>
  <c r="AK703" i="14"/>
  <c r="AJ703" i="14"/>
  <c r="AI703" i="14"/>
  <c r="AH703" i="14"/>
  <c r="BM702" i="14"/>
  <c r="BL702" i="14"/>
  <c r="AQ702" i="14"/>
  <c r="AP702" i="14"/>
  <c r="AO702" i="14"/>
  <c r="AN702" i="14"/>
  <c r="AM702" i="14"/>
  <c r="AL702" i="14"/>
  <c r="AK702" i="14"/>
  <c r="AJ702" i="14"/>
  <c r="AI702" i="14"/>
  <c r="AH702" i="14"/>
  <c r="BM701" i="14"/>
  <c r="BL701" i="14"/>
  <c r="AQ701" i="14"/>
  <c r="AP701" i="14"/>
  <c r="AO701" i="14"/>
  <c r="AN701" i="14"/>
  <c r="AM701" i="14"/>
  <c r="AL701" i="14"/>
  <c r="AK701" i="14"/>
  <c r="AJ701" i="14"/>
  <c r="AI701" i="14"/>
  <c r="AH701" i="14"/>
  <c r="BM700" i="14"/>
  <c r="BL700" i="14"/>
  <c r="AQ700" i="14"/>
  <c r="AP700" i="14"/>
  <c r="AO700" i="14"/>
  <c r="AN700" i="14"/>
  <c r="AM700" i="14"/>
  <c r="AL700" i="14"/>
  <c r="AK700" i="14"/>
  <c r="AJ700" i="14"/>
  <c r="AI700" i="14"/>
  <c r="AH700" i="14"/>
  <c r="BM699" i="14"/>
  <c r="BL699" i="14"/>
  <c r="AQ699" i="14"/>
  <c r="AP699" i="14"/>
  <c r="AO699" i="14"/>
  <c r="AN699" i="14"/>
  <c r="AM699" i="14"/>
  <c r="AL699" i="14"/>
  <c r="AK699" i="14"/>
  <c r="AJ699" i="14"/>
  <c r="AI699" i="14"/>
  <c r="AH699" i="14"/>
  <c r="BM698" i="14"/>
  <c r="BL698" i="14"/>
  <c r="AQ698" i="14"/>
  <c r="AP698" i="14"/>
  <c r="AO698" i="14"/>
  <c r="AN698" i="14"/>
  <c r="AM698" i="14"/>
  <c r="AL698" i="14"/>
  <c r="AK698" i="14"/>
  <c r="AJ698" i="14"/>
  <c r="AI698" i="14"/>
  <c r="AH698" i="14"/>
  <c r="BM697" i="14"/>
  <c r="BL697" i="14"/>
  <c r="AQ697" i="14"/>
  <c r="AP697" i="14"/>
  <c r="AO697" i="14"/>
  <c r="AN697" i="14"/>
  <c r="AM697" i="14"/>
  <c r="AL697" i="14"/>
  <c r="AK697" i="14"/>
  <c r="AJ697" i="14"/>
  <c r="AI697" i="14"/>
  <c r="AH697" i="14"/>
  <c r="BM696" i="14"/>
  <c r="BL696" i="14"/>
  <c r="AQ696" i="14"/>
  <c r="AP696" i="14"/>
  <c r="AO696" i="14"/>
  <c r="AN696" i="14"/>
  <c r="AM696" i="14"/>
  <c r="AL696" i="14"/>
  <c r="AK696" i="14"/>
  <c r="AJ696" i="14"/>
  <c r="AI696" i="14"/>
  <c r="AH696" i="14"/>
  <c r="BM695" i="14"/>
  <c r="BL695" i="14"/>
  <c r="AQ695" i="14"/>
  <c r="AP695" i="14"/>
  <c r="AO695" i="14"/>
  <c r="AN695" i="14"/>
  <c r="AM695" i="14"/>
  <c r="AL695" i="14"/>
  <c r="AK695" i="14"/>
  <c r="AJ695" i="14"/>
  <c r="AI695" i="14"/>
  <c r="AH695" i="14"/>
  <c r="BM694" i="14"/>
  <c r="BL694" i="14"/>
  <c r="AQ694" i="14"/>
  <c r="AP694" i="14"/>
  <c r="AO694" i="14"/>
  <c r="AN694" i="14"/>
  <c r="AM694" i="14"/>
  <c r="AL694" i="14"/>
  <c r="AK694" i="14"/>
  <c r="AJ694" i="14"/>
  <c r="AI694" i="14"/>
  <c r="AH694" i="14"/>
  <c r="BM693" i="14"/>
  <c r="BL693" i="14"/>
  <c r="AQ693" i="14"/>
  <c r="AP693" i="14"/>
  <c r="AO693" i="14"/>
  <c r="AN693" i="14"/>
  <c r="AM693" i="14"/>
  <c r="AL693" i="14"/>
  <c r="AK693" i="14"/>
  <c r="AJ693" i="14"/>
  <c r="AI693" i="14"/>
  <c r="AH693" i="14"/>
  <c r="BM692" i="14"/>
  <c r="BL692" i="14"/>
  <c r="AQ692" i="14"/>
  <c r="AP692" i="14"/>
  <c r="AO692" i="14"/>
  <c r="AN692" i="14"/>
  <c r="AM692" i="14"/>
  <c r="AL692" i="14"/>
  <c r="AK692" i="14"/>
  <c r="AJ692" i="14"/>
  <c r="AI692" i="14"/>
  <c r="AH692" i="14"/>
  <c r="BM691" i="14"/>
  <c r="BL691" i="14"/>
  <c r="AQ691" i="14"/>
  <c r="AP691" i="14"/>
  <c r="AO691" i="14"/>
  <c r="AN691" i="14"/>
  <c r="AM691" i="14"/>
  <c r="AL691" i="14"/>
  <c r="AK691" i="14"/>
  <c r="AJ691" i="14"/>
  <c r="AI691" i="14"/>
  <c r="AH691" i="14"/>
  <c r="BM690" i="14"/>
  <c r="BL690" i="14"/>
  <c r="AQ690" i="14"/>
  <c r="AP690" i="14"/>
  <c r="AO690" i="14"/>
  <c r="AN690" i="14"/>
  <c r="AM690" i="14"/>
  <c r="AL690" i="14"/>
  <c r="AK690" i="14"/>
  <c r="AJ690" i="14"/>
  <c r="AI690" i="14"/>
  <c r="AH690" i="14"/>
  <c r="BM689" i="14"/>
  <c r="BL689" i="14"/>
  <c r="AQ689" i="14"/>
  <c r="AP689" i="14"/>
  <c r="AO689" i="14"/>
  <c r="AN689" i="14"/>
  <c r="AM689" i="14"/>
  <c r="AL689" i="14"/>
  <c r="AK689" i="14"/>
  <c r="AJ689" i="14"/>
  <c r="AI689" i="14"/>
  <c r="AH689" i="14"/>
  <c r="BM688" i="14"/>
  <c r="BL688" i="14"/>
  <c r="AQ688" i="14"/>
  <c r="AP688" i="14"/>
  <c r="AO688" i="14"/>
  <c r="AN688" i="14"/>
  <c r="AM688" i="14"/>
  <c r="AL688" i="14"/>
  <c r="AK688" i="14"/>
  <c r="AJ688" i="14"/>
  <c r="AI688" i="14"/>
  <c r="AH688" i="14"/>
  <c r="BM687" i="14"/>
  <c r="BL687" i="14"/>
  <c r="AQ687" i="14"/>
  <c r="AP687" i="14"/>
  <c r="AO687" i="14"/>
  <c r="AN687" i="14"/>
  <c r="AM687" i="14"/>
  <c r="AL687" i="14"/>
  <c r="AK687" i="14"/>
  <c r="AJ687" i="14"/>
  <c r="AI687" i="14"/>
  <c r="AH687" i="14"/>
  <c r="BM686" i="14"/>
  <c r="BL686" i="14"/>
  <c r="AQ686" i="14"/>
  <c r="AP686" i="14"/>
  <c r="AO686" i="14"/>
  <c r="AN686" i="14"/>
  <c r="AM686" i="14"/>
  <c r="AL686" i="14"/>
  <c r="AK686" i="14"/>
  <c r="AJ686" i="14"/>
  <c r="AI686" i="14"/>
  <c r="AH686" i="14"/>
  <c r="BM685" i="14"/>
  <c r="BL685" i="14"/>
  <c r="AQ685" i="14"/>
  <c r="AP685" i="14"/>
  <c r="AO685" i="14"/>
  <c r="AN685" i="14"/>
  <c r="AM685" i="14"/>
  <c r="AL685" i="14"/>
  <c r="AK685" i="14"/>
  <c r="AJ685" i="14"/>
  <c r="AI685" i="14"/>
  <c r="AH685" i="14"/>
  <c r="BM684" i="14"/>
  <c r="BL684" i="14"/>
  <c r="AQ684" i="14"/>
  <c r="AP684" i="14"/>
  <c r="AO684" i="14"/>
  <c r="AN684" i="14"/>
  <c r="AM684" i="14"/>
  <c r="AL684" i="14"/>
  <c r="AK684" i="14"/>
  <c r="AJ684" i="14"/>
  <c r="AI684" i="14"/>
  <c r="AH684" i="14"/>
  <c r="BM683" i="14"/>
  <c r="BL683" i="14"/>
  <c r="AQ683" i="14"/>
  <c r="AP683" i="14"/>
  <c r="AO683" i="14"/>
  <c r="AN683" i="14"/>
  <c r="AM683" i="14"/>
  <c r="AL683" i="14"/>
  <c r="AK683" i="14"/>
  <c r="AJ683" i="14"/>
  <c r="AI683" i="14"/>
  <c r="AH683" i="14"/>
  <c r="BM682" i="14"/>
  <c r="BL682" i="14"/>
  <c r="AQ682" i="14"/>
  <c r="AP682" i="14"/>
  <c r="AO682" i="14"/>
  <c r="AN682" i="14"/>
  <c r="AM682" i="14"/>
  <c r="AL682" i="14"/>
  <c r="AK682" i="14"/>
  <c r="AJ682" i="14"/>
  <c r="AI682" i="14"/>
  <c r="AH682" i="14"/>
  <c r="BM681" i="14"/>
  <c r="BL681" i="14"/>
  <c r="AQ681" i="14"/>
  <c r="AP681" i="14"/>
  <c r="AO681" i="14"/>
  <c r="AN681" i="14"/>
  <c r="AM681" i="14"/>
  <c r="AL681" i="14"/>
  <c r="AK681" i="14"/>
  <c r="AJ681" i="14"/>
  <c r="AI681" i="14"/>
  <c r="AH681" i="14"/>
  <c r="BM680" i="14"/>
  <c r="BL680" i="14"/>
  <c r="AQ680" i="14"/>
  <c r="AP680" i="14"/>
  <c r="AO680" i="14"/>
  <c r="AN680" i="14"/>
  <c r="AM680" i="14"/>
  <c r="AL680" i="14"/>
  <c r="AK680" i="14"/>
  <c r="AJ680" i="14"/>
  <c r="AI680" i="14"/>
  <c r="AH680" i="14"/>
  <c r="BM679" i="14"/>
  <c r="BL679" i="14"/>
  <c r="AQ679" i="14"/>
  <c r="AP679" i="14"/>
  <c r="AO679" i="14"/>
  <c r="AN679" i="14"/>
  <c r="AM679" i="14"/>
  <c r="AL679" i="14"/>
  <c r="AK679" i="14"/>
  <c r="AJ679" i="14"/>
  <c r="AI679" i="14"/>
  <c r="AH679" i="14"/>
  <c r="BM678" i="14"/>
  <c r="BL678" i="14"/>
  <c r="AQ678" i="14"/>
  <c r="AP678" i="14"/>
  <c r="AO678" i="14"/>
  <c r="AN678" i="14"/>
  <c r="AM678" i="14"/>
  <c r="AL678" i="14"/>
  <c r="AK678" i="14"/>
  <c r="AJ678" i="14"/>
  <c r="AI678" i="14"/>
  <c r="AH678" i="14"/>
  <c r="BM677" i="14"/>
  <c r="BL677" i="14"/>
  <c r="AQ677" i="14"/>
  <c r="AP677" i="14"/>
  <c r="AO677" i="14"/>
  <c r="AN677" i="14"/>
  <c r="AM677" i="14"/>
  <c r="AL677" i="14"/>
  <c r="AK677" i="14"/>
  <c r="AJ677" i="14"/>
  <c r="AI677" i="14"/>
  <c r="AH677" i="14"/>
  <c r="BM676" i="14"/>
  <c r="BL676" i="14"/>
  <c r="AQ676" i="14"/>
  <c r="AP676" i="14"/>
  <c r="AO676" i="14"/>
  <c r="AN676" i="14"/>
  <c r="AM676" i="14"/>
  <c r="AL676" i="14"/>
  <c r="AK676" i="14"/>
  <c r="AJ676" i="14"/>
  <c r="AI676" i="14"/>
  <c r="AH676" i="14"/>
  <c r="BM675" i="14"/>
  <c r="BL675" i="14"/>
  <c r="AQ675" i="14"/>
  <c r="AP675" i="14"/>
  <c r="AO675" i="14"/>
  <c r="AN675" i="14"/>
  <c r="AM675" i="14"/>
  <c r="AL675" i="14"/>
  <c r="AK675" i="14"/>
  <c r="AJ675" i="14"/>
  <c r="AI675" i="14"/>
  <c r="AH675" i="14"/>
  <c r="BM674" i="14"/>
  <c r="BL674" i="14"/>
  <c r="AQ674" i="14"/>
  <c r="AP674" i="14"/>
  <c r="AO674" i="14"/>
  <c r="AN674" i="14"/>
  <c r="AM674" i="14"/>
  <c r="AL674" i="14"/>
  <c r="AK674" i="14"/>
  <c r="AJ674" i="14"/>
  <c r="AI674" i="14"/>
  <c r="AH674" i="14"/>
  <c r="BM673" i="14"/>
  <c r="BL673" i="14"/>
  <c r="AQ673" i="14"/>
  <c r="AP673" i="14"/>
  <c r="AO673" i="14"/>
  <c r="AN673" i="14"/>
  <c r="AM673" i="14"/>
  <c r="AL673" i="14"/>
  <c r="AK673" i="14"/>
  <c r="AJ673" i="14"/>
  <c r="AI673" i="14"/>
  <c r="AH673" i="14"/>
  <c r="BM672" i="14"/>
  <c r="BL672" i="14"/>
  <c r="AQ672" i="14"/>
  <c r="AP672" i="14"/>
  <c r="AO672" i="14"/>
  <c r="AN672" i="14"/>
  <c r="AM672" i="14"/>
  <c r="AL672" i="14"/>
  <c r="AK672" i="14"/>
  <c r="AJ672" i="14"/>
  <c r="AI672" i="14"/>
  <c r="AH672" i="14"/>
  <c r="BM671" i="14"/>
  <c r="BL671" i="14"/>
  <c r="AQ671" i="14"/>
  <c r="AP671" i="14"/>
  <c r="AO671" i="14"/>
  <c r="AN671" i="14"/>
  <c r="AM671" i="14"/>
  <c r="AL671" i="14"/>
  <c r="AK671" i="14"/>
  <c r="AJ671" i="14"/>
  <c r="AI671" i="14"/>
  <c r="AH671" i="14"/>
  <c r="BM670" i="14"/>
  <c r="BL670" i="14"/>
  <c r="AQ670" i="14"/>
  <c r="AP670" i="14"/>
  <c r="AO670" i="14"/>
  <c r="AN670" i="14"/>
  <c r="AM670" i="14"/>
  <c r="AL670" i="14"/>
  <c r="AK670" i="14"/>
  <c r="AJ670" i="14"/>
  <c r="AI670" i="14"/>
  <c r="AH670" i="14"/>
  <c r="BM669" i="14"/>
  <c r="BL669" i="14"/>
  <c r="AQ669" i="14"/>
  <c r="AP669" i="14"/>
  <c r="AO669" i="14"/>
  <c r="AN669" i="14"/>
  <c r="AM669" i="14"/>
  <c r="AL669" i="14"/>
  <c r="AK669" i="14"/>
  <c r="AJ669" i="14"/>
  <c r="AI669" i="14"/>
  <c r="AH669" i="14"/>
  <c r="BM668" i="14"/>
  <c r="BL668" i="14"/>
  <c r="AQ668" i="14"/>
  <c r="AP668" i="14"/>
  <c r="AO668" i="14"/>
  <c r="AN668" i="14"/>
  <c r="AM668" i="14"/>
  <c r="AL668" i="14"/>
  <c r="AK668" i="14"/>
  <c r="AJ668" i="14"/>
  <c r="AI668" i="14"/>
  <c r="AH668" i="14"/>
  <c r="BM667" i="14"/>
  <c r="BL667" i="14"/>
  <c r="AQ667" i="14"/>
  <c r="AP667" i="14"/>
  <c r="AO667" i="14"/>
  <c r="AN667" i="14"/>
  <c r="AM667" i="14"/>
  <c r="AL667" i="14"/>
  <c r="AK667" i="14"/>
  <c r="AJ667" i="14"/>
  <c r="AI667" i="14"/>
  <c r="AH667" i="14"/>
  <c r="BM666" i="14"/>
  <c r="BL666" i="14"/>
  <c r="AQ666" i="14"/>
  <c r="AP666" i="14"/>
  <c r="AO666" i="14"/>
  <c r="AN666" i="14"/>
  <c r="AM666" i="14"/>
  <c r="AL666" i="14"/>
  <c r="AK666" i="14"/>
  <c r="AJ666" i="14"/>
  <c r="AI666" i="14"/>
  <c r="AH666" i="14"/>
  <c r="BM665" i="14"/>
  <c r="BL665" i="14"/>
  <c r="AQ665" i="14"/>
  <c r="AP665" i="14"/>
  <c r="AO665" i="14"/>
  <c r="AN665" i="14"/>
  <c r="AM665" i="14"/>
  <c r="AL665" i="14"/>
  <c r="AK665" i="14"/>
  <c r="AJ665" i="14"/>
  <c r="AI665" i="14"/>
  <c r="AH665" i="14"/>
  <c r="BM664" i="14"/>
  <c r="BL664" i="14"/>
  <c r="AQ664" i="14"/>
  <c r="AP664" i="14"/>
  <c r="AO664" i="14"/>
  <c r="AN664" i="14"/>
  <c r="AM664" i="14"/>
  <c r="AL664" i="14"/>
  <c r="AK664" i="14"/>
  <c r="AJ664" i="14"/>
  <c r="AI664" i="14"/>
  <c r="AH664" i="14"/>
  <c r="BM663" i="14"/>
  <c r="BL663" i="14"/>
  <c r="AQ663" i="14"/>
  <c r="AP663" i="14"/>
  <c r="AO663" i="14"/>
  <c r="AN663" i="14"/>
  <c r="AM663" i="14"/>
  <c r="AL663" i="14"/>
  <c r="AK663" i="14"/>
  <c r="AJ663" i="14"/>
  <c r="AI663" i="14"/>
  <c r="AH663" i="14"/>
  <c r="BM662" i="14"/>
  <c r="BL662" i="14"/>
  <c r="AQ662" i="14"/>
  <c r="AP662" i="14"/>
  <c r="AO662" i="14"/>
  <c r="AN662" i="14"/>
  <c r="AM662" i="14"/>
  <c r="AL662" i="14"/>
  <c r="AK662" i="14"/>
  <c r="AJ662" i="14"/>
  <c r="AI662" i="14"/>
  <c r="AH662" i="14"/>
  <c r="BM661" i="14"/>
  <c r="BL661" i="14"/>
  <c r="AQ661" i="14"/>
  <c r="AP661" i="14"/>
  <c r="AO661" i="14"/>
  <c r="AN661" i="14"/>
  <c r="AM661" i="14"/>
  <c r="AL661" i="14"/>
  <c r="AK661" i="14"/>
  <c r="AJ661" i="14"/>
  <c r="AI661" i="14"/>
  <c r="AH661" i="14"/>
  <c r="BM660" i="14"/>
  <c r="BL660" i="14"/>
  <c r="AQ660" i="14"/>
  <c r="AP660" i="14"/>
  <c r="AO660" i="14"/>
  <c r="AN660" i="14"/>
  <c r="AM660" i="14"/>
  <c r="AL660" i="14"/>
  <c r="AK660" i="14"/>
  <c r="AJ660" i="14"/>
  <c r="AI660" i="14"/>
  <c r="AH660" i="14"/>
  <c r="BM659" i="14"/>
  <c r="BL659" i="14"/>
  <c r="AQ659" i="14"/>
  <c r="AP659" i="14"/>
  <c r="AO659" i="14"/>
  <c r="AN659" i="14"/>
  <c r="AM659" i="14"/>
  <c r="AL659" i="14"/>
  <c r="AK659" i="14"/>
  <c r="AJ659" i="14"/>
  <c r="AI659" i="14"/>
  <c r="AH659" i="14"/>
  <c r="BM658" i="14"/>
  <c r="BL658" i="14"/>
  <c r="AQ658" i="14"/>
  <c r="AP658" i="14"/>
  <c r="AO658" i="14"/>
  <c r="AN658" i="14"/>
  <c r="AM658" i="14"/>
  <c r="AL658" i="14"/>
  <c r="AK658" i="14"/>
  <c r="AJ658" i="14"/>
  <c r="AI658" i="14"/>
  <c r="AH658" i="14"/>
  <c r="BM657" i="14"/>
  <c r="BL657" i="14"/>
  <c r="AQ657" i="14"/>
  <c r="AP657" i="14"/>
  <c r="AO657" i="14"/>
  <c r="AN657" i="14"/>
  <c r="AM657" i="14"/>
  <c r="AL657" i="14"/>
  <c r="AK657" i="14"/>
  <c r="AJ657" i="14"/>
  <c r="AI657" i="14"/>
  <c r="AH657" i="14"/>
  <c r="BM656" i="14"/>
  <c r="BL656" i="14"/>
  <c r="AQ656" i="14"/>
  <c r="AP656" i="14"/>
  <c r="AO656" i="14"/>
  <c r="AN656" i="14"/>
  <c r="AM656" i="14"/>
  <c r="AL656" i="14"/>
  <c r="AK656" i="14"/>
  <c r="AJ656" i="14"/>
  <c r="AI656" i="14"/>
  <c r="AH656" i="14"/>
  <c r="BM655" i="14"/>
  <c r="BL655" i="14"/>
  <c r="AQ655" i="14"/>
  <c r="AP655" i="14"/>
  <c r="AO655" i="14"/>
  <c r="AN655" i="14"/>
  <c r="AM655" i="14"/>
  <c r="AL655" i="14"/>
  <c r="AK655" i="14"/>
  <c r="AJ655" i="14"/>
  <c r="AI655" i="14"/>
  <c r="AH655" i="14"/>
  <c r="BM654" i="14"/>
  <c r="BL654" i="14"/>
  <c r="AQ654" i="14"/>
  <c r="AP654" i="14"/>
  <c r="AO654" i="14"/>
  <c r="AN654" i="14"/>
  <c r="AM654" i="14"/>
  <c r="AL654" i="14"/>
  <c r="AK654" i="14"/>
  <c r="AJ654" i="14"/>
  <c r="AI654" i="14"/>
  <c r="AH654" i="14"/>
  <c r="BM653" i="14"/>
  <c r="BL653" i="14"/>
  <c r="AQ653" i="14"/>
  <c r="AP653" i="14"/>
  <c r="AO653" i="14"/>
  <c r="AN653" i="14"/>
  <c r="AM653" i="14"/>
  <c r="AL653" i="14"/>
  <c r="AK653" i="14"/>
  <c r="AJ653" i="14"/>
  <c r="AI653" i="14"/>
  <c r="AH653" i="14"/>
  <c r="BM652" i="14"/>
  <c r="BL652" i="14"/>
  <c r="AQ652" i="14"/>
  <c r="AP652" i="14"/>
  <c r="AO652" i="14"/>
  <c r="AN652" i="14"/>
  <c r="AM652" i="14"/>
  <c r="AL652" i="14"/>
  <c r="AK652" i="14"/>
  <c r="AJ652" i="14"/>
  <c r="AI652" i="14"/>
  <c r="AH652" i="14"/>
  <c r="BM651" i="14"/>
  <c r="BL651" i="14"/>
  <c r="AQ651" i="14"/>
  <c r="AP651" i="14"/>
  <c r="AO651" i="14"/>
  <c r="AN651" i="14"/>
  <c r="AM651" i="14"/>
  <c r="AL651" i="14"/>
  <c r="AK651" i="14"/>
  <c r="AJ651" i="14"/>
  <c r="AI651" i="14"/>
  <c r="AH651" i="14"/>
  <c r="BM650" i="14"/>
  <c r="BL650" i="14"/>
  <c r="AQ650" i="14"/>
  <c r="AP650" i="14"/>
  <c r="AO650" i="14"/>
  <c r="AN650" i="14"/>
  <c r="AM650" i="14"/>
  <c r="AL650" i="14"/>
  <c r="AK650" i="14"/>
  <c r="AJ650" i="14"/>
  <c r="AI650" i="14"/>
  <c r="AH650" i="14"/>
  <c r="BM649" i="14"/>
  <c r="BL649" i="14"/>
  <c r="AQ649" i="14"/>
  <c r="AP649" i="14"/>
  <c r="AO649" i="14"/>
  <c r="AN649" i="14"/>
  <c r="AM649" i="14"/>
  <c r="AL649" i="14"/>
  <c r="AK649" i="14"/>
  <c r="AJ649" i="14"/>
  <c r="AI649" i="14"/>
  <c r="AH649" i="14"/>
  <c r="BM648" i="14"/>
  <c r="BL648" i="14"/>
  <c r="AQ648" i="14"/>
  <c r="AP648" i="14"/>
  <c r="AO648" i="14"/>
  <c r="AN648" i="14"/>
  <c r="AM648" i="14"/>
  <c r="AL648" i="14"/>
  <c r="AK648" i="14"/>
  <c r="AJ648" i="14"/>
  <c r="AI648" i="14"/>
  <c r="AH648" i="14"/>
  <c r="BM647" i="14"/>
  <c r="BL647" i="14"/>
  <c r="AQ647" i="14"/>
  <c r="AP647" i="14"/>
  <c r="AO647" i="14"/>
  <c r="AN647" i="14"/>
  <c r="AM647" i="14"/>
  <c r="AL647" i="14"/>
  <c r="AK647" i="14"/>
  <c r="AJ647" i="14"/>
  <c r="AI647" i="14"/>
  <c r="AH647" i="14"/>
  <c r="BM646" i="14"/>
  <c r="BL646" i="14"/>
  <c r="AQ646" i="14"/>
  <c r="AP646" i="14"/>
  <c r="AO646" i="14"/>
  <c r="AN646" i="14"/>
  <c r="AM646" i="14"/>
  <c r="AL646" i="14"/>
  <c r="AK646" i="14"/>
  <c r="AJ646" i="14"/>
  <c r="AI646" i="14"/>
  <c r="AH646" i="14"/>
  <c r="BM645" i="14"/>
  <c r="BL645" i="14"/>
  <c r="AQ645" i="14"/>
  <c r="AP645" i="14"/>
  <c r="AO645" i="14"/>
  <c r="AN645" i="14"/>
  <c r="AM645" i="14"/>
  <c r="AL645" i="14"/>
  <c r="AK645" i="14"/>
  <c r="AJ645" i="14"/>
  <c r="AI645" i="14"/>
  <c r="AH645" i="14"/>
  <c r="BM644" i="14"/>
  <c r="BL644" i="14"/>
  <c r="AQ644" i="14"/>
  <c r="AP644" i="14"/>
  <c r="AO644" i="14"/>
  <c r="AN644" i="14"/>
  <c r="AM644" i="14"/>
  <c r="AL644" i="14"/>
  <c r="AK644" i="14"/>
  <c r="AJ644" i="14"/>
  <c r="AI644" i="14"/>
  <c r="AH644" i="14"/>
  <c r="BM643" i="14"/>
  <c r="BL643" i="14"/>
  <c r="AQ643" i="14"/>
  <c r="AP643" i="14"/>
  <c r="AO643" i="14"/>
  <c r="AN643" i="14"/>
  <c r="AM643" i="14"/>
  <c r="AL643" i="14"/>
  <c r="AK643" i="14"/>
  <c r="AJ643" i="14"/>
  <c r="AI643" i="14"/>
  <c r="AH643" i="14"/>
  <c r="BM642" i="14"/>
  <c r="BL642" i="14"/>
  <c r="AQ642" i="14"/>
  <c r="AP642" i="14"/>
  <c r="AO642" i="14"/>
  <c r="AN642" i="14"/>
  <c r="AM642" i="14"/>
  <c r="AL642" i="14"/>
  <c r="AK642" i="14"/>
  <c r="AJ642" i="14"/>
  <c r="AI642" i="14"/>
  <c r="AH642" i="14"/>
  <c r="BM641" i="14"/>
  <c r="BL641" i="14"/>
  <c r="AQ641" i="14"/>
  <c r="AP641" i="14"/>
  <c r="AO641" i="14"/>
  <c r="AN641" i="14"/>
  <c r="AM641" i="14"/>
  <c r="AL641" i="14"/>
  <c r="AK641" i="14"/>
  <c r="AJ641" i="14"/>
  <c r="AI641" i="14"/>
  <c r="AH641" i="14"/>
  <c r="BM640" i="14"/>
  <c r="BL640" i="14"/>
  <c r="AQ640" i="14"/>
  <c r="AP640" i="14"/>
  <c r="AO640" i="14"/>
  <c r="AN640" i="14"/>
  <c r="AM640" i="14"/>
  <c r="AL640" i="14"/>
  <c r="AK640" i="14"/>
  <c r="AJ640" i="14"/>
  <c r="AI640" i="14"/>
  <c r="AH640" i="14"/>
  <c r="BM639" i="14"/>
  <c r="BL639" i="14"/>
  <c r="AQ639" i="14"/>
  <c r="AP639" i="14"/>
  <c r="AO639" i="14"/>
  <c r="AN639" i="14"/>
  <c r="AM639" i="14"/>
  <c r="AL639" i="14"/>
  <c r="AK639" i="14"/>
  <c r="AJ639" i="14"/>
  <c r="AI639" i="14"/>
  <c r="AH639" i="14"/>
  <c r="BM638" i="14"/>
  <c r="BL638" i="14"/>
  <c r="AQ638" i="14"/>
  <c r="AP638" i="14"/>
  <c r="AO638" i="14"/>
  <c r="AN638" i="14"/>
  <c r="AM638" i="14"/>
  <c r="AL638" i="14"/>
  <c r="AK638" i="14"/>
  <c r="AJ638" i="14"/>
  <c r="AI638" i="14"/>
  <c r="AH638" i="14"/>
  <c r="BM637" i="14"/>
  <c r="BL637" i="14"/>
  <c r="AQ637" i="14"/>
  <c r="AP637" i="14"/>
  <c r="AO637" i="14"/>
  <c r="AN637" i="14"/>
  <c r="AM637" i="14"/>
  <c r="AL637" i="14"/>
  <c r="AK637" i="14"/>
  <c r="AJ637" i="14"/>
  <c r="AI637" i="14"/>
  <c r="AH637" i="14"/>
  <c r="BM636" i="14"/>
  <c r="BL636" i="14"/>
  <c r="AQ636" i="14"/>
  <c r="AP636" i="14"/>
  <c r="AO636" i="14"/>
  <c r="AN636" i="14"/>
  <c r="AM636" i="14"/>
  <c r="AL636" i="14"/>
  <c r="AK636" i="14"/>
  <c r="AJ636" i="14"/>
  <c r="AI636" i="14"/>
  <c r="AH636" i="14"/>
  <c r="BM635" i="14"/>
  <c r="BL635" i="14"/>
  <c r="AQ635" i="14"/>
  <c r="AP635" i="14"/>
  <c r="AO635" i="14"/>
  <c r="AN635" i="14"/>
  <c r="AM635" i="14"/>
  <c r="AL635" i="14"/>
  <c r="AK635" i="14"/>
  <c r="AJ635" i="14"/>
  <c r="AI635" i="14"/>
  <c r="AH635" i="14"/>
  <c r="BM634" i="14"/>
  <c r="BL634" i="14"/>
  <c r="AQ634" i="14"/>
  <c r="AP634" i="14"/>
  <c r="AO634" i="14"/>
  <c r="AN634" i="14"/>
  <c r="AM634" i="14"/>
  <c r="AL634" i="14"/>
  <c r="AK634" i="14"/>
  <c r="AJ634" i="14"/>
  <c r="AI634" i="14"/>
  <c r="AH634" i="14"/>
  <c r="BM633" i="14"/>
  <c r="BL633" i="14"/>
  <c r="AQ633" i="14"/>
  <c r="AP633" i="14"/>
  <c r="AO633" i="14"/>
  <c r="AN633" i="14"/>
  <c r="AM633" i="14"/>
  <c r="AL633" i="14"/>
  <c r="AK633" i="14"/>
  <c r="AJ633" i="14"/>
  <c r="AI633" i="14"/>
  <c r="AH633" i="14"/>
  <c r="BM632" i="14"/>
  <c r="BL632" i="14"/>
  <c r="AQ632" i="14"/>
  <c r="AP632" i="14"/>
  <c r="AO632" i="14"/>
  <c r="AN632" i="14"/>
  <c r="AM632" i="14"/>
  <c r="AL632" i="14"/>
  <c r="AK632" i="14"/>
  <c r="AJ632" i="14"/>
  <c r="AI632" i="14"/>
  <c r="AH632" i="14"/>
  <c r="BM631" i="14"/>
  <c r="BL631" i="14"/>
  <c r="AQ631" i="14"/>
  <c r="AP631" i="14"/>
  <c r="AO631" i="14"/>
  <c r="AN631" i="14"/>
  <c r="AM631" i="14"/>
  <c r="AL631" i="14"/>
  <c r="AK631" i="14"/>
  <c r="AJ631" i="14"/>
  <c r="AI631" i="14"/>
  <c r="AH631" i="14"/>
  <c r="BM630" i="14"/>
  <c r="BL630" i="14"/>
  <c r="AQ630" i="14"/>
  <c r="AP630" i="14"/>
  <c r="AO630" i="14"/>
  <c r="AN630" i="14"/>
  <c r="AM630" i="14"/>
  <c r="AL630" i="14"/>
  <c r="AK630" i="14"/>
  <c r="AJ630" i="14"/>
  <c r="AI630" i="14"/>
  <c r="AH630" i="14"/>
  <c r="BM629" i="14"/>
  <c r="BL629" i="14"/>
  <c r="AQ629" i="14"/>
  <c r="AP629" i="14"/>
  <c r="AO629" i="14"/>
  <c r="AN629" i="14"/>
  <c r="AM629" i="14"/>
  <c r="AL629" i="14"/>
  <c r="AK629" i="14"/>
  <c r="AJ629" i="14"/>
  <c r="AI629" i="14"/>
  <c r="AH629" i="14"/>
  <c r="BM628" i="14"/>
  <c r="BL628" i="14"/>
  <c r="AQ628" i="14"/>
  <c r="AP628" i="14"/>
  <c r="AO628" i="14"/>
  <c r="AN628" i="14"/>
  <c r="AM628" i="14"/>
  <c r="AL628" i="14"/>
  <c r="AK628" i="14"/>
  <c r="AJ628" i="14"/>
  <c r="AI628" i="14"/>
  <c r="AH628" i="14"/>
  <c r="BM627" i="14"/>
  <c r="BL627" i="14"/>
  <c r="AQ627" i="14"/>
  <c r="AP627" i="14"/>
  <c r="AO627" i="14"/>
  <c r="AN627" i="14"/>
  <c r="AM627" i="14"/>
  <c r="AL627" i="14"/>
  <c r="AK627" i="14"/>
  <c r="AJ627" i="14"/>
  <c r="AI627" i="14"/>
  <c r="AH627" i="14"/>
  <c r="BM626" i="14"/>
  <c r="BL626" i="14"/>
  <c r="AQ626" i="14"/>
  <c r="AP626" i="14"/>
  <c r="AO626" i="14"/>
  <c r="AN626" i="14"/>
  <c r="AM626" i="14"/>
  <c r="AL626" i="14"/>
  <c r="AK626" i="14"/>
  <c r="AJ626" i="14"/>
  <c r="AI626" i="14"/>
  <c r="AH626" i="14"/>
  <c r="BM625" i="14"/>
  <c r="BL625" i="14"/>
  <c r="AQ625" i="14"/>
  <c r="AP625" i="14"/>
  <c r="AO625" i="14"/>
  <c r="AN625" i="14"/>
  <c r="AM625" i="14"/>
  <c r="AL625" i="14"/>
  <c r="AK625" i="14"/>
  <c r="AJ625" i="14"/>
  <c r="AI625" i="14"/>
  <c r="AH625" i="14"/>
  <c r="BM624" i="14"/>
  <c r="BL624" i="14"/>
  <c r="AQ624" i="14"/>
  <c r="AP624" i="14"/>
  <c r="AO624" i="14"/>
  <c r="AN624" i="14"/>
  <c r="AM624" i="14"/>
  <c r="AL624" i="14"/>
  <c r="AK624" i="14"/>
  <c r="AJ624" i="14"/>
  <c r="AI624" i="14"/>
  <c r="AH624" i="14"/>
  <c r="BM623" i="14"/>
  <c r="BL623" i="14"/>
  <c r="AQ623" i="14"/>
  <c r="AP623" i="14"/>
  <c r="AO623" i="14"/>
  <c r="AN623" i="14"/>
  <c r="AM623" i="14"/>
  <c r="AL623" i="14"/>
  <c r="AK623" i="14"/>
  <c r="AJ623" i="14"/>
  <c r="AI623" i="14"/>
  <c r="AH623" i="14"/>
  <c r="BM622" i="14"/>
  <c r="BL622" i="14"/>
  <c r="AQ622" i="14"/>
  <c r="AP622" i="14"/>
  <c r="AO622" i="14"/>
  <c r="AN622" i="14"/>
  <c r="AM622" i="14"/>
  <c r="AL622" i="14"/>
  <c r="AK622" i="14"/>
  <c r="AJ622" i="14"/>
  <c r="AI622" i="14"/>
  <c r="AH622" i="14"/>
  <c r="BM621" i="14"/>
  <c r="BL621" i="14"/>
  <c r="AQ621" i="14"/>
  <c r="AP621" i="14"/>
  <c r="AO621" i="14"/>
  <c r="AN621" i="14"/>
  <c r="AM621" i="14"/>
  <c r="AL621" i="14"/>
  <c r="AK621" i="14"/>
  <c r="AJ621" i="14"/>
  <c r="AI621" i="14"/>
  <c r="AH621" i="14"/>
  <c r="BM620" i="14"/>
  <c r="BL620" i="14"/>
  <c r="AQ620" i="14"/>
  <c r="AP620" i="14"/>
  <c r="AO620" i="14"/>
  <c r="AN620" i="14"/>
  <c r="AM620" i="14"/>
  <c r="AL620" i="14"/>
  <c r="AK620" i="14"/>
  <c r="AJ620" i="14"/>
  <c r="AI620" i="14"/>
  <c r="AH620" i="14"/>
  <c r="BM619" i="14"/>
  <c r="BL619" i="14"/>
  <c r="AQ619" i="14"/>
  <c r="AP619" i="14"/>
  <c r="AO619" i="14"/>
  <c r="AN619" i="14"/>
  <c r="AM619" i="14"/>
  <c r="AL619" i="14"/>
  <c r="AK619" i="14"/>
  <c r="AJ619" i="14"/>
  <c r="AI619" i="14"/>
  <c r="AH619" i="14"/>
  <c r="BM618" i="14"/>
  <c r="BL618" i="14"/>
  <c r="AQ618" i="14"/>
  <c r="AP618" i="14"/>
  <c r="AO618" i="14"/>
  <c r="AN618" i="14"/>
  <c r="AM618" i="14"/>
  <c r="AL618" i="14"/>
  <c r="AK618" i="14"/>
  <c r="AJ618" i="14"/>
  <c r="AI618" i="14"/>
  <c r="AH618" i="14"/>
  <c r="BM617" i="14"/>
  <c r="BL617" i="14"/>
  <c r="AQ617" i="14"/>
  <c r="AP617" i="14"/>
  <c r="AO617" i="14"/>
  <c r="AN617" i="14"/>
  <c r="AM617" i="14"/>
  <c r="AL617" i="14"/>
  <c r="AK617" i="14"/>
  <c r="AJ617" i="14"/>
  <c r="AI617" i="14"/>
  <c r="AH617" i="14"/>
  <c r="BM616" i="14"/>
  <c r="BL616" i="14"/>
  <c r="AQ616" i="14"/>
  <c r="AP616" i="14"/>
  <c r="AO616" i="14"/>
  <c r="AN616" i="14"/>
  <c r="AM616" i="14"/>
  <c r="AL616" i="14"/>
  <c r="AK616" i="14"/>
  <c r="AJ616" i="14"/>
  <c r="AI616" i="14"/>
  <c r="AH616" i="14"/>
  <c r="BM615" i="14"/>
  <c r="BL615" i="14"/>
  <c r="AQ615" i="14"/>
  <c r="AP615" i="14"/>
  <c r="AO615" i="14"/>
  <c r="AN615" i="14"/>
  <c r="AM615" i="14"/>
  <c r="AL615" i="14"/>
  <c r="AK615" i="14"/>
  <c r="AJ615" i="14"/>
  <c r="AI615" i="14"/>
  <c r="AH615" i="14"/>
  <c r="BM614" i="14"/>
  <c r="BL614" i="14"/>
  <c r="AQ614" i="14"/>
  <c r="AP614" i="14"/>
  <c r="AO614" i="14"/>
  <c r="AN614" i="14"/>
  <c r="AM614" i="14"/>
  <c r="AL614" i="14"/>
  <c r="AK614" i="14"/>
  <c r="AJ614" i="14"/>
  <c r="AI614" i="14"/>
  <c r="AH614" i="14"/>
  <c r="BM613" i="14"/>
  <c r="BL613" i="14"/>
  <c r="AQ613" i="14"/>
  <c r="AP613" i="14"/>
  <c r="AO613" i="14"/>
  <c r="AN613" i="14"/>
  <c r="AM613" i="14"/>
  <c r="AL613" i="14"/>
  <c r="AK613" i="14"/>
  <c r="AJ613" i="14"/>
  <c r="AI613" i="14"/>
  <c r="AH613" i="14"/>
  <c r="BM612" i="14"/>
  <c r="BL612" i="14"/>
  <c r="AQ612" i="14"/>
  <c r="AP612" i="14"/>
  <c r="AO612" i="14"/>
  <c r="AN612" i="14"/>
  <c r="AM612" i="14"/>
  <c r="AL612" i="14"/>
  <c r="AK612" i="14"/>
  <c r="AJ612" i="14"/>
  <c r="AI612" i="14"/>
  <c r="AH612" i="14"/>
  <c r="BM611" i="14"/>
  <c r="BL611" i="14"/>
  <c r="AQ611" i="14"/>
  <c r="AP611" i="14"/>
  <c r="AO611" i="14"/>
  <c r="AN611" i="14"/>
  <c r="AM611" i="14"/>
  <c r="AL611" i="14"/>
  <c r="AK611" i="14"/>
  <c r="AJ611" i="14"/>
  <c r="AI611" i="14"/>
  <c r="AH611" i="14"/>
  <c r="BM610" i="14"/>
  <c r="BL610" i="14"/>
  <c r="AQ610" i="14"/>
  <c r="AP610" i="14"/>
  <c r="AO610" i="14"/>
  <c r="AN610" i="14"/>
  <c r="AM610" i="14"/>
  <c r="AL610" i="14"/>
  <c r="AK610" i="14"/>
  <c r="AJ610" i="14"/>
  <c r="AI610" i="14"/>
  <c r="AH610" i="14"/>
  <c r="BM609" i="14"/>
  <c r="BL609" i="14"/>
  <c r="AQ609" i="14"/>
  <c r="AP609" i="14"/>
  <c r="AO609" i="14"/>
  <c r="AN609" i="14"/>
  <c r="AM609" i="14"/>
  <c r="AL609" i="14"/>
  <c r="AK609" i="14"/>
  <c r="AJ609" i="14"/>
  <c r="AI609" i="14"/>
  <c r="AH609" i="14"/>
  <c r="BM608" i="14"/>
  <c r="BL608" i="14"/>
  <c r="AQ608" i="14"/>
  <c r="AP608" i="14"/>
  <c r="AO608" i="14"/>
  <c r="AN608" i="14"/>
  <c r="AM608" i="14"/>
  <c r="AL608" i="14"/>
  <c r="AK608" i="14"/>
  <c r="AJ608" i="14"/>
  <c r="AI608" i="14"/>
  <c r="AH608" i="14"/>
  <c r="BM607" i="14"/>
  <c r="BL607" i="14"/>
  <c r="AQ607" i="14"/>
  <c r="AP607" i="14"/>
  <c r="AO607" i="14"/>
  <c r="AN607" i="14"/>
  <c r="AM607" i="14"/>
  <c r="AL607" i="14"/>
  <c r="AK607" i="14"/>
  <c r="AJ607" i="14"/>
  <c r="AI607" i="14"/>
  <c r="AH607" i="14"/>
  <c r="BM606" i="14"/>
  <c r="BL606" i="14"/>
  <c r="AQ606" i="14"/>
  <c r="AP606" i="14"/>
  <c r="AO606" i="14"/>
  <c r="AN606" i="14"/>
  <c r="AM606" i="14"/>
  <c r="AL606" i="14"/>
  <c r="AK606" i="14"/>
  <c r="AJ606" i="14"/>
  <c r="AI606" i="14"/>
  <c r="AH606" i="14"/>
  <c r="BM605" i="14"/>
  <c r="BL605" i="14"/>
  <c r="AQ605" i="14"/>
  <c r="AP605" i="14"/>
  <c r="AO605" i="14"/>
  <c r="AN605" i="14"/>
  <c r="AM605" i="14"/>
  <c r="AL605" i="14"/>
  <c r="AK605" i="14"/>
  <c r="AJ605" i="14"/>
  <c r="AI605" i="14"/>
  <c r="AH605" i="14"/>
  <c r="BM604" i="14"/>
  <c r="BL604" i="14"/>
  <c r="AQ604" i="14"/>
  <c r="AP604" i="14"/>
  <c r="AO604" i="14"/>
  <c r="AN604" i="14"/>
  <c r="AM604" i="14"/>
  <c r="AL604" i="14"/>
  <c r="AK604" i="14"/>
  <c r="AJ604" i="14"/>
  <c r="AI604" i="14"/>
  <c r="AH604" i="14"/>
  <c r="BM603" i="14"/>
  <c r="BL603" i="14"/>
  <c r="AQ603" i="14"/>
  <c r="AP603" i="14"/>
  <c r="AO603" i="14"/>
  <c r="AN603" i="14"/>
  <c r="AM603" i="14"/>
  <c r="AL603" i="14"/>
  <c r="AK603" i="14"/>
  <c r="AJ603" i="14"/>
  <c r="AI603" i="14"/>
  <c r="AH603" i="14"/>
  <c r="BM602" i="14"/>
  <c r="BL602" i="14"/>
  <c r="AQ602" i="14"/>
  <c r="AP602" i="14"/>
  <c r="AO602" i="14"/>
  <c r="AN602" i="14"/>
  <c r="AM602" i="14"/>
  <c r="AL602" i="14"/>
  <c r="AK602" i="14"/>
  <c r="AJ602" i="14"/>
  <c r="AI602" i="14"/>
  <c r="AH602" i="14"/>
  <c r="BM601" i="14"/>
  <c r="BL601" i="14"/>
  <c r="AQ601" i="14"/>
  <c r="AP601" i="14"/>
  <c r="AO601" i="14"/>
  <c r="AN601" i="14"/>
  <c r="AM601" i="14"/>
  <c r="AL601" i="14"/>
  <c r="AK601" i="14"/>
  <c r="AJ601" i="14"/>
  <c r="AI601" i="14"/>
  <c r="AH601" i="14"/>
  <c r="BM600" i="14"/>
  <c r="BL600" i="14"/>
  <c r="AQ600" i="14"/>
  <c r="AP600" i="14"/>
  <c r="AO600" i="14"/>
  <c r="AN600" i="14"/>
  <c r="AM600" i="14"/>
  <c r="AL600" i="14"/>
  <c r="AK600" i="14"/>
  <c r="AJ600" i="14"/>
  <c r="AI600" i="14"/>
  <c r="AH600" i="14"/>
  <c r="BM599" i="14"/>
  <c r="BL599" i="14"/>
  <c r="AQ599" i="14"/>
  <c r="AP599" i="14"/>
  <c r="AO599" i="14"/>
  <c r="AN599" i="14"/>
  <c r="AM599" i="14"/>
  <c r="AL599" i="14"/>
  <c r="AK599" i="14"/>
  <c r="AJ599" i="14"/>
  <c r="AI599" i="14"/>
  <c r="AH599" i="14"/>
  <c r="BM598" i="14"/>
  <c r="BL598" i="14"/>
  <c r="AQ598" i="14"/>
  <c r="AP598" i="14"/>
  <c r="AO598" i="14"/>
  <c r="AN598" i="14"/>
  <c r="AM598" i="14"/>
  <c r="AL598" i="14"/>
  <c r="AK598" i="14"/>
  <c r="AJ598" i="14"/>
  <c r="AI598" i="14"/>
  <c r="AH598" i="14"/>
  <c r="BM597" i="14"/>
  <c r="BL597" i="14"/>
  <c r="AQ597" i="14"/>
  <c r="AP597" i="14"/>
  <c r="AO597" i="14"/>
  <c r="AN597" i="14"/>
  <c r="AM597" i="14"/>
  <c r="AL597" i="14"/>
  <c r="AK597" i="14"/>
  <c r="AJ597" i="14"/>
  <c r="AI597" i="14"/>
  <c r="AH597" i="14"/>
  <c r="BM596" i="14"/>
  <c r="BL596" i="14"/>
  <c r="AQ596" i="14"/>
  <c r="AP596" i="14"/>
  <c r="AO596" i="14"/>
  <c r="AN596" i="14"/>
  <c r="AM596" i="14"/>
  <c r="AL596" i="14"/>
  <c r="AK596" i="14"/>
  <c r="AJ596" i="14"/>
  <c r="AI596" i="14"/>
  <c r="AH596" i="14"/>
  <c r="BM595" i="14"/>
  <c r="BL595" i="14"/>
  <c r="AQ595" i="14"/>
  <c r="AP595" i="14"/>
  <c r="AO595" i="14"/>
  <c r="AN595" i="14"/>
  <c r="AM595" i="14"/>
  <c r="AL595" i="14"/>
  <c r="AK595" i="14"/>
  <c r="AJ595" i="14"/>
  <c r="AI595" i="14"/>
  <c r="AH595" i="14"/>
  <c r="BM594" i="14"/>
  <c r="BL594" i="14"/>
  <c r="AQ594" i="14"/>
  <c r="AP594" i="14"/>
  <c r="AO594" i="14"/>
  <c r="AN594" i="14"/>
  <c r="AM594" i="14"/>
  <c r="AL594" i="14"/>
  <c r="AK594" i="14"/>
  <c r="AJ594" i="14"/>
  <c r="AI594" i="14"/>
  <c r="AH594" i="14"/>
  <c r="BM593" i="14"/>
  <c r="BL593" i="14"/>
  <c r="AQ593" i="14"/>
  <c r="AP593" i="14"/>
  <c r="AO593" i="14"/>
  <c r="AN593" i="14"/>
  <c r="AM593" i="14"/>
  <c r="AL593" i="14"/>
  <c r="AK593" i="14"/>
  <c r="AJ593" i="14"/>
  <c r="AI593" i="14"/>
  <c r="AH593" i="14"/>
  <c r="BM592" i="14"/>
  <c r="BL592" i="14"/>
  <c r="AQ592" i="14"/>
  <c r="AP592" i="14"/>
  <c r="AO592" i="14"/>
  <c r="AN592" i="14"/>
  <c r="AM592" i="14"/>
  <c r="AL592" i="14"/>
  <c r="AK592" i="14"/>
  <c r="AJ592" i="14"/>
  <c r="AI592" i="14"/>
  <c r="AH592" i="14"/>
  <c r="BM591" i="14"/>
  <c r="BL591" i="14"/>
  <c r="AQ591" i="14"/>
  <c r="AP591" i="14"/>
  <c r="AO591" i="14"/>
  <c r="AN591" i="14"/>
  <c r="AM591" i="14"/>
  <c r="AL591" i="14"/>
  <c r="AK591" i="14"/>
  <c r="AJ591" i="14"/>
  <c r="AI591" i="14"/>
  <c r="AH591" i="14"/>
  <c r="BM590" i="14"/>
  <c r="BL590" i="14"/>
  <c r="AQ590" i="14"/>
  <c r="AP590" i="14"/>
  <c r="AO590" i="14"/>
  <c r="AN590" i="14"/>
  <c r="AM590" i="14"/>
  <c r="AL590" i="14"/>
  <c r="AK590" i="14"/>
  <c r="AJ590" i="14"/>
  <c r="AI590" i="14"/>
  <c r="AH590" i="14"/>
  <c r="BM589" i="14"/>
  <c r="BL589" i="14"/>
  <c r="AQ589" i="14"/>
  <c r="AP589" i="14"/>
  <c r="AO589" i="14"/>
  <c r="AN589" i="14"/>
  <c r="AM589" i="14"/>
  <c r="AL589" i="14"/>
  <c r="AK589" i="14"/>
  <c r="AJ589" i="14"/>
  <c r="AI589" i="14"/>
  <c r="AH589" i="14"/>
  <c r="BM588" i="14"/>
  <c r="BL588" i="14"/>
  <c r="AQ588" i="14"/>
  <c r="AP588" i="14"/>
  <c r="AO588" i="14"/>
  <c r="AN588" i="14"/>
  <c r="AM588" i="14"/>
  <c r="AL588" i="14"/>
  <c r="AK588" i="14"/>
  <c r="AJ588" i="14"/>
  <c r="AI588" i="14"/>
  <c r="AH588" i="14"/>
  <c r="BM587" i="14"/>
  <c r="BL587" i="14"/>
  <c r="AQ587" i="14"/>
  <c r="AP587" i="14"/>
  <c r="AO587" i="14"/>
  <c r="AN587" i="14"/>
  <c r="AM587" i="14"/>
  <c r="AL587" i="14"/>
  <c r="AK587" i="14"/>
  <c r="AJ587" i="14"/>
  <c r="AI587" i="14"/>
  <c r="AH587" i="14"/>
  <c r="BM586" i="14"/>
  <c r="BL586" i="14"/>
  <c r="AQ586" i="14"/>
  <c r="AP586" i="14"/>
  <c r="AO586" i="14"/>
  <c r="AN586" i="14"/>
  <c r="AM586" i="14"/>
  <c r="AL586" i="14"/>
  <c r="AK586" i="14"/>
  <c r="AJ586" i="14"/>
  <c r="AI586" i="14"/>
  <c r="AH586" i="14"/>
  <c r="BM585" i="14"/>
  <c r="BL585" i="14"/>
  <c r="AQ585" i="14"/>
  <c r="AP585" i="14"/>
  <c r="AO585" i="14"/>
  <c r="AN585" i="14"/>
  <c r="AM585" i="14"/>
  <c r="AL585" i="14"/>
  <c r="AK585" i="14"/>
  <c r="AJ585" i="14"/>
  <c r="AI585" i="14"/>
  <c r="AH585" i="14"/>
  <c r="BM584" i="14"/>
  <c r="BL584" i="14"/>
  <c r="AQ584" i="14"/>
  <c r="AP584" i="14"/>
  <c r="AO584" i="14"/>
  <c r="AN584" i="14"/>
  <c r="AM584" i="14"/>
  <c r="AL584" i="14"/>
  <c r="AK584" i="14"/>
  <c r="AJ584" i="14"/>
  <c r="AI584" i="14"/>
  <c r="AH584" i="14"/>
  <c r="BM583" i="14"/>
  <c r="BL583" i="14"/>
  <c r="AQ583" i="14"/>
  <c r="AP583" i="14"/>
  <c r="AO583" i="14"/>
  <c r="AN583" i="14"/>
  <c r="AM583" i="14"/>
  <c r="AL583" i="14"/>
  <c r="AK583" i="14"/>
  <c r="AJ583" i="14"/>
  <c r="AI583" i="14"/>
  <c r="AH583" i="14"/>
  <c r="BM582" i="14"/>
  <c r="BL582" i="14"/>
  <c r="AQ582" i="14"/>
  <c r="AP582" i="14"/>
  <c r="AO582" i="14"/>
  <c r="AN582" i="14"/>
  <c r="AM582" i="14"/>
  <c r="AL582" i="14"/>
  <c r="AK582" i="14"/>
  <c r="AJ582" i="14"/>
  <c r="AI582" i="14"/>
  <c r="AH582" i="14"/>
  <c r="BM581" i="14"/>
  <c r="BL581" i="14"/>
  <c r="AQ581" i="14"/>
  <c r="AP581" i="14"/>
  <c r="AO581" i="14"/>
  <c r="AN581" i="14"/>
  <c r="AM581" i="14"/>
  <c r="AL581" i="14"/>
  <c r="AK581" i="14"/>
  <c r="AJ581" i="14"/>
  <c r="AI581" i="14"/>
  <c r="AH581" i="14"/>
  <c r="BM580" i="14"/>
  <c r="BL580" i="14"/>
  <c r="AQ580" i="14"/>
  <c r="AP580" i="14"/>
  <c r="AO580" i="14"/>
  <c r="AN580" i="14"/>
  <c r="AM580" i="14"/>
  <c r="AL580" i="14"/>
  <c r="AK580" i="14"/>
  <c r="AJ580" i="14"/>
  <c r="AI580" i="14"/>
  <c r="AH580" i="14"/>
  <c r="BM579" i="14"/>
  <c r="BL579" i="14"/>
  <c r="AQ579" i="14"/>
  <c r="AP579" i="14"/>
  <c r="AO579" i="14"/>
  <c r="AN579" i="14"/>
  <c r="AM579" i="14"/>
  <c r="AL579" i="14"/>
  <c r="AK579" i="14"/>
  <c r="AJ579" i="14"/>
  <c r="AI579" i="14"/>
  <c r="AH579" i="14"/>
  <c r="BM578" i="14"/>
  <c r="BL578" i="14"/>
  <c r="AQ578" i="14"/>
  <c r="AP578" i="14"/>
  <c r="AO578" i="14"/>
  <c r="AN578" i="14"/>
  <c r="AM578" i="14"/>
  <c r="AL578" i="14"/>
  <c r="AK578" i="14"/>
  <c r="AJ578" i="14"/>
  <c r="AI578" i="14"/>
  <c r="AH578" i="14"/>
  <c r="BM577" i="14"/>
  <c r="BL577" i="14"/>
  <c r="AQ577" i="14"/>
  <c r="AP577" i="14"/>
  <c r="AO577" i="14"/>
  <c r="AN577" i="14"/>
  <c r="AM577" i="14"/>
  <c r="AL577" i="14"/>
  <c r="AK577" i="14"/>
  <c r="AJ577" i="14"/>
  <c r="AI577" i="14"/>
  <c r="AH577" i="14"/>
  <c r="BM576" i="14"/>
  <c r="BL576" i="14"/>
  <c r="AQ576" i="14"/>
  <c r="AP576" i="14"/>
  <c r="AO576" i="14"/>
  <c r="AN576" i="14"/>
  <c r="AM576" i="14"/>
  <c r="AL576" i="14"/>
  <c r="AK576" i="14"/>
  <c r="AJ576" i="14"/>
  <c r="AI576" i="14"/>
  <c r="AH576" i="14"/>
  <c r="BM575" i="14"/>
  <c r="BL575" i="14"/>
  <c r="AQ575" i="14"/>
  <c r="AP575" i="14"/>
  <c r="AO575" i="14"/>
  <c r="AN575" i="14"/>
  <c r="AM575" i="14"/>
  <c r="AL575" i="14"/>
  <c r="AK575" i="14"/>
  <c r="AJ575" i="14"/>
  <c r="AI575" i="14"/>
  <c r="AH575" i="14"/>
  <c r="BM574" i="14"/>
  <c r="BL574" i="14"/>
  <c r="AQ574" i="14"/>
  <c r="AP574" i="14"/>
  <c r="AO574" i="14"/>
  <c r="AN574" i="14"/>
  <c r="AM574" i="14"/>
  <c r="AL574" i="14"/>
  <c r="AK574" i="14"/>
  <c r="AJ574" i="14"/>
  <c r="AI574" i="14"/>
  <c r="AH574" i="14"/>
  <c r="BM573" i="14"/>
  <c r="BL573" i="14"/>
  <c r="AQ573" i="14"/>
  <c r="AP573" i="14"/>
  <c r="AO573" i="14"/>
  <c r="AN573" i="14"/>
  <c r="AM573" i="14"/>
  <c r="AL573" i="14"/>
  <c r="AK573" i="14"/>
  <c r="AJ573" i="14"/>
  <c r="AI573" i="14"/>
  <c r="AH573" i="14"/>
  <c r="BM572" i="14"/>
  <c r="BL572" i="14"/>
  <c r="AQ572" i="14"/>
  <c r="AP572" i="14"/>
  <c r="AO572" i="14"/>
  <c r="AN572" i="14"/>
  <c r="AM572" i="14"/>
  <c r="AL572" i="14"/>
  <c r="AK572" i="14"/>
  <c r="AJ572" i="14"/>
  <c r="AI572" i="14"/>
  <c r="AH572" i="14"/>
  <c r="BM571" i="14"/>
  <c r="BL571" i="14"/>
  <c r="AQ571" i="14"/>
  <c r="AP571" i="14"/>
  <c r="AO571" i="14"/>
  <c r="AN571" i="14"/>
  <c r="AM571" i="14"/>
  <c r="AL571" i="14"/>
  <c r="AK571" i="14"/>
  <c r="AJ571" i="14"/>
  <c r="AI571" i="14"/>
  <c r="AH571" i="14"/>
  <c r="BM570" i="14"/>
  <c r="BL570" i="14"/>
  <c r="AQ570" i="14"/>
  <c r="AP570" i="14"/>
  <c r="AO570" i="14"/>
  <c r="AN570" i="14"/>
  <c r="AM570" i="14"/>
  <c r="AL570" i="14"/>
  <c r="AK570" i="14"/>
  <c r="AJ570" i="14"/>
  <c r="AI570" i="14"/>
  <c r="AH570" i="14"/>
  <c r="BM569" i="14"/>
  <c r="BL569" i="14"/>
  <c r="AQ569" i="14"/>
  <c r="AP569" i="14"/>
  <c r="AO569" i="14"/>
  <c r="AN569" i="14"/>
  <c r="AM569" i="14"/>
  <c r="AL569" i="14"/>
  <c r="AK569" i="14"/>
  <c r="AJ569" i="14"/>
  <c r="AI569" i="14"/>
  <c r="AH569" i="14"/>
  <c r="BM568" i="14"/>
  <c r="BL568" i="14"/>
  <c r="AQ568" i="14"/>
  <c r="AP568" i="14"/>
  <c r="AO568" i="14"/>
  <c r="AN568" i="14"/>
  <c r="AM568" i="14"/>
  <c r="AL568" i="14"/>
  <c r="AK568" i="14"/>
  <c r="AJ568" i="14"/>
  <c r="AI568" i="14"/>
  <c r="AH568" i="14"/>
  <c r="BM567" i="14"/>
  <c r="BL567" i="14"/>
  <c r="AQ567" i="14"/>
  <c r="AP567" i="14"/>
  <c r="AO567" i="14"/>
  <c r="AN567" i="14"/>
  <c r="AM567" i="14"/>
  <c r="AL567" i="14"/>
  <c r="AK567" i="14"/>
  <c r="AJ567" i="14"/>
  <c r="AI567" i="14"/>
  <c r="AH567" i="14"/>
  <c r="BM566" i="14"/>
  <c r="BL566" i="14"/>
  <c r="AQ566" i="14"/>
  <c r="AP566" i="14"/>
  <c r="AO566" i="14"/>
  <c r="AN566" i="14"/>
  <c r="AM566" i="14"/>
  <c r="AL566" i="14"/>
  <c r="AK566" i="14"/>
  <c r="AJ566" i="14"/>
  <c r="AI566" i="14"/>
  <c r="AH566" i="14"/>
  <c r="BM565" i="14"/>
  <c r="BL565" i="14"/>
  <c r="AQ565" i="14"/>
  <c r="AP565" i="14"/>
  <c r="AO565" i="14"/>
  <c r="AN565" i="14"/>
  <c r="AM565" i="14"/>
  <c r="AL565" i="14"/>
  <c r="AK565" i="14"/>
  <c r="AJ565" i="14"/>
  <c r="AI565" i="14"/>
  <c r="AH565" i="14"/>
  <c r="BM564" i="14"/>
  <c r="BL564" i="14"/>
  <c r="AQ564" i="14"/>
  <c r="AP564" i="14"/>
  <c r="AO564" i="14"/>
  <c r="AN564" i="14"/>
  <c r="AM564" i="14"/>
  <c r="AL564" i="14"/>
  <c r="AK564" i="14"/>
  <c r="AJ564" i="14"/>
  <c r="AI564" i="14"/>
  <c r="AH564" i="14"/>
  <c r="BM563" i="14"/>
  <c r="BL563" i="14"/>
  <c r="AQ563" i="14"/>
  <c r="AP563" i="14"/>
  <c r="AO563" i="14"/>
  <c r="AN563" i="14"/>
  <c r="AM563" i="14"/>
  <c r="AL563" i="14"/>
  <c r="AK563" i="14"/>
  <c r="AJ563" i="14"/>
  <c r="AI563" i="14"/>
  <c r="AH563" i="14"/>
  <c r="BM562" i="14"/>
  <c r="BL562" i="14"/>
  <c r="AQ562" i="14"/>
  <c r="AP562" i="14"/>
  <c r="AO562" i="14"/>
  <c r="AN562" i="14"/>
  <c r="AM562" i="14"/>
  <c r="AL562" i="14"/>
  <c r="AK562" i="14"/>
  <c r="AJ562" i="14"/>
  <c r="AI562" i="14"/>
  <c r="AH562" i="14"/>
  <c r="BM561" i="14"/>
  <c r="BL561" i="14"/>
  <c r="AQ561" i="14"/>
  <c r="AP561" i="14"/>
  <c r="AO561" i="14"/>
  <c r="AN561" i="14"/>
  <c r="AM561" i="14"/>
  <c r="AL561" i="14"/>
  <c r="AK561" i="14"/>
  <c r="AJ561" i="14"/>
  <c r="AI561" i="14"/>
  <c r="AH561" i="14"/>
  <c r="BM560" i="14"/>
  <c r="BL560" i="14"/>
  <c r="AQ560" i="14"/>
  <c r="AP560" i="14"/>
  <c r="AO560" i="14"/>
  <c r="AN560" i="14"/>
  <c r="AM560" i="14"/>
  <c r="AL560" i="14"/>
  <c r="AK560" i="14"/>
  <c r="AJ560" i="14"/>
  <c r="AI560" i="14"/>
  <c r="AH560" i="14"/>
  <c r="BM559" i="14"/>
  <c r="BL559" i="14"/>
  <c r="AQ559" i="14"/>
  <c r="AP559" i="14"/>
  <c r="AO559" i="14"/>
  <c r="AN559" i="14"/>
  <c r="AM559" i="14"/>
  <c r="AL559" i="14"/>
  <c r="AK559" i="14"/>
  <c r="AJ559" i="14"/>
  <c r="AI559" i="14"/>
  <c r="AH559" i="14"/>
  <c r="BM558" i="14"/>
  <c r="BL558" i="14"/>
  <c r="AQ558" i="14"/>
  <c r="AP558" i="14"/>
  <c r="AO558" i="14"/>
  <c r="AN558" i="14"/>
  <c r="AM558" i="14"/>
  <c r="AL558" i="14"/>
  <c r="AK558" i="14"/>
  <c r="AJ558" i="14"/>
  <c r="AI558" i="14"/>
  <c r="AH558" i="14"/>
  <c r="BM557" i="14"/>
  <c r="BL557" i="14"/>
  <c r="AQ557" i="14"/>
  <c r="AP557" i="14"/>
  <c r="AO557" i="14"/>
  <c r="AN557" i="14"/>
  <c r="AM557" i="14"/>
  <c r="AL557" i="14"/>
  <c r="AK557" i="14"/>
  <c r="AJ557" i="14"/>
  <c r="AI557" i="14"/>
  <c r="AH557" i="14"/>
  <c r="BM556" i="14"/>
  <c r="BL556" i="14"/>
  <c r="AQ556" i="14"/>
  <c r="AP556" i="14"/>
  <c r="AO556" i="14"/>
  <c r="AN556" i="14"/>
  <c r="AM556" i="14"/>
  <c r="AL556" i="14"/>
  <c r="AK556" i="14"/>
  <c r="AJ556" i="14"/>
  <c r="AI556" i="14"/>
  <c r="AH556" i="14"/>
  <c r="BM555" i="14"/>
  <c r="BL555" i="14"/>
  <c r="AQ555" i="14"/>
  <c r="AP555" i="14"/>
  <c r="AO555" i="14"/>
  <c r="AN555" i="14"/>
  <c r="AM555" i="14"/>
  <c r="AL555" i="14"/>
  <c r="AK555" i="14"/>
  <c r="AJ555" i="14"/>
  <c r="AI555" i="14"/>
  <c r="AH555" i="14"/>
  <c r="BM554" i="14"/>
  <c r="BL554" i="14"/>
  <c r="AQ554" i="14"/>
  <c r="AP554" i="14"/>
  <c r="AO554" i="14"/>
  <c r="AN554" i="14"/>
  <c r="AM554" i="14"/>
  <c r="AL554" i="14"/>
  <c r="AK554" i="14"/>
  <c r="AJ554" i="14"/>
  <c r="AI554" i="14"/>
  <c r="AH554" i="14"/>
  <c r="BM553" i="14"/>
  <c r="BL553" i="14"/>
  <c r="AQ553" i="14"/>
  <c r="AP553" i="14"/>
  <c r="AO553" i="14"/>
  <c r="AN553" i="14"/>
  <c r="AM553" i="14"/>
  <c r="AL553" i="14"/>
  <c r="AK553" i="14"/>
  <c r="AJ553" i="14"/>
  <c r="AI553" i="14"/>
  <c r="AH553" i="14"/>
  <c r="BM552" i="14"/>
  <c r="BL552" i="14"/>
  <c r="AQ552" i="14"/>
  <c r="AP552" i="14"/>
  <c r="AO552" i="14"/>
  <c r="AN552" i="14"/>
  <c r="AM552" i="14"/>
  <c r="AL552" i="14"/>
  <c r="AK552" i="14"/>
  <c r="AJ552" i="14"/>
  <c r="AI552" i="14"/>
  <c r="AH552" i="14"/>
  <c r="BM551" i="14"/>
  <c r="BL551" i="14"/>
  <c r="AQ551" i="14"/>
  <c r="AP551" i="14"/>
  <c r="AO551" i="14"/>
  <c r="AN551" i="14"/>
  <c r="AM551" i="14"/>
  <c r="AL551" i="14"/>
  <c r="AK551" i="14"/>
  <c r="AJ551" i="14"/>
  <c r="AI551" i="14"/>
  <c r="AH551" i="14"/>
  <c r="BM550" i="14"/>
  <c r="BL550" i="14"/>
  <c r="AQ550" i="14"/>
  <c r="AP550" i="14"/>
  <c r="AO550" i="14"/>
  <c r="AN550" i="14"/>
  <c r="AM550" i="14"/>
  <c r="AL550" i="14"/>
  <c r="AK550" i="14"/>
  <c r="AJ550" i="14"/>
  <c r="AI550" i="14"/>
  <c r="AH550" i="14"/>
  <c r="BM549" i="14"/>
  <c r="BL549" i="14"/>
  <c r="AQ549" i="14"/>
  <c r="AP549" i="14"/>
  <c r="AO549" i="14"/>
  <c r="AN549" i="14"/>
  <c r="AM549" i="14"/>
  <c r="AL549" i="14"/>
  <c r="AK549" i="14"/>
  <c r="AJ549" i="14"/>
  <c r="AI549" i="14"/>
  <c r="AH549" i="14"/>
  <c r="BM548" i="14"/>
  <c r="BL548" i="14"/>
  <c r="AQ548" i="14"/>
  <c r="AP548" i="14"/>
  <c r="AO548" i="14"/>
  <c r="AN548" i="14"/>
  <c r="AM548" i="14"/>
  <c r="AL548" i="14"/>
  <c r="AK548" i="14"/>
  <c r="AJ548" i="14"/>
  <c r="AI548" i="14"/>
  <c r="AH548" i="14"/>
  <c r="BM547" i="14"/>
  <c r="BL547" i="14"/>
  <c r="AQ547" i="14"/>
  <c r="AP547" i="14"/>
  <c r="AO547" i="14"/>
  <c r="AN547" i="14"/>
  <c r="AM547" i="14"/>
  <c r="AL547" i="14"/>
  <c r="AK547" i="14"/>
  <c r="AJ547" i="14"/>
  <c r="AI547" i="14"/>
  <c r="AH547" i="14"/>
  <c r="BM546" i="14"/>
  <c r="BL546" i="14"/>
  <c r="AQ546" i="14"/>
  <c r="AP546" i="14"/>
  <c r="AO546" i="14"/>
  <c r="AN546" i="14"/>
  <c r="AM546" i="14"/>
  <c r="AL546" i="14"/>
  <c r="AK546" i="14"/>
  <c r="AJ546" i="14"/>
  <c r="AI546" i="14"/>
  <c r="AH546" i="14"/>
  <c r="BM545" i="14"/>
  <c r="BL545" i="14"/>
  <c r="AQ545" i="14"/>
  <c r="AP545" i="14"/>
  <c r="AO545" i="14"/>
  <c r="AN545" i="14"/>
  <c r="AM545" i="14"/>
  <c r="AL545" i="14"/>
  <c r="AK545" i="14"/>
  <c r="AJ545" i="14"/>
  <c r="AI545" i="14"/>
  <c r="AH545" i="14"/>
  <c r="BM544" i="14"/>
  <c r="BL544" i="14"/>
  <c r="AQ544" i="14"/>
  <c r="AP544" i="14"/>
  <c r="AO544" i="14"/>
  <c r="AN544" i="14"/>
  <c r="AM544" i="14"/>
  <c r="AL544" i="14"/>
  <c r="AK544" i="14"/>
  <c r="AJ544" i="14"/>
  <c r="AI544" i="14"/>
  <c r="AH544" i="14"/>
  <c r="BM543" i="14"/>
  <c r="BL543" i="14"/>
  <c r="AQ543" i="14"/>
  <c r="AP543" i="14"/>
  <c r="AO543" i="14"/>
  <c r="AN543" i="14"/>
  <c r="AM543" i="14"/>
  <c r="AL543" i="14"/>
  <c r="AK543" i="14"/>
  <c r="AJ543" i="14"/>
  <c r="AI543" i="14"/>
  <c r="AH543" i="14"/>
  <c r="BM542" i="14"/>
  <c r="BL542" i="14"/>
  <c r="AQ542" i="14"/>
  <c r="AP542" i="14"/>
  <c r="AO542" i="14"/>
  <c r="AN542" i="14"/>
  <c r="AM542" i="14"/>
  <c r="AL542" i="14"/>
  <c r="AK542" i="14"/>
  <c r="AJ542" i="14"/>
  <c r="AI542" i="14"/>
  <c r="AH542" i="14"/>
  <c r="BM541" i="14"/>
  <c r="BL541" i="14"/>
  <c r="AQ541" i="14"/>
  <c r="AP541" i="14"/>
  <c r="AO541" i="14"/>
  <c r="AN541" i="14"/>
  <c r="AM541" i="14"/>
  <c r="AL541" i="14"/>
  <c r="AK541" i="14"/>
  <c r="AJ541" i="14"/>
  <c r="AI541" i="14"/>
  <c r="AH541" i="14"/>
  <c r="BM540" i="14"/>
  <c r="BL540" i="14"/>
  <c r="AQ540" i="14"/>
  <c r="AP540" i="14"/>
  <c r="AO540" i="14"/>
  <c r="AN540" i="14"/>
  <c r="AM540" i="14"/>
  <c r="AL540" i="14"/>
  <c r="AK540" i="14"/>
  <c r="AJ540" i="14"/>
  <c r="AI540" i="14"/>
  <c r="AH540" i="14"/>
  <c r="BM539" i="14"/>
  <c r="BL539" i="14"/>
  <c r="AQ539" i="14"/>
  <c r="AP539" i="14"/>
  <c r="AO539" i="14"/>
  <c r="AN539" i="14"/>
  <c r="AM539" i="14"/>
  <c r="AL539" i="14"/>
  <c r="AK539" i="14"/>
  <c r="AJ539" i="14"/>
  <c r="AI539" i="14"/>
  <c r="AH539" i="14"/>
  <c r="BM538" i="14"/>
  <c r="BL538" i="14"/>
  <c r="AQ538" i="14"/>
  <c r="AP538" i="14"/>
  <c r="AO538" i="14"/>
  <c r="AN538" i="14"/>
  <c r="AM538" i="14"/>
  <c r="AL538" i="14"/>
  <c r="AK538" i="14"/>
  <c r="AJ538" i="14"/>
  <c r="AI538" i="14"/>
  <c r="AH538" i="14"/>
  <c r="BM537" i="14"/>
  <c r="BL537" i="14"/>
  <c r="AQ537" i="14"/>
  <c r="AP537" i="14"/>
  <c r="AO537" i="14"/>
  <c r="AN537" i="14"/>
  <c r="AM537" i="14"/>
  <c r="AL537" i="14"/>
  <c r="AK537" i="14"/>
  <c r="AJ537" i="14"/>
  <c r="AI537" i="14"/>
  <c r="AH537" i="14"/>
  <c r="BM536" i="14"/>
  <c r="BL536" i="14"/>
  <c r="AQ536" i="14"/>
  <c r="AP536" i="14"/>
  <c r="AO536" i="14"/>
  <c r="AN536" i="14"/>
  <c r="AM536" i="14"/>
  <c r="AL536" i="14"/>
  <c r="AK536" i="14"/>
  <c r="AJ536" i="14"/>
  <c r="AI536" i="14"/>
  <c r="AH536" i="14"/>
  <c r="BM535" i="14"/>
  <c r="BL535" i="14"/>
  <c r="AQ535" i="14"/>
  <c r="AP535" i="14"/>
  <c r="AO535" i="14"/>
  <c r="AN535" i="14"/>
  <c r="AM535" i="14"/>
  <c r="AL535" i="14"/>
  <c r="AK535" i="14"/>
  <c r="AJ535" i="14"/>
  <c r="AI535" i="14"/>
  <c r="AH535" i="14"/>
  <c r="BM534" i="14"/>
  <c r="BL534" i="14"/>
  <c r="AQ534" i="14"/>
  <c r="AP534" i="14"/>
  <c r="AO534" i="14"/>
  <c r="AN534" i="14"/>
  <c r="AM534" i="14"/>
  <c r="AL534" i="14"/>
  <c r="AK534" i="14"/>
  <c r="AJ534" i="14"/>
  <c r="AI534" i="14"/>
  <c r="AH534" i="14"/>
  <c r="BM533" i="14"/>
  <c r="BL533" i="14"/>
  <c r="AQ533" i="14"/>
  <c r="AP533" i="14"/>
  <c r="AO533" i="14"/>
  <c r="AN533" i="14"/>
  <c r="AM533" i="14"/>
  <c r="AL533" i="14"/>
  <c r="AK533" i="14"/>
  <c r="AJ533" i="14"/>
  <c r="AI533" i="14"/>
  <c r="AH533" i="14"/>
  <c r="BM532" i="14"/>
  <c r="BL532" i="14"/>
  <c r="AQ532" i="14"/>
  <c r="AP532" i="14"/>
  <c r="AO532" i="14"/>
  <c r="AN532" i="14"/>
  <c r="AM532" i="14"/>
  <c r="AL532" i="14"/>
  <c r="AK532" i="14"/>
  <c r="AJ532" i="14"/>
  <c r="AI532" i="14"/>
  <c r="AH532" i="14"/>
  <c r="BM531" i="14"/>
  <c r="BL531" i="14"/>
  <c r="AQ531" i="14"/>
  <c r="AP531" i="14"/>
  <c r="AO531" i="14"/>
  <c r="AN531" i="14"/>
  <c r="AM531" i="14"/>
  <c r="AL531" i="14"/>
  <c r="AK531" i="14"/>
  <c r="AJ531" i="14"/>
  <c r="AI531" i="14"/>
  <c r="AH531" i="14"/>
  <c r="BM530" i="14"/>
  <c r="BL530" i="14"/>
  <c r="AQ530" i="14"/>
  <c r="AP530" i="14"/>
  <c r="AO530" i="14"/>
  <c r="AN530" i="14"/>
  <c r="AM530" i="14"/>
  <c r="AL530" i="14"/>
  <c r="AK530" i="14"/>
  <c r="AJ530" i="14"/>
  <c r="AI530" i="14"/>
  <c r="AH530" i="14"/>
  <c r="BM529" i="14"/>
  <c r="BL529" i="14"/>
  <c r="AQ529" i="14"/>
  <c r="AP529" i="14"/>
  <c r="AO529" i="14"/>
  <c r="AN529" i="14"/>
  <c r="AM529" i="14"/>
  <c r="AL529" i="14"/>
  <c r="AK529" i="14"/>
  <c r="AJ529" i="14"/>
  <c r="AI529" i="14"/>
  <c r="AH529" i="14"/>
  <c r="BM528" i="14"/>
  <c r="BL528" i="14"/>
  <c r="AQ528" i="14"/>
  <c r="AP528" i="14"/>
  <c r="AO528" i="14"/>
  <c r="AN528" i="14"/>
  <c r="AM528" i="14"/>
  <c r="AL528" i="14"/>
  <c r="AK528" i="14"/>
  <c r="AJ528" i="14"/>
  <c r="AI528" i="14"/>
  <c r="AH528" i="14"/>
  <c r="BM527" i="14"/>
  <c r="BL527" i="14"/>
  <c r="AQ527" i="14"/>
  <c r="AP527" i="14"/>
  <c r="AO527" i="14"/>
  <c r="AN527" i="14"/>
  <c r="AM527" i="14"/>
  <c r="AL527" i="14"/>
  <c r="AK527" i="14"/>
  <c r="AJ527" i="14"/>
  <c r="AI527" i="14"/>
  <c r="AH527" i="14"/>
  <c r="BM526" i="14"/>
  <c r="BL526" i="14"/>
  <c r="AQ526" i="14"/>
  <c r="AP526" i="14"/>
  <c r="AO526" i="14"/>
  <c r="AN526" i="14"/>
  <c r="AM526" i="14"/>
  <c r="AL526" i="14"/>
  <c r="AK526" i="14"/>
  <c r="AJ526" i="14"/>
  <c r="AI526" i="14"/>
  <c r="AH526" i="14"/>
  <c r="BM525" i="14"/>
  <c r="BL525" i="14"/>
  <c r="AQ525" i="14"/>
  <c r="AP525" i="14"/>
  <c r="AO525" i="14"/>
  <c r="AN525" i="14"/>
  <c r="AM525" i="14"/>
  <c r="AL525" i="14"/>
  <c r="AK525" i="14"/>
  <c r="AJ525" i="14"/>
  <c r="AI525" i="14"/>
  <c r="AH525" i="14"/>
  <c r="BM524" i="14"/>
  <c r="BL524" i="14"/>
  <c r="AQ524" i="14"/>
  <c r="AP524" i="14"/>
  <c r="AO524" i="14"/>
  <c r="AN524" i="14"/>
  <c r="AM524" i="14"/>
  <c r="AL524" i="14"/>
  <c r="AK524" i="14"/>
  <c r="AJ524" i="14"/>
  <c r="AI524" i="14"/>
  <c r="AH524" i="14"/>
  <c r="BM523" i="14"/>
  <c r="BL523" i="14"/>
  <c r="AQ523" i="14"/>
  <c r="AP523" i="14"/>
  <c r="AO523" i="14"/>
  <c r="AN523" i="14"/>
  <c r="AM523" i="14"/>
  <c r="AL523" i="14"/>
  <c r="AK523" i="14"/>
  <c r="AJ523" i="14"/>
  <c r="AI523" i="14"/>
  <c r="AH523" i="14"/>
  <c r="BM522" i="14"/>
  <c r="BL522" i="14"/>
  <c r="AQ522" i="14"/>
  <c r="AP522" i="14"/>
  <c r="AO522" i="14"/>
  <c r="AN522" i="14"/>
  <c r="AM522" i="14"/>
  <c r="AL522" i="14"/>
  <c r="AK522" i="14"/>
  <c r="AJ522" i="14"/>
  <c r="AI522" i="14"/>
  <c r="AH522" i="14"/>
  <c r="BM521" i="14"/>
  <c r="BL521" i="14"/>
  <c r="AQ521" i="14"/>
  <c r="AP521" i="14"/>
  <c r="AO521" i="14"/>
  <c r="AN521" i="14"/>
  <c r="AM521" i="14"/>
  <c r="AL521" i="14"/>
  <c r="AK521" i="14"/>
  <c r="AJ521" i="14"/>
  <c r="AI521" i="14"/>
  <c r="AH521" i="14"/>
  <c r="BM520" i="14"/>
  <c r="BL520" i="14"/>
  <c r="AQ520" i="14"/>
  <c r="AP520" i="14"/>
  <c r="AO520" i="14"/>
  <c r="AN520" i="14"/>
  <c r="AM520" i="14"/>
  <c r="AL520" i="14"/>
  <c r="AK520" i="14"/>
  <c r="AJ520" i="14"/>
  <c r="AI520" i="14"/>
  <c r="AH520" i="14"/>
  <c r="BM519" i="14"/>
  <c r="BL519" i="14"/>
  <c r="AQ519" i="14"/>
  <c r="AP519" i="14"/>
  <c r="AO519" i="14"/>
  <c r="AN519" i="14"/>
  <c r="AM519" i="14"/>
  <c r="AL519" i="14"/>
  <c r="AK519" i="14"/>
  <c r="AJ519" i="14"/>
  <c r="AI519" i="14"/>
  <c r="AH519" i="14"/>
  <c r="BM518" i="14"/>
  <c r="BL518" i="14"/>
  <c r="AQ518" i="14"/>
  <c r="AP518" i="14"/>
  <c r="AO518" i="14"/>
  <c r="AN518" i="14"/>
  <c r="AM518" i="14"/>
  <c r="AL518" i="14"/>
  <c r="AK518" i="14"/>
  <c r="AJ518" i="14"/>
  <c r="AI518" i="14"/>
  <c r="AH518" i="14"/>
  <c r="BM517" i="14"/>
  <c r="BL517" i="14"/>
  <c r="AQ517" i="14"/>
  <c r="AP517" i="14"/>
  <c r="AO517" i="14"/>
  <c r="AN517" i="14"/>
  <c r="AM517" i="14"/>
  <c r="AL517" i="14"/>
  <c r="AK517" i="14"/>
  <c r="AJ517" i="14"/>
  <c r="AI517" i="14"/>
  <c r="AH517" i="14"/>
  <c r="BM516" i="14"/>
  <c r="BL516" i="14"/>
  <c r="AQ516" i="14"/>
  <c r="AP516" i="14"/>
  <c r="AO516" i="14"/>
  <c r="AN516" i="14"/>
  <c r="AM516" i="14"/>
  <c r="AL516" i="14"/>
  <c r="AK516" i="14"/>
  <c r="AJ516" i="14"/>
  <c r="AI516" i="14"/>
  <c r="AH516" i="14"/>
  <c r="BM515" i="14"/>
  <c r="BL515" i="14"/>
  <c r="AQ515" i="14"/>
  <c r="AP515" i="14"/>
  <c r="AO515" i="14"/>
  <c r="AN515" i="14"/>
  <c r="AM515" i="14"/>
  <c r="AL515" i="14"/>
  <c r="AK515" i="14"/>
  <c r="AJ515" i="14"/>
  <c r="AI515" i="14"/>
  <c r="AH515" i="14"/>
  <c r="BM514" i="14"/>
  <c r="BL514" i="14"/>
  <c r="AQ514" i="14"/>
  <c r="AP514" i="14"/>
  <c r="AO514" i="14"/>
  <c r="AN514" i="14"/>
  <c r="AM514" i="14"/>
  <c r="AL514" i="14"/>
  <c r="AK514" i="14"/>
  <c r="AJ514" i="14"/>
  <c r="AI514" i="14"/>
  <c r="AH514" i="14"/>
  <c r="BM513" i="14"/>
  <c r="BL513" i="14"/>
  <c r="AQ513" i="14"/>
  <c r="AP513" i="14"/>
  <c r="AO513" i="14"/>
  <c r="AN513" i="14"/>
  <c r="AM513" i="14"/>
  <c r="AL513" i="14"/>
  <c r="AK513" i="14"/>
  <c r="AJ513" i="14"/>
  <c r="AI513" i="14"/>
  <c r="AH513" i="14"/>
  <c r="BM512" i="14"/>
  <c r="BL512" i="14"/>
  <c r="AQ512" i="14"/>
  <c r="AP512" i="14"/>
  <c r="AO512" i="14"/>
  <c r="AN512" i="14"/>
  <c r="AM512" i="14"/>
  <c r="AL512" i="14"/>
  <c r="AK512" i="14"/>
  <c r="AJ512" i="14"/>
  <c r="AI512" i="14"/>
  <c r="AH512" i="14"/>
  <c r="BM511" i="14"/>
  <c r="BL511" i="14"/>
  <c r="AQ511" i="14"/>
  <c r="AP511" i="14"/>
  <c r="AO511" i="14"/>
  <c r="AN511" i="14"/>
  <c r="AM511" i="14"/>
  <c r="AL511" i="14"/>
  <c r="AK511" i="14"/>
  <c r="AJ511" i="14"/>
  <c r="AI511" i="14"/>
  <c r="AH511" i="14"/>
  <c r="BM510" i="14"/>
  <c r="BL510" i="14"/>
  <c r="AQ510" i="14"/>
  <c r="AP510" i="14"/>
  <c r="AO510" i="14"/>
  <c r="AN510" i="14"/>
  <c r="AM510" i="14"/>
  <c r="AL510" i="14"/>
  <c r="AK510" i="14"/>
  <c r="AJ510" i="14"/>
  <c r="AI510" i="14"/>
  <c r="AH510" i="14"/>
  <c r="BM509" i="14"/>
  <c r="BL509" i="14"/>
  <c r="AQ509" i="14"/>
  <c r="AP509" i="14"/>
  <c r="AO509" i="14"/>
  <c r="AN509" i="14"/>
  <c r="AM509" i="14"/>
  <c r="AL509" i="14"/>
  <c r="AK509" i="14"/>
  <c r="AJ509" i="14"/>
  <c r="AI509" i="14"/>
  <c r="AH509" i="14"/>
  <c r="BM508" i="14"/>
  <c r="BL508" i="14"/>
  <c r="AQ508" i="14"/>
  <c r="AP508" i="14"/>
  <c r="AO508" i="14"/>
  <c r="AN508" i="14"/>
  <c r="AM508" i="14"/>
  <c r="AL508" i="14"/>
  <c r="AK508" i="14"/>
  <c r="AJ508" i="14"/>
  <c r="AI508" i="14"/>
  <c r="AH508" i="14"/>
  <c r="BM507" i="14"/>
  <c r="BL507" i="14"/>
  <c r="AQ507" i="14"/>
  <c r="AP507" i="14"/>
  <c r="AO507" i="14"/>
  <c r="AN507" i="14"/>
  <c r="AM507" i="14"/>
  <c r="AL507" i="14"/>
  <c r="AK507" i="14"/>
  <c r="AJ507" i="14"/>
  <c r="AI507" i="14"/>
  <c r="AH507" i="14"/>
  <c r="BM506" i="14"/>
  <c r="BL506" i="14"/>
  <c r="AQ506" i="14"/>
  <c r="AP506" i="14"/>
  <c r="AO506" i="14"/>
  <c r="AN506" i="14"/>
  <c r="AM506" i="14"/>
  <c r="AL506" i="14"/>
  <c r="AK506" i="14"/>
  <c r="AJ506" i="14"/>
  <c r="AI506" i="14"/>
  <c r="AH506" i="14"/>
  <c r="BM505" i="14"/>
  <c r="BL505" i="14"/>
  <c r="AQ505" i="14"/>
  <c r="AP505" i="14"/>
  <c r="AO505" i="14"/>
  <c r="AN505" i="14"/>
  <c r="AM505" i="14"/>
  <c r="AL505" i="14"/>
  <c r="AK505" i="14"/>
  <c r="AJ505" i="14"/>
  <c r="AI505" i="14"/>
  <c r="AH505" i="14"/>
  <c r="BM504" i="14"/>
  <c r="BL504" i="14"/>
  <c r="AQ504" i="14"/>
  <c r="AP504" i="14"/>
  <c r="AO504" i="14"/>
  <c r="AN504" i="14"/>
  <c r="AM504" i="14"/>
  <c r="AL504" i="14"/>
  <c r="AK504" i="14"/>
  <c r="AJ504" i="14"/>
  <c r="AI504" i="14"/>
  <c r="AH504" i="14"/>
  <c r="BM503" i="14"/>
  <c r="BL503" i="14"/>
  <c r="AQ503" i="14"/>
  <c r="AP503" i="14"/>
  <c r="AO503" i="14"/>
  <c r="AN503" i="14"/>
  <c r="AM503" i="14"/>
  <c r="AL503" i="14"/>
  <c r="AK503" i="14"/>
  <c r="AJ503" i="14"/>
  <c r="AI503" i="14"/>
  <c r="AH503" i="14"/>
  <c r="BM502" i="14"/>
  <c r="BL502" i="14"/>
  <c r="AQ502" i="14"/>
  <c r="AP502" i="14"/>
  <c r="AO502" i="14"/>
  <c r="AN502" i="14"/>
  <c r="AM502" i="14"/>
  <c r="AL502" i="14"/>
  <c r="AK502" i="14"/>
  <c r="AJ502" i="14"/>
  <c r="AI502" i="14"/>
  <c r="AH502" i="14"/>
  <c r="BM501" i="14"/>
  <c r="BL501" i="14"/>
  <c r="AQ501" i="14"/>
  <c r="AP501" i="14"/>
  <c r="AO501" i="14"/>
  <c r="AN501" i="14"/>
  <c r="AM501" i="14"/>
  <c r="AL501" i="14"/>
  <c r="AK501" i="14"/>
  <c r="AJ501" i="14"/>
  <c r="AI501" i="14"/>
  <c r="AH501" i="14"/>
  <c r="BM500" i="14"/>
  <c r="BL500" i="14"/>
  <c r="AQ500" i="14"/>
  <c r="AP500" i="14"/>
  <c r="AO500" i="14"/>
  <c r="AN500" i="14"/>
  <c r="AM500" i="14"/>
  <c r="AL500" i="14"/>
  <c r="AK500" i="14"/>
  <c r="AJ500" i="14"/>
  <c r="AI500" i="14"/>
  <c r="AH500" i="14"/>
  <c r="BM499" i="14"/>
  <c r="BL499" i="14"/>
  <c r="AQ499" i="14"/>
  <c r="AP499" i="14"/>
  <c r="AO499" i="14"/>
  <c r="AN499" i="14"/>
  <c r="AM499" i="14"/>
  <c r="AL499" i="14"/>
  <c r="AK499" i="14"/>
  <c r="AJ499" i="14"/>
  <c r="AI499" i="14"/>
  <c r="AH499" i="14"/>
  <c r="BM498" i="14"/>
  <c r="BL498" i="14"/>
  <c r="AQ498" i="14"/>
  <c r="AP498" i="14"/>
  <c r="AO498" i="14"/>
  <c r="AN498" i="14"/>
  <c r="AM498" i="14"/>
  <c r="AL498" i="14"/>
  <c r="AK498" i="14"/>
  <c r="AJ498" i="14"/>
  <c r="AI498" i="14"/>
  <c r="AH498" i="14"/>
  <c r="BM497" i="14"/>
  <c r="BL497" i="14"/>
  <c r="AQ497" i="14"/>
  <c r="AP497" i="14"/>
  <c r="AO497" i="14"/>
  <c r="AN497" i="14"/>
  <c r="AM497" i="14"/>
  <c r="AL497" i="14"/>
  <c r="AK497" i="14"/>
  <c r="AJ497" i="14"/>
  <c r="AI497" i="14"/>
  <c r="AH497" i="14"/>
  <c r="BM496" i="14"/>
  <c r="BL496" i="14"/>
  <c r="AQ496" i="14"/>
  <c r="AP496" i="14"/>
  <c r="AO496" i="14"/>
  <c r="AN496" i="14"/>
  <c r="AM496" i="14"/>
  <c r="AL496" i="14"/>
  <c r="AK496" i="14"/>
  <c r="AJ496" i="14"/>
  <c r="AI496" i="14"/>
  <c r="AH496" i="14"/>
  <c r="BM495" i="14"/>
  <c r="BL495" i="14"/>
  <c r="AQ495" i="14"/>
  <c r="AP495" i="14"/>
  <c r="AO495" i="14"/>
  <c r="AN495" i="14"/>
  <c r="AM495" i="14"/>
  <c r="AL495" i="14"/>
  <c r="AK495" i="14"/>
  <c r="AJ495" i="14"/>
  <c r="AI495" i="14"/>
  <c r="AH495" i="14"/>
  <c r="BM494" i="14"/>
  <c r="BL494" i="14"/>
  <c r="AQ494" i="14"/>
  <c r="AP494" i="14"/>
  <c r="AO494" i="14"/>
  <c r="AN494" i="14"/>
  <c r="AM494" i="14"/>
  <c r="AL494" i="14"/>
  <c r="AK494" i="14"/>
  <c r="AJ494" i="14"/>
  <c r="AI494" i="14"/>
  <c r="AH494" i="14"/>
  <c r="BM493" i="14"/>
  <c r="BL493" i="14"/>
  <c r="AQ493" i="14"/>
  <c r="AP493" i="14"/>
  <c r="AO493" i="14"/>
  <c r="AN493" i="14"/>
  <c r="AM493" i="14"/>
  <c r="AL493" i="14"/>
  <c r="AK493" i="14"/>
  <c r="AJ493" i="14"/>
  <c r="AI493" i="14"/>
  <c r="AH493" i="14"/>
  <c r="BM492" i="14"/>
  <c r="BL492" i="14"/>
  <c r="AQ492" i="14"/>
  <c r="AP492" i="14"/>
  <c r="AO492" i="14"/>
  <c r="AN492" i="14"/>
  <c r="AM492" i="14"/>
  <c r="AL492" i="14"/>
  <c r="AK492" i="14"/>
  <c r="AJ492" i="14"/>
  <c r="AI492" i="14"/>
  <c r="AH492" i="14"/>
  <c r="BM491" i="14"/>
  <c r="BL491" i="14"/>
  <c r="AQ491" i="14"/>
  <c r="AP491" i="14"/>
  <c r="AO491" i="14"/>
  <c r="AN491" i="14"/>
  <c r="AM491" i="14"/>
  <c r="AL491" i="14"/>
  <c r="AK491" i="14"/>
  <c r="AJ491" i="14"/>
  <c r="AI491" i="14"/>
  <c r="AH491" i="14"/>
  <c r="BM490" i="14"/>
  <c r="BL490" i="14"/>
  <c r="AQ490" i="14"/>
  <c r="AP490" i="14"/>
  <c r="AO490" i="14"/>
  <c r="AN490" i="14"/>
  <c r="AM490" i="14"/>
  <c r="AL490" i="14"/>
  <c r="AK490" i="14"/>
  <c r="AJ490" i="14"/>
  <c r="AI490" i="14"/>
  <c r="AH490" i="14"/>
  <c r="BM489" i="14"/>
  <c r="BL489" i="14"/>
  <c r="AQ489" i="14"/>
  <c r="AP489" i="14"/>
  <c r="AO489" i="14"/>
  <c r="AN489" i="14"/>
  <c r="AM489" i="14"/>
  <c r="AL489" i="14"/>
  <c r="AK489" i="14"/>
  <c r="AJ489" i="14"/>
  <c r="AI489" i="14"/>
  <c r="AH489" i="14"/>
  <c r="BM488" i="14"/>
  <c r="BL488" i="14"/>
  <c r="AQ488" i="14"/>
  <c r="AP488" i="14"/>
  <c r="AO488" i="14"/>
  <c r="AN488" i="14"/>
  <c r="AM488" i="14"/>
  <c r="AL488" i="14"/>
  <c r="AK488" i="14"/>
  <c r="AJ488" i="14"/>
  <c r="AI488" i="14"/>
  <c r="AH488" i="14"/>
  <c r="BM487" i="14"/>
  <c r="BL487" i="14"/>
  <c r="AQ487" i="14"/>
  <c r="AP487" i="14"/>
  <c r="AO487" i="14"/>
  <c r="AN487" i="14"/>
  <c r="AM487" i="14"/>
  <c r="AL487" i="14"/>
  <c r="AK487" i="14"/>
  <c r="AJ487" i="14"/>
  <c r="AI487" i="14"/>
  <c r="AH487" i="14"/>
  <c r="BM486" i="14"/>
  <c r="BL486" i="14"/>
  <c r="AQ486" i="14"/>
  <c r="AP486" i="14"/>
  <c r="AO486" i="14"/>
  <c r="AN486" i="14"/>
  <c r="AM486" i="14"/>
  <c r="AL486" i="14"/>
  <c r="AK486" i="14"/>
  <c r="AJ486" i="14"/>
  <c r="AI486" i="14"/>
  <c r="AH486" i="14"/>
  <c r="BM485" i="14"/>
  <c r="BL485" i="14"/>
  <c r="AQ485" i="14"/>
  <c r="AP485" i="14"/>
  <c r="AO485" i="14"/>
  <c r="AN485" i="14"/>
  <c r="AM485" i="14"/>
  <c r="AL485" i="14"/>
  <c r="AK485" i="14"/>
  <c r="AJ485" i="14"/>
  <c r="AI485" i="14"/>
  <c r="AH485" i="14"/>
  <c r="BM484" i="14"/>
  <c r="BL484" i="14"/>
  <c r="AQ484" i="14"/>
  <c r="AP484" i="14"/>
  <c r="AO484" i="14"/>
  <c r="AN484" i="14"/>
  <c r="AM484" i="14"/>
  <c r="AL484" i="14"/>
  <c r="AK484" i="14"/>
  <c r="AJ484" i="14"/>
  <c r="AI484" i="14"/>
  <c r="AH484" i="14"/>
  <c r="BM483" i="14"/>
  <c r="BL483" i="14"/>
  <c r="AQ483" i="14"/>
  <c r="AP483" i="14"/>
  <c r="AO483" i="14"/>
  <c r="AN483" i="14"/>
  <c r="AM483" i="14"/>
  <c r="AL483" i="14"/>
  <c r="AK483" i="14"/>
  <c r="AJ483" i="14"/>
  <c r="AI483" i="14"/>
  <c r="AH483" i="14"/>
  <c r="BM482" i="14"/>
  <c r="BL482" i="14"/>
  <c r="AQ482" i="14"/>
  <c r="AP482" i="14"/>
  <c r="AO482" i="14"/>
  <c r="AN482" i="14"/>
  <c r="AM482" i="14"/>
  <c r="AL482" i="14"/>
  <c r="AK482" i="14"/>
  <c r="AJ482" i="14"/>
  <c r="AI482" i="14"/>
  <c r="AH482" i="14"/>
  <c r="BM481" i="14"/>
  <c r="BL481" i="14"/>
  <c r="AQ481" i="14"/>
  <c r="AP481" i="14"/>
  <c r="AO481" i="14"/>
  <c r="AN481" i="14"/>
  <c r="AM481" i="14"/>
  <c r="AL481" i="14"/>
  <c r="AK481" i="14"/>
  <c r="AJ481" i="14"/>
  <c r="AI481" i="14"/>
  <c r="AH481" i="14"/>
  <c r="BM480" i="14"/>
  <c r="BL480" i="14"/>
  <c r="AQ480" i="14"/>
  <c r="AP480" i="14"/>
  <c r="AO480" i="14"/>
  <c r="AN480" i="14"/>
  <c r="AM480" i="14"/>
  <c r="AL480" i="14"/>
  <c r="AK480" i="14"/>
  <c r="AJ480" i="14"/>
  <c r="AI480" i="14"/>
  <c r="AH480" i="14"/>
  <c r="BM479" i="14"/>
  <c r="BL479" i="14"/>
  <c r="AQ479" i="14"/>
  <c r="AP479" i="14"/>
  <c r="AO479" i="14"/>
  <c r="AN479" i="14"/>
  <c r="AM479" i="14"/>
  <c r="AL479" i="14"/>
  <c r="AK479" i="14"/>
  <c r="AJ479" i="14"/>
  <c r="AI479" i="14"/>
  <c r="AH479" i="14"/>
  <c r="BM478" i="14"/>
  <c r="BL478" i="14"/>
  <c r="AQ478" i="14"/>
  <c r="AP478" i="14"/>
  <c r="AO478" i="14"/>
  <c r="AN478" i="14"/>
  <c r="AM478" i="14"/>
  <c r="AL478" i="14"/>
  <c r="AK478" i="14"/>
  <c r="AJ478" i="14"/>
  <c r="AI478" i="14"/>
  <c r="AH478" i="14"/>
  <c r="BM477" i="14"/>
  <c r="BL477" i="14"/>
  <c r="AQ477" i="14"/>
  <c r="AP477" i="14"/>
  <c r="AO477" i="14"/>
  <c r="AN477" i="14"/>
  <c r="AM477" i="14"/>
  <c r="AL477" i="14"/>
  <c r="AK477" i="14"/>
  <c r="AJ477" i="14"/>
  <c r="AI477" i="14"/>
  <c r="AH477" i="14"/>
  <c r="BM476" i="14"/>
  <c r="BL476" i="14"/>
  <c r="AQ476" i="14"/>
  <c r="AP476" i="14"/>
  <c r="AO476" i="14"/>
  <c r="AN476" i="14"/>
  <c r="AM476" i="14"/>
  <c r="AL476" i="14"/>
  <c r="AK476" i="14"/>
  <c r="AJ476" i="14"/>
  <c r="AI476" i="14"/>
  <c r="AH476" i="14"/>
  <c r="BM475" i="14"/>
  <c r="BL475" i="14"/>
  <c r="AQ475" i="14"/>
  <c r="AP475" i="14"/>
  <c r="AO475" i="14"/>
  <c r="AN475" i="14"/>
  <c r="AM475" i="14"/>
  <c r="AL475" i="14"/>
  <c r="AK475" i="14"/>
  <c r="AJ475" i="14"/>
  <c r="AI475" i="14"/>
  <c r="AH475" i="14"/>
  <c r="A475" i="14"/>
  <c r="A476" i="14" s="1"/>
  <c r="A477" i="14" s="1"/>
  <c r="A478" i="14" s="1"/>
  <c r="A479" i="14" s="1"/>
  <c r="A480" i="14" s="1"/>
  <c r="A481" i="14" s="1"/>
  <c r="A482" i="14" s="1"/>
  <c r="A483" i="14" s="1"/>
  <c r="A484" i="14" s="1"/>
  <c r="A485" i="14" s="1"/>
  <c r="A486" i="14" s="1"/>
  <c r="A487" i="14" s="1"/>
  <c r="A488" i="14" s="1"/>
  <c r="A489" i="14" s="1"/>
  <c r="A490" i="14" s="1"/>
  <c r="A491" i="14" s="1"/>
  <c r="A492" i="14" s="1"/>
  <c r="A493" i="14" s="1"/>
  <c r="A494" i="14" s="1"/>
  <c r="A495" i="14" s="1"/>
  <c r="A496" i="14" s="1"/>
  <c r="A497" i="14" s="1"/>
  <c r="A498" i="14" s="1"/>
  <c r="A499" i="14" s="1"/>
  <c r="A500" i="14" s="1"/>
  <c r="A501" i="14" s="1"/>
  <c r="A502" i="14" s="1"/>
  <c r="A503" i="14" s="1"/>
  <c r="A504" i="14" s="1"/>
  <c r="A505" i="14" s="1"/>
  <c r="A506" i="14" s="1"/>
  <c r="A507" i="14" s="1"/>
  <c r="A508" i="14" s="1"/>
  <c r="A509" i="14" s="1"/>
  <c r="A510" i="14" s="1"/>
  <c r="A511" i="14" s="1"/>
  <c r="A512" i="14" s="1"/>
  <c r="A513" i="14" s="1"/>
  <c r="A514" i="14" s="1"/>
  <c r="A515" i="14" s="1"/>
  <c r="A516" i="14" s="1"/>
  <c r="A517" i="14" s="1"/>
  <c r="A518" i="14" s="1"/>
  <c r="A519" i="14" s="1"/>
  <c r="A520" i="14" s="1"/>
  <c r="A521" i="14" s="1"/>
  <c r="A522" i="14" s="1"/>
  <c r="A523" i="14" s="1"/>
  <c r="A524" i="14" s="1"/>
  <c r="A525" i="14" s="1"/>
  <c r="A526" i="14" s="1"/>
  <c r="A527" i="14" s="1"/>
  <c r="A528" i="14" s="1"/>
  <c r="A529" i="14" s="1"/>
  <c r="A530" i="14" s="1"/>
  <c r="A531" i="14" s="1"/>
  <c r="A532" i="14" s="1"/>
  <c r="A533" i="14" s="1"/>
  <c r="A534" i="14" s="1"/>
  <c r="A535" i="14" s="1"/>
  <c r="A536" i="14" s="1"/>
  <c r="A537" i="14" s="1"/>
  <c r="A538" i="14" s="1"/>
  <c r="A539" i="14" s="1"/>
  <c r="A540" i="14" s="1"/>
  <c r="A541" i="14" s="1"/>
  <c r="A542" i="14" s="1"/>
  <c r="A543" i="14" s="1"/>
  <c r="A544" i="14" s="1"/>
  <c r="A545" i="14" s="1"/>
  <c r="A546" i="14" s="1"/>
  <c r="A547" i="14" s="1"/>
  <c r="A548" i="14" s="1"/>
  <c r="A549" i="14" s="1"/>
  <c r="A550" i="14" s="1"/>
  <c r="A551" i="14" s="1"/>
  <c r="A552" i="14" s="1"/>
  <c r="A553" i="14" s="1"/>
  <c r="A554" i="14" s="1"/>
  <c r="A555" i="14" s="1"/>
  <c r="A556" i="14" s="1"/>
  <c r="A557" i="14" s="1"/>
  <c r="A558" i="14" s="1"/>
  <c r="A559" i="14" s="1"/>
  <c r="A560" i="14" s="1"/>
  <c r="A561" i="14" s="1"/>
  <c r="A562" i="14" s="1"/>
  <c r="A563" i="14" s="1"/>
  <c r="A564" i="14" s="1"/>
  <c r="A565" i="14" s="1"/>
  <c r="A566" i="14" s="1"/>
  <c r="A567" i="14" s="1"/>
  <c r="A568" i="14" s="1"/>
  <c r="A569" i="14" s="1"/>
  <c r="A570" i="14" s="1"/>
  <c r="A571" i="14" s="1"/>
  <c r="A572" i="14" s="1"/>
  <c r="A573" i="14" s="1"/>
  <c r="A574" i="14" s="1"/>
  <c r="A575" i="14" s="1"/>
  <c r="A576" i="14" s="1"/>
  <c r="A577" i="14" s="1"/>
  <c r="A578" i="14" s="1"/>
  <c r="A579" i="14" s="1"/>
  <c r="A580" i="14" s="1"/>
  <c r="A581" i="14" s="1"/>
  <c r="A582" i="14" s="1"/>
  <c r="A583" i="14" s="1"/>
  <c r="A584" i="14" s="1"/>
  <c r="A585" i="14" s="1"/>
  <c r="A586" i="14" s="1"/>
  <c r="A587" i="14" s="1"/>
  <c r="A588" i="14" s="1"/>
  <c r="A589" i="14" s="1"/>
  <c r="A590" i="14" s="1"/>
  <c r="A591" i="14" s="1"/>
  <c r="A592" i="14" s="1"/>
  <c r="A593" i="14" s="1"/>
  <c r="A594" i="14" s="1"/>
  <c r="A595" i="14" s="1"/>
  <c r="A596" i="14" s="1"/>
  <c r="A597" i="14" s="1"/>
  <c r="A598" i="14" s="1"/>
  <c r="A599" i="14" s="1"/>
  <c r="A600" i="14" s="1"/>
  <c r="A601" i="14" s="1"/>
  <c r="A602" i="14" s="1"/>
  <c r="A603" i="14" s="1"/>
  <c r="A604" i="14" s="1"/>
  <c r="A605" i="14" s="1"/>
  <c r="A606" i="14" s="1"/>
  <c r="A607" i="14" s="1"/>
  <c r="A608" i="14" s="1"/>
  <c r="A609" i="14" s="1"/>
  <c r="A610" i="14" s="1"/>
  <c r="A611" i="14" s="1"/>
  <c r="A612" i="14" s="1"/>
  <c r="A613" i="14" s="1"/>
  <c r="A614" i="14" s="1"/>
  <c r="A615" i="14" s="1"/>
  <c r="A616" i="14" s="1"/>
  <c r="A617" i="14" s="1"/>
  <c r="A618" i="14" s="1"/>
  <c r="A619" i="14" s="1"/>
  <c r="A620" i="14" s="1"/>
  <c r="A621" i="14" s="1"/>
  <c r="A622" i="14" s="1"/>
  <c r="A623" i="14" s="1"/>
  <c r="A624" i="14" s="1"/>
  <c r="A625" i="14" s="1"/>
  <c r="A626" i="14" s="1"/>
  <c r="A627" i="14" s="1"/>
  <c r="A628" i="14" s="1"/>
  <c r="A629" i="14" s="1"/>
  <c r="A630" i="14" s="1"/>
  <c r="A631" i="14" s="1"/>
  <c r="A632" i="14" s="1"/>
  <c r="A633" i="14" s="1"/>
  <c r="A634" i="14" s="1"/>
  <c r="A635" i="14" s="1"/>
  <c r="A636" i="14" s="1"/>
  <c r="A637" i="14" s="1"/>
  <c r="A638" i="14" s="1"/>
  <c r="A639" i="14" s="1"/>
  <c r="A640" i="14" s="1"/>
  <c r="A641" i="14" s="1"/>
  <c r="A642" i="14" s="1"/>
  <c r="A643" i="14" s="1"/>
  <c r="A644" i="14" s="1"/>
  <c r="A645" i="14" s="1"/>
  <c r="A646" i="14" s="1"/>
  <c r="A647" i="14" s="1"/>
  <c r="A648" i="14" s="1"/>
  <c r="A649" i="14" s="1"/>
  <c r="A650" i="14" s="1"/>
  <c r="A651" i="14" s="1"/>
  <c r="A652" i="14" s="1"/>
  <c r="A653" i="14" s="1"/>
  <c r="A654" i="14" s="1"/>
  <c r="A655" i="14" s="1"/>
  <c r="A656" i="14" s="1"/>
  <c r="A657" i="14" s="1"/>
  <c r="A658" i="14" s="1"/>
  <c r="A659" i="14" s="1"/>
  <c r="A660" i="14" s="1"/>
  <c r="A661" i="14" s="1"/>
  <c r="A662" i="14" s="1"/>
  <c r="A663" i="14" s="1"/>
  <c r="A664" i="14" s="1"/>
  <c r="A665" i="14" s="1"/>
  <c r="A666" i="14" s="1"/>
  <c r="A667" i="14" s="1"/>
  <c r="A668" i="14" s="1"/>
  <c r="A669" i="14" s="1"/>
  <c r="A670" i="14" s="1"/>
  <c r="A671" i="14" s="1"/>
  <c r="A672" i="14" s="1"/>
  <c r="A673" i="14" s="1"/>
  <c r="A674" i="14" s="1"/>
  <c r="A675" i="14" s="1"/>
  <c r="A676" i="14" s="1"/>
  <c r="A677" i="14" s="1"/>
  <c r="A678" i="14" s="1"/>
  <c r="A679" i="14" s="1"/>
  <c r="A680" i="14" s="1"/>
  <c r="A681" i="14" s="1"/>
  <c r="A682" i="14" s="1"/>
  <c r="A683" i="14" s="1"/>
  <c r="A684" i="14" s="1"/>
  <c r="A685" i="14" s="1"/>
  <c r="A686" i="14" s="1"/>
  <c r="A687" i="14" s="1"/>
  <c r="A688" i="14" s="1"/>
  <c r="A689" i="14" s="1"/>
  <c r="A690" i="14" s="1"/>
  <c r="A691" i="14" s="1"/>
  <c r="A692" i="14" s="1"/>
  <c r="A693" i="14" s="1"/>
  <c r="A694" i="14" s="1"/>
  <c r="A695" i="14" s="1"/>
  <c r="A696" i="14" s="1"/>
  <c r="A697" i="14" s="1"/>
  <c r="A698" i="14" s="1"/>
  <c r="A699" i="14" s="1"/>
  <c r="A700" i="14" s="1"/>
  <c r="A701" i="14" s="1"/>
  <c r="A702" i="14" s="1"/>
  <c r="A703" i="14" s="1"/>
  <c r="A704" i="14" s="1"/>
  <c r="A705" i="14" s="1"/>
  <c r="A706" i="14" s="1"/>
  <c r="A707" i="14" s="1"/>
  <c r="A708" i="14" s="1"/>
  <c r="A709" i="14" s="1"/>
  <c r="A710" i="14" s="1"/>
  <c r="A711" i="14" s="1"/>
  <c r="A712" i="14" s="1"/>
  <c r="A713" i="14" s="1"/>
  <c r="A714" i="14" s="1"/>
  <c r="A715" i="14" s="1"/>
  <c r="A716" i="14" s="1"/>
  <c r="A717" i="14" s="1"/>
  <c r="A718" i="14" s="1"/>
  <c r="A719" i="14" s="1"/>
  <c r="A720" i="14" s="1"/>
  <c r="A721" i="14" s="1"/>
  <c r="A722" i="14" s="1"/>
  <c r="A723" i="14" s="1"/>
  <c r="A724" i="14" s="1"/>
  <c r="A725" i="14" s="1"/>
  <c r="A726" i="14" s="1"/>
  <c r="A727" i="14" s="1"/>
  <c r="A728" i="14" s="1"/>
  <c r="A729" i="14" s="1"/>
  <c r="A730" i="14" s="1"/>
  <c r="A731" i="14" s="1"/>
  <c r="A732" i="14" s="1"/>
  <c r="A733" i="14" s="1"/>
  <c r="A734" i="14" s="1"/>
  <c r="A735" i="14" s="1"/>
  <c r="A736" i="14" s="1"/>
  <c r="A737" i="14" s="1"/>
  <c r="A738" i="14" s="1"/>
  <c r="A739" i="14" s="1"/>
  <c r="A740" i="14" s="1"/>
  <c r="A741" i="14" s="1"/>
  <c r="A742" i="14" s="1"/>
  <c r="A743" i="14" s="1"/>
  <c r="A744" i="14" s="1"/>
  <c r="A745" i="14" s="1"/>
  <c r="A746" i="14" s="1"/>
  <c r="A747" i="14" s="1"/>
  <c r="A748" i="14" s="1"/>
  <c r="A749" i="14" s="1"/>
  <c r="A750" i="14" s="1"/>
  <c r="A751" i="14" s="1"/>
  <c r="A752" i="14" s="1"/>
  <c r="A753" i="14" s="1"/>
  <c r="A754" i="14" s="1"/>
  <c r="A755" i="14" s="1"/>
  <c r="A756" i="14" s="1"/>
  <c r="A757" i="14" s="1"/>
  <c r="A758" i="14" s="1"/>
  <c r="A759" i="14" s="1"/>
  <c r="A760" i="14" s="1"/>
  <c r="A761" i="14" s="1"/>
  <c r="A762" i="14" s="1"/>
  <c r="A763" i="14" s="1"/>
  <c r="A764" i="14" s="1"/>
  <c r="A765" i="14" s="1"/>
  <c r="A766" i="14" s="1"/>
  <c r="A767" i="14" s="1"/>
  <c r="A768" i="14" s="1"/>
  <c r="A769" i="14" s="1"/>
  <c r="A770" i="14" s="1"/>
  <c r="A771" i="14" s="1"/>
  <c r="A772" i="14" s="1"/>
  <c r="A773" i="14" s="1"/>
  <c r="A774" i="14" s="1"/>
  <c r="A775" i="14" s="1"/>
  <c r="A776" i="14" s="1"/>
  <c r="A777" i="14" s="1"/>
  <c r="A778" i="14" s="1"/>
  <c r="A779" i="14" s="1"/>
  <c r="A780" i="14" s="1"/>
  <c r="A781" i="14" s="1"/>
  <c r="A782" i="14" s="1"/>
  <c r="A783" i="14" s="1"/>
  <c r="A784" i="14" s="1"/>
  <c r="A785" i="14" s="1"/>
  <c r="A786" i="14" s="1"/>
  <c r="A787" i="14" s="1"/>
  <c r="A788" i="14" s="1"/>
  <c r="A789" i="14" s="1"/>
  <c r="A790" i="14" s="1"/>
  <c r="A791" i="14" s="1"/>
  <c r="A792" i="14" s="1"/>
  <c r="A793" i="14" s="1"/>
  <c r="A794" i="14" s="1"/>
  <c r="A795" i="14" s="1"/>
  <c r="A796" i="14" s="1"/>
  <c r="A797" i="14" s="1"/>
  <c r="A798" i="14" s="1"/>
  <c r="A799" i="14" s="1"/>
  <c r="A800" i="14" s="1"/>
  <c r="A801" i="14" s="1"/>
  <c r="A802" i="14" s="1"/>
  <c r="A803" i="14" s="1"/>
  <c r="A804" i="14" s="1"/>
  <c r="A805" i="14" s="1"/>
  <c r="A806" i="14" s="1"/>
  <c r="A807" i="14" s="1"/>
  <c r="A808" i="14" s="1"/>
  <c r="A809" i="14" s="1"/>
  <c r="A810" i="14" s="1"/>
  <c r="A811" i="14" s="1"/>
  <c r="A812" i="14" s="1"/>
  <c r="A813" i="14" s="1"/>
  <c r="A814" i="14" s="1"/>
  <c r="A815" i="14" s="1"/>
  <c r="A816" i="14" s="1"/>
  <c r="A817" i="14" s="1"/>
  <c r="A818" i="14" s="1"/>
  <c r="A819" i="14" s="1"/>
  <c r="A820" i="14" s="1"/>
  <c r="A821" i="14" s="1"/>
  <c r="A822" i="14" s="1"/>
  <c r="A823" i="14" s="1"/>
  <c r="A824" i="14" s="1"/>
  <c r="A825" i="14" s="1"/>
  <c r="A826" i="14" s="1"/>
  <c r="A827" i="14" s="1"/>
  <c r="A828" i="14" s="1"/>
  <c r="A829" i="14" s="1"/>
  <c r="A830" i="14" s="1"/>
  <c r="A831" i="14" s="1"/>
  <c r="A832" i="14" s="1"/>
  <c r="A833" i="14" s="1"/>
  <c r="A834" i="14" s="1"/>
  <c r="A835" i="14" s="1"/>
  <c r="A836" i="14" s="1"/>
  <c r="A837" i="14" s="1"/>
  <c r="A838" i="14" s="1"/>
  <c r="A839" i="14" s="1"/>
  <c r="A840" i="14" s="1"/>
  <c r="A841" i="14" s="1"/>
  <c r="A842" i="14" s="1"/>
  <c r="A843" i="14" s="1"/>
  <c r="A844" i="14" s="1"/>
  <c r="A845" i="14" s="1"/>
  <c r="A846" i="14" s="1"/>
  <c r="BM473" i="14"/>
  <c r="BL473" i="14"/>
  <c r="BF473" i="14"/>
  <c r="AQ473" i="14"/>
  <c r="AP473" i="14"/>
  <c r="AO473" i="14"/>
  <c r="AN473" i="14"/>
  <c r="AM473" i="14"/>
  <c r="AL473" i="14"/>
  <c r="AK473" i="14"/>
  <c r="AJ473" i="14"/>
  <c r="AI473" i="14"/>
  <c r="AH473" i="14"/>
  <c r="BM472" i="14"/>
  <c r="BL472" i="14"/>
  <c r="BF472" i="14"/>
  <c r="AQ472" i="14"/>
  <c r="AP472" i="14"/>
  <c r="AO472" i="14"/>
  <c r="AN472" i="14"/>
  <c r="AM472" i="14"/>
  <c r="AL472" i="14"/>
  <c r="AK472" i="14"/>
  <c r="AJ472" i="14"/>
  <c r="AI472" i="14"/>
  <c r="AH472" i="14"/>
  <c r="BM471" i="14"/>
  <c r="BL471" i="14"/>
  <c r="BF471" i="14"/>
  <c r="AQ471" i="14"/>
  <c r="AP471" i="14"/>
  <c r="AO471" i="14"/>
  <c r="AN471" i="14"/>
  <c r="AM471" i="14"/>
  <c r="AL471" i="14"/>
  <c r="AK471" i="14"/>
  <c r="AJ471" i="14"/>
  <c r="AI471" i="14"/>
  <c r="AH471" i="14"/>
  <c r="BM470" i="14"/>
  <c r="BL470" i="14"/>
  <c r="BF470" i="14"/>
  <c r="AQ470" i="14"/>
  <c r="AP470" i="14"/>
  <c r="AO470" i="14"/>
  <c r="AN470" i="14"/>
  <c r="AM470" i="14"/>
  <c r="AL470" i="14"/>
  <c r="AK470" i="14"/>
  <c r="AJ470" i="14"/>
  <c r="AI470" i="14"/>
  <c r="AH470" i="14"/>
  <c r="BM469" i="14"/>
  <c r="BL469" i="14"/>
  <c r="BF469" i="14"/>
  <c r="AQ469" i="14"/>
  <c r="AP469" i="14"/>
  <c r="AO469" i="14"/>
  <c r="AN469" i="14"/>
  <c r="AM469" i="14"/>
  <c r="AL469" i="14"/>
  <c r="AK469" i="14"/>
  <c r="AJ469" i="14"/>
  <c r="AI469" i="14"/>
  <c r="AH469" i="14"/>
  <c r="BM468" i="14"/>
  <c r="BL468" i="14"/>
  <c r="AQ468" i="14"/>
  <c r="AP468" i="14"/>
  <c r="AO468" i="14"/>
  <c r="AN468" i="14"/>
  <c r="AM468" i="14"/>
  <c r="AL468" i="14"/>
  <c r="AK468" i="14"/>
  <c r="AJ468" i="14"/>
  <c r="AI468" i="14"/>
  <c r="AH468" i="14"/>
  <c r="BM467" i="14"/>
  <c r="BL467" i="14"/>
  <c r="AQ467" i="14"/>
  <c r="AP467" i="14"/>
  <c r="AO467" i="14"/>
  <c r="AN467" i="14"/>
  <c r="AM467" i="14"/>
  <c r="AL467" i="14"/>
  <c r="AK467" i="14"/>
  <c r="AJ467" i="14"/>
  <c r="AI467" i="14"/>
  <c r="AH467" i="14"/>
  <c r="BM466" i="14"/>
  <c r="BL466" i="14"/>
  <c r="AQ466" i="14"/>
  <c r="AP466" i="14"/>
  <c r="AO466" i="14"/>
  <c r="AN466" i="14"/>
  <c r="AM466" i="14"/>
  <c r="AL466" i="14"/>
  <c r="AK466" i="14"/>
  <c r="AJ466" i="14"/>
  <c r="AI466" i="14"/>
  <c r="AH466" i="14"/>
  <c r="BM465" i="14"/>
  <c r="BL465" i="14"/>
  <c r="AQ465" i="14"/>
  <c r="AP465" i="14"/>
  <c r="AO465" i="14"/>
  <c r="AN465" i="14"/>
  <c r="AM465" i="14"/>
  <c r="AL465" i="14"/>
  <c r="AK465" i="14"/>
  <c r="AJ465" i="14"/>
  <c r="AI465" i="14"/>
  <c r="AH465" i="14"/>
  <c r="BM464" i="14"/>
  <c r="BL464" i="14"/>
  <c r="AQ464" i="14"/>
  <c r="AP464" i="14"/>
  <c r="AO464" i="14"/>
  <c r="AN464" i="14"/>
  <c r="AM464" i="14"/>
  <c r="AL464" i="14"/>
  <c r="AK464" i="14"/>
  <c r="AJ464" i="14"/>
  <c r="AI464" i="14"/>
  <c r="AH464" i="14"/>
  <c r="BM463" i="14"/>
  <c r="BL463" i="14"/>
  <c r="AQ463" i="14"/>
  <c r="AP463" i="14"/>
  <c r="AO463" i="14"/>
  <c r="AN463" i="14"/>
  <c r="AM463" i="14"/>
  <c r="AL463" i="14"/>
  <c r="AK463" i="14"/>
  <c r="AJ463" i="14"/>
  <c r="AI463" i="14"/>
  <c r="AH463" i="14"/>
  <c r="BM462" i="14"/>
  <c r="BL462" i="14"/>
  <c r="AQ462" i="14"/>
  <c r="AP462" i="14"/>
  <c r="AO462" i="14"/>
  <c r="AN462" i="14"/>
  <c r="AM462" i="14"/>
  <c r="AL462" i="14"/>
  <c r="AK462" i="14"/>
  <c r="AJ462" i="14"/>
  <c r="AI462" i="14"/>
  <c r="AH462" i="14"/>
  <c r="BM461" i="14"/>
  <c r="BL461" i="14"/>
  <c r="AQ461" i="14"/>
  <c r="AP461" i="14"/>
  <c r="AO461" i="14"/>
  <c r="AN461" i="14"/>
  <c r="AM461" i="14"/>
  <c r="AL461" i="14"/>
  <c r="AK461" i="14"/>
  <c r="AJ461" i="14"/>
  <c r="AI461" i="14"/>
  <c r="AH461" i="14"/>
  <c r="BM460" i="14"/>
  <c r="BL460" i="14"/>
  <c r="AQ460" i="14"/>
  <c r="AP460" i="14"/>
  <c r="AO460" i="14"/>
  <c r="AN460" i="14"/>
  <c r="AM460" i="14"/>
  <c r="AL460" i="14"/>
  <c r="AK460" i="14"/>
  <c r="AJ460" i="14"/>
  <c r="AI460" i="14"/>
  <c r="AH460" i="14"/>
  <c r="BM459" i="14"/>
  <c r="BL459" i="14"/>
  <c r="AQ459" i="14"/>
  <c r="AP459" i="14"/>
  <c r="AO459" i="14"/>
  <c r="AN459" i="14"/>
  <c r="AM459" i="14"/>
  <c r="AL459" i="14"/>
  <c r="AK459" i="14"/>
  <c r="AJ459" i="14"/>
  <c r="AI459" i="14"/>
  <c r="AH459" i="14"/>
  <c r="BM458" i="14"/>
  <c r="BL458" i="14"/>
  <c r="AQ458" i="14"/>
  <c r="AP458" i="14"/>
  <c r="AO458" i="14"/>
  <c r="AN458" i="14"/>
  <c r="AM458" i="14"/>
  <c r="AL458" i="14"/>
  <c r="AK458" i="14"/>
  <c r="AJ458" i="14"/>
  <c r="AI458" i="14"/>
  <c r="AH458" i="14"/>
  <c r="BM457" i="14"/>
  <c r="BL457" i="14"/>
  <c r="AQ457" i="14"/>
  <c r="AP457" i="14"/>
  <c r="AO457" i="14"/>
  <c r="AN457" i="14"/>
  <c r="AM457" i="14"/>
  <c r="AL457" i="14"/>
  <c r="AK457" i="14"/>
  <c r="AJ457" i="14"/>
  <c r="AI457" i="14"/>
  <c r="AH457" i="14"/>
  <c r="BM456" i="14"/>
  <c r="BL456" i="14"/>
  <c r="AQ456" i="14"/>
  <c r="AP456" i="14"/>
  <c r="AO456" i="14"/>
  <c r="AN456" i="14"/>
  <c r="AM456" i="14"/>
  <c r="AL456" i="14"/>
  <c r="AK456" i="14"/>
  <c r="AJ456" i="14"/>
  <c r="AI456" i="14"/>
  <c r="AH456" i="14"/>
  <c r="BM455" i="14"/>
  <c r="BL455" i="14"/>
  <c r="AQ455" i="14"/>
  <c r="AP455" i="14"/>
  <c r="AO455" i="14"/>
  <c r="AN455" i="14"/>
  <c r="AM455" i="14"/>
  <c r="AL455" i="14"/>
  <c r="AK455" i="14"/>
  <c r="AJ455" i="14"/>
  <c r="AI455" i="14"/>
  <c r="AH455" i="14"/>
  <c r="BM454" i="14"/>
  <c r="BL454" i="14"/>
  <c r="AQ454" i="14"/>
  <c r="AP454" i="14"/>
  <c r="AO454" i="14"/>
  <c r="AN454" i="14"/>
  <c r="AM454" i="14"/>
  <c r="AL454" i="14"/>
  <c r="AK454" i="14"/>
  <c r="AJ454" i="14"/>
  <c r="AI454" i="14"/>
  <c r="AH454" i="14"/>
  <c r="BM453" i="14"/>
  <c r="BL453" i="14"/>
  <c r="AQ453" i="14"/>
  <c r="AP453" i="14"/>
  <c r="AO453" i="14"/>
  <c r="AN453" i="14"/>
  <c r="AM453" i="14"/>
  <c r="AL453" i="14"/>
  <c r="AK453" i="14"/>
  <c r="AJ453" i="14"/>
  <c r="AI453" i="14"/>
  <c r="AH453" i="14"/>
  <c r="BM452" i="14"/>
  <c r="BL452" i="14"/>
  <c r="AQ452" i="14"/>
  <c r="AP452" i="14"/>
  <c r="AO452" i="14"/>
  <c r="AN452" i="14"/>
  <c r="AM452" i="14"/>
  <c r="AL452" i="14"/>
  <c r="AK452" i="14"/>
  <c r="AJ452" i="14"/>
  <c r="AI452" i="14"/>
  <c r="AH452" i="14"/>
  <c r="BM451" i="14"/>
  <c r="BL451" i="14"/>
  <c r="AQ451" i="14"/>
  <c r="AP451" i="14"/>
  <c r="AO451" i="14"/>
  <c r="AN451" i="14"/>
  <c r="AM451" i="14"/>
  <c r="AL451" i="14"/>
  <c r="AK451" i="14"/>
  <c r="AJ451" i="14"/>
  <c r="AI451" i="14"/>
  <c r="AH451" i="14"/>
  <c r="BM450" i="14"/>
  <c r="BL450" i="14"/>
  <c r="AQ450" i="14"/>
  <c r="AP450" i="14"/>
  <c r="AO450" i="14"/>
  <c r="AN450" i="14"/>
  <c r="AM450" i="14"/>
  <c r="AL450" i="14"/>
  <c r="AK450" i="14"/>
  <c r="AJ450" i="14"/>
  <c r="AI450" i="14"/>
  <c r="AH450" i="14"/>
  <c r="BM449" i="14"/>
  <c r="BL449" i="14"/>
  <c r="AQ449" i="14"/>
  <c r="AP449" i="14"/>
  <c r="AO449" i="14"/>
  <c r="AN449" i="14"/>
  <c r="AM449" i="14"/>
  <c r="AL449" i="14"/>
  <c r="AK449" i="14"/>
  <c r="AJ449" i="14"/>
  <c r="AI449" i="14"/>
  <c r="AH449" i="14"/>
  <c r="BM448" i="14"/>
  <c r="BL448" i="14"/>
  <c r="AQ448" i="14"/>
  <c r="AP448" i="14"/>
  <c r="AO448" i="14"/>
  <c r="AN448" i="14"/>
  <c r="AM448" i="14"/>
  <c r="AL448" i="14"/>
  <c r="AK448" i="14"/>
  <c r="AJ448" i="14"/>
  <c r="AI448" i="14"/>
  <c r="AH448" i="14"/>
  <c r="BM447" i="14"/>
  <c r="BL447" i="14"/>
  <c r="AQ447" i="14"/>
  <c r="AP447" i="14"/>
  <c r="AO447" i="14"/>
  <c r="AN447" i="14"/>
  <c r="AM447" i="14"/>
  <c r="AL447" i="14"/>
  <c r="AK447" i="14"/>
  <c r="AJ447" i="14"/>
  <c r="AI447" i="14"/>
  <c r="AH447" i="14"/>
  <c r="BM446" i="14"/>
  <c r="BL446" i="14"/>
  <c r="AQ446" i="14"/>
  <c r="AP446" i="14"/>
  <c r="AO446" i="14"/>
  <c r="AN446" i="14"/>
  <c r="AM446" i="14"/>
  <c r="AL446" i="14"/>
  <c r="AK446" i="14"/>
  <c r="AJ446" i="14"/>
  <c r="AI446" i="14"/>
  <c r="AH446" i="14"/>
  <c r="BM445" i="14"/>
  <c r="BL445" i="14"/>
  <c r="AQ445" i="14"/>
  <c r="AP445" i="14"/>
  <c r="AO445" i="14"/>
  <c r="AN445" i="14"/>
  <c r="AM445" i="14"/>
  <c r="AL445" i="14"/>
  <c r="AK445" i="14"/>
  <c r="AJ445" i="14"/>
  <c r="AI445" i="14"/>
  <c r="AH445" i="14"/>
  <c r="BM444" i="14"/>
  <c r="BL444" i="14"/>
  <c r="AQ444" i="14"/>
  <c r="AP444" i="14"/>
  <c r="AO444" i="14"/>
  <c r="AN444" i="14"/>
  <c r="AM444" i="14"/>
  <c r="AL444" i="14"/>
  <c r="AK444" i="14"/>
  <c r="AJ444" i="14"/>
  <c r="AI444" i="14"/>
  <c r="AH444" i="14"/>
  <c r="BM443" i="14"/>
  <c r="BL443" i="14"/>
  <c r="AQ443" i="14"/>
  <c r="AP443" i="14"/>
  <c r="AO443" i="14"/>
  <c r="AN443" i="14"/>
  <c r="AM443" i="14"/>
  <c r="AL443" i="14"/>
  <c r="AK443" i="14"/>
  <c r="AJ443" i="14"/>
  <c r="AI443" i="14"/>
  <c r="AH443" i="14"/>
  <c r="BM442" i="14"/>
  <c r="BL442" i="14"/>
  <c r="AQ442" i="14"/>
  <c r="AP442" i="14"/>
  <c r="AO442" i="14"/>
  <c r="AN442" i="14"/>
  <c r="AM442" i="14"/>
  <c r="AL442" i="14"/>
  <c r="AK442" i="14"/>
  <c r="AJ442" i="14"/>
  <c r="AI442" i="14"/>
  <c r="AH442" i="14"/>
  <c r="BM441" i="14"/>
  <c r="BL441" i="14"/>
  <c r="AQ441" i="14"/>
  <c r="AP441" i="14"/>
  <c r="AO441" i="14"/>
  <c r="AN441" i="14"/>
  <c r="AM441" i="14"/>
  <c r="AL441" i="14"/>
  <c r="AK441" i="14"/>
  <c r="AJ441" i="14"/>
  <c r="AI441" i="14"/>
  <c r="AH441" i="14"/>
  <c r="BM440" i="14"/>
  <c r="BL440" i="14"/>
  <c r="AQ440" i="14"/>
  <c r="AP440" i="14"/>
  <c r="AO440" i="14"/>
  <c r="AN440" i="14"/>
  <c r="AM440" i="14"/>
  <c r="AL440" i="14"/>
  <c r="AK440" i="14"/>
  <c r="AJ440" i="14"/>
  <c r="AI440" i="14"/>
  <c r="AH440" i="14"/>
  <c r="BM439" i="14"/>
  <c r="BL439" i="14"/>
  <c r="AQ439" i="14"/>
  <c r="AP439" i="14"/>
  <c r="AO439" i="14"/>
  <c r="AN439" i="14"/>
  <c r="AM439" i="14"/>
  <c r="AL439" i="14"/>
  <c r="AK439" i="14"/>
  <c r="AJ439" i="14"/>
  <c r="AI439" i="14"/>
  <c r="AH439" i="14"/>
  <c r="BM438" i="14"/>
  <c r="BL438" i="14"/>
  <c r="AQ438" i="14"/>
  <c r="AP438" i="14"/>
  <c r="AO438" i="14"/>
  <c r="AN438" i="14"/>
  <c r="AM438" i="14"/>
  <c r="AL438" i="14"/>
  <c r="AK438" i="14"/>
  <c r="AJ438" i="14"/>
  <c r="AI438" i="14"/>
  <c r="AH438" i="14"/>
  <c r="BM437" i="14"/>
  <c r="BL437" i="14"/>
  <c r="AQ437" i="14"/>
  <c r="AP437" i="14"/>
  <c r="AO437" i="14"/>
  <c r="AN437" i="14"/>
  <c r="AM437" i="14"/>
  <c r="AL437" i="14"/>
  <c r="AK437" i="14"/>
  <c r="AJ437" i="14"/>
  <c r="AI437" i="14"/>
  <c r="AH437" i="14"/>
  <c r="BM436" i="14"/>
  <c r="BL436" i="14"/>
  <c r="AQ436" i="14"/>
  <c r="AP436" i="14"/>
  <c r="AO436" i="14"/>
  <c r="AN436" i="14"/>
  <c r="AM436" i="14"/>
  <c r="AL436" i="14"/>
  <c r="AK436" i="14"/>
  <c r="AJ436" i="14"/>
  <c r="AI436" i="14"/>
  <c r="AH436" i="14"/>
  <c r="BM435" i="14"/>
  <c r="BL435" i="14"/>
  <c r="AQ435" i="14"/>
  <c r="AP435" i="14"/>
  <c r="AO435" i="14"/>
  <c r="AN435" i="14"/>
  <c r="AM435" i="14"/>
  <c r="AL435" i="14"/>
  <c r="AK435" i="14"/>
  <c r="AJ435" i="14"/>
  <c r="AI435" i="14"/>
  <c r="AH435" i="14"/>
  <c r="BM434" i="14"/>
  <c r="BL434" i="14"/>
  <c r="AQ434" i="14"/>
  <c r="AP434" i="14"/>
  <c r="AO434" i="14"/>
  <c r="AN434" i="14"/>
  <c r="AM434" i="14"/>
  <c r="AL434" i="14"/>
  <c r="AK434" i="14"/>
  <c r="AJ434" i="14"/>
  <c r="AI434" i="14"/>
  <c r="AH434" i="14"/>
  <c r="BM433" i="14"/>
  <c r="BL433" i="14"/>
  <c r="AQ433" i="14"/>
  <c r="AP433" i="14"/>
  <c r="AO433" i="14"/>
  <c r="AN433" i="14"/>
  <c r="AM433" i="14"/>
  <c r="AL433" i="14"/>
  <c r="AK433" i="14"/>
  <c r="AJ433" i="14"/>
  <c r="AI433" i="14"/>
  <c r="AH433" i="14"/>
  <c r="BM432" i="14"/>
  <c r="BL432" i="14"/>
  <c r="AQ432" i="14"/>
  <c r="AP432" i="14"/>
  <c r="AO432" i="14"/>
  <c r="AN432" i="14"/>
  <c r="AM432" i="14"/>
  <c r="AL432" i="14"/>
  <c r="AK432" i="14"/>
  <c r="AJ432" i="14"/>
  <c r="AI432" i="14"/>
  <c r="AH432" i="14"/>
  <c r="BM431" i="14"/>
  <c r="BL431" i="14"/>
  <c r="AQ431" i="14"/>
  <c r="AP431" i="14"/>
  <c r="AO431" i="14"/>
  <c r="AN431" i="14"/>
  <c r="AM431" i="14"/>
  <c r="AL431" i="14"/>
  <c r="AK431" i="14"/>
  <c r="AJ431" i="14"/>
  <c r="AI431" i="14"/>
  <c r="AH431" i="14"/>
  <c r="BM430" i="14"/>
  <c r="BL430" i="14"/>
  <c r="AQ430" i="14"/>
  <c r="AP430" i="14"/>
  <c r="AO430" i="14"/>
  <c r="AN430" i="14"/>
  <c r="AM430" i="14"/>
  <c r="AL430" i="14"/>
  <c r="AK430" i="14"/>
  <c r="AJ430" i="14"/>
  <c r="AI430" i="14"/>
  <c r="AH430" i="14"/>
  <c r="BM429" i="14"/>
  <c r="BL429" i="14"/>
  <c r="AQ429" i="14"/>
  <c r="AP429" i="14"/>
  <c r="AO429" i="14"/>
  <c r="AN429" i="14"/>
  <c r="AM429" i="14"/>
  <c r="AL429" i="14"/>
  <c r="AK429" i="14"/>
  <c r="AJ429" i="14"/>
  <c r="AI429" i="14"/>
  <c r="AH429" i="14"/>
  <c r="BM428" i="14"/>
  <c r="BL428" i="14"/>
  <c r="AQ428" i="14"/>
  <c r="AP428" i="14"/>
  <c r="AO428" i="14"/>
  <c r="AN428" i="14"/>
  <c r="AM428" i="14"/>
  <c r="AL428" i="14"/>
  <c r="AK428" i="14"/>
  <c r="AJ428" i="14"/>
  <c r="AI428" i="14"/>
  <c r="AH428" i="14"/>
  <c r="BM427" i="14"/>
  <c r="BL427" i="14"/>
  <c r="AQ427" i="14"/>
  <c r="AP427" i="14"/>
  <c r="AO427" i="14"/>
  <c r="AN427" i="14"/>
  <c r="AM427" i="14"/>
  <c r="AL427" i="14"/>
  <c r="AK427" i="14"/>
  <c r="AJ427" i="14"/>
  <c r="AI427" i="14"/>
  <c r="AH427" i="14"/>
  <c r="BM426" i="14"/>
  <c r="BL426" i="14"/>
  <c r="AQ426" i="14"/>
  <c r="AP426" i="14"/>
  <c r="AO426" i="14"/>
  <c r="AN426" i="14"/>
  <c r="AM426" i="14"/>
  <c r="AL426" i="14"/>
  <c r="AK426" i="14"/>
  <c r="AJ426" i="14"/>
  <c r="AI426" i="14"/>
  <c r="AH426" i="14"/>
  <c r="BM425" i="14"/>
  <c r="BL425" i="14"/>
  <c r="AQ425" i="14"/>
  <c r="AP425" i="14"/>
  <c r="AO425" i="14"/>
  <c r="AN425" i="14"/>
  <c r="AM425" i="14"/>
  <c r="AL425" i="14"/>
  <c r="AK425" i="14"/>
  <c r="AJ425" i="14"/>
  <c r="AI425" i="14"/>
  <c r="AH425" i="14"/>
  <c r="BM424" i="14"/>
  <c r="BL424" i="14"/>
  <c r="AQ424" i="14"/>
  <c r="AP424" i="14"/>
  <c r="AO424" i="14"/>
  <c r="AN424" i="14"/>
  <c r="AM424" i="14"/>
  <c r="AL424" i="14"/>
  <c r="AK424" i="14"/>
  <c r="AJ424" i="14"/>
  <c r="AI424" i="14"/>
  <c r="AH424" i="14"/>
  <c r="BM423" i="14"/>
  <c r="BL423" i="14"/>
  <c r="AQ423" i="14"/>
  <c r="AP423" i="14"/>
  <c r="AO423" i="14"/>
  <c r="AN423" i="14"/>
  <c r="AM423" i="14"/>
  <c r="AL423" i="14"/>
  <c r="AK423" i="14"/>
  <c r="AJ423" i="14"/>
  <c r="AI423" i="14"/>
  <c r="AH423" i="14"/>
  <c r="BM422" i="14"/>
  <c r="BL422" i="14"/>
  <c r="AQ422" i="14"/>
  <c r="AP422" i="14"/>
  <c r="AO422" i="14"/>
  <c r="AN422" i="14"/>
  <c r="AM422" i="14"/>
  <c r="AL422" i="14"/>
  <c r="AK422" i="14"/>
  <c r="AJ422" i="14"/>
  <c r="AI422" i="14"/>
  <c r="AH422" i="14"/>
  <c r="BM421" i="14"/>
  <c r="BL421" i="14"/>
  <c r="AQ421" i="14"/>
  <c r="AP421" i="14"/>
  <c r="AO421" i="14"/>
  <c r="AN421" i="14"/>
  <c r="AM421" i="14"/>
  <c r="AL421" i="14"/>
  <c r="AK421" i="14"/>
  <c r="AJ421" i="14"/>
  <c r="AI421" i="14"/>
  <c r="AH421" i="14"/>
  <c r="BM420" i="14"/>
  <c r="BL420" i="14"/>
  <c r="AQ420" i="14"/>
  <c r="AP420" i="14"/>
  <c r="AO420" i="14"/>
  <c r="AN420" i="14"/>
  <c r="AM420" i="14"/>
  <c r="AL420" i="14"/>
  <c r="AK420" i="14"/>
  <c r="AJ420" i="14"/>
  <c r="AI420" i="14"/>
  <c r="AH420" i="14"/>
  <c r="A420" i="14"/>
  <c r="A421" i="14" s="1"/>
  <c r="A422" i="14" s="1"/>
  <c r="A423" i="14" s="1"/>
  <c r="A424" i="14" s="1"/>
  <c r="A425" i="14" s="1"/>
  <c r="A426" i="14" s="1"/>
  <c r="A427" i="14" s="1"/>
  <c r="A428" i="14" s="1"/>
  <c r="A429" i="14" s="1"/>
  <c r="A430" i="14" s="1"/>
  <c r="A431" i="14" s="1"/>
  <c r="A432" i="14" s="1"/>
  <c r="A433" i="14" s="1"/>
  <c r="A434" i="14" s="1"/>
  <c r="A435" i="14" s="1"/>
  <c r="A436" i="14" s="1"/>
  <c r="A437" i="14" s="1"/>
  <c r="A438" i="14" s="1"/>
  <c r="A439" i="14" s="1"/>
  <c r="A440" i="14" s="1"/>
  <c r="A441" i="14" s="1"/>
  <c r="A442" i="14" s="1"/>
  <c r="A443" i="14" s="1"/>
  <c r="A444" i="14" s="1"/>
  <c r="A445" i="14" s="1"/>
  <c r="A446" i="14" s="1"/>
  <c r="A447" i="14" s="1"/>
  <c r="A448" i="14" s="1"/>
  <c r="A449" i="14" s="1"/>
  <c r="A450" i="14" s="1"/>
  <c r="A451" i="14" s="1"/>
  <c r="A452" i="14" s="1"/>
  <c r="A453" i="14" s="1"/>
  <c r="A454" i="14" s="1"/>
  <c r="A455" i="14" s="1"/>
  <c r="A456" i="14" s="1"/>
  <c r="A457" i="14" s="1"/>
  <c r="A458" i="14" s="1"/>
  <c r="A459" i="14" s="1"/>
  <c r="A460" i="14" s="1"/>
  <c r="A461" i="14" s="1"/>
  <c r="A462" i="14" s="1"/>
  <c r="A463" i="14" s="1"/>
  <c r="A464" i="14" s="1"/>
  <c r="A465" i="14" s="1"/>
  <c r="A466" i="14" s="1"/>
  <c r="A467" i="14" s="1"/>
  <c r="A468" i="14" s="1"/>
  <c r="A469" i="14" s="1"/>
  <c r="A470" i="14" s="1"/>
  <c r="A471" i="14" s="1"/>
  <c r="A472" i="14" s="1"/>
  <c r="A473" i="14" s="1"/>
  <c r="BM418" i="14"/>
  <c r="BL418" i="14"/>
  <c r="BF418" i="14"/>
  <c r="AQ418" i="14"/>
  <c r="AP418" i="14"/>
  <c r="AO418" i="14"/>
  <c r="AN418" i="14"/>
  <c r="AM418" i="14"/>
  <c r="AL418" i="14"/>
  <c r="AK418" i="14"/>
  <c r="AJ418" i="14"/>
  <c r="AI418" i="14"/>
  <c r="AH418" i="14"/>
  <c r="BM417" i="14"/>
  <c r="BL417" i="14"/>
  <c r="BF417" i="14"/>
  <c r="AQ417" i="14"/>
  <c r="AP417" i="14"/>
  <c r="AO417" i="14"/>
  <c r="AN417" i="14"/>
  <c r="AM417" i="14"/>
  <c r="AL417" i="14"/>
  <c r="AK417" i="14"/>
  <c r="AJ417" i="14"/>
  <c r="AI417" i="14"/>
  <c r="AH417" i="14"/>
  <c r="BM416" i="14"/>
  <c r="BL416" i="14"/>
  <c r="BF416" i="14"/>
  <c r="AQ416" i="14"/>
  <c r="AP416" i="14"/>
  <c r="AO416" i="14"/>
  <c r="AN416" i="14"/>
  <c r="AM416" i="14"/>
  <c r="AL416" i="14"/>
  <c r="AK416" i="14"/>
  <c r="AJ416" i="14"/>
  <c r="AI416" i="14"/>
  <c r="AH416" i="14"/>
  <c r="BM415" i="14"/>
  <c r="BL415" i="14"/>
  <c r="BF415" i="14"/>
  <c r="AQ415" i="14"/>
  <c r="AP415" i="14"/>
  <c r="AO415" i="14"/>
  <c r="AN415" i="14"/>
  <c r="AM415" i="14"/>
  <c r="AL415" i="14"/>
  <c r="AK415" i="14"/>
  <c r="AJ415" i="14"/>
  <c r="AI415" i="14"/>
  <c r="AH415" i="14"/>
  <c r="BM414" i="14"/>
  <c r="BL414" i="14"/>
  <c r="BF414" i="14"/>
  <c r="AQ414" i="14"/>
  <c r="AP414" i="14"/>
  <c r="AO414" i="14"/>
  <c r="AN414" i="14"/>
  <c r="AM414" i="14"/>
  <c r="AL414" i="14"/>
  <c r="AK414" i="14"/>
  <c r="AJ414" i="14"/>
  <c r="AI414" i="14"/>
  <c r="AH414" i="14"/>
  <c r="BM413" i="14"/>
  <c r="BL413" i="14"/>
  <c r="BF413" i="14"/>
  <c r="AQ413" i="14"/>
  <c r="AP413" i="14"/>
  <c r="AO413" i="14"/>
  <c r="AN413" i="14"/>
  <c r="AM413" i="14"/>
  <c r="AL413" i="14"/>
  <c r="AK413" i="14"/>
  <c r="AJ413" i="14"/>
  <c r="AI413" i="14"/>
  <c r="AH413" i="14"/>
  <c r="BM412" i="14"/>
  <c r="BL412" i="14"/>
  <c r="BF412" i="14"/>
  <c r="AQ412" i="14"/>
  <c r="AP412" i="14"/>
  <c r="AO412" i="14"/>
  <c r="AN412" i="14"/>
  <c r="AM412" i="14"/>
  <c r="AL412" i="14"/>
  <c r="AK412" i="14"/>
  <c r="AJ412" i="14"/>
  <c r="AI412" i="14"/>
  <c r="AH412" i="14"/>
  <c r="BM411" i="14"/>
  <c r="BL411" i="14"/>
  <c r="BF411" i="14"/>
  <c r="AQ411" i="14"/>
  <c r="AP411" i="14"/>
  <c r="AO411" i="14"/>
  <c r="AN411" i="14"/>
  <c r="AM411" i="14"/>
  <c r="AL411" i="14"/>
  <c r="AK411" i="14"/>
  <c r="AJ411" i="14"/>
  <c r="AI411" i="14"/>
  <c r="AH411" i="14"/>
  <c r="BM410" i="14"/>
  <c r="BL410" i="14"/>
  <c r="BF410" i="14"/>
  <c r="AQ410" i="14"/>
  <c r="AP410" i="14"/>
  <c r="AO410" i="14"/>
  <c r="AN410" i="14"/>
  <c r="AM410" i="14"/>
  <c r="AL410" i="14"/>
  <c r="AK410" i="14"/>
  <c r="AJ410" i="14"/>
  <c r="AI410" i="14"/>
  <c r="AH410" i="14"/>
  <c r="BM409" i="14"/>
  <c r="BL409" i="14"/>
  <c r="BF409" i="14"/>
  <c r="AQ409" i="14"/>
  <c r="AP409" i="14"/>
  <c r="AO409" i="14"/>
  <c r="AN409" i="14"/>
  <c r="AM409" i="14"/>
  <c r="AL409" i="14"/>
  <c r="AK409" i="14"/>
  <c r="AJ409" i="14"/>
  <c r="AI409" i="14"/>
  <c r="AH409" i="14"/>
  <c r="BM408" i="14"/>
  <c r="BL408" i="14"/>
  <c r="BF408" i="14"/>
  <c r="AQ408" i="14"/>
  <c r="AP408" i="14"/>
  <c r="AO408" i="14"/>
  <c r="AN408" i="14"/>
  <c r="AM408" i="14"/>
  <c r="AL408" i="14"/>
  <c r="AK408" i="14"/>
  <c r="AJ408" i="14"/>
  <c r="AI408" i="14"/>
  <c r="AH408" i="14"/>
  <c r="BM407" i="14"/>
  <c r="BL407" i="14"/>
  <c r="BF407" i="14"/>
  <c r="AQ407" i="14"/>
  <c r="AP407" i="14"/>
  <c r="AO407" i="14"/>
  <c r="AN407" i="14"/>
  <c r="AM407" i="14"/>
  <c r="AL407" i="14"/>
  <c r="AK407" i="14"/>
  <c r="AJ407" i="14"/>
  <c r="AI407" i="14"/>
  <c r="AH407" i="14"/>
  <c r="BM406" i="14"/>
  <c r="BL406" i="14"/>
  <c r="AQ406" i="14"/>
  <c r="AP406" i="14"/>
  <c r="AO406" i="14"/>
  <c r="AN406" i="14"/>
  <c r="AM406" i="14"/>
  <c r="AL406" i="14"/>
  <c r="AK406" i="14"/>
  <c r="AJ406" i="14"/>
  <c r="AI406" i="14"/>
  <c r="AH406" i="14"/>
  <c r="BM405" i="14"/>
  <c r="BL405" i="14"/>
  <c r="AQ405" i="14"/>
  <c r="AP405" i="14"/>
  <c r="AO405" i="14"/>
  <c r="AN405" i="14"/>
  <c r="AM405" i="14"/>
  <c r="AL405" i="14"/>
  <c r="AK405" i="14"/>
  <c r="AJ405" i="14"/>
  <c r="AI405" i="14"/>
  <c r="AH405" i="14"/>
  <c r="BM404" i="14"/>
  <c r="BL404" i="14"/>
  <c r="AQ404" i="14"/>
  <c r="AP404" i="14"/>
  <c r="AO404" i="14"/>
  <c r="AN404" i="14"/>
  <c r="AM404" i="14"/>
  <c r="AL404" i="14"/>
  <c r="AK404" i="14"/>
  <c r="AJ404" i="14"/>
  <c r="AI404" i="14"/>
  <c r="AH404" i="14"/>
  <c r="BM403" i="14"/>
  <c r="BL403" i="14"/>
  <c r="AQ403" i="14"/>
  <c r="AP403" i="14"/>
  <c r="AO403" i="14"/>
  <c r="AN403" i="14"/>
  <c r="AM403" i="14"/>
  <c r="AL403" i="14"/>
  <c r="AK403" i="14"/>
  <c r="AJ403" i="14"/>
  <c r="AI403" i="14"/>
  <c r="AH403" i="14"/>
  <c r="BM402" i="14"/>
  <c r="BL402" i="14"/>
  <c r="AQ402" i="14"/>
  <c r="AP402" i="14"/>
  <c r="AO402" i="14"/>
  <c r="AN402" i="14"/>
  <c r="AM402" i="14"/>
  <c r="AL402" i="14"/>
  <c r="AK402" i="14"/>
  <c r="AJ402" i="14"/>
  <c r="AI402" i="14"/>
  <c r="AH402" i="14"/>
  <c r="BM401" i="14"/>
  <c r="BL401" i="14"/>
  <c r="AQ401" i="14"/>
  <c r="AP401" i="14"/>
  <c r="AO401" i="14"/>
  <c r="AN401" i="14"/>
  <c r="AM401" i="14"/>
  <c r="AL401" i="14"/>
  <c r="AK401" i="14"/>
  <c r="AJ401" i="14"/>
  <c r="AI401" i="14"/>
  <c r="AH401" i="14"/>
  <c r="BM400" i="14"/>
  <c r="BL400" i="14"/>
  <c r="AQ400" i="14"/>
  <c r="AP400" i="14"/>
  <c r="AO400" i="14"/>
  <c r="AN400" i="14"/>
  <c r="AM400" i="14"/>
  <c r="AL400" i="14"/>
  <c r="AK400" i="14"/>
  <c r="AJ400" i="14"/>
  <c r="AI400" i="14"/>
  <c r="AH400" i="14"/>
  <c r="BM399" i="14"/>
  <c r="BL399" i="14"/>
  <c r="AQ399" i="14"/>
  <c r="AP399" i="14"/>
  <c r="AO399" i="14"/>
  <c r="AN399" i="14"/>
  <c r="AM399" i="14"/>
  <c r="AL399" i="14"/>
  <c r="AK399" i="14"/>
  <c r="AJ399" i="14"/>
  <c r="AI399" i="14"/>
  <c r="AH399" i="14"/>
  <c r="BM398" i="14"/>
  <c r="BL398" i="14"/>
  <c r="AQ398" i="14"/>
  <c r="AP398" i="14"/>
  <c r="AO398" i="14"/>
  <c r="AN398" i="14"/>
  <c r="AM398" i="14"/>
  <c r="AL398" i="14"/>
  <c r="AK398" i="14"/>
  <c r="AJ398" i="14"/>
  <c r="AI398" i="14"/>
  <c r="AH398" i="14"/>
  <c r="BM397" i="14"/>
  <c r="BL397" i="14"/>
  <c r="AQ397" i="14"/>
  <c r="AP397" i="14"/>
  <c r="AO397" i="14"/>
  <c r="AN397" i="14"/>
  <c r="AM397" i="14"/>
  <c r="AL397" i="14"/>
  <c r="AK397" i="14"/>
  <c r="AJ397" i="14"/>
  <c r="AI397" i="14"/>
  <c r="AH397" i="14"/>
  <c r="BM396" i="14"/>
  <c r="BL396" i="14"/>
  <c r="AQ396" i="14"/>
  <c r="AP396" i="14"/>
  <c r="AO396" i="14"/>
  <c r="AN396" i="14"/>
  <c r="AM396" i="14"/>
  <c r="AL396" i="14"/>
  <c r="AK396" i="14"/>
  <c r="AJ396" i="14"/>
  <c r="AI396" i="14"/>
  <c r="AH396" i="14"/>
  <c r="BM395" i="14"/>
  <c r="BL395" i="14"/>
  <c r="AQ395" i="14"/>
  <c r="AP395" i="14"/>
  <c r="AO395" i="14"/>
  <c r="AN395" i="14"/>
  <c r="AM395" i="14"/>
  <c r="AL395" i="14"/>
  <c r="AK395" i="14"/>
  <c r="AJ395" i="14"/>
  <c r="AI395" i="14"/>
  <c r="AH395" i="14"/>
  <c r="BM394" i="14"/>
  <c r="BL394" i="14"/>
  <c r="AQ394" i="14"/>
  <c r="AP394" i="14"/>
  <c r="AO394" i="14"/>
  <c r="AN394" i="14"/>
  <c r="AM394" i="14"/>
  <c r="AL394" i="14"/>
  <c r="AK394" i="14"/>
  <c r="AJ394" i="14"/>
  <c r="AI394" i="14"/>
  <c r="AH394" i="14"/>
  <c r="BM393" i="14"/>
  <c r="BL393" i="14"/>
  <c r="AQ393" i="14"/>
  <c r="AP393" i="14"/>
  <c r="AO393" i="14"/>
  <c r="AN393" i="14"/>
  <c r="AM393" i="14"/>
  <c r="AL393" i="14"/>
  <c r="AK393" i="14"/>
  <c r="AJ393" i="14"/>
  <c r="AI393" i="14"/>
  <c r="AH393" i="14"/>
  <c r="BM392" i="14"/>
  <c r="BL392" i="14"/>
  <c r="AQ392" i="14"/>
  <c r="AP392" i="14"/>
  <c r="AO392" i="14"/>
  <c r="AN392" i="14"/>
  <c r="AM392" i="14"/>
  <c r="AL392" i="14"/>
  <c r="AK392" i="14"/>
  <c r="AJ392" i="14"/>
  <c r="AI392" i="14"/>
  <c r="AH392" i="14"/>
  <c r="BM391" i="14"/>
  <c r="BL391" i="14"/>
  <c r="AQ391" i="14"/>
  <c r="AP391" i="14"/>
  <c r="AO391" i="14"/>
  <c r="AN391" i="14"/>
  <c r="AM391" i="14"/>
  <c r="AL391" i="14"/>
  <c r="AK391" i="14"/>
  <c r="AJ391" i="14"/>
  <c r="AI391" i="14"/>
  <c r="AH391" i="14"/>
  <c r="BM390" i="14"/>
  <c r="BL390" i="14"/>
  <c r="AQ390" i="14"/>
  <c r="AP390" i="14"/>
  <c r="AO390" i="14"/>
  <c r="AN390" i="14"/>
  <c r="AM390" i="14"/>
  <c r="AL390" i="14"/>
  <c r="AK390" i="14"/>
  <c r="AJ390" i="14"/>
  <c r="AI390" i="14"/>
  <c r="AH390" i="14"/>
  <c r="BM389" i="14"/>
  <c r="BL389" i="14"/>
  <c r="AQ389" i="14"/>
  <c r="AP389" i="14"/>
  <c r="AO389" i="14"/>
  <c r="AN389" i="14"/>
  <c r="AM389" i="14"/>
  <c r="AL389" i="14"/>
  <c r="AK389" i="14"/>
  <c r="AJ389" i="14"/>
  <c r="AI389" i="14"/>
  <c r="AH389" i="14"/>
  <c r="BM388" i="14"/>
  <c r="BL388" i="14"/>
  <c r="AQ388" i="14"/>
  <c r="AP388" i="14"/>
  <c r="AO388" i="14"/>
  <c r="AN388" i="14"/>
  <c r="AM388" i="14"/>
  <c r="AL388" i="14"/>
  <c r="AK388" i="14"/>
  <c r="AJ388" i="14"/>
  <c r="AI388" i="14"/>
  <c r="AH388" i="14"/>
  <c r="BM387" i="14"/>
  <c r="BL387" i="14"/>
  <c r="AQ387" i="14"/>
  <c r="AP387" i="14"/>
  <c r="AO387" i="14"/>
  <c r="AN387" i="14"/>
  <c r="AM387" i="14"/>
  <c r="AL387" i="14"/>
  <c r="AK387" i="14"/>
  <c r="AJ387" i="14"/>
  <c r="AI387" i="14"/>
  <c r="AH387" i="14"/>
  <c r="BM386" i="14"/>
  <c r="BL386" i="14"/>
  <c r="AQ386" i="14"/>
  <c r="AP386" i="14"/>
  <c r="AO386" i="14"/>
  <c r="AN386" i="14"/>
  <c r="AM386" i="14"/>
  <c r="AL386" i="14"/>
  <c r="AK386" i="14"/>
  <c r="AJ386" i="14"/>
  <c r="AI386" i="14"/>
  <c r="AH386" i="14"/>
  <c r="BM385" i="14"/>
  <c r="BL385" i="14"/>
  <c r="AQ385" i="14"/>
  <c r="AP385" i="14"/>
  <c r="AO385" i="14"/>
  <c r="AN385" i="14"/>
  <c r="AM385" i="14"/>
  <c r="AL385" i="14"/>
  <c r="AK385" i="14"/>
  <c r="AJ385" i="14"/>
  <c r="AI385" i="14"/>
  <c r="AH385" i="14"/>
  <c r="BM384" i="14"/>
  <c r="BL384" i="14"/>
  <c r="AQ384" i="14"/>
  <c r="AP384" i="14"/>
  <c r="AO384" i="14"/>
  <c r="AN384" i="14"/>
  <c r="AM384" i="14"/>
  <c r="AL384" i="14"/>
  <c r="AK384" i="14"/>
  <c r="AJ384" i="14"/>
  <c r="AI384" i="14"/>
  <c r="AH384" i="14"/>
  <c r="BM383" i="14"/>
  <c r="BL383" i="14"/>
  <c r="AQ383" i="14"/>
  <c r="AP383" i="14"/>
  <c r="AO383" i="14"/>
  <c r="AN383" i="14"/>
  <c r="AM383" i="14"/>
  <c r="AL383" i="14"/>
  <c r="AK383" i="14"/>
  <c r="AJ383" i="14"/>
  <c r="AI383" i="14"/>
  <c r="AH383" i="14"/>
  <c r="BM382" i="14"/>
  <c r="BL382" i="14"/>
  <c r="AQ382" i="14"/>
  <c r="AP382" i="14"/>
  <c r="AO382" i="14"/>
  <c r="AN382" i="14"/>
  <c r="AM382" i="14"/>
  <c r="AL382" i="14"/>
  <c r="AK382" i="14"/>
  <c r="AJ382" i="14"/>
  <c r="AI382" i="14"/>
  <c r="AH382" i="14"/>
  <c r="BM381" i="14"/>
  <c r="BL381" i="14"/>
  <c r="AQ381" i="14"/>
  <c r="AP381" i="14"/>
  <c r="AO381" i="14"/>
  <c r="AN381" i="14"/>
  <c r="AM381" i="14"/>
  <c r="AL381" i="14"/>
  <c r="AK381" i="14"/>
  <c r="AJ381" i="14"/>
  <c r="AI381" i="14"/>
  <c r="AH381" i="14"/>
  <c r="BM380" i="14"/>
  <c r="BL380" i="14"/>
  <c r="AQ380" i="14"/>
  <c r="AP380" i="14"/>
  <c r="AO380" i="14"/>
  <c r="AN380" i="14"/>
  <c r="AM380" i="14"/>
  <c r="AL380" i="14"/>
  <c r="AK380" i="14"/>
  <c r="AJ380" i="14"/>
  <c r="AI380" i="14"/>
  <c r="AH380" i="14"/>
  <c r="BM379" i="14"/>
  <c r="BL379" i="14"/>
  <c r="AQ379" i="14"/>
  <c r="AP379" i="14"/>
  <c r="AO379" i="14"/>
  <c r="AN379" i="14"/>
  <c r="AM379" i="14"/>
  <c r="AL379" i="14"/>
  <c r="AK379" i="14"/>
  <c r="AJ379" i="14"/>
  <c r="AI379" i="14"/>
  <c r="AH379" i="14"/>
  <c r="BM378" i="14"/>
  <c r="BL378" i="14"/>
  <c r="AQ378" i="14"/>
  <c r="AP378" i="14"/>
  <c r="AO378" i="14"/>
  <c r="AN378" i="14"/>
  <c r="AM378" i="14"/>
  <c r="AL378" i="14"/>
  <c r="AK378" i="14"/>
  <c r="AJ378" i="14"/>
  <c r="AI378" i="14"/>
  <c r="AH378" i="14"/>
  <c r="BM377" i="14"/>
  <c r="BL377" i="14"/>
  <c r="AQ377" i="14"/>
  <c r="AP377" i="14"/>
  <c r="AO377" i="14"/>
  <c r="AN377" i="14"/>
  <c r="AM377" i="14"/>
  <c r="AL377" i="14"/>
  <c r="AK377" i="14"/>
  <c r="AJ377" i="14"/>
  <c r="AI377" i="14"/>
  <c r="AH377" i="14"/>
  <c r="BM376" i="14"/>
  <c r="BL376" i="14"/>
  <c r="AQ376" i="14"/>
  <c r="AP376" i="14"/>
  <c r="AO376" i="14"/>
  <c r="AN376" i="14"/>
  <c r="AM376" i="14"/>
  <c r="AL376" i="14"/>
  <c r="AK376" i="14"/>
  <c r="AJ376" i="14"/>
  <c r="AI376" i="14"/>
  <c r="AH376" i="14"/>
  <c r="BM375" i="14"/>
  <c r="BL375" i="14"/>
  <c r="AQ375" i="14"/>
  <c r="AP375" i="14"/>
  <c r="AO375" i="14"/>
  <c r="AN375" i="14"/>
  <c r="AM375" i="14"/>
  <c r="AL375" i="14"/>
  <c r="AK375" i="14"/>
  <c r="AJ375" i="14"/>
  <c r="AI375" i="14"/>
  <c r="AH375" i="14"/>
  <c r="BM374" i="14"/>
  <c r="BL374" i="14"/>
  <c r="AQ374" i="14"/>
  <c r="AP374" i="14"/>
  <c r="AO374" i="14"/>
  <c r="AN374" i="14"/>
  <c r="AM374" i="14"/>
  <c r="AL374" i="14"/>
  <c r="AK374" i="14"/>
  <c r="AJ374" i="14"/>
  <c r="AI374" i="14"/>
  <c r="AH374" i="14"/>
  <c r="BM373" i="14"/>
  <c r="BL373" i="14"/>
  <c r="AQ373" i="14"/>
  <c r="AP373" i="14"/>
  <c r="AO373" i="14"/>
  <c r="AN373" i="14"/>
  <c r="AM373" i="14"/>
  <c r="AL373" i="14"/>
  <c r="AK373" i="14"/>
  <c r="AJ373" i="14"/>
  <c r="AI373" i="14"/>
  <c r="AH373" i="14"/>
  <c r="BM372" i="14"/>
  <c r="BL372" i="14"/>
  <c r="AQ372" i="14"/>
  <c r="AP372" i="14"/>
  <c r="AO372" i="14"/>
  <c r="AN372" i="14"/>
  <c r="AM372" i="14"/>
  <c r="AL372" i="14"/>
  <c r="AK372" i="14"/>
  <c r="AJ372" i="14"/>
  <c r="AI372" i="14"/>
  <c r="AH372" i="14"/>
  <c r="BM371" i="14"/>
  <c r="BL371" i="14"/>
  <c r="AQ371" i="14"/>
  <c r="AP371" i="14"/>
  <c r="AO371" i="14"/>
  <c r="AN371" i="14"/>
  <c r="AM371" i="14"/>
  <c r="AL371" i="14"/>
  <c r="AK371" i="14"/>
  <c r="AJ371" i="14"/>
  <c r="AI371" i="14"/>
  <c r="AH371" i="14"/>
  <c r="BM370" i="14"/>
  <c r="BL370" i="14"/>
  <c r="AQ370" i="14"/>
  <c r="AP370" i="14"/>
  <c r="AO370" i="14"/>
  <c r="AN370" i="14"/>
  <c r="AM370" i="14"/>
  <c r="AL370" i="14"/>
  <c r="AK370" i="14"/>
  <c r="AJ370" i="14"/>
  <c r="AI370" i="14"/>
  <c r="AH370" i="14"/>
  <c r="BM369" i="14"/>
  <c r="BL369" i="14"/>
  <c r="AQ369" i="14"/>
  <c r="AP369" i="14"/>
  <c r="AO369" i="14"/>
  <c r="AN369" i="14"/>
  <c r="AM369" i="14"/>
  <c r="AL369" i="14"/>
  <c r="AK369" i="14"/>
  <c r="AJ369" i="14"/>
  <c r="AI369" i="14"/>
  <c r="AH369" i="14"/>
  <c r="BM368" i="14"/>
  <c r="BL368" i="14"/>
  <c r="AQ368" i="14"/>
  <c r="AP368" i="14"/>
  <c r="AO368" i="14"/>
  <c r="AN368" i="14"/>
  <c r="AM368" i="14"/>
  <c r="AL368" i="14"/>
  <c r="AK368" i="14"/>
  <c r="AJ368" i="14"/>
  <c r="AI368" i="14"/>
  <c r="AH368" i="14"/>
  <c r="BM367" i="14"/>
  <c r="BL367" i="14"/>
  <c r="AQ367" i="14"/>
  <c r="AP367" i="14"/>
  <c r="AO367" i="14"/>
  <c r="AN367" i="14"/>
  <c r="AM367" i="14"/>
  <c r="AL367" i="14"/>
  <c r="AK367" i="14"/>
  <c r="AJ367" i="14"/>
  <c r="AI367" i="14"/>
  <c r="AH367" i="14"/>
  <c r="BM366" i="14"/>
  <c r="BL366" i="14"/>
  <c r="AQ366" i="14"/>
  <c r="AP366" i="14"/>
  <c r="AO366" i="14"/>
  <c r="AN366" i="14"/>
  <c r="AM366" i="14"/>
  <c r="AL366" i="14"/>
  <c r="AK366" i="14"/>
  <c r="AJ366" i="14"/>
  <c r="AI366" i="14"/>
  <c r="AH366" i="14"/>
  <c r="BM365" i="14"/>
  <c r="BL365" i="14"/>
  <c r="AQ365" i="14"/>
  <c r="AP365" i="14"/>
  <c r="AO365" i="14"/>
  <c r="AN365" i="14"/>
  <c r="AM365" i="14"/>
  <c r="AL365" i="14"/>
  <c r="AK365" i="14"/>
  <c r="AJ365" i="14"/>
  <c r="AI365" i="14"/>
  <c r="AH365" i="14"/>
  <c r="BM364" i="14"/>
  <c r="BL364" i="14"/>
  <c r="AQ364" i="14"/>
  <c r="AP364" i="14"/>
  <c r="AO364" i="14"/>
  <c r="AN364" i="14"/>
  <c r="AM364" i="14"/>
  <c r="AL364" i="14"/>
  <c r="AK364" i="14"/>
  <c r="AJ364" i="14"/>
  <c r="AI364" i="14"/>
  <c r="AH364" i="14"/>
  <c r="BM363" i="14"/>
  <c r="BL363" i="14"/>
  <c r="AQ363" i="14"/>
  <c r="AP363" i="14"/>
  <c r="AO363" i="14"/>
  <c r="AN363" i="14"/>
  <c r="AM363" i="14"/>
  <c r="AL363" i="14"/>
  <c r="AK363" i="14"/>
  <c r="AJ363" i="14"/>
  <c r="AI363" i="14"/>
  <c r="AH363" i="14"/>
  <c r="BM362" i="14"/>
  <c r="BL362" i="14"/>
  <c r="AQ362" i="14"/>
  <c r="AP362" i="14"/>
  <c r="AO362" i="14"/>
  <c r="AN362" i="14"/>
  <c r="AM362" i="14"/>
  <c r="AL362" i="14"/>
  <c r="AK362" i="14"/>
  <c r="AJ362" i="14"/>
  <c r="AI362" i="14"/>
  <c r="AH362" i="14"/>
  <c r="BM361" i="14"/>
  <c r="BL361" i="14"/>
  <c r="AQ361" i="14"/>
  <c r="AP361" i="14"/>
  <c r="AO361" i="14"/>
  <c r="AN361" i="14"/>
  <c r="AM361" i="14"/>
  <c r="AL361" i="14"/>
  <c r="AK361" i="14"/>
  <c r="AJ361" i="14"/>
  <c r="AI361" i="14"/>
  <c r="AH361" i="14"/>
  <c r="BM360" i="14"/>
  <c r="BL360" i="14"/>
  <c r="AQ360" i="14"/>
  <c r="AP360" i="14"/>
  <c r="AO360" i="14"/>
  <c r="AN360" i="14"/>
  <c r="AM360" i="14"/>
  <c r="AL360" i="14"/>
  <c r="AK360" i="14"/>
  <c r="AJ360" i="14"/>
  <c r="AI360" i="14"/>
  <c r="AH360" i="14"/>
  <c r="BM359" i="14"/>
  <c r="BL359" i="14"/>
  <c r="AQ359" i="14"/>
  <c r="AP359" i="14"/>
  <c r="AO359" i="14"/>
  <c r="AN359" i="14"/>
  <c r="AM359" i="14"/>
  <c r="AL359" i="14"/>
  <c r="AK359" i="14"/>
  <c r="AJ359" i="14"/>
  <c r="AI359" i="14"/>
  <c r="AH359" i="14"/>
  <c r="BM358" i="14"/>
  <c r="BL358" i="14"/>
  <c r="AQ358" i="14"/>
  <c r="AP358" i="14"/>
  <c r="AO358" i="14"/>
  <c r="AN358" i="14"/>
  <c r="AM358" i="14"/>
  <c r="AL358" i="14"/>
  <c r="AK358" i="14"/>
  <c r="AJ358" i="14"/>
  <c r="AI358" i="14"/>
  <c r="AH358" i="14"/>
  <c r="BM357" i="14"/>
  <c r="BL357" i="14"/>
  <c r="AQ357" i="14"/>
  <c r="AP357" i="14"/>
  <c r="AO357" i="14"/>
  <c r="AN357" i="14"/>
  <c r="AM357" i="14"/>
  <c r="AL357" i="14"/>
  <c r="AK357" i="14"/>
  <c r="AJ357" i="14"/>
  <c r="AI357" i="14"/>
  <c r="AH357" i="14"/>
  <c r="BM356" i="14"/>
  <c r="BL356" i="14"/>
  <c r="AQ356" i="14"/>
  <c r="AP356" i="14"/>
  <c r="AO356" i="14"/>
  <c r="AN356" i="14"/>
  <c r="AM356" i="14"/>
  <c r="AL356" i="14"/>
  <c r="AK356" i="14"/>
  <c r="AJ356" i="14"/>
  <c r="AI356" i="14"/>
  <c r="AH356" i="14"/>
  <c r="BM355" i="14"/>
  <c r="BL355" i="14"/>
  <c r="AQ355" i="14"/>
  <c r="AP355" i="14"/>
  <c r="AO355" i="14"/>
  <c r="AN355" i="14"/>
  <c r="AM355" i="14"/>
  <c r="AL355" i="14"/>
  <c r="AK355" i="14"/>
  <c r="AJ355" i="14"/>
  <c r="AI355" i="14"/>
  <c r="AH355" i="14"/>
  <c r="BM354" i="14"/>
  <c r="BL354" i="14"/>
  <c r="AQ354" i="14"/>
  <c r="AP354" i="14"/>
  <c r="AO354" i="14"/>
  <c r="AN354" i="14"/>
  <c r="AM354" i="14"/>
  <c r="AL354" i="14"/>
  <c r="AK354" i="14"/>
  <c r="AJ354" i="14"/>
  <c r="AI354" i="14"/>
  <c r="AH354" i="14"/>
  <c r="BM353" i="14"/>
  <c r="BL353" i="14"/>
  <c r="AQ353" i="14"/>
  <c r="AP353" i="14"/>
  <c r="AO353" i="14"/>
  <c r="AN353" i="14"/>
  <c r="AM353" i="14"/>
  <c r="AL353" i="14"/>
  <c r="AK353" i="14"/>
  <c r="AJ353" i="14"/>
  <c r="AI353" i="14"/>
  <c r="AH353" i="14"/>
  <c r="BM352" i="14"/>
  <c r="BL352" i="14"/>
  <c r="AQ352" i="14"/>
  <c r="AP352" i="14"/>
  <c r="AO352" i="14"/>
  <c r="AN352" i="14"/>
  <c r="AM352" i="14"/>
  <c r="AL352" i="14"/>
  <c r="AK352" i="14"/>
  <c r="AJ352" i="14"/>
  <c r="AI352" i="14"/>
  <c r="AH352" i="14"/>
  <c r="BM351" i="14"/>
  <c r="BL351" i="14"/>
  <c r="AQ351" i="14"/>
  <c r="AP351" i="14"/>
  <c r="AO351" i="14"/>
  <c r="AN351" i="14"/>
  <c r="AM351" i="14"/>
  <c r="AL351" i="14"/>
  <c r="AK351" i="14"/>
  <c r="AJ351" i="14"/>
  <c r="AI351" i="14"/>
  <c r="AH351" i="14"/>
  <c r="BM350" i="14"/>
  <c r="BL350" i="14"/>
  <c r="AQ350" i="14"/>
  <c r="AP350" i="14"/>
  <c r="AO350" i="14"/>
  <c r="AN350" i="14"/>
  <c r="AM350" i="14"/>
  <c r="AL350" i="14"/>
  <c r="AK350" i="14"/>
  <c r="AJ350" i="14"/>
  <c r="AI350" i="14"/>
  <c r="AH350" i="14"/>
  <c r="BM349" i="14"/>
  <c r="BL349" i="14"/>
  <c r="AQ349" i="14"/>
  <c r="AP349" i="14"/>
  <c r="AO349" i="14"/>
  <c r="AN349" i="14"/>
  <c r="AM349" i="14"/>
  <c r="AL349" i="14"/>
  <c r="AK349" i="14"/>
  <c r="AJ349" i="14"/>
  <c r="AI349" i="14"/>
  <c r="AH349" i="14"/>
  <c r="BM348" i="14"/>
  <c r="BL348" i="14"/>
  <c r="AQ348" i="14"/>
  <c r="AP348" i="14"/>
  <c r="AO348" i="14"/>
  <c r="AN348" i="14"/>
  <c r="AM348" i="14"/>
  <c r="AL348" i="14"/>
  <c r="AK348" i="14"/>
  <c r="AJ348" i="14"/>
  <c r="AI348" i="14"/>
  <c r="AH348" i="14"/>
  <c r="BM347" i="14"/>
  <c r="BL347" i="14"/>
  <c r="AQ347" i="14"/>
  <c r="AP347" i="14"/>
  <c r="AO347" i="14"/>
  <c r="AN347" i="14"/>
  <c r="AM347" i="14"/>
  <c r="AL347" i="14"/>
  <c r="AK347" i="14"/>
  <c r="AJ347" i="14"/>
  <c r="AI347" i="14"/>
  <c r="AH347" i="14"/>
  <c r="BM346" i="14"/>
  <c r="BL346" i="14"/>
  <c r="AQ346" i="14"/>
  <c r="AP346" i="14"/>
  <c r="AO346" i="14"/>
  <c r="AN346" i="14"/>
  <c r="AM346" i="14"/>
  <c r="AL346" i="14"/>
  <c r="AK346" i="14"/>
  <c r="AJ346" i="14"/>
  <c r="AI346" i="14"/>
  <c r="AH346" i="14"/>
  <c r="BM345" i="14"/>
  <c r="BL345" i="14"/>
  <c r="AQ345" i="14"/>
  <c r="AP345" i="14"/>
  <c r="AO345" i="14"/>
  <c r="AN345" i="14"/>
  <c r="AM345" i="14"/>
  <c r="AL345" i="14"/>
  <c r="AK345" i="14"/>
  <c r="AJ345" i="14"/>
  <c r="AI345" i="14"/>
  <c r="AH345" i="14"/>
  <c r="BM344" i="14"/>
  <c r="BL344" i="14"/>
  <c r="AQ344" i="14"/>
  <c r="AP344" i="14"/>
  <c r="AO344" i="14"/>
  <c r="AN344" i="14"/>
  <c r="AM344" i="14"/>
  <c r="AL344" i="14"/>
  <c r="AK344" i="14"/>
  <c r="AJ344" i="14"/>
  <c r="AI344" i="14"/>
  <c r="AH344" i="14"/>
  <c r="BM343" i="14"/>
  <c r="BL343" i="14"/>
  <c r="AQ343" i="14"/>
  <c r="AP343" i="14"/>
  <c r="AO343" i="14"/>
  <c r="AN343" i="14"/>
  <c r="AM343" i="14"/>
  <c r="AL343" i="14"/>
  <c r="AK343" i="14"/>
  <c r="AJ343" i="14"/>
  <c r="AI343" i="14"/>
  <c r="AH343" i="14"/>
  <c r="BM342" i="14"/>
  <c r="BL342" i="14"/>
  <c r="AQ342" i="14"/>
  <c r="AP342" i="14"/>
  <c r="AO342" i="14"/>
  <c r="AN342" i="14"/>
  <c r="AM342" i="14"/>
  <c r="AL342" i="14"/>
  <c r="AK342" i="14"/>
  <c r="AJ342" i="14"/>
  <c r="AI342" i="14"/>
  <c r="AH342" i="14"/>
  <c r="BM341" i="14"/>
  <c r="BL341" i="14"/>
  <c r="AQ341" i="14"/>
  <c r="AP341" i="14"/>
  <c r="AO341" i="14"/>
  <c r="AN341" i="14"/>
  <c r="AM341" i="14"/>
  <c r="AL341" i="14"/>
  <c r="AK341" i="14"/>
  <c r="AJ341" i="14"/>
  <c r="AI341" i="14"/>
  <c r="AH341" i="14"/>
  <c r="BM340" i="14"/>
  <c r="BL340" i="14"/>
  <c r="AQ340" i="14"/>
  <c r="AP340" i="14"/>
  <c r="AO340" i="14"/>
  <c r="AN340" i="14"/>
  <c r="AM340" i="14"/>
  <c r="AL340" i="14"/>
  <c r="AK340" i="14"/>
  <c r="AJ340" i="14"/>
  <c r="AI340" i="14"/>
  <c r="AH340" i="14"/>
  <c r="BM339" i="14"/>
  <c r="BL339" i="14"/>
  <c r="AQ339" i="14"/>
  <c r="AP339" i="14"/>
  <c r="AO339" i="14"/>
  <c r="AN339" i="14"/>
  <c r="AM339" i="14"/>
  <c r="AL339" i="14"/>
  <c r="AK339" i="14"/>
  <c r="AJ339" i="14"/>
  <c r="AI339" i="14"/>
  <c r="AH339" i="14"/>
  <c r="BM338" i="14"/>
  <c r="BL338" i="14"/>
  <c r="AQ338" i="14"/>
  <c r="AP338" i="14"/>
  <c r="AO338" i="14"/>
  <c r="AN338" i="14"/>
  <c r="AM338" i="14"/>
  <c r="AL338" i="14"/>
  <c r="AK338" i="14"/>
  <c r="AJ338" i="14"/>
  <c r="AI338" i="14"/>
  <c r="AH338" i="14"/>
  <c r="BM337" i="14"/>
  <c r="BL337" i="14"/>
  <c r="AQ337" i="14"/>
  <c r="AP337" i="14"/>
  <c r="AO337" i="14"/>
  <c r="AN337" i="14"/>
  <c r="AM337" i="14"/>
  <c r="AL337" i="14"/>
  <c r="AK337" i="14"/>
  <c r="AJ337" i="14"/>
  <c r="AI337" i="14"/>
  <c r="AH337" i="14"/>
  <c r="BM336" i="14"/>
  <c r="BL336" i="14"/>
  <c r="AQ336" i="14"/>
  <c r="AP336" i="14"/>
  <c r="AO336" i="14"/>
  <c r="AN336" i="14"/>
  <c r="AM336" i="14"/>
  <c r="AL336" i="14"/>
  <c r="AK336" i="14"/>
  <c r="AJ336" i="14"/>
  <c r="AI336" i="14"/>
  <c r="AH336" i="14"/>
  <c r="BM335" i="14"/>
  <c r="BL335" i="14"/>
  <c r="AQ335" i="14"/>
  <c r="AP335" i="14"/>
  <c r="AO335" i="14"/>
  <c r="AN335" i="14"/>
  <c r="AM335" i="14"/>
  <c r="AL335" i="14"/>
  <c r="AK335" i="14"/>
  <c r="AJ335" i="14"/>
  <c r="AI335" i="14"/>
  <c r="AH335" i="14"/>
  <c r="BM334" i="14"/>
  <c r="BL334" i="14"/>
  <c r="AQ334" i="14"/>
  <c r="AP334" i="14"/>
  <c r="AO334" i="14"/>
  <c r="AN334" i="14"/>
  <c r="AM334" i="14"/>
  <c r="AL334" i="14"/>
  <c r="AK334" i="14"/>
  <c r="AJ334" i="14"/>
  <c r="AI334" i="14"/>
  <c r="AH334" i="14"/>
  <c r="BM333" i="14"/>
  <c r="BL333" i="14"/>
  <c r="AQ333" i="14"/>
  <c r="AP333" i="14"/>
  <c r="AO333" i="14"/>
  <c r="AN333" i="14"/>
  <c r="AM333" i="14"/>
  <c r="AL333" i="14"/>
  <c r="AK333" i="14"/>
  <c r="AJ333" i="14"/>
  <c r="AI333" i="14"/>
  <c r="AH333" i="14"/>
  <c r="BM332" i="14"/>
  <c r="BL332" i="14"/>
  <c r="AQ332" i="14"/>
  <c r="AP332" i="14"/>
  <c r="AO332" i="14"/>
  <c r="AN332" i="14"/>
  <c r="AM332" i="14"/>
  <c r="AL332" i="14"/>
  <c r="AK332" i="14"/>
  <c r="AJ332" i="14"/>
  <c r="AI332" i="14"/>
  <c r="AH332" i="14"/>
  <c r="BM331" i="14"/>
  <c r="BL331" i="14"/>
  <c r="AQ331" i="14"/>
  <c r="AP331" i="14"/>
  <c r="AO331" i="14"/>
  <c r="AN331" i="14"/>
  <c r="AM331" i="14"/>
  <c r="AL331" i="14"/>
  <c r="AK331" i="14"/>
  <c r="AJ331" i="14"/>
  <c r="AI331" i="14"/>
  <c r="AH331" i="14"/>
  <c r="BM330" i="14"/>
  <c r="BL330" i="14"/>
  <c r="AQ330" i="14"/>
  <c r="AP330" i="14"/>
  <c r="AO330" i="14"/>
  <c r="AN330" i="14"/>
  <c r="AM330" i="14"/>
  <c r="AL330" i="14"/>
  <c r="AK330" i="14"/>
  <c r="AJ330" i="14"/>
  <c r="AI330" i="14"/>
  <c r="AH330" i="14"/>
  <c r="BM329" i="14"/>
  <c r="BL329" i="14"/>
  <c r="AQ329" i="14"/>
  <c r="AP329" i="14"/>
  <c r="AO329" i="14"/>
  <c r="AN329" i="14"/>
  <c r="AM329" i="14"/>
  <c r="AL329" i="14"/>
  <c r="AK329" i="14"/>
  <c r="AJ329" i="14"/>
  <c r="AI329" i="14"/>
  <c r="AH329" i="14"/>
  <c r="BM328" i="14"/>
  <c r="BL328" i="14"/>
  <c r="AQ328" i="14"/>
  <c r="AP328" i="14"/>
  <c r="AO328" i="14"/>
  <c r="AN328" i="14"/>
  <c r="AM328" i="14"/>
  <c r="AL328" i="14"/>
  <c r="AK328" i="14"/>
  <c r="AJ328" i="14"/>
  <c r="AI328" i="14"/>
  <c r="AH328" i="14"/>
  <c r="BM327" i="14"/>
  <c r="BL327" i="14"/>
  <c r="AQ327" i="14"/>
  <c r="AP327" i="14"/>
  <c r="AO327" i="14"/>
  <c r="AN327" i="14"/>
  <c r="AM327" i="14"/>
  <c r="AL327" i="14"/>
  <c r="AK327" i="14"/>
  <c r="AJ327" i="14"/>
  <c r="AI327" i="14"/>
  <c r="AH327" i="14"/>
  <c r="BM326" i="14"/>
  <c r="BL326" i="14"/>
  <c r="AQ326" i="14"/>
  <c r="AP326" i="14"/>
  <c r="AO326" i="14"/>
  <c r="AN326" i="14"/>
  <c r="AM326" i="14"/>
  <c r="AL326" i="14"/>
  <c r="AK326" i="14"/>
  <c r="AJ326" i="14"/>
  <c r="AI326" i="14"/>
  <c r="AH326" i="14"/>
  <c r="BM325" i="14"/>
  <c r="BL325" i="14"/>
  <c r="AQ325" i="14"/>
  <c r="AP325" i="14"/>
  <c r="AO325" i="14"/>
  <c r="AN325" i="14"/>
  <c r="AM325" i="14"/>
  <c r="AL325" i="14"/>
  <c r="AK325" i="14"/>
  <c r="AJ325" i="14"/>
  <c r="AI325" i="14"/>
  <c r="AH325" i="14"/>
  <c r="BM324" i="14"/>
  <c r="BL324" i="14"/>
  <c r="AQ324" i="14"/>
  <c r="AP324" i="14"/>
  <c r="AO324" i="14"/>
  <c r="AN324" i="14"/>
  <c r="AM324" i="14"/>
  <c r="AL324" i="14"/>
  <c r="AK324" i="14"/>
  <c r="AJ324" i="14"/>
  <c r="AI324" i="14"/>
  <c r="AH324" i="14"/>
  <c r="BM323" i="14"/>
  <c r="BL323" i="14"/>
  <c r="AQ323" i="14"/>
  <c r="AP323" i="14"/>
  <c r="AO323" i="14"/>
  <c r="AN323" i="14"/>
  <c r="AM323" i="14"/>
  <c r="AL323" i="14"/>
  <c r="AK323" i="14"/>
  <c r="AJ323" i="14"/>
  <c r="AI323" i="14"/>
  <c r="AH323" i="14"/>
  <c r="BM322" i="14"/>
  <c r="BL322" i="14"/>
  <c r="AQ322" i="14"/>
  <c r="AP322" i="14"/>
  <c r="AO322" i="14"/>
  <c r="AN322" i="14"/>
  <c r="AM322" i="14"/>
  <c r="AL322" i="14"/>
  <c r="AK322" i="14"/>
  <c r="AJ322" i="14"/>
  <c r="AI322" i="14"/>
  <c r="AH322" i="14"/>
  <c r="BM321" i="14"/>
  <c r="BL321" i="14"/>
  <c r="AQ321" i="14"/>
  <c r="AP321" i="14"/>
  <c r="AO321" i="14"/>
  <c r="AN321" i="14"/>
  <c r="AM321" i="14"/>
  <c r="AL321" i="14"/>
  <c r="AK321" i="14"/>
  <c r="AJ321" i="14"/>
  <c r="AI321" i="14"/>
  <c r="AH321" i="14"/>
  <c r="BM320" i="14"/>
  <c r="BL320" i="14"/>
  <c r="AQ320" i="14"/>
  <c r="AP320" i="14"/>
  <c r="AO320" i="14"/>
  <c r="AN320" i="14"/>
  <c r="AM320" i="14"/>
  <c r="AL320" i="14"/>
  <c r="AK320" i="14"/>
  <c r="AJ320" i="14"/>
  <c r="AI320" i="14"/>
  <c r="AH320" i="14"/>
  <c r="BM319" i="14"/>
  <c r="BL319" i="14"/>
  <c r="AQ319" i="14"/>
  <c r="AP319" i="14"/>
  <c r="AO319" i="14"/>
  <c r="AN319" i="14"/>
  <c r="AM319" i="14"/>
  <c r="AL319" i="14"/>
  <c r="AK319" i="14"/>
  <c r="AJ319" i="14"/>
  <c r="AI319" i="14"/>
  <c r="AH319" i="14"/>
  <c r="BM318" i="14"/>
  <c r="BL318" i="14"/>
  <c r="AQ318" i="14"/>
  <c r="AP318" i="14"/>
  <c r="AO318" i="14"/>
  <c r="AN318" i="14"/>
  <c r="AM318" i="14"/>
  <c r="AL318" i="14"/>
  <c r="AK318" i="14"/>
  <c r="AJ318" i="14"/>
  <c r="AI318" i="14"/>
  <c r="AH318" i="14"/>
  <c r="BM317" i="14"/>
  <c r="BL317" i="14"/>
  <c r="AQ317" i="14"/>
  <c r="AP317" i="14"/>
  <c r="AO317" i="14"/>
  <c r="AN317" i="14"/>
  <c r="AM317" i="14"/>
  <c r="AL317" i="14"/>
  <c r="AK317" i="14"/>
  <c r="AJ317" i="14"/>
  <c r="AI317" i="14"/>
  <c r="AH317" i="14"/>
  <c r="BM316" i="14"/>
  <c r="BL316" i="14"/>
  <c r="AQ316" i="14"/>
  <c r="AP316" i="14"/>
  <c r="AO316" i="14"/>
  <c r="AN316" i="14"/>
  <c r="AM316" i="14"/>
  <c r="AL316" i="14"/>
  <c r="AK316" i="14"/>
  <c r="AJ316" i="14"/>
  <c r="AI316" i="14"/>
  <c r="AH316" i="14"/>
  <c r="BM315" i="14"/>
  <c r="BL315" i="14"/>
  <c r="AQ315" i="14"/>
  <c r="AP315" i="14"/>
  <c r="AO315" i="14"/>
  <c r="AN315" i="14"/>
  <c r="AM315" i="14"/>
  <c r="AL315" i="14"/>
  <c r="AK315" i="14"/>
  <c r="AJ315" i="14"/>
  <c r="AI315" i="14"/>
  <c r="AH315" i="14"/>
  <c r="BM314" i="14"/>
  <c r="BL314" i="14"/>
  <c r="AQ314" i="14"/>
  <c r="AP314" i="14"/>
  <c r="AO314" i="14"/>
  <c r="AN314" i="14"/>
  <c r="AM314" i="14"/>
  <c r="AL314" i="14"/>
  <c r="AK314" i="14"/>
  <c r="AJ314" i="14"/>
  <c r="AI314" i="14"/>
  <c r="AH314" i="14"/>
  <c r="BM313" i="14"/>
  <c r="BL313" i="14"/>
  <c r="AQ313" i="14"/>
  <c r="AP313" i="14"/>
  <c r="AO313" i="14"/>
  <c r="AN313" i="14"/>
  <c r="AM313" i="14"/>
  <c r="AL313" i="14"/>
  <c r="AK313" i="14"/>
  <c r="AJ313" i="14"/>
  <c r="AI313" i="14"/>
  <c r="AH313" i="14"/>
  <c r="BM312" i="14"/>
  <c r="BL312" i="14"/>
  <c r="AQ312" i="14"/>
  <c r="AP312" i="14"/>
  <c r="AO312" i="14"/>
  <c r="AN312" i="14"/>
  <c r="AM312" i="14"/>
  <c r="AL312" i="14"/>
  <c r="AK312" i="14"/>
  <c r="AJ312" i="14"/>
  <c r="AI312" i="14"/>
  <c r="AH312" i="14"/>
  <c r="BM311" i="14"/>
  <c r="BL311" i="14"/>
  <c r="AQ311" i="14"/>
  <c r="AP311" i="14"/>
  <c r="AO311" i="14"/>
  <c r="AN311" i="14"/>
  <c r="AM311" i="14"/>
  <c r="AL311" i="14"/>
  <c r="AK311" i="14"/>
  <c r="AJ311" i="14"/>
  <c r="AI311" i="14"/>
  <c r="AH311" i="14"/>
  <c r="BM310" i="14"/>
  <c r="BL310" i="14"/>
  <c r="AQ310" i="14"/>
  <c r="AP310" i="14"/>
  <c r="AO310" i="14"/>
  <c r="AN310" i="14"/>
  <c r="AM310" i="14"/>
  <c r="AL310" i="14"/>
  <c r="AK310" i="14"/>
  <c r="AJ310" i="14"/>
  <c r="AI310" i="14"/>
  <c r="AH310" i="14"/>
  <c r="BM309" i="14"/>
  <c r="BL309" i="14"/>
  <c r="AQ309" i="14"/>
  <c r="AP309" i="14"/>
  <c r="AO309" i="14"/>
  <c r="AN309" i="14"/>
  <c r="AM309" i="14"/>
  <c r="AL309" i="14"/>
  <c r="AK309" i="14"/>
  <c r="AJ309" i="14"/>
  <c r="AI309" i="14"/>
  <c r="AH309" i="14"/>
  <c r="BM308" i="14"/>
  <c r="BL308" i="14"/>
  <c r="AQ308" i="14"/>
  <c r="AP308" i="14"/>
  <c r="AO308" i="14"/>
  <c r="AN308" i="14"/>
  <c r="AM308" i="14"/>
  <c r="AL308" i="14"/>
  <c r="AK308" i="14"/>
  <c r="AJ308" i="14"/>
  <c r="AI308" i="14"/>
  <c r="AH308" i="14"/>
  <c r="BM307" i="14"/>
  <c r="BL307" i="14"/>
  <c r="AQ307" i="14"/>
  <c r="AP307" i="14"/>
  <c r="AO307" i="14"/>
  <c r="AN307" i="14"/>
  <c r="AM307" i="14"/>
  <c r="AL307" i="14"/>
  <c r="AK307" i="14"/>
  <c r="AJ307" i="14"/>
  <c r="AI307" i="14"/>
  <c r="AH307" i="14"/>
  <c r="BM306" i="14"/>
  <c r="BL306" i="14"/>
  <c r="AQ306" i="14"/>
  <c r="AP306" i="14"/>
  <c r="AO306" i="14"/>
  <c r="AN306" i="14"/>
  <c r="AM306" i="14"/>
  <c r="AL306" i="14"/>
  <c r="AK306" i="14"/>
  <c r="AJ306" i="14"/>
  <c r="AI306" i="14"/>
  <c r="AH306" i="14"/>
  <c r="BM305" i="14"/>
  <c r="BL305" i="14"/>
  <c r="AQ305" i="14"/>
  <c r="AP305" i="14"/>
  <c r="AO305" i="14"/>
  <c r="AN305" i="14"/>
  <c r="AM305" i="14"/>
  <c r="AL305" i="14"/>
  <c r="AK305" i="14"/>
  <c r="AJ305" i="14"/>
  <c r="AI305" i="14"/>
  <c r="AH305" i="14"/>
  <c r="BM304" i="14"/>
  <c r="BL304" i="14"/>
  <c r="AQ304" i="14"/>
  <c r="AP304" i="14"/>
  <c r="AO304" i="14"/>
  <c r="AN304" i="14"/>
  <c r="AM304" i="14"/>
  <c r="AL304" i="14"/>
  <c r="AK304" i="14"/>
  <c r="AJ304" i="14"/>
  <c r="AI304" i="14"/>
  <c r="AH304" i="14"/>
  <c r="BM303" i="14"/>
  <c r="BL303" i="14"/>
  <c r="AQ303" i="14"/>
  <c r="AP303" i="14"/>
  <c r="AO303" i="14"/>
  <c r="AN303" i="14"/>
  <c r="AM303" i="14"/>
  <c r="AL303" i="14"/>
  <c r="AK303" i="14"/>
  <c r="AJ303" i="14"/>
  <c r="AI303" i="14"/>
  <c r="AH303" i="14"/>
  <c r="BM302" i="14"/>
  <c r="BL302" i="14"/>
  <c r="AQ302" i="14"/>
  <c r="AP302" i="14"/>
  <c r="AO302" i="14"/>
  <c r="AN302" i="14"/>
  <c r="AM302" i="14"/>
  <c r="AL302" i="14"/>
  <c r="AK302" i="14"/>
  <c r="AJ302" i="14"/>
  <c r="AI302" i="14"/>
  <c r="AH302" i="14"/>
  <c r="BM301" i="14"/>
  <c r="BL301" i="14"/>
  <c r="AQ301" i="14"/>
  <c r="AP301" i="14"/>
  <c r="AO301" i="14"/>
  <c r="AN301" i="14"/>
  <c r="AM301" i="14"/>
  <c r="AL301" i="14"/>
  <c r="AK301" i="14"/>
  <c r="AJ301" i="14"/>
  <c r="AI301" i="14"/>
  <c r="AH301" i="14"/>
  <c r="BM300" i="14"/>
  <c r="BL300" i="14"/>
  <c r="AQ300" i="14"/>
  <c r="AP300" i="14"/>
  <c r="AO300" i="14"/>
  <c r="AN300" i="14"/>
  <c r="AM300" i="14"/>
  <c r="AL300" i="14"/>
  <c r="AK300" i="14"/>
  <c r="AJ300" i="14"/>
  <c r="AI300" i="14"/>
  <c r="AH300" i="14"/>
  <c r="BM299" i="14"/>
  <c r="BL299" i="14"/>
  <c r="AQ299" i="14"/>
  <c r="AP299" i="14"/>
  <c r="AO299" i="14"/>
  <c r="AN299" i="14"/>
  <c r="AM299" i="14"/>
  <c r="AL299" i="14"/>
  <c r="AK299" i="14"/>
  <c r="AJ299" i="14"/>
  <c r="AI299" i="14"/>
  <c r="AH299" i="14"/>
  <c r="BM298" i="14"/>
  <c r="BL298" i="14"/>
  <c r="AQ298" i="14"/>
  <c r="AP298" i="14"/>
  <c r="AO298" i="14"/>
  <c r="AN298" i="14"/>
  <c r="AM298" i="14"/>
  <c r="AL298" i="14"/>
  <c r="AK298" i="14"/>
  <c r="AJ298" i="14"/>
  <c r="AI298" i="14"/>
  <c r="AH298" i="14"/>
  <c r="BM297" i="14"/>
  <c r="BL297" i="14"/>
  <c r="AQ297" i="14"/>
  <c r="AP297" i="14"/>
  <c r="AO297" i="14"/>
  <c r="AN297" i="14"/>
  <c r="AM297" i="14"/>
  <c r="AL297" i="14"/>
  <c r="AK297" i="14"/>
  <c r="AJ297" i="14"/>
  <c r="AI297" i="14"/>
  <c r="AH297" i="14"/>
  <c r="BM296" i="14"/>
  <c r="BL296" i="14"/>
  <c r="AQ296" i="14"/>
  <c r="AP296" i="14"/>
  <c r="AO296" i="14"/>
  <c r="AN296" i="14"/>
  <c r="AM296" i="14"/>
  <c r="AL296" i="14"/>
  <c r="AK296" i="14"/>
  <c r="AJ296" i="14"/>
  <c r="AI296" i="14"/>
  <c r="AH296" i="14"/>
  <c r="BM295" i="14"/>
  <c r="BL295" i="14"/>
  <c r="AQ295" i="14"/>
  <c r="AP295" i="14"/>
  <c r="AO295" i="14"/>
  <c r="AN295" i="14"/>
  <c r="AM295" i="14"/>
  <c r="AL295" i="14"/>
  <c r="AK295" i="14"/>
  <c r="AJ295" i="14"/>
  <c r="AI295" i="14"/>
  <c r="AH295" i="14"/>
  <c r="BM294" i="14"/>
  <c r="BL294" i="14"/>
  <c r="AQ294" i="14"/>
  <c r="AP294" i="14"/>
  <c r="AO294" i="14"/>
  <c r="AN294" i="14"/>
  <c r="AM294" i="14"/>
  <c r="AL294" i="14"/>
  <c r="AK294" i="14"/>
  <c r="AJ294" i="14"/>
  <c r="AI294" i="14"/>
  <c r="AH294" i="14"/>
  <c r="BM293" i="14"/>
  <c r="BL293" i="14"/>
  <c r="AQ293" i="14"/>
  <c r="AP293" i="14"/>
  <c r="AO293" i="14"/>
  <c r="AN293" i="14"/>
  <c r="AM293" i="14"/>
  <c r="AL293" i="14"/>
  <c r="AK293" i="14"/>
  <c r="AJ293" i="14"/>
  <c r="AI293" i="14"/>
  <c r="AH293" i="14"/>
  <c r="BM292" i="14"/>
  <c r="BL292" i="14"/>
  <c r="AQ292" i="14"/>
  <c r="AP292" i="14"/>
  <c r="AO292" i="14"/>
  <c r="AN292" i="14"/>
  <c r="AM292" i="14"/>
  <c r="AL292" i="14"/>
  <c r="AK292" i="14"/>
  <c r="AJ292" i="14"/>
  <c r="AI292" i="14"/>
  <c r="AH292" i="14"/>
  <c r="BM291" i="14"/>
  <c r="BL291" i="14"/>
  <c r="AQ291" i="14"/>
  <c r="AP291" i="14"/>
  <c r="AO291" i="14"/>
  <c r="AN291" i="14"/>
  <c r="AM291" i="14"/>
  <c r="AL291" i="14"/>
  <c r="AK291" i="14"/>
  <c r="AJ291" i="14"/>
  <c r="AI291" i="14"/>
  <c r="AH291" i="14"/>
  <c r="BM290" i="14"/>
  <c r="BL290" i="14"/>
  <c r="AQ290" i="14"/>
  <c r="AP290" i="14"/>
  <c r="AO290" i="14"/>
  <c r="AN290" i="14"/>
  <c r="AM290" i="14"/>
  <c r="AL290" i="14"/>
  <c r="AK290" i="14"/>
  <c r="AJ290" i="14"/>
  <c r="AI290" i="14"/>
  <c r="AH290" i="14"/>
  <c r="BM289" i="14"/>
  <c r="BL289" i="14"/>
  <c r="AQ289" i="14"/>
  <c r="AP289" i="14"/>
  <c r="AO289" i="14"/>
  <c r="AN289" i="14"/>
  <c r="AM289" i="14"/>
  <c r="AL289" i="14"/>
  <c r="AK289" i="14"/>
  <c r="AJ289" i="14"/>
  <c r="AI289" i="14"/>
  <c r="AH289" i="14"/>
  <c r="BM288" i="14"/>
  <c r="BL288" i="14"/>
  <c r="AQ288" i="14"/>
  <c r="AP288" i="14"/>
  <c r="AO288" i="14"/>
  <c r="AN288" i="14"/>
  <c r="AM288" i="14"/>
  <c r="AL288" i="14"/>
  <c r="AK288" i="14"/>
  <c r="AJ288" i="14"/>
  <c r="AI288" i="14"/>
  <c r="AH288" i="14"/>
  <c r="BM287" i="14"/>
  <c r="BL287" i="14"/>
  <c r="AQ287" i="14"/>
  <c r="AP287" i="14"/>
  <c r="AO287" i="14"/>
  <c r="AN287" i="14"/>
  <c r="AM287" i="14"/>
  <c r="AL287" i="14"/>
  <c r="AK287" i="14"/>
  <c r="AJ287" i="14"/>
  <c r="AI287" i="14"/>
  <c r="AH287" i="14"/>
  <c r="BM286" i="14"/>
  <c r="BL286" i="14"/>
  <c r="AQ286" i="14"/>
  <c r="AP286" i="14"/>
  <c r="AO286" i="14"/>
  <c r="AN286" i="14"/>
  <c r="AM286" i="14"/>
  <c r="AL286" i="14"/>
  <c r="AK286" i="14"/>
  <c r="AJ286" i="14"/>
  <c r="AI286" i="14"/>
  <c r="AH286" i="14"/>
  <c r="BM285" i="14"/>
  <c r="BL285" i="14"/>
  <c r="AQ285" i="14"/>
  <c r="AP285" i="14"/>
  <c r="AO285" i="14"/>
  <c r="AN285" i="14"/>
  <c r="AM285" i="14"/>
  <c r="AL285" i="14"/>
  <c r="AK285" i="14"/>
  <c r="AJ285" i="14"/>
  <c r="AI285" i="14"/>
  <c r="AH285" i="14"/>
  <c r="BM284" i="14"/>
  <c r="BL284" i="14"/>
  <c r="AQ284" i="14"/>
  <c r="AP284" i="14"/>
  <c r="AO284" i="14"/>
  <c r="AN284" i="14"/>
  <c r="AM284" i="14"/>
  <c r="AL284" i="14"/>
  <c r="AK284" i="14"/>
  <c r="AJ284" i="14"/>
  <c r="AI284" i="14"/>
  <c r="AH284" i="14"/>
  <c r="BM283" i="14"/>
  <c r="BL283" i="14"/>
  <c r="AQ283" i="14"/>
  <c r="AP283" i="14"/>
  <c r="AO283" i="14"/>
  <c r="AN283" i="14"/>
  <c r="AM283" i="14"/>
  <c r="AL283" i="14"/>
  <c r="AK283" i="14"/>
  <c r="AJ283" i="14"/>
  <c r="AI283" i="14"/>
  <c r="AH283" i="14"/>
  <c r="BM282" i="14"/>
  <c r="BL282" i="14"/>
  <c r="AQ282" i="14"/>
  <c r="AP282" i="14"/>
  <c r="AO282" i="14"/>
  <c r="AN282" i="14"/>
  <c r="AM282" i="14"/>
  <c r="AL282" i="14"/>
  <c r="AK282" i="14"/>
  <c r="AJ282" i="14"/>
  <c r="AI282" i="14"/>
  <c r="AH282" i="14"/>
  <c r="BM281" i="14"/>
  <c r="BL281" i="14"/>
  <c r="AQ281" i="14"/>
  <c r="AP281" i="14"/>
  <c r="AO281" i="14"/>
  <c r="AN281" i="14"/>
  <c r="AM281" i="14"/>
  <c r="AL281" i="14"/>
  <c r="AK281" i="14"/>
  <c r="AJ281" i="14"/>
  <c r="AI281" i="14"/>
  <c r="AH281" i="14"/>
  <c r="BM280" i="14"/>
  <c r="BL280" i="14"/>
  <c r="AQ280" i="14"/>
  <c r="AP280" i="14"/>
  <c r="AO280" i="14"/>
  <c r="AN280" i="14"/>
  <c r="AM280" i="14"/>
  <c r="AL280" i="14"/>
  <c r="AK280" i="14"/>
  <c r="AJ280" i="14"/>
  <c r="AI280" i="14"/>
  <c r="AH280" i="14"/>
  <c r="BM279" i="14"/>
  <c r="BL279" i="14"/>
  <c r="AQ279" i="14"/>
  <c r="AP279" i="14"/>
  <c r="AO279" i="14"/>
  <c r="AN279" i="14"/>
  <c r="AM279" i="14"/>
  <c r="AL279" i="14"/>
  <c r="AK279" i="14"/>
  <c r="AJ279" i="14"/>
  <c r="AI279" i="14"/>
  <c r="AH279" i="14"/>
  <c r="BM278" i="14"/>
  <c r="BL278" i="14"/>
  <c r="AQ278" i="14"/>
  <c r="AP278" i="14"/>
  <c r="AO278" i="14"/>
  <c r="AN278" i="14"/>
  <c r="AM278" i="14"/>
  <c r="AL278" i="14"/>
  <c r="AK278" i="14"/>
  <c r="AJ278" i="14"/>
  <c r="AI278" i="14"/>
  <c r="AH278" i="14"/>
  <c r="BM277" i="14"/>
  <c r="BL277" i="14"/>
  <c r="AQ277" i="14"/>
  <c r="AP277" i="14"/>
  <c r="AO277" i="14"/>
  <c r="AN277" i="14"/>
  <c r="AM277" i="14"/>
  <c r="AL277" i="14"/>
  <c r="AK277" i="14"/>
  <c r="AJ277" i="14"/>
  <c r="AI277" i="14"/>
  <c r="AH277" i="14"/>
  <c r="BM276" i="14"/>
  <c r="BL276" i="14"/>
  <c r="AQ276" i="14"/>
  <c r="AP276" i="14"/>
  <c r="AO276" i="14"/>
  <c r="AN276" i="14"/>
  <c r="AM276" i="14"/>
  <c r="AL276" i="14"/>
  <c r="AK276" i="14"/>
  <c r="AJ276" i="14"/>
  <c r="AI276" i="14"/>
  <c r="AH276" i="14"/>
  <c r="BM275" i="14"/>
  <c r="BL275" i="14"/>
  <c r="AQ275" i="14"/>
  <c r="AP275" i="14"/>
  <c r="AO275" i="14"/>
  <c r="AN275" i="14"/>
  <c r="AM275" i="14"/>
  <c r="AL275" i="14"/>
  <c r="AK275" i="14"/>
  <c r="AJ275" i="14"/>
  <c r="AI275" i="14"/>
  <c r="AH275" i="14"/>
  <c r="BM274" i="14"/>
  <c r="BL274" i="14"/>
  <c r="AQ274" i="14"/>
  <c r="AP274" i="14"/>
  <c r="AO274" i="14"/>
  <c r="AN274" i="14"/>
  <c r="AM274" i="14"/>
  <c r="AL274" i="14"/>
  <c r="AK274" i="14"/>
  <c r="AJ274" i="14"/>
  <c r="AI274" i="14"/>
  <c r="AH274" i="14"/>
  <c r="BM273" i="14"/>
  <c r="BL273" i="14"/>
  <c r="AQ273" i="14"/>
  <c r="AP273" i="14"/>
  <c r="AO273" i="14"/>
  <c r="AN273" i="14"/>
  <c r="AM273" i="14"/>
  <c r="AL273" i="14"/>
  <c r="AK273" i="14"/>
  <c r="AJ273" i="14"/>
  <c r="AI273" i="14"/>
  <c r="AH273" i="14"/>
  <c r="BM272" i="14"/>
  <c r="BL272" i="14"/>
  <c r="AQ272" i="14"/>
  <c r="AP272" i="14"/>
  <c r="AO272" i="14"/>
  <c r="AN272" i="14"/>
  <c r="AM272" i="14"/>
  <c r="AL272" i="14"/>
  <c r="AK272" i="14"/>
  <c r="AJ272" i="14"/>
  <c r="AI272" i="14"/>
  <c r="AH272" i="14"/>
  <c r="BM271" i="14"/>
  <c r="BL271" i="14"/>
  <c r="AQ271" i="14"/>
  <c r="AP271" i="14"/>
  <c r="AO271" i="14"/>
  <c r="AN271" i="14"/>
  <c r="AM271" i="14"/>
  <c r="AL271" i="14"/>
  <c r="AK271" i="14"/>
  <c r="AJ271" i="14"/>
  <c r="AI271" i="14"/>
  <c r="AH271" i="14"/>
  <c r="BM270" i="14"/>
  <c r="BL270" i="14"/>
  <c r="AQ270" i="14"/>
  <c r="AP270" i="14"/>
  <c r="AO270" i="14"/>
  <c r="AN270" i="14"/>
  <c r="AM270" i="14"/>
  <c r="AL270" i="14"/>
  <c r="AK270" i="14"/>
  <c r="AJ270" i="14"/>
  <c r="AI270" i="14"/>
  <c r="AH270" i="14"/>
  <c r="BM269" i="14"/>
  <c r="BL269" i="14"/>
  <c r="AQ269" i="14"/>
  <c r="AP269" i="14"/>
  <c r="AO269" i="14"/>
  <c r="AN269" i="14"/>
  <c r="AM269" i="14"/>
  <c r="AL269" i="14"/>
  <c r="AK269" i="14"/>
  <c r="AJ269" i="14"/>
  <c r="AI269" i="14"/>
  <c r="AH269" i="14"/>
  <c r="BM268" i="14"/>
  <c r="BL268" i="14"/>
  <c r="AQ268" i="14"/>
  <c r="AP268" i="14"/>
  <c r="AO268" i="14"/>
  <c r="AN268" i="14"/>
  <c r="AM268" i="14"/>
  <c r="AL268" i="14"/>
  <c r="AK268" i="14"/>
  <c r="AJ268" i="14"/>
  <c r="AI268" i="14"/>
  <c r="AH268" i="14"/>
  <c r="BM267" i="14"/>
  <c r="BL267" i="14"/>
  <c r="AQ267" i="14"/>
  <c r="AP267" i="14"/>
  <c r="AO267" i="14"/>
  <c r="AN267" i="14"/>
  <c r="AM267" i="14"/>
  <c r="AL267" i="14"/>
  <c r="AK267" i="14"/>
  <c r="AJ267" i="14"/>
  <c r="AI267" i="14"/>
  <c r="AH267" i="14"/>
  <c r="BM266" i="14"/>
  <c r="BL266" i="14"/>
  <c r="AQ266" i="14"/>
  <c r="AP266" i="14"/>
  <c r="AO266" i="14"/>
  <c r="AN266" i="14"/>
  <c r="AM266" i="14"/>
  <c r="AL266" i="14"/>
  <c r="AK266" i="14"/>
  <c r="AJ266" i="14"/>
  <c r="AI266" i="14"/>
  <c r="AH266" i="14"/>
  <c r="BM265" i="14"/>
  <c r="BL265" i="14"/>
  <c r="AQ265" i="14"/>
  <c r="AP265" i="14"/>
  <c r="AO265" i="14"/>
  <c r="AN265" i="14"/>
  <c r="AM265" i="14"/>
  <c r="AL265" i="14"/>
  <c r="AK265" i="14"/>
  <c r="AJ265" i="14"/>
  <c r="AI265" i="14"/>
  <c r="AH265" i="14"/>
  <c r="BM264" i="14"/>
  <c r="BL264" i="14"/>
  <c r="AQ264" i="14"/>
  <c r="AP264" i="14"/>
  <c r="AO264" i="14"/>
  <c r="AN264" i="14"/>
  <c r="AM264" i="14"/>
  <c r="AL264" i="14"/>
  <c r="AK264" i="14"/>
  <c r="AJ264" i="14"/>
  <c r="AI264" i="14"/>
  <c r="AH264" i="14"/>
  <c r="BM263" i="14"/>
  <c r="BL263" i="14"/>
  <c r="AQ263" i="14"/>
  <c r="AP263" i="14"/>
  <c r="AO263" i="14"/>
  <c r="AN263" i="14"/>
  <c r="AM263" i="14"/>
  <c r="AL263" i="14"/>
  <c r="AK263" i="14"/>
  <c r="AJ263" i="14"/>
  <c r="AI263" i="14"/>
  <c r="AH263" i="14"/>
  <c r="BM262" i="14"/>
  <c r="BL262" i="14"/>
  <c r="AQ262" i="14"/>
  <c r="AP262" i="14"/>
  <c r="AO262" i="14"/>
  <c r="AN262" i="14"/>
  <c r="AM262" i="14"/>
  <c r="AL262" i="14"/>
  <c r="AK262" i="14"/>
  <c r="AJ262" i="14"/>
  <c r="AI262" i="14"/>
  <c r="AH262" i="14"/>
  <c r="BM261" i="14"/>
  <c r="BL261" i="14"/>
  <c r="AQ261" i="14"/>
  <c r="AP261" i="14"/>
  <c r="AO261" i="14"/>
  <c r="AN261" i="14"/>
  <c r="AM261" i="14"/>
  <c r="AL261" i="14"/>
  <c r="AK261" i="14"/>
  <c r="AJ261" i="14"/>
  <c r="AI261" i="14"/>
  <c r="AH261" i="14"/>
  <c r="BM260" i="14"/>
  <c r="BL260" i="14"/>
  <c r="AQ260" i="14"/>
  <c r="AP260" i="14"/>
  <c r="AO260" i="14"/>
  <c r="AN260" i="14"/>
  <c r="AM260" i="14"/>
  <c r="AL260" i="14"/>
  <c r="AK260" i="14"/>
  <c r="AJ260" i="14"/>
  <c r="AI260" i="14"/>
  <c r="AH260" i="14"/>
  <c r="BM259" i="14"/>
  <c r="BL259" i="14"/>
  <c r="AQ259" i="14"/>
  <c r="AP259" i="14"/>
  <c r="AO259" i="14"/>
  <c r="AN259" i="14"/>
  <c r="AM259" i="14"/>
  <c r="AL259" i="14"/>
  <c r="AK259" i="14"/>
  <c r="AJ259" i="14"/>
  <c r="AI259" i="14"/>
  <c r="AH259" i="14"/>
  <c r="BM258" i="14"/>
  <c r="BL258" i="14"/>
  <c r="AQ258" i="14"/>
  <c r="AP258" i="14"/>
  <c r="AO258" i="14"/>
  <c r="AN258" i="14"/>
  <c r="AM258" i="14"/>
  <c r="AL258" i="14"/>
  <c r="AK258" i="14"/>
  <c r="AJ258" i="14"/>
  <c r="AI258" i="14"/>
  <c r="AH258" i="14"/>
  <c r="BM257" i="14"/>
  <c r="BL257" i="14"/>
  <c r="AQ257" i="14"/>
  <c r="AP257" i="14"/>
  <c r="AO257" i="14"/>
  <c r="AN257" i="14"/>
  <c r="AM257" i="14"/>
  <c r="AL257" i="14"/>
  <c r="AK257" i="14"/>
  <c r="AJ257" i="14"/>
  <c r="AI257" i="14"/>
  <c r="AH257" i="14"/>
  <c r="BM256" i="14"/>
  <c r="BL256" i="14"/>
  <c r="AQ256" i="14"/>
  <c r="AP256" i="14"/>
  <c r="AO256" i="14"/>
  <c r="AN256" i="14"/>
  <c r="AM256" i="14"/>
  <c r="AL256" i="14"/>
  <c r="AK256" i="14"/>
  <c r="AJ256" i="14"/>
  <c r="AI256" i="14"/>
  <c r="AH256" i="14"/>
  <c r="BM255" i="14"/>
  <c r="BL255" i="14"/>
  <c r="AQ255" i="14"/>
  <c r="AP255" i="14"/>
  <c r="AO255" i="14"/>
  <c r="AN255" i="14"/>
  <c r="AM255" i="14"/>
  <c r="AL255" i="14"/>
  <c r="AK255" i="14"/>
  <c r="AJ255" i="14"/>
  <c r="AI255" i="14"/>
  <c r="AH255" i="14"/>
  <c r="BM254" i="14"/>
  <c r="BL254" i="14"/>
  <c r="AQ254" i="14"/>
  <c r="AP254" i="14"/>
  <c r="AO254" i="14"/>
  <c r="AN254" i="14"/>
  <c r="AM254" i="14"/>
  <c r="AL254" i="14"/>
  <c r="AK254" i="14"/>
  <c r="AJ254" i="14"/>
  <c r="AI254" i="14"/>
  <c r="AH254" i="14"/>
  <c r="BM253" i="14"/>
  <c r="BL253" i="14"/>
  <c r="AQ253" i="14"/>
  <c r="AP253" i="14"/>
  <c r="AO253" i="14"/>
  <c r="AN253" i="14"/>
  <c r="AM253" i="14"/>
  <c r="AL253" i="14"/>
  <c r="AK253" i="14"/>
  <c r="AJ253" i="14"/>
  <c r="AI253" i="14"/>
  <c r="AH253" i="14"/>
  <c r="BM252" i="14"/>
  <c r="BL252" i="14"/>
  <c r="AQ252" i="14"/>
  <c r="AP252" i="14"/>
  <c r="AO252" i="14"/>
  <c r="AN252" i="14"/>
  <c r="AM252" i="14"/>
  <c r="AL252" i="14"/>
  <c r="AK252" i="14"/>
  <c r="AJ252" i="14"/>
  <c r="AI252" i="14"/>
  <c r="AH252" i="14"/>
  <c r="BM251" i="14"/>
  <c r="BL251" i="14"/>
  <c r="AQ251" i="14"/>
  <c r="AP251" i="14"/>
  <c r="AO251" i="14"/>
  <c r="AN251" i="14"/>
  <c r="AM251" i="14"/>
  <c r="AL251" i="14"/>
  <c r="AK251" i="14"/>
  <c r="AJ251" i="14"/>
  <c r="AI251" i="14"/>
  <c r="AH251" i="14"/>
  <c r="BM250" i="14"/>
  <c r="BL250" i="14"/>
  <c r="AQ250" i="14"/>
  <c r="AP250" i="14"/>
  <c r="AO250" i="14"/>
  <c r="AN250" i="14"/>
  <c r="AM250" i="14"/>
  <c r="AL250" i="14"/>
  <c r="AK250" i="14"/>
  <c r="AJ250" i="14"/>
  <c r="AI250" i="14"/>
  <c r="AH250" i="14"/>
  <c r="BM249" i="14"/>
  <c r="BL249" i="14"/>
  <c r="AQ249" i="14"/>
  <c r="AP249" i="14"/>
  <c r="AO249" i="14"/>
  <c r="AN249" i="14"/>
  <c r="AM249" i="14"/>
  <c r="AL249" i="14"/>
  <c r="AK249" i="14"/>
  <c r="AJ249" i="14"/>
  <c r="AI249" i="14"/>
  <c r="AH249" i="14"/>
  <c r="BM248" i="14"/>
  <c r="BL248" i="14"/>
  <c r="AQ248" i="14"/>
  <c r="AP248" i="14"/>
  <c r="AO248" i="14"/>
  <c r="AN248" i="14"/>
  <c r="AM248" i="14"/>
  <c r="AL248" i="14"/>
  <c r="AK248" i="14"/>
  <c r="AJ248" i="14"/>
  <c r="AI248" i="14"/>
  <c r="AH248" i="14"/>
  <c r="BM247" i="14"/>
  <c r="BL247" i="14"/>
  <c r="AQ247" i="14"/>
  <c r="AP247" i="14"/>
  <c r="AO247" i="14"/>
  <c r="AN247" i="14"/>
  <c r="AM247" i="14"/>
  <c r="AL247" i="14"/>
  <c r="AK247" i="14"/>
  <c r="AJ247" i="14"/>
  <c r="AI247" i="14"/>
  <c r="AH247" i="14"/>
  <c r="BM246" i="14"/>
  <c r="BL246" i="14"/>
  <c r="AQ246" i="14"/>
  <c r="AP246" i="14"/>
  <c r="AO246" i="14"/>
  <c r="AN246" i="14"/>
  <c r="AM246" i="14"/>
  <c r="AL246" i="14"/>
  <c r="AK246" i="14"/>
  <c r="AJ246" i="14"/>
  <c r="AI246" i="14"/>
  <c r="AH246" i="14"/>
  <c r="BM245" i="14"/>
  <c r="BL245" i="14"/>
  <c r="AQ245" i="14"/>
  <c r="AP245" i="14"/>
  <c r="AO245" i="14"/>
  <c r="AN245" i="14"/>
  <c r="AM245" i="14"/>
  <c r="AL245" i="14"/>
  <c r="AK245" i="14"/>
  <c r="AJ245" i="14"/>
  <c r="AI245" i="14"/>
  <c r="AH245" i="14"/>
  <c r="BM244" i="14"/>
  <c r="BL244" i="14"/>
  <c r="AQ244" i="14"/>
  <c r="AP244" i="14"/>
  <c r="AO244" i="14"/>
  <c r="AN244" i="14"/>
  <c r="AM244" i="14"/>
  <c r="AL244" i="14"/>
  <c r="AK244" i="14"/>
  <c r="AJ244" i="14"/>
  <c r="AI244" i="14"/>
  <c r="AH244" i="14"/>
  <c r="BM243" i="14"/>
  <c r="BL243" i="14"/>
  <c r="AQ243" i="14"/>
  <c r="AP243" i="14"/>
  <c r="AO243" i="14"/>
  <c r="AN243" i="14"/>
  <c r="AM243" i="14"/>
  <c r="AL243" i="14"/>
  <c r="AK243" i="14"/>
  <c r="AJ243" i="14"/>
  <c r="AI243" i="14"/>
  <c r="AH243" i="14"/>
  <c r="BM242" i="14"/>
  <c r="BL242" i="14"/>
  <c r="AQ242" i="14"/>
  <c r="AP242" i="14"/>
  <c r="AO242" i="14"/>
  <c r="AN242" i="14"/>
  <c r="AM242" i="14"/>
  <c r="AL242" i="14"/>
  <c r="AK242" i="14"/>
  <c r="AJ242" i="14"/>
  <c r="AI242" i="14"/>
  <c r="AH242" i="14"/>
  <c r="BM241" i="14"/>
  <c r="BL241" i="14"/>
  <c r="AQ241" i="14"/>
  <c r="AP241" i="14"/>
  <c r="AO241" i="14"/>
  <c r="AN241" i="14"/>
  <c r="AM241" i="14"/>
  <c r="AL241" i="14"/>
  <c r="AK241" i="14"/>
  <c r="AJ241" i="14"/>
  <c r="AI241" i="14"/>
  <c r="AH241" i="14"/>
  <c r="BM240" i="14"/>
  <c r="BL240" i="14"/>
  <c r="AQ240" i="14"/>
  <c r="AP240" i="14"/>
  <c r="AO240" i="14"/>
  <c r="AN240" i="14"/>
  <c r="AM240" i="14"/>
  <c r="AL240" i="14"/>
  <c r="AK240" i="14"/>
  <c r="AJ240" i="14"/>
  <c r="AI240" i="14"/>
  <c r="AH240" i="14"/>
  <c r="BM239" i="14"/>
  <c r="BL239" i="14"/>
  <c r="AQ239" i="14"/>
  <c r="AP239" i="14"/>
  <c r="AO239" i="14"/>
  <c r="AN239" i="14"/>
  <c r="AM239" i="14"/>
  <c r="AL239" i="14"/>
  <c r="AK239" i="14"/>
  <c r="AJ239" i="14"/>
  <c r="AI239" i="14"/>
  <c r="AH239" i="14"/>
  <c r="BM238" i="14"/>
  <c r="BL238" i="14"/>
  <c r="AQ238" i="14"/>
  <c r="AP238" i="14"/>
  <c r="AO238" i="14"/>
  <c r="AN238" i="14"/>
  <c r="AM238" i="14"/>
  <c r="AL238" i="14"/>
  <c r="AK238" i="14"/>
  <c r="AJ238" i="14"/>
  <c r="AI238" i="14"/>
  <c r="AH238" i="14"/>
  <c r="BM237" i="14"/>
  <c r="BL237" i="14"/>
  <c r="AQ237" i="14"/>
  <c r="AP237" i="14"/>
  <c r="AO237" i="14"/>
  <c r="AN237" i="14"/>
  <c r="AM237" i="14"/>
  <c r="AL237" i="14"/>
  <c r="AK237" i="14"/>
  <c r="AJ237" i="14"/>
  <c r="AI237" i="14"/>
  <c r="AH237" i="14"/>
  <c r="BM236" i="14"/>
  <c r="BL236" i="14"/>
  <c r="AQ236" i="14"/>
  <c r="AP236" i="14"/>
  <c r="AO236" i="14"/>
  <c r="AN236" i="14"/>
  <c r="AM236" i="14"/>
  <c r="AL236" i="14"/>
  <c r="AK236" i="14"/>
  <c r="AJ236" i="14"/>
  <c r="AI236" i="14"/>
  <c r="AH236" i="14"/>
  <c r="BM235" i="14"/>
  <c r="BL235" i="14"/>
  <c r="AQ235" i="14"/>
  <c r="AP235" i="14"/>
  <c r="AO235" i="14"/>
  <c r="AN235" i="14"/>
  <c r="AM235" i="14"/>
  <c r="AL235" i="14"/>
  <c r="AK235" i="14"/>
  <c r="AJ235" i="14"/>
  <c r="AI235" i="14"/>
  <c r="AH235" i="14"/>
  <c r="BM234" i="14"/>
  <c r="BL234" i="14"/>
  <c r="AQ234" i="14"/>
  <c r="AP234" i="14"/>
  <c r="AO234" i="14"/>
  <c r="AN234" i="14"/>
  <c r="AM234" i="14"/>
  <c r="AL234" i="14"/>
  <c r="AK234" i="14"/>
  <c r="AJ234" i="14"/>
  <c r="AI234" i="14"/>
  <c r="AH234" i="14"/>
  <c r="A234" i="14"/>
  <c r="A235" i="14" s="1"/>
  <c r="A236" i="14" s="1"/>
  <c r="A237" i="14" s="1"/>
  <c r="A238" i="14" s="1"/>
  <c r="A239" i="14" s="1"/>
  <c r="A240" i="14" s="1"/>
  <c r="A241" i="14" s="1"/>
  <c r="A242" i="14" s="1"/>
  <c r="A243" i="14" s="1"/>
  <c r="A244" i="14" s="1"/>
  <c r="A245" i="14" s="1"/>
  <c r="A246" i="14" s="1"/>
  <c r="A247" i="14" s="1"/>
  <c r="A248" i="14" s="1"/>
  <c r="A249" i="14" s="1"/>
  <c r="A250" i="14" s="1"/>
  <c r="A251" i="14" s="1"/>
  <c r="A252" i="14" s="1"/>
  <c r="A253" i="14" s="1"/>
  <c r="A254" i="14" s="1"/>
  <c r="A255" i="14" s="1"/>
  <c r="A256" i="14" s="1"/>
  <c r="A257" i="14" s="1"/>
  <c r="A258" i="14" s="1"/>
  <c r="A259" i="14" s="1"/>
  <c r="A260" i="14" s="1"/>
  <c r="A261" i="14" s="1"/>
  <c r="A262" i="14" s="1"/>
  <c r="A263" i="14" s="1"/>
  <c r="A264" i="14" s="1"/>
  <c r="A265" i="14" s="1"/>
  <c r="A266" i="14" s="1"/>
  <c r="A267" i="14" s="1"/>
  <c r="A268" i="14" s="1"/>
  <c r="A269" i="14" s="1"/>
  <c r="A270" i="14" s="1"/>
  <c r="A271" i="14" s="1"/>
  <c r="A272" i="14" s="1"/>
  <c r="A273" i="14" s="1"/>
  <c r="A274" i="14" s="1"/>
  <c r="A275" i="14" s="1"/>
  <c r="A276" i="14" s="1"/>
  <c r="A277" i="14" s="1"/>
  <c r="A278" i="14" s="1"/>
  <c r="A279" i="14" s="1"/>
  <c r="A280" i="14" s="1"/>
  <c r="A281" i="14" s="1"/>
  <c r="A282" i="14" s="1"/>
  <c r="A283" i="14" s="1"/>
  <c r="A284" i="14" s="1"/>
  <c r="A285" i="14" s="1"/>
  <c r="A286" i="14" s="1"/>
  <c r="A287" i="14" s="1"/>
  <c r="A288" i="14" s="1"/>
  <c r="A289" i="14" s="1"/>
  <c r="A290" i="14" s="1"/>
  <c r="A291" i="14" s="1"/>
  <c r="A292" i="14" s="1"/>
  <c r="A293" i="14" s="1"/>
  <c r="A294" i="14" s="1"/>
  <c r="A295" i="14" s="1"/>
  <c r="A296" i="14" s="1"/>
  <c r="A297" i="14" s="1"/>
  <c r="A298" i="14" s="1"/>
  <c r="A299" i="14" s="1"/>
  <c r="A300" i="14" s="1"/>
  <c r="A301" i="14" s="1"/>
  <c r="A302" i="14" s="1"/>
  <c r="A303" i="14" s="1"/>
  <c r="A304" i="14" s="1"/>
  <c r="A305" i="14" s="1"/>
  <c r="A306" i="14" s="1"/>
  <c r="A307" i="14" s="1"/>
  <c r="A308" i="14" s="1"/>
  <c r="A309" i="14" s="1"/>
  <c r="A310" i="14" s="1"/>
  <c r="A311" i="14" s="1"/>
  <c r="A312" i="14" s="1"/>
  <c r="A313" i="14" s="1"/>
  <c r="A314" i="14" s="1"/>
  <c r="A315" i="14" s="1"/>
  <c r="A316" i="14" s="1"/>
  <c r="A317" i="14" s="1"/>
  <c r="A318" i="14" s="1"/>
  <c r="A319" i="14" s="1"/>
  <c r="A320" i="14" s="1"/>
  <c r="A321" i="14" s="1"/>
  <c r="A322" i="14" s="1"/>
  <c r="A323" i="14" s="1"/>
  <c r="A324" i="14" s="1"/>
  <c r="A325" i="14" s="1"/>
  <c r="A326" i="14" s="1"/>
  <c r="A327" i="14" s="1"/>
  <c r="A328" i="14" s="1"/>
  <c r="A329" i="14" s="1"/>
  <c r="A330" i="14" s="1"/>
  <c r="A331" i="14" s="1"/>
  <c r="A332" i="14" s="1"/>
  <c r="A333" i="14" s="1"/>
  <c r="A334" i="14" s="1"/>
  <c r="A335" i="14" s="1"/>
  <c r="A336" i="14" s="1"/>
  <c r="A337" i="14" s="1"/>
  <c r="A338" i="14" s="1"/>
  <c r="A339" i="14" s="1"/>
  <c r="A340" i="14" s="1"/>
  <c r="A341" i="14" s="1"/>
  <c r="A342" i="14" s="1"/>
  <c r="A343" i="14" s="1"/>
  <c r="A344" i="14" s="1"/>
  <c r="A345" i="14" s="1"/>
  <c r="A346" i="14" s="1"/>
  <c r="A347" i="14" s="1"/>
  <c r="A348" i="14" s="1"/>
  <c r="A349" i="14" s="1"/>
  <c r="A350" i="14" s="1"/>
  <c r="A351" i="14" s="1"/>
  <c r="A352" i="14" s="1"/>
  <c r="A353" i="14" s="1"/>
  <c r="A354" i="14" s="1"/>
  <c r="A355" i="14" s="1"/>
  <c r="A356" i="14" s="1"/>
  <c r="A357" i="14" s="1"/>
  <c r="A358" i="14" s="1"/>
  <c r="A359" i="14" s="1"/>
  <c r="A360" i="14" s="1"/>
  <c r="A361" i="14" s="1"/>
  <c r="A362" i="14" s="1"/>
  <c r="A363" i="14" s="1"/>
  <c r="A364" i="14" s="1"/>
  <c r="A365" i="14" s="1"/>
  <c r="A366" i="14" s="1"/>
  <c r="A367" i="14" s="1"/>
  <c r="A368" i="14" s="1"/>
  <c r="A369" i="14" s="1"/>
  <c r="A370" i="14" s="1"/>
  <c r="A371" i="14" s="1"/>
  <c r="A372" i="14" s="1"/>
  <c r="A373" i="14" s="1"/>
  <c r="A374" i="14" s="1"/>
  <c r="A375" i="14" s="1"/>
  <c r="A376" i="14" s="1"/>
  <c r="A377" i="14" s="1"/>
  <c r="A378" i="14" s="1"/>
  <c r="A379" i="14" s="1"/>
  <c r="A380" i="14" s="1"/>
  <c r="A381" i="14" s="1"/>
  <c r="A382" i="14" s="1"/>
  <c r="A383" i="14" s="1"/>
  <c r="A384" i="14" s="1"/>
  <c r="A385" i="14" s="1"/>
  <c r="A386" i="14" s="1"/>
  <c r="A387" i="14" s="1"/>
  <c r="A388" i="14" s="1"/>
  <c r="A389" i="14" s="1"/>
  <c r="A390" i="14" s="1"/>
  <c r="A391" i="14" s="1"/>
  <c r="A392" i="14" s="1"/>
  <c r="A393" i="14" s="1"/>
  <c r="A394" i="14" s="1"/>
  <c r="A395" i="14" s="1"/>
  <c r="A396" i="14" s="1"/>
  <c r="A397" i="14" s="1"/>
  <c r="A398" i="14" s="1"/>
  <c r="A399" i="14" s="1"/>
  <c r="A400" i="14" s="1"/>
  <c r="A401" i="14" s="1"/>
  <c r="A402" i="14" s="1"/>
  <c r="A403" i="14" s="1"/>
  <c r="A404" i="14" s="1"/>
  <c r="A405" i="14" s="1"/>
  <c r="A406" i="14" s="1"/>
  <c r="A407" i="14" s="1"/>
  <c r="A408" i="14" s="1"/>
  <c r="A409" i="14" s="1"/>
  <c r="A410" i="14" s="1"/>
  <c r="A411" i="14" s="1"/>
  <c r="A412" i="14" s="1"/>
  <c r="A413" i="14" s="1"/>
  <c r="A414" i="14" s="1"/>
  <c r="A415" i="14" s="1"/>
  <c r="A416" i="14" s="1"/>
  <c r="A417" i="14" s="1"/>
  <c r="A418" i="14" s="1"/>
  <c r="BM232" i="14"/>
  <c r="BL232" i="14"/>
  <c r="BF232" i="14"/>
  <c r="AQ232" i="14"/>
  <c r="AP232" i="14"/>
  <c r="AO232" i="14"/>
  <c r="AN232" i="14"/>
  <c r="AM232" i="14"/>
  <c r="AL232" i="14"/>
  <c r="AK232" i="14"/>
  <c r="AJ232" i="14"/>
  <c r="AI232" i="14"/>
  <c r="AH232" i="14"/>
  <c r="BM231" i="14"/>
  <c r="BL231" i="14"/>
  <c r="BF231" i="14"/>
  <c r="AQ231" i="14"/>
  <c r="AP231" i="14"/>
  <c r="AO231" i="14"/>
  <c r="AN231" i="14"/>
  <c r="AM231" i="14"/>
  <c r="AL231" i="14"/>
  <c r="AK231" i="14"/>
  <c r="AJ231" i="14"/>
  <c r="AI231" i="14"/>
  <c r="AH231" i="14"/>
  <c r="BM230" i="14"/>
  <c r="BL230" i="14"/>
  <c r="BF230" i="14"/>
  <c r="AQ230" i="14"/>
  <c r="AP230" i="14"/>
  <c r="AO230" i="14"/>
  <c r="AN230" i="14"/>
  <c r="AM230" i="14"/>
  <c r="AL230" i="14"/>
  <c r="AK230" i="14"/>
  <c r="AJ230" i="14"/>
  <c r="AI230" i="14"/>
  <c r="AH230" i="14"/>
  <c r="BM229" i="14"/>
  <c r="BL229" i="14"/>
  <c r="BF229" i="14"/>
  <c r="AQ229" i="14"/>
  <c r="AP229" i="14"/>
  <c r="AO229" i="14"/>
  <c r="AN229" i="14"/>
  <c r="AM229" i="14"/>
  <c r="AL229" i="14"/>
  <c r="AK229" i="14"/>
  <c r="AJ229" i="14"/>
  <c r="AI229" i="14"/>
  <c r="AH229" i="14"/>
  <c r="BM228" i="14"/>
  <c r="BL228" i="14"/>
  <c r="BF228" i="14"/>
  <c r="AQ228" i="14"/>
  <c r="AP228" i="14"/>
  <c r="AO228" i="14"/>
  <c r="AN228" i="14"/>
  <c r="AM228" i="14"/>
  <c r="AL228" i="14"/>
  <c r="AK228" i="14"/>
  <c r="AJ228" i="14"/>
  <c r="AI228" i="14"/>
  <c r="AH228" i="14"/>
  <c r="BM227" i="14"/>
  <c r="BL227" i="14"/>
  <c r="BF227" i="14"/>
  <c r="AQ227" i="14"/>
  <c r="AP227" i="14"/>
  <c r="AO227" i="14"/>
  <c r="AN227" i="14"/>
  <c r="AM227" i="14"/>
  <c r="AL227" i="14"/>
  <c r="AK227" i="14"/>
  <c r="AJ227" i="14"/>
  <c r="AI227" i="14"/>
  <c r="AH227" i="14"/>
  <c r="BM226" i="14"/>
  <c r="BL226" i="14"/>
  <c r="BF226" i="14"/>
  <c r="AQ226" i="14"/>
  <c r="AP226" i="14"/>
  <c r="AO226" i="14"/>
  <c r="AN226" i="14"/>
  <c r="AM226" i="14"/>
  <c r="AL226" i="14"/>
  <c r="AK226" i="14"/>
  <c r="AJ226" i="14"/>
  <c r="AI226" i="14"/>
  <c r="AH226" i="14"/>
  <c r="BM225" i="14"/>
  <c r="BL225" i="14"/>
  <c r="BF225" i="14"/>
  <c r="AQ225" i="14"/>
  <c r="AP225" i="14"/>
  <c r="AO225" i="14"/>
  <c r="AN225" i="14"/>
  <c r="AM225" i="14"/>
  <c r="AL225" i="14"/>
  <c r="AK225" i="14"/>
  <c r="AJ225" i="14"/>
  <c r="AI225" i="14"/>
  <c r="AH225" i="14"/>
  <c r="BM224" i="14"/>
  <c r="BL224" i="14"/>
  <c r="AQ224" i="14"/>
  <c r="AP224" i="14"/>
  <c r="AO224" i="14"/>
  <c r="AN224" i="14"/>
  <c r="AM224" i="14"/>
  <c r="AL224" i="14"/>
  <c r="AK224" i="14"/>
  <c r="AJ224" i="14"/>
  <c r="AI224" i="14"/>
  <c r="AH224" i="14"/>
  <c r="BM223" i="14"/>
  <c r="BL223" i="14"/>
  <c r="AQ223" i="14"/>
  <c r="AP223" i="14"/>
  <c r="AO223" i="14"/>
  <c r="AN223" i="14"/>
  <c r="AM223" i="14"/>
  <c r="AL223" i="14"/>
  <c r="AK223" i="14"/>
  <c r="AJ223" i="14"/>
  <c r="AI223" i="14"/>
  <c r="AH223" i="14"/>
  <c r="BM222" i="14"/>
  <c r="BL222" i="14"/>
  <c r="AQ222" i="14"/>
  <c r="AP222" i="14"/>
  <c r="AO222" i="14"/>
  <c r="AN222" i="14"/>
  <c r="AM222" i="14"/>
  <c r="AL222" i="14"/>
  <c r="AK222" i="14"/>
  <c r="AJ222" i="14"/>
  <c r="AI222" i="14"/>
  <c r="AH222" i="14"/>
  <c r="BM221" i="14"/>
  <c r="BL221" i="14"/>
  <c r="AQ221" i="14"/>
  <c r="AP221" i="14"/>
  <c r="AO221" i="14"/>
  <c r="AN221" i="14"/>
  <c r="AM221" i="14"/>
  <c r="AL221" i="14"/>
  <c r="AK221" i="14"/>
  <c r="AJ221" i="14"/>
  <c r="AI221" i="14"/>
  <c r="AH221" i="14"/>
  <c r="BM220" i="14"/>
  <c r="BL220" i="14"/>
  <c r="AQ220" i="14"/>
  <c r="AP220" i="14"/>
  <c r="AO220" i="14"/>
  <c r="AN220" i="14"/>
  <c r="AM220" i="14"/>
  <c r="AL220" i="14"/>
  <c r="AK220" i="14"/>
  <c r="AJ220" i="14"/>
  <c r="AI220" i="14"/>
  <c r="AH220" i="14"/>
  <c r="BM219" i="14"/>
  <c r="BL219" i="14"/>
  <c r="AQ219" i="14"/>
  <c r="AP219" i="14"/>
  <c r="AO219" i="14"/>
  <c r="AN219" i="14"/>
  <c r="AM219" i="14"/>
  <c r="AL219" i="14"/>
  <c r="AK219" i="14"/>
  <c r="AJ219" i="14"/>
  <c r="AI219" i="14"/>
  <c r="AH219" i="14"/>
  <c r="BM218" i="14"/>
  <c r="BL218" i="14"/>
  <c r="AQ218" i="14"/>
  <c r="AP218" i="14"/>
  <c r="AO218" i="14"/>
  <c r="AN218" i="14"/>
  <c r="AM218" i="14"/>
  <c r="AL218" i="14"/>
  <c r="AK218" i="14"/>
  <c r="AJ218" i="14"/>
  <c r="AI218" i="14"/>
  <c r="AH218" i="14"/>
  <c r="BM217" i="14"/>
  <c r="BL217" i="14"/>
  <c r="AQ217" i="14"/>
  <c r="AP217" i="14"/>
  <c r="AO217" i="14"/>
  <c r="AN217" i="14"/>
  <c r="AM217" i="14"/>
  <c r="AL217" i="14"/>
  <c r="AK217" i="14"/>
  <c r="AJ217" i="14"/>
  <c r="AI217" i="14"/>
  <c r="AH217" i="14"/>
  <c r="BM216" i="14"/>
  <c r="BL216" i="14"/>
  <c r="AQ216" i="14"/>
  <c r="AP216" i="14"/>
  <c r="AO216" i="14"/>
  <c r="AN216" i="14"/>
  <c r="AM216" i="14"/>
  <c r="AL216" i="14"/>
  <c r="AK216" i="14"/>
  <c r="AJ216" i="14"/>
  <c r="AI216" i="14"/>
  <c r="AH216" i="14"/>
  <c r="BM215" i="14"/>
  <c r="BL215" i="14"/>
  <c r="AQ215" i="14"/>
  <c r="AP215" i="14"/>
  <c r="AO215" i="14"/>
  <c r="AN215" i="14"/>
  <c r="AM215" i="14"/>
  <c r="AL215" i="14"/>
  <c r="AK215" i="14"/>
  <c r="AJ215" i="14"/>
  <c r="AI215" i="14"/>
  <c r="AH215" i="14"/>
  <c r="BM214" i="14"/>
  <c r="BL214" i="14"/>
  <c r="AQ214" i="14"/>
  <c r="AP214" i="14"/>
  <c r="AO214" i="14"/>
  <c r="AN214" i="14"/>
  <c r="AM214" i="14"/>
  <c r="AL214" i="14"/>
  <c r="AK214" i="14"/>
  <c r="AJ214" i="14"/>
  <c r="AI214" i="14"/>
  <c r="AH214" i="14"/>
  <c r="BM213" i="14"/>
  <c r="BL213" i="14"/>
  <c r="AQ213" i="14"/>
  <c r="AP213" i="14"/>
  <c r="AO213" i="14"/>
  <c r="AN213" i="14"/>
  <c r="AM213" i="14"/>
  <c r="AL213" i="14"/>
  <c r="AK213" i="14"/>
  <c r="AJ213" i="14"/>
  <c r="AI213" i="14"/>
  <c r="AH213" i="14"/>
  <c r="BM212" i="14"/>
  <c r="BL212" i="14"/>
  <c r="AQ212" i="14"/>
  <c r="AP212" i="14"/>
  <c r="AO212" i="14"/>
  <c r="AN212" i="14"/>
  <c r="AM212" i="14"/>
  <c r="AL212" i="14"/>
  <c r="AK212" i="14"/>
  <c r="AJ212" i="14"/>
  <c r="AI212" i="14"/>
  <c r="AH212" i="14"/>
  <c r="BM211" i="14"/>
  <c r="BL211" i="14"/>
  <c r="AQ211" i="14"/>
  <c r="AP211" i="14"/>
  <c r="AO211" i="14"/>
  <c r="AN211" i="14"/>
  <c r="AM211" i="14"/>
  <c r="AL211" i="14"/>
  <c r="AK211" i="14"/>
  <c r="AJ211" i="14"/>
  <c r="AI211" i="14"/>
  <c r="AH211" i="14"/>
  <c r="BM210" i="14"/>
  <c r="BL210" i="14"/>
  <c r="AQ210" i="14"/>
  <c r="AP210" i="14"/>
  <c r="AO210" i="14"/>
  <c r="AN210" i="14"/>
  <c r="AM210" i="14"/>
  <c r="AL210" i="14"/>
  <c r="AK210" i="14"/>
  <c r="AJ210" i="14"/>
  <c r="AI210" i="14"/>
  <c r="AH210" i="14"/>
  <c r="BM209" i="14"/>
  <c r="BL209" i="14"/>
  <c r="AQ209" i="14"/>
  <c r="AP209" i="14"/>
  <c r="AO209" i="14"/>
  <c r="AN209" i="14"/>
  <c r="AM209" i="14"/>
  <c r="AL209" i="14"/>
  <c r="AK209" i="14"/>
  <c r="AJ209" i="14"/>
  <c r="AI209" i="14"/>
  <c r="AH209" i="14"/>
  <c r="BM208" i="14"/>
  <c r="BL208" i="14"/>
  <c r="AQ208" i="14"/>
  <c r="AP208" i="14"/>
  <c r="AO208" i="14"/>
  <c r="AN208" i="14"/>
  <c r="AM208" i="14"/>
  <c r="AL208" i="14"/>
  <c r="AK208" i="14"/>
  <c r="AJ208" i="14"/>
  <c r="AI208" i="14"/>
  <c r="AH208" i="14"/>
  <c r="BM207" i="14"/>
  <c r="BL207" i="14"/>
  <c r="AQ207" i="14"/>
  <c r="AP207" i="14"/>
  <c r="AO207" i="14"/>
  <c r="AN207" i="14"/>
  <c r="AM207" i="14"/>
  <c r="AL207" i="14"/>
  <c r="AK207" i="14"/>
  <c r="AJ207" i="14"/>
  <c r="AI207" i="14"/>
  <c r="AH207" i="14"/>
  <c r="BM206" i="14"/>
  <c r="BL206" i="14"/>
  <c r="AQ206" i="14"/>
  <c r="AP206" i="14"/>
  <c r="AO206" i="14"/>
  <c r="AN206" i="14"/>
  <c r="AM206" i="14"/>
  <c r="AL206" i="14"/>
  <c r="AK206" i="14"/>
  <c r="AJ206" i="14"/>
  <c r="AI206" i="14"/>
  <c r="AH206" i="14"/>
  <c r="BM205" i="14"/>
  <c r="BL205" i="14"/>
  <c r="AQ205" i="14"/>
  <c r="AP205" i="14"/>
  <c r="AO205" i="14"/>
  <c r="AN205" i="14"/>
  <c r="AM205" i="14"/>
  <c r="AL205" i="14"/>
  <c r="AK205" i="14"/>
  <c r="AJ205" i="14"/>
  <c r="AI205" i="14"/>
  <c r="AH205" i="14"/>
  <c r="BM204" i="14"/>
  <c r="BL204" i="14"/>
  <c r="AQ204" i="14"/>
  <c r="AP204" i="14"/>
  <c r="AO204" i="14"/>
  <c r="AN204" i="14"/>
  <c r="AM204" i="14"/>
  <c r="AL204" i="14"/>
  <c r="AK204" i="14"/>
  <c r="AJ204" i="14"/>
  <c r="AI204" i="14"/>
  <c r="AH204" i="14"/>
  <c r="BM203" i="14"/>
  <c r="BL203" i="14"/>
  <c r="AQ203" i="14"/>
  <c r="AP203" i="14"/>
  <c r="AO203" i="14"/>
  <c r="AN203" i="14"/>
  <c r="AM203" i="14"/>
  <c r="AL203" i="14"/>
  <c r="AK203" i="14"/>
  <c r="AJ203" i="14"/>
  <c r="AI203" i="14"/>
  <c r="AH203" i="14"/>
  <c r="BM202" i="14"/>
  <c r="BL202" i="14"/>
  <c r="AQ202" i="14"/>
  <c r="AP202" i="14"/>
  <c r="AO202" i="14"/>
  <c r="AN202" i="14"/>
  <c r="AM202" i="14"/>
  <c r="AL202" i="14"/>
  <c r="AK202" i="14"/>
  <c r="AJ202" i="14"/>
  <c r="AI202" i="14"/>
  <c r="AH202" i="14"/>
  <c r="BM201" i="14"/>
  <c r="BL201" i="14"/>
  <c r="AQ201" i="14"/>
  <c r="AP201" i="14"/>
  <c r="AO201" i="14"/>
  <c r="AN201" i="14"/>
  <c r="AM201" i="14"/>
  <c r="AL201" i="14"/>
  <c r="AK201" i="14"/>
  <c r="AJ201" i="14"/>
  <c r="AI201" i="14"/>
  <c r="AH201" i="14"/>
  <c r="BM200" i="14"/>
  <c r="BL200" i="14"/>
  <c r="AQ200" i="14"/>
  <c r="AP200" i="14"/>
  <c r="AO200" i="14"/>
  <c r="AN200" i="14"/>
  <c r="AM200" i="14"/>
  <c r="AL200" i="14"/>
  <c r="AK200" i="14"/>
  <c r="AJ200" i="14"/>
  <c r="AI200" i="14"/>
  <c r="AH200" i="14"/>
  <c r="BM199" i="14"/>
  <c r="BL199" i="14"/>
  <c r="AQ199" i="14"/>
  <c r="AP199" i="14"/>
  <c r="AO199" i="14"/>
  <c r="AN199" i="14"/>
  <c r="AM199" i="14"/>
  <c r="AL199" i="14"/>
  <c r="AK199" i="14"/>
  <c r="AJ199" i="14"/>
  <c r="AI199" i="14"/>
  <c r="AH199" i="14"/>
  <c r="BM198" i="14"/>
  <c r="BL198" i="14"/>
  <c r="AQ198" i="14"/>
  <c r="AP198" i="14"/>
  <c r="AO198" i="14"/>
  <c r="AN198" i="14"/>
  <c r="AM198" i="14"/>
  <c r="AL198" i="14"/>
  <c r="AK198" i="14"/>
  <c r="AJ198" i="14"/>
  <c r="AI198" i="14"/>
  <c r="AH198" i="14"/>
  <c r="BM197" i="14"/>
  <c r="BL197" i="14"/>
  <c r="AQ197" i="14"/>
  <c r="AP197" i="14"/>
  <c r="AO197" i="14"/>
  <c r="AN197" i="14"/>
  <c r="AM197" i="14"/>
  <c r="AL197" i="14"/>
  <c r="AK197" i="14"/>
  <c r="AJ197" i="14"/>
  <c r="AI197" i="14"/>
  <c r="AH197" i="14"/>
  <c r="BM196" i="14"/>
  <c r="BL196" i="14"/>
  <c r="AQ196" i="14"/>
  <c r="AP196" i="14"/>
  <c r="AO196" i="14"/>
  <c r="AN196" i="14"/>
  <c r="AM196" i="14"/>
  <c r="AL196" i="14"/>
  <c r="AK196" i="14"/>
  <c r="AJ196" i="14"/>
  <c r="AI196" i="14"/>
  <c r="AH196" i="14"/>
  <c r="BM195" i="14"/>
  <c r="BL195" i="14"/>
  <c r="AQ195" i="14"/>
  <c r="AP195" i="14"/>
  <c r="AO195" i="14"/>
  <c r="AN195" i="14"/>
  <c r="AM195" i="14"/>
  <c r="AL195" i="14"/>
  <c r="AK195" i="14"/>
  <c r="AJ195" i="14"/>
  <c r="AI195" i="14"/>
  <c r="AH195" i="14"/>
  <c r="BM194" i="14"/>
  <c r="BL194" i="14"/>
  <c r="AQ194" i="14"/>
  <c r="AP194" i="14"/>
  <c r="AO194" i="14"/>
  <c r="AN194" i="14"/>
  <c r="AM194" i="14"/>
  <c r="AL194" i="14"/>
  <c r="AK194" i="14"/>
  <c r="AJ194" i="14"/>
  <c r="AI194" i="14"/>
  <c r="AH194" i="14"/>
  <c r="BM193" i="14"/>
  <c r="BL193" i="14"/>
  <c r="AQ193" i="14"/>
  <c r="AP193" i="14"/>
  <c r="AO193" i="14"/>
  <c r="AN193" i="14"/>
  <c r="AM193" i="14"/>
  <c r="AL193" i="14"/>
  <c r="AK193" i="14"/>
  <c r="AJ193" i="14"/>
  <c r="AI193" i="14"/>
  <c r="AH193" i="14"/>
  <c r="BM192" i="14"/>
  <c r="BL192" i="14"/>
  <c r="AQ192" i="14"/>
  <c r="AP192" i="14"/>
  <c r="AO192" i="14"/>
  <c r="AN192" i="14"/>
  <c r="AM192" i="14"/>
  <c r="AL192" i="14"/>
  <c r="AK192" i="14"/>
  <c r="AJ192" i="14"/>
  <c r="AI192" i="14"/>
  <c r="AH192" i="14"/>
  <c r="BM191" i="14"/>
  <c r="BL191" i="14"/>
  <c r="AQ191" i="14"/>
  <c r="AP191" i="14"/>
  <c r="AO191" i="14"/>
  <c r="AN191" i="14"/>
  <c r="AM191" i="14"/>
  <c r="AL191" i="14"/>
  <c r="AK191" i="14"/>
  <c r="AJ191" i="14"/>
  <c r="AI191" i="14"/>
  <c r="AH191" i="14"/>
  <c r="BM190" i="14"/>
  <c r="BL190" i="14"/>
  <c r="AQ190" i="14"/>
  <c r="AP190" i="14"/>
  <c r="AO190" i="14"/>
  <c r="AN190" i="14"/>
  <c r="AM190" i="14"/>
  <c r="AL190" i="14"/>
  <c r="AK190" i="14"/>
  <c r="AJ190" i="14"/>
  <c r="AI190" i="14"/>
  <c r="AH190" i="14"/>
  <c r="BM189" i="14"/>
  <c r="BL189" i="14"/>
  <c r="AQ189" i="14"/>
  <c r="AP189" i="14"/>
  <c r="AO189" i="14"/>
  <c r="AN189" i="14"/>
  <c r="AM189" i="14"/>
  <c r="AL189" i="14"/>
  <c r="AK189" i="14"/>
  <c r="AJ189" i="14"/>
  <c r="AI189" i="14"/>
  <c r="AH189" i="14"/>
  <c r="BM188" i="14"/>
  <c r="BL188" i="14"/>
  <c r="AQ188" i="14"/>
  <c r="AP188" i="14"/>
  <c r="AO188" i="14"/>
  <c r="AN188" i="14"/>
  <c r="AM188" i="14"/>
  <c r="AL188" i="14"/>
  <c r="AK188" i="14"/>
  <c r="AJ188" i="14"/>
  <c r="AI188" i="14"/>
  <c r="AH188" i="14"/>
  <c r="BM187" i="14"/>
  <c r="BL187" i="14"/>
  <c r="AQ187" i="14"/>
  <c r="AP187" i="14"/>
  <c r="AO187" i="14"/>
  <c r="AN187" i="14"/>
  <c r="AM187" i="14"/>
  <c r="AL187" i="14"/>
  <c r="AK187" i="14"/>
  <c r="AJ187" i="14"/>
  <c r="AI187" i="14"/>
  <c r="AH187" i="14"/>
  <c r="BM186" i="14"/>
  <c r="BL186" i="14"/>
  <c r="AQ186" i="14"/>
  <c r="AP186" i="14"/>
  <c r="AO186" i="14"/>
  <c r="AN186" i="14"/>
  <c r="AM186" i="14"/>
  <c r="AL186" i="14"/>
  <c r="AK186" i="14"/>
  <c r="AJ186" i="14"/>
  <c r="AI186" i="14"/>
  <c r="AH186" i="14"/>
  <c r="BM185" i="14"/>
  <c r="BL185" i="14"/>
  <c r="AQ185" i="14"/>
  <c r="AP185" i="14"/>
  <c r="AO185" i="14"/>
  <c r="AN185" i="14"/>
  <c r="AM185" i="14"/>
  <c r="AL185" i="14"/>
  <c r="AK185" i="14"/>
  <c r="AJ185" i="14"/>
  <c r="AI185" i="14"/>
  <c r="AH185" i="14"/>
  <c r="BM184" i="14"/>
  <c r="BL184" i="14"/>
  <c r="AQ184" i="14"/>
  <c r="AP184" i="14"/>
  <c r="AO184" i="14"/>
  <c r="AN184" i="14"/>
  <c r="AM184" i="14"/>
  <c r="AL184" i="14"/>
  <c r="AK184" i="14"/>
  <c r="AJ184" i="14"/>
  <c r="AI184" i="14"/>
  <c r="AH184" i="14"/>
  <c r="BM183" i="14"/>
  <c r="BL183" i="14"/>
  <c r="AQ183" i="14"/>
  <c r="AP183" i="14"/>
  <c r="AO183" i="14"/>
  <c r="AN183" i="14"/>
  <c r="AM183" i="14"/>
  <c r="AL183" i="14"/>
  <c r="AK183" i="14"/>
  <c r="AJ183" i="14"/>
  <c r="AI183" i="14"/>
  <c r="AH183" i="14"/>
  <c r="BM182" i="14"/>
  <c r="BL182" i="14"/>
  <c r="AQ182" i="14"/>
  <c r="AP182" i="14"/>
  <c r="AO182" i="14"/>
  <c r="AN182" i="14"/>
  <c r="AM182" i="14"/>
  <c r="AL182" i="14"/>
  <c r="AK182" i="14"/>
  <c r="AJ182" i="14"/>
  <c r="AI182" i="14"/>
  <c r="AH182" i="14"/>
  <c r="BM181" i="14"/>
  <c r="BL181" i="14"/>
  <c r="AQ181" i="14"/>
  <c r="AP181" i="14"/>
  <c r="AO181" i="14"/>
  <c r="AN181" i="14"/>
  <c r="AM181" i="14"/>
  <c r="AL181" i="14"/>
  <c r="AK181" i="14"/>
  <c r="AJ181" i="14"/>
  <c r="AI181" i="14"/>
  <c r="AH181" i="14"/>
  <c r="BM180" i="14"/>
  <c r="BL180" i="14"/>
  <c r="AQ180" i="14"/>
  <c r="AP180" i="14"/>
  <c r="AO180" i="14"/>
  <c r="AN180" i="14"/>
  <c r="AM180" i="14"/>
  <c r="AL180" i="14"/>
  <c r="AK180" i="14"/>
  <c r="AJ180" i="14"/>
  <c r="AI180" i="14"/>
  <c r="AH180" i="14"/>
  <c r="BM179" i="14"/>
  <c r="BL179" i="14"/>
  <c r="AQ179" i="14"/>
  <c r="AP179" i="14"/>
  <c r="AO179" i="14"/>
  <c r="AN179" i="14"/>
  <c r="AM179" i="14"/>
  <c r="AL179" i="14"/>
  <c r="AK179" i="14"/>
  <c r="AJ179" i="14"/>
  <c r="AI179" i="14"/>
  <c r="AH179" i="14"/>
  <c r="BM178" i="14"/>
  <c r="BL178" i="14"/>
  <c r="AQ178" i="14"/>
  <c r="AP178" i="14"/>
  <c r="AO178" i="14"/>
  <c r="AN178" i="14"/>
  <c r="AM178" i="14"/>
  <c r="AL178" i="14"/>
  <c r="AK178" i="14"/>
  <c r="AJ178" i="14"/>
  <c r="AI178" i="14"/>
  <c r="AH178" i="14"/>
  <c r="BM177" i="14"/>
  <c r="BL177" i="14"/>
  <c r="AQ177" i="14"/>
  <c r="AP177" i="14"/>
  <c r="AO177" i="14"/>
  <c r="AN177" i="14"/>
  <c r="AM177" i="14"/>
  <c r="AL177" i="14"/>
  <c r="AK177" i="14"/>
  <c r="AJ177" i="14"/>
  <c r="AI177" i="14"/>
  <c r="AH177" i="14"/>
  <c r="BM176" i="14"/>
  <c r="BL176" i="14"/>
  <c r="AQ176" i="14"/>
  <c r="AP176" i="14"/>
  <c r="AO176" i="14"/>
  <c r="AN176" i="14"/>
  <c r="AM176" i="14"/>
  <c r="AL176" i="14"/>
  <c r="AK176" i="14"/>
  <c r="AJ176" i="14"/>
  <c r="AI176" i="14"/>
  <c r="AH176" i="14"/>
  <c r="BM175" i="14"/>
  <c r="BL175" i="14"/>
  <c r="AQ175" i="14"/>
  <c r="AP175" i="14"/>
  <c r="AO175" i="14"/>
  <c r="AN175" i="14"/>
  <c r="AM175" i="14"/>
  <c r="AL175" i="14"/>
  <c r="AK175" i="14"/>
  <c r="AJ175" i="14"/>
  <c r="AI175" i="14"/>
  <c r="AH175" i="14"/>
  <c r="BM174" i="14"/>
  <c r="BL174" i="14"/>
  <c r="AQ174" i="14"/>
  <c r="AP174" i="14"/>
  <c r="AO174" i="14"/>
  <c r="AN174" i="14"/>
  <c r="AM174" i="14"/>
  <c r="AL174" i="14"/>
  <c r="AK174" i="14"/>
  <c r="AJ174" i="14"/>
  <c r="AI174" i="14"/>
  <c r="AH174" i="14"/>
  <c r="BM173" i="14"/>
  <c r="BL173" i="14"/>
  <c r="AQ173" i="14"/>
  <c r="AP173" i="14"/>
  <c r="AO173" i="14"/>
  <c r="AN173" i="14"/>
  <c r="AM173" i="14"/>
  <c r="AL173" i="14"/>
  <c r="AK173" i="14"/>
  <c r="AJ173" i="14"/>
  <c r="AI173" i="14"/>
  <c r="AH173" i="14"/>
  <c r="BM172" i="14"/>
  <c r="BL172" i="14"/>
  <c r="AQ172" i="14"/>
  <c r="AP172" i="14"/>
  <c r="AO172" i="14"/>
  <c r="AN172" i="14"/>
  <c r="AM172" i="14"/>
  <c r="AL172" i="14"/>
  <c r="AK172" i="14"/>
  <c r="AJ172" i="14"/>
  <c r="AI172" i="14"/>
  <c r="AH172" i="14"/>
  <c r="BM171" i="14"/>
  <c r="BL171" i="14"/>
  <c r="AQ171" i="14"/>
  <c r="AP171" i="14"/>
  <c r="AO171" i="14"/>
  <c r="AN171" i="14"/>
  <c r="AM171" i="14"/>
  <c r="AL171" i="14"/>
  <c r="AK171" i="14"/>
  <c r="AJ171" i="14"/>
  <c r="AI171" i="14"/>
  <c r="AH171" i="14"/>
  <c r="BM170" i="14"/>
  <c r="BL170" i="14"/>
  <c r="AQ170" i="14"/>
  <c r="AP170" i="14"/>
  <c r="AO170" i="14"/>
  <c r="AN170" i="14"/>
  <c r="AM170" i="14"/>
  <c r="AL170" i="14"/>
  <c r="AK170" i="14"/>
  <c r="AJ170" i="14"/>
  <c r="AI170" i="14"/>
  <c r="AH170" i="14"/>
  <c r="BM169" i="14"/>
  <c r="BL169" i="14"/>
  <c r="AQ169" i="14"/>
  <c r="AP169" i="14"/>
  <c r="AO169" i="14"/>
  <c r="AN169" i="14"/>
  <c r="AM169" i="14"/>
  <c r="AL169" i="14"/>
  <c r="AK169" i="14"/>
  <c r="AJ169" i="14"/>
  <c r="AI169" i="14"/>
  <c r="AH169" i="14"/>
  <c r="BM168" i="14"/>
  <c r="BL168" i="14"/>
  <c r="AQ168" i="14"/>
  <c r="AP168" i="14"/>
  <c r="AO168" i="14"/>
  <c r="AN168" i="14"/>
  <c r="AM168" i="14"/>
  <c r="AL168" i="14"/>
  <c r="AK168" i="14"/>
  <c r="AJ168" i="14"/>
  <c r="AI168" i="14"/>
  <c r="AH168" i="14"/>
  <c r="BM167" i="14"/>
  <c r="BL167" i="14"/>
  <c r="AQ167" i="14"/>
  <c r="AP167" i="14"/>
  <c r="AO167" i="14"/>
  <c r="AN167" i="14"/>
  <c r="AM167" i="14"/>
  <c r="AL167" i="14"/>
  <c r="AK167" i="14"/>
  <c r="AJ167" i="14"/>
  <c r="AI167" i="14"/>
  <c r="AH167" i="14"/>
  <c r="BM166" i="14"/>
  <c r="BL166" i="14"/>
  <c r="AQ166" i="14"/>
  <c r="AP166" i="14"/>
  <c r="AO166" i="14"/>
  <c r="AN166" i="14"/>
  <c r="AM166" i="14"/>
  <c r="AL166" i="14"/>
  <c r="AK166" i="14"/>
  <c r="AJ166" i="14"/>
  <c r="AI166" i="14"/>
  <c r="AH166" i="14"/>
  <c r="BM165" i="14"/>
  <c r="BL165" i="14"/>
  <c r="AQ165" i="14"/>
  <c r="AP165" i="14"/>
  <c r="AO165" i="14"/>
  <c r="AN165" i="14"/>
  <c r="AM165" i="14"/>
  <c r="AL165" i="14"/>
  <c r="AK165" i="14"/>
  <c r="AJ165" i="14"/>
  <c r="AI165" i="14"/>
  <c r="AH165" i="14"/>
  <c r="BM164" i="14"/>
  <c r="BL164" i="14"/>
  <c r="AQ164" i="14"/>
  <c r="AP164" i="14"/>
  <c r="AO164" i="14"/>
  <c r="AN164" i="14"/>
  <c r="AM164" i="14"/>
  <c r="AL164" i="14"/>
  <c r="AK164" i="14"/>
  <c r="AJ164" i="14"/>
  <c r="AI164" i="14"/>
  <c r="AH164" i="14"/>
  <c r="BM163" i="14"/>
  <c r="BL163" i="14"/>
  <c r="AQ163" i="14"/>
  <c r="AP163" i="14"/>
  <c r="AO163" i="14"/>
  <c r="AN163" i="14"/>
  <c r="AM163" i="14"/>
  <c r="AL163" i="14"/>
  <c r="AK163" i="14"/>
  <c r="AJ163" i="14"/>
  <c r="AI163" i="14"/>
  <c r="AH163" i="14"/>
  <c r="BM162" i="14"/>
  <c r="BL162" i="14"/>
  <c r="AQ162" i="14"/>
  <c r="AP162" i="14"/>
  <c r="AO162" i="14"/>
  <c r="AN162" i="14"/>
  <c r="AM162" i="14"/>
  <c r="AL162" i="14"/>
  <c r="AK162" i="14"/>
  <c r="AJ162" i="14"/>
  <c r="AI162" i="14"/>
  <c r="AH162" i="14"/>
  <c r="BM161" i="14"/>
  <c r="BL161" i="14"/>
  <c r="AQ161" i="14"/>
  <c r="AP161" i="14"/>
  <c r="AO161" i="14"/>
  <c r="AN161" i="14"/>
  <c r="AM161" i="14"/>
  <c r="AL161" i="14"/>
  <c r="AK161" i="14"/>
  <c r="AJ161" i="14"/>
  <c r="AI161" i="14"/>
  <c r="AH161" i="14"/>
  <c r="BM160" i="14"/>
  <c r="BL160" i="14"/>
  <c r="AQ160" i="14"/>
  <c r="AP160" i="14"/>
  <c r="AO160" i="14"/>
  <c r="AN160" i="14"/>
  <c r="AM160" i="14"/>
  <c r="AL160" i="14"/>
  <c r="AK160" i="14"/>
  <c r="AJ160" i="14"/>
  <c r="AI160" i="14"/>
  <c r="AH160" i="14"/>
  <c r="BM159" i="14"/>
  <c r="BL159" i="14"/>
  <c r="AQ159" i="14"/>
  <c r="AP159" i="14"/>
  <c r="AO159" i="14"/>
  <c r="AN159" i="14"/>
  <c r="AM159" i="14"/>
  <c r="AL159" i="14"/>
  <c r="AK159" i="14"/>
  <c r="AJ159" i="14"/>
  <c r="AI159" i="14"/>
  <c r="AH159" i="14"/>
  <c r="BM158" i="14"/>
  <c r="BL158" i="14"/>
  <c r="AQ158" i="14"/>
  <c r="AP158" i="14"/>
  <c r="AO158" i="14"/>
  <c r="AN158" i="14"/>
  <c r="AM158" i="14"/>
  <c r="AL158" i="14"/>
  <c r="AK158" i="14"/>
  <c r="AJ158" i="14"/>
  <c r="AI158" i="14"/>
  <c r="AH158" i="14"/>
  <c r="BM157" i="14"/>
  <c r="BL157" i="14"/>
  <c r="AQ157" i="14"/>
  <c r="AP157" i="14"/>
  <c r="AO157" i="14"/>
  <c r="AN157" i="14"/>
  <c r="AM157" i="14"/>
  <c r="AL157" i="14"/>
  <c r="AK157" i="14"/>
  <c r="AJ157" i="14"/>
  <c r="AI157" i="14"/>
  <c r="AH157" i="14"/>
  <c r="BM156" i="14"/>
  <c r="BL156" i="14"/>
  <c r="AQ156" i="14"/>
  <c r="AP156" i="14"/>
  <c r="AO156" i="14"/>
  <c r="AN156" i="14"/>
  <c r="AM156" i="14"/>
  <c r="AL156" i="14"/>
  <c r="AK156" i="14"/>
  <c r="AJ156" i="14"/>
  <c r="AI156" i="14"/>
  <c r="AH156" i="14"/>
  <c r="BM155" i="14"/>
  <c r="BL155" i="14"/>
  <c r="AQ155" i="14"/>
  <c r="AP155" i="14"/>
  <c r="AO155" i="14"/>
  <c r="AN155" i="14"/>
  <c r="AM155" i="14"/>
  <c r="AL155" i="14"/>
  <c r="AK155" i="14"/>
  <c r="AJ155" i="14"/>
  <c r="AI155" i="14"/>
  <c r="AH155" i="14"/>
  <c r="BM154" i="14"/>
  <c r="BL154" i="14"/>
  <c r="AQ154" i="14"/>
  <c r="AP154" i="14"/>
  <c r="AO154" i="14"/>
  <c r="AN154" i="14"/>
  <c r="AM154" i="14"/>
  <c r="AL154" i="14"/>
  <c r="AK154" i="14"/>
  <c r="AJ154" i="14"/>
  <c r="AI154" i="14"/>
  <c r="AH154" i="14"/>
  <c r="BM153" i="14"/>
  <c r="BL153" i="14"/>
  <c r="AQ153" i="14"/>
  <c r="AP153" i="14"/>
  <c r="AO153" i="14"/>
  <c r="AN153" i="14"/>
  <c r="AM153" i="14"/>
  <c r="AL153" i="14"/>
  <c r="AK153" i="14"/>
  <c r="AJ153" i="14"/>
  <c r="AI153" i="14"/>
  <c r="AH153" i="14"/>
  <c r="BM152" i="14"/>
  <c r="BL152" i="14"/>
  <c r="AQ152" i="14"/>
  <c r="AP152" i="14"/>
  <c r="AO152" i="14"/>
  <c r="AN152" i="14"/>
  <c r="AM152" i="14"/>
  <c r="AL152" i="14"/>
  <c r="AK152" i="14"/>
  <c r="AJ152" i="14"/>
  <c r="AI152" i="14"/>
  <c r="AH152" i="14"/>
  <c r="BM151" i="14"/>
  <c r="BL151" i="14"/>
  <c r="AQ151" i="14"/>
  <c r="AP151" i="14"/>
  <c r="AO151" i="14"/>
  <c r="AN151" i="14"/>
  <c r="AM151" i="14"/>
  <c r="AL151" i="14"/>
  <c r="AK151" i="14"/>
  <c r="AJ151" i="14"/>
  <c r="AI151" i="14"/>
  <c r="AH151" i="14"/>
  <c r="BM150" i="14"/>
  <c r="BL150" i="14"/>
  <c r="AQ150" i="14"/>
  <c r="AP150" i="14"/>
  <c r="AO150" i="14"/>
  <c r="AN150" i="14"/>
  <c r="AM150" i="14"/>
  <c r="AL150" i="14"/>
  <c r="AK150" i="14"/>
  <c r="AJ150" i="14"/>
  <c r="AI150" i="14"/>
  <c r="AH150" i="14"/>
  <c r="BM149" i="14"/>
  <c r="BL149" i="14"/>
  <c r="AQ149" i="14"/>
  <c r="AP149" i="14"/>
  <c r="AO149" i="14"/>
  <c r="AN149" i="14"/>
  <c r="AM149" i="14"/>
  <c r="AL149" i="14"/>
  <c r="AK149" i="14"/>
  <c r="AJ149" i="14"/>
  <c r="AI149" i="14"/>
  <c r="AH149" i="14"/>
  <c r="BM148" i="14"/>
  <c r="BL148" i="14"/>
  <c r="AQ148" i="14"/>
  <c r="AP148" i="14"/>
  <c r="AO148" i="14"/>
  <c r="AN148" i="14"/>
  <c r="AM148" i="14"/>
  <c r="AL148" i="14"/>
  <c r="AK148" i="14"/>
  <c r="AJ148" i="14"/>
  <c r="AI148" i="14"/>
  <c r="AH148" i="14"/>
  <c r="BM147" i="14"/>
  <c r="BL147" i="14"/>
  <c r="AQ147" i="14"/>
  <c r="AP147" i="14"/>
  <c r="AO147" i="14"/>
  <c r="AN147" i="14"/>
  <c r="AM147" i="14"/>
  <c r="AL147" i="14"/>
  <c r="AK147" i="14"/>
  <c r="AJ147" i="14"/>
  <c r="AI147" i="14"/>
  <c r="AH147" i="14"/>
  <c r="BM146" i="14"/>
  <c r="BL146" i="14"/>
  <c r="AQ146" i="14"/>
  <c r="AP146" i="14"/>
  <c r="AO146" i="14"/>
  <c r="AN146" i="14"/>
  <c r="AM146" i="14"/>
  <c r="AL146" i="14"/>
  <c r="AK146" i="14"/>
  <c r="AJ146" i="14"/>
  <c r="AI146" i="14"/>
  <c r="AH146" i="14"/>
  <c r="BM145" i="14"/>
  <c r="BL145" i="14"/>
  <c r="AQ145" i="14"/>
  <c r="AP145" i="14"/>
  <c r="AO145" i="14"/>
  <c r="AN145" i="14"/>
  <c r="AM145" i="14"/>
  <c r="AL145" i="14"/>
  <c r="AK145" i="14"/>
  <c r="AJ145" i="14"/>
  <c r="AI145" i="14"/>
  <c r="AH145" i="14"/>
  <c r="BM144" i="14"/>
  <c r="BL144" i="14"/>
  <c r="AQ144" i="14"/>
  <c r="AP144" i="14"/>
  <c r="AO144" i="14"/>
  <c r="AN144" i="14"/>
  <c r="AM144" i="14"/>
  <c r="AL144" i="14"/>
  <c r="AK144" i="14"/>
  <c r="AJ144" i="14"/>
  <c r="AI144" i="14"/>
  <c r="AH144" i="14"/>
  <c r="BM143" i="14"/>
  <c r="BL143" i="14"/>
  <c r="AQ143" i="14"/>
  <c r="AP143" i="14"/>
  <c r="AO143" i="14"/>
  <c r="AN143" i="14"/>
  <c r="AM143" i="14"/>
  <c r="AL143" i="14"/>
  <c r="AK143" i="14"/>
  <c r="AJ143" i="14"/>
  <c r="AI143" i="14"/>
  <c r="AH143" i="14"/>
  <c r="BM142" i="14"/>
  <c r="BL142" i="14"/>
  <c r="AQ142" i="14"/>
  <c r="AP142" i="14"/>
  <c r="AO142" i="14"/>
  <c r="AN142" i="14"/>
  <c r="AM142" i="14"/>
  <c r="AL142" i="14"/>
  <c r="AK142" i="14"/>
  <c r="AJ142" i="14"/>
  <c r="AI142" i="14"/>
  <c r="AH142" i="14"/>
  <c r="BM141" i="14"/>
  <c r="BL141" i="14"/>
  <c r="AQ141" i="14"/>
  <c r="AP141" i="14"/>
  <c r="AO141" i="14"/>
  <c r="AN141" i="14"/>
  <c r="AM141" i="14"/>
  <c r="AL141" i="14"/>
  <c r="AK141" i="14"/>
  <c r="AJ141" i="14"/>
  <c r="AI141" i="14"/>
  <c r="AH141" i="14"/>
  <c r="BM140" i="14"/>
  <c r="BL140" i="14"/>
  <c r="AQ140" i="14"/>
  <c r="AP140" i="14"/>
  <c r="AO140" i="14"/>
  <c r="AN140" i="14"/>
  <c r="AM140" i="14"/>
  <c r="AL140" i="14"/>
  <c r="AK140" i="14"/>
  <c r="AJ140" i="14"/>
  <c r="AI140" i="14"/>
  <c r="AH140" i="14"/>
  <c r="BM139" i="14"/>
  <c r="BL139" i="14"/>
  <c r="AQ139" i="14"/>
  <c r="AP139" i="14"/>
  <c r="AO139" i="14"/>
  <c r="AN139" i="14"/>
  <c r="AM139" i="14"/>
  <c r="AL139" i="14"/>
  <c r="AK139" i="14"/>
  <c r="AJ139" i="14"/>
  <c r="AI139" i="14"/>
  <c r="AH139" i="14"/>
  <c r="BM138" i="14"/>
  <c r="BL138" i="14"/>
  <c r="AQ138" i="14"/>
  <c r="AP138" i="14"/>
  <c r="AO138" i="14"/>
  <c r="AN138" i="14"/>
  <c r="AM138" i="14"/>
  <c r="AL138" i="14"/>
  <c r="AK138" i="14"/>
  <c r="AJ138" i="14"/>
  <c r="AI138" i="14"/>
  <c r="AH138" i="14"/>
  <c r="BM137" i="14"/>
  <c r="BL137" i="14"/>
  <c r="AQ137" i="14"/>
  <c r="AP137" i="14"/>
  <c r="AO137" i="14"/>
  <c r="AN137" i="14"/>
  <c r="AM137" i="14"/>
  <c r="AL137" i="14"/>
  <c r="AK137" i="14"/>
  <c r="AJ137" i="14"/>
  <c r="AI137" i="14"/>
  <c r="AH137" i="14"/>
  <c r="BM136" i="14"/>
  <c r="BL136" i="14"/>
  <c r="AQ136" i="14"/>
  <c r="AP136" i="14"/>
  <c r="AO136" i="14"/>
  <c r="AN136" i="14"/>
  <c r="AM136" i="14"/>
  <c r="AL136" i="14"/>
  <c r="AK136" i="14"/>
  <c r="AJ136" i="14"/>
  <c r="AI136" i="14"/>
  <c r="AH136" i="14"/>
  <c r="BM135" i="14"/>
  <c r="BL135" i="14"/>
  <c r="AQ135" i="14"/>
  <c r="AP135" i="14"/>
  <c r="AO135" i="14"/>
  <c r="AN135" i="14"/>
  <c r="AM135" i="14"/>
  <c r="AL135" i="14"/>
  <c r="AK135" i="14"/>
  <c r="AJ135" i="14"/>
  <c r="AI135" i="14"/>
  <c r="AH135" i="14"/>
  <c r="BM134" i="14"/>
  <c r="BL134" i="14"/>
  <c r="AQ134" i="14"/>
  <c r="AP134" i="14"/>
  <c r="AO134" i="14"/>
  <c r="AN134" i="14"/>
  <c r="AM134" i="14"/>
  <c r="AL134" i="14"/>
  <c r="AK134" i="14"/>
  <c r="AJ134" i="14"/>
  <c r="AI134" i="14"/>
  <c r="AH134" i="14"/>
  <c r="BM133" i="14"/>
  <c r="BL133" i="14"/>
  <c r="AQ133" i="14"/>
  <c r="AP133" i="14"/>
  <c r="AO133" i="14"/>
  <c r="AN133" i="14"/>
  <c r="AM133" i="14"/>
  <c r="AL133" i="14"/>
  <c r="AK133" i="14"/>
  <c r="AJ133" i="14"/>
  <c r="AI133" i="14"/>
  <c r="AH133" i="14"/>
  <c r="BM132" i="14"/>
  <c r="BL132" i="14"/>
  <c r="AQ132" i="14"/>
  <c r="AP132" i="14"/>
  <c r="AO132" i="14"/>
  <c r="AN132" i="14"/>
  <c r="AM132" i="14"/>
  <c r="AL132" i="14"/>
  <c r="AK132" i="14"/>
  <c r="AJ132" i="14"/>
  <c r="AI132" i="14"/>
  <c r="AH132" i="14"/>
  <c r="BM131" i="14"/>
  <c r="BL131" i="14"/>
  <c r="AQ131" i="14"/>
  <c r="AP131" i="14"/>
  <c r="AO131" i="14"/>
  <c r="AN131" i="14"/>
  <c r="AM131" i="14"/>
  <c r="AL131" i="14"/>
  <c r="AK131" i="14"/>
  <c r="AJ131" i="14"/>
  <c r="AI131" i="14"/>
  <c r="AH131" i="14"/>
  <c r="BM130" i="14"/>
  <c r="BL130" i="14"/>
  <c r="AQ130" i="14"/>
  <c r="AP130" i="14"/>
  <c r="AO130" i="14"/>
  <c r="AN130" i="14"/>
  <c r="AM130" i="14"/>
  <c r="AL130" i="14"/>
  <c r="AK130" i="14"/>
  <c r="AJ130" i="14"/>
  <c r="AI130" i="14"/>
  <c r="AH130" i="14"/>
  <c r="BM129" i="14"/>
  <c r="BL129" i="14"/>
  <c r="AQ129" i="14"/>
  <c r="AP129" i="14"/>
  <c r="AO129" i="14"/>
  <c r="AN129" i="14"/>
  <c r="AM129" i="14"/>
  <c r="AL129" i="14"/>
  <c r="AK129" i="14"/>
  <c r="AJ129" i="14"/>
  <c r="AI129" i="14"/>
  <c r="AH129" i="14"/>
  <c r="BM128" i="14"/>
  <c r="BL128" i="14"/>
  <c r="AQ128" i="14"/>
  <c r="AP128" i="14"/>
  <c r="AO128" i="14"/>
  <c r="AN128" i="14"/>
  <c r="AM128" i="14"/>
  <c r="AL128" i="14"/>
  <c r="AK128" i="14"/>
  <c r="AJ128" i="14"/>
  <c r="AI128" i="14"/>
  <c r="AH128" i="14"/>
  <c r="BM127" i="14"/>
  <c r="BL127" i="14"/>
  <c r="AQ127" i="14"/>
  <c r="AP127" i="14"/>
  <c r="AO127" i="14"/>
  <c r="AN127" i="14"/>
  <c r="AM127" i="14"/>
  <c r="AL127" i="14"/>
  <c r="AK127" i="14"/>
  <c r="AJ127" i="14"/>
  <c r="AI127" i="14"/>
  <c r="AH127" i="14"/>
  <c r="BM126" i="14"/>
  <c r="BL126" i="14"/>
  <c r="AQ126" i="14"/>
  <c r="AP126" i="14"/>
  <c r="AO126" i="14"/>
  <c r="AN126" i="14"/>
  <c r="AM126" i="14"/>
  <c r="AL126" i="14"/>
  <c r="AK126" i="14"/>
  <c r="AJ126" i="14"/>
  <c r="AI126" i="14"/>
  <c r="AH126" i="14"/>
  <c r="BM125" i="14"/>
  <c r="BL125" i="14"/>
  <c r="AQ125" i="14"/>
  <c r="AP125" i="14"/>
  <c r="AO125" i="14"/>
  <c r="AN125" i="14"/>
  <c r="AM125" i="14"/>
  <c r="AL125" i="14"/>
  <c r="AK125" i="14"/>
  <c r="AJ125" i="14"/>
  <c r="AI125" i="14"/>
  <c r="AH125" i="14"/>
  <c r="BM124" i="14"/>
  <c r="BL124" i="14"/>
  <c r="AQ124" i="14"/>
  <c r="AP124" i="14"/>
  <c r="AO124" i="14"/>
  <c r="AN124" i="14"/>
  <c r="AM124" i="14"/>
  <c r="AL124" i="14"/>
  <c r="AK124" i="14"/>
  <c r="AJ124" i="14"/>
  <c r="AI124" i="14"/>
  <c r="AH124" i="14"/>
  <c r="BM123" i="14"/>
  <c r="BL123" i="14"/>
  <c r="AQ123" i="14"/>
  <c r="AP123" i="14"/>
  <c r="AO123" i="14"/>
  <c r="AN123" i="14"/>
  <c r="AM123" i="14"/>
  <c r="AL123" i="14"/>
  <c r="AK123" i="14"/>
  <c r="AJ123" i="14"/>
  <c r="AI123" i="14"/>
  <c r="AH123" i="14"/>
  <c r="BM122" i="14"/>
  <c r="BL122" i="14"/>
  <c r="AQ122" i="14"/>
  <c r="AP122" i="14"/>
  <c r="AO122" i="14"/>
  <c r="AN122" i="14"/>
  <c r="AM122" i="14"/>
  <c r="AL122" i="14"/>
  <c r="AK122" i="14"/>
  <c r="AJ122" i="14"/>
  <c r="AI122" i="14"/>
  <c r="AH122" i="14"/>
  <c r="BM121" i="14"/>
  <c r="BL121" i="14"/>
  <c r="AQ121" i="14"/>
  <c r="AP121" i="14"/>
  <c r="AO121" i="14"/>
  <c r="AN121" i="14"/>
  <c r="AM121" i="14"/>
  <c r="AL121" i="14"/>
  <c r="AK121" i="14"/>
  <c r="AJ121" i="14"/>
  <c r="AI121" i="14"/>
  <c r="AH121" i="14"/>
  <c r="BM120" i="14"/>
  <c r="BL120" i="14"/>
  <c r="AQ120" i="14"/>
  <c r="AP120" i="14"/>
  <c r="AO120" i="14"/>
  <c r="AN120" i="14"/>
  <c r="AM120" i="14"/>
  <c r="AL120" i="14"/>
  <c r="AK120" i="14"/>
  <c r="AJ120" i="14"/>
  <c r="AI120" i="14"/>
  <c r="AH120" i="14"/>
  <c r="BM119" i="14"/>
  <c r="BL119" i="14"/>
  <c r="AQ119" i="14"/>
  <c r="AP119" i="14"/>
  <c r="AO119" i="14"/>
  <c r="AN119" i="14"/>
  <c r="AM119" i="14"/>
  <c r="AL119" i="14"/>
  <c r="AK119" i="14"/>
  <c r="AJ119" i="14"/>
  <c r="AI119" i="14"/>
  <c r="AH119" i="14"/>
  <c r="BM118" i="14"/>
  <c r="BL118" i="14"/>
  <c r="AQ118" i="14"/>
  <c r="AP118" i="14"/>
  <c r="AO118" i="14"/>
  <c r="AN118" i="14"/>
  <c r="AM118" i="14"/>
  <c r="AL118" i="14"/>
  <c r="AK118" i="14"/>
  <c r="AJ118" i="14"/>
  <c r="AI118" i="14"/>
  <c r="AH118" i="14"/>
  <c r="A118" i="14"/>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A204" i="14" s="1"/>
  <c r="A205" i="14" s="1"/>
  <c r="A206" i="14" s="1"/>
  <c r="A207" i="14" s="1"/>
  <c r="A208" i="14" s="1"/>
  <c r="A209" i="14" s="1"/>
  <c r="A210" i="14" s="1"/>
  <c r="A211" i="14" s="1"/>
  <c r="A212" i="14" s="1"/>
  <c r="A213" i="14" s="1"/>
  <c r="A214" i="14" s="1"/>
  <c r="A215" i="14" s="1"/>
  <c r="A216" i="14" s="1"/>
  <c r="A217" i="14" s="1"/>
  <c r="A218" i="14" s="1"/>
  <c r="A219" i="14" s="1"/>
  <c r="A220" i="14" s="1"/>
  <c r="A221" i="14" s="1"/>
  <c r="A222" i="14" s="1"/>
  <c r="A223" i="14" s="1"/>
  <c r="A224" i="14" s="1"/>
  <c r="A225" i="14" s="1"/>
  <c r="A226" i="14" s="1"/>
  <c r="A227" i="14" s="1"/>
  <c r="A228" i="14" s="1"/>
  <c r="A229" i="14" s="1"/>
  <c r="A230" i="14" s="1"/>
  <c r="A231" i="14" s="1"/>
  <c r="A232" i="14" s="1"/>
  <c r="BM116" i="14"/>
  <c r="BL116" i="14"/>
  <c r="BF116" i="14"/>
  <c r="AQ116" i="14"/>
  <c r="AP116" i="14"/>
  <c r="AO116" i="14"/>
  <c r="AN116" i="14"/>
  <c r="AM116" i="14"/>
  <c r="AL116" i="14"/>
  <c r="AK116" i="14"/>
  <c r="AJ116" i="14"/>
  <c r="AI116" i="14"/>
  <c r="AH116" i="14"/>
  <c r="BM115" i="14"/>
  <c r="BL115" i="14"/>
  <c r="BF115" i="14"/>
  <c r="AQ115" i="14"/>
  <c r="AP115" i="14"/>
  <c r="AO115" i="14"/>
  <c r="AN115" i="14"/>
  <c r="AM115" i="14"/>
  <c r="AL115" i="14"/>
  <c r="AK115" i="14"/>
  <c r="AJ115" i="14"/>
  <c r="AI115" i="14"/>
  <c r="AH115" i="14"/>
  <c r="BM114" i="14"/>
  <c r="BL114" i="14"/>
  <c r="BF114" i="14"/>
  <c r="AQ114" i="14"/>
  <c r="AP114" i="14"/>
  <c r="AO114" i="14"/>
  <c r="AN114" i="14"/>
  <c r="AM114" i="14"/>
  <c r="AL114" i="14"/>
  <c r="AK114" i="14"/>
  <c r="AJ114" i="14"/>
  <c r="AI114" i="14"/>
  <c r="AH114" i="14"/>
  <c r="BM113" i="14"/>
  <c r="BL113" i="14"/>
  <c r="BF113" i="14"/>
  <c r="AQ113" i="14"/>
  <c r="AP113" i="14"/>
  <c r="AO113" i="14"/>
  <c r="AN113" i="14"/>
  <c r="AM113" i="14"/>
  <c r="AL113" i="14"/>
  <c r="AK113" i="14"/>
  <c r="AJ113" i="14"/>
  <c r="AI113" i="14"/>
  <c r="AH113" i="14"/>
  <c r="BM112" i="14"/>
  <c r="BL112" i="14"/>
  <c r="BF112" i="14"/>
  <c r="AQ112" i="14"/>
  <c r="AP112" i="14"/>
  <c r="AO112" i="14"/>
  <c r="AN112" i="14"/>
  <c r="AM112" i="14"/>
  <c r="AL112" i="14"/>
  <c r="AK112" i="14"/>
  <c r="AJ112" i="14"/>
  <c r="AI112" i="14"/>
  <c r="AH112" i="14"/>
  <c r="BM111" i="14"/>
  <c r="BL111" i="14"/>
  <c r="BF111" i="14"/>
  <c r="AQ111" i="14"/>
  <c r="AP111" i="14"/>
  <c r="AO111" i="14"/>
  <c r="AN111" i="14"/>
  <c r="AM111" i="14"/>
  <c r="AL111" i="14"/>
  <c r="AK111" i="14"/>
  <c r="AJ111" i="14"/>
  <c r="AI111" i="14"/>
  <c r="AH111" i="14"/>
  <c r="BM110" i="14"/>
  <c r="BL110" i="14"/>
  <c r="BF110" i="14"/>
  <c r="AQ110" i="14"/>
  <c r="AP110" i="14"/>
  <c r="AO110" i="14"/>
  <c r="AN110" i="14"/>
  <c r="AM110" i="14"/>
  <c r="AL110" i="14"/>
  <c r="AK110" i="14"/>
  <c r="AJ110" i="14"/>
  <c r="AI110" i="14"/>
  <c r="AH110" i="14"/>
  <c r="BM109" i="14"/>
  <c r="BL109" i="14"/>
  <c r="BF109" i="14"/>
  <c r="AQ109" i="14"/>
  <c r="AP109" i="14"/>
  <c r="AO109" i="14"/>
  <c r="AN109" i="14"/>
  <c r="AM109" i="14"/>
  <c r="AL109" i="14"/>
  <c r="AK109" i="14"/>
  <c r="AJ109" i="14"/>
  <c r="AI109" i="14"/>
  <c r="AH109" i="14"/>
  <c r="BM108" i="14"/>
  <c r="BL108" i="14"/>
  <c r="BF108" i="14"/>
  <c r="AQ108" i="14"/>
  <c r="AP108" i="14"/>
  <c r="AO108" i="14"/>
  <c r="AN108" i="14"/>
  <c r="AM108" i="14"/>
  <c r="AL108" i="14"/>
  <c r="AK108" i="14"/>
  <c r="AJ108" i="14"/>
  <c r="AI108" i="14"/>
  <c r="AH108" i="14"/>
  <c r="BM107" i="14"/>
  <c r="BL107" i="14"/>
  <c r="AQ107" i="14"/>
  <c r="AP107" i="14"/>
  <c r="AO107" i="14"/>
  <c r="AN107" i="14"/>
  <c r="AM107" i="14"/>
  <c r="AL107" i="14"/>
  <c r="AK107" i="14"/>
  <c r="AJ107" i="14"/>
  <c r="AI107" i="14"/>
  <c r="AH107" i="14"/>
  <c r="BM106" i="14"/>
  <c r="BL106" i="14"/>
  <c r="AQ106" i="14"/>
  <c r="AP106" i="14"/>
  <c r="AO106" i="14"/>
  <c r="AN106" i="14"/>
  <c r="AM106" i="14"/>
  <c r="AL106" i="14"/>
  <c r="AK106" i="14"/>
  <c r="AJ106" i="14"/>
  <c r="AI106" i="14"/>
  <c r="AH106" i="14"/>
  <c r="BM105" i="14"/>
  <c r="BL105" i="14"/>
  <c r="AQ105" i="14"/>
  <c r="AP105" i="14"/>
  <c r="AO105" i="14"/>
  <c r="AN105" i="14"/>
  <c r="AM105" i="14"/>
  <c r="AL105" i="14"/>
  <c r="AK105" i="14"/>
  <c r="AJ105" i="14"/>
  <c r="AI105" i="14"/>
  <c r="AH105" i="14"/>
  <c r="BM104" i="14"/>
  <c r="BL104" i="14"/>
  <c r="AQ104" i="14"/>
  <c r="AP104" i="14"/>
  <c r="AO104" i="14"/>
  <c r="AN104" i="14"/>
  <c r="AM104" i="14"/>
  <c r="AL104" i="14"/>
  <c r="AK104" i="14"/>
  <c r="AJ104" i="14"/>
  <c r="AI104" i="14"/>
  <c r="AH104" i="14"/>
  <c r="BM103" i="14"/>
  <c r="BL103" i="14"/>
  <c r="AQ103" i="14"/>
  <c r="AP103" i="14"/>
  <c r="AO103" i="14"/>
  <c r="AN103" i="14"/>
  <c r="AM103" i="14"/>
  <c r="AL103" i="14"/>
  <c r="AK103" i="14"/>
  <c r="AJ103" i="14"/>
  <c r="AI103" i="14"/>
  <c r="AH103" i="14"/>
  <c r="BM102" i="14"/>
  <c r="BL102" i="14"/>
  <c r="AQ102" i="14"/>
  <c r="AP102" i="14"/>
  <c r="AO102" i="14"/>
  <c r="AN102" i="14"/>
  <c r="AM102" i="14"/>
  <c r="AL102" i="14"/>
  <c r="AK102" i="14"/>
  <c r="AJ102" i="14"/>
  <c r="AI102" i="14"/>
  <c r="AH102" i="14"/>
  <c r="BM101" i="14"/>
  <c r="BL101" i="14"/>
  <c r="AQ101" i="14"/>
  <c r="AP101" i="14"/>
  <c r="AO101" i="14"/>
  <c r="AN101" i="14"/>
  <c r="AM101" i="14"/>
  <c r="AL101" i="14"/>
  <c r="AK101" i="14"/>
  <c r="AJ101" i="14"/>
  <c r="AI101" i="14"/>
  <c r="AH101" i="14"/>
  <c r="BM100" i="14"/>
  <c r="BL100" i="14"/>
  <c r="AQ100" i="14"/>
  <c r="AP100" i="14"/>
  <c r="AO100" i="14"/>
  <c r="AN100" i="14"/>
  <c r="AM100" i="14"/>
  <c r="AL100" i="14"/>
  <c r="AK100" i="14"/>
  <c r="AJ100" i="14"/>
  <c r="AI100" i="14"/>
  <c r="AH100" i="14"/>
  <c r="BM99" i="14"/>
  <c r="BL99" i="14"/>
  <c r="AQ99" i="14"/>
  <c r="AP99" i="14"/>
  <c r="AO99" i="14"/>
  <c r="AN99" i="14"/>
  <c r="AM99" i="14"/>
  <c r="AL99" i="14"/>
  <c r="AK99" i="14"/>
  <c r="AJ99" i="14"/>
  <c r="AI99" i="14"/>
  <c r="AH99" i="14"/>
  <c r="BM98" i="14"/>
  <c r="BL98" i="14"/>
  <c r="AQ98" i="14"/>
  <c r="AP98" i="14"/>
  <c r="AO98" i="14"/>
  <c r="AN98" i="14"/>
  <c r="AM98" i="14"/>
  <c r="AL98" i="14"/>
  <c r="AK98" i="14"/>
  <c r="AJ98" i="14"/>
  <c r="AI98" i="14"/>
  <c r="AH98" i="14"/>
  <c r="BM97" i="14"/>
  <c r="BL97" i="14"/>
  <c r="AQ97" i="14"/>
  <c r="AP97" i="14"/>
  <c r="AO97" i="14"/>
  <c r="AN97" i="14"/>
  <c r="AM97" i="14"/>
  <c r="AL97" i="14"/>
  <c r="AK97" i="14"/>
  <c r="AJ97" i="14"/>
  <c r="AI97" i="14"/>
  <c r="AH97" i="14"/>
  <c r="BM96" i="14"/>
  <c r="BL96" i="14"/>
  <c r="AQ96" i="14"/>
  <c r="AP96" i="14"/>
  <c r="AO96" i="14"/>
  <c r="AN96" i="14"/>
  <c r="AM96" i="14"/>
  <c r="AL96" i="14"/>
  <c r="AK96" i="14"/>
  <c r="AJ96" i="14"/>
  <c r="AI96" i="14"/>
  <c r="AH96" i="14"/>
  <c r="BM95" i="14"/>
  <c r="BL95" i="14"/>
  <c r="AQ95" i="14"/>
  <c r="AP95" i="14"/>
  <c r="AO95" i="14"/>
  <c r="AN95" i="14"/>
  <c r="AM95" i="14"/>
  <c r="AL95" i="14"/>
  <c r="AK95" i="14"/>
  <c r="AJ95" i="14"/>
  <c r="AI95" i="14"/>
  <c r="AH95" i="14"/>
  <c r="BM94" i="14"/>
  <c r="BL94" i="14"/>
  <c r="AQ94" i="14"/>
  <c r="AP94" i="14"/>
  <c r="AO94" i="14"/>
  <c r="AN94" i="14"/>
  <c r="AM94" i="14"/>
  <c r="AL94" i="14"/>
  <c r="AK94" i="14"/>
  <c r="AJ94" i="14"/>
  <c r="AI94" i="14"/>
  <c r="AH94" i="14"/>
  <c r="BM93" i="14"/>
  <c r="BL93" i="14"/>
  <c r="AQ93" i="14"/>
  <c r="AP93" i="14"/>
  <c r="AO93" i="14"/>
  <c r="AN93" i="14"/>
  <c r="AM93" i="14"/>
  <c r="AL93" i="14"/>
  <c r="AK93" i="14"/>
  <c r="AJ93" i="14"/>
  <c r="AI93" i="14"/>
  <c r="AH93" i="14"/>
  <c r="BM92" i="14"/>
  <c r="BL92" i="14"/>
  <c r="AQ92" i="14"/>
  <c r="AP92" i="14"/>
  <c r="AO92" i="14"/>
  <c r="AN92" i="14"/>
  <c r="AM92" i="14"/>
  <c r="AL92" i="14"/>
  <c r="AK92" i="14"/>
  <c r="AJ92" i="14"/>
  <c r="AI92" i="14"/>
  <c r="AH92" i="14"/>
  <c r="BM91" i="14"/>
  <c r="BL91" i="14"/>
  <c r="AQ91" i="14"/>
  <c r="AP91" i="14"/>
  <c r="AO91" i="14"/>
  <c r="AN91" i="14"/>
  <c r="AM91" i="14"/>
  <c r="AL91" i="14"/>
  <c r="AK91" i="14"/>
  <c r="AJ91" i="14"/>
  <c r="AI91" i="14"/>
  <c r="AH91" i="14"/>
  <c r="BM90" i="14"/>
  <c r="BL90" i="14"/>
  <c r="AQ90" i="14"/>
  <c r="AP90" i="14"/>
  <c r="AO90" i="14"/>
  <c r="AN90" i="14"/>
  <c r="AM90" i="14"/>
  <c r="AL90" i="14"/>
  <c r="AK90" i="14"/>
  <c r="AJ90" i="14"/>
  <c r="AI90" i="14"/>
  <c r="AH90" i="14"/>
  <c r="BM89" i="14"/>
  <c r="BL89" i="14"/>
  <c r="AQ89" i="14"/>
  <c r="AP89" i="14"/>
  <c r="AO89" i="14"/>
  <c r="AN89" i="14"/>
  <c r="AM89" i="14"/>
  <c r="AL89" i="14"/>
  <c r="AK89" i="14"/>
  <c r="AJ89" i="14"/>
  <c r="AI89" i="14"/>
  <c r="AH89" i="14"/>
  <c r="BM88" i="14"/>
  <c r="BL88" i="14"/>
  <c r="AQ88" i="14"/>
  <c r="AP88" i="14"/>
  <c r="AO88" i="14"/>
  <c r="AN88" i="14"/>
  <c r="AM88" i="14"/>
  <c r="AL88" i="14"/>
  <c r="AK88" i="14"/>
  <c r="AJ88" i="14"/>
  <c r="AI88" i="14"/>
  <c r="AH88" i="14"/>
  <c r="BM87" i="14"/>
  <c r="BL87" i="14"/>
  <c r="AQ87" i="14"/>
  <c r="AP87" i="14"/>
  <c r="AO87" i="14"/>
  <c r="AN87" i="14"/>
  <c r="AM87" i="14"/>
  <c r="AL87" i="14"/>
  <c r="AK87" i="14"/>
  <c r="AJ87" i="14"/>
  <c r="AI87" i="14"/>
  <c r="AH87" i="14"/>
  <c r="BM86" i="14"/>
  <c r="BL86" i="14"/>
  <c r="AQ86" i="14"/>
  <c r="AP86" i="14"/>
  <c r="AO86" i="14"/>
  <c r="AN86" i="14"/>
  <c r="AM86" i="14"/>
  <c r="AL86" i="14"/>
  <c r="AK86" i="14"/>
  <c r="AJ86" i="14"/>
  <c r="AI86" i="14"/>
  <c r="AH86" i="14"/>
  <c r="BM85" i="14"/>
  <c r="BL85" i="14"/>
  <c r="AQ85" i="14"/>
  <c r="AP85" i="14"/>
  <c r="AO85" i="14"/>
  <c r="AN85" i="14"/>
  <c r="AM85" i="14"/>
  <c r="AL85" i="14"/>
  <c r="AK85" i="14"/>
  <c r="AJ85" i="14"/>
  <c r="AI85" i="14"/>
  <c r="AH85" i="14"/>
  <c r="BM84" i="14"/>
  <c r="BL84" i="14"/>
  <c r="AQ84" i="14"/>
  <c r="AP84" i="14"/>
  <c r="AO84" i="14"/>
  <c r="AN84" i="14"/>
  <c r="AM84" i="14"/>
  <c r="AL84" i="14"/>
  <c r="AK84" i="14"/>
  <c r="AJ84" i="14"/>
  <c r="AI84" i="14"/>
  <c r="AH84" i="14"/>
  <c r="BM83" i="14"/>
  <c r="BL83" i="14"/>
  <c r="AQ83" i="14"/>
  <c r="AP83" i="14"/>
  <c r="AO83" i="14"/>
  <c r="AN83" i="14"/>
  <c r="AM83" i="14"/>
  <c r="AL83" i="14"/>
  <c r="AK83" i="14"/>
  <c r="AJ83" i="14"/>
  <c r="AI83" i="14"/>
  <c r="AH83" i="14"/>
  <c r="BM82" i="14"/>
  <c r="BL82" i="14"/>
  <c r="AQ82" i="14"/>
  <c r="AP82" i="14"/>
  <c r="AO82" i="14"/>
  <c r="AN82" i="14"/>
  <c r="AM82" i="14"/>
  <c r="AL82" i="14"/>
  <c r="AK82" i="14"/>
  <c r="AJ82" i="14"/>
  <c r="AI82" i="14"/>
  <c r="AH82" i="14"/>
  <c r="BM81" i="14"/>
  <c r="BL81" i="14"/>
  <c r="AQ81" i="14"/>
  <c r="AP81" i="14"/>
  <c r="AO81" i="14"/>
  <c r="AN81" i="14"/>
  <c r="AM81" i="14"/>
  <c r="AL81" i="14"/>
  <c r="AK81" i="14"/>
  <c r="AJ81" i="14"/>
  <c r="AI81" i="14"/>
  <c r="AH81" i="14"/>
  <c r="BM80" i="14"/>
  <c r="BL80" i="14"/>
  <c r="AQ80" i="14"/>
  <c r="AP80" i="14"/>
  <c r="AO80" i="14"/>
  <c r="AN80" i="14"/>
  <c r="AM80" i="14"/>
  <c r="AL80" i="14"/>
  <c r="AK80" i="14"/>
  <c r="AJ80" i="14"/>
  <c r="AI80" i="14"/>
  <c r="AH80" i="14"/>
  <c r="BM79" i="14"/>
  <c r="BL79" i="14"/>
  <c r="AQ79" i="14"/>
  <c r="AP79" i="14"/>
  <c r="AO79" i="14"/>
  <c r="AN79" i="14"/>
  <c r="AM79" i="14"/>
  <c r="AL79" i="14"/>
  <c r="AK79" i="14"/>
  <c r="AJ79" i="14"/>
  <c r="AI79" i="14"/>
  <c r="AH79" i="14"/>
  <c r="BM78" i="14"/>
  <c r="BL78" i="14"/>
  <c r="AQ78" i="14"/>
  <c r="AP78" i="14"/>
  <c r="AO78" i="14"/>
  <c r="AN78" i="14"/>
  <c r="AM78" i="14"/>
  <c r="AL78" i="14"/>
  <c r="AK78" i="14"/>
  <c r="AJ78" i="14"/>
  <c r="AI78" i="14"/>
  <c r="AH78" i="14"/>
  <c r="BM77" i="14"/>
  <c r="BL77" i="14"/>
  <c r="AQ77" i="14"/>
  <c r="AP77" i="14"/>
  <c r="AO77" i="14"/>
  <c r="AN77" i="14"/>
  <c r="AM77" i="14"/>
  <c r="AL77" i="14"/>
  <c r="AK77" i="14"/>
  <c r="AJ77" i="14"/>
  <c r="AI77" i="14"/>
  <c r="AH77" i="14"/>
  <c r="BM76" i="14"/>
  <c r="BL76" i="14"/>
  <c r="AQ76" i="14"/>
  <c r="AP76" i="14"/>
  <c r="AO76" i="14"/>
  <c r="AN76" i="14"/>
  <c r="AM76" i="14"/>
  <c r="AL76" i="14"/>
  <c r="AK76" i="14"/>
  <c r="AJ76" i="14"/>
  <c r="AI76" i="14"/>
  <c r="AH76" i="14"/>
  <c r="BM75" i="14"/>
  <c r="BL75" i="14"/>
  <c r="AQ75" i="14"/>
  <c r="AP75" i="14"/>
  <c r="AO75" i="14"/>
  <c r="AN75" i="14"/>
  <c r="AM75" i="14"/>
  <c r="AL75" i="14"/>
  <c r="AK75" i="14"/>
  <c r="AJ75" i="14"/>
  <c r="AI75" i="14"/>
  <c r="AH75" i="14"/>
  <c r="BM74" i="14"/>
  <c r="BL74" i="14"/>
  <c r="AQ74" i="14"/>
  <c r="AP74" i="14"/>
  <c r="AO74" i="14"/>
  <c r="AN74" i="14"/>
  <c r="AM74" i="14"/>
  <c r="AL74" i="14"/>
  <c r="AK74" i="14"/>
  <c r="AJ74" i="14"/>
  <c r="AI74" i="14"/>
  <c r="AH74" i="14"/>
  <c r="BM73" i="14"/>
  <c r="BL73" i="14"/>
  <c r="AQ73" i="14"/>
  <c r="AP73" i="14"/>
  <c r="AO73" i="14"/>
  <c r="AN73" i="14"/>
  <c r="AM73" i="14"/>
  <c r="AL73" i="14"/>
  <c r="AK73" i="14"/>
  <c r="AJ73" i="14"/>
  <c r="AI73" i="14"/>
  <c r="AH73" i="14"/>
  <c r="BM72" i="14"/>
  <c r="BL72" i="14"/>
  <c r="AQ72" i="14"/>
  <c r="AP72" i="14"/>
  <c r="AO72" i="14"/>
  <c r="AN72" i="14"/>
  <c r="AM72" i="14"/>
  <c r="AL72" i="14"/>
  <c r="AK72" i="14"/>
  <c r="AJ72" i="14"/>
  <c r="AI72" i="14"/>
  <c r="AH72" i="14"/>
  <c r="BM71" i="14"/>
  <c r="BL71" i="14"/>
  <c r="AQ71" i="14"/>
  <c r="AP71" i="14"/>
  <c r="AO71" i="14"/>
  <c r="AN71" i="14"/>
  <c r="AM71" i="14"/>
  <c r="AL71" i="14"/>
  <c r="AK71" i="14"/>
  <c r="AJ71" i="14"/>
  <c r="AI71" i="14"/>
  <c r="AH71" i="14"/>
  <c r="BM70" i="14"/>
  <c r="BL70" i="14"/>
  <c r="AQ70" i="14"/>
  <c r="AP70" i="14"/>
  <c r="AO70" i="14"/>
  <c r="AN70" i="14"/>
  <c r="AM70" i="14"/>
  <c r="AL70" i="14"/>
  <c r="AK70" i="14"/>
  <c r="AJ70" i="14"/>
  <c r="AI70" i="14"/>
  <c r="AH70" i="14"/>
  <c r="BM69" i="14"/>
  <c r="BL69" i="14"/>
  <c r="AQ69" i="14"/>
  <c r="AP69" i="14"/>
  <c r="AO69" i="14"/>
  <c r="AN69" i="14"/>
  <c r="AM69" i="14"/>
  <c r="AL69" i="14"/>
  <c r="AK69" i="14"/>
  <c r="AJ69" i="14"/>
  <c r="AI69" i="14"/>
  <c r="AH69" i="14"/>
  <c r="BM68" i="14"/>
  <c r="BL68" i="14"/>
  <c r="AQ68" i="14"/>
  <c r="AP68" i="14"/>
  <c r="AO68" i="14"/>
  <c r="AN68" i="14"/>
  <c r="AM68" i="14"/>
  <c r="AL68" i="14"/>
  <c r="AK68" i="14"/>
  <c r="AJ68" i="14"/>
  <c r="AI68" i="14"/>
  <c r="AH68" i="14"/>
  <c r="BM67" i="14"/>
  <c r="BL67" i="14"/>
  <c r="AQ67" i="14"/>
  <c r="AP67" i="14"/>
  <c r="AO67" i="14"/>
  <c r="AN67" i="14"/>
  <c r="AM67" i="14"/>
  <c r="AL67" i="14"/>
  <c r="AK67" i="14"/>
  <c r="AJ67" i="14"/>
  <c r="AI67" i="14"/>
  <c r="AH67" i="14"/>
  <c r="BM66" i="14"/>
  <c r="BL66" i="14"/>
  <c r="AQ66" i="14"/>
  <c r="AP66" i="14"/>
  <c r="AO66" i="14"/>
  <c r="AN66" i="14"/>
  <c r="AM66" i="14"/>
  <c r="AL66" i="14"/>
  <c r="AK66" i="14"/>
  <c r="AJ66" i="14"/>
  <c r="AI66" i="14"/>
  <c r="AH66" i="14"/>
  <c r="BM65" i="14"/>
  <c r="BL65" i="14"/>
  <c r="AQ65" i="14"/>
  <c r="AP65" i="14"/>
  <c r="AO65" i="14"/>
  <c r="AN65" i="14"/>
  <c r="AM65" i="14"/>
  <c r="AL65" i="14"/>
  <c r="AK65" i="14"/>
  <c r="AJ65" i="14"/>
  <c r="AI65" i="14"/>
  <c r="AH65" i="14"/>
  <c r="BM64" i="14"/>
  <c r="BL64" i="14"/>
  <c r="AQ64" i="14"/>
  <c r="AP64" i="14"/>
  <c r="AO64" i="14"/>
  <c r="AN64" i="14"/>
  <c r="AM64" i="14"/>
  <c r="AL64" i="14"/>
  <c r="AK64" i="14"/>
  <c r="AJ64" i="14"/>
  <c r="AI64" i="14"/>
  <c r="AH64" i="14"/>
  <c r="BM63" i="14"/>
  <c r="BL63" i="14"/>
  <c r="AQ63" i="14"/>
  <c r="AP63" i="14"/>
  <c r="AO63" i="14"/>
  <c r="AN63" i="14"/>
  <c r="AM63" i="14"/>
  <c r="AL63" i="14"/>
  <c r="AK63" i="14"/>
  <c r="AJ63" i="14"/>
  <c r="AI63" i="14"/>
  <c r="AH63" i="14"/>
  <c r="BM62" i="14"/>
  <c r="BL62" i="14"/>
  <c r="AQ62" i="14"/>
  <c r="AP62" i="14"/>
  <c r="AO62" i="14"/>
  <c r="AN62" i="14"/>
  <c r="AM62" i="14"/>
  <c r="AL62" i="14"/>
  <c r="AK62" i="14"/>
  <c r="AJ62" i="14"/>
  <c r="AI62" i="14"/>
  <c r="AH62" i="14"/>
  <c r="BM61" i="14"/>
  <c r="BL61" i="14"/>
  <c r="AQ61" i="14"/>
  <c r="AP61" i="14"/>
  <c r="AO61" i="14"/>
  <c r="AN61" i="14"/>
  <c r="AM61" i="14"/>
  <c r="AL61" i="14"/>
  <c r="AK61" i="14"/>
  <c r="AJ61" i="14"/>
  <c r="AI61" i="14"/>
  <c r="AH61" i="14"/>
  <c r="BM60" i="14"/>
  <c r="BL60" i="14"/>
  <c r="AQ60" i="14"/>
  <c r="AP60" i="14"/>
  <c r="AO60" i="14"/>
  <c r="AN60" i="14"/>
  <c r="AM60" i="14"/>
  <c r="AL60" i="14"/>
  <c r="AK60" i="14"/>
  <c r="AJ60" i="14"/>
  <c r="AI60" i="14"/>
  <c r="AH60" i="14"/>
  <c r="BM59" i="14"/>
  <c r="BL59" i="14"/>
  <c r="AQ59" i="14"/>
  <c r="AP59" i="14"/>
  <c r="AO59" i="14"/>
  <c r="AN59" i="14"/>
  <c r="AM59" i="14"/>
  <c r="AL59" i="14"/>
  <c r="AK59" i="14"/>
  <c r="AJ59" i="14"/>
  <c r="AI59" i="14"/>
  <c r="AH59" i="14"/>
  <c r="BM58" i="14"/>
  <c r="BL58" i="14"/>
  <c r="AQ58" i="14"/>
  <c r="AP58" i="14"/>
  <c r="AO58" i="14"/>
  <c r="AN58" i="14"/>
  <c r="AM58" i="14"/>
  <c r="AL58" i="14"/>
  <c r="AK58" i="14"/>
  <c r="AJ58" i="14"/>
  <c r="AI58" i="14"/>
  <c r="AH58" i="14"/>
  <c r="BM57" i="14"/>
  <c r="BL57" i="14"/>
  <c r="AQ57" i="14"/>
  <c r="AP57" i="14"/>
  <c r="AO57" i="14"/>
  <c r="AN57" i="14"/>
  <c r="AM57" i="14"/>
  <c r="AL57" i="14"/>
  <c r="AK57" i="14"/>
  <c r="AJ57" i="14"/>
  <c r="AI57" i="14"/>
  <c r="AH57" i="14"/>
  <c r="BM56" i="14"/>
  <c r="BL56" i="14"/>
  <c r="AQ56" i="14"/>
  <c r="AP56" i="14"/>
  <c r="AO56" i="14"/>
  <c r="AN56" i="14"/>
  <c r="AM56" i="14"/>
  <c r="AL56" i="14"/>
  <c r="AK56" i="14"/>
  <c r="AJ56" i="14"/>
  <c r="AI56" i="14"/>
  <c r="AH56" i="14"/>
  <c r="BM55" i="14"/>
  <c r="BL55" i="14"/>
  <c r="AQ55" i="14"/>
  <c r="AP55" i="14"/>
  <c r="AO55" i="14"/>
  <c r="AN55" i="14"/>
  <c r="AM55" i="14"/>
  <c r="AL55" i="14"/>
  <c r="AK55" i="14"/>
  <c r="AJ55" i="14"/>
  <c r="AI55" i="14"/>
  <c r="AH55" i="14"/>
  <c r="BM54" i="14"/>
  <c r="BL54" i="14"/>
  <c r="AQ54" i="14"/>
  <c r="AP54" i="14"/>
  <c r="AO54" i="14"/>
  <c r="AN54" i="14"/>
  <c r="AM54" i="14"/>
  <c r="AL54" i="14"/>
  <c r="AK54" i="14"/>
  <c r="AJ54" i="14"/>
  <c r="AI54" i="14"/>
  <c r="AH54" i="14"/>
  <c r="BM53" i="14"/>
  <c r="BL53" i="14"/>
  <c r="AQ53" i="14"/>
  <c r="AP53" i="14"/>
  <c r="AO53" i="14"/>
  <c r="AN53" i="14"/>
  <c r="AM53" i="14"/>
  <c r="AL53" i="14"/>
  <c r="AK53" i="14"/>
  <c r="AJ53" i="14"/>
  <c r="AI53" i="14"/>
  <c r="AH53" i="14"/>
  <c r="BM52" i="14"/>
  <c r="BL52" i="14"/>
  <c r="AQ52" i="14"/>
  <c r="AP52" i="14"/>
  <c r="AO52" i="14"/>
  <c r="AN52" i="14"/>
  <c r="AM52" i="14"/>
  <c r="AL52" i="14"/>
  <c r="AK52" i="14"/>
  <c r="AJ52" i="14"/>
  <c r="AI52" i="14"/>
  <c r="AH52" i="14"/>
  <c r="BM51" i="14"/>
  <c r="BL51" i="14"/>
  <c r="AQ51" i="14"/>
  <c r="AP51" i="14"/>
  <c r="AO51" i="14"/>
  <c r="AN51" i="14"/>
  <c r="AM51" i="14"/>
  <c r="AL51" i="14"/>
  <c r="AK51" i="14"/>
  <c r="AJ51" i="14"/>
  <c r="AI51" i="14"/>
  <c r="AH51" i="14"/>
  <c r="BM50" i="14"/>
  <c r="BL50" i="14"/>
  <c r="AQ50" i="14"/>
  <c r="AP50" i="14"/>
  <c r="AO50" i="14"/>
  <c r="AN50" i="14"/>
  <c r="AM50" i="14"/>
  <c r="AL50" i="14"/>
  <c r="AK50" i="14"/>
  <c r="AJ50" i="14"/>
  <c r="AI50" i="14"/>
  <c r="AH50" i="14"/>
  <c r="BM49" i="14"/>
  <c r="BL49" i="14"/>
  <c r="AQ49" i="14"/>
  <c r="AP49" i="14"/>
  <c r="AO49" i="14"/>
  <c r="AN49" i="14"/>
  <c r="AM49" i="14"/>
  <c r="AL49" i="14"/>
  <c r="AK49" i="14"/>
  <c r="AJ49" i="14"/>
  <c r="AI49" i="14"/>
  <c r="AH49" i="14"/>
  <c r="BM48" i="14"/>
  <c r="BL48" i="14"/>
  <c r="AQ48" i="14"/>
  <c r="AP48" i="14"/>
  <c r="AO48" i="14"/>
  <c r="AN48" i="14"/>
  <c r="AM48" i="14"/>
  <c r="AL48" i="14"/>
  <c r="AK48" i="14"/>
  <c r="AJ48" i="14"/>
  <c r="AI48" i="14"/>
  <c r="AH48" i="14"/>
  <c r="BM47" i="14"/>
  <c r="BL47" i="14"/>
  <c r="AQ47" i="14"/>
  <c r="AP47" i="14"/>
  <c r="AO47" i="14"/>
  <c r="AN47" i="14"/>
  <c r="AM47" i="14"/>
  <c r="AL47" i="14"/>
  <c r="AK47" i="14"/>
  <c r="AJ47" i="14"/>
  <c r="AI47" i="14"/>
  <c r="AH47" i="14"/>
  <c r="BM46" i="14"/>
  <c r="BL46" i="14"/>
  <c r="AQ46" i="14"/>
  <c r="AP46" i="14"/>
  <c r="AO46" i="14"/>
  <c r="AN46" i="14"/>
  <c r="AM46" i="14"/>
  <c r="AL46" i="14"/>
  <c r="AK46" i="14"/>
  <c r="AJ46" i="14"/>
  <c r="AI46" i="14"/>
  <c r="AH46" i="14"/>
  <c r="BM45" i="14"/>
  <c r="BL45" i="14"/>
  <c r="AQ45" i="14"/>
  <c r="AP45" i="14"/>
  <c r="AO45" i="14"/>
  <c r="AN45" i="14"/>
  <c r="AM45" i="14"/>
  <c r="AL45" i="14"/>
  <c r="AK45" i="14"/>
  <c r="AJ45" i="14"/>
  <c r="AI45" i="14"/>
  <c r="AH45" i="14"/>
  <c r="BM44" i="14"/>
  <c r="BL44" i="14"/>
  <c r="AQ44" i="14"/>
  <c r="AP44" i="14"/>
  <c r="AO44" i="14"/>
  <c r="AN44" i="14"/>
  <c r="AM44" i="14"/>
  <c r="AL44" i="14"/>
  <c r="AK44" i="14"/>
  <c r="AJ44" i="14"/>
  <c r="AI44" i="14"/>
  <c r="AH44" i="14"/>
  <c r="BM43" i="14"/>
  <c r="BL43" i="14"/>
  <c r="AQ43" i="14"/>
  <c r="AP43" i="14"/>
  <c r="AO43" i="14"/>
  <c r="AN43" i="14"/>
  <c r="AM43" i="14"/>
  <c r="AL43" i="14"/>
  <c r="AK43" i="14"/>
  <c r="AJ43" i="14"/>
  <c r="AI43" i="14"/>
  <c r="AH43" i="14"/>
  <c r="BM42" i="14"/>
  <c r="BL42" i="14"/>
  <c r="AQ42" i="14"/>
  <c r="AP42" i="14"/>
  <c r="AO42" i="14"/>
  <c r="AN42" i="14"/>
  <c r="AM42" i="14"/>
  <c r="AL42" i="14"/>
  <c r="AK42" i="14"/>
  <c r="AJ42" i="14"/>
  <c r="AI42" i="14"/>
  <c r="AH42" i="14"/>
  <c r="BM41" i="14"/>
  <c r="BL41" i="14"/>
  <c r="AQ41" i="14"/>
  <c r="AP41" i="14"/>
  <c r="AO41" i="14"/>
  <c r="AN41" i="14"/>
  <c r="AM41" i="14"/>
  <c r="AL41" i="14"/>
  <c r="AK41" i="14"/>
  <c r="AJ41" i="14"/>
  <c r="AI41" i="14"/>
  <c r="AH41" i="14"/>
  <c r="BM40" i="14"/>
  <c r="BL40" i="14"/>
  <c r="AQ40" i="14"/>
  <c r="AP40" i="14"/>
  <c r="AO40" i="14"/>
  <c r="AN40" i="14"/>
  <c r="AM40" i="14"/>
  <c r="AL40" i="14"/>
  <c r="AK40" i="14"/>
  <c r="AJ40" i="14"/>
  <c r="AI40" i="14"/>
  <c r="AH40" i="14"/>
  <c r="BM39" i="14"/>
  <c r="BL39" i="14"/>
  <c r="AQ39" i="14"/>
  <c r="AP39" i="14"/>
  <c r="AO39" i="14"/>
  <c r="AN39" i="14"/>
  <c r="AM39" i="14"/>
  <c r="AL39" i="14"/>
  <c r="AK39" i="14"/>
  <c r="AJ39" i="14"/>
  <c r="AI39" i="14"/>
  <c r="AH39" i="14"/>
  <c r="BM38" i="14"/>
  <c r="BL38" i="14"/>
  <c r="AQ38" i="14"/>
  <c r="AP38" i="14"/>
  <c r="AO38" i="14"/>
  <c r="AN38" i="14"/>
  <c r="AM38" i="14"/>
  <c r="AL38" i="14"/>
  <c r="AK38" i="14"/>
  <c r="AJ38" i="14"/>
  <c r="AI38" i="14"/>
  <c r="AH38" i="14"/>
  <c r="BM37" i="14"/>
  <c r="BL37" i="14"/>
  <c r="AQ37" i="14"/>
  <c r="AP37" i="14"/>
  <c r="AO37" i="14"/>
  <c r="AN37" i="14"/>
  <c r="AM37" i="14"/>
  <c r="AL37" i="14"/>
  <c r="AK37" i="14"/>
  <c r="AJ37" i="14"/>
  <c r="AI37" i="14"/>
  <c r="AH37" i="14"/>
  <c r="BM36" i="14"/>
  <c r="BL36" i="14"/>
  <c r="AQ36" i="14"/>
  <c r="AP36" i="14"/>
  <c r="AO36" i="14"/>
  <c r="AN36" i="14"/>
  <c r="AM36" i="14"/>
  <c r="AL36" i="14"/>
  <c r="AK36" i="14"/>
  <c r="AJ36" i="14"/>
  <c r="AI36" i="14"/>
  <c r="AH36" i="14"/>
  <c r="BM35" i="14"/>
  <c r="BL35" i="14"/>
  <c r="AQ35" i="14"/>
  <c r="AP35" i="14"/>
  <c r="AO35" i="14"/>
  <c r="AN35" i="14"/>
  <c r="AM35" i="14"/>
  <c r="AL35" i="14"/>
  <c r="AK35" i="14"/>
  <c r="AJ35" i="14"/>
  <c r="AI35" i="14"/>
  <c r="AH35" i="14"/>
  <c r="BM34" i="14"/>
  <c r="BL34" i="14"/>
  <c r="AQ34" i="14"/>
  <c r="AP34" i="14"/>
  <c r="AO34" i="14"/>
  <c r="AN34" i="14"/>
  <c r="AM34" i="14"/>
  <c r="AL34" i="14"/>
  <c r="AK34" i="14"/>
  <c r="AJ34" i="14"/>
  <c r="AI34" i="14"/>
  <c r="AH34" i="14"/>
  <c r="BM33" i="14"/>
  <c r="BL33" i="14"/>
  <c r="AQ33" i="14"/>
  <c r="AP33" i="14"/>
  <c r="AO33" i="14"/>
  <c r="AN33" i="14"/>
  <c r="AM33" i="14"/>
  <c r="AL33" i="14"/>
  <c r="AK33" i="14"/>
  <c r="AJ33" i="14"/>
  <c r="AI33" i="14"/>
  <c r="AH33" i="14"/>
  <c r="BM32" i="14"/>
  <c r="BL32" i="14"/>
  <c r="AQ32" i="14"/>
  <c r="AP32" i="14"/>
  <c r="AO32" i="14"/>
  <c r="AN32" i="14"/>
  <c r="AM32" i="14"/>
  <c r="AL32" i="14"/>
  <c r="AK32" i="14"/>
  <c r="AJ32" i="14"/>
  <c r="AI32" i="14"/>
  <c r="AH32" i="14"/>
  <c r="BM31" i="14"/>
  <c r="BL31" i="14"/>
  <c r="AQ31" i="14"/>
  <c r="AP31" i="14"/>
  <c r="AO31" i="14"/>
  <c r="AN31" i="14"/>
  <c r="AM31" i="14"/>
  <c r="AL31" i="14"/>
  <c r="AK31" i="14"/>
  <c r="AJ31" i="14"/>
  <c r="AI31" i="14"/>
  <c r="AH31" i="14"/>
  <c r="BM30" i="14"/>
  <c r="BL30" i="14"/>
  <c r="AQ30" i="14"/>
  <c r="AP30" i="14"/>
  <c r="AO30" i="14"/>
  <c r="AN30" i="14"/>
  <c r="AM30" i="14"/>
  <c r="AL30" i="14"/>
  <c r="AK30" i="14"/>
  <c r="AJ30" i="14"/>
  <c r="AI30" i="14"/>
  <c r="AH30" i="14"/>
  <c r="BM29" i="14"/>
  <c r="BL29" i="14"/>
  <c r="AQ29" i="14"/>
  <c r="AP29" i="14"/>
  <c r="AO29" i="14"/>
  <c r="AN29" i="14"/>
  <c r="AM29" i="14"/>
  <c r="AL29" i="14"/>
  <c r="AK29" i="14"/>
  <c r="AJ29" i="14"/>
  <c r="AI29" i="14"/>
  <c r="AH29" i="14"/>
  <c r="BM28" i="14"/>
  <c r="BL28" i="14"/>
  <c r="AQ28" i="14"/>
  <c r="AP28" i="14"/>
  <c r="AO28" i="14"/>
  <c r="AN28" i="14"/>
  <c r="AM28" i="14"/>
  <c r="AL28" i="14"/>
  <c r="AK28" i="14"/>
  <c r="AJ28" i="14"/>
  <c r="AI28" i="14"/>
  <c r="AH28" i="14"/>
  <c r="BM27" i="14"/>
  <c r="BL27" i="14"/>
  <c r="AQ27" i="14"/>
  <c r="AP27" i="14"/>
  <c r="AO27" i="14"/>
  <c r="AN27" i="14"/>
  <c r="AM27" i="14"/>
  <c r="AL27" i="14"/>
  <c r="AK27" i="14"/>
  <c r="AJ27" i="14"/>
  <c r="AI27" i="14"/>
  <c r="AH27" i="14"/>
  <c r="BM26" i="14"/>
  <c r="BL26" i="14"/>
  <c r="AQ26" i="14"/>
  <c r="AP26" i="14"/>
  <c r="AO26" i="14"/>
  <c r="AN26" i="14"/>
  <c r="AM26" i="14"/>
  <c r="AL26" i="14"/>
  <c r="AK26" i="14"/>
  <c r="AJ26" i="14"/>
  <c r="AI26" i="14"/>
  <c r="AH26" i="14"/>
  <c r="BM25" i="14"/>
  <c r="BL25" i="14"/>
  <c r="AQ25" i="14"/>
  <c r="AP25" i="14"/>
  <c r="AO25" i="14"/>
  <c r="AN25" i="14"/>
  <c r="AM25" i="14"/>
  <c r="AL25" i="14"/>
  <c r="AK25" i="14"/>
  <c r="AJ25" i="14"/>
  <c r="AI25" i="14"/>
  <c r="AH25" i="14"/>
  <c r="BM24" i="14"/>
  <c r="BL24" i="14"/>
  <c r="AQ24" i="14"/>
  <c r="AP24" i="14"/>
  <c r="AO24" i="14"/>
  <c r="AN24" i="14"/>
  <c r="AM24" i="14"/>
  <c r="AL24" i="14"/>
  <c r="AK24" i="14"/>
  <c r="AJ24" i="14"/>
  <c r="AI24" i="14"/>
  <c r="AH24" i="14"/>
  <c r="BM23" i="14"/>
  <c r="BL23" i="14"/>
  <c r="AQ23" i="14"/>
  <c r="AP23" i="14"/>
  <c r="AO23" i="14"/>
  <c r="AN23" i="14"/>
  <c r="AM23" i="14"/>
  <c r="AL23" i="14"/>
  <c r="AK23" i="14"/>
  <c r="AJ23" i="14"/>
  <c r="AI23" i="14"/>
  <c r="AH23" i="14"/>
  <c r="BM22" i="14"/>
  <c r="BL22" i="14"/>
  <c r="AQ22" i="14"/>
  <c r="AP22" i="14"/>
  <c r="AO22" i="14"/>
  <c r="AN22" i="14"/>
  <c r="AM22" i="14"/>
  <c r="AL22" i="14"/>
  <c r="AK22" i="14"/>
  <c r="AJ22" i="14"/>
  <c r="AI22" i="14"/>
  <c r="AH22" i="14"/>
  <c r="BM21" i="14"/>
  <c r="BL21" i="14"/>
  <c r="AQ21" i="14"/>
  <c r="AP21" i="14"/>
  <c r="AO21" i="14"/>
  <c r="AN21" i="14"/>
  <c r="AM21" i="14"/>
  <c r="AL21" i="14"/>
  <c r="AK21" i="14"/>
  <c r="AJ21" i="14"/>
  <c r="AI21" i="14"/>
  <c r="AH21" i="14"/>
  <c r="BM20" i="14"/>
  <c r="BL20" i="14"/>
  <c r="AQ20" i="14"/>
  <c r="AP20" i="14"/>
  <c r="AO20" i="14"/>
  <c r="AN20" i="14"/>
  <c r="AM20" i="14"/>
  <c r="AL20" i="14"/>
  <c r="AK20" i="14"/>
  <c r="AJ20" i="14"/>
  <c r="AI20" i="14"/>
  <c r="AH20" i="14"/>
  <c r="BM19" i="14"/>
  <c r="BL19" i="14"/>
  <c r="AQ19" i="14"/>
  <c r="AP19" i="14"/>
  <c r="AO19" i="14"/>
  <c r="AN19" i="14"/>
  <c r="AM19" i="14"/>
  <c r="AL19" i="14"/>
  <c r="AK19" i="14"/>
  <c r="AJ19" i="14"/>
  <c r="AI19" i="14"/>
  <c r="AH19" i="14"/>
  <c r="BM18" i="14"/>
  <c r="BL18" i="14"/>
  <c r="AQ18" i="14"/>
  <c r="AP18" i="14"/>
  <c r="AO18" i="14"/>
  <c r="AN18" i="14"/>
  <c r="AM18" i="14"/>
  <c r="AL18" i="14"/>
  <c r="AK18" i="14"/>
  <c r="AJ18" i="14"/>
  <c r="AI18" i="14"/>
  <c r="AH18" i="14"/>
  <c r="BM17" i="14"/>
  <c r="BL17" i="14"/>
  <c r="AQ17" i="14"/>
  <c r="AP17" i="14"/>
  <c r="AO17" i="14"/>
  <c r="AN17" i="14"/>
  <c r="AM17" i="14"/>
  <c r="AL17" i="14"/>
  <c r="AK17" i="14"/>
  <c r="AJ17" i="14"/>
  <c r="AI17" i="14"/>
  <c r="AH17" i="14"/>
  <c r="BM16" i="14"/>
  <c r="BL16" i="14"/>
  <c r="AQ16" i="14"/>
  <c r="AP16" i="14"/>
  <c r="AO16" i="14"/>
  <c r="AN16" i="14"/>
  <c r="AM16" i="14"/>
  <c r="AL16" i="14"/>
  <c r="AK16" i="14"/>
  <c r="AJ16" i="14"/>
  <c r="AI16" i="14"/>
  <c r="AH16" i="14"/>
  <c r="BM15" i="14"/>
  <c r="BL15" i="14"/>
  <c r="AQ15" i="14"/>
  <c r="AP15" i="14"/>
  <c r="AO15" i="14"/>
  <c r="AN15" i="14"/>
  <c r="AM15" i="14"/>
  <c r="AL15" i="14"/>
  <c r="AK15" i="14"/>
  <c r="AJ15" i="14"/>
  <c r="AI15" i="14"/>
  <c r="AH15" i="14"/>
  <c r="BM14" i="14"/>
  <c r="BL14" i="14"/>
  <c r="AQ14" i="14"/>
  <c r="AP14" i="14"/>
  <c r="AO14" i="14"/>
  <c r="AN14" i="14"/>
  <c r="AM14" i="14"/>
  <c r="AL14" i="14"/>
  <c r="AK14" i="14"/>
  <c r="AJ14" i="14"/>
  <c r="AI14" i="14"/>
  <c r="AH14" i="14"/>
  <c r="BM13" i="14"/>
  <c r="BL13" i="14"/>
  <c r="AQ13" i="14"/>
  <c r="AP13" i="14"/>
  <c r="AO13" i="14"/>
  <c r="AN13" i="14"/>
  <c r="AM13" i="14"/>
  <c r="AL13" i="14"/>
  <c r="AK13" i="14"/>
  <c r="AJ13" i="14"/>
  <c r="AI13" i="14"/>
  <c r="AH13" i="14"/>
  <c r="BM12" i="14"/>
  <c r="BL12" i="14"/>
  <c r="AQ12" i="14"/>
  <c r="AP12" i="14"/>
  <c r="AO12" i="14"/>
  <c r="AN12" i="14"/>
  <c r="AM12" i="14"/>
  <c r="AL12" i="14"/>
  <c r="AK12" i="14"/>
  <c r="AJ12" i="14"/>
  <c r="AI12" i="14"/>
  <c r="AH12" i="14"/>
  <c r="BM11" i="14"/>
  <c r="BL11" i="14"/>
  <c r="AQ11" i="14"/>
  <c r="AP11" i="14"/>
  <c r="AO11" i="14"/>
  <c r="AN11" i="14"/>
  <c r="AM11" i="14"/>
  <c r="AL11" i="14"/>
  <c r="AK11" i="14"/>
  <c r="AJ11" i="14"/>
  <c r="AI11" i="14"/>
  <c r="AH11" i="14"/>
  <c r="BM10" i="14"/>
  <c r="BL10" i="14"/>
  <c r="AQ10" i="14"/>
  <c r="AP10" i="14"/>
  <c r="AO10" i="14"/>
  <c r="AN10" i="14"/>
  <c r="AM10" i="14"/>
  <c r="AL10" i="14"/>
  <c r="AK10" i="14"/>
  <c r="AJ10" i="14"/>
  <c r="AI10" i="14"/>
  <c r="AH10" i="14"/>
  <c r="BM9" i="14"/>
  <c r="BL9" i="14"/>
  <c r="AQ9" i="14"/>
  <c r="AP9" i="14"/>
  <c r="AO9" i="14"/>
  <c r="AN9" i="14"/>
  <c r="AM9" i="14"/>
  <c r="AL9" i="14"/>
  <c r="AK9" i="14"/>
  <c r="AJ9" i="14"/>
  <c r="AI9" i="14"/>
  <c r="AH9" i="14"/>
  <c r="BM8" i="14"/>
  <c r="BL8" i="14"/>
  <c r="AQ8" i="14"/>
  <c r="AP8" i="14"/>
  <c r="AO8" i="14"/>
  <c r="AN8" i="14"/>
  <c r="AM8" i="14"/>
  <c r="AL8" i="14"/>
  <c r="AK8" i="14"/>
  <c r="AJ8" i="14"/>
  <c r="AI8" i="14"/>
  <c r="AH8" i="14"/>
  <c r="BM7" i="14"/>
  <c r="BL7" i="14"/>
  <c r="AQ7" i="14"/>
  <c r="AP7" i="14"/>
  <c r="AO7" i="14"/>
  <c r="AN7" i="14"/>
  <c r="AM7" i="14"/>
  <c r="AL7" i="14"/>
  <c r="AK7" i="14"/>
  <c r="AJ7" i="14"/>
  <c r="AI7" i="14"/>
  <c r="AH7" i="14"/>
  <c r="BM6" i="14"/>
  <c r="BL6" i="14"/>
  <c r="AQ6" i="14"/>
  <c r="AP6" i="14"/>
  <c r="AO6" i="14"/>
  <c r="AN6" i="14"/>
  <c r="AM6" i="14"/>
  <c r="AL6" i="14"/>
  <c r="AK6" i="14"/>
  <c r="AJ6" i="14"/>
  <c r="AI6" i="14"/>
  <c r="AH6" i="14"/>
  <c r="BM5" i="14"/>
  <c r="BL5" i="14"/>
  <c r="AQ5" i="14"/>
  <c r="AP5" i="14"/>
  <c r="AO5" i="14"/>
  <c r="AN5" i="14"/>
  <c r="AM5" i="14"/>
  <c r="AL5" i="14"/>
  <c r="AK5" i="14"/>
  <c r="AJ5" i="14"/>
  <c r="AI5" i="14"/>
  <c r="AH5" i="14"/>
  <c r="BM4" i="14"/>
  <c r="BL4" i="14"/>
  <c r="AQ4" i="14"/>
  <c r="AP4" i="14"/>
  <c r="AO4" i="14"/>
  <c r="AN4" i="14"/>
  <c r="AM4" i="14"/>
  <c r="AL4" i="14"/>
  <c r="AK4" i="14"/>
  <c r="AJ4" i="14"/>
  <c r="AI4" i="14"/>
  <c r="AH4" i="14"/>
  <c r="BM3" i="14"/>
  <c r="BL3" i="14"/>
  <c r="AQ3" i="14"/>
  <c r="AP3" i="14"/>
  <c r="AO3" i="14"/>
  <c r="AN3" i="14"/>
  <c r="AM3" i="14"/>
  <c r="AL3" i="14"/>
  <c r="AK3" i="14"/>
  <c r="AJ3" i="14"/>
  <c r="AI3" i="14"/>
  <c r="AH3" i="14"/>
  <c r="A3" i="14"/>
  <c r="A4" i="14" s="1"/>
  <c r="A5" i="14" s="1"/>
  <c r="A6" i="14" s="1"/>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BM2" i="14"/>
  <c r="BL2" i="14"/>
  <c r="AQ2" i="14"/>
  <c r="AP2" i="14"/>
  <c r="AO2" i="14"/>
  <c r="AN2" i="14"/>
  <c r="AM2" i="14"/>
  <c r="AL2" i="14"/>
  <c r="AK2" i="14"/>
  <c r="AJ2" i="14"/>
  <c r="AI2" i="14"/>
  <c r="AH2" i="14"/>
  <c r="AR8" i="14" l="1"/>
  <c r="BD8" i="14" s="1"/>
  <c r="BN191" i="14"/>
  <c r="BN287" i="14"/>
  <c r="BN303" i="14"/>
  <c r="BN687" i="14"/>
  <c r="BN719" i="14"/>
  <c r="BN855" i="14"/>
  <c r="BN87" i="14"/>
  <c r="BN447" i="14"/>
  <c r="BN479" i="14"/>
  <c r="BN439" i="14"/>
  <c r="BN471" i="14"/>
  <c r="BN535" i="14"/>
  <c r="BN864" i="14"/>
  <c r="BN9" i="14"/>
  <c r="BN41" i="14"/>
  <c r="BN57" i="14"/>
  <c r="BN585" i="14"/>
  <c r="BN601" i="14"/>
  <c r="BN18" i="14"/>
  <c r="BN194" i="14"/>
  <c r="BN210" i="14"/>
  <c r="BN274" i="14"/>
  <c r="BN306" i="14"/>
  <c r="BN108" i="14"/>
  <c r="BN731" i="14"/>
  <c r="BN365" i="14"/>
  <c r="BN477" i="14"/>
  <c r="BN161" i="14"/>
  <c r="BN385" i="14"/>
  <c r="BN433" i="14"/>
  <c r="BN513" i="14"/>
  <c r="BN561" i="14"/>
  <c r="BN577" i="14"/>
  <c r="BN62" i="14"/>
  <c r="BN382" i="14"/>
  <c r="BN718" i="14"/>
  <c r="BN112" i="14"/>
  <c r="BN240" i="14"/>
  <c r="BN256" i="14"/>
  <c r="BN641" i="14"/>
  <c r="BN673" i="14"/>
  <c r="BN737" i="14"/>
  <c r="BN246" i="14"/>
  <c r="BN152" i="14"/>
  <c r="BN200" i="14"/>
  <c r="BN280" i="14"/>
  <c r="BN312" i="14"/>
  <c r="BN552" i="14"/>
  <c r="BN664" i="14"/>
  <c r="BN680" i="14"/>
  <c r="BN728" i="14"/>
  <c r="BN887" i="14"/>
  <c r="BN572" i="14"/>
  <c r="AR287" i="14"/>
  <c r="BD287" i="14" s="1"/>
  <c r="AR112" i="14"/>
  <c r="BN164" i="14"/>
  <c r="BN602" i="14"/>
  <c r="BN133" i="14"/>
  <c r="BN571" i="14"/>
  <c r="BN620" i="14"/>
  <c r="BN748" i="14"/>
  <c r="BN886" i="14"/>
  <c r="BN268" i="14"/>
  <c r="BN749" i="14"/>
  <c r="AR670" i="14"/>
  <c r="BD670" i="14" s="1"/>
  <c r="BN478" i="14"/>
  <c r="BN304" i="14"/>
  <c r="BN496" i="14"/>
  <c r="BN640" i="14"/>
  <c r="BN720" i="14"/>
  <c r="BN736" i="14"/>
  <c r="BN211" i="14"/>
  <c r="BN227" i="14"/>
  <c r="BN291" i="14"/>
  <c r="BN323" i="14"/>
  <c r="AR703" i="14"/>
  <c r="BD703" i="14" s="1"/>
  <c r="BN707" i="14"/>
  <c r="BN834" i="14"/>
  <c r="BN857" i="14"/>
  <c r="BN70" i="14"/>
  <c r="BN293" i="14"/>
  <c r="BN421" i="14"/>
  <c r="BN453" i="14"/>
  <c r="BN484" i="14"/>
  <c r="BN485" i="14"/>
  <c r="BN533" i="14"/>
  <c r="BN644" i="14"/>
  <c r="BN740" i="14"/>
  <c r="BN741" i="14"/>
  <c r="AR882" i="14"/>
  <c r="BD882" i="14" s="1"/>
  <c r="BN662" i="14"/>
  <c r="BN694" i="14"/>
  <c r="BN726" i="14"/>
  <c r="BN875" i="14"/>
  <c r="AR268" i="14"/>
  <c r="BD268" i="14" s="1"/>
  <c r="BN791" i="14"/>
  <c r="BN807" i="14"/>
  <c r="BN298" i="14"/>
  <c r="BN362" i="14"/>
  <c r="BN378" i="14"/>
  <c r="BN538" i="14"/>
  <c r="BN841" i="14"/>
  <c r="BN462" i="14"/>
  <c r="BN494" i="14"/>
  <c r="BN588" i="14"/>
  <c r="BN621" i="14"/>
  <c r="BN684" i="14"/>
  <c r="BN685" i="14"/>
  <c r="BN733" i="14"/>
  <c r="BN764" i="14"/>
  <c r="BN813" i="14"/>
  <c r="BN870" i="14"/>
  <c r="BN654" i="14"/>
  <c r="BN686" i="14"/>
  <c r="BN272" i="14"/>
  <c r="BN33" i="14"/>
  <c r="AR257" i="14"/>
  <c r="BD257" i="14" s="1"/>
  <c r="AR190" i="14"/>
  <c r="BD190" i="14" s="1"/>
  <c r="AR273" i="14"/>
  <c r="BD273" i="14" s="1"/>
  <c r="BN148" i="14"/>
  <c r="BN228" i="14"/>
  <c r="BN229" i="14"/>
  <c r="BN245" i="14"/>
  <c r="BN308" i="14"/>
  <c r="BN451" i="14"/>
  <c r="BN468" i="14"/>
  <c r="BN499" i="14"/>
  <c r="BN564" i="14"/>
  <c r="BN881" i="14"/>
  <c r="BN366" i="14"/>
  <c r="BN26" i="14"/>
  <c r="BN90" i="14"/>
  <c r="BN105" i="14"/>
  <c r="BN215" i="14"/>
  <c r="BN231" i="14"/>
  <c r="BN262" i="14"/>
  <c r="BN263" i="14"/>
  <c r="BN310" i="14"/>
  <c r="BN406" i="14"/>
  <c r="BN438" i="14"/>
  <c r="BN502" i="14"/>
  <c r="BN534" i="14"/>
  <c r="BN660" i="14"/>
  <c r="BN820" i="14"/>
  <c r="BN836" i="14"/>
  <c r="BN890" i="14"/>
  <c r="AR122" i="14"/>
  <c r="BD122" i="14" s="1"/>
  <c r="BN455" i="14"/>
  <c r="BN122" i="14"/>
  <c r="BN327" i="14"/>
  <c r="BN76" i="14"/>
  <c r="BN77" i="14"/>
  <c r="BN140" i="14"/>
  <c r="BN266" i="14"/>
  <c r="BN282" i="14"/>
  <c r="BN425" i="14"/>
  <c r="BN441" i="14"/>
  <c r="BN505" i="14"/>
  <c r="BN568" i="14"/>
  <c r="BN663" i="14"/>
  <c r="BN743" i="14"/>
  <c r="AR409" i="14"/>
  <c r="AR806" i="14"/>
  <c r="BD806" i="14" s="1"/>
  <c r="AR807" i="14"/>
  <c r="BD807" i="14" s="1"/>
  <c r="BN31" i="14"/>
  <c r="BN47" i="14"/>
  <c r="BN172" i="14"/>
  <c r="BN299" i="14"/>
  <c r="BN331" i="14"/>
  <c r="BN347" i="14"/>
  <c r="BN363" i="14"/>
  <c r="BN395" i="14"/>
  <c r="AR410" i="14"/>
  <c r="BN411" i="14"/>
  <c r="BN443" i="14"/>
  <c r="BN491" i="14"/>
  <c r="BN507" i="14"/>
  <c r="BN649" i="14"/>
  <c r="BN696" i="14"/>
  <c r="BN712" i="14"/>
  <c r="BN713" i="14"/>
  <c r="BN744" i="14"/>
  <c r="BN238" i="14"/>
  <c r="BN16" i="14"/>
  <c r="BN96" i="14"/>
  <c r="BN380" i="14"/>
  <c r="BN412" i="14"/>
  <c r="BN476" i="14"/>
  <c r="BN492" i="14"/>
  <c r="BN634" i="14"/>
  <c r="BN698" i="14"/>
  <c r="BN714" i="14"/>
  <c r="BN877" i="14"/>
  <c r="BN767" i="14"/>
  <c r="BN814" i="14"/>
  <c r="BN358" i="14"/>
  <c r="AR709" i="14"/>
  <c r="BD709" i="14" s="1"/>
  <c r="BN815" i="14"/>
  <c r="AR494" i="14"/>
  <c r="BD494" i="14" s="1"/>
  <c r="AR572" i="14"/>
  <c r="BD572" i="14" s="1"/>
  <c r="BN30" i="14"/>
  <c r="BN437" i="14"/>
  <c r="AR510" i="14"/>
  <c r="BD510" i="14" s="1"/>
  <c r="BN543" i="14"/>
  <c r="BN136" i="14"/>
  <c r="BN390" i="14"/>
  <c r="BN636" i="14"/>
  <c r="BN768" i="14"/>
  <c r="BN784" i="14"/>
  <c r="BN785" i="14"/>
  <c r="BN800" i="14"/>
  <c r="BN832" i="14"/>
  <c r="BN872" i="14"/>
  <c r="BN512" i="14"/>
  <c r="BN48" i="14"/>
  <c r="BN63" i="14"/>
  <c r="BN64" i="14"/>
  <c r="BN196" i="14"/>
  <c r="AR211" i="14"/>
  <c r="BD211" i="14" s="1"/>
  <c r="BN212" i="14"/>
  <c r="BN242" i="14"/>
  <c r="BN257" i="14"/>
  <c r="BN314" i="14"/>
  <c r="BN315" i="14"/>
  <c r="BN360" i="14"/>
  <c r="BN392" i="14"/>
  <c r="BN408" i="14"/>
  <c r="BN562" i="14"/>
  <c r="BN607" i="14"/>
  <c r="BN681" i="14"/>
  <c r="AR873" i="14"/>
  <c r="BD873" i="14" s="1"/>
  <c r="BN873" i="14"/>
  <c r="BN682" i="14"/>
  <c r="BN889" i="14"/>
  <c r="BN729" i="14"/>
  <c r="BN757" i="14"/>
  <c r="BN773" i="14"/>
  <c r="BN821" i="14"/>
  <c r="BN302" i="14"/>
  <c r="BN501" i="14"/>
  <c r="BN20" i="14"/>
  <c r="BN318" i="14"/>
  <c r="BN157" i="14"/>
  <c r="BN171" i="14"/>
  <c r="AR200" i="14"/>
  <c r="BD200" i="14" s="1"/>
  <c r="BN247" i="14"/>
  <c r="BN276" i="14"/>
  <c r="AR304" i="14"/>
  <c r="BD304" i="14" s="1"/>
  <c r="BN397" i="14"/>
  <c r="BN413" i="14"/>
  <c r="BN429" i="14"/>
  <c r="BN503" i="14"/>
  <c r="BN581" i="14"/>
  <c r="BN611" i="14"/>
  <c r="BN612" i="14"/>
  <c r="BN717" i="14"/>
  <c r="BN823" i="14"/>
  <c r="BN851" i="14"/>
  <c r="BN38" i="14"/>
  <c r="AR456" i="14"/>
  <c r="BD456" i="14" s="1"/>
  <c r="AR457" i="14"/>
  <c r="BD457" i="14" s="1"/>
  <c r="AR459" i="14"/>
  <c r="BD459" i="14" s="1"/>
  <c r="AR21" i="14"/>
  <c r="BD21" i="14" s="1"/>
  <c r="AR503" i="14"/>
  <c r="BD503" i="14" s="1"/>
  <c r="BN40" i="14"/>
  <c r="BN55" i="14"/>
  <c r="BN202" i="14"/>
  <c r="BN203" i="14"/>
  <c r="BN248" i="14"/>
  <c r="AR333" i="14"/>
  <c r="BD333" i="14" s="1"/>
  <c r="AR334" i="14"/>
  <c r="BD334" i="14" s="1"/>
  <c r="BN336" i="14"/>
  <c r="BN352" i="14"/>
  <c r="BN367" i="14"/>
  <c r="BN383" i="14"/>
  <c r="BN415" i="14"/>
  <c r="AR430" i="14"/>
  <c r="BD430" i="14" s="1"/>
  <c r="BN430" i="14"/>
  <c r="BN445" i="14"/>
  <c r="BN446" i="14"/>
  <c r="BN553" i="14"/>
  <c r="BN628" i="14"/>
  <c r="BN688" i="14"/>
  <c r="BN760" i="14"/>
  <c r="BN793" i="14"/>
  <c r="BN840" i="14"/>
  <c r="BN884" i="14"/>
  <c r="BN891" i="14"/>
  <c r="BN243" i="14"/>
  <c r="BN155" i="14"/>
  <c r="BN258" i="14"/>
  <c r="AR532" i="14"/>
  <c r="BD532" i="14" s="1"/>
  <c r="BN379" i="14"/>
  <c r="AR391" i="14"/>
  <c r="BD391" i="14" s="1"/>
  <c r="BN72" i="14"/>
  <c r="BN826" i="14"/>
  <c r="BN861" i="14"/>
  <c r="BN52" i="14"/>
  <c r="AR5" i="14"/>
  <c r="BD5" i="14" s="1"/>
  <c r="BN416" i="14"/>
  <c r="AR462" i="14"/>
  <c r="BD462" i="14" s="1"/>
  <c r="BN600" i="14"/>
  <c r="BN10" i="14"/>
  <c r="BN43" i="14"/>
  <c r="BN132" i="14"/>
  <c r="BN236" i="14"/>
  <c r="BN267" i="14"/>
  <c r="BN294" i="14"/>
  <c r="BN295" i="14"/>
  <c r="BN309" i="14"/>
  <c r="BN340" i="14"/>
  <c r="BN355" i="14"/>
  <c r="BN370" i="14"/>
  <c r="BN402" i="14"/>
  <c r="BN434" i="14"/>
  <c r="BN632" i="14"/>
  <c r="BN646" i="14"/>
  <c r="BN690" i="14"/>
  <c r="BN827" i="14"/>
  <c r="BN828" i="14"/>
  <c r="AR706" i="14"/>
  <c r="BD706" i="14" s="1"/>
  <c r="BN139" i="14"/>
  <c r="BN45" i="14"/>
  <c r="BN91" i="14"/>
  <c r="BN106" i="14"/>
  <c r="BN177" i="14"/>
  <c r="BN224" i="14"/>
  <c r="BN326" i="14"/>
  <c r="BN357" i="14"/>
  <c r="AR403" i="14"/>
  <c r="BD403" i="14" s="1"/>
  <c r="BN526" i="14"/>
  <c r="BN676" i="14"/>
  <c r="BN692" i="14"/>
  <c r="BN854" i="14"/>
  <c r="BN156" i="14"/>
  <c r="BN169" i="14"/>
  <c r="AR183" i="14"/>
  <c r="BD183" i="14" s="1"/>
  <c r="BN199" i="14"/>
  <c r="BN329" i="14"/>
  <c r="BN330" i="14"/>
  <c r="AR345" i="14"/>
  <c r="BD345" i="14" s="1"/>
  <c r="BN129" i="14"/>
  <c r="AR144" i="14"/>
  <c r="BD144" i="14" s="1"/>
  <c r="BN144" i="14"/>
  <c r="BN145" i="14"/>
  <c r="BN158" i="14"/>
  <c r="AR171" i="14"/>
  <c r="BD171" i="14" s="1"/>
  <c r="AR270" i="14"/>
  <c r="BD270" i="14" s="1"/>
  <c r="BN316" i="14"/>
  <c r="AR10" i="14"/>
  <c r="BD10" i="14" s="1"/>
  <c r="AR260" i="14"/>
  <c r="BD260" i="14" s="1"/>
  <c r="BN487" i="14"/>
  <c r="AR20" i="14"/>
  <c r="BD20" i="14" s="1"/>
  <c r="BN92" i="14"/>
  <c r="BN264" i="14"/>
  <c r="BN39" i="14"/>
  <c r="BN488" i="14"/>
  <c r="BN489" i="14"/>
  <c r="AR2" i="14"/>
  <c r="BD2" i="14" s="1"/>
  <c r="AR485" i="14"/>
  <c r="BD485" i="14" s="1"/>
  <c r="AR62" i="14"/>
  <c r="BD62" i="14" s="1"/>
  <c r="AR248" i="14"/>
  <c r="BD248" i="14" s="1"/>
  <c r="BN432" i="14"/>
  <c r="BN461" i="14"/>
  <c r="BN4" i="14"/>
  <c r="AR33" i="14"/>
  <c r="BD33" i="14" s="1"/>
  <c r="BN80" i="14"/>
  <c r="BN403" i="14"/>
  <c r="AR401" i="14"/>
  <c r="BD401" i="14" s="1"/>
  <c r="AR415" i="14"/>
  <c r="BN67" i="14"/>
  <c r="BN82" i="14"/>
  <c r="BN373" i="14"/>
  <c r="BN389" i="14"/>
  <c r="BN404" i="14"/>
  <c r="BN405" i="14"/>
  <c r="AR197" i="14"/>
  <c r="BD197" i="14" s="1"/>
  <c r="BN328" i="14"/>
  <c r="AR373" i="14"/>
  <c r="BD373" i="14" s="1"/>
  <c r="BN374" i="14"/>
  <c r="BN529" i="14"/>
  <c r="BN559" i="14"/>
  <c r="BN587" i="14"/>
  <c r="AR614" i="14"/>
  <c r="BD614" i="14" s="1"/>
  <c r="AR697" i="14"/>
  <c r="BD697" i="14" s="1"/>
  <c r="BN699" i="14"/>
  <c r="AR502" i="14"/>
  <c r="BD502" i="14" s="1"/>
  <c r="BN515" i="14"/>
  <c r="BN531" i="14"/>
  <c r="AR612" i="14"/>
  <c r="BD612" i="14" s="1"/>
  <c r="BN589" i="14"/>
  <c r="BN603" i="14"/>
  <c r="BN604" i="14"/>
  <c r="BN617" i="14"/>
  <c r="BN618" i="14"/>
  <c r="BN633" i="14"/>
  <c r="BN700" i="14"/>
  <c r="AR318" i="14"/>
  <c r="BD318" i="14" s="1"/>
  <c r="AR633" i="14"/>
  <c r="BD633" i="14" s="1"/>
  <c r="AR787" i="14"/>
  <c r="BD787" i="14" s="1"/>
  <c r="AR255" i="14"/>
  <c r="BD255" i="14" s="1"/>
  <c r="AR159" i="14"/>
  <c r="BD159" i="14" s="1"/>
  <c r="AR306" i="14"/>
  <c r="BD306" i="14" s="1"/>
  <c r="BN12" i="14"/>
  <c r="AR39" i="14"/>
  <c r="BD39" i="14" s="1"/>
  <c r="BN54" i="14"/>
  <c r="AR104" i="14"/>
  <c r="BD104" i="14" s="1"/>
  <c r="AR108" i="14"/>
  <c r="BN120" i="14"/>
  <c r="BN159" i="14"/>
  <c r="BN348" i="14"/>
  <c r="BN391" i="14"/>
  <c r="AR420" i="14"/>
  <c r="BD420" i="14" s="1"/>
  <c r="BN420" i="14"/>
  <c r="AR490" i="14"/>
  <c r="BD490" i="14" s="1"/>
  <c r="BN2" i="14"/>
  <c r="BN13" i="14"/>
  <c r="AR68" i="14"/>
  <c r="BD68" i="14" s="1"/>
  <c r="BN121" i="14"/>
  <c r="BN147" i="14"/>
  <c r="AR263" i="14"/>
  <c r="BD263" i="14" s="1"/>
  <c r="AR265" i="14"/>
  <c r="BD265" i="14" s="1"/>
  <c r="BN547" i="14"/>
  <c r="AR13" i="14"/>
  <c r="BD13" i="14" s="1"/>
  <c r="AR23" i="14"/>
  <c r="BD23" i="14" s="1"/>
  <c r="BN29" i="14"/>
  <c r="BN56" i="14"/>
  <c r="AR70" i="14"/>
  <c r="BD70" i="14" s="1"/>
  <c r="BN85" i="14"/>
  <c r="BN97" i="14"/>
  <c r="BN109" i="14"/>
  <c r="BN173" i="14"/>
  <c r="BN174" i="14"/>
  <c r="BN187" i="14"/>
  <c r="BN188" i="14"/>
  <c r="BN241" i="14"/>
  <c r="BN279" i="14"/>
  <c r="BN307" i="14"/>
  <c r="BN334" i="14"/>
  <c r="BN350" i="14"/>
  <c r="BN465" i="14"/>
  <c r="BN519" i="14"/>
  <c r="BN704" i="14"/>
  <c r="BN758" i="14"/>
  <c r="BN149" i="14"/>
  <c r="AR663" i="14"/>
  <c r="BD663" i="14" s="1"/>
  <c r="AR714" i="14"/>
  <c r="BD714" i="14" s="1"/>
  <c r="BN745" i="14"/>
  <c r="BN410" i="14"/>
  <c r="BN706" i="14"/>
  <c r="AR411" i="14"/>
  <c r="AR701" i="14"/>
  <c r="BD701" i="14" s="1"/>
  <c r="AR31" i="14"/>
  <c r="BD31" i="14" s="1"/>
  <c r="BN73" i="14"/>
  <c r="BN244" i="14"/>
  <c r="BN536" i="14"/>
  <c r="BN551" i="14"/>
  <c r="AR563" i="14"/>
  <c r="BD563" i="14" s="1"/>
  <c r="BN580" i="14"/>
  <c r="BN5" i="14"/>
  <c r="AR42" i="14"/>
  <c r="BD42" i="14" s="1"/>
  <c r="BN216" i="14"/>
  <c r="AR230" i="14"/>
  <c r="BN338" i="14"/>
  <c r="AR353" i="14"/>
  <c r="BD353" i="14" s="1"/>
  <c r="AR619" i="14"/>
  <c r="BD619" i="14" s="1"/>
  <c r="AR635" i="14"/>
  <c r="BD635" i="14" s="1"/>
  <c r="BN652" i="14"/>
  <c r="AR73" i="14"/>
  <c r="BD73" i="14" s="1"/>
  <c r="BN101" i="14"/>
  <c r="BN125" i="14"/>
  <c r="BN270" i="14"/>
  <c r="BN339" i="14"/>
  <c r="BN497" i="14"/>
  <c r="AR538" i="14"/>
  <c r="BD538" i="14" s="1"/>
  <c r="BN539" i="14"/>
  <c r="BN583" i="14"/>
  <c r="BN596" i="14"/>
  <c r="BN610" i="14"/>
  <c r="AR623" i="14"/>
  <c r="BD623" i="14" s="1"/>
  <c r="AR681" i="14"/>
  <c r="BD681" i="14" s="1"/>
  <c r="AR693" i="14"/>
  <c r="BD693" i="14" s="1"/>
  <c r="AR708" i="14"/>
  <c r="BD708" i="14" s="1"/>
  <c r="BN708" i="14"/>
  <c r="AR43" i="14"/>
  <c r="BD43" i="14" s="1"/>
  <c r="AR44" i="14"/>
  <c r="BD44" i="14" s="1"/>
  <c r="AR132" i="14"/>
  <c r="BD132" i="14" s="1"/>
  <c r="AR228" i="14"/>
  <c r="AR322" i="14"/>
  <c r="BD322" i="14" s="1"/>
  <c r="BN6" i="14"/>
  <c r="AR18" i="14"/>
  <c r="BD18" i="14" s="1"/>
  <c r="BN34" i="14"/>
  <c r="BN102" i="14"/>
  <c r="BN153" i="14"/>
  <c r="BN179" i="14"/>
  <c r="BN428" i="14"/>
  <c r="BN510" i="14"/>
  <c r="AR534" i="14"/>
  <c r="BD534" i="14" s="1"/>
  <c r="AR539" i="14"/>
  <c r="BD539" i="14" s="1"/>
  <c r="BN540" i="14"/>
  <c r="AR553" i="14"/>
  <c r="BD553" i="14" s="1"/>
  <c r="BN555" i="14"/>
  <c r="BN569" i="14"/>
  <c r="AR579" i="14"/>
  <c r="BD579" i="14" s="1"/>
  <c r="BN584" i="14"/>
  <c r="BN626" i="14"/>
  <c r="BN695" i="14"/>
  <c r="BN722" i="14"/>
  <c r="AR682" i="14"/>
  <c r="BD682" i="14" s="1"/>
  <c r="AR695" i="14"/>
  <c r="BD695" i="14" s="1"/>
  <c r="BN710" i="14"/>
  <c r="BN750" i="14"/>
  <c r="AR100" i="14"/>
  <c r="BD100" i="14" s="1"/>
  <c r="AR136" i="14"/>
  <c r="BD136" i="14" s="1"/>
  <c r="AR166" i="14"/>
  <c r="BD166" i="14" s="1"/>
  <c r="AR202" i="14"/>
  <c r="BD202" i="14" s="1"/>
  <c r="AR229" i="14"/>
  <c r="AR393" i="14"/>
  <c r="BD393" i="14" s="1"/>
  <c r="AR481" i="14"/>
  <c r="BD481" i="14" s="1"/>
  <c r="AR499" i="14"/>
  <c r="BD499" i="14" s="1"/>
  <c r="AR584" i="14"/>
  <c r="BD584" i="14" s="1"/>
  <c r="BN21" i="14"/>
  <c r="BN35" i="14"/>
  <c r="BN36" i="14"/>
  <c r="BN114" i="14"/>
  <c r="AR207" i="14"/>
  <c r="BD207" i="14" s="1"/>
  <c r="BN208" i="14"/>
  <c r="BN261" i="14"/>
  <c r="BN342" i="14"/>
  <c r="BN343" i="14"/>
  <c r="BN400" i="14"/>
  <c r="BN457" i="14"/>
  <c r="BN458" i="14"/>
  <c r="BN542" i="14"/>
  <c r="BN557" i="14"/>
  <c r="AR566" i="14"/>
  <c r="BD566" i="14" s="1"/>
  <c r="AR599" i="14"/>
  <c r="BD599" i="14" s="1"/>
  <c r="BN627" i="14"/>
  <c r="BN643" i="14"/>
  <c r="BN656" i="14"/>
  <c r="BN657" i="14"/>
  <c r="AR643" i="14"/>
  <c r="BD643" i="14" s="1"/>
  <c r="BN804" i="14"/>
  <c r="BN775" i="14"/>
  <c r="BN806" i="14"/>
  <c r="BN837" i="14"/>
  <c r="AR866" i="14"/>
  <c r="BD866" i="14" s="1"/>
  <c r="BN874" i="14"/>
  <c r="AR837" i="14"/>
  <c r="BN46" i="14"/>
  <c r="BN60" i="14"/>
  <c r="AR74" i="14"/>
  <c r="BD74" i="14" s="1"/>
  <c r="BN75" i="14"/>
  <c r="BN88" i="14"/>
  <c r="AR124" i="14"/>
  <c r="BD124" i="14" s="1"/>
  <c r="AR163" i="14"/>
  <c r="BD163" i="14" s="1"/>
  <c r="BN201" i="14"/>
  <c r="BN213" i="14"/>
  <c r="AR360" i="14"/>
  <c r="BD360" i="14" s="1"/>
  <c r="BN394" i="14"/>
  <c r="BN516" i="14"/>
  <c r="BN532" i="14"/>
  <c r="BN616" i="14"/>
  <c r="BN658" i="14"/>
  <c r="BN671" i="14"/>
  <c r="BN711" i="14"/>
  <c r="BN723" i="14"/>
  <c r="BN839" i="14"/>
  <c r="AR860" i="14"/>
  <c r="BD860" i="14" s="1"/>
  <c r="BN883" i="14"/>
  <c r="AR723" i="14"/>
  <c r="BD723" i="14" s="1"/>
  <c r="BN724" i="14"/>
  <c r="AR736" i="14"/>
  <c r="BD736" i="14" s="1"/>
  <c r="AR794" i="14"/>
  <c r="BD794" i="14" s="1"/>
  <c r="BN795" i="14"/>
  <c r="BN810" i="14"/>
  <c r="AR857" i="14"/>
  <c r="AR876" i="14"/>
  <c r="BD876" i="14" s="1"/>
  <c r="BN765" i="14"/>
  <c r="BN780" i="14"/>
  <c r="BN811" i="14"/>
  <c r="AR884" i="14"/>
  <c r="AR812" i="14"/>
  <c r="BD812" i="14" s="1"/>
  <c r="BN843" i="14"/>
  <c r="BN853" i="14"/>
  <c r="AR869" i="14"/>
  <c r="BD869" i="14" s="1"/>
  <c r="BN869" i="14"/>
  <c r="AR891" i="14"/>
  <c r="AR382" i="14"/>
  <c r="BD382" i="14" s="1"/>
  <c r="BN467" i="14"/>
  <c r="BN548" i="14"/>
  <c r="AR600" i="14"/>
  <c r="BD600" i="14" s="1"/>
  <c r="AR616" i="14"/>
  <c r="BD616" i="14" s="1"/>
  <c r="BN619" i="14"/>
  <c r="AR630" i="14"/>
  <c r="BD630" i="14" s="1"/>
  <c r="AR711" i="14"/>
  <c r="BD711" i="14" s="1"/>
  <c r="BN766" i="14"/>
  <c r="BN24" i="14"/>
  <c r="BN51" i="14"/>
  <c r="BN128" i="14"/>
  <c r="AR151" i="14"/>
  <c r="BD151" i="14" s="1"/>
  <c r="BN167" i="14"/>
  <c r="BN192" i="14"/>
  <c r="BN193" i="14"/>
  <c r="BN205" i="14"/>
  <c r="BN206" i="14"/>
  <c r="BN219" i="14"/>
  <c r="BN232" i="14"/>
  <c r="AR312" i="14"/>
  <c r="BD312" i="14" s="1"/>
  <c r="AR336" i="14"/>
  <c r="BD336" i="14" s="1"/>
  <c r="BN341" i="14"/>
  <c r="BN356" i="14"/>
  <c r="BN369" i="14"/>
  <c r="AR377" i="14"/>
  <c r="BD377" i="14" s="1"/>
  <c r="BN384" i="14"/>
  <c r="AR395" i="14"/>
  <c r="BD395" i="14" s="1"/>
  <c r="BN398" i="14"/>
  <c r="BN426" i="14"/>
  <c r="BN440" i="14"/>
  <c r="BN480" i="14"/>
  <c r="BN481" i="14"/>
  <c r="BN495" i="14"/>
  <c r="AR564" i="14"/>
  <c r="BD564" i="14" s="1"/>
  <c r="BN579" i="14"/>
  <c r="AR615" i="14"/>
  <c r="BD615" i="14" s="1"/>
  <c r="BN648" i="14"/>
  <c r="BN689" i="14"/>
  <c r="BN702" i="14"/>
  <c r="BN703" i="14"/>
  <c r="BN715" i="14"/>
  <c r="BN739" i="14"/>
  <c r="BN752" i="14"/>
  <c r="BN753" i="14"/>
  <c r="BN830" i="14"/>
  <c r="AR854" i="14"/>
  <c r="BD854" i="14" s="1"/>
  <c r="BN862" i="14"/>
  <c r="AR885" i="14"/>
  <c r="BN885" i="14"/>
  <c r="AR737" i="14"/>
  <c r="BD737" i="14" s="1"/>
  <c r="BN769" i="14"/>
  <c r="AR844" i="14"/>
  <c r="BN846" i="14"/>
  <c r="AR879" i="14"/>
  <c r="BD879" i="14" s="1"/>
  <c r="BN594" i="14"/>
  <c r="BN609" i="14"/>
  <c r="AR622" i="14"/>
  <c r="BD622" i="14" s="1"/>
  <c r="BN638" i="14"/>
  <c r="BN650" i="14"/>
  <c r="BN651" i="14"/>
  <c r="BN678" i="14"/>
  <c r="BN705" i="14"/>
  <c r="BN770" i="14"/>
  <c r="BN771" i="14"/>
  <c r="BN786" i="14"/>
  <c r="BN817" i="14"/>
  <c r="BN831" i="14"/>
  <c r="BN787" i="14"/>
  <c r="AR832" i="14"/>
  <c r="AR856" i="14"/>
  <c r="BN44" i="14"/>
  <c r="AR54" i="14"/>
  <c r="BD54" i="14" s="1"/>
  <c r="AR55" i="14"/>
  <c r="BD55" i="14" s="1"/>
  <c r="BN68" i="14"/>
  <c r="BN79" i="14"/>
  <c r="AR154" i="14"/>
  <c r="BD154" i="14" s="1"/>
  <c r="BN166" i="14"/>
  <c r="AR188" i="14"/>
  <c r="BD188" i="14" s="1"/>
  <c r="AR246" i="14"/>
  <c r="BD246" i="14" s="1"/>
  <c r="AR439" i="14"/>
  <c r="BD439" i="14" s="1"/>
  <c r="AR7" i="14"/>
  <c r="BD7" i="14" s="1"/>
  <c r="AR11" i="14"/>
  <c r="BD11" i="14" s="1"/>
  <c r="BN11" i="14"/>
  <c r="BN22" i="14"/>
  <c r="AR34" i="14"/>
  <c r="BD34" i="14" s="1"/>
  <c r="AR67" i="14"/>
  <c r="BD67" i="14" s="1"/>
  <c r="AR80" i="14"/>
  <c r="BD80" i="14" s="1"/>
  <c r="BN113" i="14"/>
  <c r="BN124" i="14"/>
  <c r="AR164" i="14"/>
  <c r="BD164" i="14" s="1"/>
  <c r="BN178" i="14"/>
  <c r="BN225" i="14"/>
  <c r="AR236" i="14"/>
  <c r="BD236" i="14" s="1"/>
  <c r="AR293" i="14"/>
  <c r="BD293" i="14" s="1"/>
  <c r="AR350" i="14"/>
  <c r="BD350" i="14" s="1"/>
  <c r="BN409" i="14"/>
  <c r="BN431" i="14"/>
  <c r="BN490" i="14"/>
  <c r="AR530" i="14"/>
  <c r="BD530" i="14" s="1"/>
  <c r="AR22" i="14"/>
  <c r="BD22" i="14" s="1"/>
  <c r="BN23" i="14"/>
  <c r="AR35" i="14"/>
  <c r="BD35" i="14" s="1"/>
  <c r="AR212" i="14"/>
  <c r="BD212" i="14" s="1"/>
  <c r="AR259" i="14"/>
  <c r="BD259" i="14" s="1"/>
  <c r="AR341" i="14"/>
  <c r="BD341" i="14" s="1"/>
  <c r="AR399" i="14"/>
  <c r="BD399" i="14" s="1"/>
  <c r="AR46" i="14"/>
  <c r="BD46" i="14" s="1"/>
  <c r="AR213" i="14"/>
  <c r="BD213" i="14" s="1"/>
  <c r="AR214" i="14"/>
  <c r="BD214" i="14" s="1"/>
  <c r="AR269" i="14"/>
  <c r="BD269" i="14" s="1"/>
  <c r="AR282" i="14"/>
  <c r="BD282" i="14" s="1"/>
  <c r="AR397" i="14"/>
  <c r="BD397" i="14" s="1"/>
  <c r="AR466" i="14"/>
  <c r="BD466" i="14" s="1"/>
  <c r="AR475" i="14"/>
  <c r="BD475" i="14" s="1"/>
  <c r="AR3" i="14"/>
  <c r="BD3" i="14" s="1"/>
  <c r="BN3" i="14"/>
  <c r="AR24" i="14"/>
  <c r="BD24" i="14" s="1"/>
  <c r="BN25" i="14"/>
  <c r="AR36" i="14"/>
  <c r="BD36" i="14" s="1"/>
  <c r="BN37" i="14"/>
  <c r="AR47" i="14"/>
  <c r="BD47" i="14" s="1"/>
  <c r="BN71" i="14"/>
  <c r="BN93" i="14"/>
  <c r="AR155" i="14"/>
  <c r="BD155" i="14" s="1"/>
  <c r="BN204" i="14"/>
  <c r="BN283" i="14"/>
  <c r="AR366" i="14"/>
  <c r="BD366" i="14" s="1"/>
  <c r="AR400" i="14"/>
  <c r="BD400" i="14" s="1"/>
  <c r="AR412" i="14"/>
  <c r="AR455" i="14"/>
  <c r="BD455" i="14" s="1"/>
  <c r="BN14" i="14"/>
  <c r="AR83" i="14"/>
  <c r="BD83" i="14" s="1"/>
  <c r="BN84" i="14"/>
  <c r="AR93" i="14"/>
  <c r="BD93" i="14" s="1"/>
  <c r="BN94" i="14"/>
  <c r="AR115" i="14"/>
  <c r="BN137" i="14"/>
  <c r="AR148" i="14"/>
  <c r="BD148" i="14" s="1"/>
  <c r="AR261" i="14"/>
  <c r="BD261" i="14" s="1"/>
  <c r="BN284" i="14"/>
  <c r="AR317" i="14"/>
  <c r="BD317" i="14" s="1"/>
  <c r="AR326" i="14"/>
  <c r="BD326" i="14" s="1"/>
  <c r="BN344" i="14"/>
  <c r="AR468" i="14"/>
  <c r="BD468" i="14" s="1"/>
  <c r="BN469" i="14"/>
  <c r="AR12" i="14"/>
  <c r="BD12" i="14" s="1"/>
  <c r="AR14" i="14"/>
  <c r="BD14" i="14" s="1"/>
  <c r="BN15" i="14"/>
  <c r="AR26" i="14"/>
  <c r="BD26" i="14" s="1"/>
  <c r="BN49" i="14"/>
  <c r="AR84" i="14"/>
  <c r="BD84" i="14" s="1"/>
  <c r="BN127" i="14"/>
  <c r="AR205" i="14"/>
  <c r="BD205" i="14" s="1"/>
  <c r="AR272" i="14"/>
  <c r="BD272" i="14" s="1"/>
  <c r="BN285" i="14"/>
  <c r="AR295" i="14"/>
  <c r="BD295" i="14" s="1"/>
  <c r="AR344" i="14"/>
  <c r="BD344" i="14" s="1"/>
  <c r="AR379" i="14"/>
  <c r="BD379" i="14" s="1"/>
  <c r="AR387" i="14"/>
  <c r="BD387" i="14" s="1"/>
  <c r="AR82" i="14"/>
  <c r="BD82" i="14" s="1"/>
  <c r="AR216" i="14"/>
  <c r="BD216" i="14" s="1"/>
  <c r="AR357" i="14"/>
  <c r="BD357" i="14" s="1"/>
  <c r="AR368" i="14"/>
  <c r="BD368" i="14" s="1"/>
  <c r="AR392" i="14"/>
  <c r="BD392" i="14" s="1"/>
  <c r="AR25" i="14"/>
  <c r="BD25" i="14" s="1"/>
  <c r="AR38" i="14"/>
  <c r="BD38" i="14" s="1"/>
  <c r="AR4" i="14"/>
  <c r="BD4" i="14" s="1"/>
  <c r="AR6" i="14"/>
  <c r="BD6" i="14" s="1"/>
  <c r="AR16" i="14"/>
  <c r="BD16" i="14" s="1"/>
  <c r="BN17" i="14"/>
  <c r="AR27" i="14"/>
  <c r="BD27" i="14" s="1"/>
  <c r="BN27" i="14"/>
  <c r="BN28" i="14"/>
  <c r="BN74" i="14"/>
  <c r="AR128" i="14"/>
  <c r="BD128" i="14" s="1"/>
  <c r="AR195" i="14"/>
  <c r="BD195" i="14" s="1"/>
  <c r="BN195" i="14"/>
  <c r="BN320" i="14"/>
  <c r="BN333" i="14"/>
  <c r="AR369" i="14"/>
  <c r="BD369" i="14" s="1"/>
  <c r="BN381" i="14"/>
  <c r="AR321" i="14"/>
  <c r="BD321" i="14" s="1"/>
  <c r="AR359" i="14"/>
  <c r="BD359" i="14" s="1"/>
  <c r="BN7" i="14"/>
  <c r="AR17" i="14"/>
  <c r="BD17" i="14" s="1"/>
  <c r="AR59" i="14"/>
  <c r="BD59" i="14" s="1"/>
  <c r="AR75" i="14"/>
  <c r="BD75" i="14" s="1"/>
  <c r="BN86" i="14"/>
  <c r="BN197" i="14"/>
  <c r="AR253" i="14"/>
  <c r="BD253" i="14" s="1"/>
  <c r="AR256" i="14"/>
  <c r="BD256" i="14" s="1"/>
  <c r="AR309" i="14"/>
  <c r="BD309" i="14" s="1"/>
  <c r="BN371" i="14"/>
  <c r="BN448" i="14"/>
  <c r="AR98" i="14"/>
  <c r="BD98" i="14" s="1"/>
  <c r="AR192" i="14"/>
  <c r="BD192" i="14" s="1"/>
  <c r="AR232" i="14"/>
  <c r="AR355" i="14"/>
  <c r="BD355" i="14" s="1"/>
  <c r="AR370" i="14"/>
  <c r="BD370" i="14" s="1"/>
  <c r="BN449" i="14"/>
  <c r="AR496" i="14"/>
  <c r="BD496" i="14" s="1"/>
  <c r="AR15" i="14"/>
  <c r="BD15" i="14" s="1"/>
  <c r="AR19" i="14"/>
  <c r="BD19" i="14" s="1"/>
  <c r="BN19" i="14"/>
  <c r="AR28" i="14"/>
  <c r="BD28" i="14" s="1"/>
  <c r="AR30" i="14"/>
  <c r="BD30" i="14" s="1"/>
  <c r="BN78" i="14"/>
  <c r="AR88" i="14"/>
  <c r="BD88" i="14" s="1"/>
  <c r="AR187" i="14"/>
  <c r="BD187" i="14" s="1"/>
  <c r="BN223" i="14"/>
  <c r="AR289" i="14"/>
  <c r="BD289" i="14" s="1"/>
  <c r="BN351" i="14"/>
  <c r="AR371" i="14"/>
  <c r="BD371" i="14" s="1"/>
  <c r="AR406" i="14"/>
  <c r="BD406" i="14" s="1"/>
  <c r="AR450" i="14"/>
  <c r="BD450" i="14" s="1"/>
  <c r="BN450" i="14"/>
  <c r="AR66" i="14"/>
  <c r="BD66" i="14" s="1"/>
  <c r="AR437" i="14"/>
  <c r="BD437" i="14" s="1"/>
  <c r="AR9" i="14"/>
  <c r="BD9" i="14" s="1"/>
  <c r="AR41" i="14"/>
  <c r="BD41" i="14" s="1"/>
  <c r="AR65" i="14"/>
  <c r="BD65" i="14" s="1"/>
  <c r="AR78" i="14"/>
  <c r="BD78" i="14" s="1"/>
  <c r="AR175" i="14"/>
  <c r="BD175" i="14" s="1"/>
  <c r="AR176" i="14"/>
  <c r="BD176" i="14" s="1"/>
  <c r="AR302" i="14"/>
  <c r="BD302" i="14" s="1"/>
  <c r="AR351" i="14"/>
  <c r="BD351" i="14" s="1"/>
  <c r="AR363" i="14"/>
  <c r="BD363" i="14" s="1"/>
  <c r="AR407" i="14"/>
  <c r="AR448" i="14"/>
  <c r="BD448" i="14" s="1"/>
  <c r="AR487" i="14"/>
  <c r="BD487" i="14" s="1"/>
  <c r="AR58" i="14"/>
  <c r="BD58" i="14" s="1"/>
  <c r="BN59" i="14"/>
  <c r="AR96" i="14"/>
  <c r="BD96" i="14" s="1"/>
  <c r="AR97" i="14"/>
  <c r="BD97" i="14" s="1"/>
  <c r="BN118" i="14"/>
  <c r="BN131" i="14"/>
  <c r="AR138" i="14"/>
  <c r="BD138" i="14" s="1"/>
  <c r="AR139" i="14"/>
  <c r="BD139" i="14" s="1"/>
  <c r="BN150" i="14"/>
  <c r="BN168" i="14"/>
  <c r="BN207" i="14"/>
  <c r="AR215" i="14"/>
  <c r="BD215" i="14" s="1"/>
  <c r="BN235" i="14"/>
  <c r="BN265" i="14"/>
  <c r="BN275" i="14"/>
  <c r="AR323" i="14"/>
  <c r="BD323" i="14" s="1"/>
  <c r="BN324" i="14"/>
  <c r="BN335" i="14"/>
  <c r="BN345" i="14"/>
  <c r="BN354" i="14"/>
  <c r="BN372" i="14"/>
  <c r="BN423" i="14"/>
  <c r="AR432" i="14"/>
  <c r="BD432" i="14" s="1"/>
  <c r="AR472" i="14"/>
  <c r="AR473" i="14"/>
  <c r="BN482" i="14"/>
  <c r="AR498" i="14"/>
  <c r="BD498" i="14" s="1"/>
  <c r="AR511" i="14"/>
  <c r="BD511" i="14" s="1"/>
  <c r="BN511" i="14"/>
  <c r="AR525" i="14"/>
  <c r="BD525" i="14" s="1"/>
  <c r="AR531" i="14"/>
  <c r="BD531" i="14" s="1"/>
  <c r="AR587" i="14"/>
  <c r="BD587" i="14" s="1"/>
  <c r="BN8" i="14"/>
  <c r="AR29" i="14"/>
  <c r="BD29" i="14" s="1"/>
  <c r="AR49" i="14"/>
  <c r="BD49" i="14" s="1"/>
  <c r="BN50" i="14"/>
  <c r="AR60" i="14"/>
  <c r="BD60" i="14" s="1"/>
  <c r="BN61" i="14"/>
  <c r="BN81" i="14"/>
  <c r="BN89" i="14"/>
  <c r="BN98" i="14"/>
  <c r="BN99" i="14"/>
  <c r="AR130" i="14"/>
  <c r="BD130" i="14" s="1"/>
  <c r="AR160" i="14"/>
  <c r="BD160" i="14" s="1"/>
  <c r="BN160" i="14"/>
  <c r="AR168" i="14"/>
  <c r="BD168" i="14" s="1"/>
  <c r="AR178" i="14"/>
  <c r="BD178" i="14" s="1"/>
  <c r="BN189" i="14"/>
  <c r="AR226" i="14"/>
  <c r="AR227" i="14"/>
  <c r="AR247" i="14"/>
  <c r="BD247" i="14" s="1"/>
  <c r="AR297" i="14"/>
  <c r="BD297" i="14" s="1"/>
  <c r="AR335" i="14"/>
  <c r="BD335" i="14" s="1"/>
  <c r="BN346" i="14"/>
  <c r="AR352" i="14"/>
  <c r="BD352" i="14" s="1"/>
  <c r="BN364" i="14"/>
  <c r="BN393" i="14"/>
  <c r="BN514" i="14"/>
  <c r="BN527" i="14"/>
  <c r="AR542" i="14"/>
  <c r="BD542" i="14" s="1"/>
  <c r="BN558" i="14"/>
  <c r="AR565" i="14"/>
  <c r="BD565" i="14" s="1"/>
  <c r="AR580" i="14"/>
  <c r="BD580" i="14" s="1"/>
  <c r="AR589" i="14"/>
  <c r="BD589" i="14" s="1"/>
  <c r="AR140" i="14"/>
  <c r="BD140" i="14" s="1"/>
  <c r="BN151" i="14"/>
  <c r="AR161" i="14"/>
  <c r="BD161" i="14" s="1"/>
  <c r="BN180" i="14"/>
  <c r="BN181" i="14"/>
  <c r="AR198" i="14"/>
  <c r="BD198" i="14" s="1"/>
  <c r="AR199" i="14"/>
  <c r="BD199" i="14" s="1"/>
  <c r="AR206" i="14"/>
  <c r="BD206" i="14" s="1"/>
  <c r="BN209" i="14"/>
  <c r="BN217" i="14"/>
  <c r="AR275" i="14"/>
  <c r="BD275" i="14" s="1"/>
  <c r="AR325" i="14"/>
  <c r="BD325" i="14" s="1"/>
  <c r="AR343" i="14"/>
  <c r="BD343" i="14" s="1"/>
  <c r="AR362" i="14"/>
  <c r="BD362" i="14" s="1"/>
  <c r="AR381" i="14"/>
  <c r="BD381" i="14" s="1"/>
  <c r="AR453" i="14"/>
  <c r="BD453" i="14" s="1"/>
  <c r="AR569" i="14"/>
  <c r="BD569" i="14" s="1"/>
  <c r="AR590" i="14"/>
  <c r="BD590" i="14" s="1"/>
  <c r="AR40" i="14"/>
  <c r="BD40" i="14" s="1"/>
  <c r="AR51" i="14"/>
  <c r="BD51" i="14" s="1"/>
  <c r="AR57" i="14"/>
  <c r="BD57" i="14" s="1"/>
  <c r="AR87" i="14"/>
  <c r="BD87" i="14" s="1"/>
  <c r="BN100" i="14"/>
  <c r="AR109" i="14"/>
  <c r="BN110" i="14"/>
  <c r="BN134" i="14"/>
  <c r="BN141" i="14"/>
  <c r="AR152" i="14"/>
  <c r="BD152" i="14" s="1"/>
  <c r="BN162" i="14"/>
  <c r="AR277" i="14"/>
  <c r="BD277" i="14" s="1"/>
  <c r="BN278" i="14"/>
  <c r="AR298" i="14"/>
  <c r="BD298" i="14" s="1"/>
  <c r="AR307" i="14"/>
  <c r="BD307" i="14" s="1"/>
  <c r="AR327" i="14"/>
  <c r="BD327" i="14" s="1"/>
  <c r="AR347" i="14"/>
  <c r="BD347" i="14" s="1"/>
  <c r="BN464" i="14"/>
  <c r="AR476" i="14"/>
  <c r="BD476" i="14" s="1"/>
  <c r="AR492" i="14"/>
  <c r="BD492" i="14" s="1"/>
  <c r="BN570" i="14"/>
  <c r="AR90" i="14"/>
  <c r="BD90" i="14" s="1"/>
  <c r="AR111" i="14"/>
  <c r="BN111" i="14"/>
  <c r="AR119" i="14"/>
  <c r="BD119" i="14" s="1"/>
  <c r="AR120" i="14"/>
  <c r="BD120" i="14" s="1"/>
  <c r="AR127" i="14"/>
  <c r="BD127" i="14" s="1"/>
  <c r="BN142" i="14"/>
  <c r="AR179" i="14"/>
  <c r="BD179" i="14" s="1"/>
  <c r="AR181" i="14"/>
  <c r="BD181" i="14" s="1"/>
  <c r="AR182" i="14"/>
  <c r="BD182" i="14" s="1"/>
  <c r="AR191" i="14"/>
  <c r="BD191" i="14" s="1"/>
  <c r="AR218" i="14"/>
  <c r="BD218" i="14" s="1"/>
  <c r="BN249" i="14"/>
  <c r="BN259" i="14"/>
  <c r="BN269" i="14"/>
  <c r="AR314" i="14"/>
  <c r="BD314" i="14" s="1"/>
  <c r="AR338" i="14"/>
  <c r="BD338" i="14" s="1"/>
  <c r="AR365" i="14"/>
  <c r="BD365" i="14" s="1"/>
  <c r="BN444" i="14"/>
  <c r="AR454" i="14"/>
  <c r="BD454" i="14" s="1"/>
  <c r="AR547" i="14"/>
  <c r="BD547" i="14" s="1"/>
  <c r="AR559" i="14"/>
  <c r="BD559" i="14" s="1"/>
  <c r="BN560" i="14"/>
  <c r="AR582" i="14"/>
  <c r="BD582" i="14" s="1"/>
  <c r="BN32" i="14"/>
  <c r="AR50" i="14"/>
  <c r="BD50" i="14" s="1"/>
  <c r="AR52" i="14"/>
  <c r="BD52" i="14" s="1"/>
  <c r="BN65" i="14"/>
  <c r="BN66" i="14"/>
  <c r="BN83" i="14"/>
  <c r="AR135" i="14"/>
  <c r="BD135" i="14" s="1"/>
  <c r="BN135" i="14"/>
  <c r="BN143" i="14"/>
  <c r="BN349" i="14"/>
  <c r="AR376" i="14"/>
  <c r="BD376" i="14" s="1"/>
  <c r="BN377" i="14"/>
  <c r="BN387" i="14"/>
  <c r="AR405" i="14"/>
  <c r="BD405" i="14" s="1"/>
  <c r="BN435" i="14"/>
  <c r="AR445" i="14"/>
  <c r="BD445" i="14" s="1"/>
  <c r="BN486" i="14"/>
  <c r="BN549" i="14"/>
  <c r="AR568" i="14"/>
  <c r="BD568" i="14" s="1"/>
  <c r="AR173" i="14"/>
  <c r="BD173" i="14" s="1"/>
  <c r="BN183" i="14"/>
  <c r="BN184" i="14"/>
  <c r="AR220" i="14"/>
  <c r="BD220" i="14" s="1"/>
  <c r="BN222" i="14"/>
  <c r="AR231" i="14"/>
  <c r="AR238" i="14"/>
  <c r="BD238" i="14" s="1"/>
  <c r="AR240" i="14"/>
  <c r="BD240" i="14" s="1"/>
  <c r="AR252" i="14"/>
  <c r="BD252" i="14" s="1"/>
  <c r="BN252" i="14"/>
  <c r="BN253" i="14"/>
  <c r="BN260" i="14"/>
  <c r="AR271" i="14"/>
  <c r="BD271" i="14" s="1"/>
  <c r="BN281" i="14"/>
  <c r="BN292" i="14"/>
  <c r="AR300" i="14"/>
  <c r="BD300" i="14" s="1"/>
  <c r="BN300" i="14"/>
  <c r="BN311" i="14"/>
  <c r="BN319" i="14"/>
  <c r="AR329" i="14"/>
  <c r="BD329" i="14" s="1"/>
  <c r="AR339" i="14"/>
  <c r="BD339" i="14" s="1"/>
  <c r="AR367" i="14"/>
  <c r="BD367" i="14" s="1"/>
  <c r="AR384" i="14"/>
  <c r="BD384" i="14" s="1"/>
  <c r="AR385" i="14"/>
  <c r="BD385" i="14" s="1"/>
  <c r="BN388" i="14"/>
  <c r="AR398" i="14"/>
  <c r="BD398" i="14" s="1"/>
  <c r="AR418" i="14"/>
  <c r="AR427" i="14"/>
  <c r="BD427" i="14" s="1"/>
  <c r="AR428" i="14"/>
  <c r="BD428" i="14" s="1"/>
  <c r="AR436" i="14"/>
  <c r="BD436" i="14" s="1"/>
  <c r="BN436" i="14"/>
  <c r="AR444" i="14"/>
  <c r="BD444" i="14" s="1"/>
  <c r="AR465" i="14"/>
  <c r="BD465" i="14" s="1"/>
  <c r="AR516" i="14"/>
  <c r="BD516" i="14" s="1"/>
  <c r="AR519" i="14"/>
  <c r="BD519" i="14" s="1"/>
  <c r="BN520" i="14"/>
  <c r="AR529" i="14"/>
  <c r="BD529" i="14" s="1"/>
  <c r="AR550" i="14"/>
  <c r="BD550" i="14" s="1"/>
  <c r="BN550" i="14"/>
  <c r="BN459" i="14"/>
  <c r="BN508" i="14"/>
  <c r="AR522" i="14"/>
  <c r="BD522" i="14" s="1"/>
  <c r="AR576" i="14"/>
  <c r="BD576" i="14" s="1"/>
  <c r="BN524" i="14"/>
  <c r="AR461" i="14"/>
  <c r="BD461" i="14" s="1"/>
  <c r="BN500" i="14"/>
  <c r="AR588" i="14"/>
  <c r="BD588" i="14" s="1"/>
  <c r="AR598" i="14"/>
  <c r="BD598" i="14" s="1"/>
  <c r="AR86" i="14"/>
  <c r="BD86" i="14" s="1"/>
  <c r="BN95" i="14"/>
  <c r="BN104" i="14"/>
  <c r="AR113" i="14"/>
  <c r="BN123" i="14"/>
  <c r="AR129" i="14"/>
  <c r="BD129" i="14" s="1"/>
  <c r="AR143" i="14"/>
  <c r="BD143" i="14" s="1"/>
  <c r="AR145" i="14"/>
  <c r="BD145" i="14" s="1"/>
  <c r="BN154" i="14"/>
  <c r="BN163" i="14"/>
  <c r="AR172" i="14"/>
  <c r="BD172" i="14" s="1"/>
  <c r="BN218" i="14"/>
  <c r="BN237" i="14"/>
  <c r="AR243" i="14"/>
  <c r="BD243" i="14" s="1"/>
  <c r="AR274" i="14"/>
  <c r="BD274" i="14" s="1"/>
  <c r="BN277" i="14"/>
  <c r="BN286" i="14"/>
  <c r="AR296" i="14"/>
  <c r="BD296" i="14" s="1"/>
  <c r="BN296" i="14"/>
  <c r="BN305" i="14"/>
  <c r="AR328" i="14"/>
  <c r="BD328" i="14" s="1"/>
  <c r="AR331" i="14"/>
  <c r="BD331" i="14" s="1"/>
  <c r="BN332" i="14"/>
  <c r="AR375" i="14"/>
  <c r="BD375" i="14" s="1"/>
  <c r="BN375" i="14"/>
  <c r="BN376" i="14"/>
  <c r="BN386" i="14"/>
  <c r="BN460" i="14"/>
  <c r="AR469" i="14"/>
  <c r="BN470" i="14"/>
  <c r="AR515" i="14"/>
  <c r="BD515" i="14" s="1"/>
  <c r="BN554" i="14"/>
  <c r="BN573" i="14"/>
  <c r="BN574" i="14"/>
  <c r="BN622" i="14"/>
  <c r="BN407" i="14"/>
  <c r="BN442" i="14"/>
  <c r="BN452" i="14"/>
  <c r="AR460" i="14"/>
  <c r="BD460" i="14" s="1"/>
  <c r="AR504" i="14"/>
  <c r="BD504" i="14" s="1"/>
  <c r="BN504" i="14"/>
  <c r="AR514" i="14"/>
  <c r="BD514" i="14" s="1"/>
  <c r="AR527" i="14"/>
  <c r="BD527" i="14" s="1"/>
  <c r="AR574" i="14"/>
  <c r="BD574" i="14" s="1"/>
  <c r="BN576" i="14"/>
  <c r="AR613" i="14"/>
  <c r="BD613" i="14" s="1"/>
  <c r="BN623" i="14"/>
  <c r="AR669" i="14"/>
  <c r="BD669" i="14" s="1"/>
  <c r="AR107" i="14"/>
  <c r="BD107" i="14" s="1"/>
  <c r="BN116" i="14"/>
  <c r="AR125" i="14"/>
  <c r="BD125" i="14" s="1"/>
  <c r="AR131" i="14"/>
  <c r="BD131" i="14" s="1"/>
  <c r="AR147" i="14"/>
  <c r="BD147" i="14" s="1"/>
  <c r="AR156" i="14"/>
  <c r="BD156" i="14" s="1"/>
  <c r="BN165" i="14"/>
  <c r="BN176" i="14"/>
  <c r="BN185" i="14"/>
  <c r="BN186" i="14"/>
  <c r="AR203" i="14"/>
  <c r="BD203" i="14" s="1"/>
  <c r="BN220" i="14"/>
  <c r="BN221" i="14"/>
  <c r="BN230" i="14"/>
  <c r="BN239" i="14"/>
  <c r="BN250" i="14"/>
  <c r="BN251" i="14"/>
  <c r="AR286" i="14"/>
  <c r="BD286" i="14" s="1"/>
  <c r="BN325" i="14"/>
  <c r="BN368" i="14"/>
  <c r="AR383" i="14"/>
  <c r="BD383" i="14" s="1"/>
  <c r="BN417" i="14"/>
  <c r="BN418" i="14"/>
  <c r="BN427" i="14"/>
  <c r="AR452" i="14"/>
  <c r="BD452" i="14" s="1"/>
  <c r="AR479" i="14"/>
  <c r="BD479" i="14" s="1"/>
  <c r="AR489" i="14"/>
  <c r="BD489" i="14" s="1"/>
  <c r="AR497" i="14"/>
  <c r="BD497" i="14" s="1"/>
  <c r="BN498" i="14"/>
  <c r="AR505" i="14"/>
  <c r="BD505" i="14" s="1"/>
  <c r="BN518" i="14"/>
  <c r="AR526" i="14"/>
  <c r="BD526" i="14" s="1"/>
  <c r="AR535" i="14"/>
  <c r="BD535" i="14" s="1"/>
  <c r="BN544" i="14"/>
  <c r="BN556" i="14"/>
  <c r="BN565" i="14"/>
  <c r="BN595" i="14"/>
  <c r="BN624" i="14"/>
  <c r="BN625" i="14"/>
  <c r="AR685" i="14"/>
  <c r="BD685" i="14" s="1"/>
  <c r="AR722" i="14"/>
  <c r="BD722" i="14" s="1"/>
  <c r="BN506" i="14"/>
  <c r="BN528" i="14"/>
  <c r="BN545" i="14"/>
  <c r="BN605" i="14"/>
  <c r="BN615" i="14"/>
  <c r="AR621" i="14"/>
  <c r="BD621" i="14" s="1"/>
  <c r="AR625" i="14"/>
  <c r="BD625" i="14" s="1"/>
  <c r="BN661" i="14"/>
  <c r="AR545" i="14"/>
  <c r="BD545" i="14" s="1"/>
  <c r="AR555" i="14"/>
  <c r="BD555" i="14" s="1"/>
  <c r="AR595" i="14"/>
  <c r="BD595" i="14" s="1"/>
  <c r="AR596" i="14"/>
  <c r="BD596" i="14" s="1"/>
  <c r="BN597" i="14"/>
  <c r="AR661" i="14"/>
  <c r="BD661" i="14" s="1"/>
  <c r="AR604" i="14"/>
  <c r="BD604" i="14" s="1"/>
  <c r="AR650" i="14"/>
  <c r="BD650" i="14" s="1"/>
  <c r="BN608" i="14"/>
  <c r="AR629" i="14"/>
  <c r="BD629" i="14" s="1"/>
  <c r="AR639" i="14"/>
  <c r="BD639" i="14" s="1"/>
  <c r="AR651" i="14"/>
  <c r="BD651" i="14" s="1"/>
  <c r="AR713" i="14"/>
  <c r="BD713" i="14" s="1"/>
  <c r="BN631" i="14"/>
  <c r="BN642" i="14"/>
  <c r="AR631" i="14"/>
  <c r="BD631" i="14" s="1"/>
  <c r="AR637" i="14"/>
  <c r="BD637" i="14" s="1"/>
  <c r="AR640" i="14"/>
  <c r="BD640" i="14" s="1"/>
  <c r="AR641" i="14"/>
  <c r="BD641" i="14" s="1"/>
  <c r="BN591" i="14"/>
  <c r="BN396" i="14"/>
  <c r="AR421" i="14"/>
  <c r="BD421" i="14" s="1"/>
  <c r="BN422" i="14"/>
  <c r="AR438" i="14"/>
  <c r="BD438" i="14" s="1"/>
  <c r="AR446" i="14"/>
  <c r="BD446" i="14" s="1"/>
  <c r="AR447" i="14"/>
  <c r="BD447" i="14" s="1"/>
  <c r="BN466" i="14"/>
  <c r="BN509" i="14"/>
  <c r="AR575" i="14"/>
  <c r="BD575" i="14" s="1"/>
  <c r="AR578" i="14"/>
  <c r="BD578" i="14" s="1"/>
  <c r="BN578" i="14"/>
  <c r="BN592" i="14"/>
  <c r="AR609" i="14"/>
  <c r="BD609" i="14" s="1"/>
  <c r="AR617" i="14"/>
  <c r="BD617" i="14" s="1"/>
  <c r="AR644" i="14"/>
  <c r="BD644" i="14" s="1"/>
  <c r="AR689" i="14"/>
  <c r="BD689" i="14" s="1"/>
  <c r="AR690" i="14"/>
  <c r="BD690" i="14" s="1"/>
  <c r="AR715" i="14"/>
  <c r="BD715" i="14" s="1"/>
  <c r="AR724" i="14"/>
  <c r="BD724" i="14" s="1"/>
  <c r="AR753" i="14"/>
  <c r="BD753" i="14" s="1"/>
  <c r="BN754" i="14"/>
  <c r="AR763" i="14"/>
  <c r="BD763" i="14" s="1"/>
  <c r="BN763" i="14"/>
  <c r="BN774" i="14"/>
  <c r="AR786" i="14"/>
  <c r="BD786" i="14" s="1"/>
  <c r="AR798" i="14"/>
  <c r="BD798" i="14" s="1"/>
  <c r="AR799" i="14"/>
  <c r="BD799" i="14" s="1"/>
  <c r="BN799" i="14"/>
  <c r="BN812" i="14"/>
  <c r="AR824" i="14"/>
  <c r="BN824" i="14"/>
  <c r="AR836" i="14"/>
  <c r="BN838" i="14"/>
  <c r="AR849" i="14"/>
  <c r="BD849" i="14" s="1"/>
  <c r="BN849" i="14"/>
  <c r="BN882" i="14"/>
  <c r="AR592" i="14"/>
  <c r="BD592" i="14" s="1"/>
  <c r="BN593" i="14"/>
  <c r="AR645" i="14"/>
  <c r="BD645" i="14" s="1"/>
  <c r="BN655" i="14"/>
  <c r="AR664" i="14"/>
  <c r="BD664" i="14" s="1"/>
  <c r="BN674" i="14"/>
  <c r="AR683" i="14"/>
  <c r="BD683" i="14" s="1"/>
  <c r="BN691" i="14"/>
  <c r="AR699" i="14"/>
  <c r="BD699" i="14" s="1"/>
  <c r="AR726" i="14"/>
  <c r="BD726" i="14" s="1"/>
  <c r="AR755" i="14"/>
  <c r="BD755" i="14" s="1"/>
  <c r="BN776" i="14"/>
  <c r="BN788" i="14"/>
  <c r="AR800" i="14"/>
  <c r="BD800" i="14" s="1"/>
  <c r="BN801" i="14"/>
  <c r="BN825" i="14"/>
  <c r="AR839" i="14"/>
  <c r="AR850" i="14"/>
  <c r="BD850" i="14" s="1"/>
  <c r="BN850" i="14"/>
  <c r="BN856" i="14"/>
  <c r="BN863" i="14"/>
  <c r="BN876" i="14"/>
  <c r="AR883" i="14"/>
  <c r="AR888" i="14"/>
  <c r="BN888" i="14"/>
  <c r="AR618" i="14"/>
  <c r="BD618" i="14" s="1"/>
  <c r="AR627" i="14"/>
  <c r="BD627" i="14" s="1"/>
  <c r="AR628" i="14"/>
  <c r="BD628" i="14" s="1"/>
  <c r="BN635" i="14"/>
  <c r="AR691" i="14"/>
  <c r="BD691" i="14" s="1"/>
  <c r="AR700" i="14"/>
  <c r="BD700" i="14" s="1"/>
  <c r="BN709" i="14"/>
  <c r="AR718" i="14"/>
  <c r="BD718" i="14" s="1"/>
  <c r="AR725" i="14"/>
  <c r="BD725" i="14" s="1"/>
  <c r="BN727" i="14"/>
  <c r="AR744" i="14"/>
  <c r="BD744" i="14" s="1"/>
  <c r="AR745" i="14"/>
  <c r="BD745" i="14" s="1"/>
  <c r="BN746" i="14"/>
  <c r="AR756" i="14"/>
  <c r="BD756" i="14" s="1"/>
  <c r="BN756" i="14"/>
  <c r="AR776" i="14"/>
  <c r="BD776" i="14" s="1"/>
  <c r="BN777" i="14"/>
  <c r="BN789" i="14"/>
  <c r="BN802" i="14"/>
  <c r="AR813" i="14"/>
  <c r="BD813" i="14" s="1"/>
  <c r="AR863" i="14"/>
  <c r="BD863" i="14" s="1"/>
  <c r="AR870" i="14"/>
  <c r="BD870" i="14" s="1"/>
  <c r="AR655" i="14"/>
  <c r="BD655" i="14" s="1"/>
  <c r="AR675" i="14"/>
  <c r="BD675" i="14" s="1"/>
  <c r="AR692" i="14"/>
  <c r="BD692" i="14" s="1"/>
  <c r="AR717" i="14"/>
  <c r="BD717" i="14" s="1"/>
  <c r="AR802" i="14"/>
  <c r="BD802" i="14" s="1"/>
  <c r="AR814" i="14"/>
  <c r="BD814" i="14" s="1"/>
  <c r="AR815" i="14"/>
  <c r="BD815" i="14" s="1"/>
  <c r="AR826" i="14"/>
  <c r="AR827" i="14"/>
  <c r="AR840" i="14"/>
  <c r="AR851" i="14"/>
  <c r="BD851" i="14" s="1"/>
  <c r="AR864" i="14"/>
  <c r="BD864" i="14" s="1"/>
  <c r="AR877" i="14"/>
  <c r="BD877" i="14" s="1"/>
  <c r="AR889" i="14"/>
  <c r="AR648" i="14"/>
  <c r="BD648" i="14" s="1"/>
  <c r="AR738" i="14"/>
  <c r="BD738" i="14" s="1"/>
  <c r="BN738" i="14"/>
  <c r="AR754" i="14"/>
  <c r="BD754" i="14" s="1"/>
  <c r="AR778" i="14"/>
  <c r="BD778" i="14" s="1"/>
  <c r="BN778" i="14"/>
  <c r="AR789" i="14"/>
  <c r="BD789" i="14" s="1"/>
  <c r="BN790" i="14"/>
  <c r="AR803" i="14"/>
  <c r="BD803" i="14" s="1"/>
  <c r="BN803" i="14"/>
  <c r="BN816" i="14"/>
  <c r="BN829" i="14"/>
  <c r="BN871" i="14"/>
  <c r="AR674" i="14"/>
  <c r="BD674" i="14" s="1"/>
  <c r="AR748" i="14"/>
  <c r="BD748" i="14" s="1"/>
  <c r="AR790" i="14"/>
  <c r="BD790" i="14" s="1"/>
  <c r="AR816" i="14"/>
  <c r="BD816" i="14" s="1"/>
  <c r="AR828" i="14"/>
  <c r="AR871" i="14"/>
  <c r="BD871" i="14" s="1"/>
  <c r="AR878" i="14"/>
  <c r="BD878" i="14" s="1"/>
  <c r="BN613" i="14"/>
  <c r="AR647" i="14"/>
  <c r="BD647" i="14" s="1"/>
  <c r="AR657" i="14"/>
  <c r="BD657" i="14" s="1"/>
  <c r="AR658" i="14"/>
  <c r="BD658" i="14" s="1"/>
  <c r="BN666" i="14"/>
  <c r="BN667" i="14"/>
  <c r="AR694" i="14"/>
  <c r="BD694" i="14" s="1"/>
  <c r="BN730" i="14"/>
  <c r="AR747" i="14"/>
  <c r="BD747" i="14" s="1"/>
  <c r="AR768" i="14"/>
  <c r="BD768" i="14" s="1"/>
  <c r="BN779" i="14"/>
  <c r="BN792" i="14"/>
  <c r="AR804" i="14"/>
  <c r="BD804" i="14" s="1"/>
  <c r="BN805" i="14"/>
  <c r="BN818" i="14"/>
  <c r="AR829" i="14"/>
  <c r="BN842" i="14"/>
  <c r="AR852" i="14"/>
  <c r="BD852" i="14" s="1"/>
  <c r="BN852" i="14"/>
  <c r="AR859" i="14"/>
  <c r="BD859" i="14" s="1"/>
  <c r="AR865" i="14"/>
  <c r="BD865" i="14" s="1"/>
  <c r="BN865" i="14"/>
  <c r="AR872" i="14"/>
  <c r="BD872" i="14" s="1"/>
  <c r="BN878" i="14"/>
  <c r="AR890" i="14"/>
  <c r="BN629" i="14"/>
  <c r="AR636" i="14"/>
  <c r="BD636" i="14" s="1"/>
  <c r="BN639" i="14"/>
  <c r="AR677" i="14"/>
  <c r="BD677" i="14" s="1"/>
  <c r="AR704" i="14"/>
  <c r="BD704" i="14" s="1"/>
  <c r="AR730" i="14"/>
  <c r="BD730" i="14" s="1"/>
  <c r="AR739" i="14"/>
  <c r="BD739" i="14" s="1"/>
  <c r="AR792" i="14"/>
  <c r="BD792" i="14" s="1"/>
  <c r="AR818" i="14"/>
  <c r="BD818" i="14" s="1"/>
  <c r="AR831" i="14"/>
  <c r="AR842" i="14"/>
  <c r="AR843" i="14"/>
  <c r="BN844" i="14"/>
  <c r="BN859" i="14"/>
  <c r="BN630" i="14"/>
  <c r="AR659" i="14"/>
  <c r="BD659" i="14" s="1"/>
  <c r="BN679" i="14"/>
  <c r="AR712" i="14"/>
  <c r="BD712" i="14" s="1"/>
  <c r="BN721" i="14"/>
  <c r="AR729" i="14"/>
  <c r="BD729" i="14" s="1"/>
  <c r="AR740" i="14"/>
  <c r="BD740" i="14" s="1"/>
  <c r="BN759" i="14"/>
  <c r="AR769" i="14"/>
  <c r="BD769" i="14" s="1"/>
  <c r="BN781" i="14"/>
  <c r="AR793" i="14"/>
  <c r="BD793" i="14" s="1"/>
  <c r="BN794" i="14"/>
  <c r="AR805" i="14"/>
  <c r="BD805" i="14" s="1"/>
  <c r="AR819" i="14"/>
  <c r="BD819" i="14" s="1"/>
  <c r="BN819" i="14"/>
  <c r="BN845" i="14"/>
  <c r="AR853" i="14"/>
  <c r="BD853" i="14" s="1"/>
  <c r="BN866" i="14"/>
  <c r="BN879" i="14"/>
  <c r="AR679" i="14"/>
  <c r="BD679" i="14" s="1"/>
  <c r="AR680" i="14"/>
  <c r="BD680" i="14" s="1"/>
  <c r="AR687" i="14"/>
  <c r="BD687" i="14" s="1"/>
  <c r="BN732" i="14"/>
  <c r="AR760" i="14"/>
  <c r="BD760" i="14" s="1"/>
  <c r="AR781" i="14"/>
  <c r="BD781" i="14" s="1"/>
  <c r="BN782" i="14"/>
  <c r="AR795" i="14"/>
  <c r="BD795" i="14" s="1"/>
  <c r="BN808" i="14"/>
  <c r="AR820" i="14"/>
  <c r="BD820" i="14" s="1"/>
  <c r="AR845" i="14"/>
  <c r="BN860" i="14"/>
  <c r="AR867" i="14"/>
  <c r="BD867" i="14" s="1"/>
  <c r="AR880" i="14"/>
  <c r="BD880" i="14" s="1"/>
  <c r="BN670" i="14"/>
  <c r="AR750" i="14"/>
  <c r="BD750" i="14" s="1"/>
  <c r="BN751" i="14"/>
  <c r="AR761" i="14"/>
  <c r="BD761" i="14" s="1"/>
  <c r="AR782" i="14"/>
  <c r="BD782" i="14" s="1"/>
  <c r="BN783" i="14"/>
  <c r="BN796" i="14"/>
  <c r="AR808" i="14"/>
  <c r="BD808" i="14" s="1"/>
  <c r="BN809" i="14"/>
  <c r="BN822" i="14"/>
  <c r="AR833" i="14"/>
  <c r="BN833" i="14"/>
  <c r="BN867" i="14"/>
  <c r="AR886" i="14"/>
  <c r="AR721" i="14"/>
  <c r="BD721" i="14" s="1"/>
  <c r="AR751" i="14"/>
  <c r="BD751" i="14" s="1"/>
  <c r="BN772" i="14"/>
  <c r="BN797" i="14"/>
  <c r="AR821" i="14"/>
  <c r="AR822" i="14"/>
  <c r="AR848" i="14"/>
  <c r="BD848" i="14" s="1"/>
  <c r="AR861" i="14"/>
  <c r="BD861" i="14" s="1"/>
  <c r="AR874" i="14"/>
  <c r="BD874" i="14" s="1"/>
  <c r="BN880" i="14"/>
  <c r="AR705" i="14"/>
  <c r="BD705" i="14" s="1"/>
  <c r="AR734" i="14"/>
  <c r="BD734" i="14" s="1"/>
  <c r="BN734" i="14"/>
  <c r="AR772" i="14"/>
  <c r="BD772" i="14" s="1"/>
  <c r="AR784" i="14"/>
  <c r="BD784" i="14" s="1"/>
  <c r="AR810" i="14"/>
  <c r="BD810" i="14" s="1"/>
  <c r="AR823" i="14"/>
  <c r="AR834" i="14"/>
  <c r="AR835" i="14"/>
  <c r="BN835" i="14"/>
  <c r="AR862" i="14"/>
  <c r="BD862" i="14" s="1"/>
  <c r="AR868" i="14"/>
  <c r="BD868" i="14" s="1"/>
  <c r="AR875" i="14"/>
  <c r="BD875" i="14" s="1"/>
  <c r="AR881" i="14"/>
  <c r="BD881" i="14" s="1"/>
  <c r="AR653" i="14"/>
  <c r="BD653" i="14" s="1"/>
  <c r="BN672" i="14"/>
  <c r="AR735" i="14"/>
  <c r="BD735" i="14" s="1"/>
  <c r="BN735" i="14"/>
  <c r="AR773" i="14"/>
  <c r="BD773" i="14" s="1"/>
  <c r="AR785" i="14"/>
  <c r="BD785" i="14" s="1"/>
  <c r="AR797" i="14"/>
  <c r="BD797" i="14" s="1"/>
  <c r="BN798" i="14"/>
  <c r="AR811" i="14"/>
  <c r="BD811" i="14" s="1"/>
  <c r="BN848" i="14"/>
  <c r="AR855" i="14"/>
  <c r="BD855" i="14" s="1"/>
  <c r="BN868" i="14"/>
  <c r="AR887" i="14"/>
  <c r="AR32" i="14"/>
  <c r="BD32" i="14" s="1"/>
  <c r="AR79" i="14"/>
  <c r="BD79" i="14" s="1"/>
  <c r="AR105" i="14"/>
  <c r="BD105" i="14" s="1"/>
  <c r="AR45" i="14"/>
  <c r="BD45" i="14" s="1"/>
  <c r="AR56" i="14"/>
  <c r="BD56" i="14" s="1"/>
  <c r="AR101" i="14"/>
  <c r="BD101" i="14" s="1"/>
  <c r="AR110" i="14"/>
  <c r="BN119" i="14"/>
  <c r="AR106" i="14"/>
  <c r="BD106" i="14" s="1"/>
  <c r="BN69" i="14"/>
  <c r="AR77" i="14"/>
  <c r="BD77" i="14" s="1"/>
  <c r="AR85" i="14"/>
  <c r="BD85" i="14" s="1"/>
  <c r="AR72" i="14"/>
  <c r="BD72" i="14" s="1"/>
  <c r="AR89" i="14"/>
  <c r="BD89" i="14" s="1"/>
  <c r="AR64" i="14"/>
  <c r="BD64" i="14" s="1"/>
  <c r="AR53" i="14"/>
  <c r="BD53" i="14" s="1"/>
  <c r="AR92" i="14"/>
  <c r="BD92" i="14" s="1"/>
  <c r="BN58" i="14"/>
  <c r="AR81" i="14"/>
  <c r="BD81" i="14" s="1"/>
  <c r="BN103" i="14"/>
  <c r="AR37" i="14"/>
  <c r="BD37" i="14" s="1"/>
  <c r="AR48" i="14"/>
  <c r="BD48" i="14" s="1"/>
  <c r="AR99" i="14"/>
  <c r="BD99" i="14" s="1"/>
  <c r="AR103" i="14"/>
  <c r="BD103" i="14" s="1"/>
  <c r="AR123" i="14"/>
  <c r="BD123" i="14" s="1"/>
  <c r="BN42" i="14"/>
  <c r="BN53" i="14"/>
  <c r="AR76" i="14"/>
  <c r="BD76" i="14" s="1"/>
  <c r="AR95" i="14"/>
  <c r="BD95" i="14" s="1"/>
  <c r="AR61" i="14"/>
  <c r="BD61" i="14" s="1"/>
  <c r="AR63" i="14"/>
  <c r="BD63" i="14" s="1"/>
  <c r="AR71" i="14"/>
  <c r="BD71" i="14" s="1"/>
  <c r="AR116" i="14"/>
  <c r="AR69" i="14"/>
  <c r="BD69" i="14" s="1"/>
  <c r="AR91" i="14"/>
  <c r="BD91" i="14" s="1"/>
  <c r="AR158" i="14"/>
  <c r="BD158" i="14" s="1"/>
  <c r="AR189" i="14"/>
  <c r="BD189" i="14" s="1"/>
  <c r="AR137" i="14"/>
  <c r="BD137" i="14" s="1"/>
  <c r="AR162" i="14"/>
  <c r="BD162" i="14" s="1"/>
  <c r="AR165" i="14"/>
  <c r="BD165" i="14" s="1"/>
  <c r="AR133" i="14"/>
  <c r="BD133" i="14" s="1"/>
  <c r="AR150" i="14"/>
  <c r="BD150" i="14" s="1"/>
  <c r="AR153" i="14"/>
  <c r="BD153" i="14" s="1"/>
  <c r="BN175" i="14"/>
  <c r="AR114" i="14"/>
  <c r="AR118" i="14"/>
  <c r="BD118" i="14" s="1"/>
  <c r="AR142" i="14"/>
  <c r="BD142" i="14" s="1"/>
  <c r="AR169" i="14"/>
  <c r="BD169" i="14" s="1"/>
  <c r="AR194" i="14"/>
  <c r="BD194" i="14" s="1"/>
  <c r="AR186" i="14"/>
  <c r="BD186" i="14" s="1"/>
  <c r="AR208" i="14"/>
  <c r="BD208" i="14" s="1"/>
  <c r="AR241" i="14"/>
  <c r="BD241" i="14" s="1"/>
  <c r="AR102" i="14"/>
  <c r="BD102" i="14" s="1"/>
  <c r="AR126" i="14"/>
  <c r="BD126" i="14" s="1"/>
  <c r="AR134" i="14"/>
  <c r="BD134" i="14" s="1"/>
  <c r="AR157" i="14"/>
  <c r="BD157" i="14" s="1"/>
  <c r="AR167" i="14"/>
  <c r="BD167" i="14" s="1"/>
  <c r="AR170" i="14"/>
  <c r="BD170" i="14" s="1"/>
  <c r="AR174" i="14"/>
  <c r="BD174" i="14" s="1"/>
  <c r="BN115" i="14"/>
  <c r="BN170" i="14"/>
  <c r="AR180" i="14"/>
  <c r="BD180" i="14" s="1"/>
  <c r="AR196" i="14"/>
  <c r="BD196" i="14" s="1"/>
  <c r="AR222" i="14"/>
  <c r="BD222" i="14" s="1"/>
  <c r="BN138" i="14"/>
  <c r="AR184" i="14"/>
  <c r="BD184" i="14" s="1"/>
  <c r="AR210" i="14"/>
  <c r="BD210" i="14" s="1"/>
  <c r="AR94" i="14"/>
  <c r="BD94" i="14" s="1"/>
  <c r="BN107" i="14"/>
  <c r="BN126" i="14"/>
  <c r="AR146" i="14"/>
  <c r="BD146" i="14" s="1"/>
  <c r="AR201" i="14"/>
  <c r="BD201" i="14" s="1"/>
  <c r="AR121" i="14"/>
  <c r="BD121" i="14" s="1"/>
  <c r="BN130" i="14"/>
  <c r="AR141" i="14"/>
  <c r="BD141" i="14" s="1"/>
  <c r="BN146" i="14"/>
  <c r="AR149" i="14"/>
  <c r="BD149" i="14" s="1"/>
  <c r="AR177" i="14"/>
  <c r="BD177" i="14" s="1"/>
  <c r="BN190" i="14"/>
  <c r="BN255" i="14"/>
  <c r="AR266" i="14"/>
  <c r="BD266" i="14" s="1"/>
  <c r="AR280" i="14"/>
  <c r="BD280" i="14" s="1"/>
  <c r="AR285" i="14"/>
  <c r="BD285" i="14" s="1"/>
  <c r="AR319" i="14"/>
  <c r="BD319" i="14" s="1"/>
  <c r="AR224" i="14"/>
  <c r="BD224" i="14" s="1"/>
  <c r="BN234" i="14"/>
  <c r="AR239" i="14"/>
  <c r="BD239" i="14" s="1"/>
  <c r="AR244" i="14"/>
  <c r="BD244" i="14" s="1"/>
  <c r="AR281" i="14"/>
  <c r="BD281" i="14" s="1"/>
  <c r="AR299" i="14"/>
  <c r="BD299" i="14" s="1"/>
  <c r="AR237" i="14"/>
  <c r="BD237" i="14" s="1"/>
  <c r="AR251" i="14"/>
  <c r="BD251" i="14" s="1"/>
  <c r="AR264" i="14"/>
  <c r="BD264" i="14" s="1"/>
  <c r="AR249" i="14"/>
  <c r="BD249" i="14" s="1"/>
  <c r="BN290" i="14"/>
  <c r="BN301" i="14"/>
  <c r="BN182" i="14"/>
  <c r="AR242" i="14"/>
  <c r="BD242" i="14" s="1"/>
  <c r="AR254" i="14"/>
  <c r="BD254" i="14" s="1"/>
  <c r="AR290" i="14"/>
  <c r="BD290" i="14" s="1"/>
  <c r="AR193" i="14"/>
  <c r="BD193" i="14" s="1"/>
  <c r="AR235" i="14"/>
  <c r="BD235" i="14" s="1"/>
  <c r="AR278" i="14"/>
  <c r="BD278" i="14" s="1"/>
  <c r="AR291" i="14"/>
  <c r="BD291" i="14" s="1"/>
  <c r="AR301" i="14"/>
  <c r="BD301" i="14" s="1"/>
  <c r="AR209" i="14"/>
  <c r="BD209" i="14" s="1"/>
  <c r="BN214" i="14"/>
  <c r="AR225" i="14"/>
  <c r="BN254" i="14"/>
  <c r="AR267" i="14"/>
  <c r="BD267" i="14" s="1"/>
  <c r="BN297" i="14"/>
  <c r="AR245" i="14"/>
  <c r="BD245" i="14" s="1"/>
  <c r="AR262" i="14"/>
  <c r="BD262" i="14" s="1"/>
  <c r="AR311" i="14"/>
  <c r="BD311" i="14" s="1"/>
  <c r="AR185" i="14"/>
  <c r="BD185" i="14" s="1"/>
  <c r="BN198" i="14"/>
  <c r="AR221" i="14"/>
  <c r="BD221" i="14" s="1"/>
  <c r="AR223" i="14"/>
  <c r="BD223" i="14" s="1"/>
  <c r="AR279" i="14"/>
  <c r="BD279" i="14" s="1"/>
  <c r="AR283" i="14"/>
  <c r="BD283" i="14" s="1"/>
  <c r="AR305" i="14"/>
  <c r="BD305" i="14" s="1"/>
  <c r="AR204" i="14"/>
  <c r="BD204" i="14" s="1"/>
  <c r="AR219" i="14"/>
  <c r="BD219" i="14" s="1"/>
  <c r="AR288" i="14"/>
  <c r="BD288" i="14" s="1"/>
  <c r="BN288" i="14"/>
  <c r="AR294" i="14"/>
  <c r="BD294" i="14" s="1"/>
  <c r="AR234" i="14"/>
  <c r="BD234" i="14" s="1"/>
  <c r="AR313" i="14"/>
  <c r="BD313" i="14" s="1"/>
  <c r="BN226" i="14"/>
  <c r="AR276" i="14"/>
  <c r="BD276" i="14" s="1"/>
  <c r="BN322" i="14"/>
  <c r="AR337" i="14"/>
  <c r="BD337" i="14" s="1"/>
  <c r="AR374" i="14"/>
  <c r="BD374" i="14" s="1"/>
  <c r="AR378" i="14"/>
  <c r="BD378" i="14" s="1"/>
  <c r="AR388" i="14"/>
  <c r="BD388" i="14" s="1"/>
  <c r="AR315" i="14"/>
  <c r="BD315" i="14" s="1"/>
  <c r="AR342" i="14"/>
  <c r="BD342" i="14" s="1"/>
  <c r="AR414" i="14"/>
  <c r="BN414" i="14"/>
  <c r="AR464" i="14"/>
  <c r="BD464" i="14" s="1"/>
  <c r="BN337" i="14"/>
  <c r="AR372" i="14"/>
  <c r="BD372" i="14" s="1"/>
  <c r="AR435" i="14"/>
  <c r="BD435" i="14" s="1"/>
  <c r="AR284" i="14"/>
  <c r="BD284" i="14" s="1"/>
  <c r="BN313" i="14"/>
  <c r="BN317" i="14"/>
  <c r="BN321" i="14"/>
  <c r="AR354" i="14"/>
  <c r="BD354" i="14" s="1"/>
  <c r="BN359" i="14"/>
  <c r="AR386" i="14"/>
  <c r="BD386" i="14" s="1"/>
  <c r="AR258" i="14"/>
  <c r="BD258" i="14" s="1"/>
  <c r="BN271" i="14"/>
  <c r="AR308" i="14"/>
  <c r="BD308" i="14" s="1"/>
  <c r="AR310" i="14"/>
  <c r="BD310" i="14" s="1"/>
  <c r="AR348" i="14"/>
  <c r="BD348" i="14" s="1"/>
  <c r="AR389" i="14"/>
  <c r="BD389" i="14" s="1"/>
  <c r="AR390" i="14"/>
  <c r="BD390" i="14" s="1"/>
  <c r="AR417" i="14"/>
  <c r="BN273" i="14"/>
  <c r="BN289" i="14"/>
  <c r="AR320" i="14"/>
  <c r="BD320" i="14" s="1"/>
  <c r="AR324" i="14"/>
  <c r="BD324" i="14" s="1"/>
  <c r="AR332" i="14"/>
  <c r="BD332" i="14" s="1"/>
  <c r="AR380" i="14"/>
  <c r="BD380" i="14" s="1"/>
  <c r="BN399" i="14"/>
  <c r="AR330" i="14"/>
  <c r="BD330" i="14" s="1"/>
  <c r="AR250" i="14"/>
  <c r="BD250" i="14" s="1"/>
  <c r="AR346" i="14"/>
  <c r="BD346" i="14" s="1"/>
  <c r="AR361" i="14"/>
  <c r="BD361" i="14" s="1"/>
  <c r="AR424" i="14"/>
  <c r="BD424" i="14" s="1"/>
  <c r="AR217" i="14"/>
  <c r="BD217" i="14" s="1"/>
  <c r="AR303" i="14"/>
  <c r="BD303" i="14" s="1"/>
  <c r="AR349" i="14"/>
  <c r="BD349" i="14" s="1"/>
  <c r="AR358" i="14"/>
  <c r="BD358" i="14" s="1"/>
  <c r="AR394" i="14"/>
  <c r="BD394" i="14" s="1"/>
  <c r="AR483" i="14"/>
  <c r="BD483" i="14" s="1"/>
  <c r="AR292" i="14"/>
  <c r="BD292" i="14" s="1"/>
  <c r="AR429" i="14"/>
  <c r="BD429" i="14" s="1"/>
  <c r="AR402" i="14"/>
  <c r="BD402" i="14" s="1"/>
  <c r="AR486" i="14"/>
  <c r="BD486" i="14" s="1"/>
  <c r="AR537" i="14"/>
  <c r="BD537" i="14" s="1"/>
  <c r="AR480" i="14"/>
  <c r="BD480" i="14" s="1"/>
  <c r="AR521" i="14"/>
  <c r="BD521" i="14" s="1"/>
  <c r="AR356" i="14"/>
  <c r="BD356" i="14" s="1"/>
  <c r="AR396" i="14"/>
  <c r="BD396" i="14" s="1"/>
  <c r="AR441" i="14"/>
  <c r="BD441" i="14" s="1"/>
  <c r="AR458" i="14"/>
  <c r="BD458" i="14" s="1"/>
  <c r="AR477" i="14"/>
  <c r="BD477" i="14" s="1"/>
  <c r="BN473" i="14"/>
  <c r="AR493" i="14"/>
  <c r="BD493" i="14" s="1"/>
  <c r="BN361" i="14"/>
  <c r="AR422" i="14"/>
  <c r="BD422" i="14" s="1"/>
  <c r="BN424" i="14"/>
  <c r="AR451" i="14"/>
  <c r="BD451" i="14" s="1"/>
  <c r="AR478" i="14"/>
  <c r="BD478" i="14" s="1"/>
  <c r="AR484" i="14"/>
  <c r="BD484" i="14" s="1"/>
  <c r="BN493" i="14"/>
  <c r="AR442" i="14"/>
  <c r="BD442" i="14" s="1"/>
  <c r="AR488" i="14"/>
  <c r="BD488" i="14" s="1"/>
  <c r="AR491" i="14"/>
  <c r="BD491" i="14" s="1"/>
  <c r="AR507" i="14"/>
  <c r="BD507" i="14" s="1"/>
  <c r="AR512" i="14"/>
  <c r="BD512" i="14" s="1"/>
  <c r="AR364" i="14"/>
  <c r="BD364" i="14" s="1"/>
  <c r="AR425" i="14"/>
  <c r="BD425" i="14" s="1"/>
  <c r="AR408" i="14"/>
  <c r="AR433" i="14"/>
  <c r="BD433" i="14" s="1"/>
  <c r="AR449" i="14"/>
  <c r="BD449" i="14" s="1"/>
  <c r="AR470" i="14"/>
  <c r="AR316" i="14"/>
  <c r="BD316" i="14" s="1"/>
  <c r="AR416" i="14"/>
  <c r="AR423" i="14"/>
  <c r="BD423" i="14" s="1"/>
  <c r="AR431" i="14"/>
  <c r="BD431" i="14" s="1"/>
  <c r="AR463" i="14"/>
  <c r="BD463" i="14" s="1"/>
  <c r="AR482" i="14"/>
  <c r="BD482" i="14" s="1"/>
  <c r="AR495" i="14"/>
  <c r="BD495" i="14" s="1"/>
  <c r="AR518" i="14"/>
  <c r="BD518" i="14" s="1"/>
  <c r="AR340" i="14"/>
  <c r="BD340" i="14" s="1"/>
  <c r="BN353" i="14"/>
  <c r="BN401" i="14"/>
  <c r="AR404" i="14"/>
  <c r="BD404" i="14" s="1"/>
  <c r="AR434" i="14"/>
  <c r="BD434" i="14" s="1"/>
  <c r="AR440" i="14"/>
  <c r="BD440" i="14" s="1"/>
  <c r="BN463" i="14"/>
  <c r="AR508" i="14"/>
  <c r="BD508" i="14" s="1"/>
  <c r="BN472" i="14"/>
  <c r="AR524" i="14"/>
  <c r="BD524" i="14" s="1"/>
  <c r="BN537" i="14"/>
  <c r="AR560" i="14"/>
  <c r="BD560" i="14" s="1"/>
  <c r="AR506" i="14"/>
  <c r="BD506" i="14" s="1"/>
  <c r="AR513" i="14"/>
  <c r="BD513" i="14" s="1"/>
  <c r="AR413" i="14"/>
  <c r="AR552" i="14"/>
  <c r="BD552" i="14" s="1"/>
  <c r="BN454" i="14"/>
  <c r="AR500" i="14"/>
  <c r="BD500" i="14" s="1"/>
  <c r="AR509" i="14"/>
  <c r="BD509" i="14" s="1"/>
  <c r="BN522" i="14"/>
  <c r="BN530" i="14"/>
  <c r="AR517" i="14"/>
  <c r="BD517" i="14" s="1"/>
  <c r="AR523" i="14"/>
  <c r="BD523" i="14" s="1"/>
  <c r="AR549" i="14"/>
  <c r="BD549" i="14" s="1"/>
  <c r="AR426" i="14"/>
  <c r="BD426" i="14" s="1"/>
  <c r="AR467" i="14"/>
  <c r="BD467" i="14" s="1"/>
  <c r="BN475" i="14"/>
  <c r="AR501" i="14"/>
  <c r="BD501" i="14" s="1"/>
  <c r="BN517" i="14"/>
  <c r="BN523" i="14"/>
  <c r="AR591" i="14"/>
  <c r="BD591" i="14" s="1"/>
  <c r="AR571" i="14"/>
  <c r="BD571" i="14" s="1"/>
  <c r="AR541" i="14"/>
  <c r="BD541" i="14" s="1"/>
  <c r="AR551" i="14"/>
  <c r="BD551" i="14" s="1"/>
  <c r="AR533" i="14"/>
  <c r="BD533" i="14" s="1"/>
  <c r="BN541" i="14"/>
  <c r="AR544" i="14"/>
  <c r="BD544" i="14" s="1"/>
  <c r="AR597" i="14"/>
  <c r="BD597" i="14" s="1"/>
  <c r="BN563" i="14"/>
  <c r="BN566" i="14"/>
  <c r="AR567" i="14"/>
  <c r="BD567" i="14" s="1"/>
  <c r="AR586" i="14"/>
  <c r="BD586" i="14" s="1"/>
  <c r="BN521" i="14"/>
  <c r="BN525" i="14"/>
  <c r="AR558" i="14"/>
  <c r="BD558" i="14" s="1"/>
  <c r="AR561" i="14"/>
  <c r="BD561" i="14" s="1"/>
  <c r="AR471" i="14"/>
  <c r="AR528" i="14"/>
  <c r="BD528" i="14" s="1"/>
  <c r="AR536" i="14"/>
  <c r="BD536" i="14" s="1"/>
  <c r="AR543" i="14"/>
  <c r="BD543" i="14" s="1"/>
  <c r="AR556" i="14"/>
  <c r="BD556" i="14" s="1"/>
  <c r="AR562" i="14"/>
  <c r="BD562" i="14" s="1"/>
  <c r="AR443" i="14"/>
  <c r="BD443" i="14" s="1"/>
  <c r="BN456" i="14"/>
  <c r="BN483" i="14"/>
  <c r="AR520" i="14"/>
  <c r="BD520" i="14" s="1"/>
  <c r="AR548" i="14"/>
  <c r="BD548" i="14" s="1"/>
  <c r="AR583" i="14"/>
  <c r="BD583" i="14" s="1"/>
  <c r="AR608" i="14"/>
  <c r="BD608" i="14" s="1"/>
  <c r="AR546" i="14"/>
  <c r="BD546" i="14" s="1"/>
  <c r="AR554" i="14"/>
  <c r="BD554" i="14" s="1"/>
  <c r="AR607" i="14"/>
  <c r="BD607" i="14" s="1"/>
  <c r="AR611" i="14"/>
  <c r="BD611" i="14" s="1"/>
  <c r="BN586" i="14"/>
  <c r="BN598" i="14"/>
  <c r="AR605" i="14"/>
  <c r="BD605" i="14" s="1"/>
  <c r="BN567" i="14"/>
  <c r="BN575" i="14"/>
  <c r="AR624" i="14"/>
  <c r="BD624" i="14" s="1"/>
  <c r="AR581" i="14"/>
  <c r="BD581" i="14" s="1"/>
  <c r="AR593" i="14"/>
  <c r="BD593" i="14" s="1"/>
  <c r="AR603" i="14"/>
  <c r="BD603" i="14" s="1"/>
  <c r="AR606" i="14"/>
  <c r="BD606" i="14" s="1"/>
  <c r="AR540" i="14"/>
  <c r="BD540" i="14" s="1"/>
  <c r="AR557" i="14"/>
  <c r="BD557" i="14" s="1"/>
  <c r="AR573" i="14"/>
  <c r="BD573" i="14" s="1"/>
  <c r="AR632" i="14"/>
  <c r="BD632" i="14" s="1"/>
  <c r="BN546" i="14"/>
  <c r="AR585" i="14"/>
  <c r="BD585" i="14" s="1"/>
  <c r="AR620" i="14"/>
  <c r="BD620" i="14" s="1"/>
  <c r="AR642" i="14"/>
  <c r="BD642" i="14" s="1"/>
  <c r="AR671" i="14"/>
  <c r="BD671" i="14" s="1"/>
  <c r="AR698" i="14"/>
  <c r="BD698" i="14" s="1"/>
  <c r="AR660" i="14"/>
  <c r="BD660" i="14" s="1"/>
  <c r="AR665" i="14"/>
  <c r="BD665" i="14" s="1"/>
  <c r="AR666" i="14"/>
  <c r="BD666" i="14" s="1"/>
  <c r="AR594" i="14"/>
  <c r="BD594" i="14" s="1"/>
  <c r="AR634" i="14"/>
  <c r="BD634" i="14" s="1"/>
  <c r="AR673" i="14"/>
  <c r="BD673" i="14" s="1"/>
  <c r="BN599" i="14"/>
  <c r="AR602" i="14"/>
  <c r="BD602" i="14" s="1"/>
  <c r="AR626" i="14"/>
  <c r="BD626" i="14" s="1"/>
  <c r="BN647" i="14"/>
  <c r="AR667" i="14"/>
  <c r="BD667" i="14" s="1"/>
  <c r="AR610" i="14"/>
  <c r="BD610" i="14" s="1"/>
  <c r="AR570" i="14"/>
  <c r="BD570" i="14" s="1"/>
  <c r="AR577" i="14"/>
  <c r="BD577" i="14" s="1"/>
  <c r="BN582" i="14"/>
  <c r="BN637" i="14"/>
  <c r="AR652" i="14"/>
  <c r="BD652" i="14" s="1"/>
  <c r="BN668" i="14"/>
  <c r="BN590" i="14"/>
  <c r="BN614" i="14"/>
  <c r="AR649" i="14"/>
  <c r="BD649" i="14" s="1"/>
  <c r="BN606" i="14"/>
  <c r="AR707" i="14"/>
  <c r="BD707" i="14" s="1"/>
  <c r="AR601" i="14"/>
  <c r="BD601" i="14" s="1"/>
  <c r="AR654" i="14"/>
  <c r="BD654" i="14" s="1"/>
  <c r="AR668" i="14"/>
  <c r="BD668" i="14" s="1"/>
  <c r="AR672" i="14"/>
  <c r="BD672" i="14" s="1"/>
  <c r="AR676" i="14"/>
  <c r="BD676" i="14" s="1"/>
  <c r="BN725" i="14"/>
  <c r="BN645" i="14"/>
  <c r="AR746" i="14"/>
  <c r="BD746" i="14" s="1"/>
  <c r="AR752" i="14"/>
  <c r="BD752" i="14" s="1"/>
  <c r="AR646" i="14"/>
  <c r="BD646" i="14" s="1"/>
  <c r="AR688" i="14"/>
  <c r="BD688" i="14" s="1"/>
  <c r="BN697" i="14"/>
  <c r="AR719" i="14"/>
  <c r="BD719" i="14" s="1"/>
  <c r="AR731" i="14"/>
  <c r="BD731" i="14" s="1"/>
  <c r="BN747" i="14"/>
  <c r="BN653" i="14"/>
  <c r="AR686" i="14"/>
  <c r="BD686" i="14" s="1"/>
  <c r="AR710" i="14"/>
  <c r="BD710" i="14" s="1"/>
  <c r="BN683" i="14"/>
  <c r="BN701" i="14"/>
  <c r="AR716" i="14"/>
  <c r="BD716" i="14" s="1"/>
  <c r="AR720" i="14"/>
  <c r="BD720" i="14" s="1"/>
  <c r="AR727" i="14"/>
  <c r="BD727" i="14" s="1"/>
  <c r="BN742" i="14"/>
  <c r="BN659" i="14"/>
  <c r="BN665" i="14"/>
  <c r="BN669" i="14"/>
  <c r="BN677" i="14"/>
  <c r="AR696" i="14"/>
  <c r="BD696" i="14" s="1"/>
  <c r="BN716" i="14"/>
  <c r="AR742" i="14"/>
  <c r="BD742" i="14" s="1"/>
  <c r="BN693" i="14"/>
  <c r="AR702" i="14"/>
  <c r="BD702" i="14" s="1"/>
  <c r="AR728" i="14"/>
  <c r="BD728" i="14" s="1"/>
  <c r="AR743" i="14"/>
  <c r="BD743" i="14" s="1"/>
  <c r="AR638" i="14"/>
  <c r="BD638" i="14" s="1"/>
  <c r="AR656" i="14"/>
  <c r="BD656" i="14" s="1"/>
  <c r="AR662" i="14"/>
  <c r="BD662" i="14" s="1"/>
  <c r="BN675" i="14"/>
  <c r="AR678" i="14"/>
  <c r="BD678" i="14" s="1"/>
  <c r="AR684" i="14"/>
  <c r="BD684" i="14" s="1"/>
  <c r="AR732" i="14"/>
  <c r="BD732" i="14" s="1"/>
  <c r="AR759" i="14"/>
  <c r="BD759" i="14" s="1"/>
  <c r="BN761" i="14"/>
  <c r="AR838" i="14"/>
  <c r="AR733" i="14"/>
  <c r="BD733" i="14" s="1"/>
  <c r="AR783" i="14"/>
  <c r="BD783" i="14" s="1"/>
  <c r="AR791" i="14"/>
  <c r="BD791" i="14" s="1"/>
  <c r="AR809" i="14"/>
  <c r="BD809" i="14" s="1"/>
  <c r="AR762" i="14"/>
  <c r="BD762" i="14" s="1"/>
  <c r="BN755" i="14"/>
  <c r="AR765" i="14"/>
  <c r="BD765" i="14" s="1"/>
  <c r="AR777" i="14"/>
  <c r="BD777" i="14" s="1"/>
  <c r="AR830" i="14"/>
  <c r="BN762" i="14"/>
  <c r="AR801" i="14"/>
  <c r="BD801" i="14" s="1"/>
  <c r="AR841" i="14"/>
  <c r="AR749" i="14"/>
  <c r="BD749" i="14" s="1"/>
  <c r="AR758" i="14"/>
  <c r="BD758" i="14" s="1"/>
  <c r="AR766" i="14"/>
  <c r="BD766" i="14" s="1"/>
  <c r="AR770" i="14"/>
  <c r="BD770" i="14" s="1"/>
  <c r="AR767" i="14"/>
  <c r="BD767" i="14" s="1"/>
  <c r="AR774" i="14"/>
  <c r="BD774" i="14" s="1"/>
  <c r="AR779" i="14"/>
  <c r="BD779" i="14" s="1"/>
  <c r="AR846" i="14"/>
  <c r="AR741" i="14"/>
  <c r="BD741" i="14" s="1"/>
  <c r="AR764" i="14"/>
  <c r="BD764" i="14" s="1"/>
  <c r="AR775" i="14"/>
  <c r="BD775" i="14" s="1"/>
  <c r="AR771" i="14"/>
  <c r="BD771" i="14" s="1"/>
  <c r="AR780" i="14"/>
  <c r="BD780" i="14" s="1"/>
  <c r="AR788" i="14"/>
  <c r="BD788" i="14" s="1"/>
  <c r="AR796" i="14"/>
  <c r="BD796" i="14" s="1"/>
  <c r="AR825" i="14"/>
  <c r="AR757" i="14"/>
  <c r="BD757" i="14" s="1"/>
  <c r="AR817" i="14"/>
  <c r="BD817" i="14" s="1"/>
  <c r="AA3" i="9"/>
  <c r="AA4" i="9"/>
  <c r="AA5"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93" i="9"/>
  <c r="AA94" i="9"/>
  <c r="AA95" i="9"/>
  <c r="AA96" i="9"/>
  <c r="AA97" i="9"/>
  <c r="AA98" i="9"/>
  <c r="AA99" i="9"/>
  <c r="AA100" i="9"/>
  <c r="AA101" i="9"/>
  <c r="AA102" i="9"/>
  <c r="AA103" i="9"/>
  <c r="AA104" i="9"/>
  <c r="AA105" i="9"/>
  <c r="AA106" i="9"/>
  <c r="AA107" i="9"/>
  <c r="AA108" i="9"/>
  <c r="AA109" i="9"/>
  <c r="AA110" i="9"/>
  <c r="AA111" i="9"/>
  <c r="AA112" i="9"/>
  <c r="AA113" i="9"/>
  <c r="AA114" i="9"/>
  <c r="AA115" i="9"/>
  <c r="AA116" i="9"/>
  <c r="AA117" i="9"/>
  <c r="AA118" i="9"/>
  <c r="AA119" i="9"/>
  <c r="AA120" i="9"/>
  <c r="AA121" i="9"/>
  <c r="AA122" i="9"/>
  <c r="AA123" i="9"/>
  <c r="AA124" i="9"/>
  <c r="AA125" i="9"/>
  <c r="AA126" i="9"/>
  <c r="AA127" i="9"/>
  <c r="AA128" i="9"/>
  <c r="AA129" i="9"/>
  <c r="AA130" i="9"/>
  <c r="AA131" i="9"/>
  <c r="AA132" i="9"/>
  <c r="AA133" i="9"/>
  <c r="AA134" i="9"/>
  <c r="AA135" i="9"/>
  <c r="AA136" i="9"/>
  <c r="AA137" i="9"/>
  <c r="AA138" i="9"/>
  <c r="AA139" i="9"/>
  <c r="AA140" i="9"/>
  <c r="AA141" i="9"/>
  <c r="AA142" i="9"/>
  <c r="AA143" i="9"/>
  <c r="AA144" i="9"/>
  <c r="AA145" i="9"/>
  <c r="AA146" i="9"/>
  <c r="AA147" i="9"/>
  <c r="AA148" i="9"/>
  <c r="AA149" i="9"/>
  <c r="AA150" i="9"/>
  <c r="AA151" i="9"/>
  <c r="AA152" i="9"/>
  <c r="AA153" i="9"/>
  <c r="AA154" i="9"/>
  <c r="AA155" i="9"/>
  <c r="AA156" i="9"/>
  <c r="AA157" i="9"/>
  <c r="AA158" i="9"/>
  <c r="AA159" i="9"/>
  <c r="AA160" i="9"/>
  <c r="AA161" i="9"/>
  <c r="AA162" i="9"/>
  <c r="AA163" i="9"/>
  <c r="AA164" i="9"/>
  <c r="AA165" i="9"/>
  <c r="AA166" i="9"/>
  <c r="AA167" i="9"/>
  <c r="AA168" i="9"/>
  <c r="AA169" i="9"/>
  <c r="AA170" i="9"/>
  <c r="AA171" i="9"/>
  <c r="AA172" i="9"/>
  <c r="AA173" i="9"/>
  <c r="AA174" i="9"/>
  <c r="AA175" i="9"/>
  <c r="AA176" i="9"/>
  <c r="AA177" i="9"/>
  <c r="AA178" i="9"/>
  <c r="AA179" i="9"/>
  <c r="AA180" i="9"/>
  <c r="AA181" i="9"/>
  <c r="AA182" i="9"/>
  <c r="AA183" i="9"/>
  <c r="AA184" i="9"/>
  <c r="AA185" i="9"/>
  <c r="AA186" i="9"/>
  <c r="AA187" i="9"/>
  <c r="AA188" i="9"/>
  <c r="AA189" i="9"/>
  <c r="AA190" i="9"/>
  <c r="AA191" i="9"/>
  <c r="AA192" i="9"/>
  <c r="AA193" i="9"/>
  <c r="AA194" i="9"/>
  <c r="AA195" i="9"/>
  <c r="AA196" i="9"/>
  <c r="AA197" i="9"/>
  <c r="AA198" i="9"/>
  <c r="AA199" i="9"/>
  <c r="AA200" i="9"/>
  <c r="AA201" i="9"/>
  <c r="AA202" i="9"/>
  <c r="AA203" i="9"/>
  <c r="AA204" i="9"/>
  <c r="AA205" i="9"/>
  <c r="AA206" i="9"/>
  <c r="AA207" i="9"/>
  <c r="AA208" i="9"/>
  <c r="AA209" i="9"/>
  <c r="AA210" i="9"/>
  <c r="AA211" i="9"/>
  <c r="AA212" i="9"/>
  <c r="AA213" i="9"/>
  <c r="AA214" i="9"/>
  <c r="AA215" i="9"/>
  <c r="AA216" i="9"/>
  <c r="AA217" i="9"/>
  <c r="AA218" i="9"/>
  <c r="AA219" i="9"/>
  <c r="AA220" i="9"/>
  <c r="AA221" i="9"/>
  <c r="AA222" i="9"/>
  <c r="AA223" i="9"/>
  <c r="AA224" i="9"/>
  <c r="AA225" i="9"/>
  <c r="AA226" i="9"/>
  <c r="AA227" i="9"/>
  <c r="AA228" i="9"/>
  <c r="AA229" i="9"/>
  <c r="AA230" i="9"/>
  <c r="AA231" i="9"/>
  <c r="AA232" i="9"/>
  <c r="AA233" i="9"/>
  <c r="AA234" i="9"/>
  <c r="AA235" i="9"/>
  <c r="AA236" i="9"/>
  <c r="AA237" i="9"/>
  <c r="AA238" i="9"/>
  <c r="AA239" i="9"/>
  <c r="AA240" i="9"/>
  <c r="AA241" i="9"/>
  <c r="AA242" i="9"/>
  <c r="AA243" i="9"/>
  <c r="AA244" i="9"/>
  <c r="AA245" i="9"/>
  <c r="AA246" i="9"/>
  <c r="AA247" i="9"/>
  <c r="AA248" i="9"/>
  <c r="AA249" i="9"/>
  <c r="AA250" i="9"/>
  <c r="AA251" i="9"/>
  <c r="AA252" i="9"/>
  <c r="AA253" i="9"/>
  <c r="AA254" i="9"/>
  <c r="AA255" i="9"/>
  <c r="AA256" i="9"/>
  <c r="AA257" i="9"/>
  <c r="AA258" i="9"/>
  <c r="AA259" i="9"/>
  <c r="AA260"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324" i="9"/>
  <c r="AA325" i="9"/>
  <c r="AA326" i="9"/>
  <c r="AA327" i="9"/>
  <c r="AA328" i="9"/>
  <c r="AA329" i="9"/>
  <c r="AA330" i="9"/>
  <c r="AA331" i="9"/>
  <c r="AA332" i="9"/>
  <c r="AA333" i="9"/>
  <c r="AA334" i="9"/>
  <c r="AA335" i="9"/>
  <c r="AA336" i="9"/>
  <c r="AA337" i="9"/>
  <c r="AA338" i="9"/>
  <c r="AA339" i="9"/>
  <c r="AA340" i="9"/>
  <c r="AA341" i="9"/>
  <c r="AA342" i="9"/>
  <c r="AA343" i="9"/>
  <c r="AA344" i="9"/>
  <c r="AA345" i="9"/>
  <c r="AA346" i="9"/>
  <c r="AA347" i="9"/>
  <c r="AA348" i="9"/>
  <c r="AA349" i="9"/>
  <c r="AA350" i="9"/>
  <c r="AA351" i="9"/>
  <c r="AA352" i="9"/>
  <c r="AA353" i="9"/>
  <c r="AA354" i="9"/>
  <c r="AA355" i="9"/>
  <c r="AA356" i="9"/>
  <c r="AA357" i="9"/>
  <c r="AA358" i="9"/>
  <c r="AA359" i="9"/>
  <c r="AA360" i="9"/>
  <c r="AA361" i="9"/>
  <c r="AA362" i="9"/>
  <c r="AA363" i="9"/>
  <c r="AA364" i="9"/>
  <c r="AA365" i="9"/>
  <c r="AA366" i="9"/>
  <c r="AA367" i="9"/>
  <c r="AA368" i="9"/>
  <c r="AA369" i="9"/>
  <c r="AA370" i="9"/>
  <c r="AA371" i="9"/>
  <c r="AA372" i="9"/>
  <c r="AA373" i="9"/>
  <c r="AA374" i="9"/>
  <c r="AA375" i="9"/>
  <c r="AA376" i="9"/>
  <c r="AA377" i="9"/>
  <c r="AA378" i="9"/>
  <c r="AA379" i="9"/>
  <c r="AA380" i="9"/>
  <c r="AA381" i="9"/>
  <c r="AA382" i="9"/>
  <c r="AA383" i="9"/>
  <c r="AA384" i="9"/>
  <c r="AA385" i="9"/>
  <c r="AA386" i="9"/>
  <c r="AA387" i="9"/>
  <c r="AA388" i="9"/>
  <c r="AA389" i="9"/>
  <c r="AA390" i="9"/>
  <c r="AA391" i="9"/>
  <c r="AA392" i="9"/>
  <c r="AA393" i="9"/>
  <c r="AA394" i="9"/>
  <c r="AA395" i="9"/>
  <c r="AA396" i="9"/>
  <c r="AA397" i="9"/>
  <c r="AA398" i="9"/>
  <c r="AA399" i="9"/>
  <c r="AA400" i="9"/>
  <c r="AA401" i="9"/>
  <c r="AA402" i="9"/>
  <c r="AA403" i="9"/>
  <c r="AA404" i="9"/>
  <c r="AA405" i="9"/>
  <c r="AA406" i="9"/>
  <c r="AA407" i="9"/>
  <c r="AA408" i="9"/>
  <c r="AA409" i="9"/>
  <c r="AA410" i="9"/>
  <c r="AA411" i="9"/>
  <c r="AA412" i="9"/>
  <c r="AA413" i="9"/>
  <c r="AA414" i="9"/>
  <c r="AA415" i="9"/>
  <c r="AA416" i="9"/>
  <c r="AA417" i="9"/>
  <c r="AA418" i="9"/>
  <c r="AA419" i="9"/>
  <c r="AA420" i="9"/>
  <c r="AA421" i="9"/>
  <c r="AA422" i="9"/>
  <c r="AA423" i="9"/>
  <c r="AA424" i="9"/>
  <c r="AA425" i="9"/>
  <c r="AA426" i="9"/>
  <c r="AA427" i="9"/>
  <c r="AA428" i="9"/>
  <c r="AA429" i="9"/>
  <c r="AA430" i="9"/>
  <c r="AA431" i="9"/>
  <c r="AA432" i="9"/>
  <c r="AA433" i="9"/>
  <c r="AA434" i="9"/>
  <c r="AA435" i="9"/>
  <c r="AA436" i="9"/>
  <c r="AA437" i="9"/>
  <c r="AA438" i="9"/>
  <c r="AA439" i="9"/>
  <c r="AA440" i="9"/>
  <c r="AA441" i="9"/>
  <c r="AA442" i="9"/>
  <c r="AA443" i="9"/>
  <c r="AA444" i="9"/>
  <c r="AA445" i="9"/>
  <c r="AA446" i="9"/>
  <c r="AA447" i="9"/>
  <c r="AA448" i="9"/>
  <c r="AA449" i="9"/>
  <c r="AA450" i="9"/>
  <c r="AA451" i="9"/>
  <c r="AA452" i="9"/>
  <c r="AA453" i="9"/>
  <c r="AA454" i="9"/>
  <c r="AA455" i="9"/>
  <c r="AA456" i="9"/>
  <c r="AA457" i="9"/>
  <c r="AA458" i="9"/>
  <c r="AA459" i="9"/>
  <c r="AA460" i="9"/>
  <c r="AA461" i="9"/>
  <c r="AA462" i="9"/>
  <c r="AA463" i="9"/>
  <c r="AA464" i="9"/>
  <c r="AA465" i="9"/>
  <c r="AA466" i="9"/>
  <c r="AA467" i="9"/>
  <c r="AA468" i="9"/>
  <c r="AA469" i="9"/>
  <c r="AA470" i="9"/>
  <c r="AA471" i="9"/>
  <c r="AA472" i="9"/>
  <c r="AA473" i="9"/>
  <c r="AA474" i="9"/>
  <c r="AA475" i="9"/>
  <c r="AA476" i="9"/>
  <c r="AA477" i="9"/>
  <c r="AA478" i="9"/>
  <c r="AA479" i="9"/>
  <c r="AA480" i="9"/>
  <c r="AA481" i="9"/>
  <c r="AA482" i="9"/>
  <c r="AA483" i="9"/>
  <c r="AA484" i="9"/>
  <c r="AA485" i="9"/>
  <c r="AA486" i="9"/>
  <c r="AA487" i="9"/>
  <c r="AA488" i="9"/>
  <c r="AA489" i="9"/>
  <c r="AA490" i="9"/>
  <c r="AA491" i="9"/>
  <c r="AA492" i="9"/>
  <c r="AA493" i="9"/>
  <c r="AA494" i="9"/>
  <c r="AA495" i="9"/>
  <c r="AA496" i="9"/>
  <c r="AA497" i="9"/>
  <c r="AA498" i="9"/>
  <c r="AA499" i="9"/>
  <c r="AA500" i="9"/>
  <c r="AA501" i="9"/>
  <c r="AA502" i="9"/>
  <c r="AA503" i="9"/>
  <c r="AA504" i="9"/>
  <c r="AA505" i="9"/>
  <c r="AA506" i="9"/>
  <c r="AA507" i="9"/>
  <c r="AA508" i="9"/>
  <c r="AA509" i="9"/>
  <c r="AA510" i="9"/>
  <c r="AA511" i="9"/>
  <c r="AA512" i="9"/>
  <c r="AA513" i="9"/>
  <c r="AA514" i="9"/>
  <c r="AA515" i="9"/>
  <c r="AA516" i="9"/>
  <c r="AA517" i="9"/>
  <c r="AA518" i="9"/>
  <c r="AA519" i="9"/>
  <c r="AA520" i="9"/>
  <c r="AA521" i="9"/>
  <c r="AA522" i="9"/>
  <c r="AA523" i="9"/>
  <c r="AA524" i="9"/>
  <c r="AA525" i="9"/>
  <c r="AA526" i="9"/>
  <c r="AA527" i="9"/>
  <c r="AA528" i="9"/>
  <c r="AA529" i="9"/>
  <c r="AA530" i="9"/>
  <c r="AA531" i="9"/>
  <c r="AA532" i="9"/>
  <c r="AA533" i="9"/>
  <c r="AA534" i="9"/>
  <c r="AA535" i="9"/>
  <c r="AA536" i="9"/>
  <c r="AA537" i="9"/>
  <c r="AA538" i="9"/>
  <c r="AA539" i="9"/>
  <c r="AA540" i="9"/>
  <c r="AA541" i="9"/>
  <c r="AA542" i="9"/>
  <c r="AA543" i="9"/>
  <c r="AA544" i="9"/>
  <c r="AA545" i="9"/>
  <c r="AA546" i="9"/>
  <c r="AA547" i="9"/>
  <c r="AA548" i="9"/>
  <c r="AA549" i="9"/>
  <c r="AA550" i="9"/>
  <c r="AA551" i="9"/>
  <c r="AA552" i="9"/>
  <c r="AA553" i="9"/>
  <c r="AA554" i="9"/>
  <c r="AA555" i="9"/>
  <c r="AA556" i="9"/>
  <c r="AA557" i="9"/>
  <c r="AA558" i="9"/>
  <c r="AA559" i="9"/>
  <c r="AA560" i="9"/>
  <c r="AA561" i="9"/>
  <c r="AA562" i="9"/>
  <c r="AA563" i="9"/>
  <c r="AA564" i="9"/>
  <c r="AA565" i="9"/>
  <c r="AA566" i="9"/>
  <c r="AA567" i="9"/>
  <c r="AA568" i="9"/>
  <c r="AA569" i="9"/>
  <c r="AA570" i="9"/>
  <c r="AA571" i="9"/>
  <c r="AA572" i="9"/>
  <c r="AA573" i="9"/>
  <c r="AA574" i="9"/>
  <c r="AA575" i="9"/>
  <c r="AA576" i="9"/>
  <c r="AA577" i="9"/>
  <c r="AA578" i="9"/>
  <c r="AA579" i="9"/>
  <c r="AA580" i="9"/>
  <c r="AA581" i="9"/>
  <c r="AA582" i="9"/>
  <c r="AA583" i="9"/>
  <c r="AA584" i="9"/>
  <c r="AA585" i="9"/>
  <c r="AA586" i="9"/>
  <c r="AA587" i="9"/>
  <c r="AA588" i="9"/>
  <c r="AA589" i="9"/>
  <c r="AA590" i="9"/>
  <c r="AA591" i="9"/>
  <c r="AA592" i="9"/>
  <c r="AA593" i="9"/>
  <c r="AA594" i="9"/>
  <c r="AA595" i="9"/>
  <c r="AA596" i="9"/>
  <c r="AA597" i="9"/>
  <c r="AA598" i="9"/>
  <c r="AA599" i="9"/>
  <c r="AA600" i="9"/>
  <c r="AA601" i="9"/>
  <c r="AA602" i="9"/>
  <c r="AA603" i="9"/>
  <c r="AA604" i="9"/>
  <c r="AA605" i="9"/>
  <c r="AA606" i="9"/>
  <c r="AA607" i="9"/>
  <c r="AA608" i="9"/>
  <c r="AA609" i="9"/>
  <c r="AA610" i="9"/>
  <c r="AA611" i="9"/>
  <c r="AA612" i="9"/>
  <c r="AA613" i="9"/>
  <c r="AA614" i="9"/>
  <c r="AA615" i="9"/>
  <c r="AA616" i="9"/>
  <c r="AA617" i="9"/>
  <c r="AA618" i="9"/>
  <c r="AA619" i="9"/>
  <c r="AA620" i="9"/>
  <c r="AA621" i="9"/>
  <c r="AA622" i="9"/>
  <c r="AA623" i="9"/>
  <c r="AA624" i="9"/>
  <c r="AA625" i="9"/>
  <c r="AA626" i="9"/>
  <c r="AA627" i="9"/>
  <c r="AA628" i="9"/>
  <c r="AA629" i="9"/>
  <c r="AA630" i="9"/>
  <c r="AA631" i="9"/>
  <c r="AA632" i="9"/>
  <c r="AA633" i="9"/>
  <c r="AA634" i="9"/>
  <c r="AA635" i="9"/>
  <c r="AA636" i="9"/>
  <c r="AA637" i="9"/>
  <c r="AA638" i="9"/>
  <c r="AA639" i="9"/>
  <c r="AA640" i="9"/>
  <c r="AA641" i="9"/>
  <c r="AA642" i="9"/>
  <c r="AA643" i="9"/>
  <c r="AA644" i="9"/>
  <c r="AA645" i="9"/>
  <c r="AA646" i="9"/>
  <c r="AA647" i="9"/>
  <c r="AA648" i="9"/>
  <c r="AA649" i="9"/>
  <c r="AA650" i="9"/>
  <c r="AA651" i="9"/>
  <c r="AA652" i="9"/>
  <c r="AA653" i="9"/>
  <c r="AA654" i="9"/>
  <c r="AA655" i="9"/>
  <c r="AA656" i="9"/>
  <c r="AA657" i="9"/>
  <c r="AA658" i="9"/>
  <c r="AA659" i="9"/>
  <c r="AA660" i="9"/>
  <c r="AA661" i="9"/>
  <c r="AA662" i="9"/>
  <c r="AA663" i="9"/>
  <c r="AA664" i="9"/>
  <c r="AA665" i="9"/>
  <c r="AA666" i="9"/>
  <c r="AA667" i="9"/>
  <c r="AA668" i="9"/>
  <c r="AA669" i="9"/>
  <c r="AA670" i="9"/>
  <c r="AA671" i="9"/>
  <c r="AA672" i="9"/>
  <c r="AA673" i="9"/>
  <c r="AA674" i="9"/>
  <c r="AA675" i="9"/>
  <c r="AA676" i="9"/>
  <c r="AA677" i="9"/>
  <c r="AA678" i="9"/>
  <c r="AA679" i="9"/>
  <c r="AA680" i="9"/>
  <c r="AA681" i="9"/>
  <c r="AA682" i="9"/>
  <c r="AA683" i="9"/>
  <c r="AA684" i="9"/>
  <c r="AA685" i="9"/>
  <c r="AA686" i="9"/>
  <c r="AA687" i="9"/>
  <c r="AA688" i="9"/>
  <c r="AA689" i="9"/>
  <c r="AA690" i="9"/>
  <c r="AA691" i="9"/>
  <c r="AA692" i="9"/>
  <c r="AA693" i="9"/>
  <c r="AA694" i="9"/>
  <c r="AA695" i="9"/>
  <c r="AA696" i="9"/>
  <c r="AA697" i="9"/>
  <c r="AA698" i="9"/>
  <c r="AA699" i="9"/>
  <c r="AA700" i="9"/>
  <c r="AA701" i="9"/>
  <c r="AA702" i="9"/>
  <c r="AA703" i="9"/>
  <c r="AA704" i="9"/>
  <c r="AA705" i="9"/>
  <c r="AA706" i="9"/>
  <c r="AA707" i="9"/>
  <c r="AA708" i="9"/>
  <c r="AA709" i="9"/>
  <c r="AA710" i="9"/>
  <c r="AA711" i="9"/>
  <c r="AA712" i="9"/>
  <c r="AA713" i="9"/>
  <c r="AA714" i="9"/>
  <c r="AA715" i="9"/>
  <c r="AA716" i="9"/>
  <c r="AA717" i="9"/>
  <c r="AA718" i="9"/>
  <c r="AA719" i="9"/>
  <c r="AA720" i="9"/>
  <c r="AA721" i="9"/>
  <c r="AA722" i="9"/>
  <c r="AA723" i="9"/>
  <c r="AA724" i="9"/>
  <c r="AA725" i="9"/>
  <c r="AA726" i="9"/>
  <c r="AA727" i="9"/>
  <c r="AA728" i="9"/>
  <c r="AA729" i="9"/>
  <c r="AA730" i="9"/>
  <c r="AA731" i="9"/>
  <c r="AA732" i="9"/>
  <c r="AA733" i="9"/>
  <c r="AA734" i="9"/>
  <c r="AA735" i="9"/>
  <c r="AA736" i="9"/>
  <c r="AA737" i="9"/>
  <c r="AA738" i="9"/>
  <c r="AA739" i="9"/>
  <c r="AA740" i="9"/>
  <c r="AA741" i="9"/>
  <c r="AA742" i="9"/>
  <c r="AA743" i="9"/>
  <c r="AA744" i="9"/>
  <c r="AA745" i="9"/>
  <c r="AA746" i="9"/>
  <c r="AA747" i="9"/>
  <c r="AA748" i="9"/>
  <c r="AA749" i="9"/>
  <c r="AA750" i="9"/>
  <c r="AA751" i="9"/>
  <c r="AA752" i="9"/>
  <c r="AA753" i="9"/>
  <c r="AA754" i="9"/>
  <c r="AA755" i="9"/>
  <c r="AA756" i="9"/>
  <c r="AA757" i="9"/>
  <c r="AA758" i="9"/>
  <c r="AA759" i="9"/>
  <c r="AA760" i="9"/>
  <c r="AA761" i="9"/>
  <c r="AA762" i="9"/>
  <c r="AA763" i="9"/>
  <c r="AA764" i="9"/>
  <c r="AA765" i="9"/>
  <c r="AA766" i="9"/>
  <c r="AA767" i="9"/>
  <c r="AA768" i="9"/>
  <c r="AA769" i="9"/>
  <c r="AA770" i="9"/>
  <c r="AA771" i="9"/>
  <c r="AA772" i="9"/>
  <c r="AA773" i="9"/>
  <c r="AA774" i="9"/>
  <c r="AA775" i="9"/>
  <c r="AA776" i="9"/>
  <c r="AA777" i="9"/>
  <c r="AA778" i="9"/>
  <c r="AA779" i="9"/>
  <c r="AA780" i="9"/>
  <c r="AA781" i="9"/>
  <c r="AA782" i="9"/>
  <c r="AA783" i="9"/>
  <c r="AA784" i="9"/>
  <c r="AA785" i="9"/>
  <c r="AA786" i="9"/>
  <c r="AA787" i="9"/>
  <c r="AA788" i="9"/>
  <c r="AA789" i="9"/>
  <c r="AA790" i="9"/>
  <c r="AA791" i="9"/>
  <c r="AA792" i="9"/>
  <c r="AA793" i="9"/>
  <c r="AA794" i="9"/>
  <c r="AA795" i="9"/>
  <c r="AA796" i="9"/>
  <c r="AA797" i="9"/>
  <c r="AA798" i="9"/>
  <c r="AA799" i="9"/>
  <c r="AA800" i="9"/>
  <c r="AA801" i="9"/>
  <c r="AA802" i="9"/>
  <c r="AA803" i="9"/>
  <c r="AA804" i="9"/>
  <c r="AA805" i="9"/>
  <c r="AA806" i="9"/>
  <c r="AA807" i="9"/>
  <c r="AA808" i="9"/>
  <c r="AA809" i="9"/>
  <c r="AA810" i="9"/>
  <c r="AA811" i="9"/>
  <c r="AA812" i="9"/>
  <c r="AA813" i="9"/>
  <c r="AA814" i="9"/>
  <c r="AA815" i="9"/>
  <c r="AA816" i="9"/>
  <c r="AA817" i="9"/>
  <c r="AA818" i="9"/>
  <c r="AA819" i="9"/>
  <c r="AA820" i="9"/>
  <c r="AA821" i="9"/>
  <c r="AA822" i="9"/>
  <c r="AA823" i="9"/>
  <c r="AA824" i="9"/>
  <c r="AA825" i="9"/>
  <c r="AA826" i="9"/>
  <c r="AA827" i="9"/>
  <c r="AA828" i="9"/>
  <c r="AA829" i="9"/>
  <c r="AA830" i="9"/>
  <c r="AA831" i="9"/>
  <c r="AA832" i="9"/>
  <c r="AA833" i="9"/>
  <c r="AA834" i="9"/>
  <c r="AA835" i="9"/>
  <c r="AA836" i="9"/>
  <c r="AA837" i="9"/>
  <c r="AA838" i="9"/>
  <c r="AA839" i="9"/>
  <c r="AA840" i="9"/>
  <c r="AA841" i="9"/>
  <c r="AA842" i="9"/>
  <c r="AA843" i="9"/>
  <c r="AA844" i="9"/>
  <c r="AA845" i="9"/>
  <c r="AA846" i="9"/>
  <c r="AA847" i="9"/>
  <c r="AA848" i="9"/>
  <c r="AA849" i="9"/>
  <c r="AA850" i="9"/>
  <c r="AA851" i="9"/>
  <c r="AA852" i="9"/>
  <c r="AA853" i="9"/>
  <c r="AA854" i="9"/>
  <c r="AA855" i="9"/>
  <c r="AA856" i="9"/>
  <c r="AA857" i="9"/>
  <c r="AA858" i="9"/>
  <c r="AA859" i="9"/>
  <c r="AA860" i="9"/>
  <c r="AA861" i="9"/>
  <c r="AA862" i="9"/>
  <c r="AA863" i="9"/>
  <c r="AA864" i="9"/>
  <c r="AA865" i="9"/>
  <c r="AA866" i="9"/>
  <c r="AA867" i="9"/>
  <c r="AA868" i="9"/>
  <c r="AA869" i="9"/>
  <c r="AA870" i="9"/>
  <c r="AA871" i="9"/>
  <c r="AA872" i="9"/>
  <c r="AA873" i="9"/>
  <c r="AA874" i="9"/>
  <c r="AA875" i="9"/>
  <c r="AA876" i="9"/>
  <c r="AA877" i="9"/>
  <c r="AA878" i="9"/>
  <c r="AA879" i="9"/>
  <c r="AA880" i="9"/>
  <c r="AA881" i="9"/>
  <c r="AA882" i="9"/>
  <c r="AA883" i="9"/>
  <c r="AA884" i="9"/>
  <c r="AA885" i="9"/>
  <c r="S3" i="9"/>
  <c r="S4"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S78" i="9"/>
  <c r="S79" i="9"/>
  <c r="S80" i="9"/>
  <c r="S81" i="9"/>
  <c r="S82" i="9"/>
  <c r="S83" i="9"/>
  <c r="S84" i="9"/>
  <c r="S85" i="9"/>
  <c r="S86" i="9"/>
  <c r="S87" i="9"/>
  <c r="S88" i="9"/>
  <c r="S89" i="9"/>
  <c r="S90" i="9"/>
  <c r="S91" i="9"/>
  <c r="S92" i="9"/>
  <c r="S93" i="9"/>
  <c r="S94" i="9"/>
  <c r="S95" i="9"/>
  <c r="S96" i="9"/>
  <c r="S97" i="9"/>
  <c r="S98" i="9"/>
  <c r="S99" i="9"/>
  <c r="S100" i="9"/>
  <c r="S101" i="9"/>
  <c r="S102" i="9"/>
  <c r="S103" i="9"/>
  <c r="S104" i="9"/>
  <c r="S105" i="9"/>
  <c r="S106" i="9"/>
  <c r="S107" i="9"/>
  <c r="S108" i="9"/>
  <c r="S109" i="9"/>
  <c r="S110" i="9"/>
  <c r="S111" i="9"/>
  <c r="S112" i="9"/>
  <c r="S113" i="9"/>
  <c r="S114" i="9"/>
  <c r="S115" i="9"/>
  <c r="S116" i="9"/>
  <c r="S117" i="9"/>
  <c r="S118" i="9"/>
  <c r="S119" i="9"/>
  <c r="S120" i="9"/>
  <c r="S121" i="9"/>
  <c r="S122" i="9"/>
  <c r="S123" i="9"/>
  <c r="S124" i="9"/>
  <c r="S125" i="9"/>
  <c r="S126" i="9"/>
  <c r="S127" i="9"/>
  <c r="S128" i="9"/>
  <c r="S129" i="9"/>
  <c r="S130" i="9"/>
  <c r="S131" i="9"/>
  <c r="S132" i="9"/>
  <c r="S133" i="9"/>
  <c r="S134" i="9"/>
  <c r="S135" i="9"/>
  <c r="S136" i="9"/>
  <c r="S137" i="9"/>
  <c r="S138" i="9"/>
  <c r="S139" i="9"/>
  <c r="S140" i="9"/>
  <c r="S141" i="9"/>
  <c r="S142" i="9"/>
  <c r="S143" i="9"/>
  <c r="S144" i="9"/>
  <c r="S145" i="9"/>
  <c r="S146" i="9"/>
  <c r="S147" i="9"/>
  <c r="S148" i="9"/>
  <c r="S149" i="9"/>
  <c r="S150" i="9"/>
  <c r="S151" i="9"/>
  <c r="S152" i="9"/>
  <c r="S153" i="9"/>
  <c r="S154" i="9"/>
  <c r="S155" i="9"/>
  <c r="S156" i="9"/>
  <c r="S157" i="9"/>
  <c r="S158" i="9"/>
  <c r="S159" i="9"/>
  <c r="S160" i="9"/>
  <c r="S161" i="9"/>
  <c r="S162" i="9"/>
  <c r="S163" i="9"/>
  <c r="S164" i="9"/>
  <c r="S165" i="9"/>
  <c r="S166" i="9"/>
  <c r="S167" i="9"/>
  <c r="S168" i="9"/>
  <c r="S169" i="9"/>
  <c r="S170" i="9"/>
  <c r="S171" i="9"/>
  <c r="S172" i="9"/>
  <c r="S173" i="9"/>
  <c r="S174" i="9"/>
  <c r="S175" i="9"/>
  <c r="S176" i="9"/>
  <c r="S177" i="9"/>
  <c r="S178" i="9"/>
  <c r="S179" i="9"/>
  <c r="S180" i="9"/>
  <c r="S181" i="9"/>
  <c r="S182" i="9"/>
  <c r="S183" i="9"/>
  <c r="S184" i="9"/>
  <c r="S185" i="9"/>
  <c r="S186" i="9"/>
  <c r="S187" i="9"/>
  <c r="S188" i="9"/>
  <c r="S189" i="9"/>
  <c r="S190" i="9"/>
  <c r="S191" i="9"/>
  <c r="S192" i="9"/>
  <c r="S193" i="9"/>
  <c r="S194" i="9"/>
  <c r="S195" i="9"/>
  <c r="S196" i="9"/>
  <c r="S197" i="9"/>
  <c r="S198" i="9"/>
  <c r="S199" i="9"/>
  <c r="S200" i="9"/>
  <c r="S201" i="9"/>
  <c r="S202" i="9"/>
  <c r="S203" i="9"/>
  <c r="S204" i="9"/>
  <c r="S205" i="9"/>
  <c r="S206" i="9"/>
  <c r="S207" i="9"/>
  <c r="S208" i="9"/>
  <c r="S209" i="9"/>
  <c r="S210" i="9"/>
  <c r="S211" i="9"/>
  <c r="S212" i="9"/>
  <c r="S213" i="9"/>
  <c r="S214" i="9"/>
  <c r="S215" i="9"/>
  <c r="S216" i="9"/>
  <c r="S217" i="9"/>
  <c r="S218" i="9"/>
  <c r="S219" i="9"/>
  <c r="S220" i="9"/>
  <c r="S221" i="9"/>
  <c r="S222" i="9"/>
  <c r="S223" i="9"/>
  <c r="S224" i="9"/>
  <c r="S225" i="9"/>
  <c r="S226" i="9"/>
  <c r="S227" i="9"/>
  <c r="S228" i="9"/>
  <c r="S229" i="9"/>
  <c r="S230" i="9"/>
  <c r="S231" i="9"/>
  <c r="S232" i="9"/>
  <c r="S233" i="9"/>
  <c r="S234" i="9"/>
  <c r="S235" i="9"/>
  <c r="S236" i="9"/>
  <c r="S237" i="9"/>
  <c r="S238" i="9"/>
  <c r="S239" i="9"/>
  <c r="S240" i="9"/>
  <c r="S241" i="9"/>
  <c r="S242" i="9"/>
  <c r="S243" i="9"/>
  <c r="S244" i="9"/>
  <c r="S245" i="9"/>
  <c r="S246" i="9"/>
  <c r="S247" i="9"/>
  <c r="S248" i="9"/>
  <c r="S249" i="9"/>
  <c r="S250" i="9"/>
  <c r="S251" i="9"/>
  <c r="S252" i="9"/>
  <c r="S253" i="9"/>
  <c r="S254" i="9"/>
  <c r="S255" i="9"/>
  <c r="S256" i="9"/>
  <c r="S257" i="9"/>
  <c r="S258" i="9"/>
  <c r="S259" i="9"/>
  <c r="S260" i="9"/>
  <c r="S261" i="9"/>
  <c r="S262" i="9"/>
  <c r="S263" i="9"/>
  <c r="S264" i="9"/>
  <c r="S265" i="9"/>
  <c r="S266" i="9"/>
  <c r="S267" i="9"/>
  <c r="S268" i="9"/>
  <c r="S269" i="9"/>
  <c r="S270" i="9"/>
  <c r="S271" i="9"/>
  <c r="S272" i="9"/>
  <c r="S273" i="9"/>
  <c r="S274" i="9"/>
  <c r="S275" i="9"/>
  <c r="S276" i="9"/>
  <c r="S277" i="9"/>
  <c r="S278" i="9"/>
  <c r="S279" i="9"/>
  <c r="S280" i="9"/>
  <c r="S281" i="9"/>
  <c r="S282" i="9"/>
  <c r="S283" i="9"/>
  <c r="S284" i="9"/>
  <c r="S285" i="9"/>
  <c r="S286" i="9"/>
  <c r="S287" i="9"/>
  <c r="S288" i="9"/>
  <c r="S289" i="9"/>
  <c r="S290" i="9"/>
  <c r="S291" i="9"/>
  <c r="S292" i="9"/>
  <c r="S293" i="9"/>
  <c r="S294" i="9"/>
  <c r="S295" i="9"/>
  <c r="S296" i="9"/>
  <c r="S297" i="9"/>
  <c r="S298" i="9"/>
  <c r="S299" i="9"/>
  <c r="S300" i="9"/>
  <c r="S301" i="9"/>
  <c r="S302" i="9"/>
  <c r="S303" i="9"/>
  <c r="S304" i="9"/>
  <c r="S305" i="9"/>
  <c r="S306" i="9"/>
  <c r="S307" i="9"/>
  <c r="S308" i="9"/>
  <c r="S309" i="9"/>
  <c r="S310" i="9"/>
  <c r="S311" i="9"/>
  <c r="S312" i="9"/>
  <c r="S313" i="9"/>
  <c r="S314" i="9"/>
  <c r="S315" i="9"/>
  <c r="S316" i="9"/>
  <c r="S317" i="9"/>
  <c r="S318" i="9"/>
  <c r="S319" i="9"/>
  <c r="S320" i="9"/>
  <c r="S321" i="9"/>
  <c r="S322" i="9"/>
  <c r="S323" i="9"/>
  <c r="S324" i="9"/>
  <c r="S325" i="9"/>
  <c r="S326" i="9"/>
  <c r="S327" i="9"/>
  <c r="S328" i="9"/>
  <c r="S329" i="9"/>
  <c r="S330" i="9"/>
  <c r="S331" i="9"/>
  <c r="S332" i="9"/>
  <c r="S333" i="9"/>
  <c r="S334" i="9"/>
  <c r="S335" i="9"/>
  <c r="S336" i="9"/>
  <c r="S337" i="9"/>
  <c r="S338" i="9"/>
  <c r="S339" i="9"/>
  <c r="S340" i="9"/>
  <c r="S341" i="9"/>
  <c r="S342" i="9"/>
  <c r="S343" i="9"/>
  <c r="S344" i="9"/>
  <c r="S345" i="9"/>
  <c r="S346" i="9"/>
  <c r="S347" i="9"/>
  <c r="S348" i="9"/>
  <c r="S349" i="9"/>
  <c r="S350" i="9"/>
  <c r="S351" i="9"/>
  <c r="S352" i="9"/>
  <c r="S353" i="9"/>
  <c r="S354" i="9"/>
  <c r="S355" i="9"/>
  <c r="S356" i="9"/>
  <c r="S357" i="9"/>
  <c r="S358" i="9"/>
  <c r="S359" i="9"/>
  <c r="S360" i="9"/>
  <c r="S361" i="9"/>
  <c r="S362" i="9"/>
  <c r="S363" i="9"/>
  <c r="S364" i="9"/>
  <c r="S365" i="9"/>
  <c r="S366" i="9"/>
  <c r="S367" i="9"/>
  <c r="S368" i="9"/>
  <c r="S369" i="9"/>
  <c r="S370" i="9"/>
  <c r="S371" i="9"/>
  <c r="S372" i="9"/>
  <c r="S373" i="9"/>
  <c r="S374" i="9"/>
  <c r="S375" i="9"/>
  <c r="S376" i="9"/>
  <c r="S377" i="9"/>
  <c r="S378" i="9"/>
  <c r="S379" i="9"/>
  <c r="S380" i="9"/>
  <c r="S381" i="9"/>
  <c r="S382" i="9"/>
  <c r="S383" i="9"/>
  <c r="S384" i="9"/>
  <c r="S385" i="9"/>
  <c r="S386" i="9"/>
  <c r="S387" i="9"/>
  <c r="S388" i="9"/>
  <c r="S389" i="9"/>
  <c r="S390" i="9"/>
  <c r="S391" i="9"/>
  <c r="S392" i="9"/>
  <c r="S393" i="9"/>
  <c r="S394" i="9"/>
  <c r="S395" i="9"/>
  <c r="S396" i="9"/>
  <c r="S397" i="9"/>
  <c r="S398" i="9"/>
  <c r="S399" i="9"/>
  <c r="S400" i="9"/>
  <c r="S401" i="9"/>
  <c r="S402" i="9"/>
  <c r="S403" i="9"/>
  <c r="S404" i="9"/>
  <c r="S405" i="9"/>
  <c r="S406" i="9"/>
  <c r="S407" i="9"/>
  <c r="S408" i="9"/>
  <c r="S409" i="9"/>
  <c r="S410" i="9"/>
  <c r="S411" i="9"/>
  <c r="S412" i="9"/>
  <c r="S413" i="9"/>
  <c r="S414" i="9"/>
  <c r="S415" i="9"/>
  <c r="S416" i="9"/>
  <c r="S417" i="9"/>
  <c r="S418" i="9"/>
  <c r="S419" i="9"/>
  <c r="S420" i="9"/>
  <c r="S421" i="9"/>
  <c r="S422" i="9"/>
  <c r="S423" i="9"/>
  <c r="S424" i="9"/>
  <c r="S425" i="9"/>
  <c r="S426" i="9"/>
  <c r="S427" i="9"/>
  <c r="S428" i="9"/>
  <c r="S429" i="9"/>
  <c r="S430" i="9"/>
  <c r="S431" i="9"/>
  <c r="S432" i="9"/>
  <c r="S433" i="9"/>
  <c r="S434" i="9"/>
  <c r="S435" i="9"/>
  <c r="S436" i="9"/>
  <c r="S437" i="9"/>
  <c r="S438" i="9"/>
  <c r="S439" i="9"/>
  <c r="S440" i="9"/>
  <c r="S441" i="9"/>
  <c r="S442" i="9"/>
  <c r="S443" i="9"/>
  <c r="S444" i="9"/>
  <c r="S445" i="9"/>
  <c r="S446" i="9"/>
  <c r="S447" i="9"/>
  <c r="S448" i="9"/>
  <c r="S449" i="9"/>
  <c r="S450" i="9"/>
  <c r="S451" i="9"/>
  <c r="S452" i="9"/>
  <c r="S453" i="9"/>
  <c r="S454" i="9"/>
  <c r="S455" i="9"/>
  <c r="S456" i="9"/>
  <c r="S457" i="9"/>
  <c r="S458" i="9"/>
  <c r="S459" i="9"/>
  <c r="S460" i="9"/>
  <c r="S461" i="9"/>
  <c r="S462" i="9"/>
  <c r="S463" i="9"/>
  <c r="S464" i="9"/>
  <c r="S465" i="9"/>
  <c r="S466" i="9"/>
  <c r="S467" i="9"/>
  <c r="S468" i="9"/>
  <c r="S469" i="9"/>
  <c r="S470" i="9"/>
  <c r="S471" i="9"/>
  <c r="S472" i="9"/>
  <c r="S473" i="9"/>
  <c r="S474" i="9"/>
  <c r="S475" i="9"/>
  <c r="S476" i="9"/>
  <c r="S477" i="9"/>
  <c r="S478" i="9"/>
  <c r="S479" i="9"/>
  <c r="S480" i="9"/>
  <c r="S481" i="9"/>
  <c r="S482" i="9"/>
  <c r="S483" i="9"/>
  <c r="S484" i="9"/>
  <c r="S485" i="9"/>
  <c r="S486" i="9"/>
  <c r="S487" i="9"/>
  <c r="S488" i="9"/>
  <c r="S489" i="9"/>
  <c r="S490" i="9"/>
  <c r="S491" i="9"/>
  <c r="S492" i="9"/>
  <c r="S493" i="9"/>
  <c r="S494" i="9"/>
  <c r="S495" i="9"/>
  <c r="S496" i="9"/>
  <c r="S497" i="9"/>
  <c r="S498" i="9"/>
  <c r="S499" i="9"/>
  <c r="S500" i="9"/>
  <c r="S501" i="9"/>
  <c r="S502" i="9"/>
  <c r="S503" i="9"/>
  <c r="S504" i="9"/>
  <c r="S505" i="9"/>
  <c r="S506" i="9"/>
  <c r="S507" i="9"/>
  <c r="S508" i="9"/>
  <c r="S509" i="9"/>
  <c r="S510" i="9"/>
  <c r="S511" i="9"/>
  <c r="S512" i="9"/>
  <c r="S513" i="9"/>
  <c r="S514" i="9"/>
  <c r="S515" i="9"/>
  <c r="S516" i="9"/>
  <c r="S517" i="9"/>
  <c r="S518" i="9"/>
  <c r="S519" i="9"/>
  <c r="S520" i="9"/>
  <c r="S521" i="9"/>
  <c r="S522" i="9"/>
  <c r="S523" i="9"/>
  <c r="S524" i="9"/>
  <c r="S525" i="9"/>
  <c r="S526" i="9"/>
  <c r="S527" i="9"/>
  <c r="S528" i="9"/>
  <c r="S529" i="9"/>
  <c r="S530" i="9"/>
  <c r="S531" i="9"/>
  <c r="S532" i="9"/>
  <c r="S533" i="9"/>
  <c r="S534" i="9"/>
  <c r="S535" i="9"/>
  <c r="S536" i="9"/>
  <c r="S537" i="9"/>
  <c r="S538" i="9"/>
  <c r="S539" i="9"/>
  <c r="S540" i="9"/>
  <c r="S541" i="9"/>
  <c r="S542" i="9"/>
  <c r="S543" i="9"/>
  <c r="S544" i="9"/>
  <c r="S545" i="9"/>
  <c r="S546" i="9"/>
  <c r="S547" i="9"/>
  <c r="S548" i="9"/>
  <c r="S549" i="9"/>
  <c r="S550" i="9"/>
  <c r="S551" i="9"/>
  <c r="S552" i="9"/>
  <c r="S553" i="9"/>
  <c r="S554" i="9"/>
  <c r="S555" i="9"/>
  <c r="S556" i="9"/>
  <c r="S557" i="9"/>
  <c r="S558" i="9"/>
  <c r="S559" i="9"/>
  <c r="S560" i="9"/>
  <c r="S561" i="9"/>
  <c r="S562" i="9"/>
  <c r="S563" i="9"/>
  <c r="S564" i="9"/>
  <c r="S565" i="9"/>
  <c r="S566" i="9"/>
  <c r="S567" i="9"/>
  <c r="S568" i="9"/>
  <c r="S569" i="9"/>
  <c r="S570" i="9"/>
  <c r="S571" i="9"/>
  <c r="S572" i="9"/>
  <c r="S573" i="9"/>
  <c r="S574" i="9"/>
  <c r="S575" i="9"/>
  <c r="S576" i="9"/>
  <c r="S577" i="9"/>
  <c r="S578" i="9"/>
  <c r="S579" i="9"/>
  <c r="S580" i="9"/>
  <c r="S581" i="9"/>
  <c r="S582" i="9"/>
  <c r="S583" i="9"/>
  <c r="S584" i="9"/>
  <c r="S585" i="9"/>
  <c r="S586" i="9"/>
  <c r="S587" i="9"/>
  <c r="S588" i="9"/>
  <c r="S589" i="9"/>
  <c r="S590" i="9"/>
  <c r="S591" i="9"/>
  <c r="S592" i="9"/>
  <c r="S593" i="9"/>
  <c r="S594" i="9"/>
  <c r="S595" i="9"/>
  <c r="S596" i="9"/>
  <c r="S597" i="9"/>
  <c r="S598" i="9"/>
  <c r="S599" i="9"/>
  <c r="S600" i="9"/>
  <c r="S601" i="9"/>
  <c r="S602" i="9"/>
  <c r="S603" i="9"/>
  <c r="S604" i="9"/>
  <c r="S605" i="9"/>
  <c r="S606" i="9"/>
  <c r="S607" i="9"/>
  <c r="S608" i="9"/>
  <c r="S609" i="9"/>
  <c r="S610" i="9"/>
  <c r="S611" i="9"/>
  <c r="S612" i="9"/>
  <c r="S613" i="9"/>
  <c r="S614" i="9"/>
  <c r="S615" i="9"/>
  <c r="S616" i="9"/>
  <c r="S617" i="9"/>
  <c r="S618" i="9"/>
  <c r="S619" i="9"/>
  <c r="S620" i="9"/>
  <c r="S621" i="9"/>
  <c r="S622" i="9"/>
  <c r="S623" i="9"/>
  <c r="S624" i="9"/>
  <c r="S625" i="9"/>
  <c r="S626" i="9"/>
  <c r="S627" i="9"/>
  <c r="S628" i="9"/>
  <c r="S629" i="9"/>
  <c r="S630" i="9"/>
  <c r="S631" i="9"/>
  <c r="S632" i="9"/>
  <c r="S633" i="9"/>
  <c r="S634" i="9"/>
  <c r="S635" i="9"/>
  <c r="S636" i="9"/>
  <c r="S637" i="9"/>
  <c r="S638" i="9"/>
  <c r="S639" i="9"/>
  <c r="S640" i="9"/>
  <c r="S641" i="9"/>
  <c r="S642" i="9"/>
  <c r="S643" i="9"/>
  <c r="S644" i="9"/>
  <c r="S645" i="9"/>
  <c r="S646" i="9"/>
  <c r="S647" i="9"/>
  <c r="S648" i="9"/>
  <c r="S649" i="9"/>
  <c r="S650" i="9"/>
  <c r="S651" i="9"/>
  <c r="S652" i="9"/>
  <c r="S653" i="9"/>
  <c r="S654" i="9"/>
  <c r="S655" i="9"/>
  <c r="S656" i="9"/>
  <c r="S657" i="9"/>
  <c r="S658" i="9"/>
  <c r="S659" i="9"/>
  <c r="S660" i="9"/>
  <c r="S661" i="9"/>
  <c r="S662" i="9"/>
  <c r="S663" i="9"/>
  <c r="S664" i="9"/>
  <c r="S665" i="9"/>
  <c r="S666" i="9"/>
  <c r="S667" i="9"/>
  <c r="S668" i="9"/>
  <c r="S669" i="9"/>
  <c r="S670" i="9"/>
  <c r="S671" i="9"/>
  <c r="S672" i="9"/>
  <c r="S673" i="9"/>
  <c r="S674" i="9"/>
  <c r="S675" i="9"/>
  <c r="S676" i="9"/>
  <c r="S677" i="9"/>
  <c r="S678" i="9"/>
  <c r="S679" i="9"/>
  <c r="S680" i="9"/>
  <c r="S681" i="9"/>
  <c r="S682" i="9"/>
  <c r="S683" i="9"/>
  <c r="S684" i="9"/>
  <c r="S685" i="9"/>
  <c r="S686" i="9"/>
  <c r="S687" i="9"/>
  <c r="S688" i="9"/>
  <c r="S689" i="9"/>
  <c r="S690" i="9"/>
  <c r="S691" i="9"/>
  <c r="S692" i="9"/>
  <c r="S693" i="9"/>
  <c r="S694" i="9"/>
  <c r="S695" i="9"/>
  <c r="S696" i="9"/>
  <c r="S697" i="9"/>
  <c r="S698" i="9"/>
  <c r="S699" i="9"/>
  <c r="S700" i="9"/>
  <c r="S701" i="9"/>
  <c r="S702" i="9"/>
  <c r="S703" i="9"/>
  <c r="S704" i="9"/>
  <c r="S705" i="9"/>
  <c r="S706" i="9"/>
  <c r="S707" i="9"/>
  <c r="S708" i="9"/>
  <c r="S709" i="9"/>
  <c r="S710" i="9"/>
  <c r="S711" i="9"/>
  <c r="S712" i="9"/>
  <c r="S713" i="9"/>
  <c r="S714" i="9"/>
  <c r="S715" i="9"/>
  <c r="S716" i="9"/>
  <c r="S717" i="9"/>
  <c r="S718" i="9"/>
  <c r="S719" i="9"/>
  <c r="S720" i="9"/>
  <c r="S721" i="9"/>
  <c r="S722" i="9"/>
  <c r="S723" i="9"/>
  <c r="S724" i="9"/>
  <c r="S725" i="9"/>
  <c r="S726" i="9"/>
  <c r="S727" i="9"/>
  <c r="S728" i="9"/>
  <c r="S729" i="9"/>
  <c r="S730" i="9"/>
  <c r="S731" i="9"/>
  <c r="S732" i="9"/>
  <c r="S733" i="9"/>
  <c r="S734" i="9"/>
  <c r="S735" i="9"/>
  <c r="S736" i="9"/>
  <c r="S737" i="9"/>
  <c r="S738" i="9"/>
  <c r="S739" i="9"/>
  <c r="S740" i="9"/>
  <c r="S741" i="9"/>
  <c r="S742" i="9"/>
  <c r="S743" i="9"/>
  <c r="S744" i="9"/>
  <c r="S745" i="9"/>
  <c r="S746" i="9"/>
  <c r="S747" i="9"/>
  <c r="S748" i="9"/>
  <c r="S749" i="9"/>
  <c r="S750" i="9"/>
  <c r="S751" i="9"/>
  <c r="S752" i="9"/>
  <c r="S753" i="9"/>
  <c r="S754" i="9"/>
  <c r="S755" i="9"/>
  <c r="S756" i="9"/>
  <c r="S757" i="9"/>
  <c r="S758" i="9"/>
  <c r="S759" i="9"/>
  <c r="S760" i="9"/>
  <c r="S761" i="9"/>
  <c r="S762" i="9"/>
  <c r="S763" i="9"/>
  <c r="S764" i="9"/>
  <c r="S765" i="9"/>
  <c r="S766" i="9"/>
  <c r="S767" i="9"/>
  <c r="S768" i="9"/>
  <c r="S769" i="9"/>
  <c r="S770" i="9"/>
  <c r="S771" i="9"/>
  <c r="S772" i="9"/>
  <c r="S773" i="9"/>
  <c r="S774" i="9"/>
  <c r="S775" i="9"/>
  <c r="S776" i="9"/>
  <c r="S777" i="9"/>
  <c r="S778" i="9"/>
  <c r="S779" i="9"/>
  <c r="S780" i="9"/>
  <c r="S781" i="9"/>
  <c r="S782" i="9"/>
  <c r="S783" i="9"/>
  <c r="S784" i="9"/>
  <c r="S785" i="9"/>
  <c r="S786" i="9"/>
  <c r="S787" i="9"/>
  <c r="S788" i="9"/>
  <c r="S789" i="9"/>
  <c r="S790" i="9"/>
  <c r="S791" i="9"/>
  <c r="S792" i="9"/>
  <c r="S793" i="9"/>
  <c r="S794" i="9"/>
  <c r="S795" i="9"/>
  <c r="S796" i="9"/>
  <c r="S797" i="9"/>
  <c r="S798" i="9"/>
  <c r="S799" i="9"/>
  <c r="S800" i="9"/>
  <c r="S801" i="9"/>
  <c r="S802" i="9"/>
  <c r="S803" i="9"/>
  <c r="S804" i="9"/>
  <c r="S805" i="9"/>
  <c r="S806" i="9"/>
  <c r="S807" i="9"/>
  <c r="S808" i="9"/>
  <c r="S809" i="9"/>
  <c r="S810" i="9"/>
  <c r="S811" i="9"/>
  <c r="S812" i="9"/>
  <c r="S813" i="9"/>
  <c r="S814" i="9"/>
  <c r="S815" i="9"/>
  <c r="S816" i="9"/>
  <c r="S817" i="9"/>
  <c r="S818" i="9"/>
  <c r="S819" i="9"/>
  <c r="S820" i="9"/>
  <c r="S821" i="9"/>
  <c r="S822" i="9"/>
  <c r="S823" i="9"/>
  <c r="S824" i="9"/>
  <c r="S825" i="9"/>
  <c r="S826" i="9"/>
  <c r="S827" i="9"/>
  <c r="S828" i="9"/>
  <c r="S829" i="9"/>
  <c r="S830" i="9"/>
  <c r="S831" i="9"/>
  <c r="S832" i="9"/>
  <c r="S833" i="9"/>
  <c r="S834" i="9"/>
  <c r="S835" i="9"/>
  <c r="S836" i="9"/>
  <c r="S837" i="9"/>
  <c r="S838" i="9"/>
  <c r="S839" i="9"/>
  <c r="S840" i="9"/>
  <c r="S841" i="9"/>
  <c r="S842" i="9"/>
  <c r="S843" i="9"/>
  <c r="S844" i="9"/>
  <c r="S845" i="9"/>
  <c r="S846" i="9"/>
  <c r="S847" i="9"/>
  <c r="S848" i="9"/>
  <c r="S849" i="9"/>
  <c r="S850" i="9"/>
  <c r="S851" i="9"/>
  <c r="S852" i="9"/>
  <c r="S853" i="9"/>
  <c r="S854" i="9"/>
  <c r="S855" i="9"/>
  <c r="S856" i="9"/>
  <c r="S857" i="9"/>
  <c r="S858" i="9"/>
  <c r="S859" i="9"/>
  <c r="S860" i="9"/>
  <c r="S861" i="9"/>
  <c r="S862" i="9"/>
  <c r="S863" i="9"/>
  <c r="S864" i="9"/>
  <c r="S865" i="9"/>
  <c r="S866" i="9"/>
  <c r="S867" i="9"/>
  <c r="S868" i="9"/>
  <c r="S869" i="9"/>
  <c r="S870" i="9"/>
  <c r="S871" i="9"/>
  <c r="S872" i="9"/>
  <c r="S873" i="9"/>
  <c r="S874" i="9"/>
  <c r="S875" i="9"/>
  <c r="S876" i="9"/>
  <c r="S877" i="9"/>
  <c r="S878" i="9"/>
  <c r="S879" i="9"/>
  <c r="S880" i="9"/>
  <c r="S881" i="9"/>
  <c r="S882" i="9"/>
  <c r="S883" i="9"/>
  <c r="S884" i="9"/>
  <c r="S885"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AA2" i="9"/>
  <c r="S2" i="9"/>
  <c r="K2" i="9"/>
  <c r="AD690" i="9" l="1"/>
  <c r="BC744" i="14" s="1"/>
  <c r="AD199" i="9"/>
  <c r="BC159" i="14" s="1"/>
  <c r="AD246" i="9"/>
  <c r="BC252" i="14" s="1"/>
  <c r="AD827" i="9"/>
  <c r="BC532" i="14" s="1"/>
  <c r="AD710" i="9"/>
  <c r="BC480" i="14" s="1"/>
  <c r="AD209" i="9"/>
  <c r="BC223" i="14" s="1"/>
  <c r="AD471" i="9"/>
  <c r="BC510" i="14" s="1"/>
  <c r="AD236" i="9"/>
  <c r="BC237" i="14" s="1"/>
  <c r="AD442" i="9"/>
  <c r="BC465" i="14" s="1"/>
  <c r="AD312" i="9"/>
  <c r="BC347" i="14" s="1"/>
  <c r="AD331" i="9"/>
  <c r="BC368" i="14" s="1"/>
  <c r="AD568" i="9"/>
  <c r="BC613" i="14" s="1"/>
  <c r="AD803" i="9"/>
  <c r="BC760" i="14" s="1"/>
  <c r="AD578" i="9"/>
  <c r="BC496" i="14" s="1"/>
  <c r="AD148" i="9"/>
  <c r="BC130" i="14" s="1"/>
  <c r="AD291" i="9"/>
  <c r="BC388" i="14" s="1"/>
  <c r="AD555" i="9"/>
  <c r="BC651" i="14" s="1"/>
  <c r="AD371" i="9"/>
  <c r="BC385" i="14" s="1"/>
  <c r="AD4" i="9"/>
  <c r="BC8" i="14" s="1"/>
  <c r="AD507" i="9"/>
  <c r="BC512" i="14" s="1"/>
  <c r="AD433" i="9"/>
  <c r="BC466" i="14" s="1"/>
  <c r="AD116" i="9"/>
  <c r="BC15" i="14" s="1"/>
  <c r="AD450" i="9"/>
  <c r="BC423" i="14" s="1"/>
  <c r="AD539" i="9"/>
  <c r="BC561" i="14" s="1"/>
  <c r="AD257" i="9"/>
  <c r="BC272" i="14" s="1"/>
  <c r="AD512" i="9"/>
  <c r="BC641" i="14" s="1"/>
  <c r="AD728" i="9"/>
  <c r="BC728" i="14" s="1"/>
  <c r="AD45" i="9"/>
  <c r="BC97" i="14" s="1"/>
  <c r="AD63" i="9"/>
  <c r="AD734" i="9"/>
  <c r="AD632" i="9"/>
  <c r="AD621" i="9"/>
  <c r="BC799" i="14" s="1"/>
  <c r="AD644" i="9"/>
  <c r="BC508" i="14" s="1"/>
  <c r="AD102" i="9"/>
  <c r="BC42" i="14" s="1"/>
  <c r="AD203" i="9"/>
  <c r="BC221" i="14" s="1"/>
  <c r="AD178" i="9"/>
  <c r="BC180" i="14" s="1"/>
  <c r="AD330" i="9"/>
  <c r="BC326" i="14" s="1"/>
  <c r="AD204" i="9"/>
  <c r="BC203" i="14" s="1"/>
  <c r="AD604" i="9"/>
  <c r="AD834" i="9"/>
  <c r="BC715" i="14" s="1"/>
  <c r="AD473" i="9"/>
  <c r="BC487" i="14" s="1"/>
  <c r="AD313" i="9"/>
  <c r="BC269" i="14" s="1"/>
  <c r="AD23" i="9"/>
  <c r="BC63" i="14" s="1"/>
  <c r="AD643" i="9"/>
  <c r="BC726" i="14" s="1"/>
  <c r="AD558" i="9"/>
  <c r="BC488" i="14" s="1"/>
  <c r="AD361" i="9"/>
  <c r="BC280" i="14" s="1"/>
  <c r="AD502" i="9"/>
  <c r="AD311" i="9"/>
  <c r="BC295" i="14" s="1"/>
  <c r="AD176" i="9"/>
  <c r="BC183" i="14" s="1"/>
  <c r="AD463" i="9"/>
  <c r="BC448" i="14" s="1"/>
  <c r="AD293" i="9"/>
  <c r="BC398" i="14" s="1"/>
  <c r="AD815" i="9"/>
  <c r="BC670" i="14" s="1"/>
  <c r="AD258" i="9"/>
  <c r="BC253" i="14" s="1"/>
  <c r="AD87" i="9"/>
  <c r="BC82" i="14" s="1"/>
  <c r="AD483" i="9"/>
  <c r="AD248" i="9"/>
  <c r="BC244" i="14" s="1"/>
  <c r="AD486" i="9"/>
  <c r="BC514" i="14" s="1"/>
  <c r="AD750" i="9"/>
  <c r="BC681" i="14" s="1"/>
  <c r="AD231" i="9"/>
  <c r="BC179" i="14" s="1"/>
  <c r="AD628" i="9"/>
  <c r="BC658" i="14" s="1"/>
  <c r="AD39" i="9"/>
  <c r="BC94" i="14" s="1"/>
  <c r="AD791" i="9"/>
  <c r="AD70" i="9"/>
  <c r="BC41" i="14" s="1"/>
  <c r="AD766" i="9"/>
  <c r="BC808" i="14" s="1"/>
  <c r="AD440" i="9"/>
  <c r="BC451" i="14" s="1"/>
  <c r="AD850" i="9" l="1"/>
  <c r="BC848" i="14" s="1"/>
  <c r="BE848" i="14" s="1"/>
  <c r="AD848" i="9"/>
  <c r="BC849" i="14" s="1"/>
  <c r="BE849" i="14" s="1"/>
  <c r="AD852" i="9"/>
  <c r="BC850" i="14" s="1"/>
  <c r="BE850" i="14" s="1"/>
  <c r="AD846" i="9"/>
  <c r="BC852" i="14" s="1"/>
  <c r="BE852" i="14" s="1"/>
  <c r="AD847" i="9"/>
  <c r="BC853" i="14" s="1"/>
  <c r="BE853" i="14" s="1"/>
  <c r="AD844" i="9"/>
  <c r="BC854" i="14" s="1"/>
  <c r="BE854" i="14" s="1"/>
  <c r="AD849" i="9"/>
  <c r="BC855" i="14" s="1"/>
  <c r="BE855" i="14" s="1"/>
  <c r="AD851" i="9"/>
  <c r="BC851" i="14" s="1"/>
  <c r="BE851" i="14" s="1"/>
  <c r="AD843" i="9"/>
  <c r="AD845" i="9"/>
  <c r="AD854" i="9"/>
  <c r="BC859" i="14" s="1"/>
  <c r="BE859" i="14" s="1"/>
  <c r="AD873" i="9"/>
  <c r="BC860" i="14" s="1"/>
  <c r="BE860" i="14" s="1"/>
  <c r="AD881" i="9"/>
  <c r="BC861" i="14" s="1"/>
  <c r="BE861" i="14" s="1"/>
  <c r="AD862" i="9"/>
  <c r="BC862" i="14" s="1"/>
  <c r="BE862" i="14" s="1"/>
  <c r="AD853" i="9"/>
  <c r="BC863" i="14" s="1"/>
  <c r="BE863" i="14" s="1"/>
  <c r="AD883" i="9"/>
  <c r="BC864" i="14" s="1"/>
  <c r="BE864" i="14" s="1"/>
  <c r="AD856" i="9"/>
  <c r="BC865" i="14" s="1"/>
  <c r="BE865" i="14" s="1"/>
  <c r="AD869" i="9"/>
  <c r="BC866" i="14" s="1"/>
  <c r="BE866" i="14" s="1"/>
  <c r="AD857" i="9"/>
  <c r="BC867" i="14" s="1"/>
  <c r="BE867" i="14" s="1"/>
  <c r="AD875" i="9"/>
  <c r="BC868" i="14" s="1"/>
  <c r="BE868" i="14" s="1"/>
  <c r="AD860" i="9"/>
  <c r="BC869" i="14" s="1"/>
  <c r="BE869" i="14" s="1"/>
  <c r="AD882" i="9"/>
  <c r="BC870" i="14" s="1"/>
  <c r="BE870" i="14" s="1"/>
  <c r="AD868" i="9"/>
  <c r="BC871" i="14" s="1"/>
  <c r="BE871" i="14" s="1"/>
  <c r="AD878" i="9"/>
  <c r="BC872" i="14" s="1"/>
  <c r="BE872" i="14" s="1"/>
  <c r="AD864" i="9"/>
  <c r="BC873" i="14" s="1"/>
  <c r="BE873" i="14" s="1"/>
  <c r="AD876" i="9"/>
  <c r="BC874" i="14" s="1"/>
  <c r="BE874" i="14" s="1"/>
  <c r="AD859" i="9"/>
  <c r="BC875" i="14" s="1"/>
  <c r="BE875" i="14" s="1"/>
  <c r="AD861" i="9"/>
  <c r="BC876" i="14" s="1"/>
  <c r="BE876" i="14" s="1"/>
  <c r="AD880" i="9"/>
  <c r="BC877" i="14" s="1"/>
  <c r="BE877" i="14" s="1"/>
  <c r="AD867" i="9"/>
  <c r="BC878" i="14" s="1"/>
  <c r="BE878" i="14" s="1"/>
  <c r="AD877" i="9"/>
  <c r="BC879" i="14" s="1"/>
  <c r="BE879" i="14" s="1"/>
  <c r="AD885" i="9"/>
  <c r="BC880" i="14" s="1"/>
  <c r="BE880" i="14" s="1"/>
  <c r="AD879" i="9"/>
  <c r="BC881" i="14" s="1"/>
  <c r="BE881" i="14" s="1"/>
  <c r="AD874" i="9"/>
  <c r="BC882" i="14" s="1"/>
  <c r="BE882" i="14" s="1"/>
  <c r="AD855" i="9"/>
  <c r="AD858" i="9"/>
  <c r="AD863" i="9"/>
  <c r="AD865" i="9"/>
  <c r="AD866" i="9"/>
  <c r="AD870" i="9"/>
  <c r="AD871" i="9"/>
  <c r="AD872" i="9"/>
  <c r="AD884" i="9"/>
  <c r="Q885" i="5"/>
  <c r="H885" i="5"/>
  <c r="F885" i="5"/>
  <c r="H884" i="5"/>
  <c r="Q884" i="5" s="1"/>
  <c r="F884" i="5"/>
  <c r="Q883" i="5"/>
  <c r="H883" i="5"/>
  <c r="F883" i="5"/>
  <c r="Q882" i="5"/>
  <c r="H882" i="5"/>
  <c r="F882" i="5"/>
  <c r="Q881" i="5"/>
  <c r="H881" i="5"/>
  <c r="F881" i="5"/>
  <c r="H880" i="5"/>
  <c r="Q880" i="5" s="1"/>
  <c r="F880" i="5"/>
  <c r="Q879" i="5"/>
  <c r="H879" i="5"/>
  <c r="F879" i="5"/>
  <c r="H878" i="5"/>
  <c r="Q878" i="5" s="1"/>
  <c r="F878" i="5"/>
  <c r="Q877" i="5"/>
  <c r="H877" i="5"/>
  <c r="F877" i="5"/>
  <c r="Q876" i="5"/>
  <c r="H876" i="5"/>
  <c r="F876" i="5"/>
  <c r="H875" i="5"/>
  <c r="Q875" i="5" s="1"/>
  <c r="F875" i="5"/>
  <c r="Q874" i="5"/>
  <c r="H874" i="5"/>
  <c r="F874" i="5"/>
  <c r="H873" i="5"/>
  <c r="Q873" i="5" s="1"/>
  <c r="F873" i="5"/>
  <c r="Q872" i="5"/>
  <c r="H872" i="5"/>
  <c r="F872" i="5"/>
  <c r="Q871" i="5"/>
  <c r="H871" i="5"/>
  <c r="F871" i="5"/>
  <c r="Q870" i="5"/>
  <c r="H870" i="5"/>
  <c r="F870" i="5"/>
  <c r="H869" i="5"/>
  <c r="Q869" i="5" s="1"/>
  <c r="F869" i="5"/>
  <c r="Q868" i="5"/>
  <c r="H868" i="5"/>
  <c r="F868" i="5"/>
  <c r="H867" i="5"/>
  <c r="Q867" i="5" s="1"/>
  <c r="F867" i="5"/>
  <c r="H866" i="5"/>
  <c r="Q866" i="5" s="1"/>
  <c r="F866" i="5"/>
  <c r="H865" i="5"/>
  <c r="Q865" i="5" s="1"/>
  <c r="F865" i="5"/>
  <c r="H864" i="5"/>
  <c r="Q864" i="5" s="1"/>
  <c r="F864" i="5"/>
  <c r="H863" i="5"/>
  <c r="Q863" i="5" s="1"/>
  <c r="F863" i="5"/>
  <c r="Q862" i="5"/>
  <c r="H862" i="5"/>
  <c r="F862" i="5"/>
  <c r="H861" i="5"/>
  <c r="Q861" i="5" s="1"/>
  <c r="F861" i="5"/>
  <c r="H860" i="5"/>
  <c r="Q860" i="5" s="1"/>
  <c r="F860" i="5"/>
  <c r="Q859" i="5"/>
  <c r="H859" i="5"/>
  <c r="F859" i="5"/>
  <c r="Q858" i="5"/>
  <c r="H858" i="5"/>
  <c r="F858" i="5"/>
  <c r="Q857" i="5"/>
  <c r="H857" i="5"/>
  <c r="F857" i="5"/>
  <c r="Q856" i="5"/>
  <c r="H856" i="5"/>
  <c r="F856" i="5"/>
  <c r="Q855" i="5"/>
  <c r="H855" i="5"/>
  <c r="F855" i="5"/>
  <c r="Q854" i="5"/>
  <c r="H854" i="5"/>
  <c r="F854" i="5"/>
  <c r="Q853" i="5"/>
  <c r="H853" i="5"/>
  <c r="F853" i="5"/>
  <c r="Q852" i="5"/>
  <c r="H852" i="5"/>
  <c r="F852" i="5"/>
  <c r="Q851" i="5"/>
  <c r="H851" i="5"/>
  <c r="F851" i="5"/>
  <c r="Q850" i="5"/>
  <c r="H850" i="5"/>
  <c r="F850" i="5"/>
  <c r="H849" i="5"/>
  <c r="Q849" i="5" s="1"/>
  <c r="F849" i="5"/>
  <c r="Q848" i="5"/>
  <c r="H848" i="5"/>
  <c r="F848" i="5"/>
  <c r="Q847" i="5"/>
  <c r="H847" i="5"/>
  <c r="F847" i="5"/>
  <c r="H846" i="5"/>
  <c r="Q846" i="5" s="1"/>
  <c r="F846" i="5"/>
  <c r="Q845" i="5"/>
  <c r="H845" i="5"/>
  <c r="F845" i="5"/>
  <c r="Q844" i="5"/>
  <c r="H844" i="5"/>
  <c r="F844" i="5"/>
  <c r="Q843" i="5"/>
  <c r="H843" i="5"/>
  <c r="F843" i="5"/>
  <c r="H842" i="5"/>
  <c r="Q842" i="5" s="1"/>
  <c r="AV630" i="14" s="1"/>
  <c r="F842" i="5"/>
  <c r="H841" i="5"/>
  <c r="Q841" i="5" s="1"/>
  <c r="AV748" i="14" s="1"/>
  <c r="F841" i="5"/>
  <c r="H840" i="5"/>
  <c r="Q840" i="5" s="1"/>
  <c r="AV475" i="14" s="1"/>
  <c r="F840" i="5"/>
  <c r="H839" i="5"/>
  <c r="Q839" i="5" s="1"/>
  <c r="AV696" i="14" s="1"/>
  <c r="F839" i="5"/>
  <c r="H838" i="5"/>
  <c r="Q838" i="5" s="1"/>
  <c r="AV787" i="14" s="1"/>
  <c r="F838" i="5"/>
  <c r="H837" i="5"/>
  <c r="Q837" i="5" s="1"/>
  <c r="AV817" i="14" s="1"/>
  <c r="F837" i="5"/>
  <c r="Q836" i="5"/>
  <c r="AV789" i="14" s="1"/>
  <c r="H836" i="5"/>
  <c r="F836" i="5"/>
  <c r="H835" i="5"/>
  <c r="Q835" i="5" s="1"/>
  <c r="AV846" i="14" s="1"/>
  <c r="F835" i="5"/>
  <c r="Q834" i="5"/>
  <c r="AV715" i="14" s="1"/>
  <c r="H834" i="5"/>
  <c r="F834" i="5"/>
  <c r="H833" i="5"/>
  <c r="Q833" i="5" s="1"/>
  <c r="AV764" i="14" s="1"/>
  <c r="F833" i="5"/>
  <c r="Q832" i="5"/>
  <c r="AV845" i="14" s="1"/>
  <c r="H832" i="5"/>
  <c r="F832" i="5"/>
  <c r="H831" i="5"/>
  <c r="Q831" i="5" s="1"/>
  <c r="AV591" i="14" s="1"/>
  <c r="F831" i="5"/>
  <c r="Q830" i="5"/>
  <c r="AV752" i="14" s="1"/>
  <c r="H830" i="5"/>
  <c r="F830" i="5"/>
  <c r="H829" i="5"/>
  <c r="Q829" i="5" s="1"/>
  <c r="AV706" i="14" s="1"/>
  <c r="F829" i="5"/>
  <c r="H828" i="5"/>
  <c r="Q828" i="5" s="1"/>
  <c r="AV804" i="14" s="1"/>
  <c r="F828" i="5"/>
  <c r="H827" i="5"/>
  <c r="Q827" i="5" s="1"/>
  <c r="AV532" i="14" s="1"/>
  <c r="F827" i="5"/>
  <c r="H826" i="5"/>
  <c r="Q826" i="5" s="1"/>
  <c r="AV590" i="14" s="1"/>
  <c r="F826" i="5"/>
  <c r="H825" i="5"/>
  <c r="Q825" i="5" s="1"/>
  <c r="AV547" i="14" s="1"/>
  <c r="F825" i="5"/>
  <c r="Q824" i="5"/>
  <c r="AV844" i="14" s="1"/>
  <c r="H824" i="5"/>
  <c r="F824" i="5"/>
  <c r="Q823" i="5"/>
  <c r="AV843" i="14" s="1"/>
  <c r="H823" i="5"/>
  <c r="F823" i="5"/>
  <c r="H822" i="5"/>
  <c r="Q822" i="5" s="1"/>
  <c r="AV747" i="14" s="1"/>
  <c r="F822" i="5"/>
  <c r="H821" i="5"/>
  <c r="Q821" i="5" s="1"/>
  <c r="AV531" i="14" s="1"/>
  <c r="F821" i="5"/>
  <c r="H820" i="5"/>
  <c r="Q820" i="5" s="1"/>
  <c r="AV646" i="14" s="1"/>
  <c r="F820" i="5"/>
  <c r="H819" i="5"/>
  <c r="Q819" i="5" s="1"/>
  <c r="AV842" i="14" s="1"/>
  <c r="F819" i="5"/>
  <c r="Q818" i="5"/>
  <c r="AV841" i="14" s="1"/>
  <c r="H818" i="5"/>
  <c r="F818" i="5"/>
  <c r="H817" i="5"/>
  <c r="Q817" i="5" s="1"/>
  <c r="AV720" i="14" s="1"/>
  <c r="F817" i="5"/>
  <c r="H816" i="5"/>
  <c r="Q816" i="5" s="1"/>
  <c r="AV583" i="14" s="1"/>
  <c r="F816" i="5"/>
  <c r="H815" i="5"/>
  <c r="Q815" i="5" s="1"/>
  <c r="AV670" i="14" s="1"/>
  <c r="F815" i="5"/>
  <c r="H814" i="5"/>
  <c r="Q814" i="5" s="1"/>
  <c r="AV544" i="14" s="1"/>
  <c r="F814" i="5"/>
  <c r="Q813" i="5"/>
  <c r="AV669" i="14" s="1"/>
  <c r="H813" i="5"/>
  <c r="F813" i="5"/>
  <c r="H812" i="5"/>
  <c r="Q812" i="5" s="1"/>
  <c r="AV733" i="14" s="1"/>
  <c r="F812" i="5"/>
  <c r="H811" i="5"/>
  <c r="Q811" i="5" s="1"/>
  <c r="AV582" i="14" s="1"/>
  <c r="F811" i="5"/>
  <c r="H810" i="5"/>
  <c r="Q810" i="5" s="1"/>
  <c r="AV649" i="14" s="1"/>
  <c r="F810" i="5"/>
  <c r="H809" i="5"/>
  <c r="Q809" i="5" s="1"/>
  <c r="AV640" i="14" s="1"/>
  <c r="F809" i="5"/>
  <c r="H808" i="5"/>
  <c r="Q808" i="5" s="1"/>
  <c r="AV560" i="14" s="1"/>
  <c r="F808" i="5"/>
  <c r="Q807" i="5"/>
  <c r="AV758" i="14" s="1"/>
  <c r="H807" i="5"/>
  <c r="F807" i="5"/>
  <c r="H806" i="5"/>
  <c r="Q806" i="5" s="1"/>
  <c r="AV761" i="14" s="1"/>
  <c r="F806" i="5"/>
  <c r="H805" i="5"/>
  <c r="Q805" i="5" s="1"/>
  <c r="AV676" i="14" s="1"/>
  <c r="F805" i="5"/>
  <c r="H804" i="5"/>
  <c r="Q804" i="5" s="1"/>
  <c r="AV622" i="14" s="1"/>
  <c r="F804" i="5"/>
  <c r="H803" i="5"/>
  <c r="Q803" i="5" s="1"/>
  <c r="AV760" i="14" s="1"/>
  <c r="F803" i="5"/>
  <c r="H802" i="5"/>
  <c r="Q802" i="5" s="1"/>
  <c r="AV653" i="14" s="1"/>
  <c r="F802" i="5"/>
  <c r="H801" i="5"/>
  <c r="Q801" i="5" s="1"/>
  <c r="AV554" i="14" s="1"/>
  <c r="F801" i="5"/>
  <c r="H800" i="5"/>
  <c r="Q800" i="5" s="1"/>
  <c r="AV840" i="14" s="1"/>
  <c r="F800" i="5"/>
  <c r="H799" i="5"/>
  <c r="Q799" i="5" s="1"/>
  <c r="AV732" i="14" s="1"/>
  <c r="F799" i="5"/>
  <c r="H798" i="5"/>
  <c r="Q798" i="5" s="1"/>
  <c r="AV629" i="14" s="1"/>
  <c r="F798" i="5"/>
  <c r="H797" i="5"/>
  <c r="Q797" i="5" s="1"/>
  <c r="AV756" i="14" s="1"/>
  <c r="F797" i="5"/>
  <c r="H796" i="5"/>
  <c r="Q796" i="5" s="1"/>
  <c r="AV509" i="14" s="1"/>
  <c r="F796" i="5"/>
  <c r="H795" i="5"/>
  <c r="Q795" i="5" s="1"/>
  <c r="AV602" i="14" s="1"/>
  <c r="F795" i="5"/>
  <c r="H794" i="5"/>
  <c r="Q794" i="5" s="1"/>
  <c r="AV589" i="14" s="1"/>
  <c r="F794" i="5"/>
  <c r="Q793" i="5"/>
  <c r="AV683" i="14" s="1"/>
  <c r="H793" i="5"/>
  <c r="F793" i="5"/>
  <c r="H792" i="5"/>
  <c r="Q792" i="5" s="1"/>
  <c r="AV668" i="14" s="1"/>
  <c r="F792" i="5"/>
  <c r="Q791" i="5"/>
  <c r="AV839" i="14" s="1"/>
  <c r="H791" i="5"/>
  <c r="F791" i="5"/>
  <c r="Q790" i="5"/>
  <c r="AV802" i="14" s="1"/>
  <c r="H790" i="5"/>
  <c r="F790" i="5"/>
  <c r="Q789" i="5"/>
  <c r="AV725" i="14" s="1"/>
  <c r="H789" i="5"/>
  <c r="F789" i="5"/>
  <c r="H788" i="5"/>
  <c r="Q788" i="5" s="1"/>
  <c r="AV755" i="14" s="1"/>
  <c r="F788" i="5"/>
  <c r="H787" i="5"/>
  <c r="Q787" i="5" s="1"/>
  <c r="AV628" i="14" s="1"/>
  <c r="F787" i="5"/>
  <c r="Q786" i="5"/>
  <c r="AV737" i="14" s="1"/>
  <c r="H786" i="5"/>
  <c r="F786" i="5"/>
  <c r="H785" i="5"/>
  <c r="Q785" i="5" s="1"/>
  <c r="AV627" i="14" s="1"/>
  <c r="F785" i="5"/>
  <c r="H784" i="5"/>
  <c r="Q784" i="5" s="1"/>
  <c r="AV524" i="14" s="1"/>
  <c r="F784" i="5"/>
  <c r="H783" i="5"/>
  <c r="Q783" i="5" s="1"/>
  <c r="AV751" i="14" s="1"/>
  <c r="F783" i="5"/>
  <c r="Q782" i="5"/>
  <c r="AV662" i="14" s="1"/>
  <c r="H782" i="5"/>
  <c r="F782" i="5"/>
  <c r="H781" i="5"/>
  <c r="Q781" i="5" s="1"/>
  <c r="AV682" i="14" s="1"/>
  <c r="F781" i="5"/>
  <c r="H780" i="5"/>
  <c r="Q780" i="5" s="1"/>
  <c r="AV754" i="14" s="1"/>
  <c r="F780" i="5"/>
  <c r="Q779" i="5"/>
  <c r="AV730" i="14" s="1"/>
  <c r="H779" i="5"/>
  <c r="F779" i="5"/>
  <c r="H778" i="5"/>
  <c r="Q778" i="5" s="1"/>
  <c r="AV729" i="14" s="1"/>
  <c r="F778" i="5"/>
  <c r="Q777" i="5"/>
  <c r="AV770" i="14" s="1"/>
  <c r="H777" i="5"/>
  <c r="F777" i="5"/>
  <c r="H776" i="5"/>
  <c r="Q776" i="5" s="1"/>
  <c r="AV621" i="14" s="1"/>
  <c r="F776" i="5"/>
  <c r="Q775" i="5"/>
  <c r="AV767" i="14" s="1"/>
  <c r="H775" i="5"/>
  <c r="F775" i="5"/>
  <c r="H774" i="5"/>
  <c r="Q774" i="5" s="1"/>
  <c r="AV645" i="14" s="1"/>
  <c r="F774" i="5"/>
  <c r="H773" i="5"/>
  <c r="Q773" i="5" s="1"/>
  <c r="AV588" i="14" s="1"/>
  <c r="F773" i="5"/>
  <c r="H772" i="5"/>
  <c r="Q772" i="5" s="1"/>
  <c r="AV667" i="14" s="1"/>
  <c r="F772" i="5"/>
  <c r="Q771" i="5"/>
  <c r="AV813" i="14" s="1"/>
  <c r="H771" i="5"/>
  <c r="F771" i="5"/>
  <c r="Q770" i="5"/>
  <c r="AV620" i="14" s="1"/>
  <c r="H770" i="5"/>
  <c r="F770" i="5"/>
  <c r="Q769" i="5"/>
  <c r="AV712" i="14" s="1"/>
  <c r="H769" i="5"/>
  <c r="F769" i="5"/>
  <c r="H768" i="5"/>
  <c r="Q768" i="5" s="1"/>
  <c r="AV740" i="14" s="1"/>
  <c r="F768" i="5"/>
  <c r="H767" i="5"/>
  <c r="Q767" i="5" s="1"/>
  <c r="AV566" i="14" s="1"/>
  <c r="F767" i="5"/>
  <c r="H766" i="5"/>
  <c r="Q766" i="5" s="1"/>
  <c r="AV808" i="14" s="1"/>
  <c r="F766" i="5"/>
  <c r="H765" i="5"/>
  <c r="Q765" i="5" s="1"/>
  <c r="AV639" i="14" s="1"/>
  <c r="F765" i="5"/>
  <c r="H764" i="5"/>
  <c r="Q764" i="5" s="1"/>
  <c r="AV559" i="14" s="1"/>
  <c r="F764" i="5"/>
  <c r="H763" i="5"/>
  <c r="Q763" i="5" s="1"/>
  <c r="AV661" i="14" s="1"/>
  <c r="F763" i="5"/>
  <c r="H762" i="5"/>
  <c r="Q762" i="5" s="1"/>
  <c r="AV546" i="14" s="1"/>
  <c r="F762" i="5"/>
  <c r="Q761" i="5"/>
  <c r="AV709" i="14" s="1"/>
  <c r="H761" i="5"/>
  <c r="F761" i="5"/>
  <c r="Q760" i="5"/>
  <c r="AV719" i="14" s="1"/>
  <c r="H760" i="5"/>
  <c r="F760" i="5"/>
  <c r="H759" i="5"/>
  <c r="Q759" i="5" s="1"/>
  <c r="AV601" i="14" s="1"/>
  <c r="F759" i="5"/>
  <c r="Q758" i="5"/>
  <c r="AV778" i="14" s="1"/>
  <c r="H758" i="5"/>
  <c r="F758" i="5"/>
  <c r="Q757" i="5"/>
  <c r="AV786" i="14" s="1"/>
  <c r="H757" i="5"/>
  <c r="F757" i="5"/>
  <c r="H756" i="5"/>
  <c r="Q756" i="5" s="1"/>
  <c r="AV543" i="14" s="1"/>
  <c r="F756" i="5"/>
  <c r="H755" i="5"/>
  <c r="Q755" i="5" s="1"/>
  <c r="AV527" i="14" s="1"/>
  <c r="F755" i="5"/>
  <c r="H754" i="5"/>
  <c r="Q754" i="5" s="1"/>
  <c r="AV723" i="14" s="1"/>
  <c r="F754" i="5"/>
  <c r="H753" i="5"/>
  <c r="Q753" i="5" s="1"/>
  <c r="AV718" i="14" s="1"/>
  <c r="F753" i="5"/>
  <c r="H752" i="5"/>
  <c r="Q752" i="5" s="1"/>
  <c r="AV600" i="14" s="1"/>
  <c r="F752" i="5"/>
  <c r="H751" i="5"/>
  <c r="Q751" i="5" s="1"/>
  <c r="AV838" i="14" s="1"/>
  <c r="F751" i="5"/>
  <c r="H750" i="5"/>
  <c r="Q750" i="5" s="1"/>
  <c r="AV681" i="14" s="1"/>
  <c r="F750" i="5"/>
  <c r="Q749" i="5"/>
  <c r="AV599" i="14" s="1"/>
  <c r="H749" i="5"/>
  <c r="F749" i="5"/>
  <c r="H748" i="5"/>
  <c r="Q748" i="5" s="1"/>
  <c r="AV810" i="14" s="1"/>
  <c r="F748" i="5"/>
  <c r="H747" i="5"/>
  <c r="Q747" i="5" s="1"/>
  <c r="AV680" i="14" s="1"/>
  <c r="F747" i="5"/>
  <c r="Q746" i="5"/>
  <c r="AV717" i="14" s="1"/>
  <c r="H746" i="5"/>
  <c r="F746" i="5"/>
  <c r="Q745" i="5"/>
  <c r="AV619" i="14" s="1"/>
  <c r="H745" i="5"/>
  <c r="F745" i="5"/>
  <c r="H744" i="5"/>
  <c r="Q744" i="5" s="1"/>
  <c r="AV598" i="14" s="1"/>
  <c r="F744" i="5"/>
  <c r="H743" i="5"/>
  <c r="Q743" i="5" s="1"/>
  <c r="AV567" i="14" s="1"/>
  <c r="F743" i="5"/>
  <c r="H742" i="5"/>
  <c r="Q742" i="5" s="1"/>
  <c r="AV714" i="14" s="1"/>
  <c r="F742" i="5"/>
  <c r="H741" i="5"/>
  <c r="Q741" i="5" s="1"/>
  <c r="AV660" i="14" s="1"/>
  <c r="F741" i="5"/>
  <c r="H740" i="5"/>
  <c r="Q740" i="5" s="1"/>
  <c r="AV610" i="14" s="1"/>
  <c r="F740" i="5"/>
  <c r="H739" i="5"/>
  <c r="Q739" i="5" s="1"/>
  <c r="AV666" i="14" s="1"/>
  <c r="F739" i="5"/>
  <c r="H738" i="5"/>
  <c r="Q738" i="5" s="1"/>
  <c r="AV652" i="14" s="1"/>
  <c r="F738" i="5"/>
  <c r="H737" i="5"/>
  <c r="Q737" i="5" s="1"/>
  <c r="AV793" i="14" s="1"/>
  <c r="F737" i="5"/>
  <c r="H736" i="5"/>
  <c r="Q736" i="5" s="1"/>
  <c r="AV837" i="14" s="1"/>
  <c r="F736" i="5"/>
  <c r="H735" i="5"/>
  <c r="Q735" i="5" s="1"/>
  <c r="AV618" i="14" s="1"/>
  <c r="F735" i="5"/>
  <c r="Q734" i="5"/>
  <c r="AV836" i="14" s="1"/>
  <c r="H734" i="5"/>
  <c r="F734" i="5"/>
  <c r="Q733" i="5"/>
  <c r="AV690" i="14" s="1"/>
  <c r="H733" i="5"/>
  <c r="F733" i="5"/>
  <c r="H732" i="5"/>
  <c r="Q732" i="5" s="1"/>
  <c r="AV638" i="14" s="1"/>
  <c r="F732" i="5"/>
  <c r="H731" i="5"/>
  <c r="Q731" i="5" s="1"/>
  <c r="AV506" i="14" s="1"/>
  <c r="F731" i="5"/>
  <c r="H730" i="5"/>
  <c r="Q730" i="5" s="1"/>
  <c r="AV695" i="14" s="1"/>
  <c r="F730" i="5"/>
  <c r="H729" i="5"/>
  <c r="Q729" i="5" s="1"/>
  <c r="AV617" i="14" s="1"/>
  <c r="F729" i="5"/>
  <c r="H728" i="5"/>
  <c r="Q728" i="5" s="1"/>
  <c r="AV728" i="14" s="1"/>
  <c r="F728" i="5"/>
  <c r="H727" i="5"/>
  <c r="Q727" i="5" s="1"/>
  <c r="AV581" i="14" s="1"/>
  <c r="F727" i="5"/>
  <c r="Q726" i="5"/>
  <c r="AV812" i="14" s="1"/>
  <c r="H726" i="5"/>
  <c r="F726" i="5"/>
  <c r="H725" i="5"/>
  <c r="Q725" i="5" s="1"/>
  <c r="AV637" i="14" s="1"/>
  <c r="F725" i="5"/>
  <c r="H724" i="5"/>
  <c r="Q724" i="5" s="1"/>
  <c r="AV609" i="14" s="1"/>
  <c r="F724" i="5"/>
  <c r="Q723" i="5"/>
  <c r="AV819" i="14" s="1"/>
  <c r="H723" i="5"/>
  <c r="F723" i="5"/>
  <c r="H722" i="5"/>
  <c r="Q722" i="5" s="1"/>
  <c r="AV580" i="14" s="1"/>
  <c r="F722" i="5"/>
  <c r="Q721" i="5"/>
  <c r="AV782" i="14" s="1"/>
  <c r="H721" i="5"/>
  <c r="F721" i="5"/>
  <c r="Q720" i="5"/>
  <c r="AV769" i="14" s="1"/>
  <c r="H720" i="5"/>
  <c r="F720" i="5"/>
  <c r="H719" i="5"/>
  <c r="Q719" i="5" s="1"/>
  <c r="AV708" i="14" s="1"/>
  <c r="F719" i="5"/>
  <c r="H718" i="5"/>
  <c r="Q718" i="5" s="1"/>
  <c r="AV835" i="14" s="1"/>
  <c r="F718" i="5"/>
  <c r="Q717" i="5"/>
  <c r="AV675" i="14" s="1"/>
  <c r="H717" i="5"/>
  <c r="F717" i="5"/>
  <c r="Q716" i="5"/>
  <c r="AV834" i="14" s="1"/>
  <c r="H716" i="5"/>
  <c r="F716" i="5"/>
  <c r="Q715" i="5"/>
  <c r="AV815" i="14" s="1"/>
  <c r="H715" i="5"/>
  <c r="F715" i="5"/>
  <c r="H714" i="5"/>
  <c r="Q714" i="5" s="1"/>
  <c r="AV542" i="14" s="1"/>
  <c r="F714" i="5"/>
  <c r="Q713" i="5"/>
  <c r="AV498" i="14" s="1"/>
  <c r="H713" i="5"/>
  <c r="F713" i="5"/>
  <c r="H712" i="5"/>
  <c r="Q712" i="5" s="1"/>
  <c r="AV792" i="14" s="1"/>
  <c r="F712" i="5"/>
  <c r="Q711" i="5"/>
  <c r="AV777" i="14" s="1"/>
  <c r="H711" i="5"/>
  <c r="F711" i="5"/>
  <c r="H710" i="5"/>
  <c r="Q710" i="5" s="1"/>
  <c r="AV480" i="14" s="1"/>
  <c r="F710" i="5"/>
  <c r="H709" i="5"/>
  <c r="Q709" i="5" s="1"/>
  <c r="AV788" i="14" s="1"/>
  <c r="F709" i="5"/>
  <c r="Q708" i="5"/>
  <c r="AV795" i="14" s="1"/>
  <c r="H708" i="5"/>
  <c r="F708" i="5"/>
  <c r="H707" i="5"/>
  <c r="Q707" i="5" s="1"/>
  <c r="AV699" i="14" s="1"/>
  <c r="F707" i="5"/>
  <c r="H706" i="5"/>
  <c r="Q706" i="5" s="1"/>
  <c r="AV551" i="14" s="1"/>
  <c r="F706" i="5"/>
  <c r="Q705" i="5"/>
  <c r="AV833" i="14" s="1"/>
  <c r="H705" i="5"/>
  <c r="F705" i="5"/>
  <c r="H704" i="5"/>
  <c r="Q704" i="5" s="1"/>
  <c r="AV483" i="14" s="1"/>
  <c r="F704" i="5"/>
  <c r="H703" i="5"/>
  <c r="Q703" i="5" s="1"/>
  <c r="AV674" i="14" s="1"/>
  <c r="F703" i="5"/>
  <c r="H702" i="5"/>
  <c r="Q702" i="5" s="1"/>
  <c r="AV659" i="14" s="1"/>
  <c r="F702" i="5"/>
  <c r="Q701" i="5"/>
  <c r="AV739" i="14" s="1"/>
  <c r="H701" i="5"/>
  <c r="F701" i="5"/>
  <c r="H700" i="5"/>
  <c r="Q700" i="5" s="1"/>
  <c r="AV565" i="14" s="1"/>
  <c r="F700" i="5"/>
  <c r="H699" i="5"/>
  <c r="Q699" i="5" s="1"/>
  <c r="AV791" i="14" s="1"/>
  <c r="F699" i="5"/>
  <c r="H698" i="5"/>
  <c r="Q698" i="5" s="1"/>
  <c r="AV520" i="14" s="1"/>
  <c r="F698" i="5"/>
  <c r="H697" i="5"/>
  <c r="Q697" i="5" s="1"/>
  <c r="AV750" i="14" s="1"/>
  <c r="F697" i="5"/>
  <c r="H696" i="5"/>
  <c r="Q696" i="5" s="1"/>
  <c r="AV636" i="14" s="1"/>
  <c r="F696" i="5"/>
  <c r="Q695" i="5"/>
  <c r="AV785" i="14" s="1"/>
  <c r="H695" i="5"/>
  <c r="F695" i="5"/>
  <c r="Q694" i="5"/>
  <c r="AV711" i="14" s="1"/>
  <c r="H694" i="5"/>
  <c r="F694" i="5"/>
  <c r="H693" i="5"/>
  <c r="Q693" i="5" s="1"/>
  <c r="AV753" i="14" s="1"/>
  <c r="F693" i="5"/>
  <c r="H692" i="5"/>
  <c r="Q692" i="5" s="1"/>
  <c r="AV597" i="14" s="1"/>
  <c r="F692" i="5"/>
  <c r="H691" i="5"/>
  <c r="Q691" i="5" s="1"/>
  <c r="AV745" i="14" s="1"/>
  <c r="F691" i="5"/>
  <c r="Q690" i="5"/>
  <c r="AV744" i="14" s="1"/>
  <c r="H690" i="5"/>
  <c r="F690" i="5"/>
  <c r="H689" i="5"/>
  <c r="Q689" i="5" s="1"/>
  <c r="AV766" i="14" s="1"/>
  <c r="F689" i="5"/>
  <c r="H688" i="5"/>
  <c r="Q688" i="5" s="1"/>
  <c r="AV576" i="14" s="1"/>
  <c r="F688" i="5"/>
  <c r="H687" i="5"/>
  <c r="Q687" i="5" s="1"/>
  <c r="AV694" i="14" s="1"/>
  <c r="F687" i="5"/>
  <c r="Q686" i="5"/>
  <c r="AV673" i="14" s="1"/>
  <c r="H686" i="5"/>
  <c r="F686" i="5"/>
  <c r="H685" i="5"/>
  <c r="Q685" i="5" s="1"/>
  <c r="AV693" i="14" s="1"/>
  <c r="F685" i="5"/>
  <c r="H684" i="5"/>
  <c r="Q684" i="5" s="1"/>
  <c r="AV553" i="14" s="1"/>
  <c r="F684" i="5"/>
  <c r="H683" i="5"/>
  <c r="Q683" i="5" s="1"/>
  <c r="AV749" i="14" s="1"/>
  <c r="F683" i="5"/>
  <c r="H682" i="5"/>
  <c r="Q682" i="5" s="1"/>
  <c r="AV736" i="14" s="1"/>
  <c r="F682" i="5"/>
  <c r="H681" i="5"/>
  <c r="Q681" i="5" s="1"/>
  <c r="AV495" i="14" s="1"/>
  <c r="F681" i="5"/>
  <c r="Q680" i="5"/>
  <c r="AV781" i="14" s="1"/>
  <c r="H680" i="5"/>
  <c r="F680" i="5"/>
  <c r="Q679" i="5"/>
  <c r="AV738" i="14" s="1"/>
  <c r="H679" i="5"/>
  <c r="F679" i="5"/>
  <c r="H678" i="5"/>
  <c r="Q678" i="5" s="1"/>
  <c r="AV604" i="14" s="1"/>
  <c r="F678" i="5"/>
  <c r="Q677" i="5"/>
  <c r="AV801" i="14" s="1"/>
  <c r="H677" i="5"/>
  <c r="F677" i="5"/>
  <c r="H676" i="5"/>
  <c r="Q676" i="5" s="1"/>
  <c r="AV575" i="14" s="1"/>
  <c r="F676" i="5"/>
  <c r="H675" i="5"/>
  <c r="Q675" i="5" s="1"/>
  <c r="AV626" i="14" s="1"/>
  <c r="F675" i="5"/>
  <c r="H674" i="5"/>
  <c r="Q674" i="5" s="1"/>
  <c r="AV603" i="14" s="1"/>
  <c r="F674" i="5"/>
  <c r="Q673" i="5"/>
  <c r="AV647" i="14" s="1"/>
  <c r="H673" i="5"/>
  <c r="F673" i="5"/>
  <c r="Q672" i="5"/>
  <c r="AV519" i="14" s="1"/>
  <c r="H672" i="5"/>
  <c r="F672" i="5"/>
  <c r="H671" i="5"/>
  <c r="Q671" i="5" s="1"/>
  <c r="AV832" i="14" s="1"/>
  <c r="F671" i="5"/>
  <c r="Q670" i="5"/>
  <c r="AV707" i="14" s="1"/>
  <c r="H670" i="5"/>
  <c r="F670" i="5"/>
  <c r="H669" i="5"/>
  <c r="Q669" i="5" s="1"/>
  <c r="AV644" i="14" s="1"/>
  <c r="F669" i="5"/>
  <c r="Q668" i="5"/>
  <c r="AV689" i="14" s="1"/>
  <c r="H668" i="5"/>
  <c r="F668" i="5"/>
  <c r="Q667" i="5"/>
  <c r="AV765" i="14" s="1"/>
  <c r="H667" i="5"/>
  <c r="F667" i="5"/>
  <c r="H666" i="5"/>
  <c r="Q666" i="5" s="1"/>
  <c r="AV692" i="14" s="1"/>
  <c r="F666" i="5"/>
  <c r="Q665" i="5"/>
  <c r="AV780" i="14" s="1"/>
  <c r="H665" i="5"/>
  <c r="F665" i="5"/>
  <c r="H664" i="5"/>
  <c r="Q664" i="5" s="1"/>
  <c r="AV746" i="14" s="1"/>
  <c r="F664" i="5"/>
  <c r="H663" i="5"/>
  <c r="Q663" i="5" s="1"/>
  <c r="AV564" i="14" s="1"/>
  <c r="F663" i="5"/>
  <c r="H662" i="5"/>
  <c r="Q662" i="5" s="1"/>
  <c r="AV479" i="14" s="1"/>
  <c r="F662" i="5"/>
  <c r="H661" i="5"/>
  <c r="Q661" i="5" s="1"/>
  <c r="AV539" i="14" s="1"/>
  <c r="F661" i="5"/>
  <c r="Q660" i="5"/>
  <c r="AV831" i="14" s="1"/>
  <c r="H660" i="5"/>
  <c r="F660" i="5"/>
  <c r="H659" i="5"/>
  <c r="Q659" i="5" s="1"/>
  <c r="AV727" i="14" s="1"/>
  <c r="F659" i="5"/>
  <c r="H658" i="5"/>
  <c r="Q658" i="5" s="1"/>
  <c r="AV705" i="14" s="1"/>
  <c r="F658" i="5"/>
  <c r="Q657" i="5"/>
  <c r="AV549" i="14" s="1"/>
  <c r="H657" i="5"/>
  <c r="F657" i="5"/>
  <c r="H656" i="5"/>
  <c r="Q656" i="5" s="1"/>
  <c r="AV587" i="14" s="1"/>
  <c r="F656" i="5"/>
  <c r="H655" i="5"/>
  <c r="Q655" i="5" s="1"/>
  <c r="AV505" i="14" s="1"/>
  <c r="F655" i="5"/>
  <c r="Q654" i="5"/>
  <c r="AV743" i="14" s="1"/>
  <c r="H654" i="5"/>
  <c r="F654" i="5"/>
  <c r="H653" i="5"/>
  <c r="Q653" i="5" s="1"/>
  <c r="AV679" i="14" s="1"/>
  <c r="F653" i="5"/>
  <c r="H652" i="5"/>
  <c r="Q652" i="5" s="1"/>
  <c r="AV521" i="14" s="1"/>
  <c r="F652" i="5"/>
  <c r="Q651" i="5"/>
  <c r="AV779" i="14" s="1"/>
  <c r="H651" i="5"/>
  <c r="F651" i="5"/>
  <c r="Q650" i="5"/>
  <c r="AV616" i="14" s="1"/>
  <c r="H650" i="5"/>
  <c r="F650" i="5"/>
  <c r="Q649" i="5"/>
  <c r="AV688" i="14" s="1"/>
  <c r="H649" i="5"/>
  <c r="F649" i="5"/>
  <c r="H648" i="5"/>
  <c r="Q648" i="5" s="1"/>
  <c r="AV830" i="14" s="1"/>
  <c r="F648" i="5"/>
  <c r="Q647" i="5"/>
  <c r="AV548" i="14" s="1"/>
  <c r="H647" i="5"/>
  <c r="F647" i="5"/>
  <c r="Q646" i="5"/>
  <c r="AV492" i="14" s="1"/>
  <c r="H646" i="5"/>
  <c r="F646" i="5"/>
  <c r="H645" i="5"/>
  <c r="Q645" i="5" s="1"/>
  <c r="AV615" i="14" s="1"/>
  <c r="F645" i="5"/>
  <c r="H644" i="5"/>
  <c r="Q644" i="5" s="1"/>
  <c r="AV508" i="14" s="1"/>
  <c r="F644" i="5"/>
  <c r="Q643" i="5"/>
  <c r="AV726" i="14" s="1"/>
  <c r="H643" i="5"/>
  <c r="F643" i="5"/>
  <c r="H642" i="5"/>
  <c r="Q642" i="5" s="1"/>
  <c r="AV579" i="14" s="1"/>
  <c r="F642" i="5"/>
  <c r="Q641" i="5"/>
  <c r="AV829" i="14" s="1"/>
  <c r="H641" i="5"/>
  <c r="F641" i="5"/>
  <c r="Q640" i="5"/>
  <c r="AV698" i="14" s="1"/>
  <c r="H640" i="5"/>
  <c r="F640" i="5"/>
  <c r="H639" i="5"/>
  <c r="Q639" i="5" s="1"/>
  <c r="AV578" i="14" s="1"/>
  <c r="F639" i="5"/>
  <c r="H638" i="5"/>
  <c r="Q638" i="5" s="1"/>
  <c r="AV687" i="14" s="1"/>
  <c r="F638" i="5"/>
  <c r="H637" i="5"/>
  <c r="Q637" i="5" s="1"/>
  <c r="AV482" i="14" s="1"/>
  <c r="F637" i="5"/>
  <c r="H636" i="5"/>
  <c r="Q636" i="5" s="1"/>
  <c r="AV558" i="14" s="1"/>
  <c r="F636" i="5"/>
  <c r="H635" i="5"/>
  <c r="Q635" i="5" s="1"/>
  <c r="AV550" i="14" s="1"/>
  <c r="F635" i="5"/>
  <c r="H634" i="5"/>
  <c r="Q634" i="5" s="1"/>
  <c r="AV577" i="14" s="1"/>
  <c r="F634" i="5"/>
  <c r="H633" i="5"/>
  <c r="Q633" i="5" s="1"/>
  <c r="AV489" i="14" s="1"/>
  <c r="F633" i="5"/>
  <c r="Q632" i="5"/>
  <c r="AV828" i="14" s="1"/>
  <c r="H632" i="5"/>
  <c r="F632" i="5"/>
  <c r="H631" i="5"/>
  <c r="Q631" i="5" s="1"/>
  <c r="AV768" i="14" s="1"/>
  <c r="F631" i="5"/>
  <c r="H630" i="5"/>
  <c r="Q630" i="5" s="1"/>
  <c r="AV608" i="14" s="1"/>
  <c r="F630" i="5"/>
  <c r="Q629" i="5"/>
  <c r="AV763" i="14" s="1"/>
  <c r="H629" i="5"/>
  <c r="F629" i="5"/>
  <c r="H628" i="5"/>
  <c r="Q628" i="5" s="1"/>
  <c r="AV658" i="14" s="1"/>
  <c r="F628" i="5"/>
  <c r="H627" i="5"/>
  <c r="Q627" i="5" s="1"/>
  <c r="AV704" i="14" s="1"/>
  <c r="F627" i="5"/>
  <c r="H626" i="5"/>
  <c r="Q626" i="5" s="1"/>
  <c r="AV595" i="14" s="1"/>
  <c r="F626" i="5"/>
  <c r="Q625" i="5"/>
  <c r="AV552" i="14" s="1"/>
  <c r="H625" i="5"/>
  <c r="F625" i="5"/>
  <c r="H624" i="5"/>
  <c r="Q624" i="5" s="1"/>
  <c r="AV648" i="14" s="1"/>
  <c r="F624" i="5"/>
  <c r="H623" i="5"/>
  <c r="Q623" i="5" s="1"/>
  <c r="AV742" i="14" s="1"/>
  <c r="F623" i="5"/>
  <c r="H622" i="5"/>
  <c r="Q622" i="5" s="1"/>
  <c r="AV686" i="14" s="1"/>
  <c r="F622" i="5"/>
  <c r="H621" i="5"/>
  <c r="Q621" i="5" s="1"/>
  <c r="AV799" i="14" s="1"/>
  <c r="F621" i="5"/>
  <c r="H620" i="5"/>
  <c r="Q620" i="5" s="1"/>
  <c r="AV594" i="14" s="1"/>
  <c r="F620" i="5"/>
  <c r="Q619" i="5"/>
  <c r="AV807" i="14" s="1"/>
  <c r="H619" i="5"/>
  <c r="F619" i="5"/>
  <c r="Q618" i="5"/>
  <c r="AV557" i="14" s="1"/>
  <c r="H618" i="5"/>
  <c r="F618" i="5"/>
  <c r="Q617" i="5"/>
  <c r="AV783" i="14" s="1"/>
  <c r="H617" i="5"/>
  <c r="F617" i="5"/>
  <c r="H616" i="5"/>
  <c r="Q616" i="5" s="1"/>
  <c r="AV534" i="14" s="1"/>
  <c r="F616" i="5"/>
  <c r="H615" i="5"/>
  <c r="Q615" i="5" s="1"/>
  <c r="AV538" i="14" s="1"/>
  <c r="F615" i="5"/>
  <c r="H614" i="5"/>
  <c r="Q614" i="5" s="1"/>
  <c r="AV481" i="14" s="1"/>
  <c r="F614" i="5"/>
  <c r="Q613" i="5"/>
  <c r="AV771" i="14" s="1"/>
  <c r="H613" i="5"/>
  <c r="F613" i="5"/>
  <c r="H612" i="5"/>
  <c r="Q612" i="5" s="1"/>
  <c r="AV635" i="14" s="1"/>
  <c r="F612" i="5"/>
  <c r="H611" i="5"/>
  <c r="Q611" i="5" s="1"/>
  <c r="AV634" i="14" s="1"/>
  <c r="F611" i="5"/>
  <c r="Q610" i="5"/>
  <c r="AV814" i="14" s="1"/>
  <c r="H610" i="5"/>
  <c r="F610" i="5"/>
  <c r="H609" i="5"/>
  <c r="Q609" i="5" s="1"/>
  <c r="AV657" i="14" s="1"/>
  <c r="F609" i="5"/>
  <c r="H608" i="5"/>
  <c r="Q608" i="5" s="1"/>
  <c r="AV574" i="14" s="1"/>
  <c r="F608" i="5"/>
  <c r="H607" i="5"/>
  <c r="Q607" i="5" s="1"/>
  <c r="AV703" i="14" s="1"/>
  <c r="F607" i="5"/>
  <c r="Q606" i="5"/>
  <c r="AV803" i="14" s="1"/>
  <c r="H606" i="5"/>
  <c r="F606" i="5"/>
  <c r="Q605" i="5"/>
  <c r="AV809" i="14" s="1"/>
  <c r="H605" i="5"/>
  <c r="F605" i="5"/>
  <c r="Q604" i="5"/>
  <c r="AV827" i="14" s="1"/>
  <c r="H604" i="5"/>
  <c r="F604" i="5"/>
  <c r="Q603" i="5"/>
  <c r="AV678" i="14" s="1"/>
  <c r="H603" i="5"/>
  <c r="F603" i="5"/>
  <c r="Q602" i="5"/>
  <c r="AV656" i="14" s="1"/>
  <c r="H602" i="5"/>
  <c r="F602" i="5"/>
  <c r="H601" i="5"/>
  <c r="Q601" i="5" s="1"/>
  <c r="AV573" i="14" s="1"/>
  <c r="F601" i="5"/>
  <c r="H600" i="5"/>
  <c r="Q600" i="5" s="1"/>
  <c r="AV556" i="14" s="1"/>
  <c r="F600" i="5"/>
  <c r="Q599" i="5"/>
  <c r="AV530" i="14" s="1"/>
  <c r="H599" i="5"/>
  <c r="F599" i="5"/>
  <c r="H598" i="5"/>
  <c r="Q598" i="5" s="1"/>
  <c r="AV477" i="14" s="1"/>
  <c r="F598" i="5"/>
  <c r="Q597" i="5"/>
  <c r="AV806" i="14" s="1"/>
  <c r="H597" i="5"/>
  <c r="F597" i="5"/>
  <c r="Q596" i="5"/>
  <c r="AV586" i="14" s="1"/>
  <c r="H596" i="5"/>
  <c r="F596" i="5"/>
  <c r="Q595" i="5"/>
  <c r="AV572" i="14" s="1"/>
  <c r="H595" i="5"/>
  <c r="F595" i="5"/>
  <c r="H594" i="5"/>
  <c r="Q594" i="5" s="1"/>
  <c r="AV685" i="14" s="1"/>
  <c r="F594" i="5"/>
  <c r="Q593" i="5"/>
  <c r="AV625" i="14" s="1"/>
  <c r="H593" i="5"/>
  <c r="F593" i="5"/>
  <c r="Q592" i="5"/>
  <c r="AV798" i="14" s="1"/>
  <c r="H592" i="5"/>
  <c r="F592" i="5"/>
  <c r="Q591" i="5"/>
  <c r="AV816" i="14" s="1"/>
  <c r="H591" i="5"/>
  <c r="F591" i="5"/>
  <c r="H590" i="5"/>
  <c r="Q590" i="5" s="1"/>
  <c r="AV607" i="14" s="1"/>
  <c r="F590" i="5"/>
  <c r="H589" i="5"/>
  <c r="Q589" i="5" s="1"/>
  <c r="AV757" i="14" s="1"/>
  <c r="F589" i="5"/>
  <c r="H588" i="5"/>
  <c r="Q588" i="5" s="1"/>
  <c r="AV697" i="14" s="1"/>
  <c r="F588" i="5"/>
  <c r="H587" i="5"/>
  <c r="Q587" i="5" s="1"/>
  <c r="AV526" i="14" s="1"/>
  <c r="F587" i="5"/>
  <c r="Q586" i="5"/>
  <c r="AV529" i="14" s="1"/>
  <c r="H586" i="5"/>
  <c r="F586" i="5"/>
  <c r="H585" i="5"/>
  <c r="Q585" i="5" s="1"/>
  <c r="AV523" i="14" s="1"/>
  <c r="F585" i="5"/>
  <c r="H584" i="5"/>
  <c r="Q584" i="5" s="1"/>
  <c r="AV504" i="14" s="1"/>
  <c r="F584" i="5"/>
  <c r="H583" i="5"/>
  <c r="Q583" i="5" s="1"/>
  <c r="AV545" i="14" s="1"/>
  <c r="F583" i="5"/>
  <c r="H582" i="5"/>
  <c r="Q582" i="5" s="1"/>
  <c r="AV541" i="14" s="1"/>
  <c r="F582" i="5"/>
  <c r="H581" i="5"/>
  <c r="Q581" i="5" s="1"/>
  <c r="AV500" i="14" s="1"/>
  <c r="F581" i="5"/>
  <c r="H580" i="5"/>
  <c r="Q580" i="5" s="1"/>
  <c r="AV522" i="14" s="1"/>
  <c r="F580" i="5"/>
  <c r="Q579" i="5"/>
  <c r="AV776" i="14" s="1"/>
  <c r="H579" i="5"/>
  <c r="F579" i="5"/>
  <c r="H578" i="5"/>
  <c r="Q578" i="5" s="1"/>
  <c r="AV496" i="14" s="1"/>
  <c r="F578" i="5"/>
  <c r="Q577" i="5"/>
  <c r="AV794" i="14" s="1"/>
  <c r="H577" i="5"/>
  <c r="F577" i="5"/>
  <c r="H576" i="5"/>
  <c r="Q576" i="5" s="1"/>
  <c r="AV563" i="14" s="1"/>
  <c r="F576" i="5"/>
  <c r="Q575" i="5"/>
  <c r="AV537" i="14" s="1"/>
  <c r="H575" i="5"/>
  <c r="F575" i="5"/>
  <c r="Q574" i="5"/>
  <c r="AV735" i="14" s="1"/>
  <c r="H574" i="5"/>
  <c r="F574" i="5"/>
  <c r="H573" i="5"/>
  <c r="Q573" i="5" s="1"/>
  <c r="AV562" i="14" s="1"/>
  <c r="F573" i="5"/>
  <c r="Q572" i="5"/>
  <c r="AV614" i="14" s="1"/>
  <c r="H572" i="5"/>
  <c r="F572" i="5"/>
  <c r="H571" i="5"/>
  <c r="Q571" i="5" s="1"/>
  <c r="AV491" i="14" s="1"/>
  <c r="F571" i="5"/>
  <c r="H570" i="5"/>
  <c r="Q570" i="5" s="1"/>
  <c r="AV497" i="14" s="1"/>
  <c r="F570" i="5"/>
  <c r="H569" i="5"/>
  <c r="Q569" i="5" s="1"/>
  <c r="AV655" i="14" s="1"/>
  <c r="F569" i="5"/>
  <c r="Q568" i="5"/>
  <c r="AV613" i="14" s="1"/>
  <c r="H568" i="5"/>
  <c r="F568" i="5"/>
  <c r="H567" i="5"/>
  <c r="Q567" i="5" s="1"/>
  <c r="AV612" i="14" s="1"/>
  <c r="F567" i="5"/>
  <c r="H566" i="5"/>
  <c r="Q566" i="5" s="1"/>
  <c r="AV606" i="14" s="1"/>
  <c r="F566" i="5"/>
  <c r="Q565" i="5"/>
  <c r="AV643" i="14" s="1"/>
  <c r="H565" i="5"/>
  <c r="F565" i="5"/>
  <c r="Q564" i="5"/>
  <c r="AV665" i="14" s="1"/>
  <c r="H564" i="5"/>
  <c r="F564" i="5"/>
  <c r="H563" i="5"/>
  <c r="Q563" i="5" s="1"/>
  <c r="AV502" i="14" s="1"/>
  <c r="F563" i="5"/>
  <c r="H562" i="5"/>
  <c r="Q562" i="5" s="1"/>
  <c r="AV533" i="14" s="1"/>
  <c r="F562" i="5"/>
  <c r="H561" i="5"/>
  <c r="Q561" i="5" s="1"/>
  <c r="AV555" i="14" s="1"/>
  <c r="F561" i="5"/>
  <c r="H560" i="5"/>
  <c r="Q560" i="5" s="1"/>
  <c r="AV790" i="14" s="1"/>
  <c r="F560" i="5"/>
  <c r="Q559" i="5"/>
  <c r="AV762" i="14" s="1"/>
  <c r="H559" i="5"/>
  <c r="F559" i="5"/>
  <c r="H558" i="5"/>
  <c r="Q558" i="5" s="1"/>
  <c r="AV488" i="14" s="1"/>
  <c r="F558" i="5"/>
  <c r="H557" i="5"/>
  <c r="Q557" i="5" s="1"/>
  <c r="AV672" i="14" s="1"/>
  <c r="F557" i="5"/>
  <c r="H556" i="5"/>
  <c r="Q556" i="5" s="1"/>
  <c r="AV671" i="14" s="1"/>
  <c r="F556" i="5"/>
  <c r="H555" i="5"/>
  <c r="Q555" i="5" s="1"/>
  <c r="AV651" i="14" s="1"/>
  <c r="F555" i="5"/>
  <c r="H554" i="5"/>
  <c r="Q554" i="5" s="1"/>
  <c r="AV476" i="14" s="1"/>
  <c r="F554" i="5"/>
  <c r="H553" i="5"/>
  <c r="Q553" i="5" s="1"/>
  <c r="AV691" i="14" s="1"/>
  <c r="F553" i="5"/>
  <c r="H552" i="5"/>
  <c r="Q552" i="5" s="1"/>
  <c r="AV677" i="14" s="1"/>
  <c r="F552" i="5"/>
  <c r="Q551" i="5"/>
  <c r="AV811" i="14" s="1"/>
  <c r="H551" i="5"/>
  <c r="F551" i="5"/>
  <c r="Q550" i="5"/>
  <c r="AV722" i="14" s="1"/>
  <c r="H550" i="5"/>
  <c r="F550" i="5"/>
  <c r="H549" i="5"/>
  <c r="Q549" i="5" s="1"/>
  <c r="AV518" i="14" s="1"/>
  <c r="F549" i="5"/>
  <c r="H548" i="5"/>
  <c r="Q548" i="5" s="1"/>
  <c r="AV478" i="14" s="1"/>
  <c r="F548" i="5"/>
  <c r="Q547" i="5"/>
  <c r="AV797" i="14" s="1"/>
  <c r="H547" i="5"/>
  <c r="F547" i="5"/>
  <c r="Q546" i="5"/>
  <c r="AV759" i="14" s="1"/>
  <c r="H546" i="5"/>
  <c r="F546" i="5"/>
  <c r="Q545" i="5"/>
  <c r="AV775" i="14" s="1"/>
  <c r="H545" i="5"/>
  <c r="F545" i="5"/>
  <c r="Q544" i="5"/>
  <c r="AV624" i="14" s="1"/>
  <c r="H544" i="5"/>
  <c r="F544" i="5"/>
  <c r="Q543" i="5"/>
  <c r="AV528" i="14" s="1"/>
  <c r="H543" i="5"/>
  <c r="F543" i="5"/>
  <c r="Q542" i="5"/>
  <c r="AV774" i="14" s="1"/>
  <c r="H542" i="5"/>
  <c r="F542" i="5"/>
  <c r="H541" i="5"/>
  <c r="Q541" i="5" s="1"/>
  <c r="AV731" i="14" s="1"/>
  <c r="F541" i="5"/>
  <c r="H540" i="5"/>
  <c r="Q540" i="5" s="1"/>
  <c r="AV494" i="14" s="1"/>
  <c r="F540" i="5"/>
  <c r="Q539" i="5"/>
  <c r="AV561" i="14" s="1"/>
  <c r="H539" i="5"/>
  <c r="F539" i="5"/>
  <c r="Q538" i="5"/>
  <c r="AV800" i="14" s="1"/>
  <c r="H538" i="5"/>
  <c r="F538" i="5"/>
  <c r="H537" i="5"/>
  <c r="Q537" i="5" s="1"/>
  <c r="AV525" i="14" s="1"/>
  <c r="F537" i="5"/>
  <c r="Q536" i="5"/>
  <c r="AV724" i="14" s="1"/>
  <c r="H536" i="5"/>
  <c r="F536" i="5"/>
  <c r="Q535" i="5"/>
  <c r="AV684" i="14" s="1"/>
  <c r="H535" i="5"/>
  <c r="F535" i="5"/>
  <c r="H534" i="5"/>
  <c r="Q534" i="5" s="1"/>
  <c r="AV501" i="14" s="1"/>
  <c r="F534" i="5"/>
  <c r="H533" i="5"/>
  <c r="Q533" i="5" s="1"/>
  <c r="AV642" i="14" s="1"/>
  <c r="F533" i="5"/>
  <c r="H532" i="5"/>
  <c r="Q532" i="5" s="1"/>
  <c r="AV484" i="14" s="1"/>
  <c r="F532" i="5"/>
  <c r="Q531" i="5"/>
  <c r="AV536" i="14" s="1"/>
  <c r="H531" i="5"/>
  <c r="F531" i="5"/>
  <c r="H530" i="5"/>
  <c r="Q530" i="5" s="1"/>
  <c r="AV713" i="14" s="1"/>
  <c r="F530" i="5"/>
  <c r="Q529" i="5"/>
  <c r="AV702" i="14" s="1"/>
  <c r="H529" i="5"/>
  <c r="F529" i="5"/>
  <c r="Q528" i="5"/>
  <c r="AV716" i="14" s="1"/>
  <c r="H528" i="5"/>
  <c r="F528" i="5"/>
  <c r="Q527" i="5"/>
  <c r="AV664" i="14" s="1"/>
  <c r="H527" i="5"/>
  <c r="F527" i="5"/>
  <c r="H526" i="5"/>
  <c r="Q526" i="5" s="1"/>
  <c r="AV517" i="14" s="1"/>
  <c r="F526" i="5"/>
  <c r="H525" i="5"/>
  <c r="Q525" i="5" s="1"/>
  <c r="AV605" i="14" s="1"/>
  <c r="F525" i="5"/>
  <c r="H524" i="5"/>
  <c r="Q524" i="5" s="1"/>
  <c r="AV611" i="14" s="1"/>
  <c r="F524" i="5"/>
  <c r="H523" i="5"/>
  <c r="Q523" i="5" s="1"/>
  <c r="AV633" i="14" s="1"/>
  <c r="F523" i="5"/>
  <c r="H522" i="5"/>
  <c r="Q522" i="5" s="1"/>
  <c r="AV516" i="14" s="1"/>
  <c r="F522" i="5"/>
  <c r="Q521" i="5"/>
  <c r="AV710" i="14" s="1"/>
  <c r="H521" i="5"/>
  <c r="F521" i="5"/>
  <c r="H520" i="5"/>
  <c r="Q520" i="5" s="1"/>
  <c r="AV632" i="14" s="1"/>
  <c r="F520" i="5"/>
  <c r="H519" i="5"/>
  <c r="Q519" i="5" s="1"/>
  <c r="AV540" i="14" s="1"/>
  <c r="F519" i="5"/>
  <c r="Q518" i="5"/>
  <c r="AV585" i="14" s="1"/>
  <c r="H518" i="5"/>
  <c r="F518" i="5"/>
  <c r="H517" i="5"/>
  <c r="Q517" i="5" s="1"/>
  <c r="AV499" i="14" s="1"/>
  <c r="F517" i="5"/>
  <c r="H516" i="5"/>
  <c r="Q516" i="5" s="1"/>
  <c r="AV513" i="14" s="1"/>
  <c r="F516" i="5"/>
  <c r="H515" i="5"/>
  <c r="Q515" i="5" s="1"/>
  <c r="AV486" i="14" s="1"/>
  <c r="F515" i="5"/>
  <c r="H514" i="5"/>
  <c r="Q514" i="5" s="1"/>
  <c r="AV741" i="14" s="1"/>
  <c r="F514" i="5"/>
  <c r="H513" i="5"/>
  <c r="Q513" i="5" s="1"/>
  <c r="AV535" i="14" s="1"/>
  <c r="F513" i="5"/>
  <c r="H512" i="5"/>
  <c r="Q512" i="5" s="1"/>
  <c r="AV641" i="14" s="1"/>
  <c r="F512" i="5"/>
  <c r="H511" i="5"/>
  <c r="Q511" i="5" s="1"/>
  <c r="AV571" i="14" s="1"/>
  <c r="F511" i="5"/>
  <c r="H510" i="5"/>
  <c r="Q510" i="5" s="1"/>
  <c r="AV796" i="14" s="1"/>
  <c r="F510" i="5"/>
  <c r="H509" i="5"/>
  <c r="Q509" i="5" s="1"/>
  <c r="AV623" i="14" s="1"/>
  <c r="F509" i="5"/>
  <c r="H508" i="5"/>
  <c r="Q508" i="5" s="1"/>
  <c r="AV826" i="14" s="1"/>
  <c r="F508" i="5"/>
  <c r="H507" i="5"/>
  <c r="Q507" i="5" s="1"/>
  <c r="AV512" i="14" s="1"/>
  <c r="F507" i="5"/>
  <c r="H506" i="5"/>
  <c r="Q506" i="5" s="1"/>
  <c r="AV825" i="14" s="1"/>
  <c r="F506" i="5"/>
  <c r="H505" i="5"/>
  <c r="Q505" i="5" s="1"/>
  <c r="AV721" i="14" s="1"/>
  <c r="F505" i="5"/>
  <c r="H504" i="5"/>
  <c r="Q504" i="5" s="1"/>
  <c r="AV824" i="14" s="1"/>
  <c r="F504" i="5"/>
  <c r="H503" i="5"/>
  <c r="Q503" i="5" s="1"/>
  <c r="AV507" i="14" s="1"/>
  <c r="F503" i="5"/>
  <c r="H502" i="5"/>
  <c r="Q502" i="5" s="1"/>
  <c r="AV823" i="14" s="1"/>
  <c r="F502" i="5"/>
  <c r="H501" i="5"/>
  <c r="Q501" i="5" s="1"/>
  <c r="AV493" i="14" s="1"/>
  <c r="F501" i="5"/>
  <c r="Q500" i="5"/>
  <c r="AV818" i="14" s="1"/>
  <c r="H500" i="5"/>
  <c r="F500" i="5"/>
  <c r="H499" i="5"/>
  <c r="Q499" i="5" s="1"/>
  <c r="AV485" i="14" s="1"/>
  <c r="F499" i="5"/>
  <c r="Q498" i="5"/>
  <c r="AV511" i="14" s="1"/>
  <c r="H498" i="5"/>
  <c r="F498" i="5"/>
  <c r="Q497" i="5"/>
  <c r="AV773" i="14" s="1"/>
  <c r="H497" i="5"/>
  <c r="F497" i="5"/>
  <c r="H496" i="5"/>
  <c r="Q496" i="5" s="1"/>
  <c r="AV515" i="14" s="1"/>
  <c r="F496" i="5"/>
  <c r="Q495" i="5"/>
  <c r="AV631" i="14" s="1"/>
  <c r="H495" i="5"/>
  <c r="F495" i="5"/>
  <c r="H494" i="5"/>
  <c r="Q494" i="5" s="1"/>
  <c r="AV570" i="14" s="1"/>
  <c r="F494" i="5"/>
  <c r="Q493" i="5"/>
  <c r="AV820" i="14" s="1"/>
  <c r="H493" i="5"/>
  <c r="F493" i="5"/>
  <c r="Q492" i="5"/>
  <c r="AV593" i="14" s="1"/>
  <c r="H492" i="5"/>
  <c r="F492" i="5"/>
  <c r="H491" i="5"/>
  <c r="Q491" i="5" s="1"/>
  <c r="AV584" i="14" s="1"/>
  <c r="F491" i="5"/>
  <c r="H490" i="5"/>
  <c r="Q490" i="5" s="1"/>
  <c r="AV569" i="14" s="1"/>
  <c r="F490" i="5"/>
  <c r="Q489" i="5"/>
  <c r="AV650" i="14" s="1"/>
  <c r="H489" i="5"/>
  <c r="F489" i="5"/>
  <c r="Q488" i="5"/>
  <c r="AV654" i="14" s="1"/>
  <c r="H488" i="5"/>
  <c r="F488" i="5"/>
  <c r="Q487" i="5"/>
  <c r="AV490" i="14" s="1"/>
  <c r="H487" i="5"/>
  <c r="F487" i="5"/>
  <c r="H486" i="5"/>
  <c r="Q486" i="5" s="1"/>
  <c r="AV514" i="14" s="1"/>
  <c r="F486" i="5"/>
  <c r="Q485" i="5"/>
  <c r="AV596" i="14" s="1"/>
  <c r="H485" i="5"/>
  <c r="F485" i="5"/>
  <c r="Q484" i="5"/>
  <c r="AV784" i="14" s="1"/>
  <c r="H484" i="5"/>
  <c r="F484" i="5"/>
  <c r="Q483" i="5"/>
  <c r="AV822" i="14" s="1"/>
  <c r="H483" i="5"/>
  <c r="F483" i="5"/>
  <c r="H482" i="5"/>
  <c r="Q482" i="5" s="1"/>
  <c r="AV821" i="14" s="1"/>
  <c r="F482" i="5"/>
  <c r="H481" i="5"/>
  <c r="Q481" i="5" s="1"/>
  <c r="AV734" i="14" s="1"/>
  <c r="F481" i="5"/>
  <c r="Q480" i="5"/>
  <c r="AV772" i="14" s="1"/>
  <c r="H480" i="5"/>
  <c r="F480" i="5"/>
  <c r="H479" i="5"/>
  <c r="Q479" i="5" s="1"/>
  <c r="AV701" i="14" s="1"/>
  <c r="F479" i="5"/>
  <c r="Q478" i="5"/>
  <c r="AV663" i="14" s="1"/>
  <c r="H478" i="5"/>
  <c r="F478" i="5"/>
  <c r="H477" i="5"/>
  <c r="Q477" i="5" s="1"/>
  <c r="AV592" i="14" s="1"/>
  <c r="F477" i="5"/>
  <c r="Q476" i="5"/>
  <c r="AV568" i="14" s="1"/>
  <c r="H476" i="5"/>
  <c r="F476" i="5"/>
  <c r="Q475" i="5"/>
  <c r="AV700" i="14" s="1"/>
  <c r="H475" i="5"/>
  <c r="F475" i="5"/>
  <c r="H474" i="5"/>
  <c r="Q474" i="5" s="1"/>
  <c r="AV503" i="14" s="1"/>
  <c r="F474" i="5"/>
  <c r="H473" i="5"/>
  <c r="Q473" i="5" s="1"/>
  <c r="AV487" i="14" s="1"/>
  <c r="F473" i="5"/>
  <c r="H472" i="5"/>
  <c r="Q472" i="5" s="1"/>
  <c r="AV805" i="14" s="1"/>
  <c r="F472" i="5"/>
  <c r="H471" i="5"/>
  <c r="Q471" i="5" s="1"/>
  <c r="AV510" i="14" s="1"/>
  <c r="F471" i="5"/>
  <c r="H470" i="5"/>
  <c r="Q470" i="5" s="1"/>
  <c r="AV438" i="14" s="1"/>
  <c r="F470" i="5"/>
  <c r="H469" i="5"/>
  <c r="Q469" i="5" s="1"/>
  <c r="AV442" i="14" s="1"/>
  <c r="F469" i="5"/>
  <c r="H468" i="5"/>
  <c r="Q468" i="5" s="1"/>
  <c r="AV441" i="14" s="1"/>
  <c r="F468" i="5"/>
  <c r="H467" i="5"/>
  <c r="Q467" i="5" s="1"/>
  <c r="AV456" i="14" s="1"/>
  <c r="F467" i="5"/>
  <c r="H466" i="5"/>
  <c r="Q466" i="5" s="1"/>
  <c r="AV446" i="14" s="1"/>
  <c r="F466" i="5"/>
  <c r="H465" i="5"/>
  <c r="Q465" i="5" s="1"/>
  <c r="AV440" i="14" s="1"/>
  <c r="F465" i="5"/>
  <c r="H464" i="5"/>
  <c r="Q464" i="5" s="1"/>
  <c r="AV431" i="14" s="1"/>
  <c r="F464" i="5"/>
  <c r="H463" i="5"/>
  <c r="Q463" i="5" s="1"/>
  <c r="AV448" i="14" s="1"/>
  <c r="F463" i="5"/>
  <c r="H462" i="5"/>
  <c r="Q462" i="5" s="1"/>
  <c r="AV473" i="14" s="1"/>
  <c r="F462" i="5"/>
  <c r="H461" i="5"/>
  <c r="Q461" i="5" s="1"/>
  <c r="AV472" i="14" s="1"/>
  <c r="F461" i="5"/>
  <c r="H460" i="5"/>
  <c r="Q460" i="5" s="1"/>
  <c r="AV434" i="14" s="1"/>
  <c r="F460" i="5"/>
  <c r="H459" i="5"/>
  <c r="Q459" i="5" s="1"/>
  <c r="AV459" i="14" s="1"/>
  <c r="F459" i="5"/>
  <c r="H458" i="5"/>
  <c r="Q458" i="5" s="1"/>
  <c r="AV445" i="14" s="1"/>
  <c r="F458" i="5"/>
  <c r="H457" i="5"/>
  <c r="Q457" i="5" s="1"/>
  <c r="AV463" i="14" s="1"/>
  <c r="F457" i="5"/>
  <c r="Q456" i="5"/>
  <c r="AV449" i="14" s="1"/>
  <c r="H456" i="5"/>
  <c r="F456" i="5"/>
  <c r="Q455" i="5"/>
  <c r="AV457" i="14" s="1"/>
  <c r="H455" i="5"/>
  <c r="F455" i="5"/>
  <c r="H454" i="5"/>
  <c r="Q454" i="5" s="1"/>
  <c r="AV421" i="14" s="1"/>
  <c r="F454" i="5"/>
  <c r="Q453" i="5"/>
  <c r="AV464" i="14" s="1"/>
  <c r="H453" i="5"/>
  <c r="F453" i="5"/>
  <c r="H452" i="5"/>
  <c r="Q452" i="5" s="1"/>
  <c r="AV433" i="14" s="1"/>
  <c r="F452" i="5"/>
  <c r="H451" i="5"/>
  <c r="Q451" i="5" s="1"/>
  <c r="AV428" i="14" s="1"/>
  <c r="F451" i="5"/>
  <c r="H450" i="5"/>
  <c r="Q450" i="5" s="1"/>
  <c r="AV423" i="14" s="1"/>
  <c r="F450" i="5"/>
  <c r="Q449" i="5"/>
  <c r="AV467" i="14" s="1"/>
  <c r="H449" i="5"/>
  <c r="F449" i="5"/>
  <c r="H448" i="5"/>
  <c r="Q448" i="5" s="1"/>
  <c r="AV455" i="14" s="1"/>
  <c r="F448" i="5"/>
  <c r="H447" i="5"/>
  <c r="Q447" i="5" s="1"/>
  <c r="AV471" i="14" s="1"/>
  <c r="F447" i="5"/>
  <c r="H446" i="5"/>
  <c r="Q446" i="5" s="1"/>
  <c r="AV458" i="14" s="1"/>
  <c r="F446" i="5"/>
  <c r="H445" i="5"/>
  <c r="Q445" i="5" s="1"/>
  <c r="AV447" i="14" s="1"/>
  <c r="F445" i="5"/>
  <c r="H444" i="5"/>
  <c r="Q444" i="5" s="1"/>
  <c r="AV470" i="14" s="1"/>
  <c r="F444" i="5"/>
  <c r="Q443" i="5"/>
  <c r="AV460" i="14" s="1"/>
  <c r="H443" i="5"/>
  <c r="F443" i="5"/>
  <c r="Q442" i="5"/>
  <c r="AV465" i="14" s="1"/>
  <c r="H442" i="5"/>
  <c r="F442" i="5"/>
  <c r="H441" i="5"/>
  <c r="Q441" i="5" s="1"/>
  <c r="AV436" i="14" s="1"/>
  <c r="F441" i="5"/>
  <c r="Q440" i="5"/>
  <c r="AV451" i="14" s="1"/>
  <c r="H440" i="5"/>
  <c r="F440" i="5"/>
  <c r="H439" i="5"/>
  <c r="Q439" i="5" s="1"/>
  <c r="AV454" i="14" s="1"/>
  <c r="F439" i="5"/>
  <c r="H438" i="5"/>
  <c r="Q438" i="5" s="1"/>
  <c r="AV432" i="14" s="1"/>
  <c r="F438" i="5"/>
  <c r="H437" i="5"/>
  <c r="Q437" i="5" s="1"/>
  <c r="AV453" i="14" s="1"/>
  <c r="F437" i="5"/>
  <c r="H436" i="5"/>
  <c r="Q436" i="5" s="1"/>
  <c r="AV437" i="14" s="1"/>
  <c r="F436" i="5"/>
  <c r="H435" i="5"/>
  <c r="Q435" i="5" s="1"/>
  <c r="AV429" i="14" s="1"/>
  <c r="F435" i="5"/>
  <c r="Q434" i="5"/>
  <c r="AV462" i="14" s="1"/>
  <c r="H434" i="5"/>
  <c r="F434" i="5"/>
  <c r="Q433" i="5"/>
  <c r="AV466" i="14" s="1"/>
  <c r="H433" i="5"/>
  <c r="F433" i="5"/>
  <c r="H432" i="5"/>
  <c r="Q432" i="5" s="1"/>
  <c r="AV450" i="14" s="1"/>
  <c r="F432" i="5"/>
  <c r="H431" i="5"/>
  <c r="Q431" i="5" s="1"/>
  <c r="AV435" i="14" s="1"/>
  <c r="F431" i="5"/>
  <c r="H430" i="5"/>
  <c r="Q430" i="5" s="1"/>
  <c r="AV443" i="14" s="1"/>
  <c r="F430" i="5"/>
  <c r="H429" i="5"/>
  <c r="Q429" i="5" s="1"/>
  <c r="AV439" i="14" s="1"/>
  <c r="F429" i="5"/>
  <c r="H428" i="5"/>
  <c r="Q428" i="5" s="1"/>
  <c r="AV452" i="14" s="1"/>
  <c r="F428" i="5"/>
  <c r="H427" i="5"/>
  <c r="Q427" i="5" s="1"/>
  <c r="AV425" i="14" s="1"/>
  <c r="F427" i="5"/>
  <c r="H426" i="5"/>
  <c r="Q426" i="5" s="1"/>
  <c r="AV424" i="14" s="1"/>
  <c r="F426" i="5"/>
  <c r="H425" i="5"/>
  <c r="Q425" i="5" s="1"/>
  <c r="AV461" i="14" s="1"/>
  <c r="F425" i="5"/>
  <c r="H424" i="5"/>
  <c r="Q424" i="5" s="1"/>
  <c r="AV422" i="14" s="1"/>
  <c r="F424" i="5"/>
  <c r="H423" i="5"/>
  <c r="Q423" i="5" s="1"/>
  <c r="AV444" i="14" s="1"/>
  <c r="F423" i="5"/>
  <c r="H422" i="5"/>
  <c r="Q422" i="5" s="1"/>
  <c r="AV430" i="14" s="1"/>
  <c r="F422" i="5"/>
  <c r="H421" i="5"/>
  <c r="Q421" i="5" s="1"/>
  <c r="AV468" i="14" s="1"/>
  <c r="F421" i="5"/>
  <c r="H420" i="5"/>
  <c r="Q420" i="5" s="1"/>
  <c r="AV427" i="14" s="1"/>
  <c r="F420" i="5"/>
  <c r="H419" i="5"/>
  <c r="Q419" i="5" s="1"/>
  <c r="AV469" i="14" s="1"/>
  <c r="F419" i="5"/>
  <c r="H418" i="5"/>
  <c r="Q418" i="5" s="1"/>
  <c r="AV426" i="14" s="1"/>
  <c r="F418" i="5"/>
  <c r="H417" i="5"/>
  <c r="Q417" i="5" s="1"/>
  <c r="AV420" i="14" s="1"/>
  <c r="F417" i="5"/>
  <c r="H416" i="5"/>
  <c r="Q416" i="5" s="1"/>
  <c r="AV394" i="14" s="1"/>
  <c r="F416" i="5"/>
  <c r="H415" i="5"/>
  <c r="Q415" i="5" s="1"/>
  <c r="AV260" i="14" s="1"/>
  <c r="F415" i="5"/>
  <c r="H414" i="5"/>
  <c r="Q414" i="5" s="1"/>
  <c r="AV366" i="14" s="1"/>
  <c r="F414" i="5"/>
  <c r="H413" i="5"/>
  <c r="Q413" i="5" s="1"/>
  <c r="AV301" i="14" s="1"/>
  <c r="F413" i="5"/>
  <c r="H412" i="5"/>
  <c r="Q412" i="5" s="1"/>
  <c r="AV291" i="14" s="1"/>
  <c r="F412" i="5"/>
  <c r="Q411" i="5"/>
  <c r="AV357" i="14" s="1"/>
  <c r="H411" i="5"/>
  <c r="F411" i="5"/>
  <c r="H410" i="5"/>
  <c r="Q410" i="5" s="1"/>
  <c r="AV251" i="14" s="1"/>
  <c r="F410" i="5"/>
  <c r="Q409" i="5"/>
  <c r="AV397" i="14" s="1"/>
  <c r="H409" i="5"/>
  <c r="F409" i="5"/>
  <c r="H408" i="5"/>
  <c r="Q408" i="5" s="1"/>
  <c r="AV300" i="14" s="1"/>
  <c r="F408" i="5"/>
  <c r="H407" i="5"/>
  <c r="Q407" i="5" s="1"/>
  <c r="AV297" i="14" s="1"/>
  <c r="F407" i="5"/>
  <c r="H406" i="5"/>
  <c r="Q406" i="5" s="1"/>
  <c r="AV321" i="14" s="1"/>
  <c r="F406" i="5"/>
  <c r="H405" i="5"/>
  <c r="Q405" i="5" s="1"/>
  <c r="AV294" i="14" s="1"/>
  <c r="F405" i="5"/>
  <c r="H404" i="5"/>
  <c r="Q404" i="5" s="1"/>
  <c r="AV365" i="14" s="1"/>
  <c r="F404" i="5"/>
  <c r="H403" i="5"/>
  <c r="Q403" i="5" s="1"/>
  <c r="AV281" i="14" s="1"/>
  <c r="F403" i="5"/>
  <c r="Q402" i="5"/>
  <c r="AV342" i="14" s="1"/>
  <c r="H402" i="5"/>
  <c r="F402" i="5"/>
  <c r="H401" i="5"/>
  <c r="Q401" i="5" s="1"/>
  <c r="AV236" i="14" s="1"/>
  <c r="F401" i="5"/>
  <c r="H400" i="5"/>
  <c r="Q400" i="5" s="1"/>
  <c r="AV319" i="14" s="1"/>
  <c r="F400" i="5"/>
  <c r="H399" i="5"/>
  <c r="Q399" i="5" s="1"/>
  <c r="AV401" i="14" s="1"/>
  <c r="F399" i="5"/>
  <c r="H398" i="5"/>
  <c r="Q398" i="5" s="1"/>
  <c r="AV323" i="14" s="1"/>
  <c r="F398" i="5"/>
  <c r="H397" i="5"/>
  <c r="Q397" i="5" s="1"/>
  <c r="AV306" i="14" s="1"/>
  <c r="F397" i="5"/>
  <c r="H396" i="5"/>
  <c r="Q396" i="5" s="1"/>
  <c r="AV259" i="14" s="1"/>
  <c r="F396" i="5"/>
  <c r="H395" i="5"/>
  <c r="Q395" i="5" s="1"/>
  <c r="AV418" i="14" s="1"/>
  <c r="F395" i="5"/>
  <c r="Q394" i="5"/>
  <c r="AV346" i="14" s="1"/>
  <c r="H394" i="5"/>
  <c r="F394" i="5"/>
  <c r="H393" i="5"/>
  <c r="Q393" i="5" s="1"/>
  <c r="AV356" i="14" s="1"/>
  <c r="F393" i="5"/>
  <c r="H392" i="5"/>
  <c r="Q392" i="5" s="1"/>
  <c r="AV362" i="14" s="1"/>
  <c r="F392" i="5"/>
  <c r="Q391" i="5"/>
  <c r="AV315" i="14" s="1"/>
  <c r="H391" i="5"/>
  <c r="F391" i="5"/>
  <c r="H390" i="5"/>
  <c r="Q390" i="5" s="1"/>
  <c r="AV327" i="14" s="1"/>
  <c r="F390" i="5"/>
  <c r="H389" i="5"/>
  <c r="Q389" i="5" s="1"/>
  <c r="AV369" i="14" s="1"/>
  <c r="F389" i="5"/>
  <c r="H388" i="5"/>
  <c r="Q388" i="5" s="1"/>
  <c r="AV334" i="14" s="1"/>
  <c r="F388" i="5"/>
  <c r="H387" i="5"/>
  <c r="Q387" i="5" s="1"/>
  <c r="AV350" i="14" s="1"/>
  <c r="F387" i="5"/>
  <c r="Q386" i="5"/>
  <c r="AV353" i="14" s="1"/>
  <c r="H386" i="5"/>
  <c r="F386" i="5"/>
  <c r="H385" i="5"/>
  <c r="Q385" i="5" s="1"/>
  <c r="AV417" i="14" s="1"/>
  <c r="F385" i="5"/>
  <c r="Q384" i="5"/>
  <c r="AV352" i="14" s="1"/>
  <c r="H384" i="5"/>
  <c r="F384" i="5"/>
  <c r="Q383" i="5"/>
  <c r="AV372" i="14" s="1"/>
  <c r="H383" i="5"/>
  <c r="F383" i="5"/>
  <c r="H382" i="5"/>
  <c r="Q382" i="5" s="1"/>
  <c r="AV416" i="14" s="1"/>
  <c r="F382" i="5"/>
  <c r="H381" i="5"/>
  <c r="Q381" i="5" s="1"/>
  <c r="AV305" i="14" s="1"/>
  <c r="F381" i="5"/>
  <c r="H380" i="5"/>
  <c r="Q380" i="5" s="1"/>
  <c r="AV361" i="14" s="1"/>
  <c r="F380" i="5"/>
  <c r="Q379" i="5"/>
  <c r="AV393" i="14" s="1"/>
  <c r="H379" i="5"/>
  <c r="F379" i="5"/>
  <c r="H378" i="5"/>
  <c r="Q378" i="5" s="1"/>
  <c r="AV325" i="14" s="1"/>
  <c r="F378" i="5"/>
  <c r="H377" i="5"/>
  <c r="Q377" i="5" s="1"/>
  <c r="AV289" i="14" s="1"/>
  <c r="F377" i="5"/>
  <c r="H376" i="5"/>
  <c r="Q376" i="5" s="1"/>
  <c r="AV378" i="14" s="1"/>
  <c r="F376" i="5"/>
  <c r="H375" i="5"/>
  <c r="Q375" i="5" s="1"/>
  <c r="AV364" i="14" s="1"/>
  <c r="F375" i="5"/>
  <c r="Q374" i="5"/>
  <c r="AV399" i="14" s="1"/>
  <c r="H374" i="5"/>
  <c r="F374" i="5"/>
  <c r="H373" i="5"/>
  <c r="Q373" i="5" s="1"/>
  <c r="AV355" i="14" s="1"/>
  <c r="F373" i="5"/>
  <c r="H372" i="5"/>
  <c r="Q372" i="5" s="1"/>
  <c r="AV324" i="14" s="1"/>
  <c r="F372" i="5"/>
  <c r="Q371" i="5"/>
  <c r="AV385" i="14" s="1"/>
  <c r="H371" i="5"/>
  <c r="F371" i="5"/>
  <c r="Q370" i="5"/>
  <c r="AV335" i="14" s="1"/>
  <c r="H370" i="5"/>
  <c r="F370" i="5"/>
  <c r="H369" i="5"/>
  <c r="Q369" i="5" s="1"/>
  <c r="AV287" i="14" s="1"/>
  <c r="F369" i="5"/>
  <c r="H368" i="5"/>
  <c r="Q368" i="5" s="1"/>
  <c r="AV333" i="14" s="1"/>
  <c r="F368" i="5"/>
  <c r="H367" i="5"/>
  <c r="Q367" i="5" s="1"/>
  <c r="AV402" i="14" s="1"/>
  <c r="F367" i="5"/>
  <c r="H366" i="5"/>
  <c r="Q366" i="5" s="1"/>
  <c r="AV311" i="14" s="1"/>
  <c r="F366" i="5"/>
  <c r="H365" i="5"/>
  <c r="Q365" i="5" s="1"/>
  <c r="AV415" i="14" s="1"/>
  <c r="F365" i="5"/>
  <c r="H364" i="5"/>
  <c r="Q364" i="5" s="1"/>
  <c r="AV276" i="14" s="1"/>
  <c r="F364" i="5"/>
  <c r="H363" i="5"/>
  <c r="Q363" i="5" s="1"/>
  <c r="AV314" i="14" s="1"/>
  <c r="F363" i="5"/>
  <c r="H362" i="5"/>
  <c r="Q362" i="5" s="1"/>
  <c r="AV344" i="14" s="1"/>
  <c r="F362" i="5"/>
  <c r="H361" i="5"/>
  <c r="Q361" i="5" s="1"/>
  <c r="AV280" i="14" s="1"/>
  <c r="F361" i="5"/>
  <c r="Q360" i="5"/>
  <c r="AV331" i="14" s="1"/>
  <c r="H360" i="5"/>
  <c r="F360" i="5"/>
  <c r="Q359" i="5"/>
  <c r="AV284" i="14" s="1"/>
  <c r="H359" i="5"/>
  <c r="F359" i="5"/>
  <c r="H358" i="5"/>
  <c r="Q358" i="5" s="1"/>
  <c r="AV288" i="14" s="1"/>
  <c r="F358" i="5"/>
  <c r="H357" i="5"/>
  <c r="Q357" i="5" s="1"/>
  <c r="AV341" i="14" s="1"/>
  <c r="F357" i="5"/>
  <c r="Q356" i="5"/>
  <c r="AV390" i="14" s="1"/>
  <c r="H356" i="5"/>
  <c r="F356" i="5"/>
  <c r="H355" i="5"/>
  <c r="Q355" i="5" s="1"/>
  <c r="AV354" i="14" s="1"/>
  <c r="F355" i="5"/>
  <c r="Q354" i="5"/>
  <c r="AV384" i="14" s="1"/>
  <c r="H354" i="5"/>
  <c r="F354" i="5"/>
  <c r="H353" i="5"/>
  <c r="Q353" i="5" s="1"/>
  <c r="AV318" i="14" s="1"/>
  <c r="F353" i="5"/>
  <c r="H352" i="5"/>
  <c r="Q352" i="5" s="1"/>
  <c r="AV322" i="14" s="1"/>
  <c r="F352" i="5"/>
  <c r="H351" i="5"/>
  <c r="Q351" i="5" s="1"/>
  <c r="AV283" i="14" s="1"/>
  <c r="F351" i="5"/>
  <c r="Q350" i="5"/>
  <c r="AV387" i="14" s="1"/>
  <c r="H350" i="5"/>
  <c r="F350" i="5"/>
  <c r="Q349" i="5"/>
  <c r="AV313" i="14" s="1"/>
  <c r="H349" i="5"/>
  <c r="F349" i="5"/>
  <c r="H348" i="5"/>
  <c r="Q348" i="5" s="1"/>
  <c r="AV308" i="14" s="1"/>
  <c r="F348" i="5"/>
  <c r="Q347" i="5"/>
  <c r="AV383" i="14" s="1"/>
  <c r="H347" i="5"/>
  <c r="F347" i="5"/>
  <c r="H346" i="5"/>
  <c r="Q346" i="5" s="1"/>
  <c r="AV293" i="14" s="1"/>
  <c r="F346" i="5"/>
  <c r="Q345" i="5"/>
  <c r="AV360" i="14" s="1"/>
  <c r="H345" i="5"/>
  <c r="F345" i="5"/>
  <c r="H344" i="5"/>
  <c r="Q344" i="5" s="1"/>
  <c r="AV391" i="14" s="1"/>
  <c r="F344" i="5"/>
  <c r="H343" i="5"/>
  <c r="Q343" i="5" s="1"/>
  <c r="AV310" i="14" s="1"/>
  <c r="F343" i="5"/>
  <c r="Q342" i="5"/>
  <c r="AV309" i="14" s="1"/>
  <c r="H342" i="5"/>
  <c r="F342" i="5"/>
  <c r="H341" i="5"/>
  <c r="Q341" i="5" s="1"/>
  <c r="AV330" i="14" s="1"/>
  <c r="F341" i="5"/>
  <c r="H340" i="5"/>
  <c r="Q340" i="5" s="1"/>
  <c r="AV312" i="14" s="1"/>
  <c r="F340" i="5"/>
  <c r="H339" i="5"/>
  <c r="Q339" i="5" s="1"/>
  <c r="AV343" i="14" s="1"/>
  <c r="F339" i="5"/>
  <c r="H338" i="5"/>
  <c r="Q338" i="5" s="1"/>
  <c r="AV274" i="14" s="1"/>
  <c r="F338" i="5"/>
  <c r="Q337" i="5"/>
  <c r="AV304" i="14" s="1"/>
  <c r="H337" i="5"/>
  <c r="F337" i="5"/>
  <c r="H336" i="5"/>
  <c r="Q336" i="5" s="1"/>
  <c r="AV238" i="14" s="1"/>
  <c r="F336" i="5"/>
  <c r="H335" i="5"/>
  <c r="Q335" i="5" s="1"/>
  <c r="AV359" i="14" s="1"/>
  <c r="F335" i="5"/>
  <c r="H334" i="5"/>
  <c r="Q334" i="5" s="1"/>
  <c r="AV275" i="14" s="1"/>
  <c r="F334" i="5"/>
  <c r="Q333" i="5"/>
  <c r="AV290" i="14" s="1"/>
  <c r="H333" i="5"/>
  <c r="F333" i="5"/>
  <c r="H332" i="5"/>
  <c r="Q332" i="5" s="1"/>
  <c r="AV317" i="14" s="1"/>
  <c r="F332" i="5"/>
  <c r="Q331" i="5"/>
  <c r="AV368" i="14" s="1"/>
  <c r="H331" i="5"/>
  <c r="F331" i="5"/>
  <c r="H330" i="5"/>
  <c r="Q330" i="5" s="1"/>
  <c r="AV326" i="14" s="1"/>
  <c r="F330" i="5"/>
  <c r="H329" i="5"/>
  <c r="Q329" i="5" s="1"/>
  <c r="AV379" i="14" s="1"/>
  <c r="F329" i="5"/>
  <c r="H328" i="5"/>
  <c r="Q328" i="5" s="1"/>
  <c r="AV264" i="14" s="1"/>
  <c r="F328" i="5"/>
  <c r="Q327" i="5"/>
  <c r="AV351" i="14" s="1"/>
  <c r="H327" i="5"/>
  <c r="F327" i="5"/>
  <c r="Q326" i="5"/>
  <c r="AV389" i="14" s="1"/>
  <c r="H326" i="5"/>
  <c r="F326" i="5"/>
  <c r="H325" i="5"/>
  <c r="Q325" i="5" s="1"/>
  <c r="AV296" i="14" s="1"/>
  <c r="F325" i="5"/>
  <c r="Q324" i="5"/>
  <c r="AV279" i="14" s="1"/>
  <c r="H324" i="5"/>
  <c r="F324" i="5"/>
  <c r="H323" i="5"/>
  <c r="Q323" i="5" s="1"/>
  <c r="AV414" i="14" s="1"/>
  <c r="F323" i="5"/>
  <c r="Q322" i="5"/>
  <c r="AV392" i="14" s="1"/>
  <c r="H322" i="5"/>
  <c r="F322" i="5"/>
  <c r="Q321" i="5"/>
  <c r="AV340" i="14" s="1"/>
  <c r="H321" i="5"/>
  <c r="F321" i="5"/>
  <c r="Q320" i="5"/>
  <c r="AV395" i="14" s="1"/>
  <c r="H320" i="5"/>
  <c r="F320" i="5"/>
  <c r="Q319" i="5"/>
  <c r="AV349" i="14" s="1"/>
  <c r="H319" i="5"/>
  <c r="F319" i="5"/>
  <c r="Q318" i="5"/>
  <c r="AV380" i="14" s="1"/>
  <c r="H318" i="5"/>
  <c r="F318" i="5"/>
  <c r="H317" i="5"/>
  <c r="Q317" i="5" s="1"/>
  <c r="AV262" i="14" s="1"/>
  <c r="F317" i="5"/>
  <c r="Q316" i="5"/>
  <c r="AV367" i="14" s="1"/>
  <c r="H316" i="5"/>
  <c r="F316" i="5"/>
  <c r="H315" i="5"/>
  <c r="Q315" i="5" s="1"/>
  <c r="AV339" i="14" s="1"/>
  <c r="F315" i="5"/>
  <c r="H314" i="5"/>
  <c r="Q314" i="5" s="1"/>
  <c r="AV235" i="14" s="1"/>
  <c r="F314" i="5"/>
  <c r="H313" i="5"/>
  <c r="Q313" i="5" s="1"/>
  <c r="AV269" i="14" s="1"/>
  <c r="F313" i="5"/>
  <c r="Q312" i="5"/>
  <c r="AV347" i="14" s="1"/>
  <c r="H312" i="5"/>
  <c r="F312" i="5"/>
  <c r="H311" i="5"/>
  <c r="Q311" i="5" s="1"/>
  <c r="AV295" i="14" s="1"/>
  <c r="F311" i="5"/>
  <c r="H310" i="5"/>
  <c r="Q310" i="5" s="1"/>
  <c r="AV248" i="14" s="1"/>
  <c r="F310" i="5"/>
  <c r="Q309" i="5"/>
  <c r="AV405" i="14" s="1"/>
  <c r="H309" i="5"/>
  <c r="F309" i="5"/>
  <c r="H308" i="5"/>
  <c r="Q308" i="5" s="1"/>
  <c r="AV282" i="14" s="1"/>
  <c r="F308" i="5"/>
  <c r="H307" i="5"/>
  <c r="Q307" i="5" s="1"/>
  <c r="AV247" i="14" s="1"/>
  <c r="F307" i="5"/>
  <c r="Q306" i="5"/>
  <c r="AV338" i="14" s="1"/>
  <c r="H306" i="5"/>
  <c r="F306" i="5"/>
  <c r="H305" i="5"/>
  <c r="Q305" i="5" s="1"/>
  <c r="AV337" i="14" s="1"/>
  <c r="F305" i="5"/>
  <c r="Q304" i="5"/>
  <c r="AV249" i="14" s="1"/>
  <c r="H304" i="5"/>
  <c r="F304" i="5"/>
  <c r="H303" i="5"/>
  <c r="Q303" i="5" s="1"/>
  <c r="AV267" i="14" s="1"/>
  <c r="F303" i="5"/>
  <c r="H302" i="5"/>
  <c r="Q302" i="5" s="1"/>
  <c r="AV374" i="14" s="1"/>
  <c r="F302" i="5"/>
  <c r="H301" i="5"/>
  <c r="Q301" i="5" s="1"/>
  <c r="AV373" i="14" s="1"/>
  <c r="F301" i="5"/>
  <c r="H300" i="5"/>
  <c r="Q300" i="5" s="1"/>
  <c r="AV250" i="14" s="1"/>
  <c r="F300" i="5"/>
  <c r="H299" i="5"/>
  <c r="Q299" i="5" s="1"/>
  <c r="AV329" i="14" s="1"/>
  <c r="F299" i="5"/>
  <c r="H298" i="5"/>
  <c r="Q298" i="5" s="1"/>
  <c r="AV278" i="14" s="1"/>
  <c r="F298" i="5"/>
  <c r="H297" i="5"/>
  <c r="Q297" i="5" s="1"/>
  <c r="AV345" i="14" s="1"/>
  <c r="F297" i="5"/>
  <c r="Q296" i="5"/>
  <c r="AV348" i="14" s="1"/>
  <c r="H296" i="5"/>
  <c r="F296" i="5"/>
  <c r="H295" i="5"/>
  <c r="Q295" i="5" s="1"/>
  <c r="AV286" i="14" s="1"/>
  <c r="F295" i="5"/>
  <c r="Q294" i="5"/>
  <c r="AV243" i="14" s="1"/>
  <c r="H294" i="5"/>
  <c r="F294" i="5"/>
  <c r="Q293" i="5"/>
  <c r="AV398" i="14" s="1"/>
  <c r="H293" i="5"/>
  <c r="F293" i="5"/>
  <c r="Q292" i="5"/>
  <c r="AV413" i="14" s="1"/>
  <c r="H292" i="5"/>
  <c r="F292" i="5"/>
  <c r="Q291" i="5"/>
  <c r="AV388" i="14" s="1"/>
  <c r="H291" i="5"/>
  <c r="F291" i="5"/>
  <c r="H290" i="5"/>
  <c r="Q290" i="5" s="1"/>
  <c r="AV268" i="14" s="1"/>
  <c r="F290" i="5"/>
  <c r="Q289" i="5"/>
  <c r="AV363" i="14" s="1"/>
  <c r="H289" i="5"/>
  <c r="F289" i="5"/>
  <c r="H288" i="5"/>
  <c r="Q288" i="5" s="1"/>
  <c r="AV242" i="14" s="1"/>
  <c r="F288" i="5"/>
  <c r="Q287" i="5"/>
  <c r="AV406" i="14" s="1"/>
  <c r="H287" i="5"/>
  <c r="F287" i="5"/>
  <c r="H286" i="5"/>
  <c r="Q286" i="5" s="1"/>
  <c r="AV271" i="14" s="1"/>
  <c r="F286" i="5"/>
  <c r="H285" i="5"/>
  <c r="Q285" i="5" s="1"/>
  <c r="AV241" i="14" s="1"/>
  <c r="F285" i="5"/>
  <c r="H284" i="5"/>
  <c r="Q284" i="5" s="1"/>
  <c r="AV303" i="14" s="1"/>
  <c r="F284" i="5"/>
  <c r="H283" i="5"/>
  <c r="Q283" i="5" s="1"/>
  <c r="AV299" i="14" s="1"/>
  <c r="F283" i="5"/>
  <c r="H282" i="5"/>
  <c r="Q282" i="5" s="1"/>
  <c r="AV261" i="14" s="1"/>
  <c r="F282" i="5"/>
  <c r="H281" i="5"/>
  <c r="Q281" i="5" s="1"/>
  <c r="AV381" i="14" s="1"/>
  <c r="F281" i="5"/>
  <c r="Q280" i="5"/>
  <c r="AV298" i="14" s="1"/>
  <c r="H280" i="5"/>
  <c r="F280" i="5"/>
  <c r="Q279" i="5"/>
  <c r="AV400" i="14" s="1"/>
  <c r="H279" i="5"/>
  <c r="F279" i="5"/>
  <c r="Q278" i="5"/>
  <c r="AV336" i="14" s="1"/>
  <c r="H278" i="5"/>
  <c r="F278" i="5"/>
  <c r="H277" i="5"/>
  <c r="Q277" i="5" s="1"/>
  <c r="AV412" i="14" s="1"/>
  <c r="F277" i="5"/>
  <c r="H276" i="5"/>
  <c r="Q276" i="5" s="1"/>
  <c r="AV263" i="14" s="1"/>
  <c r="F276" i="5"/>
  <c r="Q275" i="5"/>
  <c r="AV403" i="14" s="1"/>
  <c r="H275" i="5"/>
  <c r="F275" i="5"/>
  <c r="H274" i="5"/>
  <c r="Q274" i="5" s="1"/>
  <c r="AV377" i="14" s="1"/>
  <c r="F274" i="5"/>
  <c r="H273" i="5"/>
  <c r="Q273" i="5" s="1"/>
  <c r="AV258" i="14" s="1"/>
  <c r="F273" i="5"/>
  <c r="Q272" i="5"/>
  <c r="AV332" i="14" s="1"/>
  <c r="H272" i="5"/>
  <c r="F272" i="5"/>
  <c r="Q271" i="5"/>
  <c r="AV273" i="14" s="1"/>
  <c r="H271" i="5"/>
  <c r="F271" i="5"/>
  <c r="H270" i="5"/>
  <c r="Q270" i="5" s="1"/>
  <c r="AV376" i="14" s="1"/>
  <c r="F270" i="5"/>
  <c r="H269" i="5"/>
  <c r="Q269" i="5" s="1"/>
  <c r="AV411" i="14" s="1"/>
  <c r="F269" i="5"/>
  <c r="Q268" i="5"/>
  <c r="AV292" i="14" s="1"/>
  <c r="H268" i="5"/>
  <c r="F268" i="5"/>
  <c r="H267" i="5"/>
  <c r="Q267" i="5" s="1"/>
  <c r="AV396" i="14" s="1"/>
  <c r="F267" i="5"/>
  <c r="Q266" i="5"/>
  <c r="AV410" i="14" s="1"/>
  <c r="H266" i="5"/>
  <c r="F266" i="5"/>
  <c r="Q265" i="5"/>
  <c r="AV382" i="14" s="1"/>
  <c r="H265" i="5"/>
  <c r="F265" i="5"/>
  <c r="Q264" i="5"/>
  <c r="AV277" i="14" s="1"/>
  <c r="H264" i="5"/>
  <c r="F264" i="5"/>
  <c r="H263" i="5"/>
  <c r="Q263" i="5" s="1"/>
  <c r="AV307" i="14" s="1"/>
  <c r="F263" i="5"/>
  <c r="Q262" i="5"/>
  <c r="AV257" i="14" s="1"/>
  <c r="H262" i="5"/>
  <c r="F262" i="5"/>
  <c r="Q261" i="5"/>
  <c r="AV234" i="14" s="1"/>
  <c r="H261" i="5"/>
  <c r="F261" i="5"/>
  <c r="Q260" i="5"/>
  <c r="AV386" i="14" s="1"/>
  <c r="H260" i="5"/>
  <c r="F260" i="5"/>
  <c r="H259" i="5"/>
  <c r="Q259" i="5" s="1"/>
  <c r="AV255" i="14" s="1"/>
  <c r="F259" i="5"/>
  <c r="H258" i="5"/>
  <c r="Q258" i="5" s="1"/>
  <c r="AV253" i="14" s="1"/>
  <c r="F258" i="5"/>
  <c r="Q257" i="5"/>
  <c r="AV272" i="14" s="1"/>
  <c r="H257" i="5"/>
  <c r="F257" i="5"/>
  <c r="Q256" i="5"/>
  <c r="AV404" i="14" s="1"/>
  <c r="H256" i="5"/>
  <c r="F256" i="5"/>
  <c r="Q255" i="5"/>
  <c r="AV371" i="14" s="1"/>
  <c r="H255" i="5"/>
  <c r="F255" i="5"/>
  <c r="H254" i="5"/>
  <c r="Q254" i="5" s="1"/>
  <c r="AV285" i="14" s="1"/>
  <c r="F254" i="5"/>
  <c r="H253" i="5"/>
  <c r="Q253" i="5" s="1"/>
  <c r="AV254" i="14" s="1"/>
  <c r="F253" i="5"/>
  <c r="Q252" i="5"/>
  <c r="AV266" i="14" s="1"/>
  <c r="H252" i="5"/>
  <c r="F252" i="5"/>
  <c r="J251" i="5"/>
  <c r="H251" i="5"/>
  <c r="F251" i="5"/>
  <c r="H250" i="5"/>
  <c r="Q250" i="5" s="1"/>
  <c r="AV409" i="14" s="1"/>
  <c r="F250" i="5"/>
  <c r="H249" i="5"/>
  <c r="Q249" i="5" s="1"/>
  <c r="AV316" i="14" s="1"/>
  <c r="F249" i="5"/>
  <c r="H248" i="5"/>
  <c r="Q248" i="5" s="1"/>
  <c r="AV244" i="14" s="1"/>
  <c r="F248" i="5"/>
  <c r="Q247" i="5"/>
  <c r="AV370" i="14" s="1"/>
  <c r="H247" i="5"/>
  <c r="F247" i="5"/>
  <c r="H246" i="5"/>
  <c r="Q246" i="5" s="1"/>
  <c r="AV252" i="14" s="1"/>
  <c r="F246" i="5"/>
  <c r="H245" i="5"/>
  <c r="Q245" i="5" s="1"/>
  <c r="AV270" i="14" s="1"/>
  <c r="F245" i="5"/>
  <c r="H244" i="5"/>
  <c r="Q244" i="5" s="1"/>
  <c r="AV320" i="14" s="1"/>
  <c r="F244" i="5"/>
  <c r="Q243" i="5"/>
  <c r="AV375" i="14" s="1"/>
  <c r="H243" i="5"/>
  <c r="F243" i="5"/>
  <c r="Q242" i="5"/>
  <c r="AV408" i="14" s="1"/>
  <c r="H242" i="5"/>
  <c r="F242" i="5"/>
  <c r="Q241" i="5"/>
  <c r="AV358" i="14" s="1"/>
  <c r="H241" i="5"/>
  <c r="F241" i="5"/>
  <c r="Q240" i="5"/>
  <c r="AV328" i="14" s="1"/>
  <c r="H240" i="5"/>
  <c r="F240" i="5"/>
  <c r="H239" i="5"/>
  <c r="Q239" i="5" s="1"/>
  <c r="AV302" i="14" s="1"/>
  <c r="F239" i="5"/>
  <c r="Q238" i="5"/>
  <c r="AV265" i="14" s="1"/>
  <c r="H238" i="5"/>
  <c r="F238" i="5"/>
  <c r="H237" i="5"/>
  <c r="Q237" i="5" s="1"/>
  <c r="AV256" i="14" s="1"/>
  <c r="F237" i="5"/>
  <c r="H236" i="5"/>
  <c r="Q236" i="5" s="1"/>
  <c r="AV237" i="14" s="1"/>
  <c r="F236" i="5"/>
  <c r="Q235" i="5"/>
  <c r="AV407" i="14" s="1"/>
  <c r="H235" i="5"/>
  <c r="F235" i="5"/>
  <c r="Q234" i="5"/>
  <c r="AV239" i="14" s="1"/>
  <c r="H234" i="5"/>
  <c r="F234" i="5"/>
  <c r="H233" i="5"/>
  <c r="Q233" i="5" s="1"/>
  <c r="AV245" i="14" s="1"/>
  <c r="F233" i="5"/>
  <c r="H232" i="5"/>
  <c r="Q232" i="5" s="1"/>
  <c r="AV240" i="14" s="1"/>
  <c r="F232" i="5"/>
  <c r="H231" i="5"/>
  <c r="Q231" i="5" s="1"/>
  <c r="AV179" i="14" s="1"/>
  <c r="F231" i="5"/>
  <c r="H230" i="5"/>
  <c r="Q230" i="5" s="1"/>
  <c r="AV161" i="14" s="1"/>
  <c r="F230" i="5"/>
  <c r="H229" i="5"/>
  <c r="Q229" i="5" s="1"/>
  <c r="AV141" i="14" s="1"/>
  <c r="F229" i="5"/>
  <c r="Q228" i="5"/>
  <c r="AV131" i="14" s="1"/>
  <c r="H228" i="5"/>
  <c r="F228" i="5"/>
  <c r="H227" i="5"/>
  <c r="Q227" i="5" s="1"/>
  <c r="AV162" i="14" s="1"/>
  <c r="F227" i="5"/>
  <c r="Q226" i="5"/>
  <c r="AV220" i="14" s="1"/>
  <c r="H226" i="5"/>
  <c r="F226" i="5"/>
  <c r="H225" i="5"/>
  <c r="Q225" i="5" s="1"/>
  <c r="AV148" i="14" s="1"/>
  <c r="F225" i="5"/>
  <c r="H224" i="5"/>
  <c r="Q224" i="5" s="1"/>
  <c r="AV187" i="14" s="1"/>
  <c r="F224" i="5"/>
  <c r="H223" i="5"/>
  <c r="Q223" i="5" s="1"/>
  <c r="AV185" i="14" s="1"/>
  <c r="F223" i="5"/>
  <c r="H222" i="5"/>
  <c r="Q222" i="5" s="1"/>
  <c r="AV232" i="14" s="1"/>
  <c r="F222" i="5"/>
  <c r="H221" i="5"/>
  <c r="Q221" i="5" s="1"/>
  <c r="AV181" i="14" s="1"/>
  <c r="F221" i="5"/>
  <c r="Q220" i="5"/>
  <c r="AV231" i="14" s="1"/>
  <c r="H220" i="5"/>
  <c r="F220" i="5"/>
  <c r="H219" i="5"/>
  <c r="Q219" i="5" s="1"/>
  <c r="AV191" i="14" s="1"/>
  <c r="F219" i="5"/>
  <c r="H218" i="5"/>
  <c r="Q218" i="5" s="1"/>
  <c r="AV178" i="14" s="1"/>
  <c r="F218" i="5"/>
  <c r="H217" i="5"/>
  <c r="Q217" i="5" s="1"/>
  <c r="AV126" i="14" s="1"/>
  <c r="F217" i="5"/>
  <c r="H216" i="5"/>
  <c r="Q216" i="5" s="1"/>
  <c r="AV157" i="14" s="1"/>
  <c r="F216" i="5"/>
  <c r="Q215" i="5"/>
  <c r="AV201" i="14" s="1"/>
  <c r="H215" i="5"/>
  <c r="F215" i="5"/>
  <c r="H214" i="5"/>
  <c r="Q214" i="5" s="1"/>
  <c r="AV175" i="14" s="1"/>
  <c r="F214" i="5"/>
  <c r="H213" i="5"/>
  <c r="Q213" i="5" s="1"/>
  <c r="AV127" i="14" s="1"/>
  <c r="F213" i="5"/>
  <c r="H212" i="5"/>
  <c r="Q212" i="5" s="1"/>
  <c r="AV184" i="14" s="1"/>
  <c r="F212" i="5"/>
  <c r="H211" i="5"/>
  <c r="Q211" i="5" s="1"/>
  <c r="AV154" i="14" s="1"/>
  <c r="F211" i="5"/>
  <c r="Q210" i="5"/>
  <c r="AV206" i="14" s="1"/>
  <c r="H210" i="5"/>
  <c r="F210" i="5"/>
  <c r="Q209" i="5"/>
  <c r="AV223" i="14" s="1"/>
  <c r="H209" i="5"/>
  <c r="F209" i="5"/>
  <c r="Q208" i="5"/>
  <c r="AV196" i="14" s="1"/>
  <c r="H208" i="5"/>
  <c r="F208" i="5"/>
  <c r="H207" i="5"/>
  <c r="Q207" i="5" s="1"/>
  <c r="AV186" i="14" s="1"/>
  <c r="F207" i="5"/>
  <c r="Q206" i="5"/>
  <c r="AV219" i="14" s="1"/>
  <c r="H206" i="5"/>
  <c r="F206" i="5"/>
  <c r="H205" i="5"/>
  <c r="Q205" i="5" s="1"/>
  <c r="AV168" i="14" s="1"/>
  <c r="F205" i="5"/>
  <c r="H204" i="5"/>
  <c r="Q204" i="5" s="1"/>
  <c r="AV203" i="14" s="1"/>
  <c r="F204" i="5"/>
  <c r="Q203" i="5"/>
  <c r="AV221" i="14" s="1"/>
  <c r="H203" i="5"/>
  <c r="F203" i="5"/>
  <c r="H202" i="5"/>
  <c r="Q202" i="5" s="1"/>
  <c r="AV173" i="14" s="1"/>
  <c r="F202" i="5"/>
  <c r="Q201" i="5"/>
  <c r="AV230" i="14" s="1"/>
  <c r="H201" i="5"/>
  <c r="F201" i="5"/>
  <c r="H200" i="5"/>
  <c r="Q200" i="5" s="1"/>
  <c r="AV174" i="14" s="1"/>
  <c r="F200" i="5"/>
  <c r="H199" i="5"/>
  <c r="Q199" i="5" s="1"/>
  <c r="AV159" i="14" s="1"/>
  <c r="F199" i="5"/>
  <c r="H198" i="5"/>
  <c r="Q198" i="5" s="1"/>
  <c r="AV121" i="14" s="1"/>
  <c r="F198" i="5"/>
  <c r="H197" i="5"/>
  <c r="Q197" i="5" s="1"/>
  <c r="AV140" i="14" s="1"/>
  <c r="F197" i="5"/>
  <c r="H196" i="5"/>
  <c r="Q196" i="5" s="1"/>
  <c r="AV160" i="14" s="1"/>
  <c r="F196" i="5"/>
  <c r="H195" i="5"/>
  <c r="Q195" i="5" s="1"/>
  <c r="AV192" i="14" s="1"/>
  <c r="F195" i="5"/>
  <c r="H194" i="5"/>
  <c r="Q194" i="5" s="1"/>
  <c r="AV166" i="14" s="1"/>
  <c r="F194" i="5"/>
  <c r="H193" i="5"/>
  <c r="Q193" i="5" s="1"/>
  <c r="AV123" i="14" s="1"/>
  <c r="F193" i="5"/>
  <c r="H192" i="5"/>
  <c r="Q192" i="5" s="1"/>
  <c r="AV200" i="14" s="1"/>
  <c r="F192" i="5"/>
  <c r="H191" i="5"/>
  <c r="Q191" i="5" s="1"/>
  <c r="AV132" i="14" s="1"/>
  <c r="F191" i="5"/>
  <c r="H190" i="5"/>
  <c r="Q190" i="5" s="1"/>
  <c r="AV164" i="14" s="1"/>
  <c r="F190" i="5"/>
  <c r="H189" i="5"/>
  <c r="Q189" i="5" s="1"/>
  <c r="AV208" i="14" s="1"/>
  <c r="F189" i="5"/>
  <c r="H188" i="5"/>
  <c r="Q188" i="5" s="1"/>
  <c r="AV193" i="14" s="1"/>
  <c r="F188" i="5"/>
  <c r="Q187" i="5"/>
  <c r="AV205" i="14" s="1"/>
  <c r="H187" i="5"/>
  <c r="F187" i="5"/>
  <c r="H186" i="5"/>
  <c r="Q186" i="5" s="1"/>
  <c r="AV129" i="14" s="1"/>
  <c r="F186" i="5"/>
  <c r="H185" i="5"/>
  <c r="Q185" i="5" s="1"/>
  <c r="AV199" i="14" s="1"/>
  <c r="F185" i="5"/>
  <c r="H184" i="5"/>
  <c r="Q184" i="5" s="1"/>
  <c r="AV170" i="14" s="1"/>
  <c r="F184" i="5"/>
  <c r="H183" i="5"/>
  <c r="Q183" i="5" s="1"/>
  <c r="AV138" i="14" s="1"/>
  <c r="F183" i="5"/>
  <c r="Q182" i="5"/>
  <c r="AV229" i="14" s="1"/>
  <c r="H182" i="5"/>
  <c r="F182" i="5"/>
  <c r="H181" i="5"/>
  <c r="Q181" i="5" s="1"/>
  <c r="AV156" i="14" s="1"/>
  <c r="F181" i="5"/>
  <c r="H180" i="5"/>
  <c r="Q180" i="5" s="1"/>
  <c r="AV149" i="14" s="1"/>
  <c r="F180" i="5"/>
  <c r="H179" i="5"/>
  <c r="Q179" i="5" s="1"/>
  <c r="AV228" i="14" s="1"/>
  <c r="F179" i="5"/>
  <c r="H178" i="5"/>
  <c r="Q178" i="5" s="1"/>
  <c r="AV180" i="14" s="1"/>
  <c r="F178" i="5"/>
  <c r="H177" i="5"/>
  <c r="Q177" i="5" s="1"/>
  <c r="AV227" i="14" s="1"/>
  <c r="F177" i="5"/>
  <c r="H176" i="5"/>
  <c r="Q176" i="5" s="1"/>
  <c r="AV183" i="14" s="1"/>
  <c r="F176" i="5"/>
  <c r="H175" i="5"/>
  <c r="Q175" i="5" s="1"/>
  <c r="AV202" i="14" s="1"/>
  <c r="F175" i="5"/>
  <c r="H174" i="5"/>
  <c r="Q174" i="5" s="1"/>
  <c r="AV195" i="14" s="1"/>
  <c r="F174" i="5"/>
  <c r="H173" i="5"/>
  <c r="Q173" i="5" s="1"/>
  <c r="AV155" i="14" s="1"/>
  <c r="F173" i="5"/>
  <c r="H172" i="5"/>
  <c r="Q172" i="5" s="1"/>
  <c r="AV152" i="14" s="1"/>
  <c r="F172" i="5"/>
  <c r="Q171" i="5"/>
  <c r="AV217" i="14" s="1"/>
  <c r="H171" i="5"/>
  <c r="F171" i="5"/>
  <c r="H170" i="5"/>
  <c r="Q170" i="5" s="1"/>
  <c r="AV210" i="14" s="1"/>
  <c r="F170" i="5"/>
  <c r="H169" i="5"/>
  <c r="Q169" i="5" s="1"/>
  <c r="AV158" i="14" s="1"/>
  <c r="F169" i="5"/>
  <c r="H168" i="5"/>
  <c r="Q168" i="5" s="1"/>
  <c r="AV143" i="14" s="1"/>
  <c r="F168" i="5"/>
  <c r="H167" i="5"/>
  <c r="Q167" i="5" s="1"/>
  <c r="AV190" i="14" s="1"/>
  <c r="F167" i="5"/>
  <c r="H166" i="5"/>
  <c r="Q166" i="5" s="1"/>
  <c r="AV146" i="14" s="1"/>
  <c r="F166" i="5"/>
  <c r="H165" i="5"/>
  <c r="Q165" i="5" s="1"/>
  <c r="AV145" i="14" s="1"/>
  <c r="F165" i="5"/>
  <c r="H164" i="5"/>
  <c r="Q164" i="5" s="1"/>
  <c r="AV165" i="14" s="1"/>
  <c r="F164" i="5"/>
  <c r="H163" i="5"/>
  <c r="Q163" i="5" s="1"/>
  <c r="AV177" i="14" s="1"/>
  <c r="F163" i="5"/>
  <c r="H162" i="5"/>
  <c r="Q162" i="5" s="1"/>
  <c r="AV197" i="14" s="1"/>
  <c r="F162" i="5"/>
  <c r="H161" i="5"/>
  <c r="Q161" i="5" s="1"/>
  <c r="AV182" i="14" s="1"/>
  <c r="F161" i="5"/>
  <c r="H160" i="5"/>
  <c r="Q160" i="5" s="1"/>
  <c r="AV215" i="14" s="1"/>
  <c r="F160" i="5"/>
  <c r="Q159" i="5"/>
  <c r="AV194" i="14" s="1"/>
  <c r="H159" i="5"/>
  <c r="F159" i="5"/>
  <c r="H158" i="5"/>
  <c r="Q158" i="5" s="1"/>
  <c r="AV226" i="14" s="1"/>
  <c r="F158" i="5"/>
  <c r="H157" i="5"/>
  <c r="Q157" i="5" s="1"/>
  <c r="AV128" i="14" s="1"/>
  <c r="F157" i="5"/>
  <c r="H156" i="5"/>
  <c r="Q156" i="5" s="1"/>
  <c r="AV144" i="14" s="1"/>
  <c r="F156" i="5"/>
  <c r="H155" i="5"/>
  <c r="Q155" i="5" s="1"/>
  <c r="AV147" i="14" s="1"/>
  <c r="F155" i="5"/>
  <c r="H154" i="5"/>
  <c r="Q154" i="5" s="1"/>
  <c r="AV169" i="14" s="1"/>
  <c r="F154" i="5"/>
  <c r="H153" i="5"/>
  <c r="Q153" i="5" s="1"/>
  <c r="AV204" i="14" s="1"/>
  <c r="F153" i="5"/>
  <c r="Q152" i="5"/>
  <c r="AV222" i="14" s="1"/>
  <c r="H152" i="5"/>
  <c r="F152" i="5"/>
  <c r="H151" i="5"/>
  <c r="Q151" i="5" s="1"/>
  <c r="AV133" i="14" s="1"/>
  <c r="F151" i="5"/>
  <c r="H150" i="5"/>
  <c r="Q150" i="5" s="1"/>
  <c r="AV188" i="14" s="1"/>
  <c r="F150" i="5"/>
  <c r="H149" i="5"/>
  <c r="Q149" i="5" s="1"/>
  <c r="AV189" i="14" s="1"/>
  <c r="F149" i="5"/>
  <c r="H148" i="5"/>
  <c r="Q148" i="5" s="1"/>
  <c r="AV130" i="14" s="1"/>
  <c r="F148" i="5"/>
  <c r="Q147" i="5"/>
  <c r="AV211" i="14" s="1"/>
  <c r="H147" i="5"/>
  <c r="F147" i="5"/>
  <c r="Q146" i="5"/>
  <c r="AV207" i="14" s="1"/>
  <c r="H146" i="5"/>
  <c r="F146" i="5"/>
  <c r="H145" i="5"/>
  <c r="Q145" i="5" s="1"/>
  <c r="AV214" i="14" s="1"/>
  <c r="F145" i="5"/>
  <c r="H144" i="5"/>
  <c r="Q144" i="5" s="1"/>
  <c r="AV167" i="14" s="1"/>
  <c r="F144" i="5"/>
  <c r="H143" i="5"/>
  <c r="Q143" i="5" s="1"/>
  <c r="AV137" i="14" s="1"/>
  <c r="F143" i="5"/>
  <c r="H142" i="5"/>
  <c r="Q142" i="5" s="1"/>
  <c r="AV142" i="14" s="1"/>
  <c r="F142" i="5"/>
  <c r="H141" i="5"/>
  <c r="Q141" i="5" s="1"/>
  <c r="AV125" i="14" s="1"/>
  <c r="F141" i="5"/>
  <c r="Q140" i="5"/>
  <c r="AV171" i="14" s="1"/>
  <c r="H140" i="5"/>
  <c r="F140" i="5"/>
  <c r="Q139" i="5"/>
  <c r="AV198" i="14" s="1"/>
  <c r="H139" i="5"/>
  <c r="F139" i="5"/>
  <c r="H138" i="5"/>
  <c r="Q138" i="5" s="1"/>
  <c r="AV120" i="14" s="1"/>
  <c r="F138" i="5"/>
  <c r="H137" i="5"/>
  <c r="Q137" i="5" s="1"/>
  <c r="AV163" i="14" s="1"/>
  <c r="F137" i="5"/>
  <c r="Q136" i="5"/>
  <c r="AV212" i="14" s="1"/>
  <c r="H136" i="5"/>
  <c r="F136" i="5"/>
  <c r="H135" i="5"/>
  <c r="Q135" i="5" s="1"/>
  <c r="AV150" i="14" s="1"/>
  <c r="F135" i="5"/>
  <c r="Q134" i="5"/>
  <c r="AV209" i="14" s="1"/>
  <c r="H134" i="5"/>
  <c r="F134" i="5"/>
  <c r="H133" i="5"/>
  <c r="Q133" i="5" s="1"/>
  <c r="AV153" i="14" s="1"/>
  <c r="F133" i="5"/>
  <c r="Q132" i="5"/>
  <c r="AV216" i="14" s="1"/>
  <c r="H132" i="5"/>
  <c r="F132" i="5"/>
  <c r="Q131" i="5"/>
  <c r="AV151" i="14" s="1"/>
  <c r="H131" i="5"/>
  <c r="F131" i="5"/>
  <c r="H130" i="5"/>
  <c r="Q130" i="5" s="1"/>
  <c r="AV139" i="14" s="1"/>
  <c r="F130" i="5"/>
  <c r="H129" i="5"/>
  <c r="Q129" i="5" s="1"/>
  <c r="AV225" i="14" s="1"/>
  <c r="F129" i="5"/>
  <c r="H128" i="5"/>
  <c r="Q128" i="5" s="1"/>
  <c r="AV122" i="14" s="1"/>
  <c r="F128" i="5"/>
  <c r="Q127" i="5"/>
  <c r="AV172" i="14" s="1"/>
  <c r="H127" i="5"/>
  <c r="F127" i="5"/>
  <c r="H126" i="5"/>
  <c r="Q126" i="5" s="1"/>
  <c r="AV124" i="14" s="1"/>
  <c r="F126" i="5"/>
  <c r="H125" i="5"/>
  <c r="Q125" i="5" s="1"/>
  <c r="AV134" i="14" s="1"/>
  <c r="F125" i="5"/>
  <c r="H124" i="5"/>
  <c r="Q124" i="5" s="1"/>
  <c r="AV118" i="14" s="1"/>
  <c r="F124" i="5"/>
  <c r="H123" i="5"/>
  <c r="Q123" i="5" s="1"/>
  <c r="AV119" i="14" s="1"/>
  <c r="F123" i="5"/>
  <c r="H122" i="5"/>
  <c r="Q122" i="5" s="1"/>
  <c r="AV136" i="14" s="1"/>
  <c r="F122" i="5"/>
  <c r="Q121" i="5"/>
  <c r="AV213" i="14" s="1"/>
  <c r="H121" i="5"/>
  <c r="F121" i="5"/>
  <c r="Q120" i="5"/>
  <c r="AV218" i="14" s="1"/>
  <c r="H120" i="5"/>
  <c r="F120" i="5"/>
  <c r="H119" i="5"/>
  <c r="Q119" i="5" s="1"/>
  <c r="AV135" i="14" s="1"/>
  <c r="F119" i="5"/>
  <c r="H118" i="5"/>
  <c r="Q118" i="5" s="1"/>
  <c r="AV176" i="14" s="1"/>
  <c r="F118" i="5"/>
  <c r="Q117" i="5"/>
  <c r="AV224" i="14" s="1"/>
  <c r="H117" i="5"/>
  <c r="F117" i="5"/>
  <c r="H116" i="5"/>
  <c r="Q116" i="5" s="1"/>
  <c r="AV15" i="14" s="1"/>
  <c r="F116" i="5"/>
  <c r="Q115" i="5"/>
  <c r="AV60" i="14" s="1"/>
  <c r="H115" i="5"/>
  <c r="F115" i="5"/>
  <c r="H114" i="5"/>
  <c r="Q114" i="5" s="1"/>
  <c r="AV28" i="14" s="1"/>
  <c r="F114" i="5"/>
  <c r="H113" i="5"/>
  <c r="Q113" i="5" s="1"/>
  <c r="AV45" i="14" s="1"/>
  <c r="F113" i="5"/>
  <c r="H112" i="5"/>
  <c r="Q112" i="5" s="1"/>
  <c r="AV116" i="14" s="1"/>
  <c r="F112" i="5"/>
  <c r="Q111" i="5"/>
  <c r="AV105" i="14" s="1"/>
  <c r="H111" i="5"/>
  <c r="F111" i="5"/>
  <c r="H110" i="5"/>
  <c r="Q110" i="5" s="1"/>
  <c r="AV14" i="14" s="1"/>
  <c r="F110" i="5"/>
  <c r="H109" i="5"/>
  <c r="Q109" i="5" s="1"/>
  <c r="AV57" i="14" s="1"/>
  <c r="F109" i="5"/>
  <c r="H108" i="5"/>
  <c r="Q108" i="5" s="1"/>
  <c r="AV38" i="14" s="1"/>
  <c r="F108" i="5"/>
  <c r="H107" i="5"/>
  <c r="Q107" i="5" s="1"/>
  <c r="AV40" i="14" s="1"/>
  <c r="F107" i="5"/>
  <c r="H106" i="5"/>
  <c r="Q106" i="5" s="1"/>
  <c r="AV18" i="14" s="1"/>
  <c r="F106" i="5"/>
  <c r="H105" i="5"/>
  <c r="Q105" i="5" s="1"/>
  <c r="AV35" i="14" s="1"/>
  <c r="F105" i="5"/>
  <c r="Q104" i="5"/>
  <c r="AV69" i="14" s="1"/>
  <c r="H104" i="5"/>
  <c r="F104" i="5"/>
  <c r="H103" i="5"/>
  <c r="Q103" i="5" s="1"/>
  <c r="AV6" i="14" s="1"/>
  <c r="F103" i="5"/>
  <c r="H102" i="5"/>
  <c r="Q102" i="5" s="1"/>
  <c r="AV42" i="14" s="1"/>
  <c r="F102" i="5"/>
  <c r="Q101" i="5"/>
  <c r="AV68" i="14" s="1"/>
  <c r="H101" i="5"/>
  <c r="F101" i="5"/>
  <c r="H100" i="5"/>
  <c r="Q100" i="5" s="1"/>
  <c r="AV10" i="14" s="1"/>
  <c r="F100" i="5"/>
  <c r="Q99" i="5"/>
  <c r="AV75" i="14" s="1"/>
  <c r="H99" i="5"/>
  <c r="F99" i="5"/>
  <c r="Q98" i="5"/>
  <c r="AV115" i="14" s="1"/>
  <c r="H98" i="5"/>
  <c r="F98" i="5"/>
  <c r="H97" i="5"/>
  <c r="Q97" i="5" s="1"/>
  <c r="AV102" i="14" s="1"/>
  <c r="F97" i="5"/>
  <c r="Q96" i="5"/>
  <c r="AV95" i="14" s="1"/>
  <c r="H96" i="5"/>
  <c r="F96" i="5"/>
  <c r="H95" i="5"/>
  <c r="Q95" i="5" s="1"/>
  <c r="AV80" i="14" s="1"/>
  <c r="F95" i="5"/>
  <c r="H94" i="5"/>
  <c r="Q94" i="5" s="1"/>
  <c r="AV47" i="14" s="1"/>
  <c r="F94" i="5"/>
  <c r="H93" i="5"/>
  <c r="Q93" i="5" s="1"/>
  <c r="AV27" i="14" s="1"/>
  <c r="F93" i="5"/>
  <c r="Q92" i="5"/>
  <c r="AV114" i="14" s="1"/>
  <c r="H92" i="5"/>
  <c r="F92" i="5"/>
  <c r="H91" i="5"/>
  <c r="Q91" i="5" s="1"/>
  <c r="AV29" i="14" s="1"/>
  <c r="F91" i="5"/>
  <c r="Q90" i="5"/>
  <c r="AV59" i="14" s="1"/>
  <c r="H90" i="5"/>
  <c r="F90" i="5"/>
  <c r="Q89" i="5"/>
  <c r="AV73" i="14" s="1"/>
  <c r="H89" i="5"/>
  <c r="F89" i="5"/>
  <c r="Q88" i="5"/>
  <c r="AV56" i="14" s="1"/>
  <c r="H88" i="5"/>
  <c r="F88" i="5"/>
  <c r="Q87" i="5"/>
  <c r="AV82" i="14" s="1"/>
  <c r="H87" i="5"/>
  <c r="F87" i="5"/>
  <c r="H86" i="5"/>
  <c r="Q86" i="5" s="1"/>
  <c r="AV51" i="14" s="1"/>
  <c r="F86" i="5"/>
  <c r="H85" i="5"/>
  <c r="Q85" i="5" s="1"/>
  <c r="AV20" i="14" s="1"/>
  <c r="F85" i="5"/>
  <c r="Q84" i="5"/>
  <c r="AV79" i="14" s="1"/>
  <c r="H84" i="5"/>
  <c r="F84" i="5"/>
  <c r="H83" i="5"/>
  <c r="Q83" i="5" s="1"/>
  <c r="AV67" i="14" s="1"/>
  <c r="F83" i="5"/>
  <c r="Q82" i="5"/>
  <c r="AV113" i="14" s="1"/>
  <c r="H82" i="5"/>
  <c r="F82" i="5"/>
  <c r="H81" i="5"/>
  <c r="Q81" i="5" s="1"/>
  <c r="AV62" i="14" s="1"/>
  <c r="F81" i="5"/>
  <c r="Q80" i="5"/>
  <c r="AV77" i="14" s="1"/>
  <c r="H80" i="5"/>
  <c r="F80" i="5"/>
  <c r="H79" i="5"/>
  <c r="Q79" i="5" s="1"/>
  <c r="AV23" i="14" s="1"/>
  <c r="F79" i="5"/>
  <c r="Q78" i="5"/>
  <c r="AV104" i="14" s="1"/>
  <c r="H78" i="5"/>
  <c r="F78" i="5"/>
  <c r="Q77" i="5"/>
  <c r="AV74" i="14" s="1"/>
  <c r="H77" i="5"/>
  <c r="F77" i="5"/>
  <c r="H76" i="5"/>
  <c r="Q76" i="5" s="1"/>
  <c r="AV11" i="14" s="1"/>
  <c r="F76" i="5"/>
  <c r="H75" i="5"/>
  <c r="Q75" i="5" s="1"/>
  <c r="AV36" i="14" s="1"/>
  <c r="F75" i="5"/>
  <c r="H74" i="5"/>
  <c r="Q74" i="5" s="1"/>
  <c r="AV54" i="14" s="1"/>
  <c r="F74" i="5"/>
  <c r="H73" i="5"/>
  <c r="Q73" i="5" s="1"/>
  <c r="AV30" i="14" s="1"/>
  <c r="F73" i="5"/>
  <c r="H72" i="5"/>
  <c r="Q72" i="5" s="1"/>
  <c r="AV72" i="14" s="1"/>
  <c r="F72" i="5"/>
  <c r="H71" i="5"/>
  <c r="Q71" i="5" s="1"/>
  <c r="AV66" i="14" s="1"/>
  <c r="F71" i="5"/>
  <c r="H70" i="5"/>
  <c r="Q70" i="5" s="1"/>
  <c r="AV41" i="14" s="1"/>
  <c r="F70" i="5"/>
  <c r="Q69" i="5"/>
  <c r="AV50" i="14" s="1"/>
  <c r="H69" i="5"/>
  <c r="F69" i="5"/>
  <c r="Q68" i="5"/>
  <c r="AV25" i="14" s="1"/>
  <c r="H68" i="5"/>
  <c r="F68" i="5"/>
  <c r="Q67" i="5"/>
  <c r="AV93" i="14" s="1"/>
  <c r="H67" i="5"/>
  <c r="F67" i="5"/>
  <c r="H66" i="5"/>
  <c r="Q66" i="5" s="1"/>
  <c r="AV65" i="14" s="1"/>
  <c r="F66" i="5"/>
  <c r="H65" i="5"/>
  <c r="Q65" i="5" s="1"/>
  <c r="AV17" i="14" s="1"/>
  <c r="F65" i="5"/>
  <c r="H64" i="5"/>
  <c r="Q64" i="5" s="1"/>
  <c r="AV13" i="14" s="1"/>
  <c r="F64" i="5"/>
  <c r="H63" i="5"/>
  <c r="Q63" i="5" s="1"/>
  <c r="AV112" i="14" s="1"/>
  <c r="F63" i="5"/>
  <c r="Q62" i="5"/>
  <c r="AV87" i="14" s="1"/>
  <c r="H62" i="5"/>
  <c r="F62" i="5"/>
  <c r="H61" i="5"/>
  <c r="Q61" i="5" s="1"/>
  <c r="AV22" i="14" s="1"/>
  <c r="F61" i="5"/>
  <c r="H60" i="5"/>
  <c r="Q60" i="5" s="1"/>
  <c r="AV34" i="14" s="1"/>
  <c r="F60" i="5"/>
  <c r="Q59" i="5"/>
  <c r="AV58" i="14" s="1"/>
  <c r="H59" i="5"/>
  <c r="F59" i="5"/>
  <c r="H58" i="5"/>
  <c r="Q58" i="5" s="1"/>
  <c r="AV33" i="14" s="1"/>
  <c r="F58" i="5"/>
  <c r="H57" i="5"/>
  <c r="Q57" i="5" s="1"/>
  <c r="AV37" i="14" s="1"/>
  <c r="F57" i="5"/>
  <c r="H56" i="5"/>
  <c r="Q56" i="5" s="1"/>
  <c r="AV4" i="14" s="1"/>
  <c r="F56" i="5"/>
  <c r="H55" i="5"/>
  <c r="Q55" i="5" s="1"/>
  <c r="AV53" i="14" s="1"/>
  <c r="F55" i="5"/>
  <c r="Q54" i="5"/>
  <c r="AV24" i="14" s="1"/>
  <c r="H54" i="5"/>
  <c r="F54" i="5"/>
  <c r="H53" i="5"/>
  <c r="Q53" i="5" s="1"/>
  <c r="AV12" i="14" s="1"/>
  <c r="F53" i="5"/>
  <c r="Q52" i="5"/>
  <c r="AV106" i="14" s="1"/>
  <c r="H52" i="5"/>
  <c r="F52" i="5"/>
  <c r="H51" i="5"/>
  <c r="Q51" i="5" s="1"/>
  <c r="AV32" i="14" s="1"/>
  <c r="F51" i="5"/>
  <c r="H50" i="5"/>
  <c r="Q50" i="5" s="1"/>
  <c r="AV26" i="14" s="1"/>
  <c r="F50" i="5"/>
  <c r="H49" i="5"/>
  <c r="Q49" i="5" s="1"/>
  <c r="AV101" i="14" s="1"/>
  <c r="F49" i="5"/>
  <c r="H48" i="5"/>
  <c r="Q48" i="5" s="1"/>
  <c r="AV31" i="14" s="1"/>
  <c r="F48" i="5"/>
  <c r="H47" i="5"/>
  <c r="Q47" i="5" s="1"/>
  <c r="AV16" i="14" s="1"/>
  <c r="F47" i="5"/>
  <c r="Q46" i="5"/>
  <c r="AV107" i="14" s="1"/>
  <c r="H46" i="5"/>
  <c r="F46" i="5"/>
  <c r="Q45" i="5"/>
  <c r="AV97" i="14" s="1"/>
  <c r="H45" i="5"/>
  <c r="F45" i="5"/>
  <c r="Q44" i="5"/>
  <c r="AV92" i="14" s="1"/>
  <c r="H44" i="5"/>
  <c r="F44" i="5"/>
  <c r="Q43" i="5"/>
  <c r="AV90" i="14" s="1"/>
  <c r="H43" i="5"/>
  <c r="F43" i="5"/>
  <c r="Q42" i="5"/>
  <c r="AV111" i="14" s="1"/>
  <c r="H42" i="5"/>
  <c r="F42" i="5"/>
  <c r="Q41" i="5"/>
  <c r="AV110" i="14" s="1"/>
  <c r="H41" i="5"/>
  <c r="F41" i="5"/>
  <c r="H40" i="5"/>
  <c r="Q40" i="5" s="1"/>
  <c r="AV3" i="14" s="1"/>
  <c r="F40" i="5"/>
  <c r="Q39" i="5"/>
  <c r="AV94" i="14" s="1"/>
  <c r="H39" i="5"/>
  <c r="F39" i="5"/>
  <c r="H38" i="5"/>
  <c r="Q38" i="5" s="1"/>
  <c r="AV46" i="14" s="1"/>
  <c r="F38" i="5"/>
  <c r="H37" i="5"/>
  <c r="Q37" i="5" s="1"/>
  <c r="AV19" i="14" s="1"/>
  <c r="F37" i="5"/>
  <c r="Q36" i="5"/>
  <c r="AV88" i="14" s="1"/>
  <c r="H36" i="5"/>
  <c r="F36" i="5"/>
  <c r="Q35" i="5"/>
  <c r="AV78" i="14" s="1"/>
  <c r="H35" i="5"/>
  <c r="F35" i="5"/>
  <c r="Q34" i="5"/>
  <c r="AV99" i="14" s="1"/>
  <c r="H34" i="5"/>
  <c r="F34" i="5"/>
  <c r="H33" i="5"/>
  <c r="Q33" i="5" s="1"/>
  <c r="AV39" i="14" s="1"/>
  <c r="F33" i="5"/>
  <c r="H32" i="5"/>
  <c r="Q32" i="5" s="1"/>
  <c r="AV44" i="14" s="1"/>
  <c r="F32" i="5"/>
  <c r="H31" i="5"/>
  <c r="Q31" i="5" s="1"/>
  <c r="AV64" i="14" s="1"/>
  <c r="F31" i="5"/>
  <c r="H30" i="5"/>
  <c r="Q30" i="5" s="1"/>
  <c r="AV48" i="14" s="1"/>
  <c r="F30" i="5"/>
  <c r="H29" i="5"/>
  <c r="Q29" i="5" s="1"/>
  <c r="AV84" i="14" s="1"/>
  <c r="F29" i="5"/>
  <c r="H28" i="5"/>
  <c r="Q28" i="5" s="1"/>
  <c r="AV43" i="14" s="1"/>
  <c r="F28" i="5"/>
  <c r="H27" i="5"/>
  <c r="Q27" i="5" s="1"/>
  <c r="AV71" i="14" s="1"/>
  <c r="F27" i="5"/>
  <c r="H26" i="5"/>
  <c r="Q26" i="5" s="1"/>
  <c r="AV5" i="14" s="1"/>
  <c r="F26" i="5"/>
  <c r="Q25" i="5"/>
  <c r="AV96" i="14" s="1"/>
  <c r="H25" i="5"/>
  <c r="F25" i="5"/>
  <c r="H24" i="5"/>
  <c r="Q24" i="5" s="1"/>
  <c r="AV21" i="14" s="1"/>
  <c r="F24" i="5"/>
  <c r="Q23" i="5"/>
  <c r="AV63" i="14" s="1"/>
  <c r="H23" i="5"/>
  <c r="F23" i="5"/>
  <c r="Q22" i="5"/>
  <c r="AV100" i="14" s="1"/>
  <c r="H22" i="5"/>
  <c r="F22" i="5"/>
  <c r="Q21" i="5"/>
  <c r="AV76" i="14" s="1"/>
  <c r="H21" i="5"/>
  <c r="F21" i="5"/>
  <c r="H20" i="5"/>
  <c r="Q20" i="5" s="1"/>
  <c r="AV9" i="14" s="1"/>
  <c r="F20" i="5"/>
  <c r="Q19" i="5"/>
  <c r="AV52" i="14" s="1"/>
  <c r="H19" i="5"/>
  <c r="F19" i="5"/>
  <c r="H18" i="5"/>
  <c r="Q18" i="5" s="1"/>
  <c r="AV89" i="14" s="1"/>
  <c r="F18" i="5"/>
  <c r="H17" i="5"/>
  <c r="Q17" i="5" s="1"/>
  <c r="AV83" i="14" s="1"/>
  <c r="F17" i="5"/>
  <c r="Q16" i="5"/>
  <c r="AV98" i="14" s="1"/>
  <c r="H16" i="5"/>
  <c r="F16" i="5"/>
  <c r="Q15" i="5"/>
  <c r="AV109" i="14" s="1"/>
  <c r="H15" i="5"/>
  <c r="F15" i="5"/>
  <c r="H14" i="5"/>
  <c r="Q14" i="5" s="1"/>
  <c r="AV61" i="14" s="1"/>
  <c r="F14" i="5"/>
  <c r="Q13" i="5"/>
  <c r="AV49" i="14" s="1"/>
  <c r="H13" i="5"/>
  <c r="F13" i="5"/>
  <c r="H12" i="5"/>
  <c r="Q12" i="5" s="1"/>
  <c r="AV7" i="14" s="1"/>
  <c r="F12" i="5"/>
  <c r="H11" i="5"/>
  <c r="Q11" i="5" s="1"/>
  <c r="AV91" i="14" s="1"/>
  <c r="F11" i="5"/>
  <c r="Q10" i="5"/>
  <c r="AV86" i="14" s="1"/>
  <c r="H10" i="5"/>
  <c r="F10" i="5"/>
  <c r="Q9" i="5"/>
  <c r="AV85" i="14" s="1"/>
  <c r="H9" i="5"/>
  <c r="F9" i="5"/>
  <c r="Q8" i="5"/>
  <c r="AV55" i="14" s="1"/>
  <c r="H8" i="5"/>
  <c r="F8" i="5"/>
  <c r="Q7" i="5"/>
  <c r="AV108" i="14" s="1"/>
  <c r="H7" i="5"/>
  <c r="F7" i="5"/>
  <c r="Q6" i="5"/>
  <c r="AV70" i="14" s="1"/>
  <c r="H6" i="5"/>
  <c r="F6" i="5"/>
  <c r="H5" i="5"/>
  <c r="Q5" i="5" s="1"/>
  <c r="AV81" i="14" s="1"/>
  <c r="F5" i="5"/>
  <c r="H4" i="5"/>
  <c r="Q4" i="5" s="1"/>
  <c r="AV8" i="14" s="1"/>
  <c r="F4" i="5"/>
  <c r="H3" i="5"/>
  <c r="Q3" i="5" s="1"/>
  <c r="AV103" i="14" s="1"/>
  <c r="F3" i="5"/>
  <c r="H2" i="5"/>
  <c r="Q2" i="5" s="1"/>
  <c r="AV2" i="14" s="1"/>
  <c r="F2" i="5"/>
  <c r="A2" i="5"/>
  <c r="A3" i="5" s="1"/>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A225" i="5" s="1"/>
  <c r="A226" i="5" s="1"/>
  <c r="A227" i="5" s="1"/>
  <c r="A228" i="5" s="1"/>
  <c r="A229" i="5" s="1"/>
  <c r="A230" i="5" s="1"/>
  <c r="A231" i="5" s="1"/>
  <c r="A232" i="5" s="1"/>
  <c r="A233" i="5" s="1"/>
  <c r="A234" i="5" s="1"/>
  <c r="A235" i="5" s="1"/>
  <c r="A236" i="5" s="1"/>
  <c r="A237" i="5" s="1"/>
  <c r="A238" i="5" s="1"/>
  <c r="A239" i="5" s="1"/>
  <c r="A240" i="5" s="1"/>
  <c r="A241" i="5" s="1"/>
  <c r="A242" i="5" s="1"/>
  <c r="A243" i="5" s="1"/>
  <c r="A244" i="5" s="1"/>
  <c r="A245" i="5" s="1"/>
  <c r="A246" i="5" s="1"/>
  <c r="A247" i="5" s="1"/>
  <c r="A248" i="5" s="1"/>
  <c r="A249" i="5" s="1"/>
  <c r="A250" i="5" s="1"/>
  <c r="A251" i="5" s="1"/>
  <c r="A252" i="5" s="1"/>
  <c r="A253" i="5" s="1"/>
  <c r="A254" i="5" s="1"/>
  <c r="A255" i="5" s="1"/>
  <c r="A256" i="5" s="1"/>
  <c r="A257" i="5" s="1"/>
  <c r="A258" i="5" s="1"/>
  <c r="A259" i="5" s="1"/>
  <c r="A260" i="5" s="1"/>
  <c r="A261" i="5" s="1"/>
  <c r="A262" i="5" s="1"/>
  <c r="A263" i="5" s="1"/>
  <c r="A264" i="5" s="1"/>
  <c r="A265" i="5" s="1"/>
  <c r="A266" i="5" s="1"/>
  <c r="A267" i="5" s="1"/>
  <c r="A268" i="5" s="1"/>
  <c r="A269" i="5" s="1"/>
  <c r="A270" i="5" s="1"/>
  <c r="A271" i="5" s="1"/>
  <c r="A272" i="5" s="1"/>
  <c r="A273" i="5" s="1"/>
  <c r="A274" i="5" s="1"/>
  <c r="A275" i="5" s="1"/>
  <c r="A276" i="5" s="1"/>
  <c r="A277" i="5" s="1"/>
  <c r="A278" i="5" s="1"/>
  <c r="A279" i="5" s="1"/>
  <c r="A280" i="5" s="1"/>
  <c r="A281" i="5" s="1"/>
  <c r="A282" i="5" s="1"/>
  <c r="A283" i="5" s="1"/>
  <c r="A284" i="5" s="1"/>
  <c r="A285" i="5" s="1"/>
  <c r="A286" i="5" s="1"/>
  <c r="A287" i="5" s="1"/>
  <c r="A288" i="5" s="1"/>
  <c r="A289" i="5" s="1"/>
  <c r="A290" i="5" s="1"/>
  <c r="A291" i="5" s="1"/>
  <c r="A292" i="5" s="1"/>
  <c r="A293" i="5" s="1"/>
  <c r="A294" i="5" s="1"/>
  <c r="A295" i="5" s="1"/>
  <c r="A296" i="5" s="1"/>
  <c r="A297" i="5" s="1"/>
  <c r="A298" i="5" s="1"/>
  <c r="A299" i="5" s="1"/>
  <c r="A300" i="5" s="1"/>
  <c r="A301" i="5" s="1"/>
  <c r="A302" i="5" s="1"/>
  <c r="A303" i="5" s="1"/>
  <c r="A304" i="5" s="1"/>
  <c r="A305" i="5" s="1"/>
  <c r="A306" i="5" s="1"/>
  <c r="A307" i="5" s="1"/>
  <c r="A308" i="5" s="1"/>
  <c r="A309" i="5" s="1"/>
  <c r="A310" i="5" s="1"/>
  <c r="A311" i="5" s="1"/>
  <c r="A312" i="5" s="1"/>
  <c r="A313" i="5" s="1"/>
  <c r="A314" i="5" s="1"/>
  <c r="A315" i="5" s="1"/>
  <c r="A316" i="5" s="1"/>
  <c r="A317" i="5" s="1"/>
  <c r="A318" i="5" s="1"/>
  <c r="A319" i="5" s="1"/>
  <c r="A320" i="5" s="1"/>
  <c r="A321" i="5" s="1"/>
  <c r="A322" i="5" s="1"/>
  <c r="A323" i="5" s="1"/>
  <c r="A324" i="5" s="1"/>
  <c r="A325" i="5" s="1"/>
  <c r="A326" i="5" s="1"/>
  <c r="A327" i="5" s="1"/>
  <c r="A328" i="5" s="1"/>
  <c r="A329" i="5" s="1"/>
  <c r="A330" i="5" s="1"/>
  <c r="A331" i="5" s="1"/>
  <c r="A332" i="5" s="1"/>
  <c r="A333" i="5" s="1"/>
  <c r="A334" i="5" s="1"/>
  <c r="A335" i="5" s="1"/>
  <c r="A336" i="5" s="1"/>
  <c r="A337" i="5" s="1"/>
  <c r="A338" i="5" s="1"/>
  <c r="A339" i="5" s="1"/>
  <c r="A340" i="5" s="1"/>
  <c r="A341" i="5" s="1"/>
  <c r="A342" i="5" s="1"/>
  <c r="A343" i="5" s="1"/>
  <c r="A344" i="5" s="1"/>
  <c r="A345" i="5" s="1"/>
  <c r="A346" i="5" s="1"/>
  <c r="A347" i="5" s="1"/>
  <c r="A348" i="5" s="1"/>
  <c r="A349" i="5" s="1"/>
  <c r="A350" i="5" s="1"/>
  <c r="A351" i="5" s="1"/>
  <c r="A352" i="5" s="1"/>
  <c r="A353" i="5" s="1"/>
  <c r="A354" i="5" s="1"/>
  <c r="A355" i="5" s="1"/>
  <c r="A356" i="5" s="1"/>
  <c r="A357" i="5" s="1"/>
  <c r="A358" i="5" s="1"/>
  <c r="A359" i="5" s="1"/>
  <c r="A360" i="5" s="1"/>
  <c r="A361" i="5" s="1"/>
  <c r="A362" i="5" s="1"/>
  <c r="A363" i="5" s="1"/>
  <c r="A364" i="5" s="1"/>
  <c r="A365" i="5" s="1"/>
  <c r="A366" i="5" s="1"/>
  <c r="A367" i="5" s="1"/>
  <c r="A368" i="5" s="1"/>
  <c r="A369" i="5" s="1"/>
  <c r="A370" i="5" s="1"/>
  <c r="A371" i="5" s="1"/>
  <c r="A372" i="5" s="1"/>
  <c r="A373" i="5" s="1"/>
  <c r="A374" i="5" s="1"/>
  <c r="A375" i="5" s="1"/>
  <c r="A376" i="5" s="1"/>
  <c r="A377" i="5" s="1"/>
  <c r="A378" i="5" s="1"/>
  <c r="A379" i="5" s="1"/>
  <c r="A380" i="5" s="1"/>
  <c r="A381" i="5" s="1"/>
  <c r="A382" i="5" s="1"/>
  <c r="A383" i="5" s="1"/>
  <c r="A384" i="5" s="1"/>
  <c r="A385" i="5" s="1"/>
  <c r="A386" i="5" s="1"/>
  <c r="A387" i="5" s="1"/>
  <c r="A388" i="5" s="1"/>
  <c r="A389" i="5" s="1"/>
  <c r="A390" i="5" s="1"/>
  <c r="A391" i="5" s="1"/>
  <c r="A392" i="5" s="1"/>
  <c r="A393" i="5" s="1"/>
  <c r="A394" i="5" s="1"/>
  <c r="A395" i="5" s="1"/>
  <c r="A396" i="5" s="1"/>
  <c r="A397" i="5" s="1"/>
  <c r="A398" i="5" s="1"/>
  <c r="A399" i="5" s="1"/>
  <c r="A400" i="5" s="1"/>
  <c r="A401" i="5" s="1"/>
  <c r="A402" i="5" s="1"/>
  <c r="A403" i="5" s="1"/>
  <c r="A404" i="5" s="1"/>
  <c r="A405" i="5" s="1"/>
  <c r="A406" i="5" s="1"/>
  <c r="A407" i="5" s="1"/>
  <c r="A408" i="5" s="1"/>
  <c r="A409" i="5" s="1"/>
  <c r="A410" i="5" s="1"/>
  <c r="A411" i="5" s="1"/>
  <c r="A412" i="5" s="1"/>
  <c r="A413" i="5" s="1"/>
  <c r="A414" i="5" s="1"/>
  <c r="A415" i="5" s="1"/>
  <c r="A416" i="5" s="1"/>
  <c r="A417" i="5" s="1"/>
  <c r="A418" i="5" s="1"/>
  <c r="A419" i="5" s="1"/>
  <c r="A420" i="5" s="1"/>
  <c r="A421" i="5" s="1"/>
  <c r="A422" i="5" s="1"/>
  <c r="A423" i="5" s="1"/>
  <c r="A424" i="5" s="1"/>
  <c r="A425" i="5" s="1"/>
  <c r="A426" i="5" s="1"/>
  <c r="A427" i="5" s="1"/>
  <c r="A428" i="5" s="1"/>
  <c r="A429" i="5" s="1"/>
  <c r="A430" i="5" s="1"/>
  <c r="A431" i="5" s="1"/>
  <c r="A432" i="5" s="1"/>
  <c r="A433" i="5" s="1"/>
  <c r="A434" i="5" s="1"/>
  <c r="A435" i="5" s="1"/>
  <c r="A436" i="5" s="1"/>
  <c r="A437" i="5" s="1"/>
  <c r="A438" i="5" s="1"/>
  <c r="A439" i="5" s="1"/>
  <c r="A440" i="5" s="1"/>
  <c r="A441" i="5" s="1"/>
  <c r="A442" i="5" s="1"/>
  <c r="A443" i="5" s="1"/>
  <c r="A444" i="5" s="1"/>
  <c r="A445" i="5" s="1"/>
  <c r="A446" i="5" s="1"/>
  <c r="A447" i="5" s="1"/>
  <c r="A448" i="5" s="1"/>
  <c r="A449" i="5" s="1"/>
  <c r="A450" i="5" s="1"/>
  <c r="A451" i="5" s="1"/>
  <c r="A452" i="5" s="1"/>
  <c r="A453" i="5" s="1"/>
  <c r="A454" i="5" s="1"/>
  <c r="A455" i="5" s="1"/>
  <c r="A456" i="5" s="1"/>
  <c r="A457" i="5" s="1"/>
  <c r="A458" i="5" s="1"/>
  <c r="A459" i="5" s="1"/>
  <c r="A460" i="5" s="1"/>
  <c r="A461" i="5" s="1"/>
  <c r="A462" i="5" s="1"/>
  <c r="A463" i="5" s="1"/>
  <c r="A464" i="5" s="1"/>
  <c r="A465" i="5" s="1"/>
  <c r="A466" i="5" s="1"/>
  <c r="A467" i="5" s="1"/>
  <c r="A468" i="5" s="1"/>
  <c r="A469" i="5" s="1"/>
  <c r="A470" i="5" s="1"/>
  <c r="A471" i="5" s="1"/>
  <c r="A472" i="5" s="1"/>
  <c r="A473" i="5" s="1"/>
  <c r="A474" i="5" s="1"/>
  <c r="A475" i="5" s="1"/>
  <c r="A476" i="5" s="1"/>
  <c r="A477" i="5" s="1"/>
  <c r="A478" i="5" s="1"/>
  <c r="A479" i="5" s="1"/>
  <c r="A480" i="5" s="1"/>
  <c r="A481" i="5" s="1"/>
  <c r="A482" i="5" s="1"/>
  <c r="A483" i="5" s="1"/>
  <c r="A484" i="5" s="1"/>
  <c r="A485" i="5" s="1"/>
  <c r="A486" i="5" s="1"/>
  <c r="A487" i="5" s="1"/>
  <c r="A488" i="5" s="1"/>
  <c r="A489" i="5" s="1"/>
  <c r="A490" i="5" s="1"/>
  <c r="A491" i="5" s="1"/>
  <c r="A492" i="5" s="1"/>
  <c r="A493" i="5" s="1"/>
  <c r="A494" i="5" s="1"/>
  <c r="A495" i="5" s="1"/>
  <c r="A496" i="5" s="1"/>
  <c r="A497" i="5" s="1"/>
  <c r="A498" i="5" s="1"/>
  <c r="A499" i="5" s="1"/>
  <c r="A500" i="5" s="1"/>
  <c r="A501" i="5" s="1"/>
  <c r="A502" i="5" s="1"/>
  <c r="A503" i="5" s="1"/>
  <c r="A504" i="5" s="1"/>
  <c r="A505" i="5" s="1"/>
  <c r="A506" i="5" s="1"/>
  <c r="A507" i="5" s="1"/>
  <c r="A508" i="5" s="1"/>
  <c r="A509" i="5" s="1"/>
  <c r="A510" i="5" s="1"/>
  <c r="A511" i="5" s="1"/>
  <c r="A512" i="5" s="1"/>
  <c r="A513" i="5" s="1"/>
  <c r="A514" i="5" s="1"/>
  <c r="A515" i="5" s="1"/>
  <c r="A516" i="5" s="1"/>
  <c r="A517" i="5" s="1"/>
  <c r="A518" i="5" s="1"/>
  <c r="A519" i="5" s="1"/>
  <c r="A520" i="5" s="1"/>
  <c r="A521" i="5" s="1"/>
  <c r="A522" i="5" s="1"/>
  <c r="A523" i="5" s="1"/>
  <c r="A524" i="5" s="1"/>
  <c r="A525" i="5" s="1"/>
  <c r="A526" i="5" s="1"/>
  <c r="A527" i="5" s="1"/>
  <c r="A528" i="5" s="1"/>
  <c r="A529" i="5" s="1"/>
  <c r="A530" i="5" s="1"/>
  <c r="A531" i="5" s="1"/>
  <c r="A532" i="5" s="1"/>
  <c r="A533" i="5" s="1"/>
  <c r="A534" i="5" s="1"/>
  <c r="A535" i="5" s="1"/>
  <c r="A536" i="5" s="1"/>
  <c r="A537" i="5" s="1"/>
  <c r="A538" i="5" s="1"/>
  <c r="A539" i="5" s="1"/>
  <c r="A540" i="5" s="1"/>
  <c r="A541" i="5" s="1"/>
  <c r="A542" i="5" s="1"/>
  <c r="A543" i="5" s="1"/>
  <c r="A544" i="5" s="1"/>
  <c r="A545" i="5" s="1"/>
  <c r="A546" i="5" s="1"/>
  <c r="A547" i="5" s="1"/>
  <c r="A548" i="5" s="1"/>
  <c r="A549" i="5" s="1"/>
  <c r="A550" i="5" s="1"/>
  <c r="A551" i="5" s="1"/>
  <c r="A552" i="5" s="1"/>
  <c r="A553" i="5" s="1"/>
  <c r="A554" i="5" s="1"/>
  <c r="A555" i="5" s="1"/>
  <c r="A556" i="5" s="1"/>
  <c r="A557" i="5" s="1"/>
  <c r="A558" i="5" s="1"/>
  <c r="A559" i="5" s="1"/>
  <c r="A560" i="5" s="1"/>
  <c r="A561" i="5" s="1"/>
  <c r="A562" i="5" s="1"/>
  <c r="A563" i="5" s="1"/>
  <c r="A564" i="5" s="1"/>
  <c r="A565" i="5" s="1"/>
  <c r="A566" i="5" s="1"/>
  <c r="A567" i="5" s="1"/>
  <c r="A568" i="5" s="1"/>
  <c r="A569" i="5" s="1"/>
  <c r="A570" i="5" s="1"/>
  <c r="A571" i="5" s="1"/>
  <c r="A572" i="5" s="1"/>
  <c r="A573" i="5" s="1"/>
  <c r="A574" i="5" s="1"/>
  <c r="A575" i="5" s="1"/>
  <c r="A576" i="5" s="1"/>
  <c r="A577" i="5" s="1"/>
  <c r="A578" i="5" s="1"/>
  <c r="A579" i="5" s="1"/>
  <c r="A580" i="5" s="1"/>
  <c r="A581" i="5" s="1"/>
  <c r="A582" i="5" s="1"/>
  <c r="A583" i="5" s="1"/>
  <c r="A584" i="5" s="1"/>
  <c r="A585" i="5" s="1"/>
  <c r="A586" i="5" s="1"/>
  <c r="A587" i="5" s="1"/>
  <c r="A588" i="5" s="1"/>
  <c r="A589" i="5" s="1"/>
  <c r="A590" i="5" s="1"/>
  <c r="A591" i="5" s="1"/>
  <c r="A592" i="5" s="1"/>
  <c r="A593" i="5" s="1"/>
  <c r="A594" i="5" s="1"/>
  <c r="A595" i="5" s="1"/>
  <c r="A596" i="5" s="1"/>
  <c r="A597" i="5" s="1"/>
  <c r="A598" i="5" s="1"/>
  <c r="A599" i="5" s="1"/>
  <c r="A600" i="5" s="1"/>
  <c r="A601" i="5" s="1"/>
  <c r="A602" i="5" s="1"/>
  <c r="A603" i="5" s="1"/>
  <c r="A604" i="5" s="1"/>
  <c r="A605" i="5" s="1"/>
  <c r="A606" i="5" s="1"/>
  <c r="A607" i="5" s="1"/>
  <c r="A608" i="5" s="1"/>
  <c r="A609" i="5" s="1"/>
  <c r="A610" i="5" s="1"/>
  <c r="A611" i="5" s="1"/>
  <c r="A612" i="5" s="1"/>
  <c r="A613" i="5" s="1"/>
  <c r="A614" i="5" s="1"/>
  <c r="A615" i="5" s="1"/>
  <c r="A616" i="5" s="1"/>
  <c r="A617" i="5" s="1"/>
  <c r="A618" i="5" s="1"/>
  <c r="A619" i="5" s="1"/>
  <c r="A620" i="5" s="1"/>
  <c r="A621" i="5" s="1"/>
  <c r="A622" i="5" s="1"/>
  <c r="A623" i="5" s="1"/>
  <c r="A624" i="5" s="1"/>
  <c r="A625" i="5" s="1"/>
  <c r="A626" i="5" s="1"/>
  <c r="A627" i="5" s="1"/>
  <c r="A628" i="5" s="1"/>
  <c r="A629" i="5" s="1"/>
  <c r="A630" i="5" s="1"/>
  <c r="A631" i="5" s="1"/>
  <c r="A632" i="5" s="1"/>
  <c r="A633" i="5" s="1"/>
  <c r="A634" i="5" s="1"/>
  <c r="A635" i="5" s="1"/>
  <c r="A636" i="5" s="1"/>
  <c r="A637" i="5" s="1"/>
  <c r="A638" i="5" s="1"/>
  <c r="A639" i="5" s="1"/>
  <c r="A640" i="5" s="1"/>
  <c r="A641" i="5" s="1"/>
  <c r="A642" i="5" s="1"/>
  <c r="A643" i="5" s="1"/>
  <c r="A644" i="5" s="1"/>
  <c r="A645" i="5" s="1"/>
  <c r="A646" i="5" s="1"/>
  <c r="A647" i="5" s="1"/>
  <c r="A648" i="5" s="1"/>
  <c r="A649" i="5" s="1"/>
  <c r="A650" i="5" s="1"/>
  <c r="A651" i="5" s="1"/>
  <c r="A652" i="5" s="1"/>
  <c r="A653" i="5" s="1"/>
  <c r="A654" i="5" s="1"/>
  <c r="A655" i="5" s="1"/>
  <c r="A656" i="5" s="1"/>
  <c r="A657" i="5" s="1"/>
  <c r="A658" i="5" s="1"/>
  <c r="A659" i="5" s="1"/>
  <c r="A660" i="5" s="1"/>
  <c r="A661" i="5" s="1"/>
  <c r="A662" i="5" s="1"/>
  <c r="A663" i="5" s="1"/>
  <c r="A664" i="5" s="1"/>
  <c r="A665" i="5" s="1"/>
  <c r="A666" i="5" s="1"/>
  <c r="A667" i="5" s="1"/>
  <c r="A668" i="5" s="1"/>
  <c r="A669" i="5" s="1"/>
  <c r="A670" i="5" s="1"/>
  <c r="A671" i="5" s="1"/>
  <c r="A672" i="5" s="1"/>
  <c r="A673" i="5" s="1"/>
  <c r="A674" i="5" s="1"/>
  <c r="A675" i="5" s="1"/>
  <c r="A676" i="5" s="1"/>
  <c r="A677" i="5" s="1"/>
  <c r="A678" i="5" s="1"/>
  <c r="A679" i="5" s="1"/>
  <c r="A680" i="5" s="1"/>
  <c r="A681" i="5" s="1"/>
  <c r="A682" i="5" s="1"/>
  <c r="A683" i="5" s="1"/>
  <c r="A684" i="5" s="1"/>
  <c r="A685" i="5" s="1"/>
  <c r="A686" i="5" s="1"/>
  <c r="A687" i="5" s="1"/>
  <c r="A688" i="5" s="1"/>
  <c r="A689" i="5" s="1"/>
  <c r="A690" i="5" s="1"/>
  <c r="A691" i="5" s="1"/>
  <c r="A692" i="5" s="1"/>
  <c r="A693" i="5" s="1"/>
  <c r="A694" i="5" s="1"/>
  <c r="A695" i="5" s="1"/>
  <c r="A696" i="5" s="1"/>
  <c r="A697" i="5" s="1"/>
  <c r="A698" i="5" s="1"/>
  <c r="A699" i="5" s="1"/>
  <c r="A700" i="5" s="1"/>
  <c r="A701" i="5" s="1"/>
  <c r="A702" i="5" s="1"/>
  <c r="A703" i="5" s="1"/>
  <c r="A704" i="5" s="1"/>
  <c r="A705" i="5" s="1"/>
  <c r="A706" i="5" s="1"/>
  <c r="A707" i="5" s="1"/>
  <c r="A708" i="5" s="1"/>
  <c r="A709" i="5" s="1"/>
  <c r="A710" i="5" s="1"/>
  <c r="A711" i="5" s="1"/>
  <c r="A712" i="5" s="1"/>
  <c r="A713" i="5" s="1"/>
  <c r="A714" i="5" s="1"/>
  <c r="A715" i="5" s="1"/>
  <c r="A716" i="5" s="1"/>
  <c r="A717" i="5" s="1"/>
  <c r="A718" i="5" s="1"/>
  <c r="A719" i="5" s="1"/>
  <c r="A720" i="5" s="1"/>
  <c r="A721" i="5" s="1"/>
  <c r="A722" i="5" s="1"/>
  <c r="A723" i="5" s="1"/>
  <c r="A724" i="5" s="1"/>
  <c r="A725" i="5" s="1"/>
  <c r="A726" i="5" s="1"/>
  <c r="A727" i="5" s="1"/>
  <c r="A728" i="5" s="1"/>
  <c r="A729" i="5" s="1"/>
  <c r="A730" i="5" s="1"/>
  <c r="A731" i="5" s="1"/>
  <c r="A732" i="5" s="1"/>
  <c r="A733" i="5" s="1"/>
  <c r="A734" i="5" s="1"/>
  <c r="A735" i="5" s="1"/>
  <c r="A736" i="5" s="1"/>
  <c r="A737" i="5" s="1"/>
  <c r="A738" i="5" s="1"/>
  <c r="A739" i="5" s="1"/>
  <c r="A740" i="5" s="1"/>
  <c r="A741" i="5" s="1"/>
  <c r="A742" i="5" s="1"/>
  <c r="A743" i="5" s="1"/>
  <c r="A744" i="5" s="1"/>
  <c r="A745" i="5" s="1"/>
  <c r="A746" i="5" s="1"/>
  <c r="A747" i="5" s="1"/>
  <c r="A748" i="5" s="1"/>
  <c r="A749" i="5" s="1"/>
  <c r="A750" i="5" s="1"/>
  <c r="A751" i="5" s="1"/>
  <c r="A752" i="5" s="1"/>
  <c r="A753" i="5" s="1"/>
  <c r="A754" i="5" s="1"/>
  <c r="A755" i="5" s="1"/>
  <c r="A756" i="5" s="1"/>
  <c r="A757" i="5" s="1"/>
  <c r="A758" i="5" s="1"/>
  <c r="A759" i="5" s="1"/>
  <c r="A760" i="5" s="1"/>
  <c r="A761" i="5" s="1"/>
  <c r="A762" i="5" s="1"/>
  <c r="A763" i="5" s="1"/>
  <c r="A764" i="5" s="1"/>
  <c r="A765" i="5" s="1"/>
  <c r="A766" i="5" s="1"/>
  <c r="A767" i="5" s="1"/>
  <c r="A768" i="5" s="1"/>
  <c r="A769" i="5" s="1"/>
  <c r="A770" i="5" s="1"/>
  <c r="A771" i="5" s="1"/>
  <c r="A772" i="5" s="1"/>
  <c r="A773" i="5" s="1"/>
  <c r="A774" i="5" s="1"/>
  <c r="A775" i="5" s="1"/>
  <c r="A776" i="5" s="1"/>
  <c r="A777" i="5" s="1"/>
  <c r="A778" i="5" s="1"/>
  <c r="A779" i="5" s="1"/>
  <c r="A780" i="5" s="1"/>
  <c r="A781" i="5" s="1"/>
  <c r="A782" i="5" s="1"/>
  <c r="A783" i="5" s="1"/>
  <c r="A784" i="5" s="1"/>
  <c r="A785" i="5" s="1"/>
  <c r="A786" i="5" s="1"/>
  <c r="A787" i="5" s="1"/>
  <c r="A788" i="5" s="1"/>
  <c r="A789" i="5" s="1"/>
  <c r="A790" i="5" s="1"/>
  <c r="A791" i="5" s="1"/>
  <c r="A792" i="5" s="1"/>
  <c r="A793" i="5" s="1"/>
  <c r="A794" i="5" s="1"/>
  <c r="A795" i="5" s="1"/>
  <c r="A796" i="5" s="1"/>
  <c r="A797" i="5" s="1"/>
  <c r="A798" i="5" s="1"/>
  <c r="A799" i="5" s="1"/>
  <c r="A800" i="5" s="1"/>
  <c r="A801" i="5" s="1"/>
  <c r="A802" i="5" s="1"/>
  <c r="A803" i="5" s="1"/>
  <c r="A804" i="5" s="1"/>
  <c r="A805" i="5" s="1"/>
  <c r="A806" i="5" s="1"/>
  <c r="A807" i="5" s="1"/>
  <c r="A808" i="5" s="1"/>
  <c r="A809" i="5" s="1"/>
  <c r="A810" i="5" s="1"/>
  <c r="A811" i="5" s="1"/>
  <c r="A812" i="5" s="1"/>
  <c r="A813" i="5" s="1"/>
  <c r="A814" i="5" s="1"/>
  <c r="A815" i="5" s="1"/>
  <c r="A816" i="5" s="1"/>
  <c r="A817" i="5" s="1"/>
  <c r="A818" i="5" s="1"/>
  <c r="A819" i="5" s="1"/>
  <c r="A820" i="5" s="1"/>
  <c r="A821" i="5" s="1"/>
  <c r="A822" i="5" s="1"/>
  <c r="A823" i="5" s="1"/>
  <c r="A824" i="5" s="1"/>
  <c r="A825" i="5" s="1"/>
  <c r="A826" i="5" s="1"/>
  <c r="A827" i="5" s="1"/>
  <c r="A828" i="5" s="1"/>
  <c r="A829" i="5" s="1"/>
  <c r="A830" i="5" s="1"/>
  <c r="A831" i="5" s="1"/>
  <c r="A832" i="5" s="1"/>
  <c r="A833" i="5" s="1"/>
  <c r="A834" i="5" s="1"/>
  <c r="A835" i="5" s="1"/>
  <c r="A836" i="5" s="1"/>
  <c r="A837" i="5" s="1"/>
  <c r="A838" i="5" s="1"/>
  <c r="A839" i="5" s="1"/>
  <c r="A840" i="5" s="1"/>
  <c r="A841" i="5" s="1"/>
  <c r="A842" i="5" s="1"/>
  <c r="A843" i="5" s="1"/>
  <c r="A844" i="5" s="1"/>
  <c r="A845" i="5" s="1"/>
  <c r="A846" i="5" s="1"/>
  <c r="A847" i="5" s="1"/>
  <c r="A848" i="5" s="1"/>
  <c r="A849" i="5" s="1"/>
  <c r="A850" i="5" s="1"/>
  <c r="A851" i="5" s="1"/>
  <c r="A852" i="5" s="1"/>
  <c r="A853" i="5" s="1"/>
  <c r="A854" i="5" s="1"/>
  <c r="A855" i="5" s="1"/>
  <c r="A856" i="5" s="1"/>
  <c r="A857" i="5" s="1"/>
  <c r="A858" i="5" s="1"/>
  <c r="A859" i="5" s="1"/>
  <c r="A860" i="5" s="1"/>
  <c r="A861" i="5" s="1"/>
  <c r="A862" i="5" s="1"/>
  <c r="A863" i="5" s="1"/>
  <c r="A864" i="5" s="1"/>
  <c r="A865" i="5" s="1"/>
  <c r="A866" i="5" s="1"/>
  <c r="A867" i="5" s="1"/>
  <c r="A868" i="5" s="1"/>
  <c r="A869" i="5" s="1"/>
  <c r="A870" i="5" s="1"/>
  <c r="A871" i="5" s="1"/>
  <c r="A872" i="5" s="1"/>
  <c r="A873" i="5" s="1"/>
  <c r="A874" i="5" s="1"/>
  <c r="A875" i="5" s="1"/>
  <c r="A876" i="5" s="1"/>
  <c r="A877" i="5" s="1"/>
  <c r="A878" i="5" s="1"/>
  <c r="A879" i="5" s="1"/>
  <c r="A880" i="5" s="1"/>
  <c r="A881" i="5" s="1"/>
  <c r="A882" i="5" s="1"/>
  <c r="A883" i="5" s="1"/>
  <c r="A884" i="5" s="1"/>
  <c r="A885" i="5" s="1"/>
  <c r="O1424" i="4"/>
  <c r="N1424" i="4"/>
  <c r="P1424" i="4" s="1"/>
  <c r="M1424" i="4"/>
  <c r="F1424" i="4"/>
  <c r="O1423" i="4"/>
  <c r="N1423" i="4"/>
  <c r="M1423" i="4"/>
  <c r="F1423" i="4"/>
  <c r="O1422" i="4"/>
  <c r="N1422" i="4"/>
  <c r="M1422" i="4"/>
  <c r="O1421" i="4"/>
  <c r="N1421" i="4"/>
  <c r="M1421" i="4"/>
  <c r="F1421" i="4"/>
  <c r="F1422" i="4" s="1"/>
  <c r="O1420" i="4"/>
  <c r="N1420" i="4"/>
  <c r="M1420" i="4"/>
  <c r="O1419" i="4"/>
  <c r="N1419" i="4"/>
  <c r="M1419" i="4"/>
  <c r="F1419" i="4"/>
  <c r="F1420" i="4" s="1"/>
  <c r="O1418" i="4"/>
  <c r="N1418" i="4"/>
  <c r="M1418" i="4"/>
  <c r="O1417" i="4"/>
  <c r="N1417" i="4"/>
  <c r="M1417" i="4"/>
  <c r="F1417" i="4"/>
  <c r="F1418" i="4" s="1"/>
  <c r="O1416" i="4"/>
  <c r="N1416" i="4"/>
  <c r="M1416" i="4"/>
  <c r="O1415" i="4"/>
  <c r="N1415" i="4"/>
  <c r="M1415" i="4"/>
  <c r="F1415" i="4"/>
  <c r="F1416" i="4" s="1"/>
  <c r="O1414" i="4"/>
  <c r="N1414" i="4"/>
  <c r="M1414" i="4"/>
  <c r="O1413" i="4"/>
  <c r="N1413" i="4"/>
  <c r="M1413" i="4"/>
  <c r="F1413" i="4"/>
  <c r="F1414" i="4" s="1"/>
  <c r="O1412" i="4"/>
  <c r="N1412" i="4"/>
  <c r="M1412" i="4"/>
  <c r="F1412" i="4"/>
  <c r="O1411" i="4"/>
  <c r="N1411" i="4"/>
  <c r="M1411" i="4"/>
  <c r="O1410" i="4"/>
  <c r="N1410" i="4"/>
  <c r="M1410" i="4"/>
  <c r="F1410" i="4"/>
  <c r="F1411" i="4" s="1"/>
  <c r="O1409" i="4"/>
  <c r="N1409" i="4"/>
  <c r="M1409" i="4"/>
  <c r="O1408" i="4"/>
  <c r="N1408" i="4"/>
  <c r="M1408" i="4"/>
  <c r="F1408" i="4"/>
  <c r="F1409" i="4" s="1"/>
  <c r="O1407" i="4"/>
  <c r="N1407" i="4"/>
  <c r="M1407" i="4"/>
  <c r="O1406" i="4"/>
  <c r="N1406" i="4"/>
  <c r="M1406" i="4"/>
  <c r="F1406" i="4"/>
  <c r="F1407" i="4" s="1"/>
  <c r="O1405" i="4"/>
  <c r="N1405" i="4"/>
  <c r="M1405" i="4"/>
  <c r="O1404" i="4"/>
  <c r="N1404" i="4"/>
  <c r="M1404" i="4"/>
  <c r="F1404" i="4"/>
  <c r="F1405" i="4" s="1"/>
  <c r="O1403" i="4"/>
  <c r="N1403" i="4"/>
  <c r="M1403" i="4"/>
  <c r="O1402" i="4"/>
  <c r="N1402" i="4"/>
  <c r="M1402" i="4"/>
  <c r="F1402" i="4"/>
  <c r="F1403" i="4" s="1"/>
  <c r="O1401" i="4"/>
  <c r="N1401" i="4"/>
  <c r="S1401" i="4" s="1"/>
  <c r="AX890" i="14" s="1"/>
  <c r="M1401" i="4"/>
  <c r="F1401" i="4"/>
  <c r="O1400" i="4"/>
  <c r="N1400" i="4"/>
  <c r="M1400" i="4"/>
  <c r="F1400" i="4"/>
  <c r="O1399" i="4"/>
  <c r="N1399" i="4"/>
  <c r="M1399" i="4"/>
  <c r="O1398" i="4"/>
  <c r="N1398" i="4"/>
  <c r="M1398" i="4"/>
  <c r="F1398" i="4"/>
  <c r="F1399" i="4" s="1"/>
  <c r="O1397" i="4"/>
  <c r="N1397" i="4"/>
  <c r="S1397" i="4" s="1"/>
  <c r="AX866" i="14" s="1"/>
  <c r="M1397" i="4"/>
  <c r="F1397" i="4"/>
  <c r="O1396" i="4"/>
  <c r="N1396" i="4"/>
  <c r="M1396" i="4"/>
  <c r="F1396" i="4"/>
  <c r="O1395" i="4"/>
  <c r="N1395" i="4"/>
  <c r="M1395" i="4"/>
  <c r="O1394" i="4"/>
  <c r="N1394" i="4"/>
  <c r="M1394" i="4"/>
  <c r="F1394" i="4"/>
  <c r="F1395" i="4" s="1"/>
  <c r="O1393" i="4"/>
  <c r="N1393" i="4"/>
  <c r="M1393" i="4"/>
  <c r="F1393" i="4"/>
  <c r="O1392" i="4"/>
  <c r="N1392" i="4"/>
  <c r="M1392" i="4"/>
  <c r="O1391" i="4"/>
  <c r="N1391" i="4"/>
  <c r="M1391" i="4"/>
  <c r="F1391" i="4"/>
  <c r="F1392" i="4" s="1"/>
  <c r="O1390" i="4"/>
  <c r="N1390" i="4"/>
  <c r="M1390" i="4"/>
  <c r="F1390" i="4"/>
  <c r="O1389" i="4"/>
  <c r="N1389" i="4"/>
  <c r="M1389" i="4"/>
  <c r="O1388" i="4"/>
  <c r="N1388" i="4"/>
  <c r="M1388" i="4"/>
  <c r="F1388" i="4"/>
  <c r="F1389" i="4" s="1"/>
  <c r="O1387" i="4"/>
  <c r="N1387" i="4"/>
  <c r="P1387" i="4" s="1"/>
  <c r="M1387" i="4"/>
  <c r="F1387" i="4"/>
  <c r="O1386" i="4"/>
  <c r="N1386" i="4"/>
  <c r="M1386" i="4"/>
  <c r="F1386" i="4"/>
  <c r="O1385" i="4"/>
  <c r="N1385" i="4"/>
  <c r="M1385" i="4"/>
  <c r="F1385" i="4"/>
  <c r="O1384" i="4"/>
  <c r="N1384" i="4"/>
  <c r="M1384" i="4"/>
  <c r="O1383" i="4"/>
  <c r="N1383" i="4"/>
  <c r="M1383" i="4"/>
  <c r="F1383" i="4"/>
  <c r="F1384" i="4" s="1"/>
  <c r="O1382" i="4"/>
  <c r="N1382" i="4"/>
  <c r="S1382" i="4" s="1"/>
  <c r="AX884" i="14" s="1"/>
  <c r="M1382" i="4"/>
  <c r="F1382" i="4"/>
  <c r="O1381" i="4"/>
  <c r="N1381" i="4"/>
  <c r="M1381" i="4"/>
  <c r="O1380" i="4"/>
  <c r="N1380" i="4"/>
  <c r="M1380" i="4"/>
  <c r="F1380" i="4"/>
  <c r="F1381" i="4" s="1"/>
  <c r="O1379" i="4"/>
  <c r="N1379" i="4"/>
  <c r="M1379" i="4"/>
  <c r="O1378" i="4"/>
  <c r="N1378" i="4"/>
  <c r="M1378" i="4"/>
  <c r="F1378" i="4"/>
  <c r="F1379" i="4" s="1"/>
  <c r="O1377" i="4"/>
  <c r="N1377" i="4"/>
  <c r="S1377" i="4" s="1"/>
  <c r="AX883" i="14" s="1"/>
  <c r="M1377" i="4"/>
  <c r="F1377" i="4"/>
  <c r="O1376" i="4"/>
  <c r="N1376" i="4"/>
  <c r="M1376" i="4"/>
  <c r="O1375" i="4"/>
  <c r="N1375" i="4"/>
  <c r="M1375" i="4"/>
  <c r="F1375" i="4"/>
  <c r="F1376" i="4" s="1"/>
  <c r="O1374" i="4"/>
  <c r="N1374" i="4"/>
  <c r="M1374" i="4"/>
  <c r="F1374" i="4"/>
  <c r="O1373" i="4"/>
  <c r="N1373" i="4"/>
  <c r="M1373" i="4"/>
  <c r="O1372" i="4"/>
  <c r="N1372" i="4"/>
  <c r="M1372" i="4"/>
  <c r="F1372" i="4"/>
  <c r="F1373" i="4" s="1"/>
  <c r="O1371" i="4"/>
  <c r="N1371" i="4"/>
  <c r="M1371" i="4"/>
  <c r="O1370" i="4"/>
  <c r="N1370" i="4"/>
  <c r="M1370" i="4"/>
  <c r="F1370" i="4"/>
  <c r="F1371" i="4" s="1"/>
  <c r="O1369" i="4"/>
  <c r="N1369" i="4"/>
  <c r="M1369" i="4"/>
  <c r="F1369" i="4"/>
  <c r="O1368" i="4"/>
  <c r="N1368" i="4"/>
  <c r="M1368" i="4"/>
  <c r="O1367" i="4"/>
  <c r="N1367" i="4"/>
  <c r="M1367" i="4"/>
  <c r="F1367" i="4"/>
  <c r="F1368" i="4" s="1"/>
  <c r="O1366" i="4"/>
  <c r="N1366" i="4"/>
  <c r="S1366" i="4" s="1"/>
  <c r="AX849" i="14" s="1"/>
  <c r="M1366" i="4"/>
  <c r="F1366" i="4"/>
  <c r="O1365" i="4"/>
  <c r="N1365" i="4"/>
  <c r="S1365" i="4" s="1"/>
  <c r="AX853" i="14" s="1"/>
  <c r="M1365" i="4"/>
  <c r="F1365" i="4"/>
  <c r="O1364" i="4"/>
  <c r="N1364" i="4"/>
  <c r="P1364" i="4" s="1"/>
  <c r="M1364" i="4"/>
  <c r="F1364" i="4"/>
  <c r="O1363" i="4"/>
  <c r="N1363" i="4"/>
  <c r="M1363" i="4"/>
  <c r="F1363" i="4"/>
  <c r="O1362" i="4"/>
  <c r="N1362" i="4"/>
  <c r="M1362" i="4"/>
  <c r="O1361" i="4"/>
  <c r="N1361" i="4"/>
  <c r="M1361" i="4"/>
  <c r="F1361" i="4"/>
  <c r="F1362" i="4" s="1"/>
  <c r="O1360" i="4"/>
  <c r="N1360" i="4"/>
  <c r="M1360" i="4"/>
  <c r="F1360" i="4"/>
  <c r="N1359" i="4"/>
  <c r="M1359" i="4"/>
  <c r="O1359" i="4" s="1"/>
  <c r="N1358" i="4"/>
  <c r="M1358" i="4"/>
  <c r="O1358" i="4" s="1"/>
  <c r="F1358" i="4"/>
  <c r="F1359" i="4" s="1"/>
  <c r="N1357" i="4"/>
  <c r="Q1357" i="4" s="1"/>
  <c r="M1357" i="4"/>
  <c r="O1357" i="4" s="1"/>
  <c r="F1357" i="4"/>
  <c r="N1356" i="4"/>
  <c r="M1356" i="4"/>
  <c r="O1356" i="4" s="1"/>
  <c r="F1356" i="4"/>
  <c r="N1355" i="4"/>
  <c r="M1355" i="4"/>
  <c r="O1355" i="4" s="1"/>
  <c r="N1354" i="4"/>
  <c r="M1354" i="4"/>
  <c r="O1354" i="4" s="1"/>
  <c r="F1354" i="4"/>
  <c r="F1355" i="4" s="1"/>
  <c r="N1353" i="4"/>
  <c r="M1353" i="4"/>
  <c r="O1353" i="4" s="1"/>
  <c r="N1352" i="4"/>
  <c r="M1352" i="4"/>
  <c r="O1352" i="4" s="1"/>
  <c r="F1352" i="4"/>
  <c r="F1353" i="4" s="1"/>
  <c r="N1351" i="4"/>
  <c r="S1351" i="4" s="1"/>
  <c r="AX817" i="14" s="1"/>
  <c r="M1351" i="4"/>
  <c r="O1351" i="4" s="1"/>
  <c r="F1351" i="4"/>
  <c r="N1350" i="4"/>
  <c r="M1350" i="4"/>
  <c r="O1350" i="4" s="1"/>
  <c r="F1350" i="4"/>
  <c r="N1349" i="4"/>
  <c r="M1349" i="4"/>
  <c r="O1349" i="4" s="1"/>
  <c r="N1348" i="4"/>
  <c r="M1348" i="4"/>
  <c r="O1348" i="4" s="1"/>
  <c r="F1348" i="4"/>
  <c r="F1349" i="4" s="1"/>
  <c r="N1347" i="4"/>
  <c r="M1347" i="4"/>
  <c r="O1347" i="4" s="1"/>
  <c r="N1346" i="4"/>
  <c r="M1346" i="4"/>
  <c r="O1346" i="4" s="1"/>
  <c r="F1346" i="4"/>
  <c r="F1347" i="4" s="1"/>
  <c r="N1345" i="4"/>
  <c r="M1345" i="4"/>
  <c r="O1345" i="4" s="1"/>
  <c r="F1345" i="4"/>
  <c r="N1344" i="4"/>
  <c r="M1344" i="4"/>
  <c r="O1344" i="4" s="1"/>
  <c r="N1343" i="4"/>
  <c r="M1343" i="4"/>
  <c r="O1343" i="4" s="1"/>
  <c r="F1343" i="4"/>
  <c r="F1344" i="4" s="1"/>
  <c r="N1342" i="4"/>
  <c r="Q1342" i="4" s="1"/>
  <c r="M1342" i="4"/>
  <c r="O1342" i="4" s="1"/>
  <c r="F1342" i="4"/>
  <c r="N1341" i="4"/>
  <c r="S1341" i="4" s="1"/>
  <c r="AX752" i="14" s="1"/>
  <c r="M1341" i="4"/>
  <c r="O1341" i="4" s="1"/>
  <c r="F1341" i="4"/>
  <c r="N1340" i="4"/>
  <c r="S1340" i="4" s="1"/>
  <c r="AX706" i="14" s="1"/>
  <c r="M1340" i="4"/>
  <c r="O1340" i="4" s="1"/>
  <c r="F1340" i="4"/>
  <c r="N1339" i="4"/>
  <c r="M1339" i="4"/>
  <c r="O1339" i="4" s="1"/>
  <c r="N1338" i="4"/>
  <c r="M1338" i="4"/>
  <c r="O1338" i="4" s="1"/>
  <c r="F1338" i="4"/>
  <c r="F1339" i="4" s="1"/>
  <c r="N1337" i="4"/>
  <c r="M1337" i="4"/>
  <c r="O1337" i="4" s="1"/>
  <c r="N1336" i="4"/>
  <c r="M1336" i="4"/>
  <c r="O1336" i="4" s="1"/>
  <c r="F1336" i="4"/>
  <c r="F1337" i="4" s="1"/>
  <c r="N1335" i="4"/>
  <c r="M1335" i="4"/>
  <c r="O1335" i="4" s="1"/>
  <c r="N1334" i="4"/>
  <c r="M1334" i="4"/>
  <c r="O1334" i="4" s="1"/>
  <c r="F1334" i="4"/>
  <c r="F1335" i="4" s="1"/>
  <c r="N1333" i="4"/>
  <c r="M1333" i="4"/>
  <c r="O1333" i="4" s="1"/>
  <c r="N1332" i="4"/>
  <c r="M1332" i="4"/>
  <c r="O1332" i="4" s="1"/>
  <c r="F1332" i="4"/>
  <c r="F1333" i="4" s="1"/>
  <c r="N1331" i="4"/>
  <c r="M1331" i="4"/>
  <c r="O1331" i="4" s="1"/>
  <c r="N1330" i="4"/>
  <c r="M1330" i="4"/>
  <c r="O1330" i="4" s="1"/>
  <c r="F1330" i="4"/>
  <c r="F1331" i="4" s="1"/>
  <c r="N1329" i="4"/>
  <c r="Q1329" i="4" s="1"/>
  <c r="M1329" i="4"/>
  <c r="O1329" i="4" s="1"/>
  <c r="F1329" i="4"/>
  <c r="N1328" i="4"/>
  <c r="M1328" i="4"/>
  <c r="O1328" i="4" s="1"/>
  <c r="F1328" i="4"/>
  <c r="N1327" i="4"/>
  <c r="M1327" i="4"/>
  <c r="O1327" i="4" s="1"/>
  <c r="N1326" i="4"/>
  <c r="M1326" i="4"/>
  <c r="O1326" i="4" s="1"/>
  <c r="F1326" i="4"/>
  <c r="F1327" i="4" s="1"/>
  <c r="N1325" i="4"/>
  <c r="M1325" i="4"/>
  <c r="O1325" i="4" s="1"/>
  <c r="N1324" i="4"/>
  <c r="M1324" i="4"/>
  <c r="O1324" i="4" s="1"/>
  <c r="F1324" i="4"/>
  <c r="F1325" i="4" s="1"/>
  <c r="N1323" i="4"/>
  <c r="M1323" i="4"/>
  <c r="O1323" i="4" s="1"/>
  <c r="N1322" i="4"/>
  <c r="M1322" i="4"/>
  <c r="O1322" i="4" s="1"/>
  <c r="F1322" i="4"/>
  <c r="F1323" i="4" s="1"/>
  <c r="N1321" i="4"/>
  <c r="M1321" i="4"/>
  <c r="O1321" i="4" s="1"/>
  <c r="N1320" i="4"/>
  <c r="M1320" i="4"/>
  <c r="O1320" i="4" s="1"/>
  <c r="F1320" i="4"/>
  <c r="F1321" i="4" s="1"/>
  <c r="N1319" i="4"/>
  <c r="S1319" i="4" s="1"/>
  <c r="AX720" i="14" s="1"/>
  <c r="M1319" i="4"/>
  <c r="O1319" i="4" s="1"/>
  <c r="F1319" i="4"/>
  <c r="N1318" i="4"/>
  <c r="M1318" i="4"/>
  <c r="O1318" i="4" s="1"/>
  <c r="N1317" i="4"/>
  <c r="M1317" i="4"/>
  <c r="O1317" i="4" s="1"/>
  <c r="F1317" i="4"/>
  <c r="F1318" i="4" s="1"/>
  <c r="N1316" i="4"/>
  <c r="S1316" i="4" s="1"/>
  <c r="AX670" i="14" s="1"/>
  <c r="M1316" i="4"/>
  <c r="O1316" i="4" s="1"/>
  <c r="F1316" i="4"/>
  <c r="N1315" i="4"/>
  <c r="M1315" i="4"/>
  <c r="O1315" i="4" s="1"/>
  <c r="N1314" i="4"/>
  <c r="M1314" i="4"/>
  <c r="O1314" i="4" s="1"/>
  <c r="F1314" i="4"/>
  <c r="F1315" i="4" s="1"/>
  <c r="N1313" i="4"/>
  <c r="S1313" i="4" s="1"/>
  <c r="AX669" i="14" s="1"/>
  <c r="M1313" i="4"/>
  <c r="O1313" i="4" s="1"/>
  <c r="F1313" i="4"/>
  <c r="N1312" i="4"/>
  <c r="S1312" i="4" s="1"/>
  <c r="AX733" i="14" s="1"/>
  <c r="M1312" i="4"/>
  <c r="O1312" i="4" s="1"/>
  <c r="F1312" i="4"/>
  <c r="N1311" i="4"/>
  <c r="M1311" i="4"/>
  <c r="O1311" i="4" s="1"/>
  <c r="N1310" i="4"/>
  <c r="M1310" i="4"/>
  <c r="O1310" i="4" s="1"/>
  <c r="F1310" i="4"/>
  <c r="F1311" i="4" s="1"/>
  <c r="N1309" i="4"/>
  <c r="M1309" i="4"/>
  <c r="O1309" i="4" s="1"/>
  <c r="N1308" i="4"/>
  <c r="M1308" i="4"/>
  <c r="O1308" i="4" s="1"/>
  <c r="F1308" i="4"/>
  <c r="F1309" i="4" s="1"/>
  <c r="N1307" i="4"/>
  <c r="M1307" i="4"/>
  <c r="O1307" i="4" s="1"/>
  <c r="F1307" i="4"/>
  <c r="N1306" i="4"/>
  <c r="M1306" i="4"/>
  <c r="O1306" i="4" s="1"/>
  <c r="N1305" i="4"/>
  <c r="M1305" i="4"/>
  <c r="O1305" i="4" s="1"/>
  <c r="F1305" i="4"/>
  <c r="F1306" i="4" s="1"/>
  <c r="N1304" i="4"/>
  <c r="M1304" i="4"/>
  <c r="O1304" i="4" s="1"/>
  <c r="N1303" i="4"/>
  <c r="M1303" i="4"/>
  <c r="O1303" i="4" s="1"/>
  <c r="F1303" i="4"/>
  <c r="F1304" i="4" s="1"/>
  <c r="N1302" i="4"/>
  <c r="M1302" i="4"/>
  <c r="O1302" i="4" s="1"/>
  <c r="N1301" i="4"/>
  <c r="M1301" i="4"/>
  <c r="O1301" i="4" s="1"/>
  <c r="F1301" i="4"/>
  <c r="F1302" i="4" s="1"/>
  <c r="N1300" i="4"/>
  <c r="M1300" i="4"/>
  <c r="O1300" i="4" s="1"/>
  <c r="N1299" i="4"/>
  <c r="M1299" i="4"/>
  <c r="O1299" i="4" s="1"/>
  <c r="F1299" i="4"/>
  <c r="F1300" i="4" s="1"/>
  <c r="N1298" i="4"/>
  <c r="M1298" i="4"/>
  <c r="O1298" i="4" s="1"/>
  <c r="N1297" i="4"/>
  <c r="M1297" i="4"/>
  <c r="O1297" i="4" s="1"/>
  <c r="F1297" i="4"/>
  <c r="F1298" i="4" s="1"/>
  <c r="N1296" i="4"/>
  <c r="M1296" i="4"/>
  <c r="O1296" i="4" s="1"/>
  <c r="N1295" i="4"/>
  <c r="M1295" i="4"/>
  <c r="O1295" i="4" s="1"/>
  <c r="F1295" i="4"/>
  <c r="F1296" i="4" s="1"/>
  <c r="N1294" i="4"/>
  <c r="M1294" i="4"/>
  <c r="O1294" i="4" s="1"/>
  <c r="N1293" i="4"/>
  <c r="M1293" i="4"/>
  <c r="O1293" i="4" s="1"/>
  <c r="F1293" i="4"/>
  <c r="F1294" i="4" s="1"/>
  <c r="N1292" i="4"/>
  <c r="P1292" i="4" s="1"/>
  <c r="M1292" i="4"/>
  <c r="O1292" i="4" s="1"/>
  <c r="F1292" i="4"/>
  <c r="N1291" i="4"/>
  <c r="M1291" i="4"/>
  <c r="O1291" i="4" s="1"/>
  <c r="N1290" i="4"/>
  <c r="M1290" i="4"/>
  <c r="O1290" i="4" s="1"/>
  <c r="F1290" i="4"/>
  <c r="F1291" i="4" s="1"/>
  <c r="N1289" i="4"/>
  <c r="M1289" i="4"/>
  <c r="O1289" i="4" s="1"/>
  <c r="N1288" i="4"/>
  <c r="M1288" i="4"/>
  <c r="O1288" i="4" s="1"/>
  <c r="F1288" i="4"/>
  <c r="F1289" i="4" s="1"/>
  <c r="N1287" i="4"/>
  <c r="M1287" i="4"/>
  <c r="O1287" i="4" s="1"/>
  <c r="N1286" i="4"/>
  <c r="M1286" i="4"/>
  <c r="O1286" i="4" s="1"/>
  <c r="F1286" i="4"/>
  <c r="F1287" i="4" s="1"/>
  <c r="N1285" i="4"/>
  <c r="Q1285" i="4" s="1"/>
  <c r="M1285" i="4"/>
  <c r="O1285" i="4" s="1"/>
  <c r="F1285" i="4"/>
  <c r="N1284" i="4"/>
  <c r="M1284" i="4"/>
  <c r="O1284" i="4" s="1"/>
  <c r="N1283" i="4"/>
  <c r="M1283" i="4"/>
  <c r="O1283" i="4" s="1"/>
  <c r="F1283" i="4"/>
  <c r="F1284" i="4" s="1"/>
  <c r="N1282" i="4"/>
  <c r="S1282" i="4" s="1"/>
  <c r="AX602" i="14" s="1"/>
  <c r="M1282" i="4"/>
  <c r="O1282" i="4" s="1"/>
  <c r="F1282" i="4"/>
  <c r="N1281" i="4"/>
  <c r="M1281" i="4"/>
  <c r="O1281" i="4" s="1"/>
  <c r="N1280" i="4"/>
  <c r="M1280" i="4"/>
  <c r="O1280" i="4" s="1"/>
  <c r="F1280" i="4"/>
  <c r="F1281" i="4" s="1"/>
  <c r="N1279" i="4"/>
  <c r="M1279" i="4"/>
  <c r="O1279" i="4" s="1"/>
  <c r="N1278" i="4"/>
  <c r="M1278" i="4"/>
  <c r="O1278" i="4" s="1"/>
  <c r="F1278" i="4"/>
  <c r="F1279" i="4" s="1"/>
  <c r="N1277" i="4"/>
  <c r="M1277" i="4"/>
  <c r="O1277" i="4" s="1"/>
  <c r="N1276" i="4"/>
  <c r="M1276" i="4"/>
  <c r="O1276" i="4" s="1"/>
  <c r="F1276" i="4"/>
  <c r="F1277" i="4" s="1"/>
  <c r="N1275" i="4"/>
  <c r="M1275" i="4"/>
  <c r="O1275" i="4" s="1"/>
  <c r="N1274" i="4"/>
  <c r="M1274" i="4"/>
  <c r="O1274" i="4" s="1"/>
  <c r="F1274" i="4"/>
  <c r="F1275" i="4" s="1"/>
  <c r="N1273" i="4"/>
  <c r="S1273" i="4" s="1"/>
  <c r="AX802" i="14" s="1"/>
  <c r="M1273" i="4"/>
  <c r="O1273" i="4" s="1"/>
  <c r="F1273" i="4"/>
  <c r="N1272" i="4"/>
  <c r="P1272" i="4" s="1"/>
  <c r="M1272" i="4"/>
  <c r="O1272" i="4" s="1"/>
  <c r="F1272" i="4"/>
  <c r="N1271" i="4"/>
  <c r="S1271" i="4" s="1"/>
  <c r="AX755" i="14" s="1"/>
  <c r="M1271" i="4"/>
  <c r="O1271" i="4" s="1"/>
  <c r="F1271" i="4"/>
  <c r="N1270" i="4"/>
  <c r="M1270" i="4"/>
  <c r="O1270" i="4" s="1"/>
  <c r="F1270" i="4"/>
  <c r="N1269" i="4"/>
  <c r="S1269" i="4" s="1"/>
  <c r="AX737" i="14" s="1"/>
  <c r="M1269" i="4"/>
  <c r="O1269" i="4" s="1"/>
  <c r="F1269" i="4"/>
  <c r="N1268" i="4"/>
  <c r="M1268" i="4"/>
  <c r="O1268" i="4" s="1"/>
  <c r="N1267" i="4"/>
  <c r="M1267" i="4"/>
  <c r="O1267" i="4" s="1"/>
  <c r="F1267" i="4"/>
  <c r="F1268" i="4" s="1"/>
  <c r="N1266" i="4"/>
  <c r="M1266" i="4"/>
  <c r="O1266" i="4" s="1"/>
  <c r="N1265" i="4"/>
  <c r="M1265" i="4"/>
  <c r="O1265" i="4" s="1"/>
  <c r="F1265" i="4"/>
  <c r="F1266" i="4" s="1"/>
  <c r="N1264" i="4"/>
  <c r="M1264" i="4"/>
  <c r="O1264" i="4" s="1"/>
  <c r="F1264" i="4"/>
  <c r="N1263" i="4"/>
  <c r="M1263" i="4"/>
  <c r="O1263" i="4" s="1"/>
  <c r="N1262" i="4"/>
  <c r="M1262" i="4"/>
  <c r="O1262" i="4" s="1"/>
  <c r="F1262" i="4"/>
  <c r="F1263" i="4" s="1"/>
  <c r="N1261" i="4"/>
  <c r="M1261" i="4"/>
  <c r="O1261" i="4" s="1"/>
  <c r="N1260" i="4"/>
  <c r="M1260" i="4"/>
  <c r="O1260" i="4" s="1"/>
  <c r="F1260" i="4"/>
  <c r="F1261" i="4" s="1"/>
  <c r="N1259" i="4"/>
  <c r="M1259" i="4"/>
  <c r="O1259" i="4" s="1"/>
  <c r="N1258" i="4"/>
  <c r="M1258" i="4"/>
  <c r="O1258" i="4" s="1"/>
  <c r="F1258" i="4"/>
  <c r="F1259" i="4" s="1"/>
  <c r="N1257" i="4"/>
  <c r="M1257" i="4"/>
  <c r="O1257" i="4" s="1"/>
  <c r="N1256" i="4"/>
  <c r="M1256" i="4"/>
  <c r="O1256" i="4" s="1"/>
  <c r="F1256" i="4"/>
  <c r="F1257" i="4" s="1"/>
  <c r="N1255" i="4"/>
  <c r="M1255" i="4"/>
  <c r="O1255" i="4" s="1"/>
  <c r="N1254" i="4"/>
  <c r="M1254" i="4"/>
  <c r="O1254" i="4" s="1"/>
  <c r="F1254" i="4"/>
  <c r="F1255" i="4" s="1"/>
  <c r="N1253" i="4"/>
  <c r="M1253" i="4"/>
  <c r="O1253" i="4" s="1"/>
  <c r="N1252" i="4"/>
  <c r="M1252" i="4"/>
  <c r="O1252" i="4" s="1"/>
  <c r="F1252" i="4"/>
  <c r="F1253" i="4" s="1"/>
  <c r="N1251" i="4"/>
  <c r="M1251" i="4"/>
  <c r="O1251" i="4" s="1"/>
  <c r="N1250" i="4"/>
  <c r="M1250" i="4"/>
  <c r="O1250" i="4" s="1"/>
  <c r="F1250" i="4"/>
  <c r="F1251" i="4" s="1"/>
  <c r="N1249" i="4"/>
  <c r="M1249" i="4"/>
  <c r="O1249" i="4" s="1"/>
  <c r="F1249" i="4"/>
  <c r="N1248" i="4"/>
  <c r="M1248" i="4"/>
  <c r="O1248" i="4" s="1"/>
  <c r="F1248" i="4"/>
  <c r="N1247" i="4"/>
  <c r="M1247" i="4"/>
  <c r="O1247" i="4" s="1"/>
  <c r="N1246" i="4"/>
  <c r="M1246" i="4"/>
  <c r="O1246" i="4" s="1"/>
  <c r="F1246" i="4"/>
  <c r="F1247" i="4" s="1"/>
  <c r="N1245" i="4"/>
  <c r="M1245" i="4"/>
  <c r="O1245" i="4" s="1"/>
  <c r="N1244" i="4"/>
  <c r="M1244" i="4"/>
  <c r="O1244" i="4" s="1"/>
  <c r="F1244" i="4"/>
  <c r="F1245" i="4" s="1"/>
  <c r="N1243" i="4"/>
  <c r="M1243" i="4"/>
  <c r="O1243" i="4" s="1"/>
  <c r="F1243" i="4"/>
  <c r="N1242" i="4"/>
  <c r="M1242" i="4"/>
  <c r="O1242" i="4" s="1"/>
  <c r="N1241" i="4"/>
  <c r="M1241" i="4"/>
  <c r="O1241" i="4" s="1"/>
  <c r="F1241" i="4"/>
  <c r="F1242" i="4" s="1"/>
  <c r="N1240" i="4"/>
  <c r="S1240" i="4" s="1"/>
  <c r="AX712" i="14" s="1"/>
  <c r="M1240" i="4"/>
  <c r="O1240" i="4" s="1"/>
  <c r="F1240" i="4"/>
  <c r="N1239" i="4"/>
  <c r="S1239" i="4" s="1"/>
  <c r="AX740" i="14" s="1"/>
  <c r="M1239" i="4"/>
  <c r="O1239" i="4" s="1"/>
  <c r="F1239" i="4"/>
  <c r="N1238" i="4"/>
  <c r="M1238" i="4"/>
  <c r="O1238" i="4" s="1"/>
  <c r="N1237" i="4"/>
  <c r="M1237" i="4"/>
  <c r="O1237" i="4" s="1"/>
  <c r="F1237" i="4"/>
  <c r="F1238" i="4" s="1"/>
  <c r="N1236" i="4"/>
  <c r="M1236" i="4"/>
  <c r="O1236" i="4" s="1"/>
  <c r="N1235" i="4"/>
  <c r="M1235" i="4"/>
  <c r="O1235" i="4" s="1"/>
  <c r="F1235" i="4"/>
  <c r="F1236" i="4" s="1"/>
  <c r="N1234" i="4"/>
  <c r="M1234" i="4"/>
  <c r="O1234" i="4" s="1"/>
  <c r="N1233" i="4"/>
  <c r="M1233" i="4"/>
  <c r="O1233" i="4" s="1"/>
  <c r="F1233" i="4"/>
  <c r="F1234" i="4" s="1"/>
  <c r="N1232" i="4"/>
  <c r="M1232" i="4"/>
  <c r="O1232" i="4" s="1"/>
  <c r="N1231" i="4"/>
  <c r="M1231" i="4"/>
  <c r="O1231" i="4" s="1"/>
  <c r="F1231" i="4"/>
  <c r="F1232" i="4" s="1"/>
  <c r="N1230" i="4"/>
  <c r="M1230" i="4"/>
  <c r="O1230" i="4" s="1"/>
  <c r="N1229" i="4"/>
  <c r="M1229" i="4"/>
  <c r="O1229" i="4" s="1"/>
  <c r="F1229" i="4"/>
  <c r="F1230" i="4" s="1"/>
  <c r="N1228" i="4"/>
  <c r="M1228" i="4"/>
  <c r="O1228" i="4" s="1"/>
  <c r="N1227" i="4"/>
  <c r="M1227" i="4"/>
  <c r="O1227" i="4" s="1"/>
  <c r="F1227" i="4"/>
  <c r="F1228" i="4" s="1"/>
  <c r="N1226" i="4"/>
  <c r="M1226" i="4"/>
  <c r="O1226" i="4" s="1"/>
  <c r="N1225" i="4"/>
  <c r="M1225" i="4"/>
  <c r="O1225" i="4" s="1"/>
  <c r="F1225" i="4"/>
  <c r="F1226" i="4" s="1"/>
  <c r="N1224" i="4"/>
  <c r="S1224" i="4" s="1"/>
  <c r="AX719" i="14" s="1"/>
  <c r="M1224" i="4"/>
  <c r="O1224" i="4" s="1"/>
  <c r="F1224" i="4"/>
  <c r="N1223" i="4"/>
  <c r="M1223" i="4"/>
  <c r="O1223" i="4" s="1"/>
  <c r="N1222" i="4"/>
  <c r="M1222" i="4"/>
  <c r="O1222" i="4" s="1"/>
  <c r="F1222" i="4"/>
  <c r="F1223" i="4" s="1"/>
  <c r="N1221" i="4"/>
  <c r="S1221" i="4" s="1"/>
  <c r="AX778" i="14" s="1"/>
  <c r="M1221" i="4"/>
  <c r="O1221" i="4" s="1"/>
  <c r="F1221" i="4"/>
  <c r="N1220" i="4"/>
  <c r="M1220" i="4"/>
  <c r="O1220" i="4" s="1"/>
  <c r="F1220" i="4"/>
  <c r="N1219" i="4"/>
  <c r="M1219" i="4"/>
  <c r="O1219" i="4" s="1"/>
  <c r="N1218" i="4"/>
  <c r="M1218" i="4"/>
  <c r="O1218" i="4" s="1"/>
  <c r="F1218" i="4"/>
  <c r="F1219" i="4" s="1"/>
  <c r="N1217" i="4"/>
  <c r="M1217" i="4"/>
  <c r="O1217" i="4" s="1"/>
  <c r="F1217" i="4"/>
  <c r="N1216" i="4"/>
  <c r="M1216" i="4"/>
  <c r="O1216" i="4" s="1"/>
  <c r="N1215" i="4"/>
  <c r="M1215" i="4"/>
  <c r="O1215" i="4" s="1"/>
  <c r="F1215" i="4"/>
  <c r="F1216" i="4" s="1"/>
  <c r="N1214" i="4"/>
  <c r="M1214" i="4"/>
  <c r="O1214" i="4" s="1"/>
  <c r="N1213" i="4"/>
  <c r="M1213" i="4"/>
  <c r="O1213" i="4" s="1"/>
  <c r="F1213" i="4"/>
  <c r="F1214" i="4" s="1"/>
  <c r="N1212" i="4"/>
  <c r="S1212" i="4" s="1"/>
  <c r="AX600" i="14" s="1"/>
  <c r="M1212" i="4"/>
  <c r="O1212" i="4" s="1"/>
  <c r="F1212" i="4"/>
  <c r="N1211" i="4"/>
  <c r="M1211" i="4"/>
  <c r="O1211" i="4" s="1"/>
  <c r="N1210" i="4"/>
  <c r="M1210" i="4"/>
  <c r="O1210" i="4" s="1"/>
  <c r="F1210" i="4"/>
  <c r="F1211" i="4" s="1"/>
  <c r="N1209" i="4"/>
  <c r="M1209" i="4"/>
  <c r="O1209" i="4" s="1"/>
  <c r="N1208" i="4"/>
  <c r="M1208" i="4"/>
  <c r="O1208" i="4" s="1"/>
  <c r="F1208" i="4"/>
  <c r="F1209" i="4" s="1"/>
  <c r="N1207" i="4"/>
  <c r="M1207" i="4"/>
  <c r="O1207" i="4" s="1"/>
  <c r="N1206" i="4"/>
  <c r="M1206" i="4"/>
  <c r="O1206" i="4" s="1"/>
  <c r="F1206" i="4"/>
  <c r="F1207" i="4" s="1"/>
  <c r="N1205" i="4"/>
  <c r="M1205" i="4"/>
  <c r="O1205" i="4" s="1"/>
  <c r="F1205" i="4"/>
  <c r="N1204" i="4"/>
  <c r="M1204" i="4"/>
  <c r="O1204" i="4" s="1"/>
  <c r="F1204" i="4"/>
  <c r="N1203" i="4"/>
  <c r="S1203" i="4" s="1"/>
  <c r="AX717" i="14" s="1"/>
  <c r="M1203" i="4"/>
  <c r="O1203" i="4" s="1"/>
  <c r="F1203" i="4"/>
  <c r="N1202" i="4"/>
  <c r="S1202" i="4" s="1"/>
  <c r="AX619" i="14" s="1"/>
  <c r="M1202" i="4"/>
  <c r="O1202" i="4" s="1"/>
  <c r="F1202" i="4"/>
  <c r="N1201" i="4"/>
  <c r="M1201" i="4"/>
  <c r="O1201" i="4" s="1"/>
  <c r="N1200" i="4"/>
  <c r="M1200" i="4"/>
  <c r="O1200" i="4" s="1"/>
  <c r="F1200" i="4"/>
  <c r="F1201" i="4" s="1"/>
  <c r="N1199" i="4"/>
  <c r="M1199" i="4"/>
  <c r="O1199" i="4" s="1"/>
  <c r="F1199" i="4"/>
  <c r="N1198" i="4"/>
  <c r="M1198" i="4"/>
  <c r="O1198" i="4" s="1"/>
  <c r="N1197" i="4"/>
  <c r="M1197" i="4"/>
  <c r="O1197" i="4" s="1"/>
  <c r="F1197" i="4"/>
  <c r="F1198" i="4" s="1"/>
  <c r="N1196" i="4"/>
  <c r="M1196" i="4"/>
  <c r="O1196" i="4" s="1"/>
  <c r="N1195" i="4"/>
  <c r="M1195" i="4"/>
  <c r="O1195" i="4" s="1"/>
  <c r="F1195" i="4"/>
  <c r="F1196" i="4" s="1"/>
  <c r="N1194" i="4"/>
  <c r="M1194" i="4"/>
  <c r="O1194" i="4" s="1"/>
  <c r="N1193" i="4"/>
  <c r="M1193" i="4"/>
  <c r="O1193" i="4" s="1"/>
  <c r="F1193" i="4"/>
  <c r="F1194" i="4" s="1"/>
  <c r="N1192" i="4"/>
  <c r="M1192" i="4"/>
  <c r="O1192" i="4" s="1"/>
  <c r="N1191" i="4"/>
  <c r="M1191" i="4"/>
  <c r="O1191" i="4" s="1"/>
  <c r="F1191" i="4"/>
  <c r="F1192" i="4" s="1"/>
  <c r="N1190" i="4"/>
  <c r="M1190" i="4"/>
  <c r="O1190" i="4" s="1"/>
  <c r="N1189" i="4"/>
  <c r="M1189" i="4"/>
  <c r="O1189" i="4" s="1"/>
  <c r="F1189" i="4"/>
  <c r="F1190" i="4" s="1"/>
  <c r="N1188" i="4"/>
  <c r="M1188" i="4"/>
  <c r="O1188" i="4" s="1"/>
  <c r="N1187" i="4"/>
  <c r="M1187" i="4"/>
  <c r="O1187" i="4" s="1"/>
  <c r="F1187" i="4"/>
  <c r="F1188" i="4" s="1"/>
  <c r="N1186" i="4"/>
  <c r="M1186" i="4"/>
  <c r="O1186" i="4" s="1"/>
  <c r="N1185" i="4"/>
  <c r="M1185" i="4"/>
  <c r="O1185" i="4" s="1"/>
  <c r="F1185" i="4"/>
  <c r="F1186" i="4" s="1"/>
  <c r="N1184" i="4"/>
  <c r="M1184" i="4"/>
  <c r="O1184" i="4" s="1"/>
  <c r="N1183" i="4"/>
  <c r="M1183" i="4"/>
  <c r="O1183" i="4" s="1"/>
  <c r="F1183" i="4"/>
  <c r="F1184" i="4" s="1"/>
  <c r="N1182" i="4"/>
  <c r="M1182" i="4"/>
  <c r="O1182" i="4" s="1"/>
  <c r="N1181" i="4"/>
  <c r="M1181" i="4"/>
  <c r="O1181" i="4" s="1"/>
  <c r="F1181" i="4"/>
  <c r="F1182" i="4" s="1"/>
  <c r="N1180" i="4"/>
  <c r="M1180" i="4"/>
  <c r="O1180" i="4" s="1"/>
  <c r="N1179" i="4"/>
  <c r="M1179" i="4"/>
  <c r="O1179" i="4" s="1"/>
  <c r="F1179" i="4"/>
  <c r="F1180" i="4" s="1"/>
  <c r="N1178" i="4"/>
  <c r="M1178" i="4"/>
  <c r="O1178" i="4" s="1"/>
  <c r="N1177" i="4"/>
  <c r="M1177" i="4"/>
  <c r="O1177" i="4" s="1"/>
  <c r="F1177" i="4"/>
  <c r="F1178" i="4" s="1"/>
  <c r="N1176" i="4"/>
  <c r="M1176" i="4"/>
  <c r="O1176" i="4" s="1"/>
  <c r="N1175" i="4"/>
  <c r="M1175" i="4"/>
  <c r="O1175" i="4" s="1"/>
  <c r="F1175" i="4"/>
  <c r="F1176" i="4" s="1"/>
  <c r="N1174" i="4"/>
  <c r="M1174" i="4"/>
  <c r="O1174" i="4" s="1"/>
  <c r="N1173" i="4"/>
  <c r="M1173" i="4"/>
  <c r="O1173" i="4" s="1"/>
  <c r="F1173" i="4"/>
  <c r="F1174" i="4" s="1"/>
  <c r="N1172" i="4"/>
  <c r="M1172" i="4"/>
  <c r="O1172" i="4" s="1"/>
  <c r="F1172" i="4"/>
  <c r="N1171" i="4"/>
  <c r="M1171" i="4"/>
  <c r="O1171" i="4" s="1"/>
  <c r="N1170" i="4"/>
  <c r="M1170" i="4"/>
  <c r="O1170" i="4" s="1"/>
  <c r="F1170" i="4"/>
  <c r="F1171" i="4" s="1"/>
  <c r="N1169" i="4"/>
  <c r="M1169" i="4"/>
  <c r="O1169" i="4" s="1"/>
  <c r="N1168" i="4"/>
  <c r="M1168" i="4"/>
  <c r="O1168" i="4" s="1"/>
  <c r="F1168" i="4"/>
  <c r="F1169" i="4" s="1"/>
  <c r="N1167" i="4"/>
  <c r="M1167" i="4"/>
  <c r="O1167" i="4" s="1"/>
  <c r="F1167" i="4"/>
  <c r="N1166" i="4"/>
  <c r="M1166" i="4"/>
  <c r="O1166" i="4" s="1"/>
  <c r="N1165" i="4"/>
  <c r="M1165" i="4"/>
  <c r="O1165" i="4" s="1"/>
  <c r="F1165" i="4"/>
  <c r="F1166" i="4" s="1"/>
  <c r="N1164" i="4"/>
  <c r="M1164" i="4"/>
  <c r="O1164" i="4" s="1"/>
  <c r="N1163" i="4"/>
  <c r="M1163" i="4"/>
  <c r="O1163" i="4" s="1"/>
  <c r="F1163" i="4"/>
  <c r="F1164" i="4" s="1"/>
  <c r="N1162" i="4"/>
  <c r="M1162" i="4"/>
  <c r="O1162" i="4" s="1"/>
  <c r="N1161" i="4"/>
  <c r="M1161" i="4"/>
  <c r="O1161" i="4" s="1"/>
  <c r="F1161" i="4"/>
  <c r="F1162" i="4" s="1"/>
  <c r="N1160" i="4"/>
  <c r="M1160" i="4"/>
  <c r="O1160" i="4" s="1"/>
  <c r="F1160" i="4"/>
  <c r="N1159" i="4"/>
  <c r="Q1159" i="4" s="1"/>
  <c r="M1159" i="4"/>
  <c r="O1159" i="4" s="1"/>
  <c r="F1159" i="4"/>
  <c r="N1158" i="4"/>
  <c r="M1158" i="4"/>
  <c r="O1158" i="4" s="1"/>
  <c r="F1158" i="4"/>
  <c r="N1157" i="4"/>
  <c r="M1157" i="4"/>
  <c r="O1157" i="4" s="1"/>
  <c r="N1156" i="4"/>
  <c r="M1156" i="4"/>
  <c r="O1156" i="4" s="1"/>
  <c r="F1156" i="4"/>
  <c r="F1157" i="4" s="1"/>
  <c r="N1155" i="4"/>
  <c r="M1155" i="4"/>
  <c r="O1155" i="4" s="1"/>
  <c r="N1154" i="4"/>
  <c r="M1154" i="4"/>
  <c r="O1154" i="4" s="1"/>
  <c r="F1154" i="4"/>
  <c r="F1155" i="4" s="1"/>
  <c r="N1153" i="4"/>
  <c r="S1153" i="4" s="1"/>
  <c r="AX675" i="14" s="1"/>
  <c r="M1153" i="4"/>
  <c r="O1153" i="4" s="1"/>
  <c r="F1153" i="4"/>
  <c r="N1152" i="4"/>
  <c r="S1152" i="4" s="1"/>
  <c r="AX834" i="14" s="1"/>
  <c r="M1152" i="4"/>
  <c r="O1152" i="4" s="1"/>
  <c r="F1152" i="4"/>
  <c r="N1151" i="4"/>
  <c r="M1151" i="4"/>
  <c r="O1151" i="4" s="1"/>
  <c r="F1151" i="4"/>
  <c r="N1150" i="4"/>
  <c r="M1150" i="4"/>
  <c r="O1150" i="4" s="1"/>
  <c r="N1149" i="4"/>
  <c r="M1149" i="4"/>
  <c r="O1149" i="4" s="1"/>
  <c r="F1149" i="4"/>
  <c r="F1150" i="4" s="1"/>
  <c r="N1148" i="4"/>
  <c r="M1148" i="4"/>
  <c r="O1148" i="4" s="1"/>
  <c r="N1147" i="4"/>
  <c r="M1147" i="4"/>
  <c r="O1147" i="4" s="1"/>
  <c r="F1147" i="4"/>
  <c r="F1148" i="4" s="1"/>
  <c r="N1146" i="4"/>
  <c r="M1146" i="4"/>
  <c r="O1146" i="4" s="1"/>
  <c r="N1145" i="4"/>
  <c r="M1145" i="4"/>
  <c r="O1145" i="4" s="1"/>
  <c r="F1145" i="4"/>
  <c r="F1146" i="4" s="1"/>
  <c r="N1144" i="4"/>
  <c r="M1144" i="4"/>
  <c r="O1144" i="4" s="1"/>
  <c r="N1143" i="4"/>
  <c r="M1143" i="4"/>
  <c r="O1143" i="4" s="1"/>
  <c r="F1143" i="4"/>
  <c r="F1144" i="4" s="1"/>
  <c r="N1142" i="4"/>
  <c r="M1142" i="4"/>
  <c r="O1142" i="4" s="1"/>
  <c r="N1141" i="4"/>
  <c r="M1141" i="4"/>
  <c r="O1141" i="4" s="1"/>
  <c r="F1141" i="4"/>
  <c r="F1142" i="4" s="1"/>
  <c r="N1140" i="4"/>
  <c r="M1140" i="4"/>
  <c r="O1140" i="4" s="1"/>
  <c r="F1140" i="4"/>
  <c r="N1139" i="4"/>
  <c r="M1139" i="4"/>
  <c r="O1139" i="4" s="1"/>
  <c r="N1138" i="4"/>
  <c r="M1138" i="4"/>
  <c r="O1138" i="4" s="1"/>
  <c r="F1138" i="4"/>
  <c r="F1139" i="4" s="1"/>
  <c r="N1137" i="4"/>
  <c r="M1137" i="4"/>
  <c r="O1137" i="4" s="1"/>
  <c r="N1136" i="4"/>
  <c r="M1136" i="4"/>
  <c r="O1136" i="4" s="1"/>
  <c r="F1136" i="4"/>
  <c r="F1137" i="4" s="1"/>
  <c r="N1135" i="4"/>
  <c r="M1135" i="4"/>
  <c r="O1135" i="4" s="1"/>
  <c r="N1134" i="4"/>
  <c r="M1134" i="4"/>
  <c r="O1134" i="4" s="1"/>
  <c r="F1134" i="4"/>
  <c r="F1135" i="4" s="1"/>
  <c r="N1133" i="4"/>
  <c r="M1133" i="4"/>
  <c r="O1133" i="4" s="1"/>
  <c r="N1132" i="4"/>
  <c r="M1132" i="4"/>
  <c r="O1132" i="4" s="1"/>
  <c r="F1132" i="4"/>
  <c r="F1133" i="4" s="1"/>
  <c r="N1131" i="4"/>
  <c r="M1131" i="4"/>
  <c r="O1131" i="4" s="1"/>
  <c r="N1130" i="4"/>
  <c r="M1130" i="4"/>
  <c r="O1130" i="4" s="1"/>
  <c r="F1130" i="4"/>
  <c r="F1131" i="4" s="1"/>
  <c r="N1129" i="4"/>
  <c r="M1129" i="4"/>
  <c r="O1129" i="4" s="1"/>
  <c r="N1128" i="4"/>
  <c r="M1128" i="4"/>
  <c r="O1128" i="4" s="1"/>
  <c r="F1128" i="4"/>
  <c r="F1129" i="4" s="1"/>
  <c r="N1127" i="4"/>
  <c r="M1127" i="4"/>
  <c r="O1127" i="4" s="1"/>
  <c r="N1126" i="4"/>
  <c r="M1126" i="4"/>
  <c r="O1126" i="4" s="1"/>
  <c r="F1126" i="4"/>
  <c r="F1127" i="4" s="1"/>
  <c r="N1125" i="4"/>
  <c r="M1125" i="4"/>
  <c r="O1125" i="4" s="1"/>
  <c r="F1125" i="4"/>
  <c r="N1124" i="4"/>
  <c r="M1124" i="4"/>
  <c r="O1124" i="4" s="1"/>
  <c r="N1123" i="4"/>
  <c r="M1123" i="4"/>
  <c r="O1123" i="4" s="1"/>
  <c r="F1123" i="4"/>
  <c r="F1124" i="4" s="1"/>
  <c r="N1122" i="4"/>
  <c r="Q1122" i="4" s="1"/>
  <c r="M1122" i="4"/>
  <c r="O1122" i="4" s="1"/>
  <c r="F1122" i="4"/>
  <c r="N1121" i="4"/>
  <c r="M1121" i="4"/>
  <c r="O1121" i="4" s="1"/>
  <c r="N1120" i="4"/>
  <c r="M1120" i="4"/>
  <c r="O1120" i="4" s="1"/>
  <c r="F1120" i="4"/>
  <c r="F1121" i="4" s="1"/>
  <c r="N1119" i="4"/>
  <c r="M1119" i="4"/>
  <c r="O1119" i="4" s="1"/>
  <c r="N1118" i="4"/>
  <c r="M1118" i="4"/>
  <c r="O1118" i="4" s="1"/>
  <c r="F1118" i="4"/>
  <c r="F1119" i="4" s="1"/>
  <c r="N1117" i="4"/>
  <c r="S1117" i="4" s="1"/>
  <c r="AX636" i="14" s="1"/>
  <c r="M1117" i="4"/>
  <c r="O1117" i="4" s="1"/>
  <c r="F1117" i="4"/>
  <c r="N1116" i="4"/>
  <c r="S1116" i="4" s="1"/>
  <c r="AX785" i="14" s="1"/>
  <c r="M1116" i="4"/>
  <c r="O1116" i="4" s="1"/>
  <c r="F1116" i="4"/>
  <c r="N1115" i="4"/>
  <c r="M1115" i="4"/>
  <c r="O1115" i="4" s="1"/>
  <c r="N1114" i="4"/>
  <c r="M1114" i="4"/>
  <c r="O1114" i="4" s="1"/>
  <c r="F1114" i="4"/>
  <c r="F1115" i="4" s="1"/>
  <c r="N1113" i="4"/>
  <c r="M1113" i="4"/>
  <c r="O1113" i="4" s="1"/>
  <c r="F1113" i="4"/>
  <c r="N1112" i="4"/>
  <c r="M1112" i="4"/>
  <c r="O1112" i="4" s="1"/>
  <c r="F1112" i="4"/>
  <c r="N1111" i="4"/>
  <c r="S1111" i="4" s="1"/>
  <c r="AX745" i="14" s="1"/>
  <c r="M1111" i="4"/>
  <c r="O1111" i="4" s="1"/>
  <c r="F1111" i="4"/>
  <c r="N1110" i="4"/>
  <c r="M1110" i="4"/>
  <c r="O1110" i="4" s="1"/>
  <c r="N1109" i="4"/>
  <c r="M1109" i="4"/>
  <c r="O1109" i="4" s="1"/>
  <c r="F1109" i="4"/>
  <c r="F1110" i="4" s="1"/>
  <c r="N1108" i="4"/>
  <c r="S1108" i="4" s="1"/>
  <c r="AX766" i="14" s="1"/>
  <c r="M1108" i="4"/>
  <c r="O1108" i="4" s="1"/>
  <c r="F1108" i="4"/>
  <c r="N1107" i="4"/>
  <c r="M1107" i="4"/>
  <c r="O1107" i="4" s="1"/>
  <c r="N1106" i="4"/>
  <c r="M1106" i="4"/>
  <c r="O1106" i="4" s="1"/>
  <c r="F1106" i="4"/>
  <c r="F1107" i="4" s="1"/>
  <c r="N1105" i="4"/>
  <c r="M1105" i="4"/>
  <c r="O1105" i="4" s="1"/>
  <c r="F1105" i="4"/>
  <c r="N1104" i="4"/>
  <c r="S1104" i="4" s="1"/>
  <c r="AX673" i="14" s="1"/>
  <c r="M1104" i="4"/>
  <c r="O1104" i="4" s="1"/>
  <c r="F1104" i="4"/>
  <c r="N1103" i="4"/>
  <c r="S1103" i="4" s="1"/>
  <c r="AX693" i="14" s="1"/>
  <c r="M1103" i="4"/>
  <c r="O1103" i="4" s="1"/>
  <c r="F1103" i="4"/>
  <c r="N1102" i="4"/>
  <c r="M1102" i="4"/>
  <c r="O1102" i="4" s="1"/>
  <c r="N1101" i="4"/>
  <c r="M1101" i="4"/>
  <c r="O1101" i="4" s="1"/>
  <c r="F1101" i="4"/>
  <c r="F1102" i="4" s="1"/>
  <c r="N1100" i="4"/>
  <c r="M1100" i="4"/>
  <c r="O1100" i="4" s="1"/>
  <c r="N1099" i="4"/>
  <c r="M1099" i="4"/>
  <c r="O1099" i="4" s="1"/>
  <c r="F1099" i="4"/>
  <c r="F1100" i="4" s="1"/>
  <c r="N1098" i="4"/>
  <c r="M1098" i="4"/>
  <c r="O1098" i="4" s="1"/>
  <c r="N1097" i="4"/>
  <c r="M1097" i="4"/>
  <c r="O1097" i="4" s="1"/>
  <c r="F1097" i="4"/>
  <c r="F1098" i="4" s="1"/>
  <c r="N1096" i="4"/>
  <c r="M1096" i="4"/>
  <c r="O1096" i="4" s="1"/>
  <c r="F1096" i="4"/>
  <c r="N1095" i="4"/>
  <c r="S1095" i="4" s="1"/>
  <c r="AX781" i="14" s="1"/>
  <c r="M1095" i="4"/>
  <c r="O1095" i="4" s="1"/>
  <c r="F1095" i="4"/>
  <c r="N1094" i="4"/>
  <c r="M1094" i="4"/>
  <c r="O1094" i="4" s="1"/>
  <c r="N1093" i="4"/>
  <c r="M1093" i="4"/>
  <c r="O1093" i="4" s="1"/>
  <c r="F1093" i="4"/>
  <c r="F1094" i="4" s="1"/>
  <c r="N1092" i="4"/>
  <c r="M1092" i="4"/>
  <c r="O1092" i="4" s="1"/>
  <c r="N1091" i="4"/>
  <c r="M1091" i="4"/>
  <c r="O1091" i="4" s="1"/>
  <c r="F1091" i="4"/>
  <c r="F1092" i="4" s="1"/>
  <c r="N1090" i="4"/>
  <c r="P1090" i="4" s="1"/>
  <c r="M1090" i="4"/>
  <c r="O1090" i="4" s="1"/>
  <c r="F1090" i="4"/>
  <c r="N1089" i="4"/>
  <c r="M1089" i="4"/>
  <c r="O1089" i="4" s="1"/>
  <c r="N1088" i="4"/>
  <c r="M1088" i="4"/>
  <c r="O1088" i="4" s="1"/>
  <c r="F1088" i="4"/>
  <c r="F1089" i="4" s="1"/>
  <c r="N1087" i="4"/>
  <c r="M1087" i="4"/>
  <c r="O1087" i="4" s="1"/>
  <c r="F1087" i="4"/>
  <c r="N1086" i="4"/>
  <c r="S1086" i="4" s="1"/>
  <c r="AX603" i="14" s="1"/>
  <c r="M1086" i="4"/>
  <c r="O1086" i="4" s="1"/>
  <c r="F1086" i="4"/>
  <c r="N1085" i="4"/>
  <c r="M1085" i="4"/>
  <c r="O1085" i="4" s="1"/>
  <c r="F1085" i="4"/>
  <c r="N1084" i="4"/>
  <c r="M1084" i="4"/>
  <c r="O1084" i="4" s="1"/>
  <c r="N1083" i="4"/>
  <c r="M1083" i="4"/>
  <c r="O1083" i="4" s="1"/>
  <c r="F1083" i="4"/>
  <c r="F1084" i="4" s="1"/>
  <c r="N1082" i="4"/>
  <c r="M1082" i="4"/>
  <c r="O1082" i="4" s="1"/>
  <c r="N1081" i="4"/>
  <c r="M1081" i="4"/>
  <c r="O1081" i="4" s="1"/>
  <c r="F1081" i="4"/>
  <c r="F1082" i="4" s="1"/>
  <c r="N1080" i="4"/>
  <c r="Q1080" i="4" s="1"/>
  <c r="M1080" i="4"/>
  <c r="O1080" i="4" s="1"/>
  <c r="F1080" i="4"/>
  <c r="N1079" i="4"/>
  <c r="M1079" i="4"/>
  <c r="O1079" i="4" s="1"/>
  <c r="N1078" i="4"/>
  <c r="M1078" i="4"/>
  <c r="O1078" i="4" s="1"/>
  <c r="F1078" i="4"/>
  <c r="F1079" i="4" s="1"/>
  <c r="N1077" i="4"/>
  <c r="Q1077" i="4" s="1"/>
  <c r="M1077" i="4"/>
  <c r="O1077" i="4" s="1"/>
  <c r="F1077" i="4"/>
  <c r="N1076" i="4"/>
  <c r="M1076" i="4"/>
  <c r="O1076" i="4" s="1"/>
  <c r="F1076" i="4"/>
  <c r="N1075" i="4"/>
  <c r="M1075" i="4"/>
  <c r="O1075" i="4" s="1"/>
  <c r="N1074" i="4"/>
  <c r="M1074" i="4"/>
  <c r="O1074" i="4" s="1"/>
  <c r="F1074" i="4"/>
  <c r="F1075" i="4" s="1"/>
  <c r="N1073" i="4"/>
  <c r="M1073" i="4"/>
  <c r="O1073" i="4" s="1"/>
  <c r="F1073" i="4"/>
  <c r="N1072" i="4"/>
  <c r="M1072" i="4"/>
  <c r="O1072" i="4" s="1"/>
  <c r="F1072" i="4"/>
  <c r="N1071" i="4"/>
  <c r="M1071" i="4"/>
  <c r="O1071" i="4" s="1"/>
  <c r="N1070" i="4"/>
  <c r="M1070" i="4"/>
  <c r="O1070" i="4" s="1"/>
  <c r="F1070" i="4"/>
  <c r="F1071" i="4" s="1"/>
  <c r="N1069" i="4"/>
  <c r="M1069" i="4"/>
  <c r="O1069" i="4" s="1"/>
  <c r="F1069" i="4"/>
  <c r="N1068" i="4"/>
  <c r="M1068" i="4"/>
  <c r="O1068" i="4" s="1"/>
  <c r="N1067" i="4"/>
  <c r="M1067" i="4"/>
  <c r="O1067" i="4" s="1"/>
  <c r="F1067" i="4"/>
  <c r="F1068" i="4" s="1"/>
  <c r="N1066" i="4"/>
  <c r="M1066" i="4"/>
  <c r="O1066" i="4" s="1"/>
  <c r="N1065" i="4"/>
  <c r="M1065" i="4"/>
  <c r="O1065" i="4" s="1"/>
  <c r="F1065" i="4"/>
  <c r="F1066" i="4" s="1"/>
  <c r="N1064" i="4"/>
  <c r="M1064" i="4"/>
  <c r="O1064" i="4" s="1"/>
  <c r="F1064" i="4"/>
  <c r="N1063" i="4"/>
  <c r="M1063" i="4"/>
  <c r="O1063" i="4" s="1"/>
  <c r="N1062" i="4"/>
  <c r="M1062" i="4"/>
  <c r="O1062" i="4" s="1"/>
  <c r="F1062" i="4"/>
  <c r="F1063" i="4" s="1"/>
  <c r="N1061" i="4"/>
  <c r="M1061" i="4"/>
  <c r="O1061" i="4" s="1"/>
  <c r="N1060" i="4"/>
  <c r="M1060" i="4"/>
  <c r="O1060" i="4" s="1"/>
  <c r="F1060" i="4"/>
  <c r="F1061" i="4" s="1"/>
  <c r="N1059" i="4"/>
  <c r="M1059" i="4"/>
  <c r="O1059" i="4" s="1"/>
  <c r="N1058" i="4"/>
  <c r="M1058" i="4"/>
  <c r="O1058" i="4" s="1"/>
  <c r="F1058" i="4"/>
  <c r="F1059" i="4" s="1"/>
  <c r="N1057" i="4"/>
  <c r="M1057" i="4"/>
  <c r="O1057" i="4" s="1"/>
  <c r="N1056" i="4"/>
  <c r="M1056" i="4"/>
  <c r="O1056" i="4" s="1"/>
  <c r="F1056" i="4"/>
  <c r="F1057" i="4" s="1"/>
  <c r="N1055" i="4"/>
  <c r="M1055" i="4"/>
  <c r="O1055" i="4" s="1"/>
  <c r="N1054" i="4"/>
  <c r="M1054" i="4"/>
  <c r="O1054" i="4" s="1"/>
  <c r="F1054" i="4"/>
  <c r="F1055" i="4" s="1"/>
  <c r="N1053" i="4"/>
  <c r="S1053" i="4" s="1"/>
  <c r="AX679" i="14" s="1"/>
  <c r="M1053" i="4"/>
  <c r="O1053" i="4" s="1"/>
  <c r="F1053" i="4"/>
  <c r="N1052" i="4"/>
  <c r="M1052" i="4"/>
  <c r="O1052" i="4" s="1"/>
  <c r="N1051" i="4"/>
  <c r="M1051" i="4"/>
  <c r="O1051" i="4" s="1"/>
  <c r="F1051" i="4"/>
  <c r="F1052" i="4" s="1"/>
  <c r="N1050" i="4"/>
  <c r="M1050" i="4"/>
  <c r="O1050" i="4" s="1"/>
  <c r="F1050" i="4"/>
  <c r="N1049" i="4"/>
  <c r="M1049" i="4"/>
  <c r="O1049" i="4" s="1"/>
  <c r="N1048" i="4"/>
  <c r="M1048" i="4"/>
  <c r="O1048" i="4" s="1"/>
  <c r="F1048" i="4"/>
  <c r="F1049" i="4" s="1"/>
  <c r="N1047" i="4"/>
  <c r="M1047" i="4"/>
  <c r="O1047" i="4" s="1"/>
  <c r="N1046" i="4"/>
  <c r="M1046" i="4"/>
  <c r="O1046" i="4" s="1"/>
  <c r="F1046" i="4"/>
  <c r="F1047" i="4" s="1"/>
  <c r="N1045" i="4"/>
  <c r="M1045" i="4"/>
  <c r="O1045" i="4" s="1"/>
  <c r="F1045" i="4"/>
  <c r="N1044" i="4"/>
  <c r="M1044" i="4"/>
  <c r="O1044" i="4" s="1"/>
  <c r="N1043" i="4"/>
  <c r="M1043" i="4"/>
  <c r="O1043" i="4" s="1"/>
  <c r="F1043" i="4"/>
  <c r="F1044" i="4" s="1"/>
  <c r="N1042" i="4"/>
  <c r="M1042" i="4"/>
  <c r="O1042" i="4" s="1"/>
  <c r="F1042" i="4"/>
  <c r="N1041" i="4"/>
  <c r="M1041" i="4"/>
  <c r="O1041" i="4" s="1"/>
  <c r="N1040" i="4"/>
  <c r="M1040" i="4"/>
  <c r="O1040" i="4" s="1"/>
  <c r="F1040" i="4"/>
  <c r="F1041" i="4" s="1"/>
  <c r="N1039" i="4"/>
  <c r="M1039" i="4"/>
  <c r="O1039" i="4" s="1"/>
  <c r="N1038" i="4"/>
  <c r="M1038" i="4"/>
  <c r="O1038" i="4" s="1"/>
  <c r="F1038" i="4"/>
  <c r="F1039" i="4" s="1"/>
  <c r="N1037" i="4"/>
  <c r="Q1037" i="4" s="1"/>
  <c r="M1037" i="4"/>
  <c r="O1037" i="4" s="1"/>
  <c r="F1037" i="4"/>
  <c r="N1036" i="4"/>
  <c r="M1036" i="4"/>
  <c r="O1036" i="4" s="1"/>
  <c r="N1035" i="4"/>
  <c r="M1035" i="4"/>
  <c r="O1035" i="4" s="1"/>
  <c r="F1035" i="4"/>
  <c r="F1036" i="4" s="1"/>
  <c r="N1034" i="4"/>
  <c r="M1034" i="4"/>
  <c r="O1034" i="4" s="1"/>
  <c r="F1034" i="4"/>
  <c r="N1033" i="4"/>
  <c r="M1033" i="4"/>
  <c r="O1033" i="4" s="1"/>
  <c r="N1032" i="4"/>
  <c r="M1032" i="4"/>
  <c r="O1032" i="4" s="1"/>
  <c r="F1032" i="4"/>
  <c r="F1033" i="4" s="1"/>
  <c r="N1031" i="4"/>
  <c r="M1031" i="4"/>
  <c r="O1031" i="4" s="1"/>
  <c r="N1030" i="4"/>
  <c r="M1030" i="4"/>
  <c r="O1030" i="4" s="1"/>
  <c r="F1030" i="4"/>
  <c r="F1031" i="4" s="1"/>
  <c r="N1029" i="4"/>
  <c r="M1029" i="4"/>
  <c r="O1029" i="4" s="1"/>
  <c r="N1028" i="4"/>
  <c r="M1028" i="4"/>
  <c r="O1028" i="4" s="1"/>
  <c r="F1028" i="4"/>
  <c r="F1029" i="4" s="1"/>
  <c r="N1027" i="4"/>
  <c r="S1027" i="4" s="1"/>
  <c r="AX482" i="14" s="1"/>
  <c r="M1027" i="4"/>
  <c r="O1027" i="4" s="1"/>
  <c r="F1027" i="4"/>
  <c r="N1026" i="4"/>
  <c r="M1026" i="4"/>
  <c r="O1026" i="4" s="1"/>
  <c r="N1025" i="4"/>
  <c r="M1025" i="4"/>
  <c r="O1025" i="4" s="1"/>
  <c r="F1025" i="4"/>
  <c r="F1026" i="4" s="1"/>
  <c r="N1024" i="4"/>
  <c r="M1024" i="4"/>
  <c r="O1024" i="4" s="1"/>
  <c r="N1023" i="4"/>
  <c r="M1023" i="4"/>
  <c r="O1023" i="4" s="1"/>
  <c r="F1023" i="4"/>
  <c r="F1024" i="4" s="1"/>
  <c r="N1022" i="4"/>
  <c r="M1022" i="4"/>
  <c r="O1022" i="4" s="1"/>
  <c r="N1021" i="4"/>
  <c r="M1021" i="4"/>
  <c r="O1021" i="4" s="1"/>
  <c r="F1021" i="4"/>
  <c r="F1022" i="4" s="1"/>
  <c r="N1020" i="4"/>
  <c r="M1020" i="4"/>
  <c r="O1020" i="4" s="1"/>
  <c r="N1019" i="4"/>
  <c r="M1019" i="4"/>
  <c r="O1019" i="4" s="1"/>
  <c r="F1019" i="4"/>
  <c r="F1020" i="4" s="1"/>
  <c r="N1018" i="4"/>
  <c r="M1018" i="4"/>
  <c r="O1018" i="4" s="1"/>
  <c r="N1017" i="4"/>
  <c r="M1017" i="4"/>
  <c r="O1017" i="4" s="1"/>
  <c r="F1017" i="4"/>
  <c r="F1018" i="4" s="1"/>
  <c r="N1016" i="4"/>
  <c r="Q1016" i="4" s="1"/>
  <c r="M1016" i="4"/>
  <c r="O1016" i="4" s="1"/>
  <c r="F1016" i="4"/>
  <c r="N1015" i="4"/>
  <c r="S1015" i="4" s="1"/>
  <c r="AX608" i="14" s="1"/>
  <c r="M1015" i="4"/>
  <c r="O1015" i="4" s="1"/>
  <c r="F1015" i="4"/>
  <c r="N1014" i="4"/>
  <c r="M1014" i="4"/>
  <c r="O1014" i="4" s="1"/>
  <c r="N1013" i="4"/>
  <c r="M1013" i="4"/>
  <c r="O1013" i="4" s="1"/>
  <c r="F1013" i="4"/>
  <c r="F1014" i="4" s="1"/>
  <c r="N1012" i="4"/>
  <c r="M1012" i="4"/>
  <c r="O1012" i="4" s="1"/>
  <c r="N1011" i="4"/>
  <c r="M1011" i="4"/>
  <c r="O1011" i="4" s="1"/>
  <c r="F1011" i="4"/>
  <c r="F1012" i="4" s="1"/>
  <c r="N1010" i="4"/>
  <c r="M1010" i="4"/>
  <c r="O1010" i="4" s="1"/>
  <c r="N1009" i="4"/>
  <c r="M1009" i="4"/>
  <c r="O1009" i="4" s="1"/>
  <c r="F1009" i="4"/>
  <c r="F1010" i="4" s="1"/>
  <c r="N1008" i="4"/>
  <c r="P1008" i="4" s="1"/>
  <c r="M1008" i="4"/>
  <c r="O1008" i="4" s="1"/>
  <c r="F1008" i="4"/>
  <c r="N1007" i="4"/>
  <c r="M1007" i="4"/>
  <c r="O1007" i="4" s="1"/>
  <c r="N1006" i="4"/>
  <c r="M1006" i="4"/>
  <c r="O1006" i="4" s="1"/>
  <c r="F1006" i="4"/>
  <c r="F1007" i="4" s="1"/>
  <c r="N1005" i="4"/>
  <c r="M1005" i="4"/>
  <c r="O1005" i="4" s="1"/>
  <c r="N1004" i="4"/>
  <c r="M1004" i="4"/>
  <c r="O1004" i="4" s="1"/>
  <c r="F1004" i="4"/>
  <c r="F1005" i="4" s="1"/>
  <c r="N1003" i="4"/>
  <c r="S1003" i="4" s="1"/>
  <c r="AX742" i="14" s="1"/>
  <c r="M1003" i="4"/>
  <c r="O1003" i="4" s="1"/>
  <c r="F1003" i="4"/>
  <c r="N1002" i="4"/>
  <c r="M1002" i="4"/>
  <c r="O1002" i="4" s="1"/>
  <c r="N1001" i="4"/>
  <c r="M1001" i="4"/>
  <c r="O1001" i="4" s="1"/>
  <c r="F1001" i="4"/>
  <c r="F1002" i="4" s="1"/>
  <c r="N1000" i="4"/>
  <c r="M1000" i="4"/>
  <c r="O1000" i="4" s="1"/>
  <c r="N999" i="4"/>
  <c r="M999" i="4"/>
  <c r="O999" i="4" s="1"/>
  <c r="F999" i="4"/>
  <c r="F1000" i="4" s="1"/>
  <c r="N998" i="4"/>
  <c r="M998" i="4"/>
  <c r="O998" i="4" s="1"/>
  <c r="N997" i="4"/>
  <c r="M997" i="4"/>
  <c r="O997" i="4" s="1"/>
  <c r="F997" i="4"/>
  <c r="F998" i="4" s="1"/>
  <c r="N996" i="4"/>
  <c r="M996" i="4"/>
  <c r="O996" i="4" s="1"/>
  <c r="F996" i="4"/>
  <c r="N995" i="4"/>
  <c r="M995" i="4"/>
  <c r="O995" i="4" s="1"/>
  <c r="F995" i="4"/>
  <c r="N994" i="4"/>
  <c r="M994" i="4"/>
  <c r="O994" i="4" s="1"/>
  <c r="N993" i="4"/>
  <c r="M993" i="4"/>
  <c r="O993" i="4" s="1"/>
  <c r="F993" i="4"/>
  <c r="F994" i="4" s="1"/>
  <c r="N992" i="4"/>
  <c r="M992" i="4"/>
  <c r="O992" i="4" s="1"/>
  <c r="N991" i="4"/>
  <c r="M991" i="4"/>
  <c r="O991" i="4" s="1"/>
  <c r="F991" i="4"/>
  <c r="F992" i="4" s="1"/>
  <c r="N990" i="4"/>
  <c r="M990" i="4"/>
  <c r="O990" i="4" s="1"/>
  <c r="F990" i="4"/>
  <c r="N989" i="4"/>
  <c r="M989" i="4"/>
  <c r="O989" i="4" s="1"/>
  <c r="N988" i="4"/>
  <c r="M988" i="4"/>
  <c r="O988" i="4" s="1"/>
  <c r="F988" i="4"/>
  <c r="F989" i="4" s="1"/>
  <c r="N987" i="4"/>
  <c r="M987" i="4"/>
  <c r="O987" i="4" s="1"/>
  <c r="N986" i="4"/>
  <c r="M986" i="4"/>
  <c r="O986" i="4" s="1"/>
  <c r="F986" i="4"/>
  <c r="F987" i="4" s="1"/>
  <c r="N985" i="4"/>
  <c r="M985" i="4"/>
  <c r="O985" i="4" s="1"/>
  <c r="N984" i="4"/>
  <c r="M984" i="4"/>
  <c r="O984" i="4" s="1"/>
  <c r="F984" i="4"/>
  <c r="F985" i="4" s="1"/>
  <c r="N983" i="4"/>
  <c r="M983" i="4"/>
  <c r="O983" i="4" s="1"/>
  <c r="N982" i="4"/>
  <c r="M982" i="4"/>
  <c r="O982" i="4" s="1"/>
  <c r="F982" i="4"/>
  <c r="F983" i="4" s="1"/>
  <c r="N981" i="4"/>
  <c r="S981" i="4" s="1"/>
  <c r="AX814" i="14" s="1"/>
  <c r="M981" i="4"/>
  <c r="O981" i="4" s="1"/>
  <c r="F981" i="4"/>
  <c r="N980" i="4"/>
  <c r="M980" i="4"/>
  <c r="O980" i="4" s="1"/>
  <c r="F980" i="4"/>
  <c r="N979" i="4"/>
  <c r="M979" i="4"/>
  <c r="O979" i="4" s="1"/>
  <c r="N978" i="4"/>
  <c r="M978" i="4"/>
  <c r="O978" i="4" s="1"/>
  <c r="F978" i="4"/>
  <c r="F979" i="4" s="1"/>
  <c r="N977" i="4"/>
  <c r="M977" i="4"/>
  <c r="O977" i="4" s="1"/>
  <c r="N976" i="4"/>
  <c r="M976" i="4"/>
  <c r="O976" i="4" s="1"/>
  <c r="F976" i="4"/>
  <c r="F977" i="4" s="1"/>
  <c r="N975" i="4"/>
  <c r="Q975" i="4" s="1"/>
  <c r="M975" i="4"/>
  <c r="O975" i="4" s="1"/>
  <c r="F975" i="4"/>
  <c r="N974" i="4"/>
  <c r="M974" i="4"/>
  <c r="O974" i="4" s="1"/>
  <c r="N973" i="4"/>
  <c r="M973" i="4"/>
  <c r="O973" i="4" s="1"/>
  <c r="F973" i="4"/>
  <c r="F974" i="4" s="1"/>
  <c r="N972" i="4"/>
  <c r="S972" i="4" s="1"/>
  <c r="AX827" i="14" s="1"/>
  <c r="M972" i="4"/>
  <c r="O972" i="4" s="1"/>
  <c r="F972" i="4"/>
  <c r="N971" i="4"/>
  <c r="M971" i="4"/>
  <c r="O971" i="4" s="1"/>
  <c r="N970" i="4"/>
  <c r="M970" i="4"/>
  <c r="O970" i="4" s="1"/>
  <c r="F970" i="4"/>
  <c r="F971" i="4" s="1"/>
  <c r="N969" i="4"/>
  <c r="Q969" i="4" s="1"/>
  <c r="M969" i="4"/>
  <c r="O969" i="4" s="1"/>
  <c r="F969" i="4"/>
  <c r="N968" i="4"/>
  <c r="M968" i="4"/>
  <c r="O968" i="4" s="1"/>
  <c r="N967" i="4"/>
  <c r="M967" i="4"/>
  <c r="O967" i="4" s="1"/>
  <c r="F967" i="4"/>
  <c r="F968" i="4" s="1"/>
  <c r="N966" i="4"/>
  <c r="M966" i="4"/>
  <c r="O966" i="4" s="1"/>
  <c r="N965" i="4"/>
  <c r="M965" i="4"/>
  <c r="O965" i="4" s="1"/>
  <c r="F965" i="4"/>
  <c r="F966" i="4" s="1"/>
  <c r="N964" i="4"/>
  <c r="M964" i="4"/>
  <c r="O964" i="4" s="1"/>
  <c r="N963" i="4"/>
  <c r="M963" i="4"/>
  <c r="O963" i="4" s="1"/>
  <c r="F963" i="4"/>
  <c r="F964" i="4" s="1"/>
  <c r="N962" i="4"/>
  <c r="M962" i="4"/>
  <c r="O962" i="4" s="1"/>
  <c r="N961" i="4"/>
  <c r="M961" i="4"/>
  <c r="O961" i="4" s="1"/>
  <c r="F961" i="4"/>
  <c r="F962" i="4" s="1"/>
  <c r="N960" i="4"/>
  <c r="Q960" i="4" s="1"/>
  <c r="M960" i="4"/>
  <c r="O960" i="4" s="1"/>
  <c r="F960" i="4"/>
  <c r="N959" i="4"/>
  <c r="M959" i="4"/>
  <c r="O959" i="4" s="1"/>
  <c r="F959" i="4"/>
  <c r="N958" i="4"/>
  <c r="M958" i="4"/>
  <c r="O958" i="4" s="1"/>
  <c r="N957" i="4"/>
  <c r="M957" i="4"/>
  <c r="O957" i="4" s="1"/>
  <c r="F957" i="4"/>
  <c r="F958" i="4" s="1"/>
  <c r="N956" i="4"/>
  <c r="P956" i="4" s="1"/>
  <c r="M956" i="4"/>
  <c r="O956" i="4" s="1"/>
  <c r="F956" i="4"/>
  <c r="N955" i="4"/>
  <c r="S955" i="4" s="1"/>
  <c r="AX625" i="14" s="1"/>
  <c r="M955" i="4"/>
  <c r="O955" i="4" s="1"/>
  <c r="F955" i="4"/>
  <c r="N954" i="4"/>
  <c r="S954" i="4" s="1"/>
  <c r="AX798" i="14" s="1"/>
  <c r="M954" i="4"/>
  <c r="O954" i="4" s="1"/>
  <c r="F954" i="4"/>
  <c r="N953" i="4"/>
  <c r="S953" i="4" s="1"/>
  <c r="AX816" i="14" s="1"/>
  <c r="M953" i="4"/>
  <c r="O953" i="4" s="1"/>
  <c r="F953" i="4"/>
  <c r="N952" i="4"/>
  <c r="M952" i="4"/>
  <c r="O952" i="4" s="1"/>
  <c r="F952" i="4"/>
  <c r="N951" i="4"/>
  <c r="S951" i="4" s="1"/>
  <c r="AX757" i="14" s="1"/>
  <c r="M951" i="4"/>
  <c r="O951" i="4" s="1"/>
  <c r="F951" i="4"/>
  <c r="N950" i="4"/>
  <c r="M950" i="4"/>
  <c r="O950" i="4" s="1"/>
  <c r="F950" i="4"/>
  <c r="N949" i="4"/>
  <c r="M949" i="4"/>
  <c r="O949" i="4" s="1"/>
  <c r="N948" i="4"/>
  <c r="M948" i="4"/>
  <c r="O948" i="4" s="1"/>
  <c r="F948" i="4"/>
  <c r="F949" i="4" s="1"/>
  <c r="N947" i="4"/>
  <c r="M947" i="4"/>
  <c r="O947" i="4" s="1"/>
  <c r="F947" i="4"/>
  <c r="N946" i="4"/>
  <c r="M946" i="4"/>
  <c r="O946" i="4" s="1"/>
  <c r="N945" i="4"/>
  <c r="M945" i="4"/>
  <c r="O945" i="4" s="1"/>
  <c r="F945" i="4"/>
  <c r="F946" i="4" s="1"/>
  <c r="N944" i="4"/>
  <c r="M944" i="4"/>
  <c r="O944" i="4" s="1"/>
  <c r="N943" i="4"/>
  <c r="M943" i="4"/>
  <c r="O943" i="4" s="1"/>
  <c r="F943" i="4"/>
  <c r="F944" i="4" s="1"/>
  <c r="N942" i="4"/>
  <c r="M942" i="4"/>
  <c r="O942" i="4" s="1"/>
  <c r="F942" i="4"/>
  <c r="N941" i="4"/>
  <c r="M941" i="4"/>
  <c r="O941" i="4" s="1"/>
  <c r="N940" i="4"/>
  <c r="M940" i="4"/>
  <c r="O940" i="4" s="1"/>
  <c r="F940" i="4"/>
  <c r="F941" i="4" s="1"/>
  <c r="N939" i="4"/>
  <c r="M939" i="4"/>
  <c r="O939" i="4" s="1"/>
  <c r="N938" i="4"/>
  <c r="M938" i="4"/>
  <c r="O938" i="4" s="1"/>
  <c r="F938" i="4"/>
  <c r="F939" i="4" s="1"/>
  <c r="N937" i="4"/>
  <c r="M937" i="4"/>
  <c r="O937" i="4" s="1"/>
  <c r="N936" i="4"/>
  <c r="M936" i="4"/>
  <c r="O936" i="4" s="1"/>
  <c r="F936" i="4"/>
  <c r="F937" i="4" s="1"/>
  <c r="N935" i="4"/>
  <c r="M935" i="4"/>
  <c r="O935" i="4" s="1"/>
  <c r="N934" i="4"/>
  <c r="M934" i="4"/>
  <c r="O934" i="4" s="1"/>
  <c r="F934" i="4"/>
  <c r="F935" i="4" s="1"/>
  <c r="N933" i="4"/>
  <c r="M933" i="4"/>
  <c r="O933" i="4" s="1"/>
  <c r="N932" i="4"/>
  <c r="M932" i="4"/>
  <c r="O932" i="4" s="1"/>
  <c r="F932" i="4"/>
  <c r="F933" i="4" s="1"/>
  <c r="N931" i="4"/>
  <c r="Q931" i="4" s="1"/>
  <c r="M931" i="4"/>
  <c r="O931" i="4" s="1"/>
  <c r="F931" i="4"/>
  <c r="N930" i="4"/>
  <c r="P930" i="4" s="1"/>
  <c r="M930" i="4"/>
  <c r="O930" i="4" s="1"/>
  <c r="F930" i="4"/>
  <c r="N929" i="4"/>
  <c r="M929" i="4"/>
  <c r="O929" i="4" s="1"/>
  <c r="F929" i="4"/>
  <c r="N928" i="4"/>
  <c r="M928" i="4"/>
  <c r="O928" i="4" s="1"/>
  <c r="N927" i="4"/>
  <c r="M927" i="4"/>
  <c r="O927" i="4" s="1"/>
  <c r="F927" i="4"/>
  <c r="F928" i="4" s="1"/>
  <c r="N926" i="4"/>
  <c r="M926" i="4"/>
  <c r="O926" i="4" s="1"/>
  <c r="N925" i="4"/>
  <c r="M925" i="4"/>
  <c r="O925" i="4" s="1"/>
  <c r="F925" i="4"/>
  <c r="F926" i="4" s="1"/>
  <c r="N924" i="4"/>
  <c r="M924" i="4"/>
  <c r="O924" i="4" s="1"/>
  <c r="F924" i="4"/>
  <c r="N923" i="4"/>
  <c r="M923" i="4"/>
  <c r="O923" i="4" s="1"/>
  <c r="F923" i="4"/>
  <c r="N922" i="4"/>
  <c r="M922" i="4"/>
  <c r="O922" i="4" s="1"/>
  <c r="N921" i="4"/>
  <c r="M921" i="4"/>
  <c r="O921" i="4" s="1"/>
  <c r="F921" i="4"/>
  <c r="F922" i="4" s="1"/>
  <c r="N920" i="4"/>
  <c r="M920" i="4"/>
  <c r="O920" i="4" s="1"/>
  <c r="N919" i="4"/>
  <c r="M919" i="4"/>
  <c r="O919" i="4" s="1"/>
  <c r="F919" i="4"/>
  <c r="F920" i="4" s="1"/>
  <c r="N918" i="4"/>
  <c r="S918" i="4" s="1"/>
  <c r="AX613" i="14" s="1"/>
  <c r="M918" i="4"/>
  <c r="O918" i="4" s="1"/>
  <c r="F918" i="4"/>
  <c r="N917" i="4"/>
  <c r="M917" i="4"/>
  <c r="O917" i="4" s="1"/>
  <c r="N916" i="4"/>
  <c r="M916" i="4"/>
  <c r="O916" i="4" s="1"/>
  <c r="F916" i="4"/>
  <c r="F917" i="4" s="1"/>
  <c r="N915" i="4"/>
  <c r="M915" i="4"/>
  <c r="O915" i="4" s="1"/>
  <c r="N914" i="4"/>
  <c r="M914" i="4"/>
  <c r="O914" i="4" s="1"/>
  <c r="F914" i="4"/>
  <c r="F915" i="4" s="1"/>
  <c r="N913" i="4"/>
  <c r="M913" i="4"/>
  <c r="O913" i="4" s="1"/>
  <c r="N912" i="4"/>
  <c r="M912" i="4"/>
  <c r="O912" i="4" s="1"/>
  <c r="F912" i="4"/>
  <c r="F913" i="4" s="1"/>
  <c r="N911" i="4"/>
  <c r="M911" i="4"/>
  <c r="O911" i="4" s="1"/>
  <c r="N910" i="4"/>
  <c r="M910" i="4"/>
  <c r="O910" i="4" s="1"/>
  <c r="F910" i="4"/>
  <c r="F911" i="4" s="1"/>
  <c r="N909" i="4"/>
  <c r="S909" i="4" s="1"/>
  <c r="AX502" i="14" s="1"/>
  <c r="M909" i="4"/>
  <c r="O909" i="4" s="1"/>
  <c r="F909" i="4"/>
  <c r="N908" i="4"/>
  <c r="M908" i="4"/>
  <c r="O908" i="4" s="1"/>
  <c r="N907" i="4"/>
  <c r="M907" i="4"/>
  <c r="O907" i="4" s="1"/>
  <c r="F907" i="4"/>
  <c r="F908" i="4" s="1"/>
  <c r="N906" i="4"/>
  <c r="M906" i="4"/>
  <c r="O906" i="4" s="1"/>
  <c r="N905" i="4"/>
  <c r="M905" i="4"/>
  <c r="O905" i="4" s="1"/>
  <c r="F905" i="4"/>
  <c r="F906" i="4" s="1"/>
  <c r="N904" i="4"/>
  <c r="S904" i="4" s="1"/>
  <c r="AX790" i="14" s="1"/>
  <c r="M904" i="4"/>
  <c r="O904" i="4" s="1"/>
  <c r="F904" i="4"/>
  <c r="N903" i="4"/>
  <c r="P903" i="4" s="1"/>
  <c r="M903" i="4"/>
  <c r="O903" i="4" s="1"/>
  <c r="F903" i="4"/>
  <c r="N902" i="4"/>
  <c r="M902" i="4"/>
  <c r="O902" i="4" s="1"/>
  <c r="N901" i="4"/>
  <c r="M901" i="4"/>
  <c r="O901" i="4" s="1"/>
  <c r="F901" i="4"/>
  <c r="F902" i="4" s="1"/>
  <c r="N900" i="4"/>
  <c r="M900" i="4"/>
  <c r="O900" i="4" s="1"/>
  <c r="N899" i="4"/>
  <c r="M899" i="4"/>
  <c r="O899" i="4" s="1"/>
  <c r="F899" i="4"/>
  <c r="F900" i="4" s="1"/>
  <c r="N898" i="4"/>
  <c r="M898" i="4"/>
  <c r="O898" i="4" s="1"/>
  <c r="F898" i="4"/>
  <c r="N897" i="4"/>
  <c r="M897" i="4"/>
  <c r="O897" i="4" s="1"/>
  <c r="N896" i="4"/>
  <c r="M896" i="4"/>
  <c r="O896" i="4" s="1"/>
  <c r="F896" i="4"/>
  <c r="F897" i="4" s="1"/>
  <c r="N895" i="4"/>
  <c r="M895" i="4"/>
  <c r="O895" i="4" s="1"/>
  <c r="N894" i="4"/>
  <c r="M894" i="4"/>
  <c r="O894" i="4" s="1"/>
  <c r="F894" i="4"/>
  <c r="F895" i="4" s="1"/>
  <c r="N893" i="4"/>
  <c r="M893" i="4"/>
  <c r="O893" i="4" s="1"/>
  <c r="F893" i="4"/>
  <c r="N892" i="4"/>
  <c r="M892" i="4"/>
  <c r="O892" i="4" s="1"/>
  <c r="N891" i="4"/>
  <c r="M891" i="4"/>
  <c r="O891" i="4" s="1"/>
  <c r="F891" i="4"/>
  <c r="F892" i="4" s="1"/>
  <c r="N890" i="4"/>
  <c r="S890" i="4" s="1"/>
  <c r="AX811" i="14" s="1"/>
  <c r="M890" i="4"/>
  <c r="O890" i="4" s="1"/>
  <c r="F890" i="4"/>
  <c r="N889" i="4"/>
  <c r="P889" i="4" s="1"/>
  <c r="M889" i="4"/>
  <c r="O889" i="4" s="1"/>
  <c r="F889" i="4"/>
  <c r="N888" i="4"/>
  <c r="M888" i="4"/>
  <c r="O888" i="4" s="1"/>
  <c r="N887" i="4"/>
  <c r="M887" i="4"/>
  <c r="O887" i="4" s="1"/>
  <c r="F887" i="4"/>
  <c r="F888" i="4" s="1"/>
  <c r="N886" i="4"/>
  <c r="M886" i="4"/>
  <c r="O886" i="4" s="1"/>
  <c r="N885" i="4"/>
  <c r="M885" i="4"/>
  <c r="O885" i="4" s="1"/>
  <c r="F885" i="4"/>
  <c r="F886" i="4" s="1"/>
  <c r="N884" i="4"/>
  <c r="M884" i="4"/>
  <c r="O884" i="4" s="1"/>
  <c r="N883" i="4"/>
  <c r="M883" i="4"/>
  <c r="O883" i="4" s="1"/>
  <c r="F883" i="4"/>
  <c r="F884" i="4" s="1"/>
  <c r="N882" i="4"/>
  <c r="P882" i="4" s="1"/>
  <c r="M882" i="4"/>
  <c r="O882" i="4" s="1"/>
  <c r="F882" i="4"/>
  <c r="N881" i="4"/>
  <c r="S881" i="4" s="1"/>
  <c r="AX775" i="14" s="1"/>
  <c r="M881" i="4"/>
  <c r="O881" i="4" s="1"/>
  <c r="F881" i="4"/>
  <c r="N880" i="4"/>
  <c r="M880" i="4"/>
  <c r="O880" i="4" s="1"/>
  <c r="N879" i="4"/>
  <c r="M879" i="4"/>
  <c r="O879" i="4" s="1"/>
  <c r="F879" i="4"/>
  <c r="F880" i="4" s="1"/>
  <c r="N878" i="4"/>
  <c r="Q878" i="4" s="1"/>
  <c r="M878" i="4"/>
  <c r="O878" i="4" s="1"/>
  <c r="F878" i="4"/>
  <c r="N877" i="4"/>
  <c r="M877" i="4"/>
  <c r="O877" i="4" s="1"/>
  <c r="N876" i="4"/>
  <c r="M876" i="4"/>
  <c r="O876" i="4" s="1"/>
  <c r="F876" i="4"/>
  <c r="F877" i="4" s="1"/>
  <c r="N875" i="4"/>
  <c r="M875" i="4"/>
  <c r="O875" i="4" s="1"/>
  <c r="N874" i="4"/>
  <c r="M874" i="4"/>
  <c r="O874" i="4" s="1"/>
  <c r="F874" i="4"/>
  <c r="F875" i="4" s="1"/>
  <c r="N873" i="4"/>
  <c r="M873" i="4"/>
  <c r="O873" i="4" s="1"/>
  <c r="N872" i="4"/>
  <c r="M872" i="4"/>
  <c r="O872" i="4" s="1"/>
  <c r="F872" i="4"/>
  <c r="F873" i="4" s="1"/>
  <c r="N871" i="4"/>
  <c r="S871" i="4" s="1"/>
  <c r="AX561" i="14" s="1"/>
  <c r="M871" i="4"/>
  <c r="O871" i="4" s="1"/>
  <c r="F871" i="4"/>
  <c r="N870" i="4"/>
  <c r="M870" i="4"/>
  <c r="O870" i="4" s="1"/>
  <c r="N869" i="4"/>
  <c r="M869" i="4"/>
  <c r="O869" i="4" s="1"/>
  <c r="F869" i="4"/>
  <c r="F870" i="4" s="1"/>
  <c r="N868" i="4"/>
  <c r="M868" i="4"/>
  <c r="O868" i="4" s="1"/>
  <c r="N867" i="4"/>
  <c r="M867" i="4"/>
  <c r="O867" i="4" s="1"/>
  <c r="F867" i="4"/>
  <c r="F868" i="4" s="1"/>
  <c r="N866" i="4"/>
  <c r="M866" i="4"/>
  <c r="O866" i="4" s="1"/>
  <c r="N865" i="4"/>
  <c r="M865" i="4"/>
  <c r="O865" i="4" s="1"/>
  <c r="F865" i="4"/>
  <c r="F866" i="4" s="1"/>
  <c r="N864" i="4"/>
  <c r="S864" i="4" s="1"/>
  <c r="AX684" i="14" s="1"/>
  <c r="M864" i="4"/>
  <c r="O864" i="4" s="1"/>
  <c r="F864" i="4"/>
  <c r="N863" i="4"/>
  <c r="M863" i="4"/>
  <c r="O863" i="4" s="1"/>
  <c r="N862" i="4"/>
  <c r="M862" i="4"/>
  <c r="O862" i="4" s="1"/>
  <c r="F862" i="4"/>
  <c r="F863" i="4" s="1"/>
  <c r="N861" i="4"/>
  <c r="M861" i="4"/>
  <c r="O861" i="4" s="1"/>
  <c r="N860" i="4"/>
  <c r="M860" i="4"/>
  <c r="O860" i="4" s="1"/>
  <c r="F860" i="4"/>
  <c r="F861" i="4" s="1"/>
  <c r="N859" i="4"/>
  <c r="S859" i="4" s="1"/>
  <c r="AX484" i="14" s="1"/>
  <c r="M859" i="4"/>
  <c r="O859" i="4" s="1"/>
  <c r="F859" i="4"/>
  <c r="N858" i="4"/>
  <c r="M858" i="4"/>
  <c r="O858" i="4" s="1"/>
  <c r="N857" i="4"/>
  <c r="M857" i="4"/>
  <c r="O857" i="4" s="1"/>
  <c r="F857" i="4"/>
  <c r="F858" i="4" s="1"/>
  <c r="N856" i="4"/>
  <c r="M856" i="4"/>
  <c r="O856" i="4" s="1"/>
  <c r="F856" i="4"/>
  <c r="N855" i="4"/>
  <c r="S855" i="4" s="1"/>
  <c r="AX702" i="14" s="1"/>
  <c r="M855" i="4"/>
  <c r="O855" i="4" s="1"/>
  <c r="F855" i="4"/>
  <c r="N854" i="4"/>
  <c r="M854" i="4"/>
  <c r="O854" i="4" s="1"/>
  <c r="F854" i="4"/>
  <c r="N853" i="4"/>
  <c r="S853" i="4" s="1"/>
  <c r="AX664" i="14" s="1"/>
  <c r="M853" i="4"/>
  <c r="O853" i="4" s="1"/>
  <c r="F853" i="4"/>
  <c r="N852" i="4"/>
  <c r="M852" i="4"/>
  <c r="O852" i="4" s="1"/>
  <c r="N851" i="4"/>
  <c r="M851" i="4"/>
  <c r="O851" i="4" s="1"/>
  <c r="F851" i="4"/>
  <c r="F852" i="4" s="1"/>
  <c r="N850" i="4"/>
  <c r="M850" i="4"/>
  <c r="O850" i="4" s="1"/>
  <c r="F850" i="4"/>
  <c r="N849" i="4"/>
  <c r="M849" i="4"/>
  <c r="O849" i="4" s="1"/>
  <c r="N848" i="4"/>
  <c r="M848" i="4"/>
  <c r="O848" i="4" s="1"/>
  <c r="F848" i="4"/>
  <c r="F849" i="4" s="1"/>
  <c r="N847" i="4"/>
  <c r="M847" i="4"/>
  <c r="O847" i="4" s="1"/>
  <c r="N846" i="4"/>
  <c r="M846" i="4"/>
  <c r="O846" i="4" s="1"/>
  <c r="F846" i="4"/>
  <c r="F847" i="4" s="1"/>
  <c r="N845" i="4"/>
  <c r="M845" i="4"/>
  <c r="O845" i="4" s="1"/>
  <c r="N844" i="4"/>
  <c r="M844" i="4"/>
  <c r="O844" i="4" s="1"/>
  <c r="F844" i="4"/>
  <c r="F845" i="4" s="1"/>
  <c r="N843" i="4"/>
  <c r="M843" i="4"/>
  <c r="O843" i="4" s="1"/>
  <c r="F843" i="4"/>
  <c r="N842" i="4"/>
  <c r="M842" i="4"/>
  <c r="O842" i="4" s="1"/>
  <c r="N841" i="4"/>
  <c r="M841" i="4"/>
  <c r="O841" i="4" s="1"/>
  <c r="F841" i="4"/>
  <c r="F842" i="4" s="1"/>
  <c r="N840" i="4"/>
  <c r="M840" i="4"/>
  <c r="O840" i="4" s="1"/>
  <c r="N839" i="4"/>
  <c r="M839" i="4"/>
  <c r="O839" i="4" s="1"/>
  <c r="F839" i="4"/>
  <c r="F840" i="4" s="1"/>
  <c r="N838" i="4"/>
  <c r="M838" i="4"/>
  <c r="O838" i="4" s="1"/>
  <c r="N837" i="4"/>
  <c r="M837" i="4"/>
  <c r="O837" i="4" s="1"/>
  <c r="F837" i="4"/>
  <c r="F838" i="4" s="1"/>
  <c r="N836" i="4"/>
  <c r="M836" i="4"/>
  <c r="O836" i="4" s="1"/>
  <c r="N835" i="4"/>
  <c r="M835" i="4"/>
  <c r="O835" i="4" s="1"/>
  <c r="F835" i="4"/>
  <c r="F836" i="4" s="1"/>
  <c r="N834" i="4"/>
  <c r="S834" i="4" s="1"/>
  <c r="AX513" i="14" s="1"/>
  <c r="M834" i="4"/>
  <c r="O834" i="4" s="1"/>
  <c r="F834" i="4"/>
  <c r="N833" i="4"/>
  <c r="M833" i="4"/>
  <c r="O833" i="4" s="1"/>
  <c r="N832" i="4"/>
  <c r="M832" i="4"/>
  <c r="O832" i="4" s="1"/>
  <c r="F832" i="4"/>
  <c r="F833" i="4" s="1"/>
  <c r="N831" i="4"/>
  <c r="S831" i="4" s="1"/>
  <c r="AX741" i="14" s="1"/>
  <c r="M831" i="4"/>
  <c r="O831" i="4" s="1"/>
  <c r="F831" i="4"/>
  <c r="N830" i="4"/>
  <c r="M830" i="4"/>
  <c r="O830" i="4" s="1"/>
  <c r="N829" i="4"/>
  <c r="M829" i="4"/>
  <c r="O829" i="4" s="1"/>
  <c r="F829" i="4"/>
  <c r="F830" i="4" s="1"/>
  <c r="N828" i="4"/>
  <c r="M828" i="4"/>
  <c r="O828" i="4" s="1"/>
  <c r="N827" i="4"/>
  <c r="M827" i="4"/>
  <c r="O827" i="4" s="1"/>
  <c r="F827" i="4"/>
  <c r="F828" i="4" s="1"/>
  <c r="N826" i="4"/>
  <c r="M826" i="4"/>
  <c r="O826" i="4" s="1"/>
  <c r="N825" i="4"/>
  <c r="M825" i="4"/>
  <c r="O825" i="4" s="1"/>
  <c r="F825" i="4"/>
  <c r="F826" i="4" s="1"/>
  <c r="N824" i="4"/>
  <c r="P824" i="4" s="1"/>
  <c r="M824" i="4"/>
  <c r="O824" i="4" s="1"/>
  <c r="F824" i="4"/>
  <c r="N823" i="4"/>
  <c r="S823" i="4" s="1"/>
  <c r="AX623" i="14" s="1"/>
  <c r="M823" i="4"/>
  <c r="O823" i="4" s="1"/>
  <c r="F823" i="4"/>
  <c r="N822" i="4"/>
  <c r="M822" i="4"/>
  <c r="O822" i="4" s="1"/>
  <c r="F822" i="4"/>
  <c r="N821" i="4"/>
  <c r="S821" i="4" s="1"/>
  <c r="AX512" i="14" s="1"/>
  <c r="M821" i="4"/>
  <c r="O821" i="4" s="1"/>
  <c r="F821" i="4"/>
  <c r="N820" i="4"/>
  <c r="S820" i="4" s="1"/>
  <c r="AX825" i="14" s="1"/>
  <c r="M820" i="4"/>
  <c r="O820" i="4" s="1"/>
  <c r="F820" i="4"/>
  <c r="N819" i="4"/>
  <c r="S819" i="4" s="1"/>
  <c r="AX721" i="14" s="1"/>
  <c r="M819" i="4"/>
  <c r="O819" i="4" s="1"/>
  <c r="F819" i="4"/>
  <c r="N818" i="4"/>
  <c r="M818" i="4"/>
  <c r="O818" i="4" s="1"/>
  <c r="N817" i="4"/>
  <c r="M817" i="4"/>
  <c r="O817" i="4" s="1"/>
  <c r="F817" i="4"/>
  <c r="F818" i="4" s="1"/>
  <c r="N816" i="4"/>
  <c r="M816" i="4"/>
  <c r="O816" i="4" s="1"/>
  <c r="N815" i="4"/>
  <c r="M815" i="4"/>
  <c r="O815" i="4" s="1"/>
  <c r="F815" i="4"/>
  <c r="F816" i="4" s="1"/>
  <c r="N814" i="4"/>
  <c r="M814" i="4"/>
  <c r="O814" i="4" s="1"/>
  <c r="N813" i="4"/>
  <c r="M813" i="4"/>
  <c r="O813" i="4" s="1"/>
  <c r="F813" i="4"/>
  <c r="F814" i="4" s="1"/>
  <c r="N812" i="4"/>
  <c r="M812" i="4"/>
  <c r="O812" i="4" s="1"/>
  <c r="N811" i="4"/>
  <c r="M811" i="4"/>
  <c r="O811" i="4" s="1"/>
  <c r="F811" i="4"/>
  <c r="F812" i="4" s="1"/>
  <c r="N810" i="4"/>
  <c r="M810" i="4"/>
  <c r="O810" i="4" s="1"/>
  <c r="N809" i="4"/>
  <c r="M809" i="4"/>
  <c r="O809" i="4" s="1"/>
  <c r="F809" i="4"/>
  <c r="F810" i="4" s="1"/>
  <c r="N808" i="4"/>
  <c r="M808" i="4"/>
  <c r="O808" i="4" s="1"/>
  <c r="N807" i="4"/>
  <c r="M807" i="4"/>
  <c r="O807" i="4" s="1"/>
  <c r="F807" i="4"/>
  <c r="F808" i="4" s="1"/>
  <c r="N806" i="4"/>
  <c r="M806" i="4"/>
  <c r="O806" i="4" s="1"/>
  <c r="N805" i="4"/>
  <c r="M805" i="4"/>
  <c r="O805" i="4" s="1"/>
  <c r="F805" i="4"/>
  <c r="F806" i="4" s="1"/>
  <c r="N804" i="4"/>
  <c r="M804" i="4"/>
  <c r="O804" i="4" s="1"/>
  <c r="N803" i="4"/>
  <c r="M803" i="4"/>
  <c r="O803" i="4" s="1"/>
  <c r="F803" i="4"/>
  <c r="F804" i="4" s="1"/>
  <c r="N802" i="4"/>
  <c r="M802" i="4"/>
  <c r="O802" i="4" s="1"/>
  <c r="N801" i="4"/>
  <c r="M801" i="4"/>
  <c r="O801" i="4" s="1"/>
  <c r="F801" i="4"/>
  <c r="F802" i="4" s="1"/>
  <c r="N800" i="4"/>
  <c r="M800" i="4"/>
  <c r="O800" i="4" s="1"/>
  <c r="F800" i="4"/>
  <c r="N799" i="4"/>
  <c r="S799" i="4" s="1"/>
  <c r="AX570" i="14" s="1"/>
  <c r="M799" i="4"/>
  <c r="O799" i="4" s="1"/>
  <c r="F799" i="4"/>
  <c r="N798" i="4"/>
  <c r="Q798" i="4" s="1"/>
  <c r="M798" i="4"/>
  <c r="O798" i="4" s="1"/>
  <c r="F798" i="4"/>
  <c r="N797" i="4"/>
  <c r="S797" i="4" s="1"/>
  <c r="AX593" i="14" s="1"/>
  <c r="M797" i="4"/>
  <c r="O797" i="4" s="1"/>
  <c r="F797" i="4"/>
  <c r="N796" i="4"/>
  <c r="M796" i="4"/>
  <c r="O796" i="4" s="1"/>
  <c r="F796" i="4"/>
  <c r="N795" i="4"/>
  <c r="M795" i="4"/>
  <c r="O795" i="4" s="1"/>
  <c r="N794" i="4"/>
  <c r="M794" i="4"/>
  <c r="O794" i="4" s="1"/>
  <c r="F794" i="4"/>
  <c r="F795" i="4" s="1"/>
  <c r="N793" i="4"/>
  <c r="S793" i="4" s="1"/>
  <c r="AX650" i="14" s="1"/>
  <c r="M793" i="4"/>
  <c r="O793" i="4" s="1"/>
  <c r="F793" i="4"/>
  <c r="N792" i="4"/>
  <c r="M792" i="4"/>
  <c r="O792" i="4" s="1"/>
  <c r="N791" i="4"/>
  <c r="M791" i="4"/>
  <c r="O791" i="4" s="1"/>
  <c r="F791" i="4"/>
  <c r="F792" i="4" s="1"/>
  <c r="N790" i="4"/>
  <c r="M790" i="4"/>
  <c r="O790" i="4" s="1"/>
  <c r="N789" i="4"/>
  <c r="M789" i="4"/>
  <c r="O789" i="4" s="1"/>
  <c r="F789" i="4"/>
  <c r="F790" i="4" s="1"/>
  <c r="N788" i="4"/>
  <c r="M788" i="4"/>
  <c r="O788" i="4" s="1"/>
  <c r="N787" i="4"/>
  <c r="M787" i="4"/>
  <c r="O787" i="4" s="1"/>
  <c r="F787" i="4"/>
  <c r="F788" i="4" s="1"/>
  <c r="N786" i="4"/>
  <c r="S786" i="4" s="1"/>
  <c r="AX596" i="14" s="1"/>
  <c r="M786" i="4"/>
  <c r="O786" i="4" s="1"/>
  <c r="F786" i="4"/>
  <c r="N785" i="4"/>
  <c r="M785" i="4"/>
  <c r="O785" i="4" s="1"/>
  <c r="N784" i="4"/>
  <c r="M784" i="4"/>
  <c r="O784" i="4" s="1"/>
  <c r="F784" i="4"/>
  <c r="F785" i="4" s="1"/>
  <c r="N783" i="4"/>
  <c r="P783" i="4" s="1"/>
  <c r="M783" i="4"/>
  <c r="O783" i="4" s="1"/>
  <c r="F783" i="4"/>
  <c r="N782" i="4"/>
  <c r="M782" i="4"/>
  <c r="O782" i="4" s="1"/>
  <c r="N781" i="4"/>
  <c r="M781" i="4"/>
  <c r="O781" i="4" s="1"/>
  <c r="F781" i="4"/>
  <c r="F782" i="4" s="1"/>
  <c r="N780" i="4"/>
  <c r="S780" i="4" s="1"/>
  <c r="AX734" i="14" s="1"/>
  <c r="M780" i="4"/>
  <c r="O780" i="4" s="1"/>
  <c r="F780" i="4"/>
  <c r="N779" i="4"/>
  <c r="P779" i="4" s="1"/>
  <c r="M779" i="4"/>
  <c r="O779" i="4" s="1"/>
  <c r="F779" i="4"/>
  <c r="N778" i="4"/>
  <c r="Q778" i="4" s="1"/>
  <c r="M778" i="4"/>
  <c r="O778" i="4" s="1"/>
  <c r="F778" i="4"/>
  <c r="N777" i="4"/>
  <c r="S777" i="4" s="1"/>
  <c r="AX663" i="14" s="1"/>
  <c r="M777" i="4"/>
  <c r="O777" i="4" s="1"/>
  <c r="F777" i="4"/>
  <c r="N776" i="4"/>
  <c r="S776" i="4" s="1"/>
  <c r="AX592" i="14" s="1"/>
  <c r="M776" i="4"/>
  <c r="O776" i="4" s="1"/>
  <c r="F776" i="4"/>
  <c r="N775" i="4"/>
  <c r="Q775" i="4" s="1"/>
  <c r="M775" i="4"/>
  <c r="O775" i="4" s="1"/>
  <c r="F775" i="4"/>
  <c r="N774" i="4"/>
  <c r="P774" i="4" s="1"/>
  <c r="M774" i="4"/>
  <c r="O774" i="4" s="1"/>
  <c r="F774" i="4"/>
  <c r="N773" i="4"/>
  <c r="M773" i="4"/>
  <c r="O773" i="4" s="1"/>
  <c r="N772" i="4"/>
  <c r="M772" i="4"/>
  <c r="O772" i="4" s="1"/>
  <c r="F772" i="4"/>
  <c r="F773" i="4" s="1"/>
  <c r="N771" i="4"/>
  <c r="M771" i="4"/>
  <c r="O771" i="4" s="1"/>
  <c r="N770" i="4"/>
  <c r="M770" i="4"/>
  <c r="O770" i="4" s="1"/>
  <c r="F770" i="4"/>
  <c r="F771" i="4" s="1"/>
  <c r="N769" i="4"/>
  <c r="M769" i="4"/>
  <c r="O769" i="4" s="1"/>
  <c r="N768" i="4"/>
  <c r="M768" i="4"/>
  <c r="O768" i="4" s="1"/>
  <c r="F768" i="4"/>
  <c r="F769" i="4" s="1"/>
  <c r="N767" i="4"/>
  <c r="M767" i="4"/>
  <c r="O767" i="4" s="1"/>
  <c r="N766" i="4"/>
  <c r="M766" i="4"/>
  <c r="O766" i="4" s="1"/>
  <c r="F766" i="4"/>
  <c r="F767" i="4" s="1"/>
  <c r="N765" i="4"/>
  <c r="Q765" i="4" s="1"/>
  <c r="M765" i="4"/>
  <c r="O765" i="4" s="1"/>
  <c r="F765" i="4"/>
  <c r="N764" i="4"/>
  <c r="P764" i="4" s="1"/>
  <c r="M764" i="4"/>
  <c r="O764" i="4" s="1"/>
  <c r="F764" i="4"/>
  <c r="N763" i="4"/>
  <c r="Q763" i="4" s="1"/>
  <c r="M763" i="4"/>
  <c r="O763" i="4" s="1"/>
  <c r="F763" i="4"/>
  <c r="N762" i="4"/>
  <c r="M762" i="4"/>
  <c r="O762" i="4" s="1"/>
  <c r="F762" i="4"/>
  <c r="N761" i="4"/>
  <c r="S761" i="4" s="1"/>
  <c r="AX446" i="14" s="1"/>
  <c r="M761" i="4"/>
  <c r="O761" i="4" s="1"/>
  <c r="F761" i="4"/>
  <c r="N760" i="4"/>
  <c r="M760" i="4"/>
  <c r="O760" i="4" s="1"/>
  <c r="N759" i="4"/>
  <c r="M759" i="4"/>
  <c r="O759" i="4" s="1"/>
  <c r="F759" i="4"/>
  <c r="F760" i="4" s="1"/>
  <c r="N758" i="4"/>
  <c r="M758" i="4"/>
  <c r="O758" i="4" s="1"/>
  <c r="N757" i="4"/>
  <c r="M757" i="4"/>
  <c r="O757" i="4" s="1"/>
  <c r="F757" i="4"/>
  <c r="F758" i="4" s="1"/>
  <c r="N756" i="4"/>
  <c r="S756" i="4" s="1"/>
  <c r="AX448" i="14" s="1"/>
  <c r="M756" i="4"/>
  <c r="O756" i="4" s="1"/>
  <c r="F756" i="4"/>
  <c r="N755" i="4"/>
  <c r="S755" i="4" s="1"/>
  <c r="AX473" i="14" s="1"/>
  <c r="M755" i="4"/>
  <c r="O755" i="4" s="1"/>
  <c r="F755" i="4"/>
  <c r="N754" i="4"/>
  <c r="S754" i="4" s="1"/>
  <c r="AX472" i="14" s="1"/>
  <c r="M754" i="4"/>
  <c r="O754" i="4" s="1"/>
  <c r="F754" i="4"/>
  <c r="N753" i="4"/>
  <c r="M753" i="4"/>
  <c r="O753" i="4" s="1"/>
  <c r="F753" i="4"/>
  <c r="N752" i="4"/>
  <c r="M752" i="4"/>
  <c r="O752" i="4" s="1"/>
  <c r="F752" i="4"/>
  <c r="N751" i="4"/>
  <c r="M751" i="4"/>
  <c r="O751" i="4" s="1"/>
  <c r="F751" i="4"/>
  <c r="N750" i="4"/>
  <c r="M750" i="4"/>
  <c r="O750" i="4" s="1"/>
  <c r="N749" i="4"/>
  <c r="M749" i="4"/>
  <c r="O749" i="4" s="1"/>
  <c r="F749" i="4"/>
  <c r="F750" i="4" s="1"/>
  <c r="N748" i="4"/>
  <c r="S748" i="4" s="1"/>
  <c r="AX449" i="14" s="1"/>
  <c r="M748" i="4"/>
  <c r="O748" i="4" s="1"/>
  <c r="F748" i="4"/>
  <c r="N747" i="4"/>
  <c r="M747" i="4"/>
  <c r="O747" i="4" s="1"/>
  <c r="N746" i="4"/>
  <c r="M746" i="4"/>
  <c r="O746" i="4" s="1"/>
  <c r="F746" i="4"/>
  <c r="F747" i="4" s="1"/>
  <c r="N745" i="4"/>
  <c r="M745" i="4"/>
  <c r="O745" i="4" s="1"/>
  <c r="N744" i="4"/>
  <c r="M744" i="4"/>
  <c r="O744" i="4" s="1"/>
  <c r="F744" i="4"/>
  <c r="F745" i="4" s="1"/>
  <c r="N743" i="4"/>
  <c r="M743" i="4"/>
  <c r="O743" i="4" s="1"/>
  <c r="N742" i="4"/>
  <c r="M742" i="4"/>
  <c r="O742" i="4" s="1"/>
  <c r="F742" i="4"/>
  <c r="F743" i="4" s="1"/>
  <c r="N741" i="4"/>
  <c r="M741" i="4"/>
  <c r="O741" i="4" s="1"/>
  <c r="N740" i="4"/>
  <c r="M740" i="4"/>
  <c r="O740" i="4" s="1"/>
  <c r="F740" i="4"/>
  <c r="F741" i="4" s="1"/>
  <c r="N739" i="4"/>
  <c r="M739" i="4"/>
  <c r="O739" i="4" s="1"/>
  <c r="N738" i="4"/>
  <c r="M738" i="4"/>
  <c r="O738" i="4" s="1"/>
  <c r="F738" i="4"/>
  <c r="F739" i="4" s="1"/>
  <c r="N737" i="4"/>
  <c r="M737" i="4"/>
  <c r="O737" i="4" s="1"/>
  <c r="N736" i="4"/>
  <c r="M736" i="4"/>
  <c r="O736" i="4" s="1"/>
  <c r="F736" i="4"/>
  <c r="F737" i="4" s="1"/>
  <c r="N735" i="4"/>
  <c r="S735" i="4" s="1"/>
  <c r="AX467" i="14" s="1"/>
  <c r="M735" i="4"/>
  <c r="O735" i="4" s="1"/>
  <c r="F735" i="4"/>
  <c r="N734" i="4"/>
  <c r="M734" i="4"/>
  <c r="O734" i="4" s="1"/>
  <c r="F734" i="4"/>
  <c r="N733" i="4"/>
  <c r="M733" i="4"/>
  <c r="O733" i="4" s="1"/>
  <c r="N732" i="4"/>
  <c r="M732" i="4"/>
  <c r="O732" i="4" s="1"/>
  <c r="F732" i="4"/>
  <c r="F733" i="4" s="1"/>
  <c r="N731" i="4"/>
  <c r="S731" i="4" s="1"/>
  <c r="AX458" i="14" s="1"/>
  <c r="M731" i="4"/>
  <c r="O731" i="4" s="1"/>
  <c r="F731" i="4"/>
  <c r="N730" i="4"/>
  <c r="Q730" i="4" s="1"/>
  <c r="M730" i="4"/>
  <c r="O730" i="4" s="1"/>
  <c r="F730" i="4"/>
  <c r="N729" i="4"/>
  <c r="M729" i="4"/>
  <c r="O729" i="4" s="1"/>
  <c r="N728" i="4"/>
  <c r="M728" i="4"/>
  <c r="O728" i="4" s="1"/>
  <c r="F728" i="4"/>
  <c r="F729" i="4" s="1"/>
  <c r="N727" i="4"/>
  <c r="S727" i="4" s="1"/>
  <c r="AX460" i="14" s="1"/>
  <c r="M727" i="4"/>
  <c r="O727" i="4" s="1"/>
  <c r="F727" i="4"/>
  <c r="N726" i="4"/>
  <c r="M726" i="4"/>
  <c r="O726" i="4" s="1"/>
  <c r="F726" i="4"/>
  <c r="N725" i="4"/>
  <c r="M725" i="4"/>
  <c r="O725" i="4" s="1"/>
  <c r="N724" i="4"/>
  <c r="M724" i="4"/>
  <c r="O724" i="4" s="1"/>
  <c r="F724" i="4"/>
  <c r="F725" i="4" s="1"/>
  <c r="N723" i="4"/>
  <c r="M723" i="4"/>
  <c r="O723" i="4" s="1"/>
  <c r="N722" i="4"/>
  <c r="M722" i="4"/>
  <c r="O722" i="4" s="1"/>
  <c r="F722" i="4"/>
  <c r="F723" i="4" s="1"/>
  <c r="N721" i="4"/>
  <c r="S721" i="4" s="1"/>
  <c r="AX454" i="14" s="1"/>
  <c r="M721" i="4"/>
  <c r="O721" i="4" s="1"/>
  <c r="F721" i="4"/>
  <c r="N720" i="4"/>
  <c r="M720" i="4"/>
  <c r="O720" i="4" s="1"/>
  <c r="N719" i="4"/>
  <c r="M719" i="4"/>
  <c r="O719" i="4" s="1"/>
  <c r="F719" i="4"/>
  <c r="F720" i="4" s="1"/>
  <c r="N718" i="4"/>
  <c r="M718" i="4"/>
  <c r="O718" i="4" s="1"/>
  <c r="N717" i="4"/>
  <c r="M717" i="4"/>
  <c r="O717" i="4" s="1"/>
  <c r="F717" i="4"/>
  <c r="F718" i="4" s="1"/>
  <c r="N716" i="4"/>
  <c r="S716" i="4" s="1"/>
  <c r="AX437" i="14" s="1"/>
  <c r="M716" i="4"/>
  <c r="O716" i="4" s="1"/>
  <c r="F716" i="4"/>
  <c r="N715" i="4"/>
  <c r="M715" i="4"/>
  <c r="O715" i="4" s="1"/>
  <c r="N714" i="4"/>
  <c r="M714" i="4"/>
  <c r="O714" i="4" s="1"/>
  <c r="F714" i="4"/>
  <c r="F715" i="4" s="1"/>
  <c r="N713" i="4"/>
  <c r="M713" i="4"/>
  <c r="O713" i="4" s="1"/>
  <c r="F713" i="4"/>
  <c r="N712" i="4"/>
  <c r="S712" i="4" s="1"/>
  <c r="AX466" i="14" s="1"/>
  <c r="M712" i="4"/>
  <c r="O712" i="4" s="1"/>
  <c r="F712" i="4"/>
  <c r="N711" i="4"/>
  <c r="M711" i="4"/>
  <c r="O711" i="4" s="1"/>
  <c r="N710" i="4"/>
  <c r="M710" i="4"/>
  <c r="O710" i="4" s="1"/>
  <c r="F710" i="4"/>
  <c r="F711" i="4" s="1"/>
  <c r="N709" i="4"/>
  <c r="M709" i="4"/>
  <c r="O709" i="4" s="1"/>
  <c r="N708" i="4"/>
  <c r="M708" i="4"/>
  <c r="O708" i="4" s="1"/>
  <c r="F708" i="4"/>
  <c r="F709" i="4" s="1"/>
  <c r="N707" i="4"/>
  <c r="S707" i="4" s="1"/>
  <c r="AX443" i="14" s="1"/>
  <c r="M707" i="4"/>
  <c r="O707" i="4" s="1"/>
  <c r="F707" i="4"/>
  <c r="N706" i="4"/>
  <c r="M706" i="4"/>
  <c r="O706" i="4" s="1"/>
  <c r="N705" i="4"/>
  <c r="M705" i="4"/>
  <c r="O705" i="4" s="1"/>
  <c r="F705" i="4"/>
  <c r="F706" i="4" s="1"/>
  <c r="N704" i="4"/>
  <c r="S704" i="4" s="1"/>
  <c r="AX452" i="14" s="1"/>
  <c r="M704" i="4"/>
  <c r="O704" i="4" s="1"/>
  <c r="F704" i="4"/>
  <c r="N703" i="4"/>
  <c r="M703" i="4"/>
  <c r="O703" i="4" s="1"/>
  <c r="F703" i="4"/>
  <c r="N702" i="4"/>
  <c r="M702" i="4"/>
  <c r="O702" i="4" s="1"/>
  <c r="F702" i="4"/>
  <c r="N701" i="4"/>
  <c r="M701" i="4"/>
  <c r="O701" i="4" s="1"/>
  <c r="N700" i="4"/>
  <c r="M700" i="4"/>
  <c r="O700" i="4" s="1"/>
  <c r="F700" i="4"/>
  <c r="F701" i="4" s="1"/>
  <c r="N699" i="4"/>
  <c r="M699" i="4"/>
  <c r="O699" i="4" s="1"/>
  <c r="N698" i="4"/>
  <c r="M698" i="4"/>
  <c r="O698" i="4" s="1"/>
  <c r="F698" i="4"/>
  <c r="F699" i="4" s="1"/>
  <c r="N697" i="4"/>
  <c r="P697" i="4" s="1"/>
  <c r="M697" i="4"/>
  <c r="O697" i="4" s="1"/>
  <c r="F697" i="4"/>
  <c r="N696" i="4"/>
  <c r="S696" i="4" s="1"/>
  <c r="AX430" i="14" s="1"/>
  <c r="M696" i="4"/>
  <c r="O696" i="4" s="1"/>
  <c r="F696" i="4"/>
  <c r="N695" i="4"/>
  <c r="S695" i="4" s="1"/>
  <c r="AX468" i="14" s="1"/>
  <c r="M695" i="4"/>
  <c r="O695" i="4" s="1"/>
  <c r="F695" i="4"/>
  <c r="N694" i="4"/>
  <c r="M694" i="4"/>
  <c r="O694" i="4" s="1"/>
  <c r="F694" i="4"/>
  <c r="N693" i="4"/>
  <c r="M693" i="4"/>
  <c r="O693" i="4" s="1"/>
  <c r="F693" i="4"/>
  <c r="N692" i="4"/>
  <c r="M692" i="4"/>
  <c r="O692" i="4" s="1"/>
  <c r="N691" i="4"/>
  <c r="M691" i="4"/>
  <c r="O691" i="4" s="1"/>
  <c r="F691" i="4"/>
  <c r="F692" i="4" s="1"/>
  <c r="N690" i="4"/>
  <c r="M690" i="4"/>
  <c r="O690" i="4" s="1"/>
  <c r="F690" i="4"/>
  <c r="N689" i="4"/>
  <c r="M689" i="4"/>
  <c r="O689" i="4" s="1"/>
  <c r="N688" i="4"/>
  <c r="M688" i="4"/>
  <c r="O688" i="4" s="1"/>
  <c r="F688" i="4"/>
  <c r="F689" i="4" s="1"/>
  <c r="N687" i="4"/>
  <c r="S687" i="4" s="1"/>
  <c r="AX260" i="14" s="1"/>
  <c r="M687" i="4"/>
  <c r="O687" i="4" s="1"/>
  <c r="F687" i="4"/>
  <c r="N686" i="4"/>
  <c r="M686" i="4"/>
  <c r="O686" i="4" s="1"/>
  <c r="N685" i="4"/>
  <c r="M685" i="4"/>
  <c r="O685" i="4" s="1"/>
  <c r="F685" i="4"/>
  <c r="F686" i="4" s="1"/>
  <c r="N684" i="4"/>
  <c r="Q684" i="4" s="1"/>
  <c r="M684" i="4"/>
  <c r="O684" i="4" s="1"/>
  <c r="F684" i="4"/>
  <c r="N683" i="4"/>
  <c r="Q683" i="4" s="1"/>
  <c r="M683" i="4"/>
  <c r="O683" i="4" s="1"/>
  <c r="F683" i="4"/>
  <c r="N682" i="4"/>
  <c r="M682" i="4"/>
  <c r="O682" i="4" s="1"/>
  <c r="N681" i="4"/>
  <c r="M681" i="4"/>
  <c r="O681" i="4" s="1"/>
  <c r="F681" i="4"/>
  <c r="F682" i="4" s="1"/>
  <c r="N680" i="4"/>
  <c r="M680" i="4"/>
  <c r="O680" i="4" s="1"/>
  <c r="N679" i="4"/>
  <c r="M679" i="4"/>
  <c r="O679" i="4" s="1"/>
  <c r="F679" i="4"/>
  <c r="F680" i="4" s="1"/>
  <c r="N678" i="4"/>
  <c r="M678" i="4"/>
  <c r="O678" i="4" s="1"/>
  <c r="N677" i="4"/>
  <c r="M677" i="4"/>
  <c r="O677" i="4" s="1"/>
  <c r="F677" i="4"/>
  <c r="F678" i="4" s="1"/>
  <c r="N676" i="4"/>
  <c r="M676" i="4"/>
  <c r="O676" i="4" s="1"/>
  <c r="N675" i="4"/>
  <c r="M675" i="4"/>
  <c r="O675" i="4" s="1"/>
  <c r="F675" i="4"/>
  <c r="F676" i="4" s="1"/>
  <c r="N674" i="4"/>
  <c r="M674" i="4"/>
  <c r="O674" i="4" s="1"/>
  <c r="N673" i="4"/>
  <c r="M673" i="4"/>
  <c r="O673" i="4" s="1"/>
  <c r="F673" i="4"/>
  <c r="F674" i="4" s="1"/>
  <c r="N672" i="4"/>
  <c r="Q672" i="4" s="1"/>
  <c r="M672" i="4"/>
  <c r="O672" i="4" s="1"/>
  <c r="F672" i="4"/>
  <c r="N671" i="4"/>
  <c r="M671" i="4"/>
  <c r="O671" i="4" s="1"/>
  <c r="N670" i="4"/>
  <c r="M670" i="4"/>
  <c r="O670" i="4" s="1"/>
  <c r="F670" i="4"/>
  <c r="F671" i="4" s="1"/>
  <c r="N669" i="4"/>
  <c r="S669" i="4" s="1"/>
  <c r="AX365" i="14" s="1"/>
  <c r="M669" i="4"/>
  <c r="O669" i="4" s="1"/>
  <c r="F669" i="4"/>
  <c r="N668" i="4"/>
  <c r="M668" i="4"/>
  <c r="O668" i="4" s="1"/>
  <c r="F668" i="4"/>
  <c r="N667" i="4"/>
  <c r="M667" i="4"/>
  <c r="O667" i="4" s="1"/>
  <c r="N666" i="4"/>
  <c r="M666" i="4"/>
  <c r="O666" i="4" s="1"/>
  <c r="F666" i="4"/>
  <c r="F667" i="4" s="1"/>
  <c r="N665" i="4"/>
  <c r="M665" i="4"/>
  <c r="O665" i="4" s="1"/>
  <c r="F665" i="4"/>
  <c r="N664" i="4"/>
  <c r="M664" i="4"/>
  <c r="O664" i="4" s="1"/>
  <c r="N663" i="4"/>
  <c r="M663" i="4"/>
  <c r="O663" i="4" s="1"/>
  <c r="F663" i="4"/>
  <c r="F664" i="4" s="1"/>
  <c r="N662" i="4"/>
  <c r="M662" i="4"/>
  <c r="O662" i="4" s="1"/>
  <c r="F662" i="4"/>
  <c r="N661" i="4"/>
  <c r="M661" i="4"/>
  <c r="O661" i="4" s="1"/>
  <c r="N660" i="4"/>
  <c r="M660" i="4"/>
  <c r="O660" i="4" s="1"/>
  <c r="F660" i="4"/>
  <c r="F661" i="4" s="1"/>
  <c r="N659" i="4"/>
  <c r="Q659" i="4" s="1"/>
  <c r="M659" i="4"/>
  <c r="O659" i="4" s="1"/>
  <c r="F659" i="4"/>
  <c r="N658" i="4"/>
  <c r="M658" i="4"/>
  <c r="O658" i="4" s="1"/>
  <c r="N657" i="4"/>
  <c r="M657" i="4"/>
  <c r="O657" i="4" s="1"/>
  <c r="F657" i="4"/>
  <c r="F658" i="4" s="1"/>
  <c r="N656" i="4"/>
  <c r="Q656" i="4" s="1"/>
  <c r="M656" i="4"/>
  <c r="O656" i="4" s="1"/>
  <c r="F656" i="4"/>
  <c r="N655" i="4"/>
  <c r="M655" i="4"/>
  <c r="O655" i="4" s="1"/>
  <c r="N654" i="4"/>
  <c r="M654" i="4"/>
  <c r="O654" i="4" s="1"/>
  <c r="F654" i="4"/>
  <c r="F655" i="4" s="1"/>
  <c r="N653" i="4"/>
  <c r="M653" i="4"/>
  <c r="O653" i="4" s="1"/>
  <c r="F653" i="4"/>
  <c r="N652" i="4"/>
  <c r="M652" i="4"/>
  <c r="O652" i="4" s="1"/>
  <c r="F652" i="4"/>
  <c r="N651" i="4"/>
  <c r="M651" i="4"/>
  <c r="O651" i="4" s="1"/>
  <c r="N650" i="4"/>
  <c r="M650" i="4"/>
  <c r="O650" i="4" s="1"/>
  <c r="F650" i="4"/>
  <c r="F651" i="4" s="1"/>
  <c r="N649" i="4"/>
  <c r="M649" i="4"/>
  <c r="O649" i="4" s="1"/>
  <c r="N648" i="4"/>
  <c r="M648" i="4"/>
  <c r="O648" i="4" s="1"/>
  <c r="F648" i="4"/>
  <c r="F649" i="4" s="1"/>
  <c r="N647" i="4"/>
  <c r="Q647" i="4" s="1"/>
  <c r="M647" i="4"/>
  <c r="O647" i="4" s="1"/>
  <c r="F647" i="4"/>
  <c r="N646" i="4"/>
  <c r="M646" i="4"/>
  <c r="O646" i="4" s="1"/>
  <c r="N645" i="4"/>
  <c r="M645" i="4"/>
  <c r="O645" i="4" s="1"/>
  <c r="F645" i="4"/>
  <c r="F646" i="4" s="1"/>
  <c r="N644" i="4"/>
  <c r="M644" i="4"/>
  <c r="O644" i="4" s="1"/>
  <c r="N643" i="4"/>
  <c r="M643" i="4"/>
  <c r="O643" i="4" s="1"/>
  <c r="F643" i="4"/>
  <c r="F644" i="4" s="1"/>
  <c r="N642" i="4"/>
  <c r="M642" i="4"/>
  <c r="O642" i="4" s="1"/>
  <c r="F642" i="4"/>
  <c r="N641" i="4"/>
  <c r="M641" i="4"/>
  <c r="O641" i="4" s="1"/>
  <c r="N640" i="4"/>
  <c r="M640" i="4"/>
  <c r="O640" i="4" s="1"/>
  <c r="F640" i="4"/>
  <c r="F641" i="4" s="1"/>
  <c r="N639" i="4"/>
  <c r="M639" i="4"/>
  <c r="O639" i="4" s="1"/>
  <c r="N638" i="4"/>
  <c r="M638" i="4"/>
  <c r="O638" i="4" s="1"/>
  <c r="F638" i="4"/>
  <c r="F639" i="4" s="1"/>
  <c r="N637" i="4"/>
  <c r="M637" i="4"/>
  <c r="O637" i="4" s="1"/>
  <c r="N636" i="4"/>
  <c r="M636" i="4"/>
  <c r="O636" i="4" s="1"/>
  <c r="F636" i="4"/>
  <c r="F637" i="4" s="1"/>
  <c r="N635" i="4"/>
  <c r="M635" i="4"/>
  <c r="O635" i="4" s="1"/>
  <c r="N634" i="4"/>
  <c r="M634" i="4"/>
  <c r="O634" i="4" s="1"/>
  <c r="F634" i="4"/>
  <c r="F635" i="4" s="1"/>
  <c r="N633" i="4"/>
  <c r="M633" i="4"/>
  <c r="O633" i="4" s="1"/>
  <c r="N632" i="4"/>
  <c r="M632" i="4"/>
  <c r="O632" i="4" s="1"/>
  <c r="F632" i="4"/>
  <c r="F633" i="4" s="1"/>
  <c r="N631" i="4"/>
  <c r="M631" i="4"/>
  <c r="O631" i="4" s="1"/>
  <c r="N630" i="4"/>
  <c r="M630" i="4"/>
  <c r="O630" i="4" s="1"/>
  <c r="F630" i="4"/>
  <c r="F631" i="4" s="1"/>
  <c r="N629" i="4"/>
  <c r="M629" i="4"/>
  <c r="O629" i="4" s="1"/>
  <c r="N628" i="4"/>
  <c r="M628" i="4"/>
  <c r="O628" i="4" s="1"/>
  <c r="F628" i="4"/>
  <c r="F629" i="4" s="1"/>
  <c r="N627" i="4"/>
  <c r="M627" i="4"/>
  <c r="O627" i="4" s="1"/>
  <c r="F627" i="4"/>
  <c r="N626" i="4"/>
  <c r="M626" i="4"/>
  <c r="O626" i="4" s="1"/>
  <c r="N625" i="4"/>
  <c r="M625" i="4"/>
  <c r="O625" i="4" s="1"/>
  <c r="F625" i="4"/>
  <c r="F626" i="4" s="1"/>
  <c r="N624" i="4"/>
  <c r="M624" i="4"/>
  <c r="O624" i="4" s="1"/>
  <c r="N623" i="4"/>
  <c r="M623" i="4"/>
  <c r="O623" i="4" s="1"/>
  <c r="F623" i="4"/>
  <c r="F624" i="4" s="1"/>
  <c r="N622" i="4"/>
  <c r="M622" i="4"/>
  <c r="O622" i="4" s="1"/>
  <c r="N621" i="4"/>
  <c r="M621" i="4"/>
  <c r="O621" i="4" s="1"/>
  <c r="F621" i="4"/>
  <c r="F622" i="4" s="1"/>
  <c r="N620" i="4"/>
  <c r="S620" i="4" s="1"/>
  <c r="AX399" i="14" s="1"/>
  <c r="M620" i="4"/>
  <c r="O620" i="4" s="1"/>
  <c r="F620" i="4"/>
  <c r="N619" i="4"/>
  <c r="M619" i="4"/>
  <c r="O619" i="4" s="1"/>
  <c r="N618" i="4"/>
  <c r="M618" i="4"/>
  <c r="O618" i="4" s="1"/>
  <c r="F618" i="4"/>
  <c r="F619" i="4" s="1"/>
  <c r="N617" i="4"/>
  <c r="P617" i="4" s="1"/>
  <c r="M617" i="4"/>
  <c r="O617" i="4" s="1"/>
  <c r="F617" i="4"/>
  <c r="N616" i="4"/>
  <c r="M616" i="4"/>
  <c r="O616" i="4" s="1"/>
  <c r="N615" i="4"/>
  <c r="M615" i="4"/>
  <c r="O615" i="4" s="1"/>
  <c r="F615" i="4"/>
  <c r="F616" i="4" s="1"/>
  <c r="N614" i="4"/>
  <c r="P614" i="4" s="1"/>
  <c r="M614" i="4"/>
  <c r="O614" i="4" s="1"/>
  <c r="F614" i="4"/>
  <c r="N613" i="4"/>
  <c r="M613" i="4"/>
  <c r="O613" i="4" s="1"/>
  <c r="N612" i="4"/>
  <c r="M612" i="4"/>
  <c r="O612" i="4" s="1"/>
  <c r="F612" i="4"/>
  <c r="F613" i="4" s="1"/>
  <c r="N611" i="4"/>
  <c r="M611" i="4"/>
  <c r="O611" i="4" s="1"/>
  <c r="N610" i="4"/>
  <c r="M610" i="4"/>
  <c r="O610" i="4" s="1"/>
  <c r="F610" i="4"/>
  <c r="F611" i="4" s="1"/>
  <c r="N609" i="4"/>
  <c r="M609" i="4"/>
  <c r="O609" i="4" s="1"/>
  <c r="F609" i="4"/>
  <c r="N608" i="4"/>
  <c r="M608" i="4"/>
  <c r="O608" i="4" s="1"/>
  <c r="N607" i="4"/>
  <c r="M607" i="4"/>
  <c r="O607" i="4" s="1"/>
  <c r="F607" i="4"/>
  <c r="F608" i="4" s="1"/>
  <c r="N606" i="4"/>
  <c r="M606" i="4"/>
  <c r="O606" i="4" s="1"/>
  <c r="N605" i="4"/>
  <c r="M605" i="4"/>
  <c r="O605" i="4" s="1"/>
  <c r="F605" i="4"/>
  <c r="F606" i="4" s="1"/>
  <c r="N604" i="4"/>
  <c r="M604" i="4"/>
  <c r="O604" i="4" s="1"/>
  <c r="N603" i="4"/>
  <c r="M603" i="4"/>
  <c r="O603" i="4" s="1"/>
  <c r="F603" i="4"/>
  <c r="F604" i="4" s="1"/>
  <c r="N602" i="4"/>
  <c r="M602" i="4"/>
  <c r="O602" i="4" s="1"/>
  <c r="N601" i="4"/>
  <c r="M601" i="4"/>
  <c r="O601" i="4" s="1"/>
  <c r="F601" i="4"/>
  <c r="F602" i="4" s="1"/>
  <c r="N600" i="4"/>
  <c r="M600" i="4"/>
  <c r="O600" i="4" s="1"/>
  <c r="N599" i="4"/>
  <c r="M599" i="4"/>
  <c r="O599" i="4" s="1"/>
  <c r="F599" i="4"/>
  <c r="F600" i="4" s="1"/>
  <c r="N598" i="4"/>
  <c r="M598" i="4"/>
  <c r="O598" i="4" s="1"/>
  <c r="N597" i="4"/>
  <c r="M597" i="4"/>
  <c r="O597" i="4" s="1"/>
  <c r="F597" i="4"/>
  <c r="F598" i="4" s="1"/>
  <c r="N596" i="4"/>
  <c r="M596" i="4"/>
  <c r="O596" i="4" s="1"/>
  <c r="N595" i="4"/>
  <c r="M595" i="4"/>
  <c r="O595" i="4" s="1"/>
  <c r="F595" i="4"/>
  <c r="F596" i="4" s="1"/>
  <c r="N594" i="4"/>
  <c r="S594" i="4" s="1"/>
  <c r="AX284" i="14" s="1"/>
  <c r="M594" i="4"/>
  <c r="O594" i="4" s="1"/>
  <c r="F594" i="4"/>
  <c r="N593" i="4"/>
  <c r="M593" i="4"/>
  <c r="O593" i="4" s="1"/>
  <c r="N592" i="4"/>
  <c r="M592" i="4"/>
  <c r="O592" i="4" s="1"/>
  <c r="F592" i="4"/>
  <c r="F593" i="4" s="1"/>
  <c r="N591" i="4"/>
  <c r="S591" i="4" s="1"/>
  <c r="AX341" i="14" s="1"/>
  <c r="M591" i="4"/>
  <c r="O591" i="4" s="1"/>
  <c r="F591" i="4"/>
  <c r="N590" i="4"/>
  <c r="S590" i="4" s="1"/>
  <c r="AX390" i="14" s="1"/>
  <c r="M590" i="4"/>
  <c r="O590" i="4" s="1"/>
  <c r="F590" i="4"/>
  <c r="N589" i="4"/>
  <c r="M589" i="4"/>
  <c r="O589" i="4" s="1"/>
  <c r="N588" i="4"/>
  <c r="M588" i="4"/>
  <c r="O588" i="4" s="1"/>
  <c r="F588" i="4"/>
  <c r="F589" i="4" s="1"/>
  <c r="N587" i="4"/>
  <c r="M587" i="4"/>
  <c r="O587" i="4" s="1"/>
  <c r="N586" i="4"/>
  <c r="M586" i="4"/>
  <c r="O586" i="4" s="1"/>
  <c r="F586" i="4"/>
  <c r="F587" i="4" s="1"/>
  <c r="N585" i="4"/>
  <c r="M585" i="4"/>
  <c r="O585" i="4" s="1"/>
  <c r="N584" i="4"/>
  <c r="M584" i="4"/>
  <c r="O584" i="4" s="1"/>
  <c r="F584" i="4"/>
  <c r="F585" i="4" s="1"/>
  <c r="N583" i="4"/>
  <c r="Q583" i="4" s="1"/>
  <c r="M583" i="4"/>
  <c r="O583" i="4" s="1"/>
  <c r="F583" i="4"/>
  <c r="N582" i="4"/>
  <c r="M582" i="4"/>
  <c r="O582" i="4" s="1"/>
  <c r="N581" i="4"/>
  <c r="M581" i="4"/>
  <c r="O581" i="4" s="1"/>
  <c r="F581" i="4"/>
  <c r="F582" i="4" s="1"/>
  <c r="N580" i="4"/>
  <c r="M580" i="4"/>
  <c r="O580" i="4" s="1"/>
  <c r="N579" i="4"/>
  <c r="M579" i="4"/>
  <c r="O579" i="4" s="1"/>
  <c r="F579" i="4"/>
  <c r="F580" i="4" s="1"/>
  <c r="N578" i="4"/>
  <c r="S578" i="4" s="1"/>
  <c r="AX313" i="14" s="1"/>
  <c r="M578" i="4"/>
  <c r="O578" i="4" s="1"/>
  <c r="F578" i="4"/>
  <c r="N577" i="4"/>
  <c r="M577" i="4"/>
  <c r="O577" i="4" s="1"/>
  <c r="N576" i="4"/>
  <c r="M576" i="4"/>
  <c r="O576" i="4" s="1"/>
  <c r="F576" i="4"/>
  <c r="F577" i="4" s="1"/>
  <c r="N575" i="4"/>
  <c r="M575" i="4"/>
  <c r="O575" i="4" s="1"/>
  <c r="F575" i="4"/>
  <c r="N574" i="4"/>
  <c r="M574" i="4"/>
  <c r="O574" i="4" s="1"/>
  <c r="N573" i="4"/>
  <c r="M573" i="4"/>
  <c r="O573" i="4" s="1"/>
  <c r="F573" i="4"/>
  <c r="F574" i="4" s="1"/>
  <c r="N572" i="4"/>
  <c r="M572" i="4"/>
  <c r="O572" i="4" s="1"/>
  <c r="N571" i="4"/>
  <c r="M571" i="4"/>
  <c r="O571" i="4" s="1"/>
  <c r="F571" i="4"/>
  <c r="F572" i="4" s="1"/>
  <c r="N570" i="4"/>
  <c r="P570" i="4" s="1"/>
  <c r="M570" i="4"/>
  <c r="O570" i="4" s="1"/>
  <c r="F570" i="4"/>
  <c r="N569" i="4"/>
  <c r="M569" i="4"/>
  <c r="O569" i="4" s="1"/>
  <c r="N568" i="4"/>
  <c r="M568" i="4"/>
  <c r="O568" i="4" s="1"/>
  <c r="F568" i="4"/>
  <c r="F569" i="4" s="1"/>
  <c r="N567" i="4"/>
  <c r="M567" i="4"/>
  <c r="O567" i="4" s="1"/>
  <c r="N566" i="4"/>
  <c r="M566" i="4"/>
  <c r="O566" i="4" s="1"/>
  <c r="F566" i="4"/>
  <c r="F567" i="4" s="1"/>
  <c r="N565" i="4"/>
  <c r="M565" i="4"/>
  <c r="O565" i="4" s="1"/>
  <c r="F565" i="4"/>
  <c r="N564" i="4"/>
  <c r="M564" i="4"/>
  <c r="O564" i="4" s="1"/>
  <c r="N563" i="4"/>
  <c r="M563" i="4"/>
  <c r="O563" i="4" s="1"/>
  <c r="F563" i="4"/>
  <c r="F564" i="4" s="1"/>
  <c r="N562" i="4"/>
  <c r="M562" i="4"/>
  <c r="O562" i="4" s="1"/>
  <c r="N561" i="4"/>
  <c r="M561" i="4"/>
  <c r="O561" i="4" s="1"/>
  <c r="F561" i="4"/>
  <c r="F562" i="4" s="1"/>
  <c r="N560" i="4"/>
  <c r="M560" i="4"/>
  <c r="O560" i="4" s="1"/>
  <c r="N559" i="4"/>
  <c r="M559" i="4"/>
  <c r="O559" i="4" s="1"/>
  <c r="F559" i="4"/>
  <c r="F560" i="4" s="1"/>
  <c r="N558" i="4"/>
  <c r="M558" i="4"/>
  <c r="O558" i="4" s="1"/>
  <c r="N557" i="4"/>
  <c r="M557" i="4"/>
  <c r="O557" i="4" s="1"/>
  <c r="F557" i="4"/>
  <c r="F558" i="4" s="1"/>
  <c r="N556" i="4"/>
  <c r="M556" i="4"/>
  <c r="O556" i="4" s="1"/>
  <c r="N555" i="4"/>
  <c r="M555" i="4"/>
  <c r="O555" i="4" s="1"/>
  <c r="F555" i="4"/>
  <c r="F556" i="4" s="1"/>
  <c r="N554" i="4"/>
  <c r="M554" i="4"/>
  <c r="O554" i="4" s="1"/>
  <c r="N553" i="4"/>
  <c r="M553" i="4"/>
  <c r="O553" i="4" s="1"/>
  <c r="F553" i="4"/>
  <c r="F554" i="4" s="1"/>
  <c r="N552" i="4"/>
  <c r="M552" i="4"/>
  <c r="O552" i="4" s="1"/>
  <c r="N551" i="4"/>
  <c r="M551" i="4"/>
  <c r="O551" i="4" s="1"/>
  <c r="F551" i="4"/>
  <c r="F552" i="4" s="1"/>
  <c r="N550" i="4"/>
  <c r="M550" i="4"/>
  <c r="O550" i="4" s="1"/>
  <c r="N549" i="4"/>
  <c r="M549" i="4"/>
  <c r="O549" i="4" s="1"/>
  <c r="F549" i="4"/>
  <c r="F550" i="4" s="1"/>
  <c r="N548" i="4"/>
  <c r="M548" i="4"/>
  <c r="O548" i="4" s="1"/>
  <c r="N547" i="4"/>
  <c r="M547" i="4"/>
  <c r="O547" i="4" s="1"/>
  <c r="F547" i="4"/>
  <c r="F548" i="4" s="1"/>
  <c r="N546" i="4"/>
  <c r="M546" i="4"/>
  <c r="O546" i="4" s="1"/>
  <c r="N545" i="4"/>
  <c r="M545" i="4"/>
  <c r="O545" i="4" s="1"/>
  <c r="F545" i="4"/>
  <c r="F546" i="4" s="1"/>
  <c r="N544" i="4"/>
  <c r="M544" i="4"/>
  <c r="O544" i="4" s="1"/>
  <c r="N543" i="4"/>
  <c r="M543" i="4"/>
  <c r="O543" i="4" s="1"/>
  <c r="F543" i="4"/>
  <c r="F544" i="4" s="1"/>
  <c r="N542" i="4"/>
  <c r="M542" i="4"/>
  <c r="O542" i="4" s="1"/>
  <c r="N541" i="4"/>
  <c r="M541" i="4"/>
  <c r="O541" i="4" s="1"/>
  <c r="F541" i="4"/>
  <c r="F542" i="4" s="1"/>
  <c r="N540" i="4"/>
  <c r="M540" i="4"/>
  <c r="O540" i="4" s="1"/>
  <c r="N539" i="4"/>
  <c r="M539" i="4"/>
  <c r="O539" i="4" s="1"/>
  <c r="F539" i="4"/>
  <c r="F540" i="4" s="1"/>
  <c r="N538" i="4"/>
  <c r="M538" i="4"/>
  <c r="O538" i="4" s="1"/>
  <c r="N537" i="4"/>
  <c r="M537" i="4"/>
  <c r="O537" i="4" s="1"/>
  <c r="F537" i="4"/>
  <c r="F538" i="4" s="1"/>
  <c r="N536" i="4"/>
  <c r="Q536" i="4" s="1"/>
  <c r="M536" i="4"/>
  <c r="O536" i="4" s="1"/>
  <c r="F536" i="4"/>
  <c r="N535" i="4"/>
  <c r="M535" i="4"/>
  <c r="O535" i="4" s="1"/>
  <c r="N534" i="4"/>
  <c r="M534" i="4"/>
  <c r="O534" i="4" s="1"/>
  <c r="F534" i="4"/>
  <c r="F535" i="4" s="1"/>
  <c r="N533" i="4"/>
  <c r="M533" i="4"/>
  <c r="O533" i="4" s="1"/>
  <c r="F533" i="4"/>
  <c r="N532" i="4"/>
  <c r="M532" i="4"/>
  <c r="O532" i="4" s="1"/>
  <c r="N531" i="4"/>
  <c r="M531" i="4"/>
  <c r="O531" i="4" s="1"/>
  <c r="F531" i="4"/>
  <c r="F532" i="4" s="1"/>
  <c r="N530" i="4"/>
  <c r="M530" i="4"/>
  <c r="O530" i="4" s="1"/>
  <c r="N529" i="4"/>
  <c r="M529" i="4"/>
  <c r="O529" i="4" s="1"/>
  <c r="F529" i="4"/>
  <c r="F530" i="4" s="1"/>
  <c r="N528" i="4"/>
  <c r="M528" i="4"/>
  <c r="O528" i="4" s="1"/>
  <c r="N527" i="4"/>
  <c r="M527" i="4"/>
  <c r="O527" i="4" s="1"/>
  <c r="F527" i="4"/>
  <c r="F528" i="4" s="1"/>
  <c r="N526" i="4"/>
  <c r="M526" i="4"/>
  <c r="O526" i="4" s="1"/>
  <c r="N525" i="4"/>
  <c r="M525" i="4"/>
  <c r="O525" i="4" s="1"/>
  <c r="F525" i="4"/>
  <c r="F526" i="4" s="1"/>
  <c r="N524" i="4"/>
  <c r="P524" i="4" s="1"/>
  <c r="M524" i="4"/>
  <c r="O524" i="4" s="1"/>
  <c r="F524" i="4"/>
  <c r="N523" i="4"/>
  <c r="M523" i="4"/>
  <c r="O523" i="4" s="1"/>
  <c r="N522" i="4"/>
  <c r="M522" i="4"/>
  <c r="O522" i="4" s="1"/>
  <c r="F522" i="4"/>
  <c r="F523" i="4" s="1"/>
  <c r="N521" i="4"/>
  <c r="Q521" i="4" s="1"/>
  <c r="M521" i="4"/>
  <c r="O521" i="4" s="1"/>
  <c r="F521" i="4"/>
  <c r="N520" i="4"/>
  <c r="M520" i="4"/>
  <c r="O520" i="4" s="1"/>
  <c r="N519" i="4"/>
  <c r="M519" i="4"/>
  <c r="O519" i="4" s="1"/>
  <c r="F519" i="4"/>
  <c r="F520" i="4" s="1"/>
  <c r="N518" i="4"/>
  <c r="M518" i="4"/>
  <c r="O518" i="4" s="1"/>
  <c r="N517" i="4"/>
  <c r="M517" i="4"/>
  <c r="O517" i="4" s="1"/>
  <c r="F517" i="4"/>
  <c r="F518" i="4" s="1"/>
  <c r="N516" i="4"/>
  <c r="M516" i="4"/>
  <c r="O516" i="4" s="1"/>
  <c r="N515" i="4"/>
  <c r="M515" i="4"/>
  <c r="O515" i="4" s="1"/>
  <c r="F515" i="4"/>
  <c r="F516" i="4" s="1"/>
  <c r="N514" i="4"/>
  <c r="M514" i="4"/>
  <c r="O514" i="4" s="1"/>
  <c r="F514" i="4"/>
  <c r="N513" i="4"/>
  <c r="S513" i="4" s="1"/>
  <c r="AX347" i="14" s="1"/>
  <c r="M513" i="4"/>
  <c r="O513" i="4" s="1"/>
  <c r="F513" i="4"/>
  <c r="N512" i="4"/>
  <c r="S512" i="4" s="1"/>
  <c r="AX295" i="14" s="1"/>
  <c r="M512" i="4"/>
  <c r="O512" i="4" s="1"/>
  <c r="F512" i="4"/>
  <c r="N511" i="4"/>
  <c r="M511" i="4"/>
  <c r="O511" i="4" s="1"/>
  <c r="N510" i="4"/>
  <c r="M510" i="4"/>
  <c r="O510" i="4" s="1"/>
  <c r="F510" i="4"/>
  <c r="F511" i="4" s="1"/>
  <c r="N509" i="4"/>
  <c r="M509" i="4"/>
  <c r="O509" i="4" s="1"/>
  <c r="F509" i="4"/>
  <c r="N508" i="4"/>
  <c r="M508" i="4"/>
  <c r="O508" i="4" s="1"/>
  <c r="N507" i="4"/>
  <c r="M507" i="4"/>
  <c r="O507" i="4" s="1"/>
  <c r="F507" i="4"/>
  <c r="F508" i="4" s="1"/>
  <c r="N506" i="4"/>
  <c r="M506" i="4"/>
  <c r="O506" i="4" s="1"/>
  <c r="N505" i="4"/>
  <c r="M505" i="4"/>
  <c r="O505" i="4" s="1"/>
  <c r="F505" i="4"/>
  <c r="F506" i="4" s="1"/>
  <c r="N504" i="4"/>
  <c r="S504" i="4" s="1"/>
  <c r="AX338" i="14" s="1"/>
  <c r="M504" i="4"/>
  <c r="O504" i="4" s="1"/>
  <c r="F504" i="4"/>
  <c r="N503" i="4"/>
  <c r="M503" i="4"/>
  <c r="O503" i="4" s="1"/>
  <c r="N502" i="4"/>
  <c r="M502" i="4"/>
  <c r="O502" i="4" s="1"/>
  <c r="F502" i="4"/>
  <c r="F503" i="4" s="1"/>
  <c r="N501" i="4"/>
  <c r="M501" i="4"/>
  <c r="O501" i="4" s="1"/>
  <c r="N500" i="4"/>
  <c r="M500" i="4"/>
  <c r="O500" i="4" s="1"/>
  <c r="F500" i="4"/>
  <c r="F501" i="4" s="1"/>
  <c r="N499" i="4"/>
  <c r="M499" i="4"/>
  <c r="O499" i="4" s="1"/>
  <c r="N498" i="4"/>
  <c r="M498" i="4"/>
  <c r="O498" i="4" s="1"/>
  <c r="F498" i="4"/>
  <c r="F499" i="4" s="1"/>
  <c r="N497" i="4"/>
  <c r="M497" i="4"/>
  <c r="O497" i="4" s="1"/>
  <c r="N496" i="4"/>
  <c r="M496" i="4"/>
  <c r="O496" i="4" s="1"/>
  <c r="F496" i="4"/>
  <c r="F497" i="4" s="1"/>
  <c r="N495" i="4"/>
  <c r="S495" i="4" s="1"/>
  <c r="AX373" i="14" s="1"/>
  <c r="M495" i="4"/>
  <c r="O495" i="4" s="1"/>
  <c r="F495" i="4"/>
  <c r="N494" i="4"/>
  <c r="S494" i="4" s="1"/>
  <c r="AX250" i="14" s="1"/>
  <c r="M494" i="4"/>
  <c r="O494" i="4" s="1"/>
  <c r="F494" i="4"/>
  <c r="N493" i="4"/>
  <c r="M493" i="4"/>
  <c r="O493" i="4" s="1"/>
  <c r="N492" i="4"/>
  <c r="M492" i="4"/>
  <c r="O492" i="4" s="1"/>
  <c r="F492" i="4"/>
  <c r="F493" i="4" s="1"/>
  <c r="N491" i="4"/>
  <c r="S491" i="4" s="1"/>
  <c r="AX278" i="14" s="1"/>
  <c r="M491" i="4"/>
  <c r="O491" i="4" s="1"/>
  <c r="F491" i="4"/>
  <c r="N490" i="4"/>
  <c r="M490" i="4"/>
  <c r="O490" i="4" s="1"/>
  <c r="N489" i="4"/>
  <c r="M489" i="4"/>
  <c r="O489" i="4" s="1"/>
  <c r="F489" i="4"/>
  <c r="F490" i="4" s="1"/>
  <c r="N488" i="4"/>
  <c r="M488" i="4"/>
  <c r="O488" i="4" s="1"/>
  <c r="F488" i="4"/>
  <c r="N487" i="4"/>
  <c r="M487" i="4"/>
  <c r="O487" i="4" s="1"/>
  <c r="N486" i="4"/>
  <c r="M486" i="4"/>
  <c r="O486" i="4" s="1"/>
  <c r="F486" i="4"/>
  <c r="F487" i="4" s="1"/>
  <c r="N485" i="4"/>
  <c r="M485" i="4"/>
  <c r="O485" i="4" s="1"/>
  <c r="N484" i="4"/>
  <c r="M484" i="4"/>
  <c r="O484" i="4" s="1"/>
  <c r="F484" i="4"/>
  <c r="F485" i="4" s="1"/>
  <c r="N483" i="4"/>
  <c r="S483" i="4" s="1"/>
  <c r="AX398" i="14" s="1"/>
  <c r="M483" i="4"/>
  <c r="O483" i="4" s="1"/>
  <c r="F483" i="4"/>
  <c r="N482" i="4"/>
  <c r="M482" i="4"/>
  <c r="O482" i="4" s="1"/>
  <c r="F482" i="4"/>
  <c r="N481" i="4"/>
  <c r="M481" i="4"/>
  <c r="O481" i="4" s="1"/>
  <c r="N480" i="4"/>
  <c r="M480" i="4"/>
  <c r="O480" i="4" s="1"/>
  <c r="F480" i="4"/>
  <c r="F481" i="4" s="1"/>
  <c r="N479" i="4"/>
  <c r="M479" i="4"/>
  <c r="O479" i="4" s="1"/>
  <c r="N478" i="4"/>
  <c r="M478" i="4"/>
  <c r="O478" i="4" s="1"/>
  <c r="F478" i="4"/>
  <c r="F479" i="4" s="1"/>
  <c r="N477" i="4"/>
  <c r="M477" i="4"/>
  <c r="O477" i="4" s="1"/>
  <c r="N476" i="4"/>
  <c r="M476" i="4"/>
  <c r="O476" i="4" s="1"/>
  <c r="F476" i="4"/>
  <c r="F477" i="4" s="1"/>
  <c r="N475" i="4"/>
  <c r="S475" i="4" s="1"/>
  <c r="AX242" i="14" s="1"/>
  <c r="M475" i="4"/>
  <c r="O475" i="4" s="1"/>
  <c r="F475" i="4"/>
  <c r="N474" i="4"/>
  <c r="P474" i="4" s="1"/>
  <c r="M474" i="4"/>
  <c r="O474" i="4" s="1"/>
  <c r="F474" i="4"/>
  <c r="N473" i="4"/>
  <c r="M473" i="4"/>
  <c r="O473" i="4" s="1"/>
  <c r="N472" i="4"/>
  <c r="M472" i="4"/>
  <c r="O472" i="4" s="1"/>
  <c r="F472" i="4"/>
  <c r="F473" i="4" s="1"/>
  <c r="N471" i="4"/>
  <c r="M471" i="4"/>
  <c r="O471" i="4" s="1"/>
  <c r="N470" i="4"/>
  <c r="M470" i="4"/>
  <c r="O470" i="4" s="1"/>
  <c r="F470" i="4"/>
  <c r="F471" i="4" s="1"/>
  <c r="N469" i="4"/>
  <c r="M469" i="4"/>
  <c r="O469" i="4" s="1"/>
  <c r="F469" i="4"/>
  <c r="N468" i="4"/>
  <c r="M468" i="4"/>
  <c r="O468" i="4" s="1"/>
  <c r="N467" i="4"/>
  <c r="M467" i="4"/>
  <c r="O467" i="4" s="1"/>
  <c r="F467" i="4"/>
  <c r="F468" i="4" s="1"/>
  <c r="N466" i="4"/>
  <c r="M466" i="4"/>
  <c r="O466" i="4" s="1"/>
  <c r="N465" i="4"/>
  <c r="M465" i="4"/>
  <c r="O465" i="4" s="1"/>
  <c r="F465" i="4"/>
  <c r="F466" i="4" s="1"/>
  <c r="N464" i="4"/>
  <c r="P464" i="4" s="1"/>
  <c r="M464" i="4"/>
  <c r="O464" i="4" s="1"/>
  <c r="F464" i="4"/>
  <c r="N463" i="4"/>
  <c r="Q463" i="4" s="1"/>
  <c r="M463" i="4"/>
  <c r="O463" i="4" s="1"/>
  <c r="F463" i="4"/>
  <c r="N462" i="4"/>
  <c r="Q462" i="4" s="1"/>
  <c r="M462" i="4"/>
  <c r="O462" i="4" s="1"/>
  <c r="F462" i="4"/>
  <c r="N461" i="4"/>
  <c r="M461" i="4"/>
  <c r="O461" i="4" s="1"/>
  <c r="N460" i="4"/>
  <c r="M460" i="4"/>
  <c r="O460" i="4" s="1"/>
  <c r="F460" i="4"/>
  <c r="F461" i="4" s="1"/>
  <c r="N459" i="4"/>
  <c r="M459" i="4"/>
  <c r="O459" i="4" s="1"/>
  <c r="N458" i="4"/>
  <c r="M458" i="4"/>
  <c r="O458" i="4" s="1"/>
  <c r="F458" i="4"/>
  <c r="F459" i="4" s="1"/>
  <c r="N457" i="4"/>
  <c r="M457" i="4"/>
  <c r="O457" i="4" s="1"/>
  <c r="N456" i="4"/>
  <c r="M456" i="4"/>
  <c r="O456" i="4" s="1"/>
  <c r="F456" i="4"/>
  <c r="F457" i="4" s="1"/>
  <c r="N455" i="4"/>
  <c r="S455" i="4" s="1"/>
  <c r="AX403" i="14" s="1"/>
  <c r="M455" i="4"/>
  <c r="O455" i="4" s="1"/>
  <c r="F455" i="4"/>
  <c r="N454" i="4"/>
  <c r="S454" i="4" s="1"/>
  <c r="AX377" i="14" s="1"/>
  <c r="M454" i="4"/>
  <c r="O454" i="4" s="1"/>
  <c r="F454" i="4"/>
  <c r="N453" i="4"/>
  <c r="M453" i="4"/>
  <c r="O453" i="4" s="1"/>
  <c r="N452" i="4"/>
  <c r="M452" i="4"/>
  <c r="O452" i="4" s="1"/>
  <c r="F452" i="4"/>
  <c r="F453" i="4" s="1"/>
  <c r="N451" i="4"/>
  <c r="M451" i="4"/>
  <c r="O451" i="4" s="1"/>
  <c r="N450" i="4"/>
  <c r="M450" i="4"/>
  <c r="O450" i="4" s="1"/>
  <c r="F450" i="4"/>
  <c r="F451" i="4" s="1"/>
  <c r="N449" i="4"/>
  <c r="M449" i="4"/>
  <c r="O449" i="4" s="1"/>
  <c r="N448" i="4"/>
  <c r="M448" i="4"/>
  <c r="O448" i="4" s="1"/>
  <c r="F448" i="4"/>
  <c r="F449" i="4" s="1"/>
  <c r="N447" i="4"/>
  <c r="M447" i="4"/>
  <c r="O447" i="4" s="1"/>
  <c r="N446" i="4"/>
  <c r="M446" i="4"/>
  <c r="O446" i="4" s="1"/>
  <c r="F446" i="4"/>
  <c r="F447" i="4" s="1"/>
  <c r="N445" i="4"/>
  <c r="M445" i="4"/>
  <c r="O445" i="4" s="1"/>
  <c r="N444" i="4"/>
  <c r="M444" i="4"/>
  <c r="O444" i="4" s="1"/>
  <c r="F444" i="4"/>
  <c r="F445" i="4" s="1"/>
  <c r="N443" i="4"/>
  <c r="Q443" i="4" s="1"/>
  <c r="M443" i="4"/>
  <c r="O443" i="4" s="1"/>
  <c r="F443" i="4"/>
  <c r="N442" i="4"/>
  <c r="Q442" i="4" s="1"/>
  <c r="M442" i="4"/>
  <c r="O442" i="4" s="1"/>
  <c r="F442" i="4"/>
  <c r="N441" i="4"/>
  <c r="M441" i="4"/>
  <c r="O441" i="4" s="1"/>
  <c r="F441" i="4"/>
  <c r="N440" i="4"/>
  <c r="S440" i="4" s="1"/>
  <c r="AX382" i="14" s="1"/>
  <c r="M440" i="4"/>
  <c r="O440" i="4" s="1"/>
  <c r="F440" i="4"/>
  <c r="N439" i="4"/>
  <c r="M439" i="4"/>
  <c r="O439" i="4" s="1"/>
  <c r="N438" i="4"/>
  <c r="M438" i="4"/>
  <c r="O438" i="4" s="1"/>
  <c r="F438" i="4"/>
  <c r="F439" i="4" s="1"/>
  <c r="N437" i="4"/>
  <c r="M437" i="4"/>
  <c r="O437" i="4" s="1"/>
  <c r="N436" i="4"/>
  <c r="M436" i="4"/>
  <c r="O436" i="4" s="1"/>
  <c r="F436" i="4"/>
  <c r="F437" i="4" s="1"/>
  <c r="N435" i="4"/>
  <c r="P435" i="4" s="1"/>
  <c r="M435" i="4"/>
  <c r="O435" i="4" s="1"/>
  <c r="F435" i="4"/>
  <c r="N434" i="4"/>
  <c r="M434" i="4"/>
  <c r="O434" i="4" s="1"/>
  <c r="N433" i="4"/>
  <c r="M433" i="4"/>
  <c r="O433" i="4" s="1"/>
  <c r="F433" i="4"/>
  <c r="F434" i="4" s="1"/>
  <c r="N432" i="4"/>
  <c r="M432" i="4"/>
  <c r="O432" i="4" s="1"/>
  <c r="N431" i="4"/>
  <c r="M431" i="4"/>
  <c r="O431" i="4" s="1"/>
  <c r="F431" i="4"/>
  <c r="F432" i="4" s="1"/>
  <c r="N430" i="4"/>
  <c r="M430" i="4"/>
  <c r="O430" i="4" s="1"/>
  <c r="N429" i="4"/>
  <c r="M429" i="4"/>
  <c r="O429" i="4" s="1"/>
  <c r="F429" i="4"/>
  <c r="F430" i="4" s="1"/>
  <c r="N428" i="4"/>
  <c r="M428" i="4"/>
  <c r="O428" i="4" s="1"/>
  <c r="N427" i="4"/>
  <c r="M427" i="4"/>
  <c r="O427" i="4" s="1"/>
  <c r="F427" i="4"/>
  <c r="F428" i="4" s="1"/>
  <c r="N426" i="4"/>
  <c r="M426" i="4"/>
  <c r="O426" i="4" s="1"/>
  <c r="F426" i="4"/>
  <c r="N425" i="4"/>
  <c r="M425" i="4"/>
  <c r="O425" i="4" s="1"/>
  <c r="N424" i="4"/>
  <c r="M424" i="4"/>
  <c r="O424" i="4" s="1"/>
  <c r="F424" i="4"/>
  <c r="F425" i="4" s="1"/>
  <c r="N423" i="4"/>
  <c r="M423" i="4"/>
  <c r="O423" i="4" s="1"/>
  <c r="N422" i="4"/>
  <c r="M422" i="4"/>
  <c r="O422" i="4" s="1"/>
  <c r="F422" i="4"/>
  <c r="F423" i="4" s="1"/>
  <c r="N421" i="4"/>
  <c r="M421" i="4"/>
  <c r="O421" i="4" s="1"/>
  <c r="N420" i="4"/>
  <c r="M420" i="4"/>
  <c r="O420" i="4" s="1"/>
  <c r="F420" i="4"/>
  <c r="F421" i="4" s="1"/>
  <c r="N419" i="4"/>
  <c r="M419" i="4"/>
  <c r="O419" i="4" s="1"/>
  <c r="N418" i="4"/>
  <c r="M418" i="4"/>
  <c r="O418" i="4" s="1"/>
  <c r="F418" i="4"/>
  <c r="F419" i="4" s="1"/>
  <c r="N417" i="4"/>
  <c r="S417" i="4" s="1"/>
  <c r="AX266" i="14" s="1"/>
  <c r="M417" i="4"/>
  <c r="O417" i="4" s="1"/>
  <c r="F417" i="4"/>
  <c r="N416" i="4"/>
  <c r="P416" i="4" s="1"/>
  <c r="M416" i="4"/>
  <c r="O416" i="4" s="1"/>
  <c r="F416" i="4"/>
  <c r="N415" i="4"/>
  <c r="S415" i="4" s="1"/>
  <c r="AX409" i="14" s="1"/>
  <c r="M415" i="4"/>
  <c r="O415" i="4" s="1"/>
  <c r="F415" i="4"/>
  <c r="N414" i="4"/>
  <c r="M414" i="4"/>
  <c r="O414" i="4" s="1"/>
  <c r="N413" i="4"/>
  <c r="M413" i="4"/>
  <c r="O413" i="4" s="1"/>
  <c r="F413" i="4"/>
  <c r="F414" i="4" s="1"/>
  <c r="N412" i="4"/>
  <c r="S412" i="4" s="1"/>
  <c r="AX244" i="14" s="1"/>
  <c r="M412" i="4"/>
  <c r="O412" i="4" s="1"/>
  <c r="F412" i="4"/>
  <c r="N411" i="4"/>
  <c r="M411" i="4"/>
  <c r="O411" i="4" s="1"/>
  <c r="N410" i="4"/>
  <c r="M410" i="4"/>
  <c r="O410" i="4" s="1"/>
  <c r="F410" i="4"/>
  <c r="F411" i="4" s="1"/>
  <c r="N409" i="4"/>
  <c r="M409" i="4"/>
  <c r="O409" i="4" s="1"/>
  <c r="N408" i="4"/>
  <c r="M408" i="4"/>
  <c r="O408" i="4" s="1"/>
  <c r="F408" i="4"/>
  <c r="F409" i="4" s="1"/>
  <c r="N407" i="4"/>
  <c r="M407" i="4"/>
  <c r="O407" i="4" s="1"/>
  <c r="F407" i="4"/>
  <c r="N406" i="4"/>
  <c r="M406" i="4"/>
  <c r="O406" i="4" s="1"/>
  <c r="N405" i="4"/>
  <c r="M405" i="4"/>
  <c r="O405" i="4" s="1"/>
  <c r="F405" i="4"/>
  <c r="F406" i="4" s="1"/>
  <c r="N404" i="4"/>
  <c r="M404" i="4"/>
  <c r="O404" i="4" s="1"/>
  <c r="N403" i="4"/>
  <c r="M403" i="4"/>
  <c r="O403" i="4" s="1"/>
  <c r="F403" i="4"/>
  <c r="F404" i="4" s="1"/>
  <c r="N402" i="4"/>
  <c r="Q402" i="4" s="1"/>
  <c r="M402" i="4"/>
  <c r="O402" i="4" s="1"/>
  <c r="F402" i="4"/>
  <c r="N401" i="4"/>
  <c r="M401" i="4"/>
  <c r="O401" i="4" s="1"/>
  <c r="N400" i="4"/>
  <c r="M400" i="4"/>
  <c r="O400" i="4" s="1"/>
  <c r="F400" i="4"/>
  <c r="F401" i="4" s="1"/>
  <c r="N399" i="4"/>
  <c r="M399" i="4"/>
  <c r="O399" i="4" s="1"/>
  <c r="N398" i="4"/>
  <c r="M398" i="4"/>
  <c r="O398" i="4" s="1"/>
  <c r="F398" i="4"/>
  <c r="F399" i="4" s="1"/>
  <c r="N397" i="4"/>
  <c r="M397" i="4"/>
  <c r="O397" i="4" s="1"/>
  <c r="N396" i="4"/>
  <c r="M396" i="4"/>
  <c r="O396" i="4" s="1"/>
  <c r="F396" i="4"/>
  <c r="F397" i="4" s="1"/>
  <c r="N395" i="4"/>
  <c r="Q395" i="4" s="1"/>
  <c r="M395" i="4"/>
  <c r="O395" i="4" s="1"/>
  <c r="F395" i="4"/>
  <c r="N394" i="4"/>
  <c r="M394" i="4"/>
  <c r="O394" i="4" s="1"/>
  <c r="N393" i="4"/>
  <c r="M393" i="4"/>
  <c r="O393" i="4" s="1"/>
  <c r="F393" i="4"/>
  <c r="F394" i="4" s="1"/>
  <c r="N392" i="4"/>
  <c r="S392" i="4" s="1"/>
  <c r="AX237" i="14" s="1"/>
  <c r="M392" i="4"/>
  <c r="O392" i="4" s="1"/>
  <c r="F392" i="4"/>
  <c r="N391" i="4"/>
  <c r="Q391" i="4" s="1"/>
  <c r="M391" i="4"/>
  <c r="O391" i="4" s="1"/>
  <c r="F391" i="4"/>
  <c r="N390" i="4"/>
  <c r="M390" i="4"/>
  <c r="O390" i="4" s="1"/>
  <c r="N389" i="4"/>
  <c r="M389" i="4"/>
  <c r="O389" i="4" s="1"/>
  <c r="F389" i="4"/>
  <c r="F390" i="4" s="1"/>
  <c r="N388" i="4"/>
  <c r="M388" i="4"/>
  <c r="O388" i="4" s="1"/>
  <c r="N387" i="4"/>
  <c r="M387" i="4"/>
  <c r="O387" i="4" s="1"/>
  <c r="F387" i="4"/>
  <c r="F388" i="4" s="1"/>
  <c r="N386" i="4"/>
  <c r="M386" i="4"/>
  <c r="O386" i="4" s="1"/>
  <c r="N385" i="4"/>
  <c r="M385" i="4"/>
  <c r="O385" i="4" s="1"/>
  <c r="F385" i="4"/>
  <c r="F386" i="4" s="1"/>
  <c r="N384" i="4"/>
  <c r="M384" i="4"/>
  <c r="O384" i="4" s="1"/>
  <c r="N383" i="4"/>
  <c r="M383" i="4"/>
  <c r="O383" i="4" s="1"/>
  <c r="F383" i="4"/>
  <c r="F384" i="4" s="1"/>
  <c r="N382" i="4"/>
  <c r="M382" i="4"/>
  <c r="O382" i="4" s="1"/>
  <c r="N381" i="4"/>
  <c r="M381" i="4"/>
  <c r="O381" i="4" s="1"/>
  <c r="F381" i="4"/>
  <c r="F382" i="4" s="1"/>
  <c r="N380" i="4"/>
  <c r="M380" i="4"/>
  <c r="O380" i="4" s="1"/>
  <c r="N379" i="4"/>
  <c r="M379" i="4"/>
  <c r="O379" i="4" s="1"/>
  <c r="F379" i="4"/>
  <c r="F380" i="4" s="1"/>
  <c r="N378" i="4"/>
  <c r="M378" i="4"/>
  <c r="O378" i="4" s="1"/>
  <c r="N377" i="4"/>
  <c r="M377" i="4"/>
  <c r="O377" i="4" s="1"/>
  <c r="F377" i="4"/>
  <c r="F378" i="4" s="1"/>
  <c r="N376" i="4"/>
  <c r="M376" i="4"/>
  <c r="O376" i="4" s="1"/>
  <c r="N375" i="4"/>
  <c r="M375" i="4"/>
  <c r="O375" i="4" s="1"/>
  <c r="F375" i="4"/>
  <c r="F376" i="4" s="1"/>
  <c r="N374" i="4"/>
  <c r="P374" i="4" s="1"/>
  <c r="M374" i="4"/>
  <c r="O374" i="4" s="1"/>
  <c r="F374" i="4"/>
  <c r="N373" i="4"/>
  <c r="M373" i="4"/>
  <c r="O373" i="4" s="1"/>
  <c r="N372" i="4"/>
  <c r="M372" i="4"/>
  <c r="O372" i="4" s="1"/>
  <c r="F372" i="4"/>
  <c r="F373" i="4" s="1"/>
  <c r="N371" i="4"/>
  <c r="M371" i="4"/>
  <c r="O371" i="4" s="1"/>
  <c r="N370" i="4"/>
  <c r="M370" i="4"/>
  <c r="O370" i="4" s="1"/>
  <c r="F370" i="4"/>
  <c r="F371" i="4" s="1"/>
  <c r="N369" i="4"/>
  <c r="Q369" i="4" s="1"/>
  <c r="M369" i="4"/>
  <c r="O369" i="4" s="1"/>
  <c r="F369" i="4"/>
  <c r="N368" i="4"/>
  <c r="M368" i="4"/>
  <c r="O368" i="4" s="1"/>
  <c r="N367" i="4"/>
  <c r="M367" i="4"/>
  <c r="O367" i="4" s="1"/>
  <c r="F367" i="4"/>
  <c r="F368" i="4" s="1"/>
  <c r="N366" i="4"/>
  <c r="M366" i="4"/>
  <c r="O366" i="4" s="1"/>
  <c r="N365" i="4"/>
  <c r="M365" i="4"/>
  <c r="O365" i="4" s="1"/>
  <c r="F365" i="4"/>
  <c r="F366" i="4" s="1"/>
  <c r="N364" i="4"/>
  <c r="Q364" i="4" s="1"/>
  <c r="M364" i="4"/>
  <c r="O364" i="4" s="1"/>
  <c r="F364" i="4"/>
  <c r="N363" i="4"/>
  <c r="M363" i="4"/>
  <c r="O363" i="4" s="1"/>
  <c r="N362" i="4"/>
  <c r="M362" i="4"/>
  <c r="O362" i="4" s="1"/>
  <c r="F362" i="4"/>
  <c r="F363" i="4" s="1"/>
  <c r="N361" i="4"/>
  <c r="M361" i="4"/>
  <c r="O361" i="4" s="1"/>
  <c r="N360" i="4"/>
  <c r="M360" i="4"/>
  <c r="O360" i="4" s="1"/>
  <c r="F360" i="4"/>
  <c r="F361" i="4" s="1"/>
  <c r="N359" i="4"/>
  <c r="M359" i="4"/>
  <c r="O359" i="4" s="1"/>
  <c r="N358" i="4"/>
  <c r="M358" i="4"/>
  <c r="O358" i="4" s="1"/>
  <c r="F358" i="4"/>
  <c r="F359" i="4" s="1"/>
  <c r="N357" i="4"/>
  <c r="M357" i="4"/>
  <c r="O357" i="4" s="1"/>
  <c r="N356" i="4"/>
  <c r="M356" i="4"/>
  <c r="O356" i="4" s="1"/>
  <c r="F356" i="4"/>
  <c r="F357" i="4" s="1"/>
  <c r="N355" i="4"/>
  <c r="M355" i="4"/>
  <c r="O355" i="4" s="1"/>
  <c r="F355" i="4"/>
  <c r="N354" i="4"/>
  <c r="M354" i="4"/>
  <c r="O354" i="4" s="1"/>
  <c r="N353" i="4"/>
  <c r="M353" i="4"/>
  <c r="O353" i="4" s="1"/>
  <c r="F353" i="4"/>
  <c r="F354" i="4" s="1"/>
  <c r="N352" i="4"/>
  <c r="M352" i="4"/>
  <c r="O352" i="4" s="1"/>
  <c r="N351" i="4"/>
  <c r="M351" i="4"/>
  <c r="O351" i="4" s="1"/>
  <c r="F351" i="4"/>
  <c r="F352" i="4" s="1"/>
  <c r="N350" i="4"/>
  <c r="M350" i="4"/>
  <c r="O350" i="4" s="1"/>
  <c r="N349" i="4"/>
  <c r="M349" i="4"/>
  <c r="O349" i="4" s="1"/>
  <c r="F349" i="4"/>
  <c r="F350" i="4" s="1"/>
  <c r="N348" i="4"/>
  <c r="M348" i="4"/>
  <c r="O348" i="4" s="1"/>
  <c r="N347" i="4"/>
  <c r="M347" i="4"/>
  <c r="O347" i="4" s="1"/>
  <c r="F347" i="4"/>
  <c r="F348" i="4" s="1"/>
  <c r="N346" i="4"/>
  <c r="M346" i="4"/>
  <c r="O346" i="4" s="1"/>
  <c r="N345" i="4"/>
  <c r="M345" i="4"/>
  <c r="O345" i="4" s="1"/>
  <c r="F345" i="4"/>
  <c r="F346" i="4" s="1"/>
  <c r="N344" i="4"/>
  <c r="Q344" i="4" s="1"/>
  <c r="M344" i="4"/>
  <c r="O344" i="4" s="1"/>
  <c r="F344" i="4"/>
  <c r="N343" i="4"/>
  <c r="M343" i="4"/>
  <c r="O343" i="4" s="1"/>
  <c r="N342" i="4"/>
  <c r="M342" i="4"/>
  <c r="O342" i="4" s="1"/>
  <c r="F342" i="4"/>
  <c r="F343" i="4" s="1"/>
  <c r="N341" i="4"/>
  <c r="M341" i="4"/>
  <c r="O341" i="4" s="1"/>
  <c r="N340" i="4"/>
  <c r="M340" i="4"/>
  <c r="O340" i="4" s="1"/>
  <c r="F340" i="4"/>
  <c r="F341" i="4" s="1"/>
  <c r="N339" i="4"/>
  <c r="Q339" i="4" s="1"/>
  <c r="M339" i="4"/>
  <c r="O339" i="4" s="1"/>
  <c r="F339" i="4"/>
  <c r="N338" i="4"/>
  <c r="M338" i="4"/>
  <c r="O338" i="4" s="1"/>
  <c r="N337" i="4"/>
  <c r="M337" i="4"/>
  <c r="O337" i="4" s="1"/>
  <c r="F337" i="4"/>
  <c r="F338" i="4" s="1"/>
  <c r="N336" i="4"/>
  <c r="M336" i="4"/>
  <c r="O336" i="4" s="1"/>
  <c r="N335" i="4"/>
  <c r="M335" i="4"/>
  <c r="O335" i="4" s="1"/>
  <c r="F335" i="4"/>
  <c r="F336" i="4" s="1"/>
  <c r="N334" i="4"/>
  <c r="Q334" i="4" s="1"/>
  <c r="M334" i="4"/>
  <c r="O334" i="4" s="1"/>
  <c r="F334" i="4"/>
  <c r="N333" i="4"/>
  <c r="M333" i="4"/>
  <c r="O333" i="4" s="1"/>
  <c r="N332" i="4"/>
  <c r="M332" i="4"/>
  <c r="O332" i="4" s="1"/>
  <c r="F332" i="4"/>
  <c r="F333" i="4" s="1"/>
  <c r="N331" i="4"/>
  <c r="M331" i="4"/>
  <c r="O331" i="4" s="1"/>
  <c r="F331" i="4"/>
  <c r="N330" i="4"/>
  <c r="M330" i="4"/>
  <c r="O330" i="4" s="1"/>
  <c r="N329" i="4"/>
  <c r="M329" i="4"/>
  <c r="O329" i="4" s="1"/>
  <c r="F329" i="4"/>
  <c r="F330" i="4" s="1"/>
  <c r="N328" i="4"/>
  <c r="S328" i="4" s="1"/>
  <c r="AX159" i="14" s="1"/>
  <c r="M328" i="4"/>
  <c r="O328" i="4" s="1"/>
  <c r="F328" i="4"/>
  <c r="N327" i="4"/>
  <c r="S327" i="4" s="1"/>
  <c r="AX121" i="14" s="1"/>
  <c r="M327" i="4"/>
  <c r="O327" i="4" s="1"/>
  <c r="F327" i="4"/>
  <c r="N326" i="4"/>
  <c r="M326" i="4"/>
  <c r="O326" i="4" s="1"/>
  <c r="N325" i="4"/>
  <c r="M325" i="4"/>
  <c r="O325" i="4" s="1"/>
  <c r="F325" i="4"/>
  <c r="F326" i="4" s="1"/>
  <c r="N324" i="4"/>
  <c r="M324" i="4"/>
  <c r="O324" i="4" s="1"/>
  <c r="N323" i="4"/>
  <c r="M323" i="4"/>
  <c r="O323" i="4" s="1"/>
  <c r="F323" i="4"/>
  <c r="F324" i="4" s="1"/>
  <c r="N322" i="4"/>
  <c r="M322" i="4"/>
  <c r="O322" i="4" s="1"/>
  <c r="N321" i="4"/>
  <c r="M321" i="4"/>
  <c r="O321" i="4" s="1"/>
  <c r="F321" i="4"/>
  <c r="F322" i="4" s="1"/>
  <c r="N320" i="4"/>
  <c r="M320" i="4"/>
  <c r="O320" i="4" s="1"/>
  <c r="N319" i="4"/>
  <c r="M319" i="4"/>
  <c r="O319" i="4" s="1"/>
  <c r="F319" i="4"/>
  <c r="F320" i="4" s="1"/>
  <c r="N318" i="4"/>
  <c r="M318" i="4"/>
  <c r="O318" i="4" s="1"/>
  <c r="N317" i="4"/>
  <c r="M317" i="4"/>
  <c r="O317" i="4" s="1"/>
  <c r="F317" i="4"/>
  <c r="F318" i="4" s="1"/>
  <c r="N316" i="4"/>
  <c r="M316" i="4"/>
  <c r="O316" i="4" s="1"/>
  <c r="N315" i="4"/>
  <c r="M315" i="4"/>
  <c r="O315" i="4" s="1"/>
  <c r="F315" i="4"/>
  <c r="F316" i="4" s="1"/>
  <c r="N314" i="4"/>
  <c r="M314" i="4"/>
  <c r="O314" i="4" s="1"/>
  <c r="N313" i="4"/>
  <c r="M313" i="4"/>
  <c r="O313" i="4" s="1"/>
  <c r="F313" i="4"/>
  <c r="F314" i="4" s="1"/>
  <c r="N312" i="4"/>
  <c r="S312" i="4" s="1"/>
  <c r="AX164" i="14" s="1"/>
  <c r="M312" i="4"/>
  <c r="O312" i="4" s="1"/>
  <c r="F312" i="4"/>
  <c r="N311" i="4"/>
  <c r="M311" i="4"/>
  <c r="O311" i="4" s="1"/>
  <c r="F311" i="4"/>
  <c r="N310" i="4"/>
  <c r="M310" i="4"/>
  <c r="O310" i="4" s="1"/>
  <c r="N309" i="4"/>
  <c r="M309" i="4"/>
  <c r="O309" i="4" s="1"/>
  <c r="F309" i="4"/>
  <c r="F310" i="4" s="1"/>
  <c r="N308" i="4"/>
  <c r="M308" i="4"/>
  <c r="O308" i="4" s="1"/>
  <c r="N307" i="4"/>
  <c r="M307" i="4"/>
  <c r="O307" i="4" s="1"/>
  <c r="F307" i="4"/>
  <c r="F308" i="4" s="1"/>
  <c r="N306" i="4"/>
  <c r="M306" i="4"/>
  <c r="O306" i="4" s="1"/>
  <c r="N305" i="4"/>
  <c r="M305" i="4"/>
  <c r="O305" i="4" s="1"/>
  <c r="F305" i="4"/>
  <c r="F306" i="4" s="1"/>
  <c r="N304" i="4"/>
  <c r="M304" i="4"/>
  <c r="O304" i="4" s="1"/>
  <c r="N303" i="4"/>
  <c r="M303" i="4"/>
  <c r="O303" i="4" s="1"/>
  <c r="F303" i="4"/>
  <c r="F304" i="4" s="1"/>
  <c r="N302" i="4"/>
  <c r="Q302" i="4" s="1"/>
  <c r="M302" i="4"/>
  <c r="O302" i="4" s="1"/>
  <c r="F302" i="4"/>
  <c r="N301" i="4"/>
  <c r="M301" i="4"/>
  <c r="O301" i="4" s="1"/>
  <c r="N300" i="4"/>
  <c r="M300" i="4"/>
  <c r="O300" i="4" s="1"/>
  <c r="F300" i="4"/>
  <c r="F301" i="4" s="1"/>
  <c r="N299" i="4"/>
  <c r="M299" i="4"/>
  <c r="O299" i="4" s="1"/>
  <c r="N298" i="4"/>
  <c r="M298" i="4"/>
  <c r="O298" i="4" s="1"/>
  <c r="F298" i="4"/>
  <c r="F299" i="4" s="1"/>
  <c r="N297" i="4"/>
  <c r="M297" i="4"/>
  <c r="O297" i="4" s="1"/>
  <c r="N296" i="4"/>
  <c r="M296" i="4"/>
  <c r="O296" i="4" s="1"/>
  <c r="F296" i="4"/>
  <c r="F297" i="4" s="1"/>
  <c r="N295" i="4"/>
  <c r="M295" i="4"/>
  <c r="O295" i="4" s="1"/>
  <c r="N294" i="4"/>
  <c r="M294" i="4"/>
  <c r="O294" i="4" s="1"/>
  <c r="F294" i="4"/>
  <c r="F295" i="4" s="1"/>
  <c r="N293" i="4"/>
  <c r="Q293" i="4" s="1"/>
  <c r="M293" i="4"/>
  <c r="O293" i="4" s="1"/>
  <c r="F293" i="4"/>
  <c r="N292" i="4"/>
  <c r="M292" i="4"/>
  <c r="O292" i="4" s="1"/>
  <c r="N291" i="4"/>
  <c r="M291" i="4"/>
  <c r="O291" i="4" s="1"/>
  <c r="F291" i="4"/>
  <c r="F292" i="4" s="1"/>
  <c r="N290" i="4"/>
  <c r="M290" i="4"/>
  <c r="O290" i="4" s="1"/>
  <c r="N289" i="4"/>
  <c r="M289" i="4"/>
  <c r="O289" i="4" s="1"/>
  <c r="F289" i="4"/>
  <c r="F290" i="4" s="1"/>
  <c r="N288" i="4"/>
  <c r="S288" i="4" s="1"/>
  <c r="AX183" i="14" s="1"/>
  <c r="M288" i="4"/>
  <c r="O288" i="4" s="1"/>
  <c r="F288" i="4"/>
  <c r="N287" i="4"/>
  <c r="M287" i="4"/>
  <c r="O287" i="4" s="1"/>
  <c r="F287" i="4"/>
  <c r="N286" i="4"/>
  <c r="M286" i="4"/>
  <c r="O286" i="4" s="1"/>
  <c r="N285" i="4"/>
  <c r="M285" i="4"/>
  <c r="O285" i="4" s="1"/>
  <c r="F285" i="4"/>
  <c r="F286" i="4" s="1"/>
  <c r="N284" i="4"/>
  <c r="M284" i="4"/>
  <c r="O284" i="4" s="1"/>
  <c r="N283" i="4"/>
  <c r="M283" i="4"/>
  <c r="O283" i="4" s="1"/>
  <c r="F283" i="4"/>
  <c r="F284" i="4" s="1"/>
  <c r="N282" i="4"/>
  <c r="M282" i="4"/>
  <c r="O282" i="4" s="1"/>
  <c r="N281" i="4"/>
  <c r="M281" i="4"/>
  <c r="O281" i="4" s="1"/>
  <c r="F281" i="4"/>
  <c r="F282" i="4" s="1"/>
  <c r="N280" i="4"/>
  <c r="M280" i="4"/>
  <c r="O280" i="4" s="1"/>
  <c r="N279" i="4"/>
  <c r="M279" i="4"/>
  <c r="O279" i="4" s="1"/>
  <c r="F279" i="4"/>
  <c r="F280" i="4" s="1"/>
  <c r="N278" i="4"/>
  <c r="Q278" i="4" s="1"/>
  <c r="M278" i="4"/>
  <c r="O278" i="4" s="1"/>
  <c r="F278" i="4"/>
  <c r="N277" i="4"/>
  <c r="S277" i="4" s="1"/>
  <c r="AX158" i="14" s="1"/>
  <c r="M277" i="4"/>
  <c r="O277" i="4" s="1"/>
  <c r="F277" i="4"/>
  <c r="N276" i="4"/>
  <c r="M276" i="4"/>
  <c r="O276" i="4" s="1"/>
  <c r="N275" i="4"/>
  <c r="M275" i="4"/>
  <c r="O275" i="4" s="1"/>
  <c r="F275" i="4"/>
  <c r="F276" i="4" s="1"/>
  <c r="N274" i="4"/>
  <c r="Q274" i="4" s="1"/>
  <c r="M274" i="4"/>
  <c r="O274" i="4" s="1"/>
  <c r="F274" i="4"/>
  <c r="N273" i="4"/>
  <c r="M273" i="4"/>
  <c r="O273" i="4" s="1"/>
  <c r="N272" i="4"/>
  <c r="M272" i="4"/>
  <c r="O272" i="4" s="1"/>
  <c r="F272" i="4"/>
  <c r="F273" i="4" s="1"/>
  <c r="N271" i="4"/>
  <c r="M271" i="4"/>
  <c r="O271" i="4" s="1"/>
  <c r="N270" i="4"/>
  <c r="M270" i="4"/>
  <c r="O270" i="4" s="1"/>
  <c r="F270" i="4"/>
  <c r="F271" i="4" s="1"/>
  <c r="N269" i="4"/>
  <c r="M269" i="4"/>
  <c r="O269" i="4" s="1"/>
  <c r="N268" i="4"/>
  <c r="M268" i="4"/>
  <c r="O268" i="4" s="1"/>
  <c r="F268" i="4"/>
  <c r="F269" i="4" s="1"/>
  <c r="N267" i="4"/>
  <c r="M267" i="4"/>
  <c r="O267" i="4" s="1"/>
  <c r="N266" i="4"/>
  <c r="M266" i="4"/>
  <c r="O266" i="4" s="1"/>
  <c r="F266" i="4"/>
  <c r="F267" i="4" s="1"/>
  <c r="N265" i="4"/>
  <c r="S265" i="4" s="1"/>
  <c r="AX197" i="14" s="1"/>
  <c r="M265" i="4"/>
  <c r="O265" i="4" s="1"/>
  <c r="F265" i="4"/>
  <c r="N264" i="4"/>
  <c r="S264" i="4" s="1"/>
  <c r="AX182" i="14" s="1"/>
  <c r="M264" i="4"/>
  <c r="O264" i="4" s="1"/>
  <c r="F264" i="4"/>
  <c r="N263" i="4"/>
  <c r="Q263" i="4" s="1"/>
  <c r="M263" i="4"/>
  <c r="O263" i="4" s="1"/>
  <c r="F263" i="4"/>
  <c r="N262" i="4"/>
  <c r="M262" i="4"/>
  <c r="O262" i="4" s="1"/>
  <c r="N261" i="4"/>
  <c r="M261" i="4"/>
  <c r="O261" i="4" s="1"/>
  <c r="F261" i="4"/>
  <c r="F262" i="4" s="1"/>
  <c r="N260" i="4"/>
  <c r="Q260" i="4" s="1"/>
  <c r="M260" i="4"/>
  <c r="O260" i="4" s="1"/>
  <c r="F260" i="4"/>
  <c r="N259" i="4"/>
  <c r="S259" i="4" s="1"/>
  <c r="AX128" i="14" s="1"/>
  <c r="M259" i="4"/>
  <c r="O259" i="4" s="1"/>
  <c r="F259" i="4"/>
  <c r="N258" i="4"/>
  <c r="M258" i="4"/>
  <c r="O258" i="4" s="1"/>
  <c r="N257" i="4"/>
  <c r="M257" i="4"/>
  <c r="O257" i="4" s="1"/>
  <c r="F257" i="4"/>
  <c r="F258" i="4" s="1"/>
  <c r="N256" i="4"/>
  <c r="M256" i="4"/>
  <c r="O256" i="4" s="1"/>
  <c r="N255" i="4"/>
  <c r="M255" i="4"/>
  <c r="O255" i="4" s="1"/>
  <c r="F255" i="4"/>
  <c r="F256" i="4" s="1"/>
  <c r="N254" i="4"/>
  <c r="M254" i="4"/>
  <c r="O254" i="4" s="1"/>
  <c r="N253" i="4"/>
  <c r="M253" i="4"/>
  <c r="O253" i="4" s="1"/>
  <c r="F253" i="4"/>
  <c r="F254" i="4" s="1"/>
  <c r="N252" i="4"/>
  <c r="M252" i="4"/>
  <c r="O252" i="4" s="1"/>
  <c r="N251" i="4"/>
  <c r="M251" i="4"/>
  <c r="O251" i="4" s="1"/>
  <c r="F251" i="4"/>
  <c r="F252" i="4" s="1"/>
  <c r="N250" i="4"/>
  <c r="S250" i="4" s="1"/>
  <c r="AX222" i="14" s="1"/>
  <c r="M250" i="4"/>
  <c r="O250" i="4" s="1"/>
  <c r="F250" i="4"/>
  <c r="N249" i="4"/>
  <c r="M249" i="4"/>
  <c r="O249" i="4" s="1"/>
  <c r="N248" i="4"/>
  <c r="M248" i="4"/>
  <c r="O248" i="4" s="1"/>
  <c r="F248" i="4"/>
  <c r="F249" i="4" s="1"/>
  <c r="N247" i="4"/>
  <c r="S247" i="4" s="1"/>
  <c r="AX188" i="14" s="1"/>
  <c r="M247" i="4"/>
  <c r="O247" i="4" s="1"/>
  <c r="F247" i="4"/>
  <c r="N246" i="4"/>
  <c r="M246" i="4"/>
  <c r="O246" i="4" s="1"/>
  <c r="N245" i="4"/>
  <c r="M245" i="4"/>
  <c r="O245" i="4" s="1"/>
  <c r="F245" i="4"/>
  <c r="F246" i="4" s="1"/>
  <c r="N244" i="4"/>
  <c r="M244" i="4"/>
  <c r="O244" i="4" s="1"/>
  <c r="N243" i="4"/>
  <c r="M243" i="4"/>
  <c r="O243" i="4" s="1"/>
  <c r="F243" i="4"/>
  <c r="F244" i="4" s="1"/>
  <c r="N242" i="4"/>
  <c r="M242" i="4"/>
  <c r="O242" i="4" s="1"/>
  <c r="N241" i="4"/>
  <c r="M241" i="4"/>
  <c r="O241" i="4" s="1"/>
  <c r="F241" i="4"/>
  <c r="F242" i="4" s="1"/>
  <c r="N240" i="4"/>
  <c r="M240" i="4"/>
  <c r="O240" i="4" s="1"/>
  <c r="F240" i="4"/>
  <c r="N239" i="4"/>
  <c r="S239" i="4" s="1"/>
  <c r="AX214" i="14" s="1"/>
  <c r="M239" i="4"/>
  <c r="O239" i="4" s="1"/>
  <c r="F239" i="4"/>
  <c r="N238" i="4"/>
  <c r="Q238" i="4" s="1"/>
  <c r="M238" i="4"/>
  <c r="O238" i="4" s="1"/>
  <c r="F238" i="4"/>
  <c r="N237" i="4"/>
  <c r="M237" i="4"/>
  <c r="O237" i="4" s="1"/>
  <c r="N236" i="4"/>
  <c r="M236" i="4"/>
  <c r="O236" i="4" s="1"/>
  <c r="F236" i="4"/>
  <c r="F237" i="4" s="1"/>
  <c r="N235" i="4"/>
  <c r="M235" i="4"/>
  <c r="O235" i="4" s="1"/>
  <c r="F235" i="4"/>
  <c r="N234" i="4"/>
  <c r="M234" i="4"/>
  <c r="O234" i="4" s="1"/>
  <c r="N233" i="4"/>
  <c r="M233" i="4"/>
  <c r="O233" i="4" s="1"/>
  <c r="F233" i="4"/>
  <c r="F234" i="4" s="1"/>
  <c r="N232" i="4"/>
  <c r="S232" i="4" s="1"/>
  <c r="AX171" i="14" s="1"/>
  <c r="M232" i="4"/>
  <c r="O232" i="4" s="1"/>
  <c r="F232" i="4"/>
  <c r="N231" i="4"/>
  <c r="P231" i="4" s="1"/>
  <c r="M231" i="4"/>
  <c r="O231" i="4" s="1"/>
  <c r="F231" i="4"/>
  <c r="N230" i="4"/>
  <c r="M230" i="4"/>
  <c r="O230" i="4" s="1"/>
  <c r="N229" i="4"/>
  <c r="M229" i="4"/>
  <c r="O229" i="4" s="1"/>
  <c r="F229" i="4"/>
  <c r="F230" i="4" s="1"/>
  <c r="N228" i="4"/>
  <c r="M228" i="4"/>
  <c r="O228" i="4" s="1"/>
  <c r="N227" i="4"/>
  <c r="M227" i="4"/>
  <c r="O227" i="4" s="1"/>
  <c r="F227" i="4"/>
  <c r="F228" i="4" s="1"/>
  <c r="N226" i="4"/>
  <c r="M226" i="4"/>
  <c r="O226" i="4" s="1"/>
  <c r="F226" i="4"/>
  <c r="N225" i="4"/>
  <c r="M225" i="4"/>
  <c r="O225" i="4" s="1"/>
  <c r="N224" i="4"/>
  <c r="M224" i="4"/>
  <c r="O224" i="4" s="1"/>
  <c r="F224" i="4"/>
  <c r="F225" i="4" s="1"/>
  <c r="N223" i="4"/>
  <c r="M223" i="4"/>
  <c r="O223" i="4" s="1"/>
  <c r="F223" i="4"/>
  <c r="N222" i="4"/>
  <c r="M222" i="4"/>
  <c r="O222" i="4" s="1"/>
  <c r="N221" i="4"/>
  <c r="M221" i="4"/>
  <c r="O221" i="4" s="1"/>
  <c r="F221" i="4"/>
  <c r="F222" i="4" s="1"/>
  <c r="N220" i="4"/>
  <c r="P220" i="4" s="1"/>
  <c r="M220" i="4"/>
  <c r="O220" i="4" s="1"/>
  <c r="F220" i="4"/>
  <c r="N219" i="4"/>
  <c r="M219" i="4"/>
  <c r="O219" i="4" s="1"/>
  <c r="N218" i="4"/>
  <c r="M218" i="4"/>
  <c r="O218" i="4" s="1"/>
  <c r="F218" i="4"/>
  <c r="F219" i="4" s="1"/>
  <c r="N217" i="4"/>
  <c r="M217" i="4"/>
  <c r="O217" i="4" s="1"/>
  <c r="N216" i="4"/>
  <c r="M216" i="4"/>
  <c r="O216" i="4" s="1"/>
  <c r="F216" i="4"/>
  <c r="F217" i="4" s="1"/>
  <c r="N215" i="4"/>
  <c r="M215" i="4"/>
  <c r="O215" i="4" s="1"/>
  <c r="N214" i="4"/>
  <c r="M214" i="4"/>
  <c r="O214" i="4" s="1"/>
  <c r="F214" i="4"/>
  <c r="F215" i="4" s="1"/>
  <c r="N213" i="4"/>
  <c r="M213" i="4"/>
  <c r="O213" i="4" s="1"/>
  <c r="N212" i="4"/>
  <c r="M212" i="4"/>
  <c r="O212" i="4" s="1"/>
  <c r="F212" i="4"/>
  <c r="F213" i="4" s="1"/>
  <c r="N211" i="4"/>
  <c r="M211" i="4"/>
  <c r="O211" i="4" s="1"/>
  <c r="N210" i="4"/>
  <c r="M210" i="4"/>
  <c r="O210" i="4" s="1"/>
  <c r="F210" i="4"/>
  <c r="F211" i="4" s="1"/>
  <c r="N209" i="4"/>
  <c r="M209" i="4"/>
  <c r="O209" i="4" s="1"/>
  <c r="N208" i="4"/>
  <c r="M208" i="4"/>
  <c r="O208" i="4" s="1"/>
  <c r="F208" i="4"/>
  <c r="F209" i="4" s="1"/>
  <c r="N207" i="4"/>
  <c r="M207" i="4"/>
  <c r="O207" i="4" s="1"/>
  <c r="N206" i="4"/>
  <c r="M206" i="4"/>
  <c r="O206" i="4" s="1"/>
  <c r="F206" i="4"/>
  <c r="F207" i="4" s="1"/>
  <c r="N205" i="4"/>
  <c r="Q205" i="4" s="1"/>
  <c r="M205" i="4"/>
  <c r="O205" i="4" s="1"/>
  <c r="F205" i="4"/>
  <c r="N204" i="4"/>
  <c r="M204" i="4"/>
  <c r="O204" i="4" s="1"/>
  <c r="N203" i="4"/>
  <c r="M203" i="4"/>
  <c r="O203" i="4" s="1"/>
  <c r="F203" i="4"/>
  <c r="F204" i="4" s="1"/>
  <c r="N202" i="4"/>
  <c r="M202" i="4"/>
  <c r="O202" i="4" s="1"/>
  <c r="N201" i="4"/>
  <c r="M201" i="4"/>
  <c r="O201" i="4" s="1"/>
  <c r="F201" i="4"/>
  <c r="F202" i="4" s="1"/>
  <c r="N200" i="4"/>
  <c r="M200" i="4"/>
  <c r="O200" i="4" s="1"/>
  <c r="N199" i="4"/>
  <c r="M199" i="4"/>
  <c r="O199" i="4" s="1"/>
  <c r="F199" i="4"/>
  <c r="F200" i="4" s="1"/>
  <c r="N198" i="4"/>
  <c r="M198" i="4"/>
  <c r="O198" i="4" s="1"/>
  <c r="F198" i="4"/>
  <c r="N197" i="4"/>
  <c r="M197" i="4"/>
  <c r="O197" i="4" s="1"/>
  <c r="N196" i="4"/>
  <c r="M196" i="4"/>
  <c r="O196" i="4" s="1"/>
  <c r="F196" i="4"/>
  <c r="F197" i="4" s="1"/>
  <c r="N195" i="4"/>
  <c r="M195" i="4"/>
  <c r="O195" i="4" s="1"/>
  <c r="N194" i="4"/>
  <c r="M194" i="4"/>
  <c r="O194" i="4" s="1"/>
  <c r="F194" i="4"/>
  <c r="F195" i="4" s="1"/>
  <c r="N193" i="4"/>
  <c r="M193" i="4"/>
  <c r="O193" i="4" s="1"/>
  <c r="N192" i="4"/>
  <c r="M192" i="4"/>
  <c r="O192" i="4" s="1"/>
  <c r="F192" i="4"/>
  <c r="F193" i="4" s="1"/>
  <c r="N191" i="4"/>
  <c r="M191" i="4"/>
  <c r="O191" i="4" s="1"/>
  <c r="N190" i="4"/>
  <c r="M190" i="4"/>
  <c r="O190" i="4" s="1"/>
  <c r="F190" i="4"/>
  <c r="F191" i="4" s="1"/>
  <c r="N189" i="4"/>
  <c r="S189" i="4" s="1"/>
  <c r="AX60" i="14" s="1"/>
  <c r="M189" i="4"/>
  <c r="O189" i="4" s="1"/>
  <c r="F189" i="4"/>
  <c r="N188" i="4"/>
  <c r="S188" i="4" s="1"/>
  <c r="AX28" i="14" s="1"/>
  <c r="M188" i="4"/>
  <c r="O188" i="4" s="1"/>
  <c r="F188" i="4"/>
  <c r="N187" i="4"/>
  <c r="M187" i="4"/>
  <c r="O187" i="4" s="1"/>
  <c r="N186" i="4"/>
  <c r="M186" i="4"/>
  <c r="O186" i="4" s="1"/>
  <c r="F186" i="4"/>
  <c r="F187" i="4" s="1"/>
  <c r="N185" i="4"/>
  <c r="M185" i="4"/>
  <c r="O185" i="4" s="1"/>
  <c r="N184" i="4"/>
  <c r="M184" i="4"/>
  <c r="O184" i="4" s="1"/>
  <c r="F184" i="4"/>
  <c r="F185" i="4" s="1"/>
  <c r="N183" i="4"/>
  <c r="S183" i="4" s="1"/>
  <c r="AX105" i="14" s="1"/>
  <c r="M183" i="4"/>
  <c r="O183" i="4" s="1"/>
  <c r="F183" i="4"/>
  <c r="N182" i="4"/>
  <c r="M182" i="4"/>
  <c r="O182" i="4" s="1"/>
  <c r="N181" i="4"/>
  <c r="M181" i="4"/>
  <c r="O181" i="4" s="1"/>
  <c r="F181" i="4"/>
  <c r="F182" i="4" s="1"/>
  <c r="N180" i="4"/>
  <c r="M180" i="4"/>
  <c r="O180" i="4" s="1"/>
  <c r="N179" i="4"/>
  <c r="M179" i="4"/>
  <c r="O179" i="4" s="1"/>
  <c r="F179" i="4"/>
  <c r="F180" i="4" s="1"/>
  <c r="N178" i="4"/>
  <c r="M178" i="4"/>
  <c r="O178" i="4" s="1"/>
  <c r="N177" i="4"/>
  <c r="M177" i="4"/>
  <c r="O177" i="4" s="1"/>
  <c r="F177" i="4"/>
  <c r="F178" i="4" s="1"/>
  <c r="N176" i="4"/>
  <c r="M176" i="4"/>
  <c r="O176" i="4" s="1"/>
  <c r="N175" i="4"/>
  <c r="M175" i="4"/>
  <c r="O175" i="4" s="1"/>
  <c r="F175" i="4"/>
  <c r="F176" i="4" s="1"/>
  <c r="N174" i="4"/>
  <c r="S174" i="4" s="1"/>
  <c r="AX18" i="14" s="1"/>
  <c r="M174" i="4"/>
  <c r="O174" i="4" s="1"/>
  <c r="F174" i="4"/>
  <c r="N173" i="4"/>
  <c r="S173" i="4" s="1"/>
  <c r="AX35" i="14" s="1"/>
  <c r="M173" i="4"/>
  <c r="O173" i="4" s="1"/>
  <c r="F173" i="4"/>
  <c r="N172" i="4"/>
  <c r="M172" i="4"/>
  <c r="O172" i="4" s="1"/>
  <c r="N171" i="4"/>
  <c r="M171" i="4"/>
  <c r="O171" i="4" s="1"/>
  <c r="F171" i="4"/>
  <c r="F172" i="4" s="1"/>
  <c r="N170" i="4"/>
  <c r="M170" i="4"/>
  <c r="O170" i="4" s="1"/>
  <c r="N169" i="4"/>
  <c r="M169" i="4"/>
  <c r="O169" i="4" s="1"/>
  <c r="F169" i="4"/>
  <c r="F170" i="4" s="1"/>
  <c r="N168" i="4"/>
  <c r="S168" i="4" s="1"/>
  <c r="AX42" i="14" s="1"/>
  <c r="M168" i="4"/>
  <c r="O168" i="4" s="1"/>
  <c r="F168" i="4"/>
  <c r="N167" i="4"/>
  <c r="P167" i="4" s="1"/>
  <c r="M167" i="4"/>
  <c r="O167" i="4" s="1"/>
  <c r="F167" i="4"/>
  <c r="N166" i="4"/>
  <c r="M166" i="4"/>
  <c r="O166" i="4" s="1"/>
  <c r="N165" i="4"/>
  <c r="M165" i="4"/>
  <c r="O165" i="4" s="1"/>
  <c r="F165" i="4"/>
  <c r="F166" i="4" s="1"/>
  <c r="N164" i="4"/>
  <c r="M164" i="4"/>
  <c r="O164" i="4" s="1"/>
  <c r="N163" i="4"/>
  <c r="M163" i="4"/>
  <c r="O163" i="4" s="1"/>
  <c r="F163" i="4"/>
  <c r="F164" i="4" s="1"/>
  <c r="N162" i="4"/>
  <c r="S162" i="4" s="1"/>
  <c r="AX115" i="14" s="1"/>
  <c r="M162" i="4"/>
  <c r="O162" i="4" s="1"/>
  <c r="F162" i="4"/>
  <c r="N161" i="4"/>
  <c r="S161" i="4" s="1"/>
  <c r="AX102" i="14" s="1"/>
  <c r="M161" i="4"/>
  <c r="O161" i="4" s="1"/>
  <c r="F161" i="4"/>
  <c r="N160" i="4"/>
  <c r="M160" i="4"/>
  <c r="O160" i="4" s="1"/>
  <c r="N159" i="4"/>
  <c r="M159" i="4"/>
  <c r="O159" i="4" s="1"/>
  <c r="F159" i="4"/>
  <c r="F160" i="4" s="1"/>
  <c r="N158" i="4"/>
  <c r="M158" i="4"/>
  <c r="O158" i="4" s="1"/>
  <c r="N157" i="4"/>
  <c r="M157" i="4"/>
  <c r="O157" i="4" s="1"/>
  <c r="F157" i="4"/>
  <c r="F158" i="4" s="1"/>
  <c r="N156" i="4"/>
  <c r="M156" i="4"/>
  <c r="O156" i="4" s="1"/>
  <c r="N155" i="4"/>
  <c r="M155" i="4"/>
  <c r="O155" i="4" s="1"/>
  <c r="F155" i="4"/>
  <c r="F156" i="4" s="1"/>
  <c r="N154" i="4"/>
  <c r="Q154" i="4" s="1"/>
  <c r="M154" i="4"/>
  <c r="O154" i="4" s="1"/>
  <c r="F154" i="4"/>
  <c r="N153" i="4"/>
  <c r="M153" i="4"/>
  <c r="O153" i="4" s="1"/>
  <c r="N152" i="4"/>
  <c r="M152" i="4"/>
  <c r="O152" i="4" s="1"/>
  <c r="F152" i="4"/>
  <c r="F153" i="4" s="1"/>
  <c r="N151" i="4"/>
  <c r="M151" i="4"/>
  <c r="O151" i="4" s="1"/>
  <c r="N150" i="4"/>
  <c r="M150" i="4"/>
  <c r="O150" i="4" s="1"/>
  <c r="F150" i="4"/>
  <c r="F151" i="4" s="1"/>
  <c r="N149" i="4"/>
  <c r="M149" i="4"/>
  <c r="O149" i="4" s="1"/>
  <c r="N148" i="4"/>
  <c r="M148" i="4"/>
  <c r="O148" i="4" s="1"/>
  <c r="F148" i="4"/>
  <c r="F149" i="4" s="1"/>
  <c r="N147" i="4"/>
  <c r="M147" i="4"/>
  <c r="O147" i="4" s="1"/>
  <c r="N146" i="4"/>
  <c r="M146" i="4"/>
  <c r="O146" i="4" s="1"/>
  <c r="F146" i="4"/>
  <c r="F147" i="4" s="1"/>
  <c r="N145" i="4"/>
  <c r="M145" i="4"/>
  <c r="O145" i="4" s="1"/>
  <c r="N144" i="4"/>
  <c r="M144" i="4"/>
  <c r="O144" i="4" s="1"/>
  <c r="F144" i="4"/>
  <c r="F145" i="4" s="1"/>
  <c r="N143" i="4"/>
  <c r="S143" i="4" s="1"/>
  <c r="AX82" i="14" s="1"/>
  <c r="M143" i="4"/>
  <c r="O143" i="4" s="1"/>
  <c r="F143" i="4"/>
  <c r="N142" i="4"/>
  <c r="Q142" i="4" s="1"/>
  <c r="M142" i="4"/>
  <c r="O142" i="4" s="1"/>
  <c r="F142" i="4"/>
  <c r="N141" i="4"/>
  <c r="S141" i="4" s="1"/>
  <c r="AX20" i="14" s="1"/>
  <c r="M141" i="4"/>
  <c r="O141" i="4" s="1"/>
  <c r="F141" i="4"/>
  <c r="N140" i="4"/>
  <c r="S140" i="4" s="1"/>
  <c r="AX79" i="14" s="1"/>
  <c r="M140" i="4"/>
  <c r="O140" i="4" s="1"/>
  <c r="F140" i="4"/>
  <c r="N139" i="4"/>
  <c r="M139" i="4"/>
  <c r="O139" i="4" s="1"/>
  <c r="N138" i="4"/>
  <c r="M138" i="4"/>
  <c r="O138" i="4" s="1"/>
  <c r="F138" i="4"/>
  <c r="F139" i="4" s="1"/>
  <c r="N137" i="4"/>
  <c r="M137" i="4"/>
  <c r="O137" i="4" s="1"/>
  <c r="N136" i="4"/>
  <c r="M136" i="4"/>
  <c r="O136" i="4" s="1"/>
  <c r="F136" i="4"/>
  <c r="F137" i="4" s="1"/>
  <c r="N135" i="4"/>
  <c r="M135" i="4"/>
  <c r="O135" i="4" s="1"/>
  <c r="F135" i="4"/>
  <c r="N134" i="4"/>
  <c r="M134" i="4"/>
  <c r="O134" i="4" s="1"/>
  <c r="N133" i="4"/>
  <c r="M133" i="4"/>
  <c r="O133" i="4" s="1"/>
  <c r="F133" i="4"/>
  <c r="F134" i="4" s="1"/>
  <c r="N132" i="4"/>
  <c r="M132" i="4"/>
  <c r="O132" i="4" s="1"/>
  <c r="N131" i="4"/>
  <c r="M131" i="4"/>
  <c r="O131" i="4" s="1"/>
  <c r="F131" i="4"/>
  <c r="F132" i="4" s="1"/>
  <c r="N130" i="4"/>
  <c r="S130" i="4" s="1"/>
  <c r="AX104" i="14" s="1"/>
  <c r="M130" i="4"/>
  <c r="O130" i="4" s="1"/>
  <c r="F130" i="4"/>
  <c r="N129" i="4"/>
  <c r="S129" i="4" s="1"/>
  <c r="AX74" i="14" s="1"/>
  <c r="M129" i="4"/>
  <c r="O129" i="4" s="1"/>
  <c r="F129" i="4"/>
  <c r="N128" i="4"/>
  <c r="M128" i="4"/>
  <c r="O128" i="4" s="1"/>
  <c r="N127" i="4"/>
  <c r="M127" i="4"/>
  <c r="O127" i="4" s="1"/>
  <c r="F127" i="4"/>
  <c r="F128" i="4" s="1"/>
  <c r="N126" i="4"/>
  <c r="M126" i="4"/>
  <c r="O126" i="4" s="1"/>
  <c r="N125" i="4"/>
  <c r="M125" i="4"/>
  <c r="O125" i="4" s="1"/>
  <c r="F125" i="4"/>
  <c r="F126" i="4" s="1"/>
  <c r="N124" i="4"/>
  <c r="M124" i="4"/>
  <c r="O124" i="4" s="1"/>
  <c r="N123" i="4"/>
  <c r="M123" i="4"/>
  <c r="O123" i="4" s="1"/>
  <c r="F123" i="4"/>
  <c r="F124" i="4" s="1"/>
  <c r="N122" i="4"/>
  <c r="M122" i="4"/>
  <c r="O122" i="4" s="1"/>
  <c r="N121" i="4"/>
  <c r="M121" i="4"/>
  <c r="O121" i="4" s="1"/>
  <c r="F121" i="4"/>
  <c r="F122" i="4" s="1"/>
  <c r="N120" i="4"/>
  <c r="M120" i="4"/>
  <c r="O120" i="4" s="1"/>
  <c r="N119" i="4"/>
  <c r="M119" i="4"/>
  <c r="O119" i="4" s="1"/>
  <c r="F119" i="4"/>
  <c r="F120" i="4" s="1"/>
  <c r="N118" i="4"/>
  <c r="M118" i="4"/>
  <c r="O118" i="4" s="1"/>
  <c r="N117" i="4"/>
  <c r="M117" i="4"/>
  <c r="O117" i="4" s="1"/>
  <c r="F117" i="4"/>
  <c r="F118" i="4" s="1"/>
  <c r="N116" i="4"/>
  <c r="M116" i="4"/>
  <c r="O116" i="4" s="1"/>
  <c r="N115" i="4"/>
  <c r="M115" i="4"/>
  <c r="O115" i="4" s="1"/>
  <c r="F115" i="4"/>
  <c r="F116" i="4" s="1"/>
  <c r="N114" i="4"/>
  <c r="M114" i="4"/>
  <c r="O114" i="4" s="1"/>
  <c r="N113" i="4"/>
  <c r="M113" i="4"/>
  <c r="O113" i="4" s="1"/>
  <c r="F113" i="4"/>
  <c r="F114" i="4" s="1"/>
  <c r="N112" i="4"/>
  <c r="M112" i="4"/>
  <c r="O112" i="4" s="1"/>
  <c r="N111" i="4"/>
  <c r="M111" i="4"/>
  <c r="O111" i="4" s="1"/>
  <c r="F111" i="4"/>
  <c r="F112" i="4" s="1"/>
  <c r="N110" i="4"/>
  <c r="Q110" i="4" s="1"/>
  <c r="M110" i="4"/>
  <c r="O110" i="4" s="1"/>
  <c r="F110" i="4"/>
  <c r="N109" i="4"/>
  <c r="M109" i="4"/>
  <c r="O109" i="4" s="1"/>
  <c r="N108" i="4"/>
  <c r="M108" i="4"/>
  <c r="O108" i="4" s="1"/>
  <c r="F108" i="4"/>
  <c r="F109" i="4" s="1"/>
  <c r="N107" i="4"/>
  <c r="S107" i="4" s="1"/>
  <c r="AX17" i="14" s="1"/>
  <c r="M107" i="4"/>
  <c r="O107" i="4" s="1"/>
  <c r="F107" i="4"/>
  <c r="N106" i="4"/>
  <c r="M106" i="4"/>
  <c r="O106" i="4" s="1"/>
  <c r="N105" i="4"/>
  <c r="M105" i="4"/>
  <c r="O105" i="4" s="1"/>
  <c r="F105" i="4"/>
  <c r="F106" i="4" s="1"/>
  <c r="N104" i="4"/>
  <c r="M104" i="4"/>
  <c r="O104" i="4" s="1"/>
  <c r="N103" i="4"/>
  <c r="M103" i="4"/>
  <c r="O103" i="4" s="1"/>
  <c r="F103" i="4"/>
  <c r="F104" i="4" s="1"/>
  <c r="N102" i="4"/>
  <c r="M102" i="4"/>
  <c r="O102" i="4" s="1"/>
  <c r="N101" i="4"/>
  <c r="M101" i="4"/>
  <c r="O101" i="4" s="1"/>
  <c r="F101" i="4"/>
  <c r="F102" i="4" s="1"/>
  <c r="N100" i="4"/>
  <c r="M100" i="4"/>
  <c r="O100" i="4" s="1"/>
  <c r="N99" i="4"/>
  <c r="M99" i="4"/>
  <c r="O99" i="4" s="1"/>
  <c r="F99" i="4"/>
  <c r="F100" i="4" s="1"/>
  <c r="N98" i="4"/>
  <c r="P98" i="4" s="1"/>
  <c r="M98" i="4"/>
  <c r="O98" i="4" s="1"/>
  <c r="F98" i="4"/>
  <c r="N97" i="4"/>
  <c r="M97" i="4"/>
  <c r="O97" i="4" s="1"/>
  <c r="N96" i="4"/>
  <c r="M96" i="4"/>
  <c r="O96" i="4" s="1"/>
  <c r="F96" i="4"/>
  <c r="F97" i="4" s="1"/>
  <c r="N95" i="4"/>
  <c r="M95" i="4"/>
  <c r="O95" i="4" s="1"/>
  <c r="N94" i="4"/>
  <c r="M94" i="4"/>
  <c r="O94" i="4" s="1"/>
  <c r="F94" i="4"/>
  <c r="F95" i="4" s="1"/>
  <c r="N93" i="4"/>
  <c r="Q93" i="4" s="1"/>
  <c r="M93" i="4"/>
  <c r="O93" i="4" s="1"/>
  <c r="F93" i="4"/>
  <c r="N92" i="4"/>
  <c r="M92" i="4"/>
  <c r="O92" i="4" s="1"/>
  <c r="N91" i="4"/>
  <c r="M91" i="4"/>
  <c r="O91" i="4" s="1"/>
  <c r="F91" i="4"/>
  <c r="F92" i="4" s="1"/>
  <c r="N90" i="4"/>
  <c r="S90" i="4" s="1"/>
  <c r="AX53" i="14" s="1"/>
  <c r="M90" i="4"/>
  <c r="O90" i="4" s="1"/>
  <c r="F90" i="4"/>
  <c r="N89" i="4"/>
  <c r="M89" i="4"/>
  <c r="O89" i="4" s="1"/>
  <c r="N88" i="4"/>
  <c r="M88" i="4"/>
  <c r="O88" i="4" s="1"/>
  <c r="F88" i="4"/>
  <c r="F89" i="4" s="1"/>
  <c r="N87" i="4"/>
  <c r="M87" i="4"/>
  <c r="O87" i="4" s="1"/>
  <c r="N86" i="4"/>
  <c r="M86" i="4"/>
  <c r="O86" i="4" s="1"/>
  <c r="F86" i="4"/>
  <c r="F87" i="4" s="1"/>
  <c r="N85" i="4"/>
  <c r="P85" i="4" s="1"/>
  <c r="M85" i="4"/>
  <c r="O85" i="4" s="1"/>
  <c r="F85" i="4"/>
  <c r="N84" i="4"/>
  <c r="S84" i="4" s="1"/>
  <c r="AX32" i="14" s="1"/>
  <c r="M84" i="4"/>
  <c r="O84" i="4" s="1"/>
  <c r="F84" i="4"/>
  <c r="N83" i="4"/>
  <c r="M83" i="4"/>
  <c r="O83" i="4" s="1"/>
  <c r="N82" i="4"/>
  <c r="M82" i="4"/>
  <c r="O82" i="4" s="1"/>
  <c r="F82" i="4"/>
  <c r="F83" i="4" s="1"/>
  <c r="N81" i="4"/>
  <c r="M81" i="4"/>
  <c r="O81" i="4" s="1"/>
  <c r="N80" i="4"/>
  <c r="M80" i="4"/>
  <c r="O80" i="4" s="1"/>
  <c r="F80" i="4"/>
  <c r="F81" i="4" s="1"/>
  <c r="N79" i="4"/>
  <c r="M79" i="4"/>
  <c r="O79" i="4" s="1"/>
  <c r="N78" i="4"/>
  <c r="M78" i="4"/>
  <c r="O78" i="4" s="1"/>
  <c r="F78" i="4"/>
  <c r="F79" i="4" s="1"/>
  <c r="N77" i="4"/>
  <c r="M77" i="4"/>
  <c r="O77" i="4" s="1"/>
  <c r="N76" i="4"/>
  <c r="M76" i="4"/>
  <c r="O76" i="4" s="1"/>
  <c r="F76" i="4"/>
  <c r="F77" i="4" s="1"/>
  <c r="N75" i="4"/>
  <c r="P75" i="4" s="1"/>
  <c r="M75" i="4"/>
  <c r="O75" i="4" s="1"/>
  <c r="F75" i="4"/>
  <c r="N74" i="4"/>
  <c r="M74" i="4"/>
  <c r="O74" i="4" s="1"/>
  <c r="N73" i="4"/>
  <c r="M73" i="4"/>
  <c r="O73" i="4" s="1"/>
  <c r="F73" i="4"/>
  <c r="F74" i="4" s="1"/>
  <c r="N72" i="4"/>
  <c r="M72" i="4"/>
  <c r="O72" i="4" s="1"/>
  <c r="N71" i="4"/>
  <c r="M71" i="4"/>
  <c r="O71" i="4" s="1"/>
  <c r="F71" i="4"/>
  <c r="F72" i="4" s="1"/>
  <c r="N70" i="4"/>
  <c r="S70" i="4" s="1"/>
  <c r="AX90" i="14" s="1"/>
  <c r="M70" i="4"/>
  <c r="O70" i="4" s="1"/>
  <c r="F70" i="4"/>
  <c r="N69" i="4"/>
  <c r="M69" i="4"/>
  <c r="O69" i="4" s="1"/>
  <c r="N68" i="4"/>
  <c r="M68" i="4"/>
  <c r="O68" i="4" s="1"/>
  <c r="F68" i="4"/>
  <c r="F69" i="4" s="1"/>
  <c r="N67" i="4"/>
  <c r="M67" i="4"/>
  <c r="O67" i="4" s="1"/>
  <c r="N66" i="4"/>
  <c r="M66" i="4"/>
  <c r="O66" i="4" s="1"/>
  <c r="F66" i="4"/>
  <c r="F67" i="4" s="1"/>
  <c r="N65" i="4"/>
  <c r="M65" i="4"/>
  <c r="O65" i="4" s="1"/>
  <c r="N64" i="4"/>
  <c r="M64" i="4"/>
  <c r="O64" i="4" s="1"/>
  <c r="F64" i="4"/>
  <c r="F65" i="4" s="1"/>
  <c r="N63" i="4"/>
  <c r="P63" i="4" s="1"/>
  <c r="M63" i="4"/>
  <c r="O63" i="4" s="1"/>
  <c r="F63" i="4"/>
  <c r="N62" i="4"/>
  <c r="M62" i="4"/>
  <c r="O62" i="4" s="1"/>
  <c r="N61" i="4"/>
  <c r="M61" i="4"/>
  <c r="O61" i="4" s="1"/>
  <c r="F61" i="4"/>
  <c r="F62" i="4" s="1"/>
  <c r="N60" i="4"/>
  <c r="M60" i="4"/>
  <c r="O60" i="4" s="1"/>
  <c r="N59" i="4"/>
  <c r="M59" i="4"/>
  <c r="O59" i="4" s="1"/>
  <c r="F59" i="4"/>
  <c r="F60" i="4" s="1"/>
  <c r="N58" i="4"/>
  <c r="S58" i="4" s="1"/>
  <c r="AX88" i="14" s="1"/>
  <c r="M58" i="4"/>
  <c r="O58" i="4" s="1"/>
  <c r="F58" i="4"/>
  <c r="N57" i="4"/>
  <c r="M57" i="4"/>
  <c r="O57" i="4" s="1"/>
  <c r="N56" i="4"/>
  <c r="M56" i="4"/>
  <c r="O56" i="4" s="1"/>
  <c r="F56" i="4"/>
  <c r="F57" i="4" s="1"/>
  <c r="N55" i="4"/>
  <c r="S55" i="4" s="1"/>
  <c r="AX99" i="14" s="1"/>
  <c r="M55" i="4"/>
  <c r="O55" i="4" s="1"/>
  <c r="F55" i="4"/>
  <c r="N54" i="4"/>
  <c r="M54" i="4"/>
  <c r="O54" i="4" s="1"/>
  <c r="N53" i="4"/>
  <c r="M53" i="4"/>
  <c r="O53" i="4" s="1"/>
  <c r="F53" i="4"/>
  <c r="F54" i="4" s="1"/>
  <c r="N52" i="4"/>
  <c r="M52" i="4"/>
  <c r="O52" i="4" s="1"/>
  <c r="N51" i="4"/>
  <c r="M51" i="4"/>
  <c r="O51" i="4" s="1"/>
  <c r="F51" i="4"/>
  <c r="F52" i="4" s="1"/>
  <c r="N50" i="4"/>
  <c r="S50" i="4" s="1"/>
  <c r="AX64" i="14" s="1"/>
  <c r="M50" i="4"/>
  <c r="O50" i="4" s="1"/>
  <c r="F50" i="4"/>
  <c r="N49" i="4"/>
  <c r="S49" i="4" s="1"/>
  <c r="AX48" i="14" s="1"/>
  <c r="M49" i="4"/>
  <c r="O49" i="4" s="1"/>
  <c r="F49" i="4"/>
  <c r="N48" i="4"/>
  <c r="M48" i="4"/>
  <c r="O48" i="4" s="1"/>
  <c r="N47" i="4"/>
  <c r="M47" i="4"/>
  <c r="O47" i="4" s="1"/>
  <c r="F47" i="4"/>
  <c r="F48" i="4" s="1"/>
  <c r="N46" i="4"/>
  <c r="M46" i="4"/>
  <c r="O46" i="4" s="1"/>
  <c r="N45" i="4"/>
  <c r="M45" i="4"/>
  <c r="O45" i="4" s="1"/>
  <c r="F45" i="4"/>
  <c r="F46" i="4" s="1"/>
  <c r="N44" i="4"/>
  <c r="M44" i="4"/>
  <c r="O44" i="4" s="1"/>
  <c r="N43" i="4"/>
  <c r="M43" i="4"/>
  <c r="O43" i="4" s="1"/>
  <c r="F43" i="4"/>
  <c r="F44" i="4" s="1"/>
  <c r="N42" i="4"/>
  <c r="M42" i="4"/>
  <c r="O42" i="4" s="1"/>
  <c r="N41" i="4"/>
  <c r="M41" i="4"/>
  <c r="O41" i="4" s="1"/>
  <c r="F41" i="4"/>
  <c r="F42" i="4" s="1"/>
  <c r="N40" i="4"/>
  <c r="S40" i="4" s="1"/>
  <c r="AX96" i="14" s="1"/>
  <c r="M40" i="4"/>
  <c r="O40" i="4" s="1"/>
  <c r="F40" i="4"/>
  <c r="N39" i="4"/>
  <c r="M39" i="4"/>
  <c r="O39" i="4" s="1"/>
  <c r="N38" i="4"/>
  <c r="M38" i="4"/>
  <c r="O38" i="4" s="1"/>
  <c r="F38" i="4"/>
  <c r="F39" i="4" s="1"/>
  <c r="N37" i="4"/>
  <c r="S37" i="4" s="1"/>
  <c r="AX63" i="14" s="1"/>
  <c r="M37" i="4"/>
  <c r="O37" i="4" s="1"/>
  <c r="F37" i="4"/>
  <c r="N36" i="4"/>
  <c r="S36" i="4" s="1"/>
  <c r="AX100" i="14" s="1"/>
  <c r="M36" i="4"/>
  <c r="O36" i="4" s="1"/>
  <c r="F36" i="4"/>
  <c r="N35" i="4"/>
  <c r="M35" i="4"/>
  <c r="O35" i="4" s="1"/>
  <c r="N34" i="4"/>
  <c r="M34" i="4"/>
  <c r="O34" i="4" s="1"/>
  <c r="F34" i="4"/>
  <c r="F35" i="4" s="1"/>
  <c r="N33" i="4"/>
  <c r="M33" i="4"/>
  <c r="O33" i="4" s="1"/>
  <c r="N32" i="4"/>
  <c r="M32" i="4"/>
  <c r="O32" i="4" s="1"/>
  <c r="F32" i="4"/>
  <c r="F33" i="4" s="1"/>
  <c r="N31" i="4"/>
  <c r="M31" i="4"/>
  <c r="O31" i="4" s="1"/>
  <c r="N30" i="4"/>
  <c r="M30" i="4"/>
  <c r="O30" i="4" s="1"/>
  <c r="F30" i="4"/>
  <c r="F31" i="4" s="1"/>
  <c r="N29" i="4"/>
  <c r="M29" i="4"/>
  <c r="O29" i="4" s="1"/>
  <c r="N28" i="4"/>
  <c r="M28" i="4"/>
  <c r="O28" i="4" s="1"/>
  <c r="F28" i="4"/>
  <c r="F29" i="4" s="1"/>
  <c r="N27" i="4"/>
  <c r="S27" i="4" s="1"/>
  <c r="AX83" i="14" s="1"/>
  <c r="M27" i="4"/>
  <c r="O27" i="4" s="1"/>
  <c r="F27" i="4"/>
  <c r="N26" i="4"/>
  <c r="M26" i="4"/>
  <c r="O26" i="4" s="1"/>
  <c r="N25" i="4"/>
  <c r="M25" i="4"/>
  <c r="O25" i="4" s="1"/>
  <c r="F25" i="4"/>
  <c r="F26" i="4" s="1"/>
  <c r="N24" i="4"/>
  <c r="S24" i="4" s="1"/>
  <c r="AX109" i="14" s="1"/>
  <c r="M24" i="4"/>
  <c r="O24" i="4" s="1"/>
  <c r="F24" i="4"/>
  <c r="N23" i="4"/>
  <c r="M23" i="4"/>
  <c r="O23" i="4" s="1"/>
  <c r="N22" i="4"/>
  <c r="M22" i="4"/>
  <c r="O22" i="4" s="1"/>
  <c r="F22" i="4"/>
  <c r="F23" i="4" s="1"/>
  <c r="N21" i="4"/>
  <c r="M21" i="4"/>
  <c r="O21" i="4" s="1"/>
  <c r="N20" i="4"/>
  <c r="M20" i="4"/>
  <c r="O20" i="4" s="1"/>
  <c r="F20" i="4"/>
  <c r="F21" i="4" s="1"/>
  <c r="N19" i="4"/>
  <c r="M19" i="4"/>
  <c r="O19" i="4" s="1"/>
  <c r="N18" i="4"/>
  <c r="M18" i="4"/>
  <c r="O18" i="4" s="1"/>
  <c r="F18" i="4"/>
  <c r="F19" i="4" s="1"/>
  <c r="N17" i="4"/>
  <c r="S17" i="4" s="1"/>
  <c r="AX91" i="14" s="1"/>
  <c r="M17" i="4"/>
  <c r="O17" i="4" s="1"/>
  <c r="F17" i="4"/>
  <c r="N16" i="4"/>
  <c r="M16" i="4"/>
  <c r="O16" i="4" s="1"/>
  <c r="N15" i="4"/>
  <c r="M15" i="4"/>
  <c r="O15" i="4" s="1"/>
  <c r="F15" i="4"/>
  <c r="F16" i="4" s="1"/>
  <c r="N14" i="4"/>
  <c r="S14" i="4" s="1"/>
  <c r="AX85" i="14" s="1"/>
  <c r="M14" i="4"/>
  <c r="O14" i="4" s="1"/>
  <c r="F14" i="4"/>
  <c r="N13" i="4"/>
  <c r="M13" i="4"/>
  <c r="O13" i="4" s="1"/>
  <c r="N12" i="4"/>
  <c r="M12" i="4"/>
  <c r="O12" i="4" s="1"/>
  <c r="F12" i="4"/>
  <c r="F13" i="4" s="1"/>
  <c r="N11" i="4"/>
  <c r="M11" i="4"/>
  <c r="O11" i="4" s="1"/>
  <c r="N10" i="4"/>
  <c r="M10" i="4"/>
  <c r="O10" i="4" s="1"/>
  <c r="F10" i="4"/>
  <c r="F11" i="4" s="1"/>
  <c r="N9" i="4"/>
  <c r="S9" i="4" s="1"/>
  <c r="AX70" i="14" s="1"/>
  <c r="M9" i="4"/>
  <c r="O9" i="4" s="1"/>
  <c r="F9" i="4"/>
  <c r="N8" i="4"/>
  <c r="M8" i="4"/>
  <c r="O8" i="4" s="1"/>
  <c r="N7" i="4"/>
  <c r="M7" i="4"/>
  <c r="O7" i="4" s="1"/>
  <c r="F7" i="4"/>
  <c r="F8" i="4" s="1"/>
  <c r="N6" i="4"/>
  <c r="M6" i="4"/>
  <c r="O6" i="4" s="1"/>
  <c r="N5" i="4"/>
  <c r="M5" i="4"/>
  <c r="O5" i="4" s="1"/>
  <c r="F5" i="4"/>
  <c r="F6" i="4" s="1"/>
  <c r="N4" i="4"/>
  <c r="S4" i="4" s="1"/>
  <c r="AX103" i="14" s="1"/>
  <c r="M4" i="4"/>
  <c r="O4" i="4" s="1"/>
  <c r="F4" i="4"/>
  <c r="N3" i="4"/>
  <c r="M3" i="4"/>
  <c r="O3" i="4" s="1"/>
  <c r="N2" i="4"/>
  <c r="M2" i="4"/>
  <c r="O2" i="4" s="1"/>
  <c r="F2" i="4"/>
  <c r="F3" i="4" s="1"/>
  <c r="A2" i="4"/>
  <c r="A3" i="4" s="1"/>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29"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3" i="4" s="1"/>
  <c r="A254" i="4" s="1"/>
  <c r="A255" i="4" s="1"/>
  <c r="A256" i="4" s="1"/>
  <c r="A257" i="4" s="1"/>
  <c r="A258" i="4" s="1"/>
  <c r="A259" i="4" s="1"/>
  <c r="A260" i="4" s="1"/>
  <c r="A261" i="4" s="1"/>
  <c r="A262" i="4" s="1"/>
  <c r="A263" i="4" s="1"/>
  <c r="A264" i="4" s="1"/>
  <c r="A265" i="4" s="1"/>
  <c r="A266" i="4" s="1"/>
  <c r="A267" i="4" s="1"/>
  <c r="A268" i="4" s="1"/>
  <c r="A269" i="4" s="1"/>
  <c r="A270" i="4" s="1"/>
  <c r="A271" i="4" s="1"/>
  <c r="A272" i="4" s="1"/>
  <c r="A273" i="4" s="1"/>
  <c r="A274" i="4" s="1"/>
  <c r="A275" i="4" s="1"/>
  <c r="A276" i="4" s="1"/>
  <c r="A277" i="4" s="1"/>
  <c r="A278" i="4" s="1"/>
  <c r="A279" i="4" s="1"/>
  <c r="A280" i="4" s="1"/>
  <c r="A281" i="4" s="1"/>
  <c r="A282" i="4" s="1"/>
  <c r="A283" i="4" s="1"/>
  <c r="A284" i="4" s="1"/>
  <c r="A285" i="4" s="1"/>
  <c r="A286" i="4" s="1"/>
  <c r="A287" i="4" s="1"/>
  <c r="A288" i="4" s="1"/>
  <c r="A289" i="4" s="1"/>
  <c r="A290" i="4" s="1"/>
  <c r="A291" i="4" s="1"/>
  <c r="A292" i="4" s="1"/>
  <c r="A293" i="4" s="1"/>
  <c r="A294" i="4" s="1"/>
  <c r="A295" i="4" s="1"/>
  <c r="A296" i="4" s="1"/>
  <c r="A297" i="4" s="1"/>
  <c r="A298" i="4" s="1"/>
  <c r="A299" i="4" s="1"/>
  <c r="A300" i="4" s="1"/>
  <c r="A301" i="4" s="1"/>
  <c r="A302" i="4" s="1"/>
  <c r="A303" i="4" s="1"/>
  <c r="A304" i="4" s="1"/>
  <c r="A305" i="4" s="1"/>
  <c r="A306" i="4" s="1"/>
  <c r="A307" i="4" s="1"/>
  <c r="A308" i="4" s="1"/>
  <c r="A309" i="4" s="1"/>
  <c r="A310" i="4" s="1"/>
  <c r="A311" i="4" s="1"/>
  <c r="A312" i="4" s="1"/>
  <c r="A313" i="4" s="1"/>
  <c r="A314" i="4" s="1"/>
  <c r="A315" i="4" s="1"/>
  <c r="A316" i="4" s="1"/>
  <c r="A317" i="4" s="1"/>
  <c r="A318" i="4" s="1"/>
  <c r="A319" i="4" s="1"/>
  <c r="A320" i="4" s="1"/>
  <c r="A321" i="4" s="1"/>
  <c r="A322" i="4" s="1"/>
  <c r="A323" i="4" s="1"/>
  <c r="A324" i="4" s="1"/>
  <c r="A325" i="4" s="1"/>
  <c r="A326" i="4" s="1"/>
  <c r="A327" i="4" s="1"/>
  <c r="A328" i="4" s="1"/>
  <c r="A329" i="4" s="1"/>
  <c r="A330" i="4" s="1"/>
  <c r="A331" i="4" s="1"/>
  <c r="A332" i="4" s="1"/>
  <c r="A333" i="4" s="1"/>
  <c r="A334" i="4" s="1"/>
  <c r="A335" i="4" s="1"/>
  <c r="A336" i="4" s="1"/>
  <c r="A337" i="4" s="1"/>
  <c r="A338" i="4" s="1"/>
  <c r="A339" i="4" s="1"/>
  <c r="A340" i="4" s="1"/>
  <c r="A341" i="4" s="1"/>
  <c r="A342" i="4" s="1"/>
  <c r="A343" i="4" s="1"/>
  <c r="A344" i="4" s="1"/>
  <c r="A345" i="4" s="1"/>
  <c r="A346" i="4" s="1"/>
  <c r="A347" i="4" s="1"/>
  <c r="A348" i="4" s="1"/>
  <c r="A349" i="4" s="1"/>
  <c r="A350" i="4" s="1"/>
  <c r="A351" i="4" s="1"/>
  <c r="A352" i="4" s="1"/>
  <c r="A353" i="4" s="1"/>
  <c r="A354" i="4" s="1"/>
  <c r="A355" i="4" s="1"/>
  <c r="A356" i="4" s="1"/>
  <c r="A357" i="4" s="1"/>
  <c r="A358" i="4" s="1"/>
  <c r="A359" i="4" s="1"/>
  <c r="A360" i="4" s="1"/>
  <c r="A361" i="4" s="1"/>
  <c r="A362" i="4" s="1"/>
  <c r="A363" i="4" s="1"/>
  <c r="A364" i="4" s="1"/>
  <c r="A365" i="4" s="1"/>
  <c r="A366" i="4" s="1"/>
  <c r="A367" i="4" s="1"/>
  <c r="A368" i="4" s="1"/>
  <c r="A369" i="4" s="1"/>
  <c r="A370" i="4" s="1"/>
  <c r="A371" i="4" s="1"/>
  <c r="A372" i="4" s="1"/>
  <c r="A373" i="4" s="1"/>
  <c r="A374" i="4" s="1"/>
  <c r="A375" i="4" s="1"/>
  <c r="A376" i="4" s="1"/>
  <c r="A377" i="4" s="1"/>
  <c r="A378" i="4" s="1"/>
  <c r="A379" i="4" s="1"/>
  <c r="A380" i="4" s="1"/>
  <c r="A381" i="4" s="1"/>
  <c r="A382" i="4" s="1"/>
  <c r="A383" i="4" s="1"/>
  <c r="A384" i="4" s="1"/>
  <c r="A385" i="4" s="1"/>
  <c r="A386" i="4" s="1"/>
  <c r="A387" i="4" s="1"/>
  <c r="A388" i="4" s="1"/>
  <c r="A389" i="4" s="1"/>
  <c r="A390" i="4" s="1"/>
  <c r="A391" i="4" s="1"/>
  <c r="A392" i="4" s="1"/>
  <c r="A393" i="4" s="1"/>
  <c r="A394" i="4" s="1"/>
  <c r="A395" i="4" s="1"/>
  <c r="A396" i="4" s="1"/>
  <c r="A397" i="4" s="1"/>
  <c r="A398" i="4" s="1"/>
  <c r="A399" i="4" s="1"/>
  <c r="A400" i="4" s="1"/>
  <c r="A401" i="4" s="1"/>
  <c r="A402" i="4" s="1"/>
  <c r="A403" i="4" s="1"/>
  <c r="A404" i="4" s="1"/>
  <c r="A405" i="4" s="1"/>
  <c r="A406" i="4" s="1"/>
  <c r="A407" i="4" s="1"/>
  <c r="A408" i="4" s="1"/>
  <c r="A409" i="4" s="1"/>
  <c r="A410" i="4" s="1"/>
  <c r="A411" i="4" s="1"/>
  <c r="A412" i="4" s="1"/>
  <c r="A413" i="4" s="1"/>
  <c r="A414" i="4" s="1"/>
  <c r="A415" i="4" s="1"/>
  <c r="A416" i="4" s="1"/>
  <c r="A417" i="4" s="1"/>
  <c r="A418" i="4" s="1"/>
  <c r="A419" i="4" s="1"/>
  <c r="A420" i="4" s="1"/>
  <c r="A421" i="4" s="1"/>
  <c r="A422" i="4" s="1"/>
  <c r="A423" i="4" s="1"/>
  <c r="A424" i="4" s="1"/>
  <c r="A425" i="4" s="1"/>
  <c r="A426" i="4" s="1"/>
  <c r="A427" i="4" s="1"/>
  <c r="A428" i="4" s="1"/>
  <c r="A429" i="4" s="1"/>
  <c r="A430" i="4" s="1"/>
  <c r="A431" i="4" s="1"/>
  <c r="A432" i="4" s="1"/>
  <c r="A433" i="4" s="1"/>
  <c r="A434" i="4" s="1"/>
  <c r="A435" i="4" s="1"/>
  <c r="A436" i="4" s="1"/>
  <c r="A437" i="4" s="1"/>
  <c r="A438" i="4" s="1"/>
  <c r="A439" i="4" s="1"/>
  <c r="A440" i="4" s="1"/>
  <c r="A441" i="4" s="1"/>
  <c r="A442" i="4" s="1"/>
  <c r="A443" i="4" s="1"/>
  <c r="A444" i="4" s="1"/>
  <c r="A445" i="4" s="1"/>
  <c r="A446" i="4" s="1"/>
  <c r="A447" i="4" s="1"/>
  <c r="A448" i="4" s="1"/>
  <c r="A449" i="4" s="1"/>
  <c r="A450" i="4" s="1"/>
  <c r="A451" i="4" s="1"/>
  <c r="A452" i="4" s="1"/>
  <c r="A453" i="4" s="1"/>
  <c r="A454" i="4" s="1"/>
  <c r="A455" i="4" s="1"/>
  <c r="A456" i="4" s="1"/>
  <c r="A457" i="4" s="1"/>
  <c r="A458" i="4" s="1"/>
  <c r="A459" i="4" s="1"/>
  <c r="A460" i="4" s="1"/>
  <c r="A461" i="4" s="1"/>
  <c r="A462" i="4" s="1"/>
  <c r="A463" i="4" s="1"/>
  <c r="A464" i="4" s="1"/>
  <c r="A465" i="4" s="1"/>
  <c r="A466" i="4" s="1"/>
  <c r="A467" i="4" s="1"/>
  <c r="A468" i="4" s="1"/>
  <c r="A469" i="4" s="1"/>
  <c r="A470" i="4" s="1"/>
  <c r="A471" i="4" s="1"/>
  <c r="A472" i="4" s="1"/>
  <c r="A473" i="4" s="1"/>
  <c r="A474" i="4" s="1"/>
  <c r="A475" i="4" s="1"/>
  <c r="A476" i="4" s="1"/>
  <c r="A477" i="4" s="1"/>
  <c r="A478" i="4" s="1"/>
  <c r="A479" i="4" s="1"/>
  <c r="A480" i="4" s="1"/>
  <c r="A481" i="4" s="1"/>
  <c r="A482" i="4" s="1"/>
  <c r="A483" i="4" s="1"/>
  <c r="A484" i="4" s="1"/>
  <c r="A485" i="4" s="1"/>
  <c r="A486" i="4" s="1"/>
  <c r="A487" i="4" s="1"/>
  <c r="A488" i="4" s="1"/>
  <c r="A489" i="4" s="1"/>
  <c r="A490" i="4" s="1"/>
  <c r="A491" i="4" s="1"/>
  <c r="A492" i="4" s="1"/>
  <c r="A493" i="4" s="1"/>
  <c r="A494" i="4" s="1"/>
  <c r="A495" i="4" s="1"/>
  <c r="A496" i="4" s="1"/>
  <c r="A497" i="4" s="1"/>
  <c r="A498" i="4" s="1"/>
  <c r="A499" i="4" s="1"/>
  <c r="A500" i="4" s="1"/>
  <c r="A501" i="4" s="1"/>
  <c r="A502" i="4" s="1"/>
  <c r="A503" i="4" s="1"/>
  <c r="A504" i="4" s="1"/>
  <c r="A505" i="4" s="1"/>
  <c r="A506" i="4" s="1"/>
  <c r="A507" i="4" s="1"/>
  <c r="A508" i="4" s="1"/>
  <c r="A509" i="4" s="1"/>
  <c r="A510" i="4" s="1"/>
  <c r="A511" i="4" s="1"/>
  <c r="A512" i="4" s="1"/>
  <c r="A513" i="4" s="1"/>
  <c r="A514" i="4" s="1"/>
  <c r="A515" i="4" s="1"/>
  <c r="A516" i="4" s="1"/>
  <c r="A517" i="4" s="1"/>
  <c r="A518" i="4" s="1"/>
  <c r="A519" i="4" s="1"/>
  <c r="A520" i="4" s="1"/>
  <c r="A521" i="4" s="1"/>
  <c r="A522" i="4" s="1"/>
  <c r="A523" i="4" s="1"/>
  <c r="A524" i="4" s="1"/>
  <c r="A525" i="4" s="1"/>
  <c r="A526" i="4" s="1"/>
  <c r="A527" i="4" s="1"/>
  <c r="A528" i="4" s="1"/>
  <c r="A529" i="4" s="1"/>
  <c r="A530" i="4" s="1"/>
  <c r="A531" i="4" s="1"/>
  <c r="A532" i="4" s="1"/>
  <c r="A533" i="4" s="1"/>
  <c r="A534" i="4" s="1"/>
  <c r="A535" i="4" s="1"/>
  <c r="A536" i="4" s="1"/>
  <c r="A537" i="4" s="1"/>
  <c r="A538" i="4" s="1"/>
  <c r="A539" i="4" s="1"/>
  <c r="A540" i="4" s="1"/>
  <c r="A541" i="4" s="1"/>
  <c r="A542" i="4" s="1"/>
  <c r="A543" i="4" s="1"/>
  <c r="A544" i="4" s="1"/>
  <c r="A545" i="4" s="1"/>
  <c r="A546" i="4" s="1"/>
  <c r="A547" i="4" s="1"/>
  <c r="A548" i="4" s="1"/>
  <c r="A549" i="4" s="1"/>
  <c r="A550" i="4" s="1"/>
  <c r="A551" i="4" s="1"/>
  <c r="A552" i="4" s="1"/>
  <c r="A553" i="4" s="1"/>
  <c r="A554" i="4" s="1"/>
  <c r="A555" i="4" s="1"/>
  <c r="A556" i="4" s="1"/>
  <c r="A557" i="4" s="1"/>
  <c r="A558" i="4" s="1"/>
  <c r="A559" i="4" s="1"/>
  <c r="A560" i="4" s="1"/>
  <c r="A561" i="4" s="1"/>
  <c r="A562" i="4" s="1"/>
  <c r="A563" i="4" s="1"/>
  <c r="A564" i="4" s="1"/>
  <c r="A565" i="4" s="1"/>
  <c r="A566" i="4" s="1"/>
  <c r="A567" i="4" s="1"/>
  <c r="A568" i="4" s="1"/>
  <c r="A569" i="4" s="1"/>
  <c r="A570" i="4" s="1"/>
  <c r="A571" i="4" s="1"/>
  <c r="A572" i="4" s="1"/>
  <c r="A573" i="4" s="1"/>
  <c r="A574" i="4" s="1"/>
  <c r="A575" i="4" s="1"/>
  <c r="A576" i="4" s="1"/>
  <c r="A577" i="4" s="1"/>
  <c r="A578" i="4" s="1"/>
  <c r="A579" i="4" s="1"/>
  <c r="A580" i="4" s="1"/>
  <c r="A581" i="4" s="1"/>
  <c r="A582" i="4" s="1"/>
  <c r="A583" i="4" s="1"/>
  <c r="A584" i="4" s="1"/>
  <c r="A585" i="4" s="1"/>
  <c r="A586" i="4" s="1"/>
  <c r="A587" i="4" s="1"/>
  <c r="A588" i="4" s="1"/>
  <c r="A589" i="4" s="1"/>
  <c r="A590" i="4" s="1"/>
  <c r="A591" i="4" s="1"/>
  <c r="A592" i="4" s="1"/>
  <c r="A593" i="4" s="1"/>
  <c r="A594" i="4" s="1"/>
  <c r="A595" i="4" s="1"/>
  <c r="A596" i="4" s="1"/>
  <c r="A597" i="4" s="1"/>
  <c r="A598" i="4" s="1"/>
  <c r="A599" i="4" s="1"/>
  <c r="A600" i="4" s="1"/>
  <c r="A601" i="4" s="1"/>
  <c r="A602" i="4" s="1"/>
  <c r="A603" i="4" s="1"/>
  <c r="A604" i="4" s="1"/>
  <c r="A605" i="4" s="1"/>
  <c r="A606" i="4" s="1"/>
  <c r="A607" i="4" s="1"/>
  <c r="A608" i="4" s="1"/>
  <c r="A609" i="4" s="1"/>
  <c r="A610" i="4" s="1"/>
  <c r="A611" i="4" s="1"/>
  <c r="A612" i="4" s="1"/>
  <c r="A613" i="4" s="1"/>
  <c r="A614" i="4" s="1"/>
  <c r="A615" i="4" s="1"/>
  <c r="A616" i="4" s="1"/>
  <c r="A617" i="4" s="1"/>
  <c r="A618" i="4" s="1"/>
  <c r="A619" i="4" s="1"/>
  <c r="A620" i="4" s="1"/>
  <c r="A621" i="4" s="1"/>
  <c r="A622" i="4" s="1"/>
  <c r="A623" i="4" s="1"/>
  <c r="A624" i="4" s="1"/>
  <c r="A625" i="4" s="1"/>
  <c r="A626" i="4" s="1"/>
  <c r="A627" i="4" s="1"/>
  <c r="A628" i="4" s="1"/>
  <c r="A629" i="4" s="1"/>
  <c r="A630" i="4" s="1"/>
  <c r="A631" i="4" s="1"/>
  <c r="A632" i="4" s="1"/>
  <c r="A633" i="4" s="1"/>
  <c r="A634" i="4" s="1"/>
  <c r="A635" i="4" s="1"/>
  <c r="A636" i="4" s="1"/>
  <c r="A637" i="4" s="1"/>
  <c r="A638" i="4" s="1"/>
  <c r="A639" i="4" s="1"/>
  <c r="A640" i="4" s="1"/>
  <c r="A641" i="4" s="1"/>
  <c r="A642" i="4" s="1"/>
  <c r="A643" i="4" s="1"/>
  <c r="A644" i="4" s="1"/>
  <c r="A645" i="4" s="1"/>
  <c r="A646" i="4" s="1"/>
  <c r="A647" i="4" s="1"/>
  <c r="A648" i="4" s="1"/>
  <c r="A649" i="4" s="1"/>
  <c r="A650" i="4" s="1"/>
  <c r="A651" i="4" s="1"/>
  <c r="A652" i="4" s="1"/>
  <c r="A653" i="4" s="1"/>
  <c r="A654" i="4" s="1"/>
  <c r="A655" i="4" s="1"/>
  <c r="A656" i="4" s="1"/>
  <c r="A657" i="4" s="1"/>
  <c r="A658" i="4" s="1"/>
  <c r="A659" i="4" s="1"/>
  <c r="A660" i="4" s="1"/>
  <c r="A661" i="4" s="1"/>
  <c r="A662" i="4" s="1"/>
  <c r="A663" i="4" s="1"/>
  <c r="A664" i="4" s="1"/>
  <c r="A665" i="4" s="1"/>
  <c r="A666" i="4" s="1"/>
  <c r="A667" i="4" s="1"/>
  <c r="A668" i="4" s="1"/>
  <c r="A669" i="4" s="1"/>
  <c r="A670" i="4" s="1"/>
  <c r="A671" i="4" s="1"/>
  <c r="A672" i="4" s="1"/>
  <c r="A673" i="4" s="1"/>
  <c r="A674" i="4" s="1"/>
  <c r="A675" i="4" s="1"/>
  <c r="A676" i="4" s="1"/>
  <c r="A677" i="4" s="1"/>
  <c r="A678" i="4" s="1"/>
  <c r="A679" i="4" s="1"/>
  <c r="A680" i="4" s="1"/>
  <c r="A681" i="4" s="1"/>
  <c r="A682" i="4" s="1"/>
  <c r="A683" i="4" s="1"/>
  <c r="A684" i="4" s="1"/>
  <c r="A685" i="4" s="1"/>
  <c r="A686" i="4" s="1"/>
  <c r="A687" i="4" s="1"/>
  <c r="A688" i="4" s="1"/>
  <c r="A689" i="4" s="1"/>
  <c r="A690" i="4" s="1"/>
  <c r="A691" i="4" s="1"/>
  <c r="A692" i="4" s="1"/>
  <c r="A693" i="4" s="1"/>
  <c r="A694" i="4" s="1"/>
  <c r="A695" i="4" s="1"/>
  <c r="A696" i="4" s="1"/>
  <c r="A697" i="4" s="1"/>
  <c r="A698" i="4" s="1"/>
  <c r="A699" i="4" s="1"/>
  <c r="A700" i="4" s="1"/>
  <c r="A701" i="4" s="1"/>
  <c r="A702" i="4" s="1"/>
  <c r="A703" i="4" s="1"/>
  <c r="A704" i="4" s="1"/>
  <c r="A705" i="4" s="1"/>
  <c r="A706" i="4" s="1"/>
  <c r="A707" i="4" s="1"/>
  <c r="A708" i="4" s="1"/>
  <c r="A709" i="4" s="1"/>
  <c r="A710" i="4" s="1"/>
  <c r="A711" i="4" s="1"/>
  <c r="A712" i="4" s="1"/>
  <c r="A713" i="4" s="1"/>
  <c r="A714" i="4" s="1"/>
  <c r="A715" i="4" s="1"/>
  <c r="A716" i="4" s="1"/>
  <c r="A717" i="4" s="1"/>
  <c r="A718" i="4" s="1"/>
  <c r="A719" i="4" s="1"/>
  <c r="A720" i="4" s="1"/>
  <c r="A721" i="4" s="1"/>
  <c r="A722" i="4" s="1"/>
  <c r="A723" i="4" s="1"/>
  <c r="A724" i="4" s="1"/>
  <c r="A725" i="4" s="1"/>
  <c r="A726" i="4" s="1"/>
  <c r="A727" i="4" s="1"/>
  <c r="A728" i="4" s="1"/>
  <c r="A729" i="4" s="1"/>
  <c r="A730" i="4" s="1"/>
  <c r="A731" i="4" s="1"/>
  <c r="A732" i="4" s="1"/>
  <c r="A733" i="4" s="1"/>
  <c r="A734" i="4" s="1"/>
  <c r="A735" i="4" s="1"/>
  <c r="A736" i="4" s="1"/>
  <c r="A737" i="4" s="1"/>
  <c r="A738" i="4" s="1"/>
  <c r="A739" i="4" s="1"/>
  <c r="A740" i="4" s="1"/>
  <c r="A741" i="4" s="1"/>
  <c r="A742" i="4" s="1"/>
  <c r="A743" i="4" s="1"/>
  <c r="A744" i="4" s="1"/>
  <c r="A745" i="4" s="1"/>
  <c r="A746" i="4" s="1"/>
  <c r="A747" i="4" s="1"/>
  <c r="A748" i="4" s="1"/>
  <c r="A749" i="4" s="1"/>
  <c r="A750" i="4" s="1"/>
  <c r="A751" i="4" s="1"/>
  <c r="A752" i="4" s="1"/>
  <c r="A753" i="4" s="1"/>
  <c r="A754" i="4" s="1"/>
  <c r="A755" i="4" s="1"/>
  <c r="A756" i="4" s="1"/>
  <c r="A757" i="4" s="1"/>
  <c r="A758" i="4" s="1"/>
  <c r="A759" i="4" s="1"/>
  <c r="A760" i="4" s="1"/>
  <c r="A761" i="4" s="1"/>
  <c r="A762" i="4" s="1"/>
  <c r="A763" i="4" s="1"/>
  <c r="A764" i="4" s="1"/>
  <c r="A765" i="4" s="1"/>
  <c r="A766" i="4" s="1"/>
  <c r="A767" i="4" s="1"/>
  <c r="A768" i="4" s="1"/>
  <c r="A769" i="4" s="1"/>
  <c r="A770" i="4" s="1"/>
  <c r="A771" i="4" s="1"/>
  <c r="A772" i="4" s="1"/>
  <c r="A773" i="4" s="1"/>
  <c r="A774" i="4" s="1"/>
  <c r="A775" i="4" s="1"/>
  <c r="A776" i="4" s="1"/>
  <c r="A777" i="4" s="1"/>
  <c r="A778" i="4" s="1"/>
  <c r="A779" i="4" s="1"/>
  <c r="A780" i="4" s="1"/>
  <c r="A781" i="4" s="1"/>
  <c r="A782" i="4" s="1"/>
  <c r="A783" i="4" s="1"/>
  <c r="A784" i="4" s="1"/>
  <c r="A785" i="4" s="1"/>
  <c r="A786" i="4" s="1"/>
  <c r="A787" i="4" s="1"/>
  <c r="A788" i="4" s="1"/>
  <c r="A789" i="4" s="1"/>
  <c r="A790" i="4" s="1"/>
  <c r="A791" i="4" s="1"/>
  <c r="A792" i="4" s="1"/>
  <c r="A793" i="4" s="1"/>
  <c r="A794" i="4" s="1"/>
  <c r="A795" i="4" s="1"/>
  <c r="A796" i="4" s="1"/>
  <c r="A797" i="4" s="1"/>
  <c r="A798" i="4" s="1"/>
  <c r="A799" i="4" s="1"/>
  <c r="A800" i="4" s="1"/>
  <c r="A801" i="4" s="1"/>
  <c r="A802" i="4" s="1"/>
  <c r="A803" i="4" s="1"/>
  <c r="A804" i="4" s="1"/>
  <c r="A805" i="4" s="1"/>
  <c r="A806" i="4" s="1"/>
  <c r="A807" i="4" s="1"/>
  <c r="A808" i="4" s="1"/>
  <c r="A809" i="4" s="1"/>
  <c r="A810" i="4" s="1"/>
  <c r="A811" i="4" s="1"/>
  <c r="A812" i="4" s="1"/>
  <c r="A813" i="4" s="1"/>
  <c r="A814" i="4" s="1"/>
  <c r="A815" i="4" s="1"/>
  <c r="A816" i="4" s="1"/>
  <c r="A817" i="4" s="1"/>
  <c r="A818" i="4" s="1"/>
  <c r="A819" i="4" s="1"/>
  <c r="A820" i="4" s="1"/>
  <c r="A821" i="4" s="1"/>
  <c r="A822" i="4" s="1"/>
  <c r="A823" i="4" s="1"/>
  <c r="A824" i="4" s="1"/>
  <c r="A825" i="4" s="1"/>
  <c r="A826" i="4" s="1"/>
  <c r="A827" i="4" s="1"/>
  <c r="A828" i="4" s="1"/>
  <c r="A829" i="4" s="1"/>
  <c r="A830" i="4" s="1"/>
  <c r="A831" i="4" s="1"/>
  <c r="A832" i="4" s="1"/>
  <c r="A833" i="4" s="1"/>
  <c r="A834" i="4" s="1"/>
  <c r="A835" i="4" s="1"/>
  <c r="A836" i="4" s="1"/>
  <c r="A837" i="4" s="1"/>
  <c r="A838" i="4" s="1"/>
  <c r="A839" i="4" s="1"/>
  <c r="A840" i="4" s="1"/>
  <c r="A841" i="4" s="1"/>
  <c r="A842" i="4" s="1"/>
  <c r="A843" i="4" s="1"/>
  <c r="A844" i="4" s="1"/>
  <c r="A845" i="4" s="1"/>
  <c r="A846" i="4" s="1"/>
  <c r="A847" i="4" s="1"/>
  <c r="A848" i="4" s="1"/>
  <c r="A849" i="4" s="1"/>
  <c r="A850" i="4" s="1"/>
  <c r="A851" i="4" s="1"/>
  <c r="A852" i="4" s="1"/>
  <c r="A853" i="4" s="1"/>
  <c r="A854" i="4" s="1"/>
  <c r="A855" i="4" s="1"/>
  <c r="A856" i="4" s="1"/>
  <c r="A857" i="4" s="1"/>
  <c r="A858" i="4" s="1"/>
  <c r="A859" i="4" s="1"/>
  <c r="A860" i="4" s="1"/>
  <c r="A861" i="4" s="1"/>
  <c r="A862" i="4" s="1"/>
  <c r="A863" i="4" s="1"/>
  <c r="A864" i="4" s="1"/>
  <c r="A865" i="4" s="1"/>
  <c r="A866" i="4" s="1"/>
  <c r="A867" i="4" s="1"/>
  <c r="A868" i="4" s="1"/>
  <c r="A869" i="4" s="1"/>
  <c r="A870" i="4" s="1"/>
  <c r="A871" i="4" s="1"/>
  <c r="A872" i="4" s="1"/>
  <c r="A873" i="4" s="1"/>
  <c r="A874" i="4" s="1"/>
  <c r="A875" i="4" s="1"/>
  <c r="A876" i="4" s="1"/>
  <c r="A877" i="4" s="1"/>
  <c r="A878" i="4" s="1"/>
  <c r="A879" i="4" s="1"/>
  <c r="A880" i="4" s="1"/>
  <c r="A881" i="4" s="1"/>
  <c r="A882" i="4" s="1"/>
  <c r="A883" i="4" s="1"/>
  <c r="A884" i="4" s="1"/>
  <c r="A885" i="4" s="1"/>
  <c r="A886" i="4" s="1"/>
  <c r="A887" i="4" s="1"/>
  <c r="A888" i="4" s="1"/>
  <c r="A889" i="4" s="1"/>
  <c r="A890" i="4" s="1"/>
  <c r="A891" i="4" s="1"/>
  <c r="A892" i="4" s="1"/>
  <c r="A893" i="4" s="1"/>
  <c r="A894" i="4" s="1"/>
  <c r="A895" i="4" s="1"/>
  <c r="A896" i="4" s="1"/>
  <c r="A897" i="4" s="1"/>
  <c r="A898" i="4" s="1"/>
  <c r="A899" i="4" s="1"/>
  <c r="A900" i="4" s="1"/>
  <c r="A901" i="4" s="1"/>
  <c r="A902" i="4" s="1"/>
  <c r="A903" i="4" s="1"/>
  <c r="A904" i="4" s="1"/>
  <c r="A905" i="4" s="1"/>
  <c r="A906" i="4" s="1"/>
  <c r="A907" i="4" s="1"/>
  <c r="A908" i="4" s="1"/>
  <c r="A909" i="4" s="1"/>
  <c r="A910" i="4" s="1"/>
  <c r="A911" i="4" s="1"/>
  <c r="A912" i="4" s="1"/>
  <c r="A913" i="4" s="1"/>
  <c r="A914" i="4" s="1"/>
  <c r="A915" i="4" s="1"/>
  <c r="A916" i="4" s="1"/>
  <c r="A917" i="4" s="1"/>
  <c r="A918" i="4" s="1"/>
  <c r="A919" i="4" s="1"/>
  <c r="A920" i="4" s="1"/>
  <c r="A921" i="4" s="1"/>
  <c r="A922" i="4" s="1"/>
  <c r="A923" i="4" s="1"/>
  <c r="A924" i="4" s="1"/>
  <c r="A925" i="4" s="1"/>
  <c r="A926" i="4" s="1"/>
  <c r="A927" i="4" s="1"/>
  <c r="A928" i="4" s="1"/>
  <c r="A929" i="4" s="1"/>
  <c r="A930" i="4" s="1"/>
  <c r="A931" i="4" s="1"/>
  <c r="A932" i="4" s="1"/>
  <c r="A933" i="4" s="1"/>
  <c r="A934" i="4" s="1"/>
  <c r="A935" i="4" s="1"/>
  <c r="A936" i="4" s="1"/>
  <c r="A937" i="4" s="1"/>
  <c r="A938" i="4" s="1"/>
  <c r="A939" i="4" s="1"/>
  <c r="A940" i="4" s="1"/>
  <c r="A941" i="4" s="1"/>
  <c r="A942" i="4" s="1"/>
  <c r="A943" i="4" s="1"/>
  <c r="A944" i="4" s="1"/>
  <c r="A945" i="4" s="1"/>
  <c r="A946" i="4" s="1"/>
  <c r="A947" i="4" s="1"/>
  <c r="A948" i="4" s="1"/>
  <c r="A949" i="4" s="1"/>
  <c r="A950" i="4" s="1"/>
  <c r="A951" i="4" s="1"/>
  <c r="A952" i="4" s="1"/>
  <c r="A953" i="4" s="1"/>
  <c r="A954" i="4" s="1"/>
  <c r="A955" i="4" s="1"/>
  <c r="A956" i="4" s="1"/>
  <c r="A957" i="4" s="1"/>
  <c r="A958" i="4" s="1"/>
  <c r="A959" i="4" s="1"/>
  <c r="A960" i="4" s="1"/>
  <c r="A961" i="4" s="1"/>
  <c r="A962" i="4" s="1"/>
  <c r="A963" i="4" s="1"/>
  <c r="A964" i="4" s="1"/>
  <c r="A965" i="4" s="1"/>
  <c r="A966" i="4" s="1"/>
  <c r="A967" i="4" s="1"/>
  <c r="A968" i="4" s="1"/>
  <c r="A969" i="4" s="1"/>
  <c r="A970" i="4" s="1"/>
  <c r="A971" i="4" s="1"/>
  <c r="A972" i="4" s="1"/>
  <c r="A973" i="4" s="1"/>
  <c r="A974" i="4" s="1"/>
  <c r="A975" i="4" s="1"/>
  <c r="A976" i="4" s="1"/>
  <c r="A977" i="4" s="1"/>
  <c r="A978" i="4" s="1"/>
  <c r="A979" i="4" s="1"/>
  <c r="A980" i="4" s="1"/>
  <c r="A981" i="4" s="1"/>
  <c r="A982" i="4" s="1"/>
  <c r="A983" i="4" s="1"/>
  <c r="A984" i="4" s="1"/>
  <c r="A985" i="4" s="1"/>
  <c r="A986" i="4" s="1"/>
  <c r="A987" i="4" s="1"/>
  <c r="A988" i="4" s="1"/>
  <c r="A989" i="4" s="1"/>
  <c r="A990" i="4" s="1"/>
  <c r="A991" i="4" s="1"/>
  <c r="A992" i="4" s="1"/>
  <c r="A993" i="4" s="1"/>
  <c r="A994" i="4" s="1"/>
  <c r="A995" i="4" s="1"/>
  <c r="A996" i="4" s="1"/>
  <c r="A997" i="4" s="1"/>
  <c r="A998" i="4" s="1"/>
  <c r="A999" i="4" s="1"/>
  <c r="A1000" i="4" s="1"/>
  <c r="A1001" i="4" s="1"/>
  <c r="A1002" i="4" s="1"/>
  <c r="A1003" i="4" s="1"/>
  <c r="A1004" i="4" s="1"/>
  <c r="A1005" i="4" s="1"/>
  <c r="A1006" i="4" s="1"/>
  <c r="A1007" i="4" s="1"/>
  <c r="A1008" i="4" s="1"/>
  <c r="A1009" i="4" s="1"/>
  <c r="A1010" i="4" s="1"/>
  <c r="A1011" i="4" s="1"/>
  <c r="A1012" i="4" s="1"/>
  <c r="A1013" i="4" s="1"/>
  <c r="A1014" i="4" s="1"/>
  <c r="A1015" i="4" s="1"/>
  <c r="A1016" i="4" s="1"/>
  <c r="A1017" i="4" s="1"/>
  <c r="A1018" i="4" s="1"/>
  <c r="A1019" i="4" s="1"/>
  <c r="A1020" i="4" s="1"/>
  <c r="A1021" i="4" s="1"/>
  <c r="A1022" i="4" s="1"/>
  <c r="A1023" i="4" s="1"/>
  <c r="A1024" i="4" s="1"/>
  <c r="A1025" i="4" s="1"/>
  <c r="A1026" i="4" s="1"/>
  <c r="A1027" i="4" s="1"/>
  <c r="A1028" i="4" s="1"/>
  <c r="A1029" i="4" s="1"/>
  <c r="A1030" i="4" s="1"/>
  <c r="A1031" i="4" s="1"/>
  <c r="A1032" i="4" s="1"/>
  <c r="A1033" i="4" s="1"/>
  <c r="A1034" i="4" s="1"/>
  <c r="A1035" i="4" s="1"/>
  <c r="A1036" i="4" s="1"/>
  <c r="A1037" i="4" s="1"/>
  <c r="A1038" i="4" s="1"/>
  <c r="A1039" i="4" s="1"/>
  <c r="A1040" i="4" s="1"/>
  <c r="A1041" i="4" s="1"/>
  <c r="A1042" i="4" s="1"/>
  <c r="A1043" i="4" s="1"/>
  <c r="A1044" i="4" s="1"/>
  <c r="A1045" i="4" s="1"/>
  <c r="A1046" i="4" s="1"/>
  <c r="A1047" i="4" s="1"/>
  <c r="A1048" i="4" s="1"/>
  <c r="A1049" i="4" s="1"/>
  <c r="A1050" i="4" s="1"/>
  <c r="A1051" i="4" s="1"/>
  <c r="A1052" i="4" s="1"/>
  <c r="A1053" i="4" s="1"/>
  <c r="A1054" i="4" s="1"/>
  <c r="A1055" i="4" s="1"/>
  <c r="A1056" i="4" s="1"/>
  <c r="A1057" i="4" s="1"/>
  <c r="A1058" i="4" s="1"/>
  <c r="A1059" i="4" s="1"/>
  <c r="A1060" i="4" s="1"/>
  <c r="A1061" i="4" s="1"/>
  <c r="A1062" i="4" s="1"/>
  <c r="A1063" i="4" s="1"/>
  <c r="A1064" i="4" s="1"/>
  <c r="A1065" i="4" s="1"/>
  <c r="A1066" i="4" s="1"/>
  <c r="A1067" i="4" s="1"/>
  <c r="A1068" i="4" s="1"/>
  <c r="A1069" i="4" s="1"/>
  <c r="A1070" i="4" s="1"/>
  <c r="A1071" i="4" s="1"/>
  <c r="A1072" i="4" s="1"/>
  <c r="A1073" i="4" s="1"/>
  <c r="A1074" i="4" s="1"/>
  <c r="A1075" i="4" s="1"/>
  <c r="A1076" i="4" s="1"/>
  <c r="A1077" i="4" s="1"/>
  <c r="A1078" i="4" s="1"/>
  <c r="A1079" i="4" s="1"/>
  <c r="A1080" i="4" s="1"/>
  <c r="A1081" i="4" s="1"/>
  <c r="A1082" i="4" s="1"/>
  <c r="A1083" i="4" s="1"/>
  <c r="A1084" i="4" s="1"/>
  <c r="A1085" i="4" s="1"/>
  <c r="A1086" i="4" s="1"/>
  <c r="A1087" i="4" s="1"/>
  <c r="A1088" i="4" s="1"/>
  <c r="A1089" i="4" s="1"/>
  <c r="A1090" i="4" s="1"/>
  <c r="A1091" i="4" s="1"/>
  <c r="A1092" i="4" s="1"/>
  <c r="A1093" i="4" s="1"/>
  <c r="A1094" i="4" s="1"/>
  <c r="A1095" i="4" s="1"/>
  <c r="A1096" i="4" s="1"/>
  <c r="A1097" i="4" s="1"/>
  <c r="A1098" i="4" s="1"/>
  <c r="A1099" i="4" s="1"/>
  <c r="A1100" i="4" s="1"/>
  <c r="A1101" i="4" s="1"/>
  <c r="A1102" i="4" s="1"/>
  <c r="A1103" i="4" s="1"/>
  <c r="A1104" i="4" s="1"/>
  <c r="A1105" i="4" s="1"/>
  <c r="A1106" i="4" s="1"/>
  <c r="A1107" i="4" s="1"/>
  <c r="A1108" i="4" s="1"/>
  <c r="A1109" i="4" s="1"/>
  <c r="A1110" i="4" s="1"/>
  <c r="A1111" i="4" s="1"/>
  <c r="A1112" i="4" s="1"/>
  <c r="A1113" i="4" s="1"/>
  <c r="A1114" i="4" s="1"/>
  <c r="A1115" i="4" s="1"/>
  <c r="A1116" i="4" s="1"/>
  <c r="A1117" i="4" s="1"/>
  <c r="A1118" i="4" s="1"/>
  <c r="A1119" i="4" s="1"/>
  <c r="A1120" i="4" s="1"/>
  <c r="A1121" i="4" s="1"/>
  <c r="A1122" i="4" s="1"/>
  <c r="A1123" i="4" s="1"/>
  <c r="A1124" i="4" s="1"/>
  <c r="A1125" i="4" s="1"/>
  <c r="A1126" i="4" s="1"/>
  <c r="A1127" i="4" s="1"/>
  <c r="A1128" i="4" s="1"/>
  <c r="A1129" i="4" s="1"/>
  <c r="A1130" i="4" s="1"/>
  <c r="A1131" i="4" s="1"/>
  <c r="A1132" i="4" s="1"/>
  <c r="A1133" i="4" s="1"/>
  <c r="A1134" i="4" s="1"/>
  <c r="A1135" i="4" s="1"/>
  <c r="A1136" i="4" s="1"/>
  <c r="A1137" i="4" s="1"/>
  <c r="A1138" i="4" s="1"/>
  <c r="A1139" i="4" s="1"/>
  <c r="A1140" i="4" s="1"/>
  <c r="A1141" i="4" s="1"/>
  <c r="A1142" i="4" s="1"/>
  <c r="A1143" i="4" s="1"/>
  <c r="A1144" i="4" s="1"/>
  <c r="A1145" i="4" s="1"/>
  <c r="A1146" i="4" s="1"/>
  <c r="A1147" i="4" s="1"/>
  <c r="A1148" i="4" s="1"/>
  <c r="A1149" i="4" s="1"/>
  <c r="A1150" i="4" s="1"/>
  <c r="A1151" i="4" s="1"/>
  <c r="A1152" i="4" s="1"/>
  <c r="A1153" i="4" s="1"/>
  <c r="A1154" i="4" s="1"/>
  <c r="A1155" i="4" s="1"/>
  <c r="A1156" i="4" s="1"/>
  <c r="A1157" i="4" s="1"/>
  <c r="A1158" i="4" s="1"/>
  <c r="A1159" i="4" s="1"/>
  <c r="A1160" i="4" s="1"/>
  <c r="A1161" i="4" s="1"/>
  <c r="A1162" i="4" s="1"/>
  <c r="A1163" i="4" s="1"/>
  <c r="A1164" i="4" s="1"/>
  <c r="A1165" i="4" s="1"/>
  <c r="A1166" i="4" s="1"/>
  <c r="A1167" i="4" s="1"/>
  <c r="A1168" i="4" s="1"/>
  <c r="A1169" i="4" s="1"/>
  <c r="A1170" i="4" s="1"/>
  <c r="A1171" i="4" s="1"/>
  <c r="A1172" i="4" s="1"/>
  <c r="A1173" i="4" s="1"/>
  <c r="A1174" i="4" s="1"/>
  <c r="A1175" i="4" s="1"/>
  <c r="A1176" i="4" s="1"/>
  <c r="A1177" i="4" s="1"/>
  <c r="A1178" i="4" s="1"/>
  <c r="A1179" i="4" s="1"/>
  <c r="A1180" i="4" s="1"/>
  <c r="A1181" i="4" s="1"/>
  <c r="A1182" i="4" s="1"/>
  <c r="A1183" i="4" s="1"/>
  <c r="A1184" i="4" s="1"/>
  <c r="A1185" i="4" s="1"/>
  <c r="A1186" i="4" s="1"/>
  <c r="A1187" i="4" s="1"/>
  <c r="A1188" i="4" s="1"/>
  <c r="A1189" i="4" s="1"/>
  <c r="A1190" i="4" s="1"/>
  <c r="A1191" i="4" s="1"/>
  <c r="A1192" i="4" s="1"/>
  <c r="A1193" i="4" s="1"/>
  <c r="A1194" i="4" s="1"/>
  <c r="A1195" i="4" s="1"/>
  <c r="A1196" i="4" s="1"/>
  <c r="A1197" i="4" s="1"/>
  <c r="A1198" i="4" s="1"/>
  <c r="A1199" i="4" s="1"/>
  <c r="A1200" i="4" s="1"/>
  <c r="A1201" i="4" s="1"/>
  <c r="A1202" i="4" s="1"/>
  <c r="A1203" i="4" s="1"/>
  <c r="A1204" i="4" s="1"/>
  <c r="A1205" i="4" s="1"/>
  <c r="A1206" i="4" s="1"/>
  <c r="A1207" i="4" s="1"/>
  <c r="A1208" i="4" s="1"/>
  <c r="A1209" i="4" s="1"/>
  <c r="A1210" i="4" s="1"/>
  <c r="A1211" i="4" s="1"/>
  <c r="A1212" i="4" s="1"/>
  <c r="A1213" i="4" s="1"/>
  <c r="A1214" i="4" s="1"/>
  <c r="A1215" i="4" s="1"/>
  <c r="A1216" i="4" s="1"/>
  <c r="A1217" i="4" s="1"/>
  <c r="A1218" i="4" s="1"/>
  <c r="A1219" i="4" s="1"/>
  <c r="A1220" i="4" s="1"/>
  <c r="A1221" i="4" s="1"/>
  <c r="A1222" i="4" s="1"/>
  <c r="A1223" i="4" s="1"/>
  <c r="A1224" i="4" s="1"/>
  <c r="A1225" i="4" s="1"/>
  <c r="A1226" i="4" s="1"/>
  <c r="A1227" i="4" s="1"/>
  <c r="A1228" i="4" s="1"/>
  <c r="A1229" i="4" s="1"/>
  <c r="A1230" i="4" s="1"/>
  <c r="A1231" i="4" s="1"/>
  <c r="A1232" i="4" s="1"/>
  <c r="A1233" i="4" s="1"/>
  <c r="A1234" i="4" s="1"/>
  <c r="A1235" i="4" s="1"/>
  <c r="A1236" i="4" s="1"/>
  <c r="A1237" i="4" s="1"/>
  <c r="A1238" i="4" s="1"/>
  <c r="A1239" i="4" s="1"/>
  <c r="A1240" i="4" s="1"/>
  <c r="A1241" i="4" s="1"/>
  <c r="A1242" i="4" s="1"/>
  <c r="A1243" i="4" s="1"/>
  <c r="A1244" i="4" s="1"/>
  <c r="A1245" i="4" s="1"/>
  <c r="A1246" i="4" s="1"/>
  <c r="A1247" i="4" s="1"/>
  <c r="A1248" i="4" s="1"/>
  <c r="A1249" i="4" s="1"/>
  <c r="A1250" i="4" s="1"/>
  <c r="A1251" i="4" s="1"/>
  <c r="A1252" i="4" s="1"/>
  <c r="A1253" i="4" s="1"/>
  <c r="A1254" i="4" s="1"/>
  <c r="A1255" i="4" s="1"/>
  <c r="A1256" i="4" s="1"/>
  <c r="A1257" i="4" s="1"/>
  <c r="A1258" i="4" s="1"/>
  <c r="A1259" i="4" s="1"/>
  <c r="A1260" i="4" s="1"/>
  <c r="A1261" i="4" s="1"/>
  <c r="A1262" i="4" s="1"/>
  <c r="A1263" i="4" s="1"/>
  <c r="A1264" i="4" s="1"/>
  <c r="A1265" i="4" s="1"/>
  <c r="A1266" i="4" s="1"/>
  <c r="A1267" i="4" s="1"/>
  <c r="A1268" i="4" s="1"/>
  <c r="A1269" i="4" s="1"/>
  <c r="A1270" i="4" s="1"/>
  <c r="A1271" i="4" s="1"/>
  <c r="A1272" i="4" s="1"/>
  <c r="A1273" i="4" s="1"/>
  <c r="A1274" i="4" s="1"/>
  <c r="A1275" i="4" s="1"/>
  <c r="A1276" i="4" s="1"/>
  <c r="A1277" i="4" s="1"/>
  <c r="A1278" i="4" s="1"/>
  <c r="A1279" i="4" s="1"/>
  <c r="A1280" i="4" s="1"/>
  <c r="A1281" i="4" s="1"/>
  <c r="A1282" i="4" s="1"/>
  <c r="A1283" i="4" s="1"/>
  <c r="A1284" i="4" s="1"/>
  <c r="A1285" i="4" s="1"/>
  <c r="A1286" i="4" s="1"/>
  <c r="A1287" i="4" s="1"/>
  <c r="A1288" i="4" s="1"/>
  <c r="A1289" i="4" s="1"/>
  <c r="A1290" i="4" s="1"/>
  <c r="A1291" i="4" s="1"/>
  <c r="A1292" i="4" s="1"/>
  <c r="A1293" i="4" s="1"/>
  <c r="A1294" i="4" s="1"/>
  <c r="A1295" i="4" s="1"/>
  <c r="A1296" i="4" s="1"/>
  <c r="A1297" i="4" s="1"/>
  <c r="A1298" i="4" s="1"/>
  <c r="A1299" i="4" s="1"/>
  <c r="A1300" i="4" s="1"/>
  <c r="A1301" i="4" s="1"/>
  <c r="A1302" i="4" s="1"/>
  <c r="A1303" i="4" s="1"/>
  <c r="A1304" i="4" s="1"/>
  <c r="A1305" i="4" s="1"/>
  <c r="A1306" i="4" s="1"/>
  <c r="A1307" i="4" s="1"/>
  <c r="A1308" i="4" s="1"/>
  <c r="A1309" i="4" s="1"/>
  <c r="A1310" i="4" s="1"/>
  <c r="A1311" i="4" s="1"/>
  <c r="A1312" i="4" s="1"/>
  <c r="A1313" i="4" s="1"/>
  <c r="A1314" i="4" s="1"/>
  <c r="A1315" i="4" s="1"/>
  <c r="A1316" i="4" s="1"/>
  <c r="A1317" i="4" s="1"/>
  <c r="A1318" i="4" s="1"/>
  <c r="A1319" i="4" s="1"/>
  <c r="A1320" i="4" s="1"/>
  <c r="A1321" i="4" s="1"/>
  <c r="A1322" i="4" s="1"/>
  <c r="A1323" i="4" s="1"/>
  <c r="A1324" i="4" s="1"/>
  <c r="A1325" i="4" s="1"/>
  <c r="A1326" i="4" s="1"/>
  <c r="A1327" i="4" s="1"/>
  <c r="A1328" i="4" s="1"/>
  <c r="A1329" i="4" s="1"/>
  <c r="A1330" i="4" s="1"/>
  <c r="A1331" i="4" s="1"/>
  <c r="A1332" i="4" s="1"/>
  <c r="A1333" i="4" s="1"/>
  <c r="A1334" i="4" s="1"/>
  <c r="A1335" i="4" s="1"/>
  <c r="A1336" i="4" s="1"/>
  <c r="A1337" i="4" s="1"/>
  <c r="A1338" i="4" s="1"/>
  <c r="A1339" i="4" s="1"/>
  <c r="A1340" i="4" s="1"/>
  <c r="A1341" i="4" s="1"/>
  <c r="A1342" i="4" s="1"/>
  <c r="A1343" i="4" s="1"/>
  <c r="A1344" i="4" s="1"/>
  <c r="A1345" i="4" s="1"/>
  <c r="A1346" i="4" s="1"/>
  <c r="A1347" i="4" s="1"/>
  <c r="A1348" i="4" s="1"/>
  <c r="A1349" i="4" s="1"/>
  <c r="A1350" i="4" s="1"/>
  <c r="A1351" i="4" s="1"/>
  <c r="A1352" i="4" s="1"/>
  <c r="A1353" i="4" s="1"/>
  <c r="A1354" i="4" s="1"/>
  <c r="A1355" i="4" s="1"/>
  <c r="A1356" i="4" s="1"/>
  <c r="A1357" i="4" s="1"/>
  <c r="A1358" i="4" s="1"/>
  <c r="A1359" i="4" s="1"/>
  <c r="A1360" i="4" s="1"/>
  <c r="A1361" i="4" s="1"/>
  <c r="A1362" i="4" s="1"/>
  <c r="A1363" i="4" s="1"/>
  <c r="A1364" i="4" s="1"/>
  <c r="A1365" i="4" s="1"/>
  <c r="A1366" i="4" s="1"/>
  <c r="A1367" i="4" s="1"/>
  <c r="A1368" i="4" s="1"/>
  <c r="A1369" i="4" s="1"/>
  <c r="A1370" i="4" s="1"/>
  <c r="A1371" i="4" s="1"/>
  <c r="A1372" i="4" s="1"/>
  <c r="A1373" i="4" s="1"/>
  <c r="A1374" i="4" s="1"/>
  <c r="A1375" i="4" s="1"/>
  <c r="A1376" i="4" s="1"/>
  <c r="A1377" i="4" s="1"/>
  <c r="A1378" i="4" s="1"/>
  <c r="A1379" i="4" s="1"/>
  <c r="A1380" i="4" s="1"/>
  <c r="A1381" i="4" s="1"/>
  <c r="A1382" i="4" s="1"/>
  <c r="A1383" i="4" s="1"/>
  <c r="A1384" i="4" s="1"/>
  <c r="A1385" i="4" s="1"/>
  <c r="A1386" i="4" s="1"/>
  <c r="A1387" i="4" s="1"/>
  <c r="A1388" i="4" s="1"/>
  <c r="A1389" i="4" s="1"/>
  <c r="A1390" i="4" s="1"/>
  <c r="A1391" i="4" s="1"/>
  <c r="A1392" i="4" s="1"/>
  <c r="A1393" i="4" s="1"/>
  <c r="A1394" i="4" s="1"/>
  <c r="A1395" i="4" s="1"/>
  <c r="A1396" i="4" s="1"/>
  <c r="A1397" i="4" s="1"/>
  <c r="A1398" i="4" s="1"/>
  <c r="A1399" i="4" s="1"/>
  <c r="A1400" i="4" s="1"/>
  <c r="A1401" i="4" s="1"/>
  <c r="A1402" i="4" s="1"/>
  <c r="A1403" i="4" s="1"/>
  <c r="A1404" i="4" s="1"/>
  <c r="A1405" i="4" s="1"/>
  <c r="A1406" i="4" s="1"/>
  <c r="A1407" i="4" s="1"/>
  <c r="A1408" i="4" s="1"/>
  <c r="A1409" i="4" s="1"/>
  <c r="A1410" i="4" s="1"/>
  <c r="A1411" i="4" s="1"/>
  <c r="A1412" i="4" s="1"/>
  <c r="A1413" i="4" s="1"/>
  <c r="A1414" i="4" s="1"/>
  <c r="A1415" i="4" s="1"/>
  <c r="A1416" i="4" s="1"/>
  <c r="A1417" i="4" s="1"/>
  <c r="A1418" i="4" s="1"/>
  <c r="A1419" i="4" s="1"/>
  <c r="A1420" i="4" s="1"/>
  <c r="A1421" i="4" s="1"/>
  <c r="A1422" i="4" s="1"/>
  <c r="A1423" i="4" s="1"/>
  <c r="A1424" i="4" s="1"/>
  <c r="S1361" i="4" l="1"/>
  <c r="AX854" i="14" s="1"/>
  <c r="S1124" i="4"/>
  <c r="P1159" i="4"/>
  <c r="R1159" i="4" s="1"/>
  <c r="AU782" i="14" s="1"/>
  <c r="P823" i="4"/>
  <c r="P1370" i="4"/>
  <c r="S1066" i="4"/>
  <c r="S1417" i="4"/>
  <c r="AX861" i="14" s="1"/>
  <c r="S10" i="4"/>
  <c r="AX108" i="14" s="1"/>
  <c r="S60" i="4"/>
  <c r="S745" i="4"/>
  <c r="P659" i="4"/>
  <c r="R659" i="4" s="1"/>
  <c r="AU306" i="14" s="1"/>
  <c r="S268" i="4"/>
  <c r="AX165" i="14" s="1"/>
  <c r="P1221" i="4"/>
  <c r="P793" i="4"/>
  <c r="S1231" i="4"/>
  <c r="AX559" i="14" s="1"/>
  <c r="Q1403" i="4"/>
  <c r="Q311" i="4"/>
  <c r="S795" i="4"/>
  <c r="P973" i="4"/>
  <c r="S477" i="4"/>
  <c r="S544" i="4"/>
  <c r="S599" i="4"/>
  <c r="AX344" i="14" s="1"/>
  <c r="S225" i="4"/>
  <c r="S400" i="4"/>
  <c r="AX358" i="14" s="1"/>
  <c r="S449" i="4"/>
  <c r="S503" i="4"/>
  <c r="S851" i="4"/>
  <c r="AX517" i="14" s="1"/>
  <c r="S1019" i="4"/>
  <c r="AX489" i="14" s="1"/>
  <c r="Q1322" i="4"/>
  <c r="S322" i="4"/>
  <c r="S1131" i="4"/>
  <c r="P918" i="4"/>
  <c r="S689" i="4"/>
  <c r="S348" i="4"/>
  <c r="Q455" i="4"/>
  <c r="S460" i="4"/>
  <c r="AX336" i="14" s="1"/>
  <c r="Q281" i="4"/>
  <c r="S484" i="4"/>
  <c r="AX243" i="14" s="1"/>
  <c r="P1270" i="4"/>
  <c r="S238" i="4"/>
  <c r="AX167" i="14" s="1"/>
  <c r="P583" i="4"/>
  <c r="R583" i="4" s="1"/>
  <c r="AU322" i="14" s="1"/>
  <c r="S673" i="4"/>
  <c r="AX297" i="14" s="1"/>
  <c r="Q399" i="4"/>
  <c r="S547" i="4"/>
  <c r="AX317" i="14" s="1"/>
  <c r="S493" i="4"/>
  <c r="S2" i="4"/>
  <c r="AX2" i="14" s="1"/>
  <c r="P302" i="4"/>
  <c r="R302" i="4" s="1"/>
  <c r="AU170" i="14" s="1"/>
  <c r="S388" i="4"/>
  <c r="S394" i="4"/>
  <c r="Q869" i="4"/>
  <c r="S698" i="4"/>
  <c r="AX422" i="14" s="1"/>
  <c r="S64" i="4"/>
  <c r="AX3" i="14" s="1"/>
  <c r="S258" i="4"/>
  <c r="S286" i="4"/>
  <c r="Q251" i="4"/>
  <c r="P281" i="4"/>
  <c r="P1075" i="4"/>
  <c r="P1357" i="4"/>
  <c r="R1357" i="4" s="1"/>
  <c r="AU748" i="14" s="1"/>
  <c r="BG875" i="14"/>
  <c r="BF875" i="14"/>
  <c r="BG891" i="14"/>
  <c r="BG884" i="14"/>
  <c r="BG886" i="14"/>
  <c r="BG888" i="14"/>
  <c r="BG859" i="14"/>
  <c r="BF859" i="14"/>
  <c r="BG883" i="14"/>
  <c r="BG885" i="14"/>
  <c r="BG887" i="14"/>
  <c r="BG889" i="14"/>
  <c r="BG890" i="14"/>
  <c r="BG874" i="14"/>
  <c r="BF874" i="14"/>
  <c r="S1179" i="4"/>
  <c r="AX690" i="14" s="1"/>
  <c r="S1357" i="4"/>
  <c r="AX748" i="14" s="1"/>
  <c r="BF873" i="14"/>
  <c r="BG873" i="14"/>
  <c r="P13" i="4"/>
  <c r="S30" i="4"/>
  <c r="AX52" i="14" s="1"/>
  <c r="P509" i="4"/>
  <c r="S617" i="4"/>
  <c r="AX324" i="14" s="1"/>
  <c r="BG872" i="14"/>
  <c r="BF872" i="14"/>
  <c r="BF851" i="14"/>
  <c r="BG851" i="14"/>
  <c r="BG871" i="14"/>
  <c r="BF871" i="14"/>
  <c r="BG855" i="14"/>
  <c r="BF855" i="14"/>
  <c r="Q231" i="4"/>
  <c r="R231" i="4" s="1"/>
  <c r="AU198" i="14" s="1"/>
  <c r="S300" i="4"/>
  <c r="AX138" i="14" s="1"/>
  <c r="Q865" i="4"/>
  <c r="BF870" i="14"/>
  <c r="BG870" i="14"/>
  <c r="BF854" i="14"/>
  <c r="BG854" i="14"/>
  <c r="S1012" i="4"/>
  <c r="S1041" i="4"/>
  <c r="P1169" i="4"/>
  <c r="S1323" i="4"/>
  <c r="BG869" i="14"/>
  <c r="BF869" i="14"/>
  <c r="BF853" i="14"/>
  <c r="BG853" i="14"/>
  <c r="BF868" i="14"/>
  <c r="BG868" i="14"/>
  <c r="BF852" i="14"/>
  <c r="BG852" i="14"/>
  <c r="S231" i="4"/>
  <c r="AX198" i="14" s="1"/>
  <c r="Q61" i="4"/>
  <c r="Q179" i="4"/>
  <c r="S204" i="4"/>
  <c r="S248" i="4"/>
  <c r="AX133" i="14" s="1"/>
  <c r="S290" i="4"/>
  <c r="Q392" i="4"/>
  <c r="S867" i="4"/>
  <c r="AX525" i="14" s="1"/>
  <c r="Q1089" i="4"/>
  <c r="BG867" i="14"/>
  <c r="BF867" i="14"/>
  <c r="BF850" i="14"/>
  <c r="BG850" i="14"/>
  <c r="P155" i="4"/>
  <c r="S368" i="4"/>
  <c r="S677" i="4"/>
  <c r="AX397" i="14" s="1"/>
  <c r="P1100" i="4"/>
  <c r="P1373" i="4"/>
  <c r="BG882" i="14"/>
  <c r="BF882" i="14"/>
  <c r="BF866" i="14"/>
  <c r="BG866" i="14"/>
  <c r="BF849" i="14"/>
  <c r="BG849" i="14"/>
  <c r="S68" i="4"/>
  <c r="AX111" i="14" s="1"/>
  <c r="P4" i="4"/>
  <c r="P314" i="4"/>
  <c r="Q410" i="4"/>
  <c r="S445" i="4"/>
  <c r="P562" i="4"/>
  <c r="S1084" i="4"/>
  <c r="P1212" i="4"/>
  <c r="BF881" i="14"/>
  <c r="BG881" i="14"/>
  <c r="BF865" i="14"/>
  <c r="BG865" i="14"/>
  <c r="BF848" i="14"/>
  <c r="BG857" i="14"/>
  <c r="BG848" i="14"/>
  <c r="BG856" i="14"/>
  <c r="BF880" i="14"/>
  <c r="BG880" i="14"/>
  <c r="BF864" i="14"/>
  <c r="BG864" i="14"/>
  <c r="BG879" i="14"/>
  <c r="BF879" i="14"/>
  <c r="BF863" i="14"/>
  <c r="BG863" i="14"/>
  <c r="S297" i="4"/>
  <c r="S960" i="4"/>
  <c r="AX806" i="14" s="1"/>
  <c r="BF878" i="14"/>
  <c r="BG878" i="14"/>
  <c r="BF862" i="14"/>
  <c r="BG862" i="14"/>
  <c r="P263" i="4"/>
  <c r="R263" i="4" s="1"/>
  <c r="AU215" i="14" s="1"/>
  <c r="P484" i="4"/>
  <c r="P564" i="4"/>
  <c r="S772" i="4"/>
  <c r="AX503" i="14" s="1"/>
  <c r="Q1197" i="4"/>
  <c r="BG877" i="14"/>
  <c r="BF877" i="14"/>
  <c r="BG861" i="14"/>
  <c r="BF861" i="14"/>
  <c r="P334" i="4"/>
  <c r="R334" i="4" s="1"/>
  <c r="AU221" i="14" s="1"/>
  <c r="P462" i="4"/>
  <c r="R462" i="4" s="1"/>
  <c r="AU400" i="14" s="1"/>
  <c r="S592" i="4"/>
  <c r="AX288" i="14" s="1"/>
  <c r="Q823" i="4"/>
  <c r="P835" i="4"/>
  <c r="S1291" i="4"/>
  <c r="BF876" i="14"/>
  <c r="BG876" i="14"/>
  <c r="BF860" i="14"/>
  <c r="BG860" i="14"/>
  <c r="F256" i="9"/>
  <c r="F89" i="9"/>
  <c r="AD656" i="9"/>
  <c r="BC587" i="14" s="1"/>
  <c r="F503" i="9"/>
  <c r="F93" i="9"/>
  <c r="F842" i="9"/>
  <c r="F471" i="9"/>
  <c r="F6" i="9"/>
  <c r="F455" i="9"/>
  <c r="F102" i="9"/>
  <c r="F26" i="9"/>
  <c r="F44" i="9"/>
  <c r="F131" i="9"/>
  <c r="F407" i="9"/>
  <c r="F38" i="9"/>
  <c r="AD660" i="9"/>
  <c r="F829" i="9"/>
  <c r="F830" i="9"/>
  <c r="F815" i="9"/>
  <c r="F784" i="9"/>
  <c r="F833" i="9"/>
  <c r="F836" i="9"/>
  <c r="F838" i="9"/>
  <c r="F822" i="9"/>
  <c r="F806" i="9"/>
  <c r="F662" i="9"/>
  <c r="F761" i="9"/>
  <c r="F841" i="9"/>
  <c r="F793" i="9"/>
  <c r="F777" i="9"/>
  <c r="F124" i="9"/>
  <c r="F108" i="9"/>
  <c r="F11" i="9"/>
  <c r="F661" i="9"/>
  <c r="F59" i="9"/>
  <c r="F582" i="9"/>
  <c r="F141" i="9"/>
  <c r="F126" i="9"/>
  <c r="F238" i="9"/>
  <c r="F206" i="9"/>
  <c r="F190" i="9"/>
  <c r="F45" i="9"/>
  <c r="F14" i="9"/>
  <c r="F678" i="9"/>
  <c r="F584" i="9"/>
  <c r="F615" i="9"/>
  <c r="F585" i="9"/>
  <c r="F261" i="9"/>
  <c r="F144" i="9"/>
  <c r="F113" i="9"/>
  <c r="F97" i="9"/>
  <c r="F32" i="9"/>
  <c r="F130" i="9"/>
  <c r="F33" i="9"/>
  <c r="F17" i="9"/>
  <c r="F617" i="9"/>
  <c r="F565" i="9"/>
  <c r="F115" i="9"/>
  <c r="F99" i="9"/>
  <c r="F65" i="9"/>
  <c r="F18" i="9"/>
  <c r="F714" i="9"/>
  <c r="F682" i="9"/>
  <c r="F649" i="9"/>
  <c r="F618" i="9"/>
  <c r="F602" i="9"/>
  <c r="F587" i="9"/>
  <c r="F566" i="9"/>
  <c r="F550" i="9"/>
  <c r="F534" i="9"/>
  <c r="F486" i="9"/>
  <c r="F470" i="9"/>
  <c r="F454" i="9"/>
  <c r="F438" i="9"/>
  <c r="F422" i="9"/>
  <c r="F406" i="9"/>
  <c r="F391" i="9"/>
  <c r="F375" i="9"/>
  <c r="F243" i="9"/>
  <c r="F163" i="9"/>
  <c r="F147" i="9"/>
  <c r="F35" i="9"/>
  <c r="F19" i="9"/>
  <c r="F650" i="9"/>
  <c r="F634" i="9"/>
  <c r="F619" i="9"/>
  <c r="F603" i="9"/>
  <c r="F588" i="9"/>
  <c r="F567" i="9"/>
  <c r="F551" i="9"/>
  <c r="F519" i="9"/>
  <c r="F487" i="9"/>
  <c r="F360" i="9"/>
  <c r="F328" i="9"/>
  <c r="F264" i="9"/>
  <c r="F228" i="9"/>
  <c r="F180" i="9"/>
  <c r="F164" i="9"/>
  <c r="F148" i="9"/>
  <c r="F132" i="9"/>
  <c r="F117" i="9"/>
  <c r="F101" i="9"/>
  <c r="F83" i="9"/>
  <c r="F67" i="9"/>
  <c r="F20" i="9"/>
  <c r="F119" i="9"/>
  <c r="F103" i="9"/>
  <c r="F183" i="9"/>
  <c r="F167" i="9"/>
  <c r="F151" i="9"/>
  <c r="F135" i="9"/>
  <c r="F104" i="9"/>
  <c r="F39" i="9"/>
  <c r="F23" i="9"/>
  <c r="F121" i="9"/>
  <c r="F24" i="9"/>
  <c r="F8" i="9"/>
  <c r="F655" i="9"/>
  <c r="F593" i="9"/>
  <c r="F572" i="9"/>
  <c r="F556" i="9"/>
  <c r="F381" i="9"/>
  <c r="F106" i="9"/>
  <c r="F25" i="9"/>
  <c r="F9" i="9"/>
  <c r="F536" i="9"/>
  <c r="F651" i="9"/>
  <c r="F812" i="9"/>
  <c r="F796" i="9"/>
  <c r="F748" i="9"/>
  <c r="F717" i="9"/>
  <c r="F701" i="9"/>
  <c r="F685" i="9"/>
  <c r="F669" i="9"/>
  <c r="F700" i="9"/>
  <c r="F684" i="9"/>
  <c r="F635" i="9"/>
  <c r="F813" i="9"/>
  <c r="F797" i="9"/>
  <c r="F749" i="9"/>
  <c r="F733" i="9"/>
  <c r="F702" i="9"/>
  <c r="F686" i="9"/>
  <c r="F670" i="9"/>
  <c r="F798" i="9"/>
  <c r="F782" i="9"/>
  <c r="F750" i="9"/>
  <c r="F703" i="9"/>
  <c r="F687" i="9"/>
  <c r="F746" i="9"/>
  <c r="F767" i="9"/>
  <c r="F672" i="9"/>
  <c r="F768" i="9"/>
  <c r="F752" i="9"/>
  <c r="F689" i="9"/>
  <c r="F673" i="9"/>
  <c r="F778" i="9"/>
  <c r="F785" i="9"/>
  <c r="F769" i="9"/>
  <c r="F753" i="9"/>
  <c r="F737" i="9"/>
  <c r="F722" i="9"/>
  <c r="F706" i="9"/>
  <c r="F690" i="9"/>
  <c r="F674" i="9"/>
  <c r="F810" i="9"/>
  <c r="F802" i="9"/>
  <c r="F786" i="9"/>
  <c r="F770" i="9"/>
  <c r="F754" i="9"/>
  <c r="F738" i="9"/>
  <c r="F691" i="9"/>
  <c r="F675" i="9"/>
  <c r="F787" i="9"/>
  <c r="F755" i="9"/>
  <c r="F739" i="9"/>
  <c r="F676" i="9"/>
  <c r="F772" i="9"/>
  <c r="F756" i="9"/>
  <c r="F740" i="9"/>
  <c r="F725" i="9"/>
  <c r="F693" i="9"/>
  <c r="F677" i="9"/>
  <c r="F817" i="9"/>
  <c r="F801" i="9"/>
  <c r="F820" i="9"/>
  <c r="F821" i="9"/>
  <c r="F805" i="9"/>
  <c r="F789" i="9"/>
  <c r="F773" i="9"/>
  <c r="F741" i="9"/>
  <c r="AD817" i="9"/>
  <c r="BC720" i="14" s="1"/>
  <c r="F694" i="9"/>
  <c r="F790" i="9"/>
  <c r="F726" i="9"/>
  <c r="F711" i="9"/>
  <c r="F695" i="9"/>
  <c r="F807" i="9"/>
  <c r="F775" i="9"/>
  <c r="F759" i="9"/>
  <c r="F743" i="9"/>
  <c r="F727" i="9"/>
  <c r="F712" i="9"/>
  <c r="F696" i="9"/>
  <c r="F792" i="9"/>
  <c r="F760" i="9"/>
  <c r="F713" i="9"/>
  <c r="F697" i="9"/>
  <c r="F681" i="9"/>
  <c r="F665" i="9"/>
  <c r="F488" i="9"/>
  <c r="F621" i="9"/>
  <c r="F605" i="9"/>
  <c r="F653" i="9"/>
  <c r="F637" i="9"/>
  <c r="F606" i="9"/>
  <c r="F591" i="9"/>
  <c r="F654" i="9"/>
  <c r="F638" i="9"/>
  <c r="F607" i="9"/>
  <c r="F592" i="9"/>
  <c r="F639" i="9"/>
  <c r="F623" i="9"/>
  <c r="F640" i="9"/>
  <c r="F594" i="9"/>
  <c r="F610" i="9"/>
  <c r="F595" i="9"/>
  <c r="F658" i="9"/>
  <c r="F642" i="9"/>
  <c r="F626" i="9"/>
  <c r="F611" i="9"/>
  <c r="F596" i="9"/>
  <c r="F643" i="9"/>
  <c r="F627" i="9"/>
  <c r="F628" i="9"/>
  <c r="F613" i="9"/>
  <c r="F645" i="9"/>
  <c r="F629" i="9"/>
  <c r="F614" i="9"/>
  <c r="F599" i="9"/>
  <c r="F646" i="9"/>
  <c r="F630" i="9"/>
  <c r="F631" i="9"/>
  <c r="F586" i="9"/>
  <c r="F440" i="9"/>
  <c r="F424" i="9"/>
  <c r="F408" i="9"/>
  <c r="F553" i="9"/>
  <c r="F537" i="9"/>
  <c r="F521" i="9"/>
  <c r="F505" i="9"/>
  <c r="F569" i="9"/>
  <c r="F570" i="9"/>
  <c r="F554" i="9"/>
  <c r="F538" i="9"/>
  <c r="F522" i="9"/>
  <c r="F571" i="9"/>
  <c r="AD825" i="9"/>
  <c r="BC547" i="14" s="1"/>
  <c r="F523" i="9"/>
  <c r="F540" i="9"/>
  <c r="F557" i="9"/>
  <c r="F541" i="9"/>
  <c r="F525" i="9"/>
  <c r="F509" i="9"/>
  <c r="F574" i="9"/>
  <c r="F558" i="9"/>
  <c r="F542" i="9"/>
  <c r="F526" i="9"/>
  <c r="F527" i="9"/>
  <c r="F511" i="9"/>
  <c r="F544" i="9"/>
  <c r="F528" i="9"/>
  <c r="F512" i="9"/>
  <c r="F577" i="9"/>
  <c r="F561" i="9"/>
  <c r="F562" i="9"/>
  <c r="F546" i="9"/>
  <c r="F514" i="9"/>
  <c r="F547" i="9"/>
  <c r="F531" i="9"/>
  <c r="F515" i="9"/>
  <c r="F563" i="9"/>
  <c r="F548" i="9"/>
  <c r="F549" i="9"/>
  <c r="F533" i="9"/>
  <c r="F517" i="9"/>
  <c r="F343" i="9"/>
  <c r="F361" i="9"/>
  <c r="F313" i="9"/>
  <c r="F297" i="9"/>
  <c r="F441" i="9"/>
  <c r="F409" i="9"/>
  <c r="F378" i="9"/>
  <c r="F330" i="9"/>
  <c r="F489" i="9"/>
  <c r="F410" i="9"/>
  <c r="F379" i="9"/>
  <c r="F363" i="9"/>
  <c r="F347" i="9"/>
  <c r="F475" i="9"/>
  <c r="F443" i="9"/>
  <c r="F396" i="9"/>
  <c r="F380" i="9"/>
  <c r="F364" i="9"/>
  <c r="F348" i="9"/>
  <c r="F492" i="9"/>
  <c r="F476" i="9"/>
  <c r="F428" i="9"/>
  <c r="F397" i="9"/>
  <c r="F349" i="9"/>
  <c r="F445" i="9"/>
  <c r="F413" i="9"/>
  <c r="F366" i="9"/>
  <c r="F350" i="9"/>
  <c r="F494" i="9"/>
  <c r="F478" i="9"/>
  <c r="F446" i="9"/>
  <c r="F430" i="9"/>
  <c r="F398" i="9"/>
  <c r="F383" i="9"/>
  <c r="F367" i="9"/>
  <c r="F351" i="9"/>
  <c r="F495" i="9"/>
  <c r="F479" i="9"/>
  <c r="F463" i="9"/>
  <c r="F431" i="9"/>
  <c r="F415" i="9"/>
  <c r="F399" i="9"/>
  <c r="F368" i="9"/>
  <c r="F480" i="9"/>
  <c r="F464" i="9"/>
  <c r="F432" i="9"/>
  <c r="F400" i="9"/>
  <c r="F353" i="9"/>
  <c r="F497" i="9"/>
  <c r="F481" i="9"/>
  <c r="F465" i="9"/>
  <c r="F449" i="9"/>
  <c r="F433" i="9"/>
  <c r="F401" i="9"/>
  <c r="F498" i="9"/>
  <c r="F466" i="9"/>
  <c r="F450" i="9"/>
  <c r="F434" i="9"/>
  <c r="F418" i="9"/>
  <c r="F402" i="9"/>
  <c r="F387" i="9"/>
  <c r="F371" i="9"/>
  <c r="F355" i="9"/>
  <c r="F340" i="9"/>
  <c r="F499" i="9"/>
  <c r="F467" i="9"/>
  <c r="F435" i="9"/>
  <c r="F388" i="9"/>
  <c r="F372" i="9"/>
  <c r="F356" i="9"/>
  <c r="F500" i="9"/>
  <c r="F484" i="9"/>
  <c r="F468" i="9"/>
  <c r="F452" i="9"/>
  <c r="F436" i="9"/>
  <c r="F420" i="9"/>
  <c r="F404" i="9"/>
  <c r="F389" i="9"/>
  <c r="F357" i="9"/>
  <c r="F341" i="9"/>
  <c r="F501" i="9"/>
  <c r="F485" i="9"/>
  <c r="F469" i="9"/>
  <c r="F437" i="9"/>
  <c r="F421" i="9"/>
  <c r="F405" i="9"/>
  <c r="F390" i="9"/>
  <c r="F374" i="9"/>
  <c r="F358" i="9"/>
  <c r="F342" i="9"/>
  <c r="F327" i="9"/>
  <c r="F311" i="9"/>
  <c r="F295" i="9"/>
  <c r="F279" i="9"/>
  <c r="F263" i="9"/>
  <c r="F281" i="9"/>
  <c r="F314" i="9"/>
  <c r="F298" i="9"/>
  <c r="F282" i="9"/>
  <c r="F331" i="9"/>
  <c r="F315" i="9"/>
  <c r="F299" i="9"/>
  <c r="F283" i="9"/>
  <c r="F267" i="9"/>
  <c r="F332" i="9"/>
  <c r="F316" i="9"/>
  <c r="F284" i="9"/>
  <c r="F333" i="9"/>
  <c r="F301" i="9"/>
  <c r="F285" i="9"/>
  <c r="F334" i="9"/>
  <c r="F318" i="9"/>
  <c r="F302" i="9"/>
  <c r="F286" i="9"/>
  <c r="F270" i="9"/>
  <c r="F319" i="9"/>
  <c r="F303" i="9"/>
  <c r="F271" i="9"/>
  <c r="F336" i="9"/>
  <c r="F304" i="9"/>
  <c r="F288" i="9"/>
  <c r="F272" i="9"/>
  <c r="F337" i="9"/>
  <c r="F321" i="9"/>
  <c r="F305" i="9"/>
  <c r="F289" i="9"/>
  <c r="F273" i="9"/>
  <c r="F338" i="9"/>
  <c r="F306" i="9"/>
  <c r="F290" i="9"/>
  <c r="F274" i="9"/>
  <c r="F307" i="9"/>
  <c r="F291" i="9"/>
  <c r="F275" i="9"/>
  <c r="F325" i="9"/>
  <c r="F293" i="9"/>
  <c r="F326" i="9"/>
  <c r="F310" i="9"/>
  <c r="F278" i="9"/>
  <c r="F245" i="9"/>
  <c r="F229" i="9"/>
  <c r="F197" i="9"/>
  <c r="F230" i="9"/>
  <c r="F214" i="9"/>
  <c r="F247" i="9"/>
  <c r="F231" i="9"/>
  <c r="F215" i="9"/>
  <c r="F248" i="9"/>
  <c r="F232" i="9"/>
  <c r="F200" i="9"/>
  <c r="F184" i="9"/>
  <c r="F168" i="9"/>
  <c r="F152" i="9"/>
  <c r="F136" i="9"/>
  <c r="F233" i="9"/>
  <c r="F185" i="9"/>
  <c r="F169" i="9"/>
  <c r="F234" i="9"/>
  <c r="F218" i="9"/>
  <c r="F202" i="9"/>
  <c r="F186" i="9"/>
  <c r="F219" i="9"/>
  <c r="F203" i="9"/>
  <c r="F252" i="9"/>
  <c r="F204" i="9"/>
  <c r="F188" i="9"/>
  <c r="F221" i="9"/>
  <c r="F205" i="9"/>
  <c r="F189" i="9"/>
  <c r="F254" i="9"/>
  <c r="F207" i="9"/>
  <c r="F175" i="9"/>
  <c r="F240" i="9"/>
  <c r="F224" i="9"/>
  <c r="F192" i="9"/>
  <c r="F176" i="9"/>
  <c r="F241" i="9"/>
  <c r="F193" i="9"/>
  <c r="F226" i="9"/>
  <c r="F178" i="9"/>
  <c r="F149" i="9"/>
  <c r="F133" i="9"/>
  <c r="F84" i="9"/>
  <c r="F166" i="9"/>
  <c r="F134" i="9"/>
  <c r="F153" i="9"/>
  <c r="F137" i="9"/>
  <c r="F170" i="9"/>
  <c r="F154" i="9"/>
  <c r="F138" i="9"/>
  <c r="F171" i="9"/>
  <c r="F156" i="9"/>
  <c r="F140" i="9"/>
  <c r="F142" i="9"/>
  <c r="F159" i="9"/>
  <c r="F143" i="9"/>
  <c r="F161" i="9"/>
  <c r="F145" i="9"/>
  <c r="F162" i="9"/>
  <c r="F146" i="9"/>
  <c r="F69" i="9"/>
  <c r="F53" i="9"/>
  <c r="F70" i="9"/>
  <c r="F54" i="9"/>
  <c r="F71" i="9"/>
  <c r="F55" i="9"/>
  <c r="F88" i="9"/>
  <c r="F72" i="9"/>
  <c r="F56" i="9"/>
  <c r="F74" i="9"/>
  <c r="F58" i="9"/>
  <c r="F76" i="9"/>
  <c r="F60" i="9"/>
  <c r="F77" i="9"/>
  <c r="F61" i="9"/>
  <c r="F78" i="9"/>
  <c r="F62" i="9"/>
  <c r="F46" i="9"/>
  <c r="F47" i="9"/>
  <c r="F80" i="9"/>
  <c r="F64" i="9"/>
  <c r="P1354" i="4"/>
  <c r="Q1026" i="4"/>
  <c r="Q1315" i="4"/>
  <c r="Q1344" i="4"/>
  <c r="S511" i="4"/>
  <c r="Q612" i="4"/>
  <c r="Q777" i="4"/>
  <c r="S1026" i="4"/>
  <c r="P1037" i="4"/>
  <c r="R1037" i="4" s="1"/>
  <c r="AU726" i="14" s="1"/>
  <c r="S1110" i="4"/>
  <c r="S1180" i="4"/>
  <c r="S1338" i="4"/>
  <c r="AX804" i="14" s="1"/>
  <c r="S292" i="4"/>
  <c r="S387" i="4"/>
  <c r="AX245" i="14" s="1"/>
  <c r="P457" i="4"/>
  <c r="S596" i="4"/>
  <c r="S778" i="4"/>
  <c r="AX701" i="14" s="1"/>
  <c r="P1015" i="4"/>
  <c r="S1049" i="4"/>
  <c r="P1106" i="4"/>
  <c r="Q1215" i="4"/>
  <c r="Q98" i="4"/>
  <c r="R98" i="4" s="1"/>
  <c r="AU34" i="14" s="1"/>
  <c r="Q197" i="4"/>
  <c r="Q265" i="4"/>
  <c r="S334" i="4"/>
  <c r="AX221" i="14" s="1"/>
  <c r="P440" i="4"/>
  <c r="Q485" i="4"/>
  <c r="S614" i="4"/>
  <c r="AX335" i="14" s="1"/>
  <c r="P729" i="4"/>
  <c r="P756" i="4"/>
  <c r="S812" i="4"/>
  <c r="Q1015" i="4"/>
  <c r="S1067" i="4"/>
  <c r="AX539" i="14" s="1"/>
  <c r="S1088" i="4"/>
  <c r="AX575" i="14" s="1"/>
  <c r="Q1101" i="4"/>
  <c r="P1223" i="4"/>
  <c r="S1420" i="4"/>
  <c r="S1037" i="4"/>
  <c r="AX726" i="14" s="1"/>
  <c r="Q1106" i="4"/>
  <c r="S185" i="4"/>
  <c r="S191" i="4"/>
  <c r="S196" i="4"/>
  <c r="AX135" i="14" s="1"/>
  <c r="S254" i="4"/>
  <c r="P935" i="4"/>
  <c r="Q1163" i="4"/>
  <c r="P1322" i="4"/>
  <c r="S1424" i="4"/>
  <c r="AX880" i="14" s="1"/>
  <c r="S522" i="4"/>
  <c r="AX380" i="14" s="1"/>
  <c r="S602" i="4"/>
  <c r="Q813" i="4"/>
  <c r="P301" i="4"/>
  <c r="S1016" i="4"/>
  <c r="AX768" i="14" s="1"/>
  <c r="Q1212" i="4"/>
  <c r="S656" i="4"/>
  <c r="AX418" i="14" s="1"/>
  <c r="Q140" i="4"/>
  <c r="P669" i="4"/>
  <c r="P1341" i="4"/>
  <c r="Q695" i="4"/>
  <c r="S747" i="4"/>
  <c r="Q930" i="4"/>
  <c r="R930" i="4" s="1"/>
  <c r="AU563" i="14" s="1"/>
  <c r="P964" i="4"/>
  <c r="S133" i="4"/>
  <c r="AX77" i="14" s="1"/>
  <c r="P262" i="4"/>
  <c r="P463" i="4"/>
  <c r="R463" i="4" s="1"/>
  <c r="AU298" i="14" s="1"/>
  <c r="P552" i="4"/>
  <c r="S576" i="4"/>
  <c r="AX308" i="14" s="1"/>
  <c r="Q605" i="4"/>
  <c r="S730" i="4"/>
  <c r="AX447" i="14" s="1"/>
  <c r="Q764" i="4"/>
  <c r="R764" i="4" s="1"/>
  <c r="AU442" i="14" s="1"/>
  <c r="Q820" i="4"/>
  <c r="S930" i="4"/>
  <c r="AX563" i="14" s="1"/>
  <c r="P1108" i="4"/>
  <c r="Q1236" i="4"/>
  <c r="S545" i="4"/>
  <c r="AX368" i="14" s="1"/>
  <c r="P825" i="4"/>
  <c r="S837" i="4"/>
  <c r="AX585" i="14" s="1"/>
  <c r="P865" i="4"/>
  <c r="Q1007" i="4"/>
  <c r="Q1391" i="4"/>
  <c r="Q129" i="4"/>
  <c r="S356" i="4"/>
  <c r="AX157" i="14" s="1"/>
  <c r="S23" i="4"/>
  <c r="Q312" i="4"/>
  <c r="S295" i="4"/>
  <c r="P15" i="4"/>
  <c r="S71" i="4"/>
  <c r="AX92" i="14" s="1"/>
  <c r="Q157" i="4"/>
  <c r="S164" i="4"/>
  <c r="Q170" i="4"/>
  <c r="P493" i="4"/>
  <c r="Q509" i="4"/>
  <c r="Q527" i="4"/>
  <c r="S692" i="4"/>
  <c r="Q1208" i="4"/>
  <c r="P1214" i="4"/>
  <c r="Q1232" i="4"/>
  <c r="S1205" i="4"/>
  <c r="AX810" i="14" s="1"/>
  <c r="Q1205" i="4"/>
  <c r="P279" i="4"/>
  <c r="S734" i="4"/>
  <c r="AX455" i="14" s="1"/>
  <c r="P734" i="4"/>
  <c r="P946" i="4"/>
  <c r="S946" i="4"/>
  <c r="Q946" i="4"/>
  <c r="S102" i="4"/>
  <c r="Q717" i="4"/>
  <c r="P853" i="4"/>
  <c r="P1044" i="4"/>
  <c r="P1205" i="4"/>
  <c r="S74" i="4"/>
  <c r="S91" i="4"/>
  <c r="AX4" i="14" s="1"/>
  <c r="S285" i="4"/>
  <c r="AX195" i="14" s="1"/>
  <c r="S1039" i="4"/>
  <c r="P1340" i="4"/>
  <c r="Q679" i="4"/>
  <c r="P724" i="4"/>
  <c r="S1386" i="4"/>
  <c r="AX876" i="14" s="1"/>
  <c r="Q1386" i="4"/>
  <c r="P1386" i="4"/>
  <c r="Q81" i="4"/>
  <c r="S202" i="4"/>
  <c r="S219" i="4"/>
  <c r="P245" i="4"/>
  <c r="Q1300" i="4"/>
  <c r="S263" i="4"/>
  <c r="AX215" i="14" s="1"/>
  <c r="Q218" i="4"/>
  <c r="P7" i="4"/>
  <c r="S271" i="4"/>
  <c r="S270" i="4"/>
  <c r="AX145" i="14" s="1"/>
  <c r="Q893" i="4"/>
  <c r="S893" i="4"/>
  <c r="AX691" i="14" s="1"/>
  <c r="P439" i="4"/>
  <c r="S517" i="4"/>
  <c r="AX339" i="14" s="1"/>
  <c r="S607" i="4"/>
  <c r="AX311" i="14" s="1"/>
  <c r="Q1409" i="4"/>
  <c r="P1409" i="4"/>
  <c r="S1408" i="4"/>
  <c r="AX874" i="14" s="1"/>
  <c r="S135" i="4"/>
  <c r="AX62" i="14" s="1"/>
  <c r="Q135" i="4"/>
  <c r="P916" i="4"/>
  <c r="P917" i="4"/>
  <c r="S112" i="4"/>
  <c r="S156" i="4"/>
  <c r="P312" i="4"/>
  <c r="S536" i="4"/>
  <c r="AX389" i="14" s="1"/>
  <c r="Q1065" i="4"/>
  <c r="P174" i="4"/>
  <c r="P878" i="4"/>
  <c r="R878" i="4" s="1"/>
  <c r="AU528" i="14" s="1"/>
  <c r="S878" i="4"/>
  <c r="AX528" i="14" s="1"/>
  <c r="P1077" i="4"/>
  <c r="R1077" i="4" s="1"/>
  <c r="AU689" i="14" s="1"/>
  <c r="S62" i="4"/>
  <c r="P78" i="4"/>
  <c r="Q710" i="4"/>
  <c r="S1368" i="4"/>
  <c r="S56" i="4"/>
  <c r="AX78" i="14" s="1"/>
  <c r="Q233" i="4"/>
  <c r="Q301" i="4"/>
  <c r="P613" i="4"/>
  <c r="P34" i="4"/>
  <c r="P56" i="4"/>
  <c r="S171" i="4"/>
  <c r="AX69" i="14" s="1"/>
  <c r="Q357" i="4"/>
  <c r="S518" i="4"/>
  <c r="Q745" i="4"/>
  <c r="Q1124" i="4"/>
  <c r="Q1134" i="4"/>
  <c r="S28" i="4"/>
  <c r="AX89" i="14" s="1"/>
  <c r="S34" i="4"/>
  <c r="AX76" i="14" s="1"/>
  <c r="P51" i="4"/>
  <c r="S149" i="4"/>
  <c r="Q749" i="4"/>
  <c r="P1048" i="4"/>
  <c r="S1082" i="4"/>
  <c r="P1208" i="4"/>
  <c r="Q1323" i="4"/>
  <c r="S94" i="4"/>
  <c r="AX33" i="14" s="1"/>
  <c r="S177" i="4"/>
  <c r="AX38" i="14" s="1"/>
  <c r="S588" i="4"/>
  <c r="AX354" i="14" s="1"/>
  <c r="S672" i="4"/>
  <c r="AX321" i="14" s="1"/>
  <c r="P677" i="4"/>
  <c r="P777" i="4"/>
  <c r="P855" i="4"/>
  <c r="Q918" i="4"/>
  <c r="P960" i="4"/>
  <c r="R960" i="4" s="1"/>
  <c r="AU806" i="14" s="1"/>
  <c r="P1016" i="4"/>
  <c r="R1016" i="4" s="1"/>
  <c r="AU768" i="14" s="1"/>
  <c r="S1098" i="4"/>
  <c r="S1119" i="4"/>
  <c r="P1286" i="4"/>
  <c r="S1292" i="4"/>
  <c r="AX554" i="14" s="1"/>
  <c r="Q1424" i="4"/>
  <c r="R1424" i="4" s="1"/>
  <c r="AU880" i="14" s="1"/>
  <c r="Q724" i="4"/>
  <c r="S830" i="4"/>
  <c r="S914" i="4"/>
  <c r="AX606" i="14" s="1"/>
  <c r="S1109" i="4"/>
  <c r="AX744" i="14" s="1"/>
  <c r="Q20" i="4"/>
  <c r="P26" i="4"/>
  <c r="S123" i="4"/>
  <c r="AX54" i="14" s="1"/>
  <c r="P145" i="4"/>
  <c r="Q150" i="4"/>
  <c r="S179" i="4"/>
  <c r="AX57" i="14" s="1"/>
  <c r="P291" i="4"/>
  <c r="Q371" i="4"/>
  <c r="P471" i="4"/>
  <c r="Q747" i="4"/>
  <c r="P778" i="4"/>
  <c r="R778" i="4" s="1"/>
  <c r="AU701" i="14" s="1"/>
  <c r="S810" i="4"/>
  <c r="S842" i="4"/>
  <c r="P899" i="4"/>
  <c r="P1017" i="4"/>
  <c r="S1057" i="4"/>
  <c r="Q1078" i="4"/>
  <c r="S1093" i="4"/>
  <c r="AX738" i="14" s="1"/>
  <c r="S1148" i="4"/>
  <c r="S1196" i="4"/>
  <c r="S1210" i="4"/>
  <c r="AX838" i="14" s="1"/>
  <c r="S1329" i="4"/>
  <c r="AX843" i="14" s="1"/>
  <c r="Q1334" i="4"/>
  <c r="P25" i="4"/>
  <c r="S113" i="4"/>
  <c r="AX50" i="14" s="1"/>
  <c r="P163" i="4"/>
  <c r="Q215" i="4"/>
  <c r="S237" i="4"/>
  <c r="P296" i="4"/>
  <c r="Q428" i="4"/>
  <c r="P460" i="4"/>
  <c r="S464" i="4"/>
  <c r="AX381" i="14" s="1"/>
  <c r="S471" i="4"/>
  <c r="Q475" i="4"/>
  <c r="P781" i="4"/>
  <c r="S804" i="4"/>
  <c r="S858" i="4"/>
  <c r="P863" i="4"/>
  <c r="P919" i="4"/>
  <c r="Q958" i="4"/>
  <c r="P972" i="4"/>
  <c r="S1159" i="4"/>
  <c r="AX782" i="14" s="1"/>
  <c r="Q1319" i="4"/>
  <c r="S905" i="4"/>
  <c r="AX555" i="14" s="1"/>
  <c r="P270" i="4"/>
  <c r="S401" i="4"/>
  <c r="P504" i="4"/>
  <c r="S557" i="4"/>
  <c r="AX304" i="14" s="1"/>
  <c r="S564" i="4"/>
  <c r="S586" i="4"/>
  <c r="AX384" i="14" s="1"/>
  <c r="Q783" i="4"/>
  <c r="R783" i="4" s="1"/>
  <c r="AU822" i="14" s="1"/>
  <c r="Q1179" i="4"/>
  <c r="P265" i="4"/>
  <c r="P414" i="4"/>
  <c r="Q759" i="4"/>
  <c r="P771" i="4"/>
  <c r="S783" i="4"/>
  <c r="AX822" i="14" s="1"/>
  <c r="S937" i="4"/>
  <c r="S949" i="4"/>
  <c r="S964" i="4"/>
  <c r="P1342" i="4"/>
  <c r="R1342" i="4" s="1"/>
  <c r="AU591" i="14" s="1"/>
  <c r="P50" i="4"/>
  <c r="Q115" i="4"/>
  <c r="Q137" i="4"/>
  <c r="Q160" i="4"/>
  <c r="S216" i="4"/>
  <c r="AX139" i="14" s="1"/>
  <c r="Q386" i="4"/>
  <c r="P605" i="4"/>
  <c r="Q743" i="4"/>
  <c r="S764" i="4"/>
  <c r="AX442" i="14" s="1"/>
  <c r="Q779" i="4"/>
  <c r="R779" i="4" s="1"/>
  <c r="AU772" i="14" s="1"/>
  <c r="S917" i="4"/>
  <c r="S948" i="4"/>
  <c r="AX526" i="14" s="1"/>
  <c r="S963" i="4"/>
  <c r="AX530" i="14" s="1"/>
  <c r="S1080" i="4"/>
  <c r="AX707" i="14" s="1"/>
  <c r="Q1117" i="4"/>
  <c r="S1122" i="4"/>
  <c r="AX791" i="14" s="1"/>
  <c r="P1133" i="4"/>
  <c r="S1186" i="4"/>
  <c r="P1230" i="4"/>
  <c r="Q1291" i="4"/>
  <c r="P401" i="4"/>
  <c r="S968" i="4"/>
  <c r="P1014" i="4"/>
  <c r="S444" i="4"/>
  <c r="AX411" i="14" s="1"/>
  <c r="S1008" i="4"/>
  <c r="AX595" i="14" s="1"/>
  <c r="S1089" i="4"/>
  <c r="S1150" i="4"/>
  <c r="Q1295" i="4"/>
  <c r="S260" i="4"/>
  <c r="AX226" i="14" s="1"/>
  <c r="Q315" i="4"/>
  <c r="Q440" i="4"/>
  <c r="P885" i="4"/>
  <c r="S82" i="4"/>
  <c r="AX26" i="14" s="1"/>
  <c r="S119" i="4"/>
  <c r="AX72" i="14" s="1"/>
  <c r="S136" i="4"/>
  <c r="AX113" i="14" s="1"/>
  <c r="P199" i="4"/>
  <c r="Q223" i="4"/>
  <c r="S243" i="4"/>
  <c r="AX130" i="14" s="1"/>
  <c r="Q267" i="4"/>
  <c r="S298" i="4"/>
  <c r="AX229" i="14" s="1"/>
  <c r="Q305" i="4"/>
  <c r="S332" i="4"/>
  <c r="AX173" i="14" s="1"/>
  <c r="S350" i="4"/>
  <c r="Q494" i="4"/>
  <c r="S554" i="4"/>
  <c r="S779" i="4"/>
  <c r="AX772" i="14" s="1"/>
  <c r="P1010" i="4"/>
  <c r="S1229" i="4"/>
  <c r="AX661" i="14" s="1"/>
  <c r="S1391" i="4"/>
  <c r="AX886" i="14" s="1"/>
  <c r="Q41" i="4"/>
  <c r="P488" i="4"/>
  <c r="S488" i="4"/>
  <c r="AX348" i="14" s="1"/>
  <c r="Q488" i="4"/>
  <c r="P567" i="4"/>
  <c r="P763" i="4"/>
  <c r="R763" i="4" s="1"/>
  <c r="AU441" i="14" s="1"/>
  <c r="S796" i="4"/>
  <c r="AX584" i="14" s="1"/>
  <c r="Q796" i="4"/>
  <c r="P796" i="4"/>
  <c r="P818" i="4"/>
  <c r="Q1099" i="4"/>
  <c r="Q504" i="4"/>
  <c r="P49" i="4"/>
  <c r="S253" i="4"/>
  <c r="AX169" i="14" s="1"/>
  <c r="Q1051" i="4"/>
  <c r="Q1375" i="4"/>
  <c r="S1376" i="4"/>
  <c r="P1375" i="4"/>
  <c r="S78" i="4"/>
  <c r="AX31" i="14" s="1"/>
  <c r="P88" i="4"/>
  <c r="S106" i="4"/>
  <c r="Q167" i="4"/>
  <c r="R167" i="4" s="1"/>
  <c r="AU68" i="14" s="1"/>
  <c r="P214" i="4"/>
  <c r="S220" i="4"/>
  <c r="AX216" i="14" s="1"/>
  <c r="Q235" i="4"/>
  <c r="Q239" i="4"/>
  <c r="P244" i="4"/>
  <c r="S269" i="4"/>
  <c r="P294" i="4"/>
  <c r="Q300" i="4"/>
  <c r="S305" i="4"/>
  <c r="AX129" i="14" s="1"/>
  <c r="S354" i="4"/>
  <c r="Q458" i="4"/>
  <c r="S490" i="4"/>
  <c r="P516" i="4"/>
  <c r="P698" i="4"/>
  <c r="Q906" i="4"/>
  <c r="Q916" i="4"/>
  <c r="P951" i="4"/>
  <c r="S987" i="4"/>
  <c r="P1064" i="4"/>
  <c r="S1100" i="4"/>
  <c r="S1105" i="4"/>
  <c r="AX694" i="14" s="1"/>
  <c r="P1105" i="4"/>
  <c r="S962" i="4"/>
  <c r="P961" i="4"/>
  <c r="P1243" i="4"/>
  <c r="Q1243" i="4"/>
  <c r="S1243" i="4"/>
  <c r="AX813" i="14" s="1"/>
  <c r="S1261" i="4"/>
  <c r="S1260" i="4"/>
  <c r="AX682" i="14" s="1"/>
  <c r="S1350" i="4"/>
  <c r="AX789" i="14" s="1"/>
  <c r="Q1350" i="4"/>
  <c r="P1350" i="4"/>
  <c r="S683" i="4"/>
  <c r="AX291" i="14" s="1"/>
  <c r="Q698" i="4"/>
  <c r="Q753" i="4"/>
  <c r="P947" i="4"/>
  <c r="S947" i="4"/>
  <c r="AX529" i="14" s="1"/>
  <c r="Q962" i="4"/>
  <c r="S843" i="4"/>
  <c r="AX710" i="14" s="1"/>
  <c r="Q843" i="4"/>
  <c r="P843" i="4"/>
  <c r="P224" i="4"/>
  <c r="S556" i="4"/>
  <c r="P556" i="4"/>
  <c r="S167" i="4"/>
  <c r="AX68" i="14" s="1"/>
  <c r="S347" i="4"/>
  <c r="AX154" i="14" s="1"/>
  <c r="S469" i="4"/>
  <c r="AX303" i="14" s="1"/>
  <c r="P469" i="4"/>
  <c r="Q21" i="4"/>
  <c r="Q50" i="4"/>
  <c r="Q84" i="4"/>
  <c r="S88" i="4"/>
  <c r="AX24" i="14" s="1"/>
  <c r="S101" i="4"/>
  <c r="AX87" i="14" s="1"/>
  <c r="S110" i="4"/>
  <c r="AX93" i="14" s="1"/>
  <c r="S142" i="4"/>
  <c r="AX51" i="14" s="1"/>
  <c r="P195" i="4"/>
  <c r="Q199" i="4"/>
  <c r="S211" i="4"/>
  <c r="S222" i="4"/>
  <c r="Q286" i="4"/>
  <c r="S324" i="4"/>
  <c r="P328" i="4"/>
  <c r="Q361" i="4"/>
  <c r="S364" i="4"/>
  <c r="AX231" i="14" s="1"/>
  <c r="S369" i="4"/>
  <c r="AX185" i="14" s="1"/>
  <c r="P381" i="4"/>
  <c r="S402" i="4"/>
  <c r="AX408" i="14" s="1"/>
  <c r="Q408" i="4"/>
  <c r="Q444" i="4"/>
  <c r="Q495" i="4"/>
  <c r="Q506" i="4"/>
  <c r="Q575" i="4"/>
  <c r="P604" i="4"/>
  <c r="S618" i="4"/>
  <c r="AX355" i="14" s="1"/>
  <c r="Q694" i="4"/>
  <c r="S694" i="4"/>
  <c r="AX427" i="14" s="1"/>
  <c r="S733" i="4"/>
  <c r="Q891" i="4"/>
  <c r="Q947" i="4"/>
  <c r="S1143" i="4"/>
  <c r="AX777" i="14" s="1"/>
  <c r="P1144" i="4"/>
  <c r="P1178" i="4"/>
  <c r="S1195" i="4"/>
  <c r="AX660" i="14" s="1"/>
  <c r="P142" i="4"/>
  <c r="R142" i="4" s="1"/>
  <c r="AU51" i="14" s="1"/>
  <c r="P575" i="4"/>
  <c r="S575" i="4"/>
  <c r="AX383" i="14" s="1"/>
  <c r="P162" i="4"/>
  <c r="Q574" i="4"/>
  <c r="Q11" i="4"/>
  <c r="Q250" i="4"/>
  <c r="P318" i="4"/>
  <c r="P344" i="4"/>
  <c r="R344" i="4" s="1"/>
  <c r="AU223" i="14" s="1"/>
  <c r="Q393" i="4"/>
  <c r="Q460" i="4"/>
  <c r="Q518" i="4"/>
  <c r="Q551" i="4"/>
  <c r="S609" i="4"/>
  <c r="AX402" i="14" s="1"/>
  <c r="P609" i="4"/>
  <c r="P658" i="4"/>
  <c r="S723" i="4"/>
  <c r="P798" i="4"/>
  <c r="R798" i="4" s="1"/>
  <c r="AU820" i="14" s="1"/>
  <c r="S931" i="4"/>
  <c r="AX794" i="14" s="1"/>
  <c r="P1172" i="4"/>
  <c r="S1172" i="4"/>
  <c r="AX617" i="14" s="1"/>
  <c r="P18" i="4"/>
  <c r="Q214" i="4"/>
  <c r="Q152" i="4"/>
  <c r="S311" i="4"/>
  <c r="AX208" i="14" s="1"/>
  <c r="P311" i="4"/>
  <c r="Q200" i="4"/>
  <c r="S139" i="4"/>
  <c r="Q382" i="4"/>
  <c r="P470" i="4"/>
  <c r="Q502" i="4"/>
  <c r="Q546" i="4"/>
  <c r="S597" i="4"/>
  <c r="AX280" i="14" s="1"/>
  <c r="S604" i="4"/>
  <c r="P653" i="4"/>
  <c r="Q653" i="4"/>
  <c r="S701" i="4"/>
  <c r="S700" i="4"/>
  <c r="AX461" i="14" s="1"/>
  <c r="Q700" i="4"/>
  <c r="S798" i="4"/>
  <c r="AX820" i="14" s="1"/>
  <c r="S903" i="4"/>
  <c r="AX762" i="14" s="1"/>
  <c r="Q903" i="4"/>
  <c r="R903" i="4" s="1"/>
  <c r="AU762" i="14" s="1"/>
  <c r="S921" i="4"/>
  <c r="AX497" i="14" s="1"/>
  <c r="S1112" i="4"/>
  <c r="AX597" i="14" s="1"/>
  <c r="Q1112" i="4"/>
  <c r="S509" i="4"/>
  <c r="AX405" i="14" s="1"/>
  <c r="Q123" i="4"/>
  <c r="P364" i="4"/>
  <c r="R364" i="4" s="1"/>
  <c r="AU231" i="14" s="1"/>
  <c r="S75" i="4"/>
  <c r="AX107" i="14" s="1"/>
  <c r="Q216" i="4"/>
  <c r="S344" i="4"/>
  <c r="AX223" i="14" s="1"/>
  <c r="Q441" i="4"/>
  <c r="S441" i="4"/>
  <c r="AX410" i="14" s="1"/>
  <c r="S642" i="4"/>
  <c r="AX353" i="14" s="1"/>
  <c r="Q642" i="4"/>
  <c r="P642" i="4"/>
  <c r="S1162" i="4"/>
  <c r="Q1162" i="4"/>
  <c r="S552" i="4"/>
  <c r="S66" i="4"/>
  <c r="AX110" i="14" s="1"/>
  <c r="Q85" i="4"/>
  <c r="R85" i="4" s="1"/>
  <c r="AU106" i="14" s="1"/>
  <c r="S302" i="4"/>
  <c r="AX170" i="14" s="1"/>
  <c r="Q432" i="4"/>
  <c r="P441" i="4"/>
  <c r="Q461" i="4"/>
  <c r="Q471" i="4"/>
  <c r="P502" i="4"/>
  <c r="S653" i="4"/>
  <c r="AX356" i="14" s="1"/>
  <c r="Q669" i="4"/>
  <c r="R669" i="4" s="1"/>
  <c r="AU365" i="14" s="1"/>
  <c r="P841" i="4"/>
  <c r="Q872" i="4"/>
  <c r="Q915" i="4"/>
  <c r="S928" i="4"/>
  <c r="S973" i="4"/>
  <c r="AX809" i="14" s="1"/>
  <c r="S1087" i="4"/>
  <c r="AX626" i="14" s="1"/>
  <c r="Q1087" i="4"/>
  <c r="S1161" i="4"/>
  <c r="AX819" i="14" s="1"/>
  <c r="Q1257" i="4"/>
  <c r="S1257" i="4"/>
  <c r="S1373" i="4"/>
  <c r="P1418" i="4"/>
  <c r="Q1417" i="4"/>
  <c r="P1417" i="4"/>
  <c r="S96" i="4"/>
  <c r="AX58" i="14" s="1"/>
  <c r="Q177" i="4"/>
  <c r="P424" i="4"/>
  <c r="P21" i="4"/>
  <c r="Q307" i="4"/>
  <c r="S317" i="4"/>
  <c r="AX123" i="14" s="1"/>
  <c r="S80" i="4"/>
  <c r="AX101" i="14" s="1"/>
  <c r="P76" i="4"/>
  <c r="S98" i="4"/>
  <c r="AX34" i="14" s="1"/>
  <c r="Q166" i="4"/>
  <c r="S180" i="4"/>
  <c r="S32" i="4"/>
  <c r="AX9" i="14" s="1"/>
  <c r="P47" i="4"/>
  <c r="Q51" i="4"/>
  <c r="S77" i="4"/>
  <c r="S85" i="4"/>
  <c r="AX106" i="14" s="1"/>
  <c r="Q90" i="4"/>
  <c r="S104" i="4"/>
  <c r="Q125" i="4"/>
  <c r="P150" i="4"/>
  <c r="S187" i="4"/>
  <c r="Q191" i="4"/>
  <c r="P266" i="4"/>
  <c r="S329" i="4"/>
  <c r="AX174" i="14" s="1"/>
  <c r="S341" i="4"/>
  <c r="P346" i="4"/>
  <c r="S377" i="4"/>
  <c r="AX131" i="14" s="1"/>
  <c r="P420" i="4"/>
  <c r="S461" i="4"/>
  <c r="S470" i="4"/>
  <c r="AX241" i="14" s="1"/>
  <c r="Q482" i="4"/>
  <c r="P503" i="4"/>
  <c r="S605" i="4"/>
  <c r="AX415" i="14" s="1"/>
  <c r="S606" i="4"/>
  <c r="S665" i="4"/>
  <c r="AX236" i="14" s="1"/>
  <c r="P665" i="4"/>
  <c r="S841" i="4"/>
  <c r="AX632" i="14" s="1"/>
  <c r="P909" i="4"/>
  <c r="Q914" i="4"/>
  <c r="P1087" i="4"/>
  <c r="Q1113" i="4"/>
  <c r="S1113" i="4"/>
  <c r="AX753" i="14" s="1"/>
  <c r="P331" i="4"/>
  <c r="S331" i="4"/>
  <c r="AX230" i="14" s="1"/>
  <c r="P259" i="4"/>
  <c r="P1003" i="4"/>
  <c r="Q1003" i="4"/>
  <c r="Q49" i="4"/>
  <c r="Q162" i="4"/>
  <c r="Q316" i="4"/>
  <c r="Q549" i="4"/>
  <c r="S550" i="4"/>
  <c r="S763" i="4"/>
  <c r="AX441" i="14" s="1"/>
  <c r="P84" i="4"/>
  <c r="Q15" i="4"/>
  <c r="S205" i="4"/>
  <c r="AX118" i="14" s="1"/>
  <c r="Q71" i="4"/>
  <c r="Q23" i="4"/>
  <c r="Q38" i="4"/>
  <c r="Q77" i="4"/>
  <c r="Q99" i="4"/>
  <c r="S122" i="4"/>
  <c r="Q145" i="4"/>
  <c r="S151" i="4"/>
  <c r="S228" i="4"/>
  <c r="P247" i="4"/>
  <c r="Q284" i="4"/>
  <c r="Q367" i="4"/>
  <c r="P383" i="4"/>
  <c r="S482" i="4"/>
  <c r="AX413" i="14" s="1"/>
  <c r="P482" i="4"/>
  <c r="Q600" i="4"/>
  <c r="S713" i="4"/>
  <c r="AX462" i="14" s="1"/>
  <c r="P713" i="4"/>
  <c r="Q909" i="4"/>
  <c r="Q974" i="4"/>
  <c r="S69" i="4"/>
  <c r="Q429" i="4"/>
  <c r="Q6" i="4"/>
  <c r="Q75" i="4"/>
  <c r="R75" i="4" s="1"/>
  <c r="AU107" i="14" s="1"/>
  <c r="S38" i="4"/>
  <c r="AX21" i="14" s="1"/>
  <c r="S83" i="4"/>
  <c r="S109" i="4"/>
  <c r="S118" i="4"/>
  <c r="S132" i="4"/>
  <c r="P284" i="4"/>
  <c r="S367" i="4"/>
  <c r="AX232" i="14" s="1"/>
  <c r="Q472" i="4"/>
  <c r="P638" i="4"/>
  <c r="S766" i="4"/>
  <c r="AX510" i="14" s="1"/>
  <c r="P826" i="4"/>
  <c r="S884" i="4"/>
  <c r="S929" i="4"/>
  <c r="AX537" i="14" s="1"/>
  <c r="P929" i="4"/>
  <c r="Q963" i="4"/>
  <c r="P1013" i="4"/>
  <c r="S1024" i="4"/>
  <c r="P1024" i="4"/>
  <c r="S1050" i="4"/>
  <c r="AX779" i="14" s="1"/>
  <c r="Q1050" i="4"/>
  <c r="P1050" i="4"/>
  <c r="Q1100" i="4"/>
  <c r="P1374" i="4"/>
  <c r="S1374" i="4"/>
  <c r="AX863" i="14" s="1"/>
  <c r="Q1374" i="4"/>
  <c r="Q69" i="4"/>
  <c r="Q101" i="4"/>
  <c r="Q454" i="4"/>
  <c r="S159" i="4"/>
  <c r="AX95" i="14" s="1"/>
  <c r="P44" i="4"/>
  <c r="Q3" i="4"/>
  <c r="P39" i="4"/>
  <c r="Q58" i="4"/>
  <c r="Q82" i="4"/>
  <c r="S87" i="4"/>
  <c r="S128" i="4"/>
  <c r="S234" i="4"/>
  <c r="Q247" i="4"/>
  <c r="Q299" i="4"/>
  <c r="S405" i="4"/>
  <c r="AX320" i="14" s="1"/>
  <c r="P438" i="4"/>
  <c r="S600" i="4"/>
  <c r="S638" i="4"/>
  <c r="AX352" i="14" s="1"/>
  <c r="S660" i="4"/>
  <c r="AX323" i="14" s="1"/>
  <c r="Q660" i="4"/>
  <c r="Q713" i="4"/>
  <c r="S889" i="4"/>
  <c r="AX722" i="14" s="1"/>
  <c r="Q889" i="4"/>
  <c r="R889" i="4" s="1"/>
  <c r="AU722" i="14" s="1"/>
  <c r="Q929" i="4"/>
  <c r="Q1035" i="4"/>
  <c r="S1063" i="4"/>
  <c r="S1355" i="4"/>
  <c r="Q1355" i="4"/>
  <c r="S1099" i="4"/>
  <c r="AX749" i="14" s="1"/>
  <c r="Q1231" i="4"/>
  <c r="P1300" i="4"/>
  <c r="S1371" i="4"/>
  <c r="P1371" i="4"/>
  <c r="S1370" i="4"/>
  <c r="AX851" i="14" s="1"/>
  <c r="Q1370" i="4"/>
  <c r="R1370" i="4" s="1"/>
  <c r="AU851" i="14" s="1"/>
  <c r="Q570" i="4"/>
  <c r="R570" i="4" s="1"/>
  <c r="AU391" i="14" s="1"/>
  <c r="S644" i="4"/>
  <c r="S649" i="4"/>
  <c r="P693" i="4"/>
  <c r="Q728" i="4"/>
  <c r="S789" i="4"/>
  <c r="AX490" i="14" s="1"/>
  <c r="P794" i="4"/>
  <c r="Q850" i="4"/>
  <c r="P861" i="4"/>
  <c r="P942" i="4"/>
  <c r="S967" i="4"/>
  <c r="AX573" i="14" s="1"/>
  <c r="Q986" i="4"/>
  <c r="Q1027" i="4"/>
  <c r="P1088" i="4"/>
  <c r="P1122" i="4"/>
  <c r="R1122" i="4" s="1"/>
  <c r="AU791" i="14" s="1"/>
  <c r="S1359" i="4"/>
  <c r="S1279" i="4"/>
  <c r="S1307" i="4"/>
  <c r="AX640" i="14" s="1"/>
  <c r="Q1307" i="4"/>
  <c r="P506" i="4"/>
  <c r="P550" i="4"/>
  <c r="P619" i="4"/>
  <c r="P650" i="4"/>
  <c r="P660" i="4"/>
  <c r="S680" i="4"/>
  <c r="P686" i="4"/>
  <c r="S725" i="4"/>
  <c r="P866" i="4"/>
  <c r="S886" i="4"/>
  <c r="P928" i="4"/>
  <c r="P963" i="4"/>
  <c r="S1056" i="4"/>
  <c r="AX505" i="14" s="1"/>
  <c r="P1188" i="4"/>
  <c r="P1194" i="4"/>
  <c r="P1307" i="4"/>
  <c r="P1355" i="4"/>
  <c r="S279" i="4"/>
  <c r="AX217" i="14" s="1"/>
  <c r="S376" i="4"/>
  <c r="S828" i="4"/>
  <c r="Q885" i="4"/>
  <c r="S974" i="4"/>
  <c r="P1005" i="4"/>
  <c r="Q1039" i="4"/>
  <c r="P1082" i="4"/>
  <c r="S1285" i="4"/>
  <c r="AX756" i="14" s="1"/>
  <c r="P1285" i="4"/>
  <c r="R1285" i="4" s="1"/>
  <c r="AU756" i="14" s="1"/>
  <c r="Q1340" i="4"/>
  <c r="R1340" i="4" s="1"/>
  <c r="AU706" i="14" s="1"/>
  <c r="P676" i="4"/>
  <c r="P760" i="4"/>
  <c r="Q781" i="4"/>
  <c r="S847" i="4"/>
  <c r="P857" i="4"/>
  <c r="S911" i="4"/>
  <c r="S1048" i="4"/>
  <c r="AX616" i="14" s="1"/>
  <c r="P1102" i="4"/>
  <c r="Q1109" i="4"/>
  <c r="P1123" i="4"/>
  <c r="P1260" i="4"/>
  <c r="S1270" i="4"/>
  <c r="AX628" i="14" s="1"/>
  <c r="Q1270" i="4"/>
  <c r="P1400" i="4"/>
  <c r="S1400" i="4"/>
  <c r="AX889" i="14" s="1"/>
  <c r="Q1400" i="4"/>
  <c r="S857" i="4"/>
  <c r="AX536" i="14" s="1"/>
  <c r="P1189" i="4"/>
  <c r="Q1195" i="4"/>
  <c r="P1224" i="4"/>
  <c r="P1239" i="4"/>
  <c r="P1251" i="4"/>
  <c r="Q1260" i="4"/>
  <c r="P1304" i="4"/>
  <c r="S1396" i="4"/>
  <c r="AX871" i="14" s="1"/>
  <c r="P1396" i="4"/>
  <c r="Q493" i="4"/>
  <c r="S535" i="4"/>
  <c r="S546" i="4"/>
  <c r="S551" i="4"/>
  <c r="AX275" i="14" s="1"/>
  <c r="Q573" i="4"/>
  <c r="Q606" i="4"/>
  <c r="S681" i="4"/>
  <c r="AX357" i="14" s="1"/>
  <c r="P820" i="4"/>
  <c r="Q824" i="4"/>
  <c r="R824" i="4" s="1"/>
  <c r="AU796" i="14" s="1"/>
  <c r="S868" i="4"/>
  <c r="P872" i="4"/>
  <c r="Q882" i="4"/>
  <c r="R882" i="4" s="1"/>
  <c r="AU759" i="14" s="1"/>
  <c r="S901" i="4"/>
  <c r="AX488" i="14" s="1"/>
  <c r="P908" i="4"/>
  <c r="P949" i="4"/>
  <c r="Q1102" i="4"/>
  <c r="Q1141" i="4"/>
  <c r="P1161" i="4"/>
  <c r="Q1224" i="4"/>
  <c r="P1298" i="4"/>
  <c r="S1320" i="4"/>
  <c r="AX841" i="14" s="1"/>
  <c r="P1326" i="4"/>
  <c r="P1336" i="4"/>
  <c r="Q1388" i="4"/>
  <c r="S1389" i="4"/>
  <c r="Q1389" i="4"/>
  <c r="P1389" i="4"/>
  <c r="Q390" i="4"/>
  <c r="S485" i="4"/>
  <c r="P687" i="4"/>
  <c r="Q756" i="4"/>
  <c r="P761" i="4"/>
  <c r="P788" i="4"/>
  <c r="S824" i="4"/>
  <c r="AX796" i="14" s="1"/>
  <c r="S882" i="4"/>
  <c r="AX759" i="14" s="1"/>
  <c r="Q887" i="4"/>
  <c r="S1006" i="4"/>
  <c r="AX552" i="14" s="1"/>
  <c r="P1271" i="4"/>
  <c r="S1372" i="4"/>
  <c r="AX850" i="14" s="1"/>
  <c r="S207" i="4"/>
  <c r="P238" i="4"/>
  <c r="R238" i="4" s="1"/>
  <c r="AU167" i="14" s="1"/>
  <c r="S301" i="4"/>
  <c r="S362" i="4"/>
  <c r="AX191" i="14" s="1"/>
  <c r="S474" i="4"/>
  <c r="AX406" i="14" s="1"/>
  <c r="S524" i="4"/>
  <c r="AX349" i="14" s="1"/>
  <c r="Q727" i="4"/>
  <c r="S742" i="4"/>
  <c r="AX464" i="14" s="1"/>
  <c r="S746" i="4"/>
  <c r="AX457" i="14" s="1"/>
  <c r="S788" i="4"/>
  <c r="Q907" i="4"/>
  <c r="P1065" i="4"/>
  <c r="Q1120" i="4"/>
  <c r="Q1168" i="4"/>
  <c r="Q1246" i="4"/>
  <c r="Q1299" i="4"/>
  <c r="S1310" i="4"/>
  <c r="AX582" i="14" s="1"/>
  <c r="S1311" i="4"/>
  <c r="P1422" i="4"/>
  <c r="Q1242" i="4"/>
  <c r="P1380" i="4"/>
  <c r="S1280" i="4"/>
  <c r="AX589" i="14" s="1"/>
  <c r="P1316" i="4"/>
  <c r="P1410" i="4"/>
  <c r="P1332" i="4"/>
  <c r="P1134" i="4"/>
  <c r="S1138" i="4"/>
  <c r="AX795" i="14" s="1"/>
  <c r="S1259" i="4"/>
  <c r="Q1292" i="4"/>
  <c r="R1292" i="4" s="1"/>
  <c r="AU554" i="14" s="1"/>
  <c r="Q1368" i="4"/>
  <c r="P1382" i="4"/>
  <c r="S1287" i="4"/>
  <c r="S1342" i="4"/>
  <c r="AX591" i="14" s="1"/>
  <c r="Q1418" i="4"/>
  <c r="Q1408" i="4"/>
  <c r="Q297" i="4"/>
  <c r="Q296" i="4"/>
  <c r="P363" i="4"/>
  <c r="P362" i="4"/>
  <c r="Q86" i="4"/>
  <c r="Q87" i="4"/>
  <c r="Q175" i="4"/>
  <c r="Q176" i="4"/>
  <c r="P28" i="4"/>
  <c r="P29" i="4"/>
  <c r="Q348" i="4"/>
  <c r="Q347" i="4"/>
  <c r="Q237" i="4"/>
  <c r="Q236" i="4"/>
  <c r="Q94" i="4"/>
  <c r="Q95" i="4"/>
  <c r="P248" i="4"/>
  <c r="P249" i="4"/>
  <c r="Q269" i="4"/>
  <c r="Q268" i="4"/>
  <c r="Q66" i="4"/>
  <c r="Q67" i="4"/>
  <c r="P10" i="4"/>
  <c r="P11" i="4"/>
  <c r="Q473" i="4"/>
  <c r="S473" i="4"/>
  <c r="P473" i="4"/>
  <c r="P472" i="4"/>
  <c r="Q591" i="4"/>
  <c r="Q9" i="4"/>
  <c r="P17" i="4"/>
  <c r="P20" i="4"/>
  <c r="R20" i="4" s="1"/>
  <c r="AU49" i="14" s="1"/>
  <c r="P40" i="4"/>
  <c r="P43" i="4"/>
  <c r="Q59" i="4"/>
  <c r="Q79" i="4"/>
  <c r="Q89" i="4"/>
  <c r="Q117" i="4"/>
  <c r="S137" i="4"/>
  <c r="P141" i="4"/>
  <c r="Q144" i="4"/>
  <c r="P158" i="4"/>
  <c r="Q168" i="4"/>
  <c r="S199" i="4"/>
  <c r="AX213" i="14" s="1"/>
  <c r="P203" i="4"/>
  <c r="P217" i="4"/>
  <c r="P230" i="4"/>
  <c r="P327" i="4"/>
  <c r="P330" i="4"/>
  <c r="S333" i="4"/>
  <c r="P345" i="4"/>
  <c r="S391" i="4"/>
  <c r="AX407" i="14" s="1"/>
  <c r="Q412" i="4"/>
  <c r="Q457" i="4"/>
  <c r="S489" i="4"/>
  <c r="AX345" i="14" s="1"/>
  <c r="P528" i="4"/>
  <c r="Q528" i="4"/>
  <c r="S561" i="4"/>
  <c r="AX343" i="14" s="1"/>
  <c r="S587" i="4"/>
  <c r="S690" i="4"/>
  <c r="AX420" i="14" s="1"/>
  <c r="Q690" i="4"/>
  <c r="S753" i="4"/>
  <c r="AX434" i="14" s="1"/>
  <c r="Q758" i="4"/>
  <c r="Q845" i="4"/>
  <c r="S850" i="4"/>
  <c r="AX605" i="14" s="1"/>
  <c r="P850" i="4"/>
  <c r="P926" i="4"/>
  <c r="Q1088" i="4"/>
  <c r="P27" i="4"/>
  <c r="S79" i="4"/>
  <c r="P232" i="4"/>
  <c r="S318" i="4"/>
  <c r="Q327" i="4"/>
  <c r="S330" i="4"/>
  <c r="S345" i="4"/>
  <c r="AX206" i="14" s="1"/>
  <c r="S353" i="4"/>
  <c r="AX175" i="14" s="1"/>
  <c r="P357" i="4"/>
  <c r="S372" i="4"/>
  <c r="AX148" i="14" s="1"/>
  <c r="P395" i="4"/>
  <c r="R395" i="4" s="1"/>
  <c r="AU265" i="14" s="1"/>
  <c r="P432" i="4"/>
  <c r="S487" i="4"/>
  <c r="Q487" i="4"/>
  <c r="S486" i="4"/>
  <c r="AX286" i="14" s="1"/>
  <c r="Q533" i="4"/>
  <c r="P533" i="4"/>
  <c r="S627" i="4"/>
  <c r="AX325" i="14" s="1"/>
  <c r="Q627" i="4"/>
  <c r="S652" i="4"/>
  <c r="AX362" i="14" s="1"/>
  <c r="P652" i="4"/>
  <c r="S671" i="4"/>
  <c r="S670" i="4"/>
  <c r="AX294" i="14" s="1"/>
  <c r="Q27" i="4"/>
  <c r="S43" i="4"/>
  <c r="AX71" i="14" s="1"/>
  <c r="Q83" i="4"/>
  <c r="Q108" i="4"/>
  <c r="Q141" i="4"/>
  <c r="S165" i="4"/>
  <c r="AX10" i="14" s="1"/>
  <c r="P177" i="4"/>
  <c r="P206" i="4"/>
  <c r="P219" i="4"/>
  <c r="S221" i="4"/>
  <c r="AX153" i="14" s="1"/>
  <c r="Q232" i="4"/>
  <c r="S249" i="4"/>
  <c r="P264" i="4"/>
  <c r="P276" i="4"/>
  <c r="P349" i="4"/>
  <c r="P387" i="4"/>
  <c r="S395" i="4"/>
  <c r="AX265" i="14" s="1"/>
  <c r="S457" i="4"/>
  <c r="Q469" i="4"/>
  <c r="S533" i="4"/>
  <c r="AX279" i="14" s="1"/>
  <c r="Q567" i="4"/>
  <c r="S583" i="4"/>
  <c r="AX322" i="14" s="1"/>
  <c r="P627" i="4"/>
  <c r="S686" i="4"/>
  <c r="S685" i="4"/>
  <c r="AX366" i="14" s="1"/>
  <c r="P750" i="4"/>
  <c r="S774" i="4"/>
  <c r="AX700" i="14" s="1"/>
  <c r="Q774" i="4"/>
  <c r="R774" i="4" s="1"/>
  <c r="AU700" i="14" s="1"/>
  <c r="Q803" i="4"/>
  <c r="Q1126" i="4"/>
  <c r="S1126" i="4"/>
  <c r="AX659" i="14" s="1"/>
  <c r="Q1127" i="4"/>
  <c r="Q1173" i="4"/>
  <c r="S1173" i="4"/>
  <c r="AX695" i="14" s="1"/>
  <c r="S1289" i="4"/>
  <c r="Q1289" i="4"/>
  <c r="P372" i="4"/>
  <c r="S373" i="4"/>
  <c r="S1393" i="4"/>
  <c r="AX887" i="14" s="1"/>
  <c r="Q1393" i="4"/>
  <c r="P1393" i="4"/>
  <c r="Q40" i="4"/>
  <c r="Q127" i="4"/>
  <c r="S203" i="4"/>
  <c r="AX119" i="14" s="1"/>
  <c r="Q37" i="4"/>
  <c r="S54" i="4"/>
  <c r="P14" i="4"/>
  <c r="P31" i="4"/>
  <c r="Q34" i="4"/>
  <c r="S48" i="4"/>
  <c r="Q56" i="4"/>
  <c r="Q63" i="4"/>
  <c r="R63" i="4" s="1"/>
  <c r="AU94" i="14" s="1"/>
  <c r="P66" i="4"/>
  <c r="S100" i="4"/>
  <c r="Q105" i="4"/>
  <c r="Q111" i="4"/>
  <c r="Q131" i="4"/>
  <c r="S138" i="4"/>
  <c r="AX67" i="14" s="1"/>
  <c r="S154" i="4"/>
  <c r="AX27" i="14" s="1"/>
  <c r="Q169" i="4"/>
  <c r="Q173" i="4"/>
  <c r="P189" i="4"/>
  <c r="P200" i="4"/>
  <c r="Q206" i="4"/>
  <c r="Q261" i="4"/>
  <c r="Q264" i="4"/>
  <c r="S283" i="4"/>
  <c r="AX155" i="14" s="1"/>
  <c r="P288" i="4"/>
  <c r="S349" i="4"/>
  <c r="AX184" i="14" s="1"/>
  <c r="P369" i="4"/>
  <c r="R369" i="4" s="1"/>
  <c r="AU185" i="14" s="1"/>
  <c r="S479" i="4"/>
  <c r="P486" i="4"/>
  <c r="Q490" i="4"/>
  <c r="S523" i="4"/>
  <c r="Q550" i="4"/>
  <c r="Q562" i="4"/>
  <c r="S715" i="4"/>
  <c r="Q1324" i="4"/>
  <c r="P1324" i="4"/>
  <c r="Q1325" i="4"/>
  <c r="P1325" i="4"/>
  <c r="S542" i="4"/>
  <c r="Q542" i="4"/>
  <c r="Q541" i="4"/>
  <c r="Q381" i="4"/>
  <c r="P561" i="4"/>
  <c r="P24" i="4"/>
  <c r="S59" i="4"/>
  <c r="AX19" i="14" s="1"/>
  <c r="Q24" i="4"/>
  <c r="Q18" i="4"/>
  <c r="Q31" i="4"/>
  <c r="S42" i="4"/>
  <c r="Q53" i="4"/>
  <c r="S63" i="4"/>
  <c r="AX94" i="14" s="1"/>
  <c r="P70" i="4"/>
  <c r="Q73" i="4"/>
  <c r="S105" i="4"/>
  <c r="AX13" i="14" s="1"/>
  <c r="S108" i="4"/>
  <c r="AX65" i="14" s="1"/>
  <c r="S111" i="4"/>
  <c r="AX25" i="14" s="1"/>
  <c r="Q121" i="4"/>
  <c r="S131" i="4"/>
  <c r="AX23" i="14" s="1"/>
  <c r="P138" i="4"/>
  <c r="S181" i="4"/>
  <c r="AX14" i="14" s="1"/>
  <c r="S206" i="4"/>
  <c r="AX134" i="14" s="1"/>
  <c r="S210" i="4"/>
  <c r="AX172" i="14" s="1"/>
  <c r="S218" i="4"/>
  <c r="AX151" i="14" s="1"/>
  <c r="Q258" i="4"/>
  <c r="S280" i="4"/>
  <c r="S307" i="4"/>
  <c r="AX205" i="14" s="1"/>
  <c r="P388" i="4"/>
  <c r="P399" i="4"/>
  <c r="Q486" i="4"/>
  <c r="S562" i="4"/>
  <c r="Q568" i="4"/>
  <c r="S856" i="4"/>
  <c r="AX713" i="14" s="1"/>
  <c r="Q856" i="4"/>
  <c r="P856" i="4"/>
  <c r="Q943" i="4"/>
  <c r="Q944" i="4"/>
  <c r="Q1072" i="4"/>
  <c r="S1275" i="4"/>
  <c r="S1274" i="4"/>
  <c r="AX839" i="14" s="1"/>
  <c r="Q1274" i="4"/>
  <c r="S1414" i="4"/>
  <c r="P1413" i="4"/>
  <c r="P30" i="4"/>
  <c r="Q204" i="4"/>
  <c r="S117" i="4"/>
  <c r="AX66" i="14" s="1"/>
  <c r="P3" i="4"/>
  <c r="Q57" i="4"/>
  <c r="Q70" i="4"/>
  <c r="S73" i="4"/>
  <c r="AX97" i="14" s="1"/>
  <c r="S76" i="4"/>
  <c r="AX16" i="14" s="1"/>
  <c r="Q80" i="4"/>
  <c r="S86" i="4"/>
  <c r="AX12" i="14" s="1"/>
  <c r="P93" i="4"/>
  <c r="R93" i="4" s="1"/>
  <c r="AU37" i="14" s="1"/>
  <c r="P96" i="4"/>
  <c r="S116" i="4"/>
  <c r="S121" i="4"/>
  <c r="AX30" i="14" s="1"/>
  <c r="S145" i="4"/>
  <c r="Q158" i="4"/>
  <c r="Q185" i="4"/>
  <c r="Q189" i="4"/>
  <c r="P222" i="4"/>
  <c r="Q288" i="4"/>
  <c r="S296" i="4"/>
  <c r="AX156" i="14" s="1"/>
  <c r="P308" i="4"/>
  <c r="Q374" i="4"/>
  <c r="R374" i="4" s="1"/>
  <c r="AU220" i="14" s="1"/>
  <c r="P397" i="4"/>
  <c r="S399" i="4"/>
  <c r="S459" i="4"/>
  <c r="Q459" i="4"/>
  <c r="Q483" i="4"/>
  <c r="S520" i="4"/>
  <c r="Q535" i="4"/>
  <c r="S534" i="4"/>
  <c r="AX296" i="14" s="1"/>
  <c r="Q534" i="4"/>
  <c r="P534" i="4"/>
  <c r="P549" i="4"/>
  <c r="Q569" i="4"/>
  <c r="S568" i="4"/>
  <c r="AX310" i="14" s="1"/>
  <c r="P568" i="4"/>
  <c r="R568" i="4" s="1"/>
  <c r="AU310" i="14" s="1"/>
  <c r="P599" i="4"/>
  <c r="P600" i="4"/>
  <c r="P629" i="4"/>
  <c r="S628" i="4"/>
  <c r="AX393" i="14" s="1"/>
  <c r="S668" i="4"/>
  <c r="AX281" i="14" s="1"/>
  <c r="Q668" i="4"/>
  <c r="S714" i="4"/>
  <c r="AX429" i="14" s="1"/>
  <c r="P715" i="4"/>
  <c r="Q249" i="4"/>
  <c r="Q275" i="4"/>
  <c r="S275" i="4"/>
  <c r="AX143" i="14" s="1"/>
  <c r="Q17" i="4"/>
  <c r="Q43" i="4"/>
  <c r="S95" i="4"/>
  <c r="Q165" i="4"/>
  <c r="P184" i="4"/>
  <c r="Q7" i="4"/>
  <c r="P35" i="4"/>
  <c r="P2" i="4"/>
  <c r="S8" i="4"/>
  <c r="S11" i="4"/>
  <c r="S16" i="4"/>
  <c r="Q22" i="4"/>
  <c r="Q35" i="4"/>
  <c r="P41" i="4"/>
  <c r="Q47" i="4"/>
  <c r="S57" i="4"/>
  <c r="S67" i="4"/>
  <c r="P90" i="4"/>
  <c r="S99" i="4"/>
  <c r="AX22" i="14" s="1"/>
  <c r="Q109" i="4"/>
  <c r="S126" i="4"/>
  <c r="S155" i="4"/>
  <c r="AX47" i="14" s="1"/>
  <c r="S158" i="4"/>
  <c r="P201" i="4"/>
  <c r="P204" i="4"/>
  <c r="P233" i="4"/>
  <c r="P239" i="4"/>
  <c r="P250" i="4"/>
  <c r="P316" i="4"/>
  <c r="Q331" i="4"/>
  <c r="S339" i="4"/>
  <c r="AX219" i="14" s="1"/>
  <c r="Q359" i="4"/>
  <c r="Q365" i="4"/>
  <c r="S374" i="4"/>
  <c r="AX220" i="14" s="1"/>
  <c r="S396" i="4"/>
  <c r="AX302" i="14" s="1"/>
  <c r="P458" i="4"/>
  <c r="Q474" i="4"/>
  <c r="R474" i="4" s="1"/>
  <c r="AU406" i="14" s="1"/>
  <c r="S549" i="4"/>
  <c r="AX290" i="14" s="1"/>
  <c r="P664" i="4"/>
  <c r="P668" i="4"/>
  <c r="P837" i="4"/>
  <c r="P1034" i="4"/>
  <c r="S1034" i="4"/>
  <c r="AX829" i="14" s="1"/>
  <c r="Q1034" i="4"/>
  <c r="P9" i="4"/>
  <c r="S398" i="4"/>
  <c r="AX328" i="14" s="1"/>
  <c r="P178" i="4"/>
  <c r="P207" i="4"/>
  <c r="S355" i="4"/>
  <c r="AX201" i="14" s="1"/>
  <c r="P355" i="4"/>
  <c r="S530" i="4"/>
  <c r="Q530" i="4"/>
  <c r="S529" i="4"/>
  <c r="AX392" i="14" s="1"/>
  <c r="P540" i="4"/>
  <c r="Q540" i="4"/>
  <c r="P791" i="4"/>
  <c r="P792" i="4"/>
  <c r="Q932" i="4"/>
  <c r="S932" i="4"/>
  <c r="AX496" i="14" s="1"/>
  <c r="P932" i="4"/>
  <c r="S933" i="4"/>
  <c r="Q933" i="4"/>
  <c r="P933" i="4"/>
  <c r="P1420" i="4"/>
  <c r="Q1419" i="4"/>
  <c r="P1419" i="4"/>
  <c r="S1419" i="4"/>
  <c r="AX870" i="14" s="1"/>
  <c r="S89" i="4"/>
  <c r="Q25" i="4"/>
  <c r="S29" i="4"/>
  <c r="P32" i="4"/>
  <c r="P38" i="4"/>
  <c r="Q52" i="4"/>
  <c r="Q64" i="4"/>
  <c r="S72" i="4"/>
  <c r="S93" i="4"/>
  <c r="AX37" i="14" s="1"/>
  <c r="S120" i="4"/>
  <c r="Q139" i="4"/>
  <c r="S147" i="4"/>
  <c r="S178" i="4"/>
  <c r="P193" i="4"/>
  <c r="Q201" i="4"/>
  <c r="Q207" i="4"/>
  <c r="S233" i="4"/>
  <c r="AX125" i="14" s="1"/>
  <c r="S236" i="4"/>
  <c r="AX137" i="14" s="1"/>
  <c r="P277" i="4"/>
  <c r="S309" i="4"/>
  <c r="AX193" i="14" s="1"/>
  <c r="Q310" i="4"/>
  <c r="Q328" i="4"/>
  <c r="P341" i="4"/>
  <c r="Q401" i="4"/>
  <c r="S458" i="4"/>
  <c r="AX412" i="14" s="1"/>
  <c r="Q515" i="4"/>
  <c r="P535" i="4"/>
  <c r="R535" i="4" s="1"/>
  <c r="Q539" i="4"/>
  <c r="P546" i="4"/>
  <c r="P545" i="4"/>
  <c r="S559" i="4"/>
  <c r="AX274" i="14" s="1"/>
  <c r="Q560" i="4"/>
  <c r="S569" i="4"/>
  <c r="Q609" i="4"/>
  <c r="S634" i="4"/>
  <c r="AX416" i="14" s="1"/>
  <c r="P1028" i="4"/>
  <c r="S1029" i="4"/>
  <c r="Q1160" i="4"/>
  <c r="P1160" i="4"/>
  <c r="S1160" i="4"/>
  <c r="AX580" i="14" s="1"/>
  <c r="S1223" i="4"/>
  <c r="P1222" i="4"/>
  <c r="S1252" i="4"/>
  <c r="AX770" i="14" s="1"/>
  <c r="Q1253" i="4"/>
  <c r="P1253" i="4"/>
  <c r="P19" i="4"/>
  <c r="Q46" i="4"/>
  <c r="Q97" i="4"/>
  <c r="Q103" i="4"/>
  <c r="P139" i="4"/>
  <c r="S153" i="4"/>
  <c r="P191" i="4"/>
  <c r="Q333" i="4"/>
  <c r="S361" i="4"/>
  <c r="S393" i="4"/>
  <c r="AX256" i="14" s="1"/>
  <c r="P442" i="4"/>
  <c r="R442" i="4" s="1"/>
  <c r="AU396" i="14" s="1"/>
  <c r="S640" i="4"/>
  <c r="AX417" i="14" s="1"/>
  <c r="Q640" i="4"/>
  <c r="P640" i="4"/>
  <c r="S751" i="4"/>
  <c r="AX445" i="14" s="1"/>
  <c r="P751" i="4"/>
  <c r="S806" i="4"/>
  <c r="S805" i="4"/>
  <c r="AX511" i="14" s="1"/>
  <c r="P805" i="4"/>
  <c r="S995" i="4"/>
  <c r="AX557" i="14" s="1"/>
  <c r="Q995" i="4"/>
  <c r="P995" i="4"/>
  <c r="P5" i="4"/>
  <c r="Q19" i="4"/>
  <c r="Q32" i="4"/>
  <c r="P64" i="4"/>
  <c r="S81" i="4"/>
  <c r="S97" i="4"/>
  <c r="S103" i="4"/>
  <c r="AX112" i="14" s="1"/>
  <c r="Q119" i="4"/>
  <c r="Q234" i="4"/>
  <c r="S281" i="4"/>
  <c r="AX152" i="14" s="1"/>
  <c r="Q290" i="4"/>
  <c r="P361" i="4"/>
  <c r="S442" i="4"/>
  <c r="AX396" i="14" s="1"/>
  <c r="S447" i="4"/>
  <c r="Q447" i="4"/>
  <c r="S654" i="4"/>
  <c r="AX346" i="14" s="1"/>
  <c r="Q733" i="4"/>
  <c r="Q800" i="4"/>
  <c r="S800" i="4"/>
  <c r="AX631" i="14" s="1"/>
  <c r="S1064" i="4"/>
  <c r="AX727" i="14" s="1"/>
  <c r="Q1064" i="4"/>
  <c r="P185" i="4"/>
  <c r="P333" i="4"/>
  <c r="P23" i="4"/>
  <c r="Q29" i="4"/>
  <c r="P36" i="4"/>
  <c r="Q39" i="4"/>
  <c r="P45" i="4"/>
  <c r="P58" i="4"/>
  <c r="S92" i="4"/>
  <c r="P107" i="4"/>
  <c r="S114" i="4"/>
  <c r="S134" i="4"/>
  <c r="P143" i="4"/>
  <c r="S152" i="4"/>
  <c r="AX114" i="14" s="1"/>
  <c r="P156" i="4"/>
  <c r="P190" i="4"/>
  <c r="P309" i="4"/>
  <c r="Q313" i="4"/>
  <c r="Q322" i="4"/>
  <c r="P329" i="4"/>
  <c r="Q332" i="4"/>
  <c r="Q360" i="4"/>
  <c r="Q370" i="4"/>
  <c r="S382" i="4"/>
  <c r="S397" i="4"/>
  <c r="S432" i="4"/>
  <c r="Q431" i="4"/>
  <c r="Q446" i="4"/>
  <c r="P456" i="4"/>
  <c r="Q470" i="4"/>
  <c r="S497" i="4"/>
  <c r="P521" i="4"/>
  <c r="R521" i="4" s="1"/>
  <c r="AU262" i="14" s="1"/>
  <c r="Q556" i="4"/>
  <c r="S555" i="4"/>
  <c r="AX238" i="14" s="1"/>
  <c r="Q555" i="4"/>
  <c r="P555" i="4"/>
  <c r="S582" i="4"/>
  <c r="S581" i="4"/>
  <c r="AX283" i="14" s="1"/>
  <c r="P680" i="4"/>
  <c r="P718" i="4"/>
  <c r="S729" i="4"/>
  <c r="S728" i="4"/>
  <c r="AX470" i="14" s="1"/>
  <c r="P728" i="4"/>
  <c r="Q732" i="4"/>
  <c r="S897" i="4"/>
  <c r="S896" i="4"/>
  <c r="AX651" i="14" s="1"/>
  <c r="Q896" i="4"/>
  <c r="P896" i="4"/>
  <c r="Q1097" i="4"/>
  <c r="P1140" i="4"/>
  <c r="S1356" i="4"/>
  <c r="AX475" i="14" s="1"/>
  <c r="P1356" i="4"/>
  <c r="S645" i="4"/>
  <c r="AX334" i="14" s="1"/>
  <c r="S646" i="4"/>
  <c r="P323" i="4"/>
  <c r="P37" i="4"/>
  <c r="P33" i="4"/>
  <c r="Q36" i="4"/>
  <c r="Q45" i="4"/>
  <c r="Q65" i="4"/>
  <c r="Q68" i="4"/>
  <c r="P110" i="4"/>
  <c r="R110" i="4" s="1"/>
  <c r="AU93" i="14" s="1"/>
  <c r="S124" i="4"/>
  <c r="Q156" i="4"/>
  <c r="P176" i="4"/>
  <c r="Q183" i="4"/>
  <c r="Q190" i="4"/>
  <c r="P205" i="4"/>
  <c r="R205" i="4" s="1"/>
  <c r="AU118" i="14" s="1"/>
  <c r="P234" i="4"/>
  <c r="Q248" i="4"/>
  <c r="S274" i="4"/>
  <c r="AX190" i="14" s="1"/>
  <c r="S289" i="4"/>
  <c r="AX227" i="14" s="1"/>
  <c r="S313" i="4"/>
  <c r="AX132" i="14" s="1"/>
  <c r="P317" i="4"/>
  <c r="P428" i="4"/>
  <c r="P431" i="4"/>
  <c r="S446" i="4"/>
  <c r="AX376" i="14" s="1"/>
  <c r="Q456" i="4"/>
  <c r="Q503" i="4"/>
  <c r="S502" i="4"/>
  <c r="AX337" i="14" s="1"/>
  <c r="Q516" i="4"/>
  <c r="S521" i="4"/>
  <c r="AX262" i="14" s="1"/>
  <c r="S595" i="4"/>
  <c r="AX331" i="14" s="1"/>
  <c r="P602" i="4"/>
  <c r="S702" i="4"/>
  <c r="AX424" i="14" s="1"/>
  <c r="Q702" i="4"/>
  <c r="S854" i="4"/>
  <c r="AX716" i="14" s="1"/>
  <c r="Q854" i="4"/>
  <c r="P854" i="4"/>
  <c r="Q901" i="4"/>
  <c r="S902" i="4"/>
  <c r="Q902" i="4"/>
  <c r="S1140" i="4"/>
  <c r="AX788" i="14" s="1"/>
  <c r="Q1140" i="4"/>
  <c r="S1189" i="4"/>
  <c r="AX652" i="14" s="1"/>
  <c r="S1190" i="4"/>
  <c r="P1190" i="4"/>
  <c r="S541" i="4"/>
  <c r="AX379" i="14" s="1"/>
  <c r="Q30" i="4"/>
  <c r="Q12" i="4"/>
  <c r="Q13" i="4"/>
  <c r="Q5" i="4"/>
  <c r="P12" i="4"/>
  <c r="S20" i="4"/>
  <c r="AX49" i="14" s="1"/>
  <c r="Q33" i="4"/>
  <c r="Q55" i="4"/>
  <c r="S65" i="4"/>
  <c r="Q91" i="4"/>
  <c r="Q107" i="4"/>
  <c r="Q113" i="4"/>
  <c r="Q133" i="4"/>
  <c r="P137" i="4"/>
  <c r="Q143" i="4"/>
  <c r="S160" i="4"/>
  <c r="P171" i="4"/>
  <c r="S175" i="4"/>
  <c r="AX40" i="14" s="1"/>
  <c r="S190" i="4"/>
  <c r="AX15" i="14" s="1"/>
  <c r="S200" i="4"/>
  <c r="P282" i="4"/>
  <c r="S294" i="4"/>
  <c r="AX149" i="14" s="1"/>
  <c r="P313" i="4"/>
  <c r="S337" i="4"/>
  <c r="AX168" i="14" s="1"/>
  <c r="P367" i="4"/>
  <c r="S431" i="4"/>
  <c r="AX386" i="14" s="1"/>
  <c r="P443" i="4"/>
  <c r="R443" i="4" s="1"/>
  <c r="AU292" i="14" s="1"/>
  <c r="S443" i="4"/>
  <c r="AX292" i="14" s="1"/>
  <c r="S456" i="4"/>
  <c r="AX263" i="14" s="1"/>
  <c r="P461" i="4"/>
  <c r="S463" i="4"/>
  <c r="AX298" i="14" s="1"/>
  <c r="P571" i="4"/>
  <c r="P591" i="4"/>
  <c r="Q596" i="4"/>
  <c r="S601" i="4"/>
  <c r="AX314" i="14" s="1"/>
  <c r="Q601" i="4"/>
  <c r="P606" i="4"/>
  <c r="P641" i="4"/>
  <c r="S762" i="4"/>
  <c r="AX456" i="14" s="1"/>
  <c r="Q762" i="4"/>
  <c r="P762" i="4"/>
  <c r="S1097" i="4"/>
  <c r="AX736" i="14" s="1"/>
  <c r="Q1298" i="4"/>
  <c r="S1352" i="4"/>
  <c r="AX787" i="14" s="1"/>
  <c r="P1353" i="4"/>
  <c r="S1353" i="4"/>
  <c r="P746" i="4"/>
  <c r="S1076" i="4"/>
  <c r="AX765" i="14" s="1"/>
  <c r="Q1076" i="4"/>
  <c r="P1098" i="4"/>
  <c r="S1248" i="4"/>
  <c r="AX645" i="14" s="1"/>
  <c r="Q1248" i="4"/>
  <c r="S1294" i="4"/>
  <c r="P1293" i="4"/>
  <c r="S1390" i="4"/>
  <c r="AX873" i="14" s="1"/>
  <c r="Q1390" i="4"/>
  <c r="P1390" i="4"/>
  <c r="P1404" i="4"/>
  <c r="S1405" i="4"/>
  <c r="Q1405" i="4"/>
  <c r="P1405" i="4"/>
  <c r="P558" i="4"/>
  <c r="P670" i="4"/>
  <c r="S770" i="4"/>
  <c r="AX487" i="14" s="1"/>
  <c r="P803" i="4"/>
  <c r="Q827" i="4"/>
  <c r="Q894" i="4"/>
  <c r="S900" i="4"/>
  <c r="Q900" i="4"/>
  <c r="P950" i="4"/>
  <c r="Q950" i="4"/>
  <c r="S966" i="4"/>
  <c r="S965" i="4"/>
  <c r="AX556" i="14" s="1"/>
  <c r="Q965" i="4"/>
  <c r="P965" i="4"/>
  <c r="P1076" i="4"/>
  <c r="S1171" i="4"/>
  <c r="P1171" i="4"/>
  <c r="S1170" i="4"/>
  <c r="AX728" i="14" s="1"/>
  <c r="S1245" i="4"/>
  <c r="P1245" i="4"/>
  <c r="P1244" i="4"/>
  <c r="P1248" i="4"/>
  <c r="P1309" i="4"/>
  <c r="P1308" i="4"/>
  <c r="S1309" i="4"/>
  <c r="Q1309" i="4"/>
  <c r="Q1353" i="4"/>
  <c r="S1384" i="4"/>
  <c r="Q1383" i="4"/>
  <c r="P1383" i="4"/>
  <c r="S409" i="4"/>
  <c r="S427" i="4"/>
  <c r="AX253" i="14" s="1"/>
  <c r="Q464" i="4"/>
  <c r="R464" i="4" s="1"/>
  <c r="AU381" i="14" s="1"/>
  <c r="Q524" i="4"/>
  <c r="R524" i="4" s="1"/>
  <c r="AU349" i="14" s="1"/>
  <c r="P536" i="4"/>
  <c r="R536" i="4" s="1"/>
  <c r="AU389" i="14" s="1"/>
  <c r="S570" i="4"/>
  <c r="AX391" i="14" s="1"/>
  <c r="Q687" i="4"/>
  <c r="P692" i="4"/>
  <c r="S699" i="4"/>
  <c r="Q715" i="4"/>
  <c r="P730" i="4"/>
  <c r="R730" i="4" s="1"/>
  <c r="AU447" i="14" s="1"/>
  <c r="P739" i="4"/>
  <c r="Q746" i="4"/>
  <c r="P749" i="4"/>
  <c r="S765" i="4"/>
  <c r="AX438" i="14" s="1"/>
  <c r="S827" i="4"/>
  <c r="AX641" i="14" s="1"/>
  <c r="S832" i="4"/>
  <c r="AX486" i="14" s="1"/>
  <c r="Q837" i="4"/>
  <c r="Q853" i="4"/>
  <c r="Q874" i="4"/>
  <c r="P944" i="4"/>
  <c r="S950" i="4"/>
  <c r="AX697" i="14" s="1"/>
  <c r="P1170" i="4"/>
  <c r="P1213" i="4"/>
  <c r="Q1240" i="4"/>
  <c r="S1244" i="4"/>
  <c r="AX667" i="14" s="1"/>
  <c r="P1268" i="4"/>
  <c r="P1303" i="4"/>
  <c r="Q1308" i="4"/>
  <c r="Q1343" i="4"/>
  <c r="Q1387" i="4"/>
  <c r="R1387" i="4" s="1"/>
  <c r="AU862" i="14" s="1"/>
  <c r="P1401" i="4"/>
  <c r="Q1404" i="4"/>
  <c r="S451" i="4"/>
  <c r="S499" i="4"/>
  <c r="S506" i="4"/>
  <c r="S585" i="4"/>
  <c r="P588" i="4"/>
  <c r="Q593" i="4"/>
  <c r="S711" i="4"/>
  <c r="Q738" i="4"/>
  <c r="S759" i="4"/>
  <c r="AX440" i="14" s="1"/>
  <c r="S760" i="4"/>
  <c r="Q771" i="4"/>
  <c r="P812" i="4"/>
  <c r="P811" i="4"/>
  <c r="S838" i="4"/>
  <c r="S875" i="4"/>
  <c r="S874" i="4"/>
  <c r="AX731" i="14" s="1"/>
  <c r="P874" i="4"/>
  <c r="Q899" i="4"/>
  <c r="P927" i="4"/>
  <c r="P986" i="4"/>
  <c r="P1004" i="4"/>
  <c r="S1073" i="4"/>
  <c r="AX780" i="14" s="1"/>
  <c r="Q1073" i="4"/>
  <c r="P1089" i="4"/>
  <c r="R1089" i="4" s="1"/>
  <c r="P1094" i="4"/>
  <c r="S1207" i="4"/>
  <c r="S1206" i="4"/>
  <c r="AX599" i="14" s="1"/>
  <c r="Q1206" i="4"/>
  <c r="S1213" i="4"/>
  <c r="AX718" i="14" s="1"/>
  <c r="Q1267" i="4"/>
  <c r="Q1268" i="4"/>
  <c r="S1308" i="4"/>
  <c r="AX649" i="14" s="1"/>
  <c r="P1368" i="4"/>
  <c r="P1384" i="4"/>
  <c r="S1387" i="4"/>
  <c r="AX862" i="14" s="1"/>
  <c r="Q1401" i="4"/>
  <c r="S1404" i="4"/>
  <c r="AX882" i="14" s="1"/>
  <c r="P1411" i="4"/>
  <c r="P1416" i="4"/>
  <c r="P1415" i="4"/>
  <c r="P702" i="4"/>
  <c r="P717" i="4"/>
  <c r="Q751" i="4"/>
  <c r="Q805" i="4"/>
  <c r="P897" i="4"/>
  <c r="S899" i="4"/>
  <c r="AX672" i="14" s="1"/>
  <c r="S913" i="4"/>
  <c r="Q912" i="4"/>
  <c r="S986" i="4"/>
  <c r="AX771" i="14" s="1"/>
  <c r="Q1002" i="4"/>
  <c r="Q1001" i="4"/>
  <c r="P1052" i="4"/>
  <c r="S1069" i="4"/>
  <c r="AX479" i="14" s="1"/>
  <c r="Q1069" i="4"/>
  <c r="P1152" i="4"/>
  <c r="S1237" i="4"/>
  <c r="AX566" i="14" s="1"/>
  <c r="S1238" i="4"/>
  <c r="P1327" i="4"/>
  <c r="S1327" i="4"/>
  <c r="S1326" i="4"/>
  <c r="AX531" i="14" s="1"/>
  <c r="S1344" i="4"/>
  <c r="Q1411" i="4"/>
  <c r="P1069" i="4"/>
  <c r="P1086" i="4"/>
  <c r="Q1107" i="4"/>
  <c r="P1147" i="4"/>
  <c r="S1254" i="4"/>
  <c r="AX729" i="14" s="1"/>
  <c r="Q1255" i="4"/>
  <c r="S1267" i="4"/>
  <c r="AX627" i="14" s="1"/>
  <c r="Q1365" i="4"/>
  <c r="P1365" i="4"/>
  <c r="P1381" i="4"/>
  <c r="S1411" i="4"/>
  <c r="Q1415" i="4"/>
  <c r="P1421" i="4"/>
  <c r="S1422" i="4"/>
  <c r="S1421" i="4"/>
  <c r="AX864" i="14" s="1"/>
  <c r="Q1421" i="4"/>
  <c r="P491" i="4"/>
  <c r="P525" i="4"/>
  <c r="S691" i="4"/>
  <c r="AX426" i="14" s="1"/>
  <c r="S738" i="4"/>
  <c r="AX428" i="14" s="1"/>
  <c r="P809" i="4"/>
  <c r="Q817" i="4"/>
  <c r="Q828" i="4"/>
  <c r="P875" i="4"/>
  <c r="Q920" i="4"/>
  <c r="P934" i="4"/>
  <c r="P966" i="4"/>
  <c r="P974" i="4"/>
  <c r="S992" i="4"/>
  <c r="S996" i="4"/>
  <c r="AX807" i="14" s="1"/>
  <c r="Q996" i="4"/>
  <c r="P996" i="4"/>
  <c r="P1009" i="4"/>
  <c r="S1018" i="4"/>
  <c r="S1017" i="4"/>
  <c r="AX828" i="14" s="1"/>
  <c r="S1077" i="4"/>
  <c r="AX689" i="14" s="1"/>
  <c r="Q1111" i="4"/>
  <c r="P1167" i="4"/>
  <c r="S1167" i="4"/>
  <c r="AX812" i="14" s="1"/>
  <c r="S1214" i="4"/>
  <c r="Q1234" i="4"/>
  <c r="S1306" i="4"/>
  <c r="P1306" i="4"/>
  <c r="S1305" i="4"/>
  <c r="AX560" i="14" s="1"/>
  <c r="P1305" i="4"/>
  <c r="S1378" i="4"/>
  <c r="AX865" i="14" s="1"/>
  <c r="Q1379" i="4"/>
  <c r="S1385" i="4"/>
  <c r="AX869" i="14" s="1"/>
  <c r="Q1385" i="4"/>
  <c r="P1385" i="4"/>
  <c r="Q809" i="4"/>
  <c r="P880" i="4"/>
  <c r="S880" i="4"/>
  <c r="Q966" i="4"/>
  <c r="S1009" i="4"/>
  <c r="AX704" i="14" s="1"/>
  <c r="Q1021" i="4"/>
  <c r="Q1041" i="4"/>
  <c r="Q1052" i="4"/>
  <c r="Q1075" i="4"/>
  <c r="S1074" i="4"/>
  <c r="AX692" i="14" s="1"/>
  <c r="S1158" i="4"/>
  <c r="AX769" i="14" s="1"/>
  <c r="P1158" i="4"/>
  <c r="S1358" i="4"/>
  <c r="AX630" i="14" s="1"/>
  <c r="Q1359" i="4"/>
  <c r="P1359" i="4"/>
  <c r="S1369" i="4"/>
  <c r="AX848" i="14" s="1"/>
  <c r="Q1369" i="4"/>
  <c r="P1369" i="4"/>
  <c r="S1403" i="4"/>
  <c r="S1402" i="4"/>
  <c r="AX860" i="14" s="1"/>
  <c r="Q1402" i="4"/>
  <c r="P1402" i="4"/>
  <c r="Q292" i="4"/>
  <c r="P299" i="4"/>
  <c r="P348" i="4"/>
  <c r="S363" i="4"/>
  <c r="S466" i="4"/>
  <c r="P495" i="4"/>
  <c r="Q552" i="4"/>
  <c r="Q564" i="4"/>
  <c r="R564" i="4" s="1"/>
  <c r="S589" i="4"/>
  <c r="Q689" i="4"/>
  <c r="P696" i="4"/>
  <c r="P731" i="4"/>
  <c r="Q734" i="4"/>
  <c r="R734" i="4" s="1"/>
  <c r="AU455" i="14" s="1"/>
  <c r="P786" i="4"/>
  <c r="Q790" i="4"/>
  <c r="P795" i="4"/>
  <c r="S809" i="4"/>
  <c r="AX818" i="14" s="1"/>
  <c r="S825" i="4"/>
  <c r="AX571" i="14" s="1"/>
  <c r="S826" i="4"/>
  <c r="P893" i="4"/>
  <c r="R893" i="4" s="1"/>
  <c r="AU691" i="14" s="1"/>
  <c r="P900" i="4"/>
  <c r="Q919" i="4"/>
  <c r="Q928" i="4"/>
  <c r="P931" i="4"/>
  <c r="R931" i="4" s="1"/>
  <c r="AU794" i="14" s="1"/>
  <c r="P948" i="4"/>
  <c r="P1006" i="4"/>
  <c r="Q1017" i="4"/>
  <c r="Q1040" i="4"/>
  <c r="S1062" i="4"/>
  <c r="AX705" i="14" s="1"/>
  <c r="Q1063" i="4"/>
  <c r="P1063" i="4"/>
  <c r="P1062" i="4"/>
  <c r="P1074" i="4"/>
  <c r="P1079" i="4"/>
  <c r="Q1090" i="4"/>
  <c r="R1090" i="4" s="1"/>
  <c r="AU801" i="14" s="1"/>
  <c r="S1090" i="4"/>
  <c r="AX801" i="14" s="1"/>
  <c r="Q1138" i="4"/>
  <c r="P1138" i="4"/>
  <c r="P1139" i="4"/>
  <c r="Q1167" i="4"/>
  <c r="P1229" i="4"/>
  <c r="Q1259" i="4"/>
  <c r="Q1306" i="4"/>
  <c r="S1339" i="4"/>
  <c r="P1339" i="4"/>
  <c r="Q1338" i="4"/>
  <c r="P1338" i="4"/>
  <c r="S1412" i="4"/>
  <c r="AX872" i="14" s="1"/>
  <c r="P1412" i="4"/>
  <c r="Q1420" i="4"/>
  <c r="Q1422" i="4"/>
  <c r="Q582" i="4"/>
  <c r="Q587" i="4"/>
  <c r="Q646" i="4"/>
  <c r="Q682" i="4"/>
  <c r="Q696" i="4"/>
  <c r="P712" i="4"/>
  <c r="Q731" i="4"/>
  <c r="P741" i="4"/>
  <c r="P776" i="4"/>
  <c r="Q786" i="4"/>
  <c r="S817" i="4"/>
  <c r="AX824" i="14" s="1"/>
  <c r="S879" i="4"/>
  <c r="AX624" i="14" s="1"/>
  <c r="S916" i="4"/>
  <c r="AX612" i="14" s="1"/>
  <c r="S935" i="4"/>
  <c r="P997" i="4"/>
  <c r="S1007" i="4"/>
  <c r="S1010" i="4"/>
  <c r="Q1023" i="4"/>
  <c r="S1052" i="4"/>
  <c r="P1078" i="4"/>
  <c r="R1078" i="4" s="1"/>
  <c r="AU644" i="14" s="1"/>
  <c r="S1079" i="4"/>
  <c r="S1078" i="4"/>
  <c r="AX644" i="14" s="1"/>
  <c r="P1143" i="4"/>
  <c r="Q1188" i="4"/>
  <c r="Q1199" i="4"/>
  <c r="S1199" i="4"/>
  <c r="AX567" i="14" s="1"/>
  <c r="P1199" i="4"/>
  <c r="Q1229" i="4"/>
  <c r="P1238" i="4"/>
  <c r="S1255" i="4"/>
  <c r="S1276" i="4"/>
  <c r="AX668" i="14" s="1"/>
  <c r="P1276" i="4"/>
  <c r="Q1314" i="4"/>
  <c r="P1358" i="4"/>
  <c r="Q1407" i="4"/>
  <c r="P1407" i="4"/>
  <c r="S1406" i="4"/>
  <c r="AX868" i="14" s="1"/>
  <c r="Q1406" i="4"/>
  <c r="S1407" i="4"/>
  <c r="P485" i="4"/>
  <c r="S492" i="4"/>
  <c r="AX329" i="14" s="1"/>
  <c r="Q523" i="4"/>
  <c r="P645" i="4"/>
  <c r="Q681" i="4"/>
  <c r="S724" i="4"/>
  <c r="AX436" i="14" s="1"/>
  <c r="S740" i="4"/>
  <c r="AX433" i="14" s="1"/>
  <c r="P773" i="4"/>
  <c r="P879" i="4"/>
  <c r="P915" i="4"/>
  <c r="S915" i="4"/>
  <c r="Q926" i="4"/>
  <c r="P1023" i="4"/>
  <c r="S1023" i="4"/>
  <c r="AX550" i="14" s="1"/>
  <c r="Q1125" i="4"/>
  <c r="S1125" i="4"/>
  <c r="AX739" i="14" s="1"/>
  <c r="S1154" i="4"/>
  <c r="AX835" i="14" s="1"/>
  <c r="P1155" i="4"/>
  <c r="Q1183" i="4"/>
  <c r="S1188" i="4"/>
  <c r="P1225" i="4"/>
  <c r="Q1238" i="4"/>
  <c r="S1250" i="4"/>
  <c r="AX621" i="14" s="1"/>
  <c r="P1277" i="4"/>
  <c r="Q1310" i="4"/>
  <c r="Q1358" i="4"/>
  <c r="S438" i="4"/>
  <c r="AX277" i="14" s="1"/>
  <c r="Q445" i="4"/>
  <c r="S462" i="4"/>
  <c r="AX400" i="14" s="1"/>
  <c r="Q522" i="4"/>
  <c r="Q547" i="4"/>
  <c r="Q586" i="4"/>
  <c r="S639" i="4"/>
  <c r="Q645" i="4"/>
  <c r="P681" i="4"/>
  <c r="Q716" i="4"/>
  <c r="Q788" i="4"/>
  <c r="S791" i="4"/>
  <c r="AX654" i="14" s="1"/>
  <c r="S792" i="4"/>
  <c r="S794" i="4"/>
  <c r="AX569" i="14" s="1"/>
  <c r="S836" i="4"/>
  <c r="Q868" i="4"/>
  <c r="S920" i="4"/>
  <c r="Q967" i="4"/>
  <c r="P980" i="4"/>
  <c r="S980" i="4"/>
  <c r="AX657" i="14" s="1"/>
  <c r="Q980" i="4"/>
  <c r="Q1018" i="4"/>
  <c r="S1028" i="4"/>
  <c r="AX687" i="14" s="1"/>
  <c r="P1049" i="4"/>
  <c r="S1075" i="4"/>
  <c r="P1125" i="4"/>
  <c r="Q1139" i="4"/>
  <c r="Q1150" i="4"/>
  <c r="P1150" i="4"/>
  <c r="S1149" i="4"/>
  <c r="AX542" i="14" s="1"/>
  <c r="P1149" i="4"/>
  <c r="S1169" i="4"/>
  <c r="S1168" i="4"/>
  <c r="AX581" i="14" s="1"/>
  <c r="P1168" i="4"/>
  <c r="Q1174" i="4"/>
  <c r="S1174" i="4"/>
  <c r="S1209" i="4"/>
  <c r="Q1209" i="4"/>
  <c r="S1208" i="4"/>
  <c r="AX681" i="14" s="1"/>
  <c r="S1226" i="4"/>
  <c r="S1277" i="4"/>
  <c r="Q1321" i="4"/>
  <c r="S1325" i="4"/>
  <c r="P1406" i="4"/>
  <c r="S1423" i="4"/>
  <c r="AX891" i="14" s="1"/>
  <c r="Q1423" i="4"/>
  <c r="P1423" i="4"/>
  <c r="S532" i="4"/>
  <c r="P569" i="4"/>
  <c r="P595" i="4"/>
  <c r="Q617" i="4"/>
  <c r="R617" i="4" s="1"/>
  <c r="AU324" i="14" s="1"/>
  <c r="Q638" i="4"/>
  <c r="S787" i="4"/>
  <c r="AX514" i="14" s="1"/>
  <c r="Q810" i="4"/>
  <c r="P813" i="4"/>
  <c r="R813" i="4" s="1"/>
  <c r="AU823" i="14" s="1"/>
  <c r="S873" i="4"/>
  <c r="Q880" i="4"/>
  <c r="P914" i="4"/>
  <c r="P925" i="4"/>
  <c r="S945" i="4"/>
  <c r="AX523" i="14" s="1"/>
  <c r="P945" i="4"/>
  <c r="S997" i="4"/>
  <c r="AX594" i="14" s="1"/>
  <c r="Q1006" i="4"/>
  <c r="Q1067" i="4"/>
  <c r="S1139" i="4"/>
  <c r="S1163" i="4"/>
  <c r="AX609" i="14" s="1"/>
  <c r="S1321" i="4"/>
  <c r="S1363" i="4"/>
  <c r="AX857" i="14" s="1"/>
  <c r="Q1363" i="4"/>
  <c r="P1363" i="4"/>
  <c r="Q1373" i="4"/>
  <c r="Q1372" i="4"/>
  <c r="P1372" i="4"/>
  <c r="P1379" i="4"/>
  <c r="P1403" i="4"/>
  <c r="Q1181" i="4"/>
  <c r="P1210" i="4"/>
  <c r="Q1280" i="4"/>
  <c r="P1377" i="4"/>
  <c r="P1388" i="4"/>
  <c r="P1397" i="4"/>
  <c r="S1178" i="4"/>
  <c r="P1181" i="4"/>
  <c r="S1201" i="4"/>
  <c r="S1288" i="4"/>
  <c r="AX732" i="14" s="1"/>
  <c r="P1299" i="4"/>
  <c r="Q1377" i="4"/>
  <c r="Q1397" i="4"/>
  <c r="P1070" i="4"/>
  <c r="S1102" i="4"/>
  <c r="Q1110" i="4"/>
  <c r="P1117" i="4"/>
  <c r="S1132" i="4"/>
  <c r="AX833" i="14" s="1"/>
  <c r="S1136" i="4"/>
  <c r="AX699" i="14" s="1"/>
  <c r="Q1148" i="4"/>
  <c r="Q1152" i="4"/>
  <c r="P1156" i="4"/>
  <c r="P1177" i="4"/>
  <c r="P1187" i="4"/>
  <c r="Q1210" i="4"/>
  <c r="Q1221" i="4"/>
  <c r="R1221" i="4" s="1"/>
  <c r="AU778" i="14" s="1"/>
  <c r="P1231" i="4"/>
  <c r="P1240" i="4"/>
  <c r="Q1273" i="4"/>
  <c r="S1322" i="4"/>
  <c r="AX842" i="14" s="1"/>
  <c r="S1324" i="4"/>
  <c r="AX646" i="14" s="1"/>
  <c r="S1031" i="4"/>
  <c r="S1137" i="4"/>
  <c r="S1145" i="4"/>
  <c r="AX792" i="14" s="1"/>
  <c r="Q1157" i="4"/>
  <c r="P1184" i="4"/>
  <c r="P1211" i="4"/>
  <c r="S1241" i="4"/>
  <c r="AX620" i="14" s="1"/>
  <c r="S1286" i="4"/>
  <c r="AX629" i="14" s="1"/>
  <c r="Q1311" i="4"/>
  <c r="S866" i="4"/>
  <c r="Q935" i="4"/>
  <c r="P975" i="4"/>
  <c r="R975" i="4" s="1"/>
  <c r="AU803" i="14" s="1"/>
  <c r="P1000" i="4"/>
  <c r="S1005" i="4"/>
  <c r="S1038" i="4"/>
  <c r="AX508" i="14" s="1"/>
  <c r="Q1053" i="4"/>
  <c r="P1066" i="4"/>
  <c r="P1118" i="4"/>
  <c r="Q1180" i="4"/>
  <c r="S1183" i="4"/>
  <c r="AX618" i="14" s="1"/>
  <c r="S1194" i="4"/>
  <c r="P1202" i="4"/>
  <c r="S1211" i="4"/>
  <c r="Q1223" i="4"/>
  <c r="R1223" i="4" s="1"/>
  <c r="S1233" i="4"/>
  <c r="AX639" i="14" s="1"/>
  <c r="S1258" i="4"/>
  <c r="AX754" i="14" s="1"/>
  <c r="P1323" i="4"/>
  <c r="Q1376" i="4"/>
  <c r="S1418" i="4"/>
  <c r="S744" i="4"/>
  <c r="AX421" i="14" s="1"/>
  <c r="Q830" i="4"/>
  <c r="P858" i="4"/>
  <c r="S865" i="4"/>
  <c r="AX724" i="14" s="1"/>
  <c r="S907" i="4"/>
  <c r="AX533" i="14" s="1"/>
  <c r="Q945" i="4"/>
  <c r="Q951" i="4"/>
  <c r="Q1004" i="4"/>
  <c r="P1059" i="4"/>
  <c r="S1065" i="4"/>
  <c r="AX831" i="14" s="1"/>
  <c r="S1146" i="4"/>
  <c r="S1185" i="4"/>
  <c r="AX837" i="14" s="1"/>
  <c r="P1287" i="4"/>
  <c r="S1290" i="4"/>
  <c r="AX840" i="14" s="1"/>
  <c r="Q1371" i="4"/>
  <c r="Q1382" i="4"/>
  <c r="Q812" i="4"/>
  <c r="Q852" i="4"/>
  <c r="S862" i="4"/>
  <c r="AX501" i="14" s="1"/>
  <c r="S895" i="4"/>
  <c r="Q964" i="4"/>
  <c r="Q977" i="4"/>
  <c r="S989" i="4"/>
  <c r="S1004" i="4"/>
  <c r="AX648" i="14" s="1"/>
  <c r="P1162" i="4"/>
  <c r="S1242" i="4"/>
  <c r="S1256" i="4"/>
  <c r="AX730" i="14" s="1"/>
  <c r="Q1278" i="4"/>
  <c r="Q1287" i="4"/>
  <c r="S1303" i="4"/>
  <c r="AX758" i="14" s="1"/>
  <c r="P1321" i="4"/>
  <c r="Q1326" i="4"/>
  <c r="S1354" i="4"/>
  <c r="AX696" i="14" s="1"/>
  <c r="S1416" i="4"/>
  <c r="Q927" i="4"/>
  <c r="P941" i="4"/>
  <c r="Q1091" i="4"/>
  <c r="S1130" i="4"/>
  <c r="AX483" i="14" s="1"/>
  <c r="Q1165" i="4"/>
  <c r="P1278" i="4"/>
  <c r="S1388" i="4"/>
  <c r="AX885" i="14" s="1"/>
  <c r="S1410" i="4"/>
  <c r="AX879" i="14" s="1"/>
  <c r="Q835" i="4"/>
  <c r="Q917" i="4"/>
  <c r="S927" i="4"/>
  <c r="AX735" i="14" s="1"/>
  <c r="P994" i="4"/>
  <c r="P1043" i="4"/>
  <c r="Q1048" i="4"/>
  <c r="Q1066" i="4"/>
  <c r="P1091" i="4"/>
  <c r="Q1135" i="4"/>
  <c r="P1148" i="4"/>
  <c r="Q1161" i="4"/>
  <c r="S1165" i="4"/>
  <c r="AX637" i="14" s="1"/>
  <c r="Q1172" i="4"/>
  <c r="Q1303" i="4"/>
  <c r="S1380" i="4"/>
  <c r="AX867" i="14" s="1"/>
  <c r="P169" i="4"/>
  <c r="P160" i="4"/>
  <c r="P159" i="4"/>
  <c r="Q171" i="4"/>
  <c r="Q172" i="4"/>
  <c r="S169" i="4"/>
  <c r="AX6" i="14" s="1"/>
  <c r="Q192" i="4"/>
  <c r="S198" i="4"/>
  <c r="AX218" i="14" s="1"/>
  <c r="Q198" i="4"/>
  <c r="Q254" i="4"/>
  <c r="Q253" i="4"/>
  <c r="Q271" i="4"/>
  <c r="Q270" i="4"/>
  <c r="P359" i="4"/>
  <c r="P154" i="4"/>
  <c r="R154" i="4" s="1"/>
  <c r="AU27" i="14" s="1"/>
  <c r="S192" i="4"/>
  <c r="AX224" i="14" s="1"/>
  <c r="S215" i="4"/>
  <c r="S214" i="4"/>
  <c r="AX225" i="14" s="1"/>
  <c r="Q219" i="4"/>
  <c r="P286" i="4"/>
  <c r="P285" i="4"/>
  <c r="P53" i="4"/>
  <c r="P55" i="4"/>
  <c r="P57" i="4"/>
  <c r="P59" i="4"/>
  <c r="P61" i="4"/>
  <c r="P65" i="4"/>
  <c r="P67" i="4"/>
  <c r="P69" i="4"/>
  <c r="P71" i="4"/>
  <c r="P73" i="4"/>
  <c r="P77" i="4"/>
  <c r="P79" i="4"/>
  <c r="P81" i="4"/>
  <c r="R81" i="4" s="1"/>
  <c r="P83" i="4"/>
  <c r="R83" i="4" s="1"/>
  <c r="P87" i="4"/>
  <c r="P89" i="4"/>
  <c r="P91" i="4"/>
  <c r="P95" i="4"/>
  <c r="P97" i="4"/>
  <c r="P99" i="4"/>
  <c r="P101" i="4"/>
  <c r="P103" i="4"/>
  <c r="P105" i="4"/>
  <c r="P109" i="4"/>
  <c r="P111" i="4"/>
  <c r="P113" i="4"/>
  <c r="P115" i="4"/>
  <c r="P117" i="4"/>
  <c r="P119" i="4"/>
  <c r="P121" i="4"/>
  <c r="P123" i="4"/>
  <c r="P125" i="4"/>
  <c r="P127" i="4"/>
  <c r="P129" i="4"/>
  <c r="P131" i="4"/>
  <c r="P133" i="4"/>
  <c r="P135" i="4"/>
  <c r="P152" i="4"/>
  <c r="P164" i="4"/>
  <c r="P165" i="4"/>
  <c r="Q178" i="4"/>
  <c r="P183" i="4"/>
  <c r="P198" i="4"/>
  <c r="Q203" i="4"/>
  <c r="S262" i="4"/>
  <c r="Q262" i="4"/>
  <c r="S261" i="4"/>
  <c r="AX194" i="14" s="1"/>
  <c r="P261" i="4"/>
  <c r="S293" i="4"/>
  <c r="AX228" i="14" s="1"/>
  <c r="P293" i="4"/>
  <c r="R293" i="4" s="1"/>
  <c r="AU228" i="14" s="1"/>
  <c r="S335" i="4"/>
  <c r="AX203" i="14" s="1"/>
  <c r="Q335" i="4"/>
  <c r="S336" i="4"/>
  <c r="Q336" i="4"/>
  <c r="P340" i="4"/>
  <c r="Q373" i="4"/>
  <c r="Q372" i="4"/>
  <c r="S209" i="4"/>
  <c r="P209" i="4"/>
  <c r="P208" i="4"/>
  <c r="S5" i="4"/>
  <c r="AX8" i="14" s="1"/>
  <c r="S25" i="4"/>
  <c r="AX98" i="14" s="1"/>
  <c r="S45" i="4"/>
  <c r="AX43" i="14" s="1"/>
  <c r="S53" i="4"/>
  <c r="AX39" i="14" s="1"/>
  <c r="S115" i="4"/>
  <c r="AX41" i="14" s="1"/>
  <c r="S125" i="4"/>
  <c r="AX36" i="14" s="1"/>
  <c r="P148" i="4"/>
  <c r="S226" i="4"/>
  <c r="AX212" i="14" s="1"/>
  <c r="P226" i="4"/>
  <c r="S240" i="4"/>
  <c r="AX207" i="14" s="1"/>
  <c r="Q240" i="4"/>
  <c r="P240" i="4"/>
  <c r="P146" i="4"/>
  <c r="Q148" i="4"/>
  <c r="S150" i="4"/>
  <c r="AX29" i="14" s="1"/>
  <c r="Q163" i="4"/>
  <c r="P172" i="4"/>
  <c r="Q174" i="4"/>
  <c r="S176" i="4"/>
  <c r="P181" i="4"/>
  <c r="P188" i="4"/>
  <c r="Q196" i="4"/>
  <c r="P196" i="4"/>
  <c r="S197" i="4"/>
  <c r="S201" i="4"/>
  <c r="AX136" i="14" s="1"/>
  <c r="S208" i="4"/>
  <c r="AX124" i="14" s="1"/>
  <c r="Q217" i="4"/>
  <c r="Q226" i="4"/>
  <c r="P229" i="4"/>
  <c r="P271" i="4"/>
  <c r="S352" i="4"/>
  <c r="Q352" i="4"/>
  <c r="P352" i="4"/>
  <c r="S351" i="4"/>
  <c r="AX127" i="14" s="1"/>
  <c r="Q351" i="4"/>
  <c r="P351" i="4"/>
  <c r="Q366" i="4"/>
  <c r="Q589" i="4"/>
  <c r="Q588" i="4"/>
  <c r="S15" i="4"/>
  <c r="AX86" i="14" s="1"/>
  <c r="S35" i="4"/>
  <c r="S127" i="4"/>
  <c r="AX11" i="14" s="1"/>
  <c r="Q208" i="4"/>
  <c r="P237" i="4"/>
  <c r="P236" i="4"/>
  <c r="P144" i="4"/>
  <c r="Q146" i="4"/>
  <c r="S148" i="4"/>
  <c r="AX59" i="14" s="1"/>
  <c r="P161" i="4"/>
  <c r="S163" i="4"/>
  <c r="AX75" i="14" s="1"/>
  <c r="P170" i="4"/>
  <c r="R170" i="4" s="1"/>
  <c r="P179" i="4"/>
  <c r="Q180" i="4"/>
  <c r="P186" i="4"/>
  <c r="Q188" i="4"/>
  <c r="S193" i="4"/>
  <c r="S213" i="4"/>
  <c r="Q213" i="4"/>
  <c r="S212" i="4"/>
  <c r="AX122" i="14" s="1"/>
  <c r="Q212" i="4"/>
  <c r="S217" i="4"/>
  <c r="S223" i="4"/>
  <c r="AX209" i="14" s="1"/>
  <c r="P223" i="4"/>
  <c r="Q229" i="4"/>
  <c r="P254" i="4"/>
  <c r="P253" i="4"/>
  <c r="P297" i="4"/>
  <c r="S303" i="4"/>
  <c r="AX199" i="14" s="1"/>
  <c r="Q303" i="4"/>
  <c r="P303" i="4"/>
  <c r="S304" i="4"/>
  <c r="Q304" i="4"/>
  <c r="P304" i="4"/>
  <c r="S320" i="4"/>
  <c r="Q320" i="4"/>
  <c r="P320" i="4"/>
  <c r="S319" i="4"/>
  <c r="AX166" i="14" s="1"/>
  <c r="Q319" i="4"/>
  <c r="P319" i="4"/>
  <c r="S21" i="4"/>
  <c r="S39" i="4"/>
  <c r="S47" i="4"/>
  <c r="AX84" i="14" s="1"/>
  <c r="S146" i="4"/>
  <c r="AX73" i="14" s="1"/>
  <c r="Q161" i="4"/>
  <c r="S172" i="4"/>
  <c r="Q186" i="4"/>
  <c r="P235" i="4"/>
  <c r="S235" i="4"/>
  <c r="AX142" i="14" s="1"/>
  <c r="S241" i="4"/>
  <c r="AX211" i="14" s="1"/>
  <c r="P241" i="4"/>
  <c r="S242" i="4"/>
  <c r="Q242" i="4"/>
  <c r="P242" i="4"/>
  <c r="S245" i="4"/>
  <c r="AX189" i="14" s="1"/>
  <c r="Q245" i="4"/>
  <c r="S246" i="4"/>
  <c r="P246" i="4"/>
  <c r="Q685" i="4"/>
  <c r="Q686" i="4"/>
  <c r="S13" i="4"/>
  <c r="S51" i="4"/>
  <c r="AX44" i="14" s="1"/>
  <c r="P140" i="4"/>
  <c r="R140" i="4" s="1"/>
  <c r="AU79" i="14" s="1"/>
  <c r="S144" i="4"/>
  <c r="AX56" i="14" s="1"/>
  <c r="P157" i="4"/>
  <c r="Q159" i="4"/>
  <c r="P168" i="4"/>
  <c r="S170" i="4"/>
  <c r="S186" i="4"/>
  <c r="AX45" i="14" s="1"/>
  <c r="P212" i="4"/>
  <c r="P215" i="4"/>
  <c r="Q220" i="4"/>
  <c r="R220" i="4" s="1"/>
  <c r="AU216" i="14" s="1"/>
  <c r="Q228" i="4"/>
  <c r="P228" i="4"/>
  <c r="S227" i="4"/>
  <c r="AX163" i="14" s="1"/>
  <c r="Q227" i="4"/>
  <c r="Q241" i="4"/>
  <c r="P252" i="4"/>
  <c r="Q345" i="4"/>
  <c r="Q209" i="4"/>
  <c r="S326" i="4"/>
  <c r="Q326" i="4"/>
  <c r="P326" i="4"/>
  <c r="S325" i="4"/>
  <c r="AX140" i="14" s="1"/>
  <c r="P325" i="4"/>
  <c r="S343" i="4"/>
  <c r="Q343" i="4"/>
  <c r="P343" i="4"/>
  <c r="S342" i="4"/>
  <c r="AX196" i="14" s="1"/>
  <c r="P342" i="4"/>
  <c r="Q388" i="4"/>
  <c r="Q387" i="4"/>
  <c r="S19" i="4"/>
  <c r="S41" i="4"/>
  <c r="AX5" i="14" s="1"/>
  <c r="S61" i="4"/>
  <c r="AX46" i="14" s="1"/>
  <c r="P42" i="4"/>
  <c r="P46" i="4"/>
  <c r="P52" i="4"/>
  <c r="P54" i="4"/>
  <c r="P60" i="4"/>
  <c r="P62" i="4"/>
  <c r="P68" i="4"/>
  <c r="P72" i="4"/>
  <c r="P74" i="4"/>
  <c r="P80" i="4"/>
  <c r="P82" i="4"/>
  <c r="P86" i="4"/>
  <c r="P92" i="4"/>
  <c r="P94" i="4"/>
  <c r="P100" i="4"/>
  <c r="P102" i="4"/>
  <c r="P104" i="4"/>
  <c r="P106" i="4"/>
  <c r="P108" i="4"/>
  <c r="P112" i="4"/>
  <c r="P114" i="4"/>
  <c r="P116" i="4"/>
  <c r="P118" i="4"/>
  <c r="P120" i="4"/>
  <c r="P122" i="4"/>
  <c r="P124" i="4"/>
  <c r="P126" i="4"/>
  <c r="P128" i="4"/>
  <c r="P130" i="4"/>
  <c r="P132" i="4"/>
  <c r="P134" i="4"/>
  <c r="P136" i="4"/>
  <c r="Q138" i="4"/>
  <c r="P153" i="4"/>
  <c r="Q155" i="4"/>
  <c r="S157" i="4"/>
  <c r="AX80" i="14" s="1"/>
  <c r="P166" i="4"/>
  <c r="Q184" i="4"/>
  <c r="P194" i="4"/>
  <c r="S195" i="4"/>
  <c r="Q195" i="4"/>
  <c r="P202" i="4"/>
  <c r="P218" i="4"/>
  <c r="Q224" i="4"/>
  <c r="Q225" i="4"/>
  <c r="P227" i="4"/>
  <c r="S256" i="4"/>
  <c r="Q256" i="4"/>
  <c r="S255" i="4"/>
  <c r="AX147" i="14" s="1"/>
  <c r="Q255" i="4"/>
  <c r="P255" i="4"/>
  <c r="S273" i="4"/>
  <c r="Q273" i="4"/>
  <c r="P273" i="4"/>
  <c r="S272" i="4"/>
  <c r="AX146" i="14" s="1"/>
  <c r="Q272" i="4"/>
  <c r="P272" i="4"/>
  <c r="S278" i="4"/>
  <c r="AX210" i="14" s="1"/>
  <c r="P278" i="4"/>
  <c r="R278" i="4" s="1"/>
  <c r="AU210" i="14" s="1"/>
  <c r="S7" i="4"/>
  <c r="AX81" i="14" s="1"/>
  <c r="P22" i="4"/>
  <c r="Q2" i="4"/>
  <c r="Q10" i="4"/>
  <c r="Q26" i="4"/>
  <c r="Q44" i="4"/>
  <c r="Q54" i="4"/>
  <c r="Q62" i="4"/>
  <c r="Q72" i="4"/>
  <c r="Q74" i="4"/>
  <c r="Q76" i="4"/>
  <c r="Q78" i="4"/>
  <c r="Q88" i="4"/>
  <c r="Q92" i="4"/>
  <c r="Q96" i="4"/>
  <c r="Q100" i="4"/>
  <c r="Q102" i="4"/>
  <c r="Q104" i="4"/>
  <c r="Q106" i="4"/>
  <c r="Q112" i="4"/>
  <c r="Q114" i="4"/>
  <c r="Q116" i="4"/>
  <c r="Q118" i="4"/>
  <c r="Q120" i="4"/>
  <c r="Q122" i="4"/>
  <c r="Q124" i="4"/>
  <c r="Q126" i="4"/>
  <c r="Q128" i="4"/>
  <c r="Q130" i="4"/>
  <c r="Q132" i="4"/>
  <c r="Q134" i="4"/>
  <c r="Q136" i="4"/>
  <c r="P151" i="4"/>
  <c r="Q153" i="4"/>
  <c r="S166" i="4"/>
  <c r="P175" i="4"/>
  <c r="S184" i="4"/>
  <c r="AX116" i="14" s="1"/>
  <c r="Q194" i="4"/>
  <c r="Q202" i="4"/>
  <c r="Q222" i="4"/>
  <c r="Q221" i="4"/>
  <c r="S287" i="4"/>
  <c r="AX202" i="14" s="1"/>
  <c r="Q287" i="4"/>
  <c r="P287" i="4"/>
  <c r="Q318" i="4"/>
  <c r="Q317" i="4"/>
  <c r="Q325" i="4"/>
  <c r="Q342" i="4"/>
  <c r="Q350" i="4"/>
  <c r="Q405" i="4"/>
  <c r="Q406" i="4"/>
  <c r="S453" i="4"/>
  <c r="Q453" i="4"/>
  <c r="P453" i="4"/>
  <c r="S452" i="4"/>
  <c r="AX258" i="14" s="1"/>
  <c r="Q452" i="4"/>
  <c r="P452" i="4"/>
  <c r="Q181" i="4"/>
  <c r="S182" i="4"/>
  <c r="S33" i="4"/>
  <c r="P6" i="4"/>
  <c r="P16" i="4"/>
  <c r="Q8" i="4"/>
  <c r="Q16" i="4"/>
  <c r="Q42" i="4"/>
  <c r="Q48" i="4"/>
  <c r="S6" i="4"/>
  <c r="S12" i="4"/>
  <c r="AX55" i="14" s="1"/>
  <c r="S18" i="4"/>
  <c r="AX7" i="14" s="1"/>
  <c r="S22" i="4"/>
  <c r="AX61" i="14" s="1"/>
  <c r="S44" i="4"/>
  <c r="P149" i="4"/>
  <c r="Q151" i="4"/>
  <c r="Q164" i="4"/>
  <c r="P173" i="4"/>
  <c r="R173" i="4" s="1"/>
  <c r="AU35" i="14" s="1"/>
  <c r="P182" i="4"/>
  <c r="S194" i="4"/>
  <c r="AX176" i="14" s="1"/>
  <c r="P197" i="4"/>
  <c r="R197" i="4" s="1"/>
  <c r="Q211" i="4"/>
  <c r="P211" i="4"/>
  <c r="Q210" i="4"/>
  <c r="P210" i="4"/>
  <c r="S251" i="4"/>
  <c r="AX204" i="14" s="1"/>
  <c r="S252" i="4"/>
  <c r="S525" i="4"/>
  <c r="AX395" i="14" s="1"/>
  <c r="S526" i="4"/>
  <c r="Q526" i="4"/>
  <c r="S3" i="4"/>
  <c r="P8" i="4"/>
  <c r="P48" i="4"/>
  <c r="Q14" i="4"/>
  <c r="Q28" i="4"/>
  <c r="S26" i="4"/>
  <c r="S46" i="4"/>
  <c r="S52" i="4"/>
  <c r="P147" i="4"/>
  <c r="Q149" i="4"/>
  <c r="Q182" i="4"/>
  <c r="P187" i="4"/>
  <c r="Q193" i="4"/>
  <c r="P213" i="4"/>
  <c r="P221" i="4"/>
  <c r="P267" i="4"/>
  <c r="P269" i="4"/>
  <c r="P268" i="4"/>
  <c r="Q279" i="4"/>
  <c r="R279" i="4" s="1"/>
  <c r="AU217" i="14" s="1"/>
  <c r="Q280" i="4"/>
  <c r="P335" i="4"/>
  <c r="P336" i="4"/>
  <c r="Q380" i="4"/>
  <c r="P380" i="4"/>
  <c r="S379" i="4"/>
  <c r="AX141" i="14" s="1"/>
  <c r="Q379" i="4"/>
  <c r="S380" i="4"/>
  <c r="P379" i="4"/>
  <c r="S230" i="4"/>
  <c r="Q230" i="4"/>
  <c r="S229" i="4"/>
  <c r="AX120" i="14" s="1"/>
  <c r="S31" i="4"/>
  <c r="Q4" i="4"/>
  <c r="R4" i="4" s="1"/>
  <c r="AU103" i="14" s="1"/>
  <c r="Q60" i="4"/>
  <c r="Q147" i="4"/>
  <c r="Q187" i="4"/>
  <c r="P216" i="4"/>
  <c r="Q246" i="4"/>
  <c r="Q252" i="4"/>
  <c r="P256" i="4"/>
  <c r="Q330" i="4"/>
  <c r="Q329" i="4"/>
  <c r="P180" i="4"/>
  <c r="P192" i="4"/>
  <c r="S224" i="4"/>
  <c r="AX150" i="14" s="1"/>
  <c r="P225" i="4"/>
  <c r="Q243" i="4"/>
  <c r="S266" i="4"/>
  <c r="AX177" i="14" s="1"/>
  <c r="P358" i="4"/>
  <c r="S267" i="4"/>
  <c r="P280" i="4"/>
  <c r="Q282" i="4"/>
  <c r="S284" i="4"/>
  <c r="P295" i="4"/>
  <c r="S299" i="4"/>
  <c r="Q314" i="4"/>
  <c r="R314" i="4" s="1"/>
  <c r="S316" i="4"/>
  <c r="Q346" i="4"/>
  <c r="Q363" i="4"/>
  <c r="Q368" i="4"/>
  <c r="P376" i="4"/>
  <c r="Q525" i="4"/>
  <c r="Q538" i="4"/>
  <c r="P622" i="4"/>
  <c r="S621" i="4"/>
  <c r="AX364" i="14" s="1"/>
  <c r="P621" i="4"/>
  <c r="S622" i="4"/>
  <c r="S282" i="4"/>
  <c r="Q295" i="4"/>
  <c r="P310" i="4"/>
  <c r="S314" i="4"/>
  <c r="S346" i="4"/>
  <c r="S384" i="4"/>
  <c r="Q384" i="4"/>
  <c r="S383" i="4"/>
  <c r="AX179" i="14" s="1"/>
  <c r="Q383" i="4"/>
  <c r="P393" i="4"/>
  <c r="R393" i="4" s="1"/>
  <c r="AU256" i="14" s="1"/>
  <c r="Q397" i="4"/>
  <c r="S434" i="4"/>
  <c r="P434" i="4"/>
  <c r="S433" i="4"/>
  <c r="AX234" i="14" s="1"/>
  <c r="P433" i="4"/>
  <c r="S501" i="4"/>
  <c r="Q501" i="4"/>
  <c r="P501" i="4"/>
  <c r="S500" i="4"/>
  <c r="AX249" i="14" s="1"/>
  <c r="Q500" i="4"/>
  <c r="P500" i="4"/>
  <c r="P523" i="4"/>
  <c r="P522" i="4"/>
  <c r="Q537" i="4"/>
  <c r="Q244" i="4"/>
  <c r="P257" i="4"/>
  <c r="Q259" i="4"/>
  <c r="P274" i="4"/>
  <c r="R274" i="4" s="1"/>
  <c r="AU190" i="14" s="1"/>
  <c r="Q276" i="4"/>
  <c r="P289" i="4"/>
  <c r="Q291" i="4"/>
  <c r="P306" i="4"/>
  <c r="Q308" i="4"/>
  <c r="S310" i="4"/>
  <c r="P321" i="4"/>
  <c r="Q323" i="4"/>
  <c r="P338" i="4"/>
  <c r="Q340" i="4"/>
  <c r="P353" i="4"/>
  <c r="Q355" i="4"/>
  <c r="P366" i="4"/>
  <c r="S371" i="4"/>
  <c r="S537" i="4"/>
  <c r="AX351" i="14" s="1"/>
  <c r="P537" i="4"/>
  <c r="S538" i="4"/>
  <c r="P538" i="4"/>
  <c r="P610" i="4"/>
  <c r="S611" i="4"/>
  <c r="Q611" i="4"/>
  <c r="P611" i="4"/>
  <c r="S610" i="4"/>
  <c r="AX333" i="14" s="1"/>
  <c r="Q610" i="4"/>
  <c r="S244" i="4"/>
  <c r="Q257" i="4"/>
  <c r="S276" i="4"/>
  <c r="Q289" i="4"/>
  <c r="S291" i="4"/>
  <c r="AX180" i="14" s="1"/>
  <c r="Q306" i="4"/>
  <c r="S308" i="4"/>
  <c r="Q321" i="4"/>
  <c r="S323" i="4"/>
  <c r="AX160" i="14" s="1"/>
  <c r="Q338" i="4"/>
  <c r="S340" i="4"/>
  <c r="AX186" i="14" s="1"/>
  <c r="Q353" i="4"/>
  <c r="S407" i="4"/>
  <c r="AX270" i="14" s="1"/>
  <c r="Q407" i="4"/>
  <c r="P407" i="4"/>
  <c r="S416" i="4"/>
  <c r="AX246" i="14" s="1"/>
  <c r="Q416" i="4"/>
  <c r="R416" i="4" s="1"/>
  <c r="AU246" i="14" s="1"/>
  <c r="S421" i="4"/>
  <c r="Q421" i="4"/>
  <c r="P421" i="4"/>
  <c r="S420" i="4"/>
  <c r="AX285" i="14" s="1"/>
  <c r="Q420" i="4"/>
  <c r="S425" i="4"/>
  <c r="Q425" i="4"/>
  <c r="P425" i="4"/>
  <c r="S424" i="4"/>
  <c r="AX404" i="14" s="1"/>
  <c r="Q424" i="4"/>
  <c r="S435" i="4"/>
  <c r="AX257" i="14" s="1"/>
  <c r="Q497" i="4"/>
  <c r="Q496" i="4"/>
  <c r="P532" i="4"/>
  <c r="P531" i="4"/>
  <c r="S571" i="4"/>
  <c r="AX360" i="14" s="1"/>
  <c r="Q571" i="4"/>
  <c r="S572" i="4"/>
  <c r="Q572" i="4"/>
  <c r="P572" i="4"/>
  <c r="Q581" i="4"/>
  <c r="S257" i="4"/>
  <c r="AX144" i="14" s="1"/>
  <c r="S306" i="4"/>
  <c r="S321" i="4"/>
  <c r="AX192" i="14" s="1"/>
  <c r="S338" i="4"/>
  <c r="S378" i="4"/>
  <c r="P378" i="4"/>
  <c r="Q377" i="4"/>
  <c r="P377" i="4"/>
  <c r="S468" i="4"/>
  <c r="Q468" i="4"/>
  <c r="P468" i="4"/>
  <c r="S467" i="4"/>
  <c r="AX299" i="14" s="1"/>
  <c r="Q467" i="4"/>
  <c r="P467" i="4"/>
  <c r="S514" i="4"/>
  <c r="AX269" i="14" s="1"/>
  <c r="Q514" i="4"/>
  <c r="P514" i="4"/>
  <c r="P251" i="4"/>
  <c r="R251" i="4" s="1"/>
  <c r="AU204" i="14" s="1"/>
  <c r="P283" i="4"/>
  <c r="Q285" i="4"/>
  <c r="P300" i="4"/>
  <c r="P315" i="4"/>
  <c r="P332" i="4"/>
  <c r="R332" i="4" s="1"/>
  <c r="AU173" i="14" s="1"/>
  <c r="P347" i="4"/>
  <c r="Q349" i="4"/>
  <c r="P384" i="4"/>
  <c r="P391" i="4"/>
  <c r="R391" i="4" s="1"/>
  <c r="AU407" i="14" s="1"/>
  <c r="Q403" i="4"/>
  <c r="Q283" i="4"/>
  <c r="P298" i="4"/>
  <c r="S359" i="4"/>
  <c r="P587" i="4"/>
  <c r="P586" i="4"/>
  <c r="Q266" i="4"/>
  <c r="Q298" i="4"/>
  <c r="S315" i="4"/>
  <c r="AX200" i="14" s="1"/>
  <c r="S357" i="4"/>
  <c r="P360" i="4"/>
  <c r="Q362" i="4"/>
  <c r="P430" i="4"/>
  <c r="S429" i="4"/>
  <c r="AX255" i="14" s="1"/>
  <c r="P429" i="4"/>
  <c r="S430" i="4"/>
  <c r="S436" i="4"/>
  <c r="AX307" i="14" s="1"/>
  <c r="Q511" i="4"/>
  <c r="Q510" i="4"/>
  <c r="P520" i="4"/>
  <c r="P519" i="4"/>
  <c r="P544" i="4"/>
  <c r="P543" i="4"/>
  <c r="P574" i="4"/>
  <c r="Q604" i="4"/>
  <c r="Q603" i="4"/>
  <c r="Q376" i="4"/>
  <c r="P375" i="4"/>
  <c r="S386" i="4"/>
  <c r="P386" i="4"/>
  <c r="S385" i="4"/>
  <c r="AX240" i="14" s="1"/>
  <c r="P385" i="4"/>
  <c r="S565" i="4"/>
  <c r="AX330" i="14" s="1"/>
  <c r="Q565" i="4"/>
  <c r="P565" i="4"/>
  <c r="P616" i="4"/>
  <c r="S615" i="4"/>
  <c r="AX385" i="14" s="1"/>
  <c r="P615" i="4"/>
  <c r="S616" i="4"/>
  <c r="Q616" i="4"/>
  <c r="P243" i="4"/>
  <c r="P260" i="4"/>
  <c r="R260" i="4" s="1"/>
  <c r="AU226" i="14" s="1"/>
  <c r="P275" i="4"/>
  <c r="R275" i="4" s="1"/>
  <c r="AU143" i="14" s="1"/>
  <c r="Q277" i="4"/>
  <c r="P292" i="4"/>
  <c r="Q294" i="4"/>
  <c r="P307" i="4"/>
  <c r="Q309" i="4"/>
  <c r="P324" i="4"/>
  <c r="P339" i="4"/>
  <c r="R339" i="4" s="1"/>
  <c r="AU219" i="14" s="1"/>
  <c r="Q341" i="4"/>
  <c r="P354" i="4"/>
  <c r="P356" i="4"/>
  <c r="Q358" i="4"/>
  <c r="S360" i="4"/>
  <c r="AX178" i="14" s="1"/>
  <c r="Q375" i="4"/>
  <c r="S403" i="4"/>
  <c r="AX375" i="14" s="1"/>
  <c r="P403" i="4"/>
  <c r="P404" i="4"/>
  <c r="S413" i="4"/>
  <c r="AX316" i="14" s="1"/>
  <c r="Q413" i="4"/>
  <c r="P413" i="4"/>
  <c r="S414" i="4"/>
  <c r="Q414" i="4"/>
  <c r="R414" i="4" s="1"/>
  <c r="Q599" i="4"/>
  <c r="P258" i="4"/>
  <c r="P290" i="4"/>
  <c r="P305" i="4"/>
  <c r="R305" i="4" s="1"/>
  <c r="AU129" i="14" s="1"/>
  <c r="P322" i="4"/>
  <c r="Q324" i="4"/>
  <c r="P337" i="4"/>
  <c r="Q354" i="4"/>
  <c r="Q356" i="4"/>
  <c r="S358" i="4"/>
  <c r="AX126" i="14" s="1"/>
  <c r="P370" i="4"/>
  <c r="P371" i="4"/>
  <c r="S375" i="4"/>
  <c r="AX162" i="14" s="1"/>
  <c r="Q378" i="4"/>
  <c r="Q385" i="4"/>
  <c r="S481" i="4"/>
  <c r="Q481" i="4"/>
  <c r="P481" i="4"/>
  <c r="S480" i="4"/>
  <c r="AX388" i="14" s="1"/>
  <c r="Q480" i="4"/>
  <c r="P480" i="4"/>
  <c r="Q337" i="4"/>
  <c r="S365" i="4"/>
  <c r="AX181" i="14" s="1"/>
  <c r="S366" i="4"/>
  <c r="S390" i="4"/>
  <c r="P390" i="4"/>
  <c r="S389" i="4"/>
  <c r="AX239" i="14" s="1"/>
  <c r="S419" i="4"/>
  <c r="Q419" i="4"/>
  <c r="P419" i="4"/>
  <c r="S418" i="4"/>
  <c r="AX254" i="14" s="1"/>
  <c r="Q418" i="4"/>
  <c r="S423" i="4"/>
  <c r="Q423" i="4"/>
  <c r="P423" i="4"/>
  <c r="S422" i="4"/>
  <c r="AX371" i="14" s="1"/>
  <c r="Q422" i="4"/>
  <c r="S426" i="4"/>
  <c r="AX272" i="14" s="1"/>
  <c r="Q426" i="4"/>
  <c r="Q437" i="4"/>
  <c r="P437" i="4"/>
  <c r="Q595" i="4"/>
  <c r="P350" i="4"/>
  <c r="P389" i="4"/>
  <c r="P405" i="4"/>
  <c r="P406" i="4"/>
  <c r="P418" i="4"/>
  <c r="P422" i="4"/>
  <c r="P426" i="4"/>
  <c r="Q430" i="4"/>
  <c r="Q434" i="4"/>
  <c r="P365" i="4"/>
  <c r="P368" i="4"/>
  <c r="S370" i="4"/>
  <c r="AX187" i="14" s="1"/>
  <c r="Q389" i="4"/>
  <c r="S411" i="4"/>
  <c r="Q433" i="4"/>
  <c r="P445" i="4"/>
  <c r="P444" i="4"/>
  <c r="S508" i="4"/>
  <c r="Q508" i="4"/>
  <c r="P508" i="4"/>
  <c r="S507" i="4"/>
  <c r="AX282" i="14" s="1"/>
  <c r="Q507" i="4"/>
  <c r="P507" i="4"/>
  <c r="Q545" i="4"/>
  <c r="S580" i="4"/>
  <c r="Q580" i="4"/>
  <c r="P580" i="4"/>
  <c r="S579" i="4"/>
  <c r="AX387" i="14" s="1"/>
  <c r="Q579" i="4"/>
  <c r="P579" i="4"/>
  <c r="Q439" i="4"/>
  <c r="P454" i="4"/>
  <c r="Q484" i="4"/>
  <c r="S516" i="4"/>
  <c r="S528" i="4"/>
  <c r="S540" i="4"/>
  <c r="P560" i="4"/>
  <c r="R560" i="4" s="1"/>
  <c r="S567" i="4"/>
  <c r="S574" i="4"/>
  <c r="P593" i="4"/>
  <c r="Q648" i="4"/>
  <c r="S439" i="4"/>
  <c r="P526" i="4"/>
  <c r="Q626" i="4"/>
  <c r="S625" i="4"/>
  <c r="AX289" i="14" s="1"/>
  <c r="Q625" i="4"/>
  <c r="Q632" i="4"/>
  <c r="P632" i="4"/>
  <c r="S633" i="4"/>
  <c r="Q633" i="4"/>
  <c r="P633" i="4"/>
  <c r="S769" i="4"/>
  <c r="P769" i="4"/>
  <c r="P408" i="4"/>
  <c r="P410" i="4"/>
  <c r="R410" i="4" s="1"/>
  <c r="AU370" i="14" s="1"/>
  <c r="P412" i="4"/>
  <c r="S428" i="4"/>
  <c r="Q435" i="4"/>
  <c r="R435" i="4" s="1"/>
  <c r="AU257" i="14" s="1"/>
  <c r="S437" i="4"/>
  <c r="P450" i="4"/>
  <c r="P465" i="4"/>
  <c r="P478" i="4"/>
  <c r="Q491" i="4"/>
  <c r="Q519" i="4"/>
  <c r="Q531" i="4"/>
  <c r="Q543" i="4"/>
  <c r="P548" i="4"/>
  <c r="P553" i="4"/>
  <c r="S560" i="4"/>
  <c r="P577" i="4"/>
  <c r="P584" i="4"/>
  <c r="S593" i="4"/>
  <c r="P598" i="4"/>
  <c r="P603" i="4"/>
  <c r="S636" i="4"/>
  <c r="AX372" i="14" s="1"/>
  <c r="Q636" i="4"/>
  <c r="S637" i="4"/>
  <c r="Q637" i="4"/>
  <c r="P637" i="4"/>
  <c r="P448" i="4"/>
  <c r="Q450" i="4"/>
  <c r="Q465" i="4"/>
  <c r="P476" i="4"/>
  <c r="Q478" i="4"/>
  <c r="P498" i="4"/>
  <c r="P505" i="4"/>
  <c r="P512" i="4"/>
  <c r="S519" i="4"/>
  <c r="AX367" i="14" s="1"/>
  <c r="S531" i="4"/>
  <c r="AX414" i="14" s="1"/>
  <c r="S543" i="4"/>
  <c r="AX326" i="14" s="1"/>
  <c r="Q548" i="4"/>
  <c r="Q553" i="4"/>
  <c r="P563" i="4"/>
  <c r="Q577" i="4"/>
  <c r="Q584" i="4"/>
  <c r="Q598" i="4"/>
  <c r="P608" i="4"/>
  <c r="P624" i="4"/>
  <c r="S626" i="4"/>
  <c r="S632" i="4"/>
  <c r="AX305" i="14" s="1"/>
  <c r="Q670" i="4"/>
  <c r="Q671" i="4"/>
  <c r="S381" i="4"/>
  <c r="AX161" i="14" s="1"/>
  <c r="P394" i="4"/>
  <c r="P396" i="4"/>
  <c r="P398" i="4"/>
  <c r="P400" i="4"/>
  <c r="P402" i="4"/>
  <c r="R402" i="4" s="1"/>
  <c r="AU408" i="14" s="1"/>
  <c r="Q404" i="4"/>
  <c r="S406" i="4"/>
  <c r="S408" i="4"/>
  <c r="AX252" i="14" s="1"/>
  <c r="S410" i="4"/>
  <c r="AX370" i="14" s="1"/>
  <c r="P446" i="4"/>
  <c r="Q448" i="4"/>
  <c r="S450" i="4"/>
  <c r="AX332" i="14" s="1"/>
  <c r="S465" i="4"/>
  <c r="AX261" i="14" s="1"/>
  <c r="Q476" i="4"/>
  <c r="S478" i="4"/>
  <c r="AX268" i="14" s="1"/>
  <c r="P489" i="4"/>
  <c r="Q498" i="4"/>
  <c r="Q505" i="4"/>
  <c r="Q512" i="4"/>
  <c r="P517" i="4"/>
  <c r="P529" i="4"/>
  <c r="P541" i="4"/>
  <c r="S548" i="4"/>
  <c r="S553" i="4"/>
  <c r="AX359" i="14" s="1"/>
  <c r="Q558" i="4"/>
  <c r="Q563" i="4"/>
  <c r="S577" i="4"/>
  <c r="P582" i="4"/>
  <c r="S584" i="4"/>
  <c r="AX318" i="14" s="1"/>
  <c r="P589" i="4"/>
  <c r="S598" i="4"/>
  <c r="S603" i="4"/>
  <c r="AX276" i="14" s="1"/>
  <c r="Q608" i="4"/>
  <c r="P636" i="4"/>
  <c r="S641" i="4"/>
  <c r="Q641" i="4"/>
  <c r="Q649" i="4"/>
  <c r="P649" i="4"/>
  <c r="S648" i="4"/>
  <c r="AX327" i="14" s="1"/>
  <c r="P648" i="4"/>
  <c r="P373" i="4"/>
  <c r="P392" i="4"/>
  <c r="R392" i="4" s="1"/>
  <c r="AU237" i="14" s="1"/>
  <c r="Q394" i="4"/>
  <c r="Q396" i="4"/>
  <c r="Q398" i="4"/>
  <c r="Q400" i="4"/>
  <c r="S404" i="4"/>
  <c r="S448" i="4"/>
  <c r="AX273" i="14" s="1"/>
  <c r="P459" i="4"/>
  <c r="S476" i="4"/>
  <c r="AX363" i="14" s="1"/>
  <c r="P487" i="4"/>
  <c r="Q489" i="4"/>
  <c r="P496" i="4"/>
  <c r="S498" i="4"/>
  <c r="AX267" i="14" s="1"/>
  <c r="S505" i="4"/>
  <c r="AX247" i="14" s="1"/>
  <c r="P510" i="4"/>
  <c r="Q517" i="4"/>
  <c r="Q529" i="4"/>
  <c r="P551" i="4"/>
  <c r="S558" i="4"/>
  <c r="S563" i="4"/>
  <c r="AX312" i="14" s="1"/>
  <c r="P596" i="4"/>
  <c r="P601" i="4"/>
  <c r="S608" i="4"/>
  <c r="P623" i="4"/>
  <c r="Q620" i="4"/>
  <c r="P620" i="4"/>
  <c r="P455" i="4"/>
  <c r="R455" i="4" s="1"/>
  <c r="AU403" i="14" s="1"/>
  <c r="S472" i="4"/>
  <c r="AX271" i="14" s="1"/>
  <c r="P483" i="4"/>
  <c r="P494" i="4"/>
  <c r="S496" i="4"/>
  <c r="AX374" i="14" s="1"/>
  <c r="S510" i="4"/>
  <c r="AX248" i="14" s="1"/>
  <c r="P515" i="4"/>
  <c r="P527" i="4"/>
  <c r="P539" i="4"/>
  <c r="Q561" i="4"/>
  <c r="P573" i="4"/>
  <c r="Q614" i="4"/>
  <c r="R614" i="4" s="1"/>
  <c r="AU335" i="14" s="1"/>
  <c r="Q630" i="4"/>
  <c r="P630" i="4"/>
  <c r="S631" i="4"/>
  <c r="Q631" i="4"/>
  <c r="Q644" i="4"/>
  <c r="S643" i="4"/>
  <c r="AX350" i="14" s="1"/>
  <c r="P643" i="4"/>
  <c r="Q658" i="4"/>
  <c r="Q657" i="4"/>
  <c r="P566" i="4"/>
  <c r="P585" i="4"/>
  <c r="P594" i="4"/>
  <c r="Q624" i="4"/>
  <c r="S623" i="4"/>
  <c r="AX378" i="14" s="1"/>
  <c r="Q623" i="4"/>
  <c r="P661" i="4"/>
  <c r="Q699" i="4"/>
  <c r="P382" i="4"/>
  <c r="P415" i="4"/>
  <c r="P417" i="4"/>
  <c r="P427" i="4"/>
  <c r="P436" i="4"/>
  <c r="Q438" i="4"/>
  <c r="P451" i="4"/>
  <c r="P466" i="4"/>
  <c r="P479" i="4"/>
  <c r="P492" i="4"/>
  <c r="P499" i="4"/>
  <c r="P513" i="4"/>
  <c r="S515" i="4"/>
  <c r="AX235" i="14" s="1"/>
  <c r="Q520" i="4"/>
  <c r="S527" i="4"/>
  <c r="AX340" i="14" s="1"/>
  <c r="Q532" i="4"/>
  <c r="S539" i="4"/>
  <c r="AX264" i="14" s="1"/>
  <c r="Q544" i="4"/>
  <c r="P554" i="4"/>
  <c r="P559" i="4"/>
  <c r="Q566" i="4"/>
  <c r="S573" i="4"/>
  <c r="AX293" i="14" s="1"/>
  <c r="Q585" i="4"/>
  <c r="Q594" i="4"/>
  <c r="S630" i="4"/>
  <c r="AX361" i="14" s="1"/>
  <c r="Q643" i="4"/>
  <c r="Q678" i="4"/>
  <c r="Q677" i="4"/>
  <c r="P409" i="4"/>
  <c r="P411" i="4"/>
  <c r="Q415" i="4"/>
  <c r="Q417" i="4"/>
  <c r="Q427" i="4"/>
  <c r="Q436" i="4"/>
  <c r="P449" i="4"/>
  <c r="Q451" i="4"/>
  <c r="Q466" i="4"/>
  <c r="P477" i="4"/>
  <c r="Q479" i="4"/>
  <c r="Q492" i="4"/>
  <c r="Q499" i="4"/>
  <c r="Q513" i="4"/>
  <c r="Q554" i="4"/>
  <c r="Q559" i="4"/>
  <c r="S566" i="4"/>
  <c r="AX309" i="14" s="1"/>
  <c r="P578" i="4"/>
  <c r="P592" i="4"/>
  <c r="P612" i="4"/>
  <c r="R612" i="4" s="1"/>
  <c r="AU287" i="14" s="1"/>
  <c r="S613" i="4"/>
  <c r="Q613" i="4"/>
  <c r="Q615" i="4"/>
  <c r="Q622" i="4"/>
  <c r="Q621" i="4"/>
  <c r="S624" i="4"/>
  <c r="Q634" i="4"/>
  <c r="P634" i="4"/>
  <c r="S635" i="4"/>
  <c r="Q635" i="4"/>
  <c r="P635" i="4"/>
  <c r="P719" i="4"/>
  <c r="S720" i="4"/>
  <c r="P720" i="4"/>
  <c r="S719" i="4"/>
  <c r="AX432" i="14" s="1"/>
  <c r="Q409" i="4"/>
  <c r="Q411" i="4"/>
  <c r="P447" i="4"/>
  <c r="Q449" i="4"/>
  <c r="P475" i="4"/>
  <c r="Q477" i="4"/>
  <c r="P490" i="4"/>
  <c r="P497" i="4"/>
  <c r="P511" i="4"/>
  <c r="P518" i="4"/>
  <c r="P530" i="4"/>
  <c r="P542" i="4"/>
  <c r="P547" i="4"/>
  <c r="Q578" i="4"/>
  <c r="Q592" i="4"/>
  <c r="P597" i="4"/>
  <c r="P618" i="4"/>
  <c r="S619" i="4"/>
  <c r="Q619" i="4"/>
  <c r="S662" i="4"/>
  <c r="AX401" i="14" s="1"/>
  <c r="Q662" i="4"/>
  <c r="P662" i="4"/>
  <c r="S667" i="4"/>
  <c r="Q667" i="4"/>
  <c r="P667" i="4"/>
  <c r="S666" i="4"/>
  <c r="AX342" i="14" s="1"/>
  <c r="P666" i="4"/>
  <c r="P557" i="4"/>
  <c r="P576" i="4"/>
  <c r="P590" i="4"/>
  <c r="Q597" i="4"/>
  <c r="P607" i="4"/>
  <c r="P626" i="4"/>
  <c r="P647" i="4"/>
  <c r="R647" i="4" s="1"/>
  <c r="AU369" i="14" s="1"/>
  <c r="S647" i="4"/>
  <c r="AX369" i="14" s="1"/>
  <c r="S651" i="4"/>
  <c r="Q651" i="4"/>
  <c r="S650" i="4"/>
  <c r="AX315" i="14" s="1"/>
  <c r="Q650" i="4"/>
  <c r="P654" i="4"/>
  <c r="S655" i="4"/>
  <c r="Q655" i="4"/>
  <c r="P655" i="4"/>
  <c r="Q654" i="4"/>
  <c r="Q674" i="4"/>
  <c r="P674" i="4"/>
  <c r="Q673" i="4"/>
  <c r="S674" i="4"/>
  <c r="P673" i="4"/>
  <c r="Q557" i="4"/>
  <c r="Q576" i="4"/>
  <c r="P581" i="4"/>
  <c r="Q590" i="4"/>
  <c r="Q602" i="4"/>
  <c r="Q607" i="4"/>
  <c r="S612" i="4"/>
  <c r="AX287" i="14" s="1"/>
  <c r="Q618" i="4"/>
  <c r="Q628" i="4"/>
  <c r="P628" i="4"/>
  <c r="S629" i="4"/>
  <c r="Q629" i="4"/>
  <c r="P631" i="4"/>
  <c r="P644" i="4"/>
  <c r="Q666" i="4"/>
  <c r="P625" i="4"/>
  <c r="P651" i="4"/>
  <c r="S663" i="4"/>
  <c r="AX319" i="14" s="1"/>
  <c r="Q663" i="4"/>
  <c r="P663" i="4"/>
  <c r="S664" i="4"/>
  <c r="Q664" i="4"/>
  <c r="S697" i="4"/>
  <c r="AX444" i="14" s="1"/>
  <c r="Q697" i="4"/>
  <c r="R697" i="4" s="1"/>
  <c r="AU444" i="14" s="1"/>
  <c r="S710" i="4"/>
  <c r="AX450" i="14" s="1"/>
  <c r="P747" i="4"/>
  <c r="Q847" i="4"/>
  <c r="Q680" i="4"/>
  <c r="P815" i="4"/>
  <c r="S816" i="4"/>
  <c r="P816" i="4"/>
  <c r="S840" i="4"/>
  <c r="Q840" i="4"/>
  <c r="P840" i="4"/>
  <c r="S839" i="4"/>
  <c r="AX540" i="14" s="1"/>
  <c r="P839" i="4"/>
  <c r="S726" i="4"/>
  <c r="AX465" i="14" s="1"/>
  <c r="P726" i="4"/>
  <c r="S1060" i="4"/>
  <c r="AX549" i="14" s="1"/>
  <c r="S1061" i="4"/>
  <c r="P1061" i="4"/>
  <c r="Q1061" i="4"/>
  <c r="P639" i="4"/>
  <c r="Q652" i="4"/>
  <c r="P657" i="4"/>
  <c r="S658" i="4"/>
  <c r="S659" i="4"/>
  <c r="AX306" i="14" s="1"/>
  <c r="P679" i="4"/>
  <c r="R679" i="4" s="1"/>
  <c r="AU251" i="14" s="1"/>
  <c r="P684" i="4"/>
  <c r="R684" i="4" s="1"/>
  <c r="AU301" i="14" s="1"/>
  <c r="Q692" i="4"/>
  <c r="Q701" i="4"/>
  <c r="S703" i="4"/>
  <c r="AX425" i="14" s="1"/>
  <c r="Q703" i="4"/>
  <c r="P703" i="4"/>
  <c r="S802" i="4"/>
  <c r="Q802" i="4"/>
  <c r="P802" i="4"/>
  <c r="S801" i="4"/>
  <c r="AX515" i="14" s="1"/>
  <c r="Q801" i="4"/>
  <c r="P801" i="4"/>
  <c r="P828" i="4"/>
  <c r="P827" i="4"/>
  <c r="Q839" i="4"/>
  <c r="Q863" i="4"/>
  <c r="Q639" i="4"/>
  <c r="S684" i="4"/>
  <c r="AX301" i="14" s="1"/>
  <c r="P707" i="4"/>
  <c r="Q726" i="4"/>
  <c r="Q766" i="4"/>
  <c r="Q767" i="4"/>
  <c r="S852" i="4"/>
  <c r="P852" i="4"/>
  <c r="Q858" i="4"/>
  <c r="Q857" i="4"/>
  <c r="P869" i="4"/>
  <c r="R869" i="4" s="1"/>
  <c r="AU800" i="14" s="1"/>
  <c r="S870" i="4"/>
  <c r="Q870" i="4"/>
  <c r="P870" i="4"/>
  <c r="S869" i="4"/>
  <c r="AX800" i="14" s="1"/>
  <c r="S679" i="4"/>
  <c r="AX251" i="14" s="1"/>
  <c r="Q707" i="4"/>
  <c r="S752" i="4"/>
  <c r="AX459" i="14" s="1"/>
  <c r="Q752" i="4"/>
  <c r="P752" i="4"/>
  <c r="P767" i="4"/>
  <c r="S785" i="4"/>
  <c r="Q785" i="4"/>
  <c r="P785" i="4"/>
  <c r="S784" i="4"/>
  <c r="AX784" i="14" s="1"/>
  <c r="Q784" i="4"/>
  <c r="P784" i="4"/>
  <c r="P646" i="4"/>
  <c r="S657" i="4"/>
  <c r="AX259" i="14" s="1"/>
  <c r="S661" i="4"/>
  <c r="Q661" i="4"/>
  <c r="S678" i="4"/>
  <c r="P678" i="4"/>
  <c r="P711" i="4"/>
  <c r="S736" i="4"/>
  <c r="AX423" i="14" s="1"/>
  <c r="P744" i="4"/>
  <c r="P745" i="4"/>
  <c r="S775" i="4"/>
  <c r="AX568" i="14" s="1"/>
  <c r="P775" i="4"/>
  <c r="R775" i="4" s="1"/>
  <c r="AU568" i="14" s="1"/>
  <c r="Q791" i="4"/>
  <c r="Q792" i="4"/>
  <c r="Q795" i="4"/>
  <c r="Q794" i="4"/>
  <c r="S849" i="4"/>
  <c r="Q849" i="4"/>
  <c r="P849" i="4"/>
  <c r="S848" i="4"/>
  <c r="AX611" i="14" s="1"/>
  <c r="Q848" i="4"/>
  <c r="P848" i="4"/>
  <c r="P690" i="4"/>
  <c r="S693" i="4"/>
  <c r="AX469" i="14" s="1"/>
  <c r="Q693" i="4"/>
  <c r="Q711" i="4"/>
  <c r="Q714" i="4"/>
  <c r="S708" i="4"/>
  <c r="AX435" i="14" s="1"/>
  <c r="Q708" i="4"/>
  <c r="P708" i="4"/>
  <c r="S709" i="4"/>
  <c r="S808" i="4"/>
  <c r="Q808" i="4"/>
  <c r="P808" i="4"/>
  <c r="S807" i="4"/>
  <c r="AX485" i="14" s="1"/>
  <c r="P807" i="4"/>
  <c r="S822" i="4"/>
  <c r="AX826" i="14" s="1"/>
  <c r="P822" i="4"/>
  <c r="S898" i="4"/>
  <c r="AX671" i="14" s="1"/>
  <c r="P898" i="4"/>
  <c r="P672" i="4"/>
  <c r="R672" i="4" s="1"/>
  <c r="AU321" i="14" s="1"/>
  <c r="P685" i="4"/>
  <c r="P700" i="4"/>
  <c r="P701" i="4"/>
  <c r="P732" i="4"/>
  <c r="S737" i="4"/>
  <c r="P737" i="4"/>
  <c r="S757" i="4"/>
  <c r="AX431" i="14" s="1"/>
  <c r="P766" i="4"/>
  <c r="P845" i="4"/>
  <c r="S888" i="4"/>
  <c r="Q888" i="4"/>
  <c r="P888" i="4"/>
  <c r="S887" i="4"/>
  <c r="AX518" i="14" s="1"/>
  <c r="P887" i="4"/>
  <c r="Q892" i="4"/>
  <c r="P902" i="4"/>
  <c r="P901" i="4"/>
  <c r="P689" i="4"/>
  <c r="Q688" i="4"/>
  <c r="Q719" i="4"/>
  <c r="Q807" i="4"/>
  <c r="Q822" i="4"/>
  <c r="S833" i="4"/>
  <c r="P833" i="4"/>
  <c r="Q898" i="4"/>
  <c r="Q949" i="4"/>
  <c r="Q948" i="4"/>
  <c r="Q665" i="4"/>
  <c r="S676" i="4"/>
  <c r="Q676" i="4"/>
  <c r="S675" i="4"/>
  <c r="AX300" i="14" s="1"/>
  <c r="S706" i="4"/>
  <c r="Q706" i="4"/>
  <c r="P706" i="4"/>
  <c r="S705" i="4"/>
  <c r="AX439" i="14" s="1"/>
  <c r="Q705" i="4"/>
  <c r="Q720" i="4"/>
  <c r="P868" i="4"/>
  <c r="P867" i="4"/>
  <c r="S877" i="4"/>
  <c r="Q877" i="4"/>
  <c r="P877" i="4"/>
  <c r="S876" i="4"/>
  <c r="AX774" i="14" s="1"/>
  <c r="P876" i="4"/>
  <c r="P671" i="4"/>
  <c r="P688" i="4"/>
  <c r="Q691" i="4"/>
  <c r="P709" i="4"/>
  <c r="S768" i="4"/>
  <c r="AX805" i="14" s="1"/>
  <c r="Q815" i="4"/>
  <c r="S860" i="4"/>
  <c r="AX642" i="14" s="1"/>
  <c r="P906" i="4"/>
  <c r="P905" i="4"/>
  <c r="P675" i="4"/>
  <c r="P683" i="4"/>
  <c r="R683" i="4" s="1"/>
  <c r="AU291" i="14" s="1"/>
  <c r="S688" i="4"/>
  <c r="AX394" i="14" s="1"/>
  <c r="P694" i="4"/>
  <c r="P705" i="4"/>
  <c r="Q709" i="4"/>
  <c r="Q742" i="4"/>
  <c r="S743" i="4"/>
  <c r="P743" i="4"/>
  <c r="R743" i="4" s="1"/>
  <c r="Q816" i="4"/>
  <c r="Q876" i="4"/>
  <c r="P891" i="4"/>
  <c r="S892" i="4"/>
  <c r="P892" i="4"/>
  <c r="S891" i="4"/>
  <c r="AX677" i="14" s="1"/>
  <c r="P656" i="4"/>
  <c r="R656" i="4" s="1"/>
  <c r="AU418" i="14" s="1"/>
  <c r="Q675" i="4"/>
  <c r="S682" i="4"/>
  <c r="P682" i="4"/>
  <c r="S815" i="4"/>
  <c r="AX507" i="14" s="1"/>
  <c r="Q842" i="4"/>
  <c r="Q841" i="4"/>
  <c r="S717" i="4"/>
  <c r="AX453" i="14" s="1"/>
  <c r="S732" i="4"/>
  <c r="AX471" i="14" s="1"/>
  <c r="S749" i="4"/>
  <c r="AX463" i="14" s="1"/>
  <c r="S781" i="4"/>
  <c r="AX821" i="14" s="1"/>
  <c r="Q811" i="4"/>
  <c r="S813" i="4"/>
  <c r="AX823" i="14" s="1"/>
  <c r="Q826" i="4"/>
  <c r="S845" i="4"/>
  <c r="Q979" i="4"/>
  <c r="P979" i="4"/>
  <c r="S978" i="4"/>
  <c r="AX574" i="14" s="1"/>
  <c r="Q978" i="4"/>
  <c r="P978" i="4"/>
  <c r="S979" i="4"/>
  <c r="P758" i="4"/>
  <c r="Q760" i="4"/>
  <c r="P790" i="4"/>
  <c r="S811" i="4"/>
  <c r="AX493" i="14" s="1"/>
  <c r="Q867" i="4"/>
  <c r="P907" i="4"/>
  <c r="P967" i="4"/>
  <c r="P968" i="4"/>
  <c r="P722" i="4"/>
  <c r="Q741" i="4"/>
  <c r="P754" i="4"/>
  <c r="S758" i="4"/>
  <c r="Q773" i="4"/>
  <c r="S790" i="4"/>
  <c r="P894" i="4"/>
  <c r="P912" i="4"/>
  <c r="Q934" i="4"/>
  <c r="S942" i="4"/>
  <c r="AX545" i="14" s="1"/>
  <c r="Q942" i="4"/>
  <c r="S959" i="4"/>
  <c r="AX586" i="14" s="1"/>
  <c r="Q959" i="4"/>
  <c r="P959" i="4"/>
  <c r="Q722" i="4"/>
  <c r="Q739" i="4"/>
  <c r="S741" i="4"/>
  <c r="Q754" i="4"/>
  <c r="S773" i="4"/>
  <c r="Q818" i="4"/>
  <c r="S923" i="4"/>
  <c r="AX491" i="14" s="1"/>
  <c r="Q923" i="4"/>
  <c r="P923" i="4"/>
  <c r="S722" i="4"/>
  <c r="AX451" i="14" s="1"/>
  <c r="P735" i="4"/>
  <c r="Q737" i="4"/>
  <c r="S739" i="4"/>
  <c r="Q769" i="4"/>
  <c r="S771" i="4"/>
  <c r="P782" i="4"/>
  <c r="P799" i="4"/>
  <c r="S803" i="4"/>
  <c r="AX773" i="14" s="1"/>
  <c r="P814" i="4"/>
  <c r="S818" i="4"/>
  <c r="P831" i="4"/>
  <c r="Q833" i="4"/>
  <c r="S835" i="4"/>
  <c r="AX499" i="14" s="1"/>
  <c r="P846" i="4"/>
  <c r="P859" i="4"/>
  <c r="Q861" i="4"/>
  <c r="S863" i="4"/>
  <c r="S872" i="4"/>
  <c r="AX494" i="14" s="1"/>
  <c r="P883" i="4"/>
  <c r="S885" i="4"/>
  <c r="AX478" i="14" s="1"/>
  <c r="S894" i="4"/>
  <c r="AX476" i="14" s="1"/>
  <c r="Q905" i="4"/>
  <c r="P910" i="4"/>
  <c r="S912" i="4"/>
  <c r="AX643" i="14" s="1"/>
  <c r="S939" i="4"/>
  <c r="Q939" i="4"/>
  <c r="P939" i="4"/>
  <c r="S938" i="4"/>
  <c r="AX500" i="14" s="1"/>
  <c r="Q938" i="4"/>
  <c r="P938" i="4"/>
  <c r="P716" i="4"/>
  <c r="Q718" i="4"/>
  <c r="P733" i="4"/>
  <c r="Q735" i="4"/>
  <c r="P748" i="4"/>
  <c r="Q750" i="4"/>
  <c r="P765" i="4"/>
  <c r="R765" i="4" s="1"/>
  <c r="AU438" i="14" s="1"/>
  <c r="P780" i="4"/>
  <c r="Q782" i="4"/>
  <c r="P797" i="4"/>
  <c r="Q799" i="4"/>
  <c r="Q814" i="4"/>
  <c r="P829" i="4"/>
  <c r="Q831" i="4"/>
  <c r="P844" i="4"/>
  <c r="Q846" i="4"/>
  <c r="Q859" i="4"/>
  <c r="S861" i="4"/>
  <c r="P881" i="4"/>
  <c r="Q883" i="4"/>
  <c r="P890" i="4"/>
  <c r="Q910" i="4"/>
  <c r="P699" i="4"/>
  <c r="P714" i="4"/>
  <c r="S718" i="4"/>
  <c r="Q748" i="4"/>
  <c r="S750" i="4"/>
  <c r="S767" i="4"/>
  <c r="Q780" i="4"/>
  <c r="S782" i="4"/>
  <c r="Q797" i="4"/>
  <c r="P810" i="4"/>
  <c r="S814" i="4"/>
  <c r="Q829" i="4"/>
  <c r="P842" i="4"/>
  <c r="R842" i="4" s="1"/>
  <c r="Q844" i="4"/>
  <c r="S846" i="4"/>
  <c r="AX633" i="14" s="1"/>
  <c r="Q881" i="4"/>
  <c r="S883" i="4"/>
  <c r="AX797" i="14" s="1"/>
  <c r="Q890" i="4"/>
  <c r="Q908" i="4"/>
  <c r="S910" i="4"/>
  <c r="AX665" i="14" s="1"/>
  <c r="S956" i="4"/>
  <c r="AX685" i="14" s="1"/>
  <c r="Q956" i="4"/>
  <c r="R956" i="4" s="1"/>
  <c r="AU685" i="14" s="1"/>
  <c r="S829" i="4"/>
  <c r="AX535" i="14" s="1"/>
  <c r="S844" i="4"/>
  <c r="AX516" i="14" s="1"/>
  <c r="S908" i="4"/>
  <c r="S924" i="4"/>
  <c r="AX614" i="14" s="1"/>
  <c r="Q924" i="4"/>
  <c r="S1042" i="4"/>
  <c r="AX492" i="14" s="1"/>
  <c r="Q1042" i="4"/>
  <c r="P1042" i="4"/>
  <c r="P695" i="4"/>
  <c r="P710" i="4"/>
  <c r="R710" i="4" s="1"/>
  <c r="AU450" i="14" s="1"/>
  <c r="Q712" i="4"/>
  <c r="P727" i="4"/>
  <c r="Q729" i="4"/>
  <c r="P742" i="4"/>
  <c r="Q744" i="4"/>
  <c r="P759" i="4"/>
  <c r="Q761" i="4"/>
  <c r="Q776" i="4"/>
  <c r="Q793" i="4"/>
  <c r="P806" i="4"/>
  <c r="Q825" i="4"/>
  <c r="P838" i="4"/>
  <c r="Q855" i="4"/>
  <c r="R855" i="4" s="1"/>
  <c r="AU702" i="14" s="1"/>
  <c r="Q866" i="4"/>
  <c r="Q879" i="4"/>
  <c r="P886" i="4"/>
  <c r="S952" i="4"/>
  <c r="AX607" i="14" s="1"/>
  <c r="Q952" i="4"/>
  <c r="P952" i="4"/>
  <c r="Q985" i="4"/>
  <c r="P985" i="4"/>
  <c r="S985" i="4"/>
  <c r="S984" i="4"/>
  <c r="AX635" i="14" s="1"/>
  <c r="Q984" i="4"/>
  <c r="P984" i="4"/>
  <c r="P725" i="4"/>
  <c r="P740" i="4"/>
  <c r="P757" i="4"/>
  <c r="P772" i="4"/>
  <c r="P789" i="4"/>
  <c r="P804" i="4"/>
  <c r="Q806" i="4"/>
  <c r="P821" i="4"/>
  <c r="P836" i="4"/>
  <c r="Q838" i="4"/>
  <c r="P864" i="4"/>
  <c r="Q886" i="4"/>
  <c r="P913" i="4"/>
  <c r="P924" i="4"/>
  <c r="P691" i="4"/>
  <c r="P723" i="4"/>
  <c r="Q725" i="4"/>
  <c r="P738" i="4"/>
  <c r="R738" i="4" s="1"/>
  <c r="AU428" i="14" s="1"/>
  <c r="Q740" i="4"/>
  <c r="P755" i="4"/>
  <c r="Q757" i="4"/>
  <c r="P770" i="4"/>
  <c r="Q772" i="4"/>
  <c r="P787" i="4"/>
  <c r="Q789" i="4"/>
  <c r="Q804" i="4"/>
  <c r="P819" i="4"/>
  <c r="Q821" i="4"/>
  <c r="P834" i="4"/>
  <c r="Q836" i="4"/>
  <c r="P851" i="4"/>
  <c r="P862" i="4"/>
  <c r="Q864" i="4"/>
  <c r="P873" i="4"/>
  <c r="Q875" i="4"/>
  <c r="P884" i="4"/>
  <c r="P895" i="4"/>
  <c r="Q897" i="4"/>
  <c r="S906" i="4"/>
  <c r="Q913" i="4"/>
  <c r="S941" i="4"/>
  <c r="Q941" i="4"/>
  <c r="S940" i="4"/>
  <c r="AX541" i="14" s="1"/>
  <c r="Q940" i="4"/>
  <c r="P940" i="4"/>
  <c r="P704" i="4"/>
  <c r="P721" i="4"/>
  <c r="Q723" i="4"/>
  <c r="P736" i="4"/>
  <c r="P753" i="4"/>
  <c r="Q755" i="4"/>
  <c r="P768" i="4"/>
  <c r="Q770" i="4"/>
  <c r="Q787" i="4"/>
  <c r="P800" i="4"/>
  <c r="P817" i="4"/>
  <c r="Q819" i="4"/>
  <c r="P832" i="4"/>
  <c r="Q834" i="4"/>
  <c r="Q851" i="4"/>
  <c r="P860" i="4"/>
  <c r="Q862" i="4"/>
  <c r="P871" i="4"/>
  <c r="Q873" i="4"/>
  <c r="Q884" i="4"/>
  <c r="Q895" i="4"/>
  <c r="P904" i="4"/>
  <c r="S922" i="4"/>
  <c r="Q922" i="4"/>
  <c r="P922" i="4"/>
  <c r="Q921" i="4"/>
  <c r="P921" i="4"/>
  <c r="S943" i="4"/>
  <c r="AX504" i="14" s="1"/>
  <c r="P943" i="4"/>
  <c r="R943" i="4" s="1"/>
  <c r="AU504" i="14" s="1"/>
  <c r="S944" i="4"/>
  <c r="S958" i="4"/>
  <c r="P958" i="4"/>
  <c r="S957" i="4"/>
  <c r="AX572" i="14" s="1"/>
  <c r="Q957" i="4"/>
  <c r="P957" i="4"/>
  <c r="Q704" i="4"/>
  <c r="Q721" i="4"/>
  <c r="Q736" i="4"/>
  <c r="Q768" i="4"/>
  <c r="P830" i="4"/>
  <c r="Q832" i="4"/>
  <c r="P847" i="4"/>
  <c r="Q860" i="4"/>
  <c r="Q871" i="4"/>
  <c r="Q904" i="4"/>
  <c r="P911" i="4"/>
  <c r="S926" i="4"/>
  <c r="S925" i="4"/>
  <c r="AX562" i="14" s="1"/>
  <c r="Q925" i="4"/>
  <c r="S1032" i="4"/>
  <c r="AX698" i="14" s="1"/>
  <c r="Q1032" i="4"/>
  <c r="P1032" i="4"/>
  <c r="S1033" i="4"/>
  <c r="Q1033" i="4"/>
  <c r="P1033" i="4"/>
  <c r="S1142" i="4"/>
  <c r="S1141" i="4"/>
  <c r="AX480" i="14" s="1"/>
  <c r="Q911" i="4"/>
  <c r="Q937" i="4"/>
  <c r="Q971" i="4"/>
  <c r="S971" i="4"/>
  <c r="P971" i="4"/>
  <c r="S970" i="4"/>
  <c r="AX678" i="14" s="1"/>
  <c r="Q970" i="4"/>
  <c r="P970" i="4"/>
  <c r="Q1030" i="4"/>
  <c r="Q1031" i="4"/>
  <c r="Q1214" i="4"/>
  <c r="Q1213" i="4"/>
  <c r="Q961" i="4"/>
  <c r="Q972" i="4"/>
  <c r="Q998" i="4"/>
  <c r="Q1198" i="4"/>
  <c r="S961" i="4"/>
  <c r="AX477" i="14" s="1"/>
  <c r="Q983" i="4"/>
  <c r="P983" i="4"/>
  <c r="S1001" i="4"/>
  <c r="AX686" i="14" s="1"/>
  <c r="P1001" i="4"/>
  <c r="S1002" i="4"/>
  <c r="S1045" i="4"/>
  <c r="AX830" i="14" s="1"/>
  <c r="Q1045" i="4"/>
  <c r="P1045" i="4"/>
  <c r="P1073" i="4"/>
  <c r="P1093" i="4"/>
  <c r="P1110" i="4"/>
  <c r="P1109" i="4"/>
  <c r="Q1190" i="4"/>
  <c r="Q1189" i="4"/>
  <c r="P955" i="4"/>
  <c r="S994" i="4"/>
  <c r="Q994" i="4"/>
  <c r="S993" i="4"/>
  <c r="AX783" i="14" s="1"/>
  <c r="P1054" i="4"/>
  <c r="S1055" i="4"/>
  <c r="S1128" i="4"/>
  <c r="AX674" i="14" s="1"/>
  <c r="S1151" i="4"/>
  <c r="AX815" i="14" s="1"/>
  <c r="Q1151" i="4"/>
  <c r="P1151" i="4"/>
  <c r="S1176" i="4"/>
  <c r="Q1176" i="4"/>
  <c r="P1176" i="4"/>
  <c r="S1175" i="4"/>
  <c r="AX506" i="14" s="1"/>
  <c r="Q1175" i="4"/>
  <c r="P1175" i="4"/>
  <c r="P1180" i="4"/>
  <c r="P1179" i="4"/>
  <c r="P936" i="4"/>
  <c r="P953" i="4"/>
  <c r="Q955" i="4"/>
  <c r="P977" i="4"/>
  <c r="P982" i="4"/>
  <c r="P1002" i="4"/>
  <c r="S1030" i="4"/>
  <c r="AX578" i="14" s="1"/>
  <c r="P1030" i="4"/>
  <c r="P1031" i="4"/>
  <c r="R1031" i="4" s="1"/>
  <c r="P1039" i="4"/>
  <c r="R1039" i="4" s="1"/>
  <c r="P1038" i="4"/>
  <c r="P1060" i="4"/>
  <c r="P1165" i="4"/>
  <c r="S1166" i="4"/>
  <c r="P1166" i="4"/>
  <c r="P1193" i="4"/>
  <c r="P1197" i="4"/>
  <c r="R1197" i="4" s="1"/>
  <c r="AU714" i="14" s="1"/>
  <c r="S1198" i="4"/>
  <c r="S1197" i="4"/>
  <c r="AX714" i="14" s="1"/>
  <c r="Q1218" i="4"/>
  <c r="P1218" i="4"/>
  <c r="S1219" i="4"/>
  <c r="Q1219" i="4"/>
  <c r="P1219" i="4"/>
  <c r="S1218" i="4"/>
  <c r="AX543" i="14" s="1"/>
  <c r="Q936" i="4"/>
  <c r="Q953" i="4"/>
  <c r="Q968" i="4"/>
  <c r="S977" i="4"/>
  <c r="Q982" i="4"/>
  <c r="S990" i="4"/>
  <c r="AX538" i="14" s="1"/>
  <c r="Q990" i="4"/>
  <c r="P993" i="4"/>
  <c r="Q999" i="4"/>
  <c r="P1021" i="4"/>
  <c r="Q1024" i="4"/>
  <c r="S1047" i="4"/>
  <c r="Q1047" i="4"/>
  <c r="P1047" i="4"/>
  <c r="S1046" i="4"/>
  <c r="AX688" i="14" s="1"/>
  <c r="P1046" i="4"/>
  <c r="P1056" i="4"/>
  <c r="P1057" i="4"/>
  <c r="Q1060" i="4"/>
  <c r="S936" i="4"/>
  <c r="AX522" i="14" s="1"/>
  <c r="Q973" i="4"/>
  <c r="R973" i="4" s="1"/>
  <c r="AU809" i="14" s="1"/>
  <c r="S982" i="4"/>
  <c r="AX634" i="14" s="1"/>
  <c r="Q993" i="4"/>
  <c r="Q1012" i="4"/>
  <c r="P1012" i="4"/>
  <c r="Q1011" i="4"/>
  <c r="P1011" i="4"/>
  <c r="S1036" i="4"/>
  <c r="P1036" i="4"/>
  <c r="S1035" i="4"/>
  <c r="AX579" i="14" s="1"/>
  <c r="P1035" i="4"/>
  <c r="S1071" i="4"/>
  <c r="Q1166" i="4"/>
  <c r="P1254" i="4"/>
  <c r="P1255" i="4"/>
  <c r="S919" i="4"/>
  <c r="AX655" i="14" s="1"/>
  <c r="S934" i="4"/>
  <c r="AX776" i="14" s="1"/>
  <c r="P962" i="4"/>
  <c r="S975" i="4"/>
  <c r="AX803" i="14" s="1"/>
  <c r="P990" i="4"/>
  <c r="S999" i="4"/>
  <c r="AX799" i="14" s="1"/>
  <c r="Q1008" i="4"/>
  <c r="R1008" i="4" s="1"/>
  <c r="AU595" i="14" s="1"/>
  <c r="S1011" i="4"/>
  <c r="AX658" i="14" s="1"/>
  <c r="Q1046" i="4"/>
  <c r="S1106" i="4"/>
  <c r="AX576" i="14" s="1"/>
  <c r="S1107" i="4"/>
  <c r="P1107" i="4"/>
  <c r="S1115" i="4"/>
  <c r="Q1115" i="4"/>
  <c r="P1115" i="4"/>
  <c r="S1114" i="4"/>
  <c r="AX711" i="14" s="1"/>
  <c r="Q1114" i="4"/>
  <c r="P1114" i="4"/>
  <c r="P1136" i="4"/>
  <c r="P1137" i="4"/>
  <c r="P1128" i="4"/>
  <c r="S1129" i="4"/>
  <c r="P1207" i="4"/>
  <c r="P1206" i="4"/>
  <c r="S988" i="4"/>
  <c r="AX481" i="14" s="1"/>
  <c r="Q989" i="4"/>
  <c r="P989" i="4"/>
  <c r="S1021" i="4"/>
  <c r="AX577" i="14" s="1"/>
  <c r="S1022" i="4"/>
  <c r="Q1038" i="4"/>
  <c r="S1085" i="4"/>
  <c r="AX647" i="14" s="1"/>
  <c r="P1085" i="4"/>
  <c r="S1096" i="4"/>
  <c r="AX495" i="14" s="1"/>
  <c r="P1096" i="4"/>
  <c r="P1111" i="4"/>
  <c r="S1156" i="4"/>
  <c r="AX708" i="14" s="1"/>
  <c r="Q1156" i="4"/>
  <c r="P1157" i="4"/>
  <c r="Q1171" i="4"/>
  <c r="Q1170" i="4"/>
  <c r="P1174" i="4"/>
  <c r="P1173" i="4"/>
  <c r="R1173" i="4" s="1"/>
  <c r="AU695" i="14" s="1"/>
  <c r="Q1196" i="4"/>
  <c r="Q1130" i="4"/>
  <c r="Q1131" i="4"/>
  <c r="P1163" i="4"/>
  <c r="P1196" i="4"/>
  <c r="P1195" i="4"/>
  <c r="S1228" i="4"/>
  <c r="Q1228" i="4"/>
  <c r="P1228" i="4"/>
  <c r="S1227" i="4"/>
  <c r="AX546" i="14" s="1"/>
  <c r="Q1227" i="4"/>
  <c r="P1227" i="4"/>
  <c r="S1284" i="4"/>
  <c r="Q1284" i="4"/>
  <c r="P1284" i="4"/>
  <c r="S1283" i="4"/>
  <c r="AX509" i="14" s="1"/>
  <c r="Q1283" i="4"/>
  <c r="P1283" i="4"/>
  <c r="P954" i="4"/>
  <c r="P988" i="4"/>
  <c r="Q992" i="4"/>
  <c r="P992" i="4"/>
  <c r="Q991" i="4"/>
  <c r="P991" i="4"/>
  <c r="S998" i="4"/>
  <c r="P1022" i="4"/>
  <c r="S1043" i="4"/>
  <c r="AX548" i="14" s="1"/>
  <c r="Q1085" i="4"/>
  <c r="Q1096" i="4"/>
  <c r="S1182" i="4"/>
  <c r="S1181" i="4"/>
  <c r="AX836" i="14" s="1"/>
  <c r="S1204" i="4"/>
  <c r="AX680" i="14" s="1"/>
  <c r="P1204" i="4"/>
  <c r="P920" i="4"/>
  <c r="P937" i="4"/>
  <c r="Q954" i="4"/>
  <c r="P969" i="4"/>
  <c r="R969" i="4" s="1"/>
  <c r="AU656" i="14" s="1"/>
  <c r="P976" i="4"/>
  <c r="S983" i="4"/>
  <c r="Q987" i="4"/>
  <c r="P987" i="4"/>
  <c r="Q988" i="4"/>
  <c r="Q1022" i="4"/>
  <c r="Q1025" i="4"/>
  <c r="Q1036" i="4"/>
  <c r="Q1082" i="4"/>
  <c r="Q1081" i="4"/>
  <c r="S1092" i="4"/>
  <c r="S1091" i="4"/>
  <c r="AX604" i="14" s="1"/>
  <c r="P1141" i="4"/>
  <c r="S969" i="4"/>
  <c r="AX656" i="14" s="1"/>
  <c r="Q976" i="4"/>
  <c r="Q981" i="4"/>
  <c r="P981" i="4"/>
  <c r="S991" i="4"/>
  <c r="AX534" i="14" s="1"/>
  <c r="Q997" i="4"/>
  <c r="S1014" i="4"/>
  <c r="Q1014" i="4"/>
  <c r="S1013" i="4"/>
  <c r="AX763" i="14" s="1"/>
  <c r="Q1013" i="4"/>
  <c r="Q1019" i="4"/>
  <c r="S1058" i="4"/>
  <c r="AX587" i="14" s="1"/>
  <c r="Q1058" i="4"/>
  <c r="P1058" i="4"/>
  <c r="S1059" i="4"/>
  <c r="Q1059" i="4"/>
  <c r="S1072" i="4"/>
  <c r="AX746" i="14" s="1"/>
  <c r="P1072" i="4"/>
  <c r="P1124" i="4"/>
  <c r="R1124" i="4" s="1"/>
  <c r="S1134" i="4"/>
  <c r="AX551" i="14" s="1"/>
  <c r="P1135" i="4"/>
  <c r="Q1204" i="4"/>
  <c r="S976" i="4"/>
  <c r="AX703" i="14" s="1"/>
  <c r="P1026" i="4"/>
  <c r="R1026" i="4" s="1"/>
  <c r="Q1049" i="4"/>
  <c r="S1054" i="4"/>
  <c r="AX743" i="14" s="1"/>
  <c r="P1097" i="4"/>
  <c r="S1121" i="4"/>
  <c r="Q1121" i="4"/>
  <c r="P1121" i="4"/>
  <c r="S1120" i="4"/>
  <c r="AX520" i="14" s="1"/>
  <c r="P1120" i="4"/>
  <c r="S1192" i="4"/>
  <c r="Q1192" i="4"/>
  <c r="P1192" i="4"/>
  <c r="S1191" i="4"/>
  <c r="AX666" i="14" s="1"/>
  <c r="Q1191" i="4"/>
  <c r="P1191" i="4"/>
  <c r="S1235" i="4"/>
  <c r="AX808" i="14" s="1"/>
  <c r="P1236" i="4"/>
  <c r="R1236" i="4" s="1"/>
  <c r="Q1098" i="4"/>
  <c r="P1146" i="4"/>
  <c r="P1186" i="4"/>
  <c r="P1265" i="4"/>
  <c r="P1266" i="4"/>
  <c r="Q1294" i="4"/>
  <c r="Q1074" i="4"/>
  <c r="Q1137" i="4"/>
  <c r="Q1146" i="4"/>
  <c r="Q1186" i="4"/>
  <c r="P1216" i="4"/>
  <c r="S1215" i="4"/>
  <c r="AX723" i="14" s="1"/>
  <c r="P1215" i="4"/>
  <c r="R1215" i="4" s="1"/>
  <c r="AU723" i="14" s="1"/>
  <c r="P1263" i="4"/>
  <c r="S1262" i="4"/>
  <c r="AX662" i="14" s="1"/>
  <c r="Q1262" i="4"/>
  <c r="P1262" i="4"/>
  <c r="S1263" i="4"/>
  <c r="P1020" i="4"/>
  <c r="Q1044" i="4"/>
  <c r="P1068" i="4"/>
  <c r="Q1070" i="4"/>
  <c r="P1083" i="4"/>
  <c r="Q1094" i="4"/>
  <c r="P1103" i="4"/>
  <c r="Q1105" i="4"/>
  <c r="P1116" i="4"/>
  <c r="Q1118" i="4"/>
  <c r="P1131" i="4"/>
  <c r="Q1133" i="4"/>
  <c r="S1135" i="4"/>
  <c r="Q1144" i="4"/>
  <c r="P1153" i="4"/>
  <c r="Q1155" i="4"/>
  <c r="S1157" i="4"/>
  <c r="P1164" i="4"/>
  <c r="Q1177" i="4"/>
  <c r="Q1184" i="4"/>
  <c r="Q1193" i="4"/>
  <c r="P1200" i="4"/>
  <c r="Q1202" i="4"/>
  <c r="Q1233" i="4"/>
  <c r="Q1296" i="4"/>
  <c r="Q1000" i="4"/>
  <c r="Q1020" i="4"/>
  <c r="P1029" i="4"/>
  <c r="S1044" i="4"/>
  <c r="P1055" i="4"/>
  <c r="Q1057" i="4"/>
  <c r="Q1068" i="4"/>
  <c r="S1070" i="4"/>
  <c r="AX564" i="14" s="1"/>
  <c r="Q1083" i="4"/>
  <c r="P1092" i="4"/>
  <c r="S1094" i="4"/>
  <c r="Q1103" i="4"/>
  <c r="Q1116" i="4"/>
  <c r="S1118" i="4"/>
  <c r="AX750" i="14" s="1"/>
  <c r="P1129" i="4"/>
  <c r="S1133" i="4"/>
  <c r="P1142" i="4"/>
  <c r="S1144" i="4"/>
  <c r="Q1153" i="4"/>
  <c r="S1155" i="4"/>
  <c r="Q1164" i="4"/>
  <c r="S1177" i="4"/>
  <c r="AX638" i="14" s="1"/>
  <c r="P1182" i="4"/>
  <c r="S1184" i="4"/>
  <c r="S1193" i="4"/>
  <c r="AX610" i="14" s="1"/>
  <c r="P1198" i="4"/>
  <c r="Q1200" i="4"/>
  <c r="S1222" i="4"/>
  <c r="AX601" i="14" s="1"/>
  <c r="S1230" i="4"/>
  <c r="Q1230" i="4"/>
  <c r="R1230" i="4" s="1"/>
  <c r="Q1281" i="4"/>
  <c r="P998" i="4"/>
  <c r="S1000" i="4"/>
  <c r="P1018" i="4"/>
  <c r="S1020" i="4"/>
  <c r="P1027" i="4"/>
  <c r="R1027" i="4" s="1"/>
  <c r="AU482" i="14" s="1"/>
  <c r="Q1029" i="4"/>
  <c r="P1040" i="4"/>
  <c r="P1053" i="4"/>
  <c r="Q1055" i="4"/>
  <c r="S1068" i="4"/>
  <c r="P1081" i="4"/>
  <c r="R1081" i="4" s="1"/>
  <c r="AU832" i="14" s="1"/>
  <c r="S1083" i="4"/>
  <c r="AX519" i="14" s="1"/>
  <c r="Q1092" i="4"/>
  <c r="P1101" i="4"/>
  <c r="R1101" i="4" s="1"/>
  <c r="AU553" i="14" s="1"/>
  <c r="P1112" i="4"/>
  <c r="P1127" i="4"/>
  <c r="Q1129" i="4"/>
  <c r="Q1142" i="4"/>
  <c r="S1164" i="4"/>
  <c r="Q1182" i="4"/>
  <c r="S1200" i="4"/>
  <c r="AX598" i="14" s="1"/>
  <c r="Q1263" i="4"/>
  <c r="S1318" i="4"/>
  <c r="P1318" i="4"/>
  <c r="S1317" i="4"/>
  <c r="AX583" i="14" s="1"/>
  <c r="Q1317" i="4"/>
  <c r="Q1318" i="4"/>
  <c r="P1317" i="4"/>
  <c r="Q1216" i="4"/>
  <c r="Q1226" i="4"/>
  <c r="P1226" i="4"/>
  <c r="S1249" i="4"/>
  <c r="AX767" i="14" s="1"/>
  <c r="Q1249" i="4"/>
  <c r="P1249" i="4"/>
  <c r="Q1277" i="4"/>
  <c r="Q1276" i="4"/>
  <c r="Q1347" i="4"/>
  <c r="P1347" i="4"/>
  <c r="P1007" i="4"/>
  <c r="Q1009" i="4"/>
  <c r="P1025" i="4"/>
  <c r="S1040" i="4"/>
  <c r="AX615" i="14" s="1"/>
  <c r="P1051" i="4"/>
  <c r="Q1079" i="4"/>
  <c r="S1081" i="4"/>
  <c r="AX832" i="14" s="1"/>
  <c r="P1099" i="4"/>
  <c r="S1101" i="4"/>
  <c r="AX553" i="14" s="1"/>
  <c r="S1127" i="4"/>
  <c r="Q1149" i="4"/>
  <c r="P1209" i="4"/>
  <c r="Q1211" i="4"/>
  <c r="S1216" i="4"/>
  <c r="P1233" i="4"/>
  <c r="S1234" i="4"/>
  <c r="P1295" i="4"/>
  <c r="P1296" i="4"/>
  <c r="S1264" i="4"/>
  <c r="AX751" i="14" s="1"/>
  <c r="Q1264" i="4"/>
  <c r="P1264" i="4"/>
  <c r="P1280" i="4"/>
  <c r="S1281" i="4"/>
  <c r="P1281" i="4"/>
  <c r="Q1288" i="4"/>
  <c r="P1289" i="4"/>
  <c r="Q1005" i="4"/>
  <c r="S1025" i="4"/>
  <c r="AX558" i="14" s="1"/>
  <c r="S1051" i="4"/>
  <c r="AX521" i="14" s="1"/>
  <c r="Q1062" i="4"/>
  <c r="P1084" i="4"/>
  <c r="Q1086" i="4"/>
  <c r="Q1108" i="4"/>
  <c r="R1108" i="4" s="1"/>
  <c r="AU766" i="14" s="1"/>
  <c r="Q1123" i="4"/>
  <c r="Q1136" i="4"/>
  <c r="Q1147" i="4"/>
  <c r="Q1158" i="4"/>
  <c r="Q1169" i="4"/>
  <c r="R1169" i="4" s="1"/>
  <c r="Q1178" i="4"/>
  <c r="Q1187" i="4"/>
  <c r="Q1194" i="4"/>
  <c r="Q1207" i="4"/>
  <c r="S1220" i="4"/>
  <c r="AX786" i="14" s="1"/>
  <c r="Q1220" i="4"/>
  <c r="P1220" i="4"/>
  <c r="Q1225" i="4"/>
  <c r="P1234" i="4"/>
  <c r="P1071" i="4"/>
  <c r="Q1084" i="4"/>
  <c r="P1095" i="4"/>
  <c r="P1104" i="4"/>
  <c r="P1119" i="4"/>
  <c r="S1123" i="4"/>
  <c r="AX565" i="14" s="1"/>
  <c r="P1132" i="4"/>
  <c r="P1145" i="4"/>
  <c r="S1147" i="4"/>
  <c r="AX498" i="14" s="1"/>
  <c r="P1154" i="4"/>
  <c r="P1185" i="4"/>
  <c r="S1187" i="4"/>
  <c r="AX793" i="14" s="1"/>
  <c r="P1203" i="4"/>
  <c r="S1225" i="4"/>
  <c r="AX709" i="14" s="1"/>
  <c r="Q1250" i="4"/>
  <c r="Q1256" i="4"/>
  <c r="P1257" i="4"/>
  <c r="R1257" i="4" s="1"/>
  <c r="Q1071" i="4"/>
  <c r="Q1095" i="4"/>
  <c r="Q1104" i="4"/>
  <c r="Q1119" i="4"/>
  <c r="P1130" i="4"/>
  <c r="Q1132" i="4"/>
  <c r="Q1145" i="4"/>
  <c r="Q1154" i="4"/>
  <c r="Q1185" i="4"/>
  <c r="P1201" i="4"/>
  <c r="Q1203" i="4"/>
  <c r="S1217" i="4"/>
  <c r="AX527" i="14" s="1"/>
  <c r="Q1217" i="4"/>
  <c r="P1217" i="4"/>
  <c r="Q1265" i="4"/>
  <c r="S1335" i="4"/>
  <c r="Q1335" i="4"/>
  <c r="P1335" i="4"/>
  <c r="S1334" i="4"/>
  <c r="AX590" i="14" s="1"/>
  <c r="P1334" i="4"/>
  <c r="R1334" i="4" s="1"/>
  <c r="AU590" i="14" s="1"/>
  <c r="Q1056" i="4"/>
  <c r="P1183" i="4"/>
  <c r="R1183" i="4" s="1"/>
  <c r="AU618" i="14" s="1"/>
  <c r="Q1201" i="4"/>
  <c r="Q1235" i="4"/>
  <c r="S1266" i="4"/>
  <c r="Q1272" i="4"/>
  <c r="R1272" i="4" s="1"/>
  <c r="AU725" i="14" s="1"/>
  <c r="S1301" i="4"/>
  <c r="AX761" i="14" s="1"/>
  <c r="S1302" i="4"/>
  <c r="Q1302" i="4"/>
  <c r="P1302" i="4"/>
  <c r="Q1301" i="4"/>
  <c r="P1301" i="4"/>
  <c r="P999" i="4"/>
  <c r="Q1010" i="4"/>
  <c r="P1019" i="4"/>
  <c r="R1019" i="4" s="1"/>
  <c r="AU489" i="14" s="1"/>
  <c r="Q1028" i="4"/>
  <c r="P1041" i="4"/>
  <c r="Q1043" i="4"/>
  <c r="Q1054" i="4"/>
  <c r="P1067" i="4"/>
  <c r="P1080" i="4"/>
  <c r="R1080" i="4" s="1"/>
  <c r="AU707" i="14" s="1"/>
  <c r="Q1093" i="4"/>
  <c r="P1113" i="4"/>
  <c r="R1113" i="4" s="1"/>
  <c r="AU753" i="14" s="1"/>
  <c r="P1126" i="4"/>
  <c r="Q1128" i="4"/>
  <c r="Q1143" i="4"/>
  <c r="Q1245" i="4"/>
  <c r="P1246" i="4"/>
  <c r="S1247" i="4"/>
  <c r="Q1247" i="4"/>
  <c r="P1247" i="4"/>
  <c r="S1246" i="4"/>
  <c r="AX588" i="14" s="1"/>
  <c r="P1261" i="4"/>
  <c r="S1265" i="4"/>
  <c r="AX524" i="14" s="1"/>
  <c r="S1272" i="4"/>
  <c r="AX725" i="14" s="1"/>
  <c r="S1232" i="4"/>
  <c r="P1232" i="4"/>
  <c r="Q1241" i="4"/>
  <c r="P1242" i="4"/>
  <c r="Q1244" i="4"/>
  <c r="P1259" i="4"/>
  <c r="Q1261" i="4"/>
  <c r="P1274" i="4"/>
  <c r="S1278" i="4"/>
  <c r="AX683" i="14" s="1"/>
  <c r="P1291" i="4"/>
  <c r="R1291" i="4" s="1"/>
  <c r="Q1293" i="4"/>
  <c r="S1395" i="4"/>
  <c r="Q1395" i="4"/>
  <c r="P1395" i="4"/>
  <c r="S1394" i="4"/>
  <c r="AX878" i="14" s="1"/>
  <c r="Q1394" i="4"/>
  <c r="P1394" i="4"/>
  <c r="S1293" i="4"/>
  <c r="AX653" i="14" s="1"/>
  <c r="S1331" i="4"/>
  <c r="Q1331" i="4"/>
  <c r="P1331" i="4"/>
  <c r="S1330" i="4"/>
  <c r="AX844" i="14" s="1"/>
  <c r="Q1330" i="4"/>
  <c r="P1330" i="4"/>
  <c r="S1399" i="4"/>
  <c r="Q1399" i="4"/>
  <c r="P1399" i="4"/>
  <c r="S1398" i="4"/>
  <c r="AX888" i="14" s="1"/>
  <c r="S1360" i="4"/>
  <c r="AX856" i="14" s="1"/>
  <c r="Q1360" i="4"/>
  <c r="P1360" i="4"/>
  <c r="S1236" i="4"/>
  <c r="Q1251" i="4"/>
  <c r="S1253" i="4"/>
  <c r="Q1266" i="4"/>
  <c r="S1268" i="4"/>
  <c r="P1391" i="4"/>
  <c r="S1392" i="4"/>
  <c r="Q1392" i="4"/>
  <c r="P1392" i="4"/>
  <c r="P1398" i="4"/>
  <c r="S1251" i="4"/>
  <c r="P1279" i="4"/>
  <c r="P1294" i="4"/>
  <c r="S1299" i="4"/>
  <c r="AX676" i="14" s="1"/>
  <c r="S1300" i="4"/>
  <c r="Q1327" i="4"/>
  <c r="S1348" i="4"/>
  <c r="AX846" i="14" s="1"/>
  <c r="P1351" i="4"/>
  <c r="P1366" i="4"/>
  <c r="Q1398" i="4"/>
  <c r="Q1279" i="4"/>
  <c r="S1314" i="4"/>
  <c r="AX544" i="14" s="1"/>
  <c r="S1315" i="4"/>
  <c r="Q1351" i="4"/>
  <c r="Q1366" i="4"/>
  <c r="P1258" i="4"/>
  <c r="P1275" i="4"/>
  <c r="P1290" i="4"/>
  <c r="Q1304" i="4"/>
  <c r="S1333" i="4"/>
  <c r="Q1333" i="4"/>
  <c r="P1333" i="4"/>
  <c r="S1332" i="4"/>
  <c r="AX547" i="14" s="1"/>
  <c r="Q1332" i="4"/>
  <c r="S1337" i="4"/>
  <c r="Q1337" i="4"/>
  <c r="P1337" i="4"/>
  <c r="S1364" i="4"/>
  <c r="AX852" i="14" s="1"/>
  <c r="Q1364" i="4"/>
  <c r="R1364" i="4" s="1"/>
  <c r="AU852" i="14" s="1"/>
  <c r="P1241" i="4"/>
  <c r="P1256" i="4"/>
  <c r="R1256" i="4" s="1"/>
  <c r="AU730" i="14" s="1"/>
  <c r="Q1258" i="4"/>
  <c r="P1273" i="4"/>
  <c r="Q1275" i="4"/>
  <c r="P1288" i="4"/>
  <c r="Q1290" i="4"/>
  <c r="S1297" i="4"/>
  <c r="AX622" i="14" s="1"/>
  <c r="S1298" i="4"/>
  <c r="S1304" i="4"/>
  <c r="Q1312" i="4"/>
  <c r="P1312" i="4"/>
  <c r="P1319" i="4"/>
  <c r="S1328" i="4"/>
  <c r="AX747" i="14" s="1"/>
  <c r="Q1328" i="4"/>
  <c r="P1328" i="4"/>
  <c r="S1345" i="4"/>
  <c r="AX764" i="14" s="1"/>
  <c r="Q1345" i="4"/>
  <c r="P1345" i="4"/>
  <c r="P1348" i="4"/>
  <c r="S1349" i="4"/>
  <c r="Q1349" i="4"/>
  <c r="Q1222" i="4"/>
  <c r="P1237" i="4"/>
  <c r="Q1239" i="4"/>
  <c r="P1252" i="4"/>
  <c r="Q1254" i="4"/>
  <c r="P1269" i="4"/>
  <c r="Q1271" i="4"/>
  <c r="Q1286" i="4"/>
  <c r="P1297" i="4"/>
  <c r="Q1336" i="4"/>
  <c r="P1235" i="4"/>
  <c r="Q1237" i="4"/>
  <c r="P1250" i="4"/>
  <c r="Q1252" i="4"/>
  <c r="P1267" i="4"/>
  <c r="Q1269" i="4"/>
  <c r="P1282" i="4"/>
  <c r="S1295" i="4"/>
  <c r="AX760" i="14" s="1"/>
  <c r="S1296" i="4"/>
  <c r="Q1297" i="4"/>
  <c r="Q1305" i="4"/>
  <c r="S1336" i="4"/>
  <c r="AX532" i="14" s="1"/>
  <c r="P1349" i="4"/>
  <c r="Q1282" i="4"/>
  <c r="P1310" i="4"/>
  <c r="R1310" i="4" s="1"/>
  <c r="AU582" i="14" s="1"/>
  <c r="P1311" i="4"/>
  <c r="Q1320" i="4"/>
  <c r="S1346" i="4"/>
  <c r="AX715" i="14" s="1"/>
  <c r="Q1361" i="4"/>
  <c r="P1361" i="4"/>
  <c r="S1362" i="4"/>
  <c r="Q1362" i="4"/>
  <c r="P1362" i="4"/>
  <c r="S1367" i="4"/>
  <c r="AX855" i="14" s="1"/>
  <c r="Q1367" i="4"/>
  <c r="P1367" i="4"/>
  <c r="Q1313" i="4"/>
  <c r="P1313" i="4"/>
  <c r="P1315" i="4"/>
  <c r="R1315" i="4" s="1"/>
  <c r="Q1381" i="4"/>
  <c r="S1383" i="4"/>
  <c r="AX875" i="14" s="1"/>
  <c r="Q1396" i="4"/>
  <c r="Q1413" i="4"/>
  <c r="S1415" i="4"/>
  <c r="AX877" i="14" s="1"/>
  <c r="S1381" i="4"/>
  <c r="S1413" i="4"/>
  <c r="AX881" i="14" s="1"/>
  <c r="P1343" i="4"/>
  <c r="S1347" i="4"/>
  <c r="S1379" i="4"/>
  <c r="S1409" i="4"/>
  <c r="Q251" i="5"/>
  <c r="AV246" i="14" s="1"/>
  <c r="Q1341" i="4"/>
  <c r="R1341" i="4" s="1"/>
  <c r="AU752" i="14" s="1"/>
  <c r="S1343" i="4"/>
  <c r="AX845" i="14" s="1"/>
  <c r="Q1356" i="4"/>
  <c r="S1375" i="4"/>
  <c r="AX859" i="14" s="1"/>
  <c r="P1320" i="4"/>
  <c r="Q1339" i="4"/>
  <c r="P1352" i="4"/>
  <c r="Q1354" i="4"/>
  <c r="R1354" i="4" s="1"/>
  <c r="AU696" i="14" s="1"/>
  <c r="Q1352" i="4"/>
  <c r="Q1384" i="4"/>
  <c r="P1414" i="4"/>
  <c r="Q1416" i="4"/>
  <c r="Q1414" i="4"/>
  <c r="P1314" i="4"/>
  <c r="Q1316" i="4"/>
  <c r="P1346" i="4"/>
  <c r="Q1348" i="4"/>
  <c r="P1378" i="4"/>
  <c r="Q1380" i="4"/>
  <c r="Q1412" i="4"/>
  <c r="P1329" i="4"/>
  <c r="R1329" i="4" s="1"/>
  <c r="AU843" i="14" s="1"/>
  <c r="P1344" i="4"/>
  <c r="Q1346" i="4"/>
  <c r="P1376" i="4"/>
  <c r="Q1378" i="4"/>
  <c r="P1408" i="4"/>
  <c r="Q1410" i="4"/>
  <c r="R891" i="4" l="1"/>
  <c r="AU677" i="14" s="1"/>
  <c r="R745" i="4"/>
  <c r="R26" i="4"/>
  <c r="R475" i="4"/>
  <c r="AU242" i="14" s="1"/>
  <c r="R1246" i="4"/>
  <c r="AU588" i="14" s="1"/>
  <c r="R399" i="4"/>
  <c r="R160" i="4"/>
  <c r="R71" i="4"/>
  <c r="AU92" i="14" s="1"/>
  <c r="R250" i="4"/>
  <c r="AU222" i="14" s="1"/>
  <c r="R1109" i="4"/>
  <c r="AU744" i="14" s="1"/>
  <c r="R1240" i="4"/>
  <c r="AU712" i="14" s="1"/>
  <c r="R1314" i="4"/>
  <c r="AU544" i="14" s="1"/>
  <c r="R1014" i="4"/>
  <c r="R1179" i="4"/>
  <c r="AU690" i="14" s="1"/>
  <c r="R382" i="4"/>
  <c r="R1112" i="4"/>
  <c r="AU597" i="14" s="1"/>
  <c r="R1075" i="4"/>
  <c r="R1126" i="4"/>
  <c r="AU659" i="14" s="1"/>
  <c r="R386" i="4"/>
  <c r="R484" i="4"/>
  <c r="AU243" i="14" s="1"/>
  <c r="R820" i="4"/>
  <c r="AU825" i="14" s="1"/>
  <c r="R1165" i="4"/>
  <c r="AU637" i="14" s="1"/>
  <c r="R1368" i="4"/>
  <c r="R695" i="4"/>
  <c r="AU468" i="14" s="1"/>
  <c r="R906" i="4"/>
  <c r="R155" i="4"/>
  <c r="AU47" i="14" s="1"/>
  <c r="R1127" i="4"/>
  <c r="R281" i="4"/>
  <c r="AU152" i="14" s="1"/>
  <c r="R15" i="4"/>
  <c r="AU86" i="14" s="1"/>
  <c r="R235" i="4"/>
  <c r="AU142" i="14" s="1"/>
  <c r="R137" i="4"/>
  <c r="R401" i="4"/>
  <c r="R823" i="4"/>
  <c r="AU623" i="14" s="1"/>
  <c r="R1010" i="4"/>
  <c r="R613" i="4"/>
  <c r="R1007" i="4"/>
  <c r="R223" i="4"/>
  <c r="AU209" i="14" s="1"/>
  <c r="R1344" i="4"/>
  <c r="R753" i="4"/>
  <c r="AU434" i="14" s="1"/>
  <c r="R1141" i="4"/>
  <c r="AU480" i="14" s="1"/>
  <c r="R439" i="4"/>
  <c r="R1391" i="4"/>
  <c r="AU886" i="14" s="1"/>
  <c r="AY886" i="14" s="1"/>
  <c r="R1280" i="4"/>
  <c r="AU589" i="14" s="1"/>
  <c r="R1065" i="4"/>
  <c r="AU831" i="14" s="1"/>
  <c r="R1270" i="4"/>
  <c r="AU628" i="14" s="1"/>
  <c r="R562" i="4"/>
  <c r="R64" i="4"/>
  <c r="AU3" i="14" s="1"/>
  <c r="R902" i="4"/>
  <c r="R587" i="4"/>
  <c r="R94" i="4"/>
  <c r="AU33" i="14" s="1"/>
  <c r="R747" i="4"/>
  <c r="R239" i="4"/>
  <c r="AU214" i="14" s="1"/>
  <c r="R901" i="4"/>
  <c r="AU488" i="14" s="1"/>
  <c r="R1206" i="4"/>
  <c r="AU599" i="14" s="1"/>
  <c r="R371" i="4"/>
  <c r="R958" i="4"/>
  <c r="R262" i="4"/>
  <c r="R1174" i="4"/>
  <c r="R1343" i="4"/>
  <c r="AU845" i="14" s="1"/>
  <c r="R1295" i="4"/>
  <c r="AU760" i="14" s="1"/>
  <c r="R685" i="4"/>
  <c r="AU366" i="14" s="1"/>
  <c r="R485" i="4"/>
  <c r="R1311" i="4"/>
  <c r="R825" i="4"/>
  <c r="AU571" i="14" s="1"/>
  <c r="R1017" i="4"/>
  <c r="AU828" i="14" s="1"/>
  <c r="R727" i="4"/>
  <c r="AU460" i="14" s="1"/>
  <c r="R817" i="4"/>
  <c r="AU824" i="14" s="1"/>
  <c r="R552" i="4"/>
  <c r="R144" i="4"/>
  <c r="AU56" i="14" s="1"/>
  <c r="R73" i="4"/>
  <c r="AU97" i="14" s="1"/>
  <c r="R348" i="4"/>
  <c r="R311" i="4"/>
  <c r="AU208" i="14" s="1"/>
  <c r="R41" i="4"/>
  <c r="AU5" i="14" s="1"/>
  <c r="R1231" i="4"/>
  <c r="AU559" i="14" s="1"/>
  <c r="AY880" i="14"/>
  <c r="R265" i="4"/>
  <c r="AU197" i="14" s="1"/>
  <c r="R729" i="4"/>
  <c r="R129" i="4"/>
  <c r="AU74" i="14" s="1"/>
  <c r="R1133" i="4"/>
  <c r="R1232" i="4"/>
  <c r="R541" i="4"/>
  <c r="AU379" i="14" s="1"/>
  <c r="R1048" i="4"/>
  <c r="AU616" i="14" s="1"/>
  <c r="R91" i="4"/>
  <c r="AU4" i="14" s="1"/>
  <c r="R1322" i="4"/>
  <c r="AU842" i="14" s="1"/>
  <c r="R917" i="4"/>
  <c r="R962" i="4"/>
  <c r="R163" i="4"/>
  <c r="AU75" i="14" s="1"/>
  <c r="R1307" i="4"/>
  <c r="AU640" i="14" s="1"/>
  <c r="R758" i="4"/>
  <c r="R1286" i="4"/>
  <c r="AU629" i="14" s="1"/>
  <c r="R677" i="4"/>
  <c r="AU397" i="14" s="1"/>
  <c r="R582" i="4"/>
  <c r="R236" i="4"/>
  <c r="AU137" i="14" s="1"/>
  <c r="R299" i="4"/>
  <c r="R946" i="4"/>
  <c r="R1163" i="4"/>
  <c r="AU609" i="14" s="1"/>
  <c r="R542" i="4"/>
  <c r="R964" i="4"/>
  <c r="R1100" i="4"/>
  <c r="R1373" i="4"/>
  <c r="R218" i="4"/>
  <c r="AU151" i="14" s="1"/>
  <c r="R34" i="4"/>
  <c r="AU76" i="14" s="1"/>
  <c r="R77" i="4"/>
  <c r="R606" i="4"/>
  <c r="R682" i="4"/>
  <c r="R13" i="4"/>
  <c r="R793" i="4"/>
  <c r="AU650" i="14" s="1"/>
  <c r="R315" i="4"/>
  <c r="AU200" i="14" s="1"/>
  <c r="R1134" i="4"/>
  <c r="AU551" i="14" s="1"/>
  <c r="R1214" i="4"/>
  <c r="R1120" i="4"/>
  <c r="AU520" i="14" s="1"/>
  <c r="R518" i="4"/>
  <c r="R454" i="4"/>
  <c r="AU377" i="14" s="1"/>
  <c r="R291" i="4"/>
  <c r="AU180" i="14" s="1"/>
  <c r="R457" i="4"/>
  <c r="R61" i="4"/>
  <c r="AU46" i="14" s="1"/>
  <c r="R756" i="4"/>
  <c r="AU448" i="14" s="1"/>
  <c r="R1051" i="4"/>
  <c r="AU521" i="14" s="1"/>
  <c r="R1323" i="4"/>
  <c r="R781" i="4"/>
  <c r="AU821" i="14" s="1"/>
  <c r="R605" i="4"/>
  <c r="AU415" i="14" s="1"/>
  <c r="R1106" i="4"/>
  <c r="AU576" i="14" s="1"/>
  <c r="R1403" i="4"/>
  <c r="R312" i="4"/>
  <c r="AU164" i="14" s="1"/>
  <c r="R1198" i="4"/>
  <c r="R57" i="4"/>
  <c r="R461" i="4"/>
  <c r="R55" i="4"/>
  <c r="AU99" i="14" s="1"/>
  <c r="R742" i="4"/>
  <c r="AU464" i="14" s="1"/>
  <c r="R967" i="4"/>
  <c r="AU573" i="14" s="1"/>
  <c r="R690" i="4"/>
  <c r="AU420" i="14" s="1"/>
  <c r="R447" i="4"/>
  <c r="R301" i="4"/>
  <c r="R865" i="4"/>
  <c r="AU724" i="14" s="1"/>
  <c r="R646" i="4"/>
  <c r="R527" i="4"/>
  <c r="AU340" i="14" s="1"/>
  <c r="R168" i="4"/>
  <c r="AU42" i="14" s="1"/>
  <c r="R103" i="4"/>
  <c r="AU112" i="14" s="1"/>
  <c r="R65" i="4"/>
  <c r="R23" i="4"/>
  <c r="R1212" i="4"/>
  <c r="AU600" i="14" s="1"/>
  <c r="R1067" i="4"/>
  <c r="AU539" i="14" s="1"/>
  <c r="R1099" i="4"/>
  <c r="AU749" i="14" s="1"/>
  <c r="R732" i="4"/>
  <c r="AU471" i="14" s="1"/>
  <c r="R108" i="4"/>
  <c r="AU65" i="14" s="1"/>
  <c r="R101" i="4"/>
  <c r="AU87" i="14" s="1"/>
  <c r="R494" i="4"/>
  <c r="AU250" i="14" s="1"/>
  <c r="R56" i="4"/>
  <c r="AU78" i="14" s="1"/>
  <c r="R835" i="4"/>
  <c r="AU499" i="14" s="1"/>
  <c r="R58" i="4"/>
  <c r="AU88" i="14" s="1"/>
  <c r="R270" i="4"/>
  <c r="AU145" i="14" s="1"/>
  <c r="R918" i="4"/>
  <c r="AU613" i="14" s="1"/>
  <c r="R574" i="4"/>
  <c r="R885" i="4"/>
  <c r="AU478" i="14" s="1"/>
  <c r="R296" i="4"/>
  <c r="AU156" i="14" s="1"/>
  <c r="R963" i="4"/>
  <c r="AU530" i="14" s="1"/>
  <c r="R1337" i="4"/>
  <c r="R445" i="4"/>
  <c r="R591" i="4"/>
  <c r="AU341" i="14" s="1"/>
  <c r="R1386" i="4"/>
  <c r="AU876" i="14" s="1"/>
  <c r="AY876" i="14" s="1"/>
  <c r="R100" i="4"/>
  <c r="R832" i="4"/>
  <c r="AU486" i="14" s="1"/>
  <c r="R1267" i="4"/>
  <c r="AU627" i="14" s="1"/>
  <c r="R1053" i="4"/>
  <c r="AU679" i="14" s="1"/>
  <c r="R1157" i="4"/>
  <c r="R365" i="4"/>
  <c r="AU181" i="14" s="1"/>
  <c r="R261" i="4"/>
  <c r="AU194" i="14" s="1"/>
  <c r="R89" i="4"/>
  <c r="R38" i="4"/>
  <c r="AU21" i="14" s="1"/>
  <c r="R432" i="4"/>
  <c r="R257" i="4"/>
  <c r="AU144" i="14" s="1"/>
  <c r="R856" i="4"/>
  <c r="AU713" i="14" s="1"/>
  <c r="R21" i="4"/>
  <c r="R777" i="4"/>
  <c r="AU663" i="14" s="1"/>
  <c r="R145" i="4"/>
  <c r="R152" i="4"/>
  <c r="AU114" i="14" s="1"/>
  <c r="R9" i="4"/>
  <c r="AU70" i="14" s="1"/>
  <c r="R157" i="4"/>
  <c r="AU80" i="14" s="1"/>
  <c r="R1237" i="4"/>
  <c r="AU566" i="14" s="1"/>
  <c r="R1035" i="4"/>
  <c r="AU579" i="14" s="1"/>
  <c r="R691" i="4"/>
  <c r="AU426" i="14" s="1"/>
  <c r="R986" i="4"/>
  <c r="AU771" i="14" s="1"/>
  <c r="R1261" i="4"/>
  <c r="R982" i="4"/>
  <c r="AU634" i="14" s="1"/>
  <c r="R700" i="4"/>
  <c r="AU461" i="14" s="1"/>
  <c r="R1362" i="4"/>
  <c r="R971" i="4"/>
  <c r="R819" i="4"/>
  <c r="AU721" i="14" s="1"/>
  <c r="R436" i="4"/>
  <c r="AU307" i="14" s="1"/>
  <c r="R544" i="4"/>
  <c r="R225" i="4"/>
  <c r="R95" i="4"/>
  <c r="R696" i="4"/>
  <c r="AU430" i="14" s="1"/>
  <c r="R1247" i="4"/>
  <c r="R1025" i="4"/>
  <c r="AU558" i="14" s="1"/>
  <c r="R952" i="4"/>
  <c r="AU607" i="14" s="1"/>
  <c r="R709" i="4"/>
  <c r="R752" i="4"/>
  <c r="AU459" i="14" s="1"/>
  <c r="R839" i="4"/>
  <c r="AU540" i="14" s="1"/>
  <c r="R663" i="4"/>
  <c r="AU319" i="14" s="1"/>
  <c r="R427" i="4"/>
  <c r="AU253" i="14" s="1"/>
  <c r="R580" i="4"/>
  <c r="R368" i="4"/>
  <c r="R480" i="4"/>
  <c r="AU388" i="14" s="1"/>
  <c r="R175" i="4"/>
  <c r="AU40" i="14" s="1"/>
  <c r="R134" i="4"/>
  <c r="R1321" i="4"/>
  <c r="R1363" i="4"/>
  <c r="AU857" i="14" s="1"/>
  <c r="AY857" i="14" s="1"/>
  <c r="R1385" i="4"/>
  <c r="AU869" i="14" s="1"/>
  <c r="AY869" i="14" s="1"/>
  <c r="R40" i="4"/>
  <c r="AU96" i="14" s="1"/>
  <c r="R1408" i="4"/>
  <c r="AU874" i="14" s="1"/>
  <c r="AY874" i="14" s="1"/>
  <c r="R367" i="4"/>
  <c r="AU232" i="14" s="1"/>
  <c r="R728" i="4"/>
  <c r="AU470" i="14" s="1"/>
  <c r="R82" i="4"/>
  <c r="AU26" i="14" s="1"/>
  <c r="R199" i="4"/>
  <c r="AU213" i="14" s="1"/>
  <c r="R827" i="4"/>
  <c r="AU641" i="14" s="1"/>
  <c r="R596" i="4"/>
  <c r="R70" i="4"/>
  <c r="AU90" i="14" s="1"/>
  <c r="R1242" i="4"/>
  <c r="R1185" i="4"/>
  <c r="AU837" i="14" s="1"/>
  <c r="R69" i="4"/>
  <c r="R1367" i="4"/>
  <c r="AU855" i="14" s="1"/>
  <c r="AY855" i="14" s="1"/>
  <c r="R989" i="4"/>
  <c r="R1047" i="4"/>
  <c r="R970" i="4"/>
  <c r="AU678" i="14" s="1"/>
  <c r="R939" i="4"/>
  <c r="R754" i="4"/>
  <c r="AU472" i="14" s="1"/>
  <c r="R785" i="4"/>
  <c r="R852" i="4"/>
  <c r="R667" i="4"/>
  <c r="R511" i="4"/>
  <c r="R634" i="4"/>
  <c r="AU416" i="14" s="1"/>
  <c r="R637" i="4"/>
  <c r="R437" i="4"/>
  <c r="R255" i="4"/>
  <c r="AU147" i="14" s="1"/>
  <c r="R304" i="4"/>
  <c r="R1379" i="4"/>
  <c r="R786" i="4"/>
  <c r="AU596" i="14" s="1"/>
  <c r="R533" i="4"/>
  <c r="AU279" i="14" s="1"/>
  <c r="R493" i="4"/>
  <c r="R796" i="4"/>
  <c r="AU584" i="14" s="1"/>
  <c r="R1164" i="4"/>
  <c r="R1265" i="4"/>
  <c r="AU524" i="14" s="1"/>
  <c r="R1011" i="4"/>
  <c r="AU658" i="14" s="1"/>
  <c r="R1001" i="4"/>
  <c r="AU686" i="14" s="1"/>
  <c r="R911" i="4"/>
  <c r="R662" i="4"/>
  <c r="AU401" i="14" s="1"/>
  <c r="R496" i="4"/>
  <c r="AU374" i="14" s="1"/>
  <c r="R615" i="4"/>
  <c r="AU385" i="14" s="1"/>
  <c r="R586" i="4"/>
  <c r="AU384" i="14" s="1"/>
  <c r="R136" i="4"/>
  <c r="AU113" i="14" s="1"/>
  <c r="R102" i="4"/>
  <c r="R874" i="4"/>
  <c r="AU731" i="14" s="1"/>
  <c r="R1353" i="4"/>
  <c r="R1034" i="4"/>
  <c r="AU829" i="14" s="1"/>
  <c r="R24" i="4"/>
  <c r="AU109" i="14" s="1"/>
  <c r="R850" i="4"/>
  <c r="AU605" i="14" s="1"/>
  <c r="R1409" i="4"/>
  <c r="R490" i="4"/>
  <c r="R1097" i="4"/>
  <c r="AU736" i="14" s="1"/>
  <c r="R910" i="4"/>
  <c r="AU665" i="14" s="1"/>
  <c r="R526" i="4"/>
  <c r="R22" i="4"/>
  <c r="AU61" i="14" s="1"/>
  <c r="AY862" i="14"/>
  <c r="R191" i="4"/>
  <c r="R483" i="4"/>
  <c r="AU398" i="14" s="1"/>
  <c r="R384" i="4"/>
  <c r="R1278" i="4"/>
  <c r="AU683" i="14" s="1"/>
  <c r="R440" i="4"/>
  <c r="AU382" i="14" s="1"/>
  <c r="R509" i="4"/>
  <c r="AU405" i="14" s="1"/>
  <c r="R1208" i="4"/>
  <c r="AU681" i="14" s="1"/>
  <c r="R166" i="4"/>
  <c r="R1117" i="4"/>
  <c r="AU636" i="14" s="1"/>
  <c r="R1200" i="4"/>
  <c r="AU598" i="14" s="1"/>
  <c r="R268" i="4"/>
  <c r="AU165" i="14" s="1"/>
  <c r="R916" i="4"/>
  <c r="AU612" i="14" s="1"/>
  <c r="R1002" i="4"/>
  <c r="R1205" i="4"/>
  <c r="AU810" i="14" s="1"/>
  <c r="R156" i="4"/>
  <c r="R233" i="4"/>
  <c r="AU125" i="14" s="1"/>
  <c r="R188" i="4"/>
  <c r="AU28" i="14" s="1"/>
  <c r="R330" i="4"/>
  <c r="R1399" i="4"/>
  <c r="R1335" i="4"/>
  <c r="R1227" i="4"/>
  <c r="AU546" i="14" s="1"/>
  <c r="R1012" i="4"/>
  <c r="R983" i="4"/>
  <c r="R959" i="4"/>
  <c r="AU586" i="14" s="1"/>
  <c r="R620" i="4"/>
  <c r="AU399" i="14" s="1"/>
  <c r="R572" i="4"/>
  <c r="R227" i="4"/>
  <c r="AU163" i="14" s="1"/>
  <c r="R179" i="4"/>
  <c r="AU57" i="14" s="1"/>
  <c r="R351" i="4"/>
  <c r="AU127" i="14" s="1"/>
  <c r="R935" i="4"/>
  <c r="R1359" i="4"/>
  <c r="R1383" i="4"/>
  <c r="AU875" i="14" s="1"/>
  <c r="AY875" i="14" s="1"/>
  <c r="R965" i="4"/>
  <c r="AU556" i="14" s="1"/>
  <c r="R51" i="4"/>
  <c r="AU44" i="14" s="1"/>
  <c r="R600" i="4"/>
  <c r="R749" i="4"/>
  <c r="AU463" i="14" s="1"/>
  <c r="R25" i="4"/>
  <c r="AU98" i="14" s="1"/>
  <c r="R771" i="4"/>
  <c r="R1044" i="4"/>
  <c r="AY852" i="14"/>
  <c r="R1131" i="4"/>
  <c r="R972" i="4"/>
  <c r="AU827" i="14" s="1"/>
  <c r="R884" i="4"/>
  <c r="R1162" i="4"/>
  <c r="R502" i="4"/>
  <c r="AU337" i="14" s="1"/>
  <c r="R1331" i="4"/>
  <c r="R1203" i="4"/>
  <c r="AU717" i="14" s="1"/>
  <c r="R1249" i="4"/>
  <c r="AU767" i="14" s="1"/>
  <c r="R981" i="4"/>
  <c r="AU814" i="14" s="1"/>
  <c r="R976" i="4"/>
  <c r="AU703" i="14" s="1"/>
  <c r="R992" i="4"/>
  <c r="R808" i="4"/>
  <c r="R674" i="4"/>
  <c r="R409" i="4"/>
  <c r="R508" i="4"/>
  <c r="R419" i="4"/>
  <c r="R413" i="4"/>
  <c r="AU316" i="14" s="1"/>
  <c r="R532" i="4"/>
  <c r="R407" i="4"/>
  <c r="AU270" i="14" s="1"/>
  <c r="R271" i="4"/>
  <c r="R702" i="4"/>
  <c r="AU424" i="14" s="1"/>
  <c r="R1308" i="4"/>
  <c r="AU649" i="14" s="1"/>
  <c r="R45" i="4"/>
  <c r="AU43" i="14" s="1"/>
  <c r="AY851" i="14"/>
  <c r="R471" i="4"/>
  <c r="R1073" i="4"/>
  <c r="AU780" i="14" s="1"/>
  <c r="R1351" i="4"/>
  <c r="AU817" i="14" s="1"/>
  <c r="R1394" i="4"/>
  <c r="AU878" i="14" s="1"/>
  <c r="AY878" i="14" s="1"/>
  <c r="R1283" i="4"/>
  <c r="AU509" i="14" s="1"/>
  <c r="R1107" i="4"/>
  <c r="R1219" i="4"/>
  <c r="R1151" i="4"/>
  <c r="AU815" i="14" s="1"/>
  <c r="R1045" i="4"/>
  <c r="AU830" i="14" s="1"/>
  <c r="R871" i="4"/>
  <c r="AU561" i="14" s="1"/>
  <c r="R721" i="4"/>
  <c r="AU454" i="14" s="1"/>
  <c r="R905" i="4"/>
  <c r="AU555" i="14" s="1"/>
  <c r="R403" i="4"/>
  <c r="AU375" i="14" s="1"/>
  <c r="R241" i="4"/>
  <c r="AU211" i="14" s="1"/>
  <c r="R171" i="4"/>
  <c r="AU69" i="14" s="1"/>
  <c r="R1378" i="4"/>
  <c r="AU865" i="14" s="1"/>
  <c r="AY865" i="14" s="1"/>
  <c r="R1252" i="4"/>
  <c r="AU770" i="14" s="1"/>
  <c r="R510" i="4"/>
  <c r="AU248" i="14" s="1"/>
  <c r="R648" i="4"/>
  <c r="AU327" i="14" s="1"/>
  <c r="R289" i="4"/>
  <c r="AU227" i="14" s="1"/>
  <c r="R269" i="4"/>
  <c r="R135" i="4"/>
  <c r="AU62" i="14" s="1"/>
  <c r="R914" i="4"/>
  <c r="AU606" i="14" s="1"/>
  <c r="AD378" i="9"/>
  <c r="BC325" i="14" s="1"/>
  <c r="F322" i="9"/>
  <c r="AD306" i="9"/>
  <c r="BC338" i="14" s="1"/>
  <c r="F335" i="9"/>
  <c r="AD454" i="9"/>
  <c r="BC421" i="14" s="1"/>
  <c r="F417" i="9"/>
  <c r="AD323" i="9"/>
  <c r="F412" i="9"/>
  <c r="AD609" i="9"/>
  <c r="BC657" i="14" s="1"/>
  <c r="F647" i="9"/>
  <c r="AD813" i="9"/>
  <c r="BC669" i="14" s="1"/>
  <c r="F659" i="9"/>
  <c r="AD782" i="9"/>
  <c r="BC662" i="14" s="1"/>
  <c r="F652" i="9"/>
  <c r="AD760" i="9"/>
  <c r="BC719" i="14" s="1"/>
  <c r="F709" i="9"/>
  <c r="AD746" i="9"/>
  <c r="BC717" i="14" s="1"/>
  <c r="F707" i="9"/>
  <c r="AD394" i="9"/>
  <c r="BC346" i="14" s="1"/>
  <c r="F344" i="9"/>
  <c r="AD69" i="9"/>
  <c r="BC50" i="14" s="1"/>
  <c r="F50" i="9"/>
  <c r="AD390" i="9"/>
  <c r="BC327" i="14" s="1"/>
  <c r="F324" i="9"/>
  <c r="AD591" i="9"/>
  <c r="BC816" i="14" s="1"/>
  <c r="F809" i="9"/>
  <c r="AD824" i="9"/>
  <c r="F840" i="9"/>
  <c r="AD761" i="9"/>
  <c r="BC709" i="14" s="1"/>
  <c r="F699" i="9"/>
  <c r="AD91" i="9"/>
  <c r="BC29" i="14" s="1"/>
  <c r="F29" i="9"/>
  <c r="AD93" i="9"/>
  <c r="BC27" i="14" s="1"/>
  <c r="F27" i="9"/>
  <c r="AD668" i="9"/>
  <c r="BC689" i="14" s="1"/>
  <c r="F679" i="9"/>
  <c r="AD15" i="9"/>
  <c r="F109" i="9"/>
  <c r="AD789" i="9"/>
  <c r="BC725" i="14" s="1"/>
  <c r="F715" i="9"/>
  <c r="AD613" i="9"/>
  <c r="BC771" i="14" s="1"/>
  <c r="F762" i="9"/>
  <c r="AD11" i="9"/>
  <c r="BC91" i="14" s="1"/>
  <c r="F91" i="9"/>
  <c r="AD407" i="9"/>
  <c r="BC297" i="14" s="1"/>
  <c r="F294" i="9"/>
  <c r="AD267" i="9"/>
  <c r="BC396" i="14" s="1"/>
  <c r="F393" i="9"/>
  <c r="AD519" i="9"/>
  <c r="BC540" i="14" s="1"/>
  <c r="F532" i="9"/>
  <c r="AD689" i="9"/>
  <c r="BC766" i="14" s="1"/>
  <c r="F757" i="9"/>
  <c r="AD812" i="9"/>
  <c r="BC733" i="14" s="1"/>
  <c r="F723" i="9"/>
  <c r="AD623" i="9"/>
  <c r="BC742" i="14" s="1"/>
  <c r="F732" i="9"/>
  <c r="AD71" i="9"/>
  <c r="BC66" i="14" s="1"/>
  <c r="F66" i="9"/>
  <c r="AD719" i="9"/>
  <c r="BC708" i="14" s="1"/>
  <c r="F698" i="9"/>
  <c r="AD317" i="9"/>
  <c r="BC262" i="14" s="1"/>
  <c r="F259" i="9"/>
  <c r="AD641" i="9"/>
  <c r="F825" i="9"/>
  <c r="AD718" i="9"/>
  <c r="F831" i="9"/>
  <c r="AD282" i="9"/>
  <c r="BC261" i="14" s="1"/>
  <c r="F258" i="9"/>
  <c r="AD773" i="9"/>
  <c r="BC588" i="14" s="1"/>
  <c r="F579" i="9"/>
  <c r="AD86" i="9"/>
  <c r="BC51" i="14" s="1"/>
  <c r="F51" i="9"/>
  <c r="AD570" i="9"/>
  <c r="BC497" i="14" s="1"/>
  <c r="F491" i="9"/>
  <c r="AD213" i="9"/>
  <c r="BC127" i="14" s="1"/>
  <c r="F125" i="9"/>
  <c r="AD114" i="9"/>
  <c r="BC28" i="14" s="1"/>
  <c r="F28" i="9"/>
  <c r="AD415" i="9"/>
  <c r="BC260" i="14" s="1"/>
  <c r="F257" i="9"/>
  <c r="AD580" i="9"/>
  <c r="BC522" i="14" s="1"/>
  <c r="F516" i="9"/>
  <c r="AD29" i="9"/>
  <c r="BC84" i="14" s="1"/>
  <c r="F85" i="9"/>
  <c r="AD136" i="9"/>
  <c r="BC212" i="14" s="1"/>
  <c r="F209" i="9"/>
  <c r="AD350" i="9"/>
  <c r="BC387" i="14" s="1"/>
  <c r="F384" i="9"/>
  <c r="AD542" i="9"/>
  <c r="BC774" i="14" s="1"/>
  <c r="F765" i="9"/>
  <c r="AD329" i="9"/>
  <c r="BC379" i="14" s="1"/>
  <c r="F376" i="9"/>
  <c r="AD724" i="9"/>
  <c r="BC609" i="14" s="1"/>
  <c r="F600" i="9"/>
  <c r="AD477" i="9"/>
  <c r="BC592" i="14" s="1"/>
  <c r="F583" i="9"/>
  <c r="AD420" i="9"/>
  <c r="BC427" i="14" s="1"/>
  <c r="F423" i="9"/>
  <c r="AD648" i="9"/>
  <c r="F826" i="9"/>
  <c r="AD53" i="9"/>
  <c r="BC12" i="14" s="1"/>
  <c r="F10" i="9"/>
  <c r="AD404" i="9"/>
  <c r="BC365" i="14" s="1"/>
  <c r="F362" i="9"/>
  <c r="AD2" i="9"/>
  <c r="BC2" i="14" s="1"/>
  <c r="F2" i="9"/>
  <c r="AD366" i="9"/>
  <c r="BC311" i="14" s="1"/>
  <c r="F308" i="9"/>
  <c r="AD158" i="9"/>
  <c r="F225" i="9"/>
  <c r="AD234" i="9"/>
  <c r="BC239" i="14" s="1"/>
  <c r="F237" i="9"/>
  <c r="AD453" i="9"/>
  <c r="BC464" i="14" s="1"/>
  <c r="F460" i="9"/>
  <c r="AD409" i="9"/>
  <c r="BC397" i="14" s="1"/>
  <c r="F394" i="9"/>
  <c r="AD435" i="9"/>
  <c r="BC429" i="14" s="1"/>
  <c r="F425" i="9"/>
  <c r="AD601" i="9"/>
  <c r="BC573" i="14" s="1"/>
  <c r="F564" i="9"/>
  <c r="AD778" i="9"/>
  <c r="BC729" i="14" s="1"/>
  <c r="F719" i="9"/>
  <c r="AD560" i="9"/>
  <c r="BC790" i="14" s="1"/>
  <c r="F781" i="9"/>
  <c r="AD497" i="9"/>
  <c r="BC773" i="14" s="1"/>
  <c r="F764" i="9"/>
  <c r="AD320" i="9"/>
  <c r="BC395" i="14" s="1"/>
  <c r="F392" i="9"/>
  <c r="AD22" i="9"/>
  <c r="BC100" i="14" s="1"/>
  <c r="F100" i="9"/>
  <c r="AD701" i="9"/>
  <c r="BC739" i="14" s="1"/>
  <c r="F729" i="9"/>
  <c r="AD238" i="9"/>
  <c r="BC265" i="14" s="1"/>
  <c r="F262" i="9"/>
  <c r="AD64" i="9"/>
  <c r="BC13" i="14" s="1"/>
  <c r="F13" i="9"/>
  <c r="AD46" i="9"/>
  <c r="BC107" i="14" s="1"/>
  <c r="F107" i="9"/>
  <c r="AD552" i="9"/>
  <c r="BC677" i="14" s="1"/>
  <c r="F667" i="9"/>
  <c r="AD823" i="9"/>
  <c r="F839" i="9"/>
  <c r="AD276" i="9"/>
  <c r="BC263" i="14" s="1"/>
  <c r="F260" i="9"/>
  <c r="AD28" i="9"/>
  <c r="BC43" i="14" s="1"/>
  <c r="F43" i="9"/>
  <c r="AD171" i="9"/>
  <c r="BC217" i="14" s="1"/>
  <c r="F216" i="9"/>
  <c r="AD774" i="9"/>
  <c r="BC645" i="14" s="1"/>
  <c r="F636" i="9"/>
  <c r="AD805" i="9"/>
  <c r="BC676" i="14" s="1"/>
  <c r="F666" i="9"/>
  <c r="AD131" i="9"/>
  <c r="BC151" i="14" s="1"/>
  <c r="F150" i="9"/>
  <c r="AD237" i="9"/>
  <c r="BC256" i="14" s="1"/>
  <c r="F253" i="9"/>
  <c r="AD490" i="9"/>
  <c r="BC569" i="14" s="1"/>
  <c r="F560" i="9"/>
  <c r="AD811" i="9"/>
  <c r="BC582" i="14" s="1"/>
  <c r="F573" i="9"/>
  <c r="AD836" i="9"/>
  <c r="BC789" i="14" s="1"/>
  <c r="F780" i="9"/>
  <c r="AD198" i="9"/>
  <c r="BC121" i="14" s="1"/>
  <c r="F120" i="9"/>
  <c r="AD112" i="9"/>
  <c r="F116" i="9"/>
  <c r="AD780" i="9"/>
  <c r="BC754" i="14" s="1"/>
  <c r="F745" i="9"/>
  <c r="AD47" i="9"/>
  <c r="BC16" i="14" s="1"/>
  <c r="F16" i="9"/>
  <c r="AD67" i="9"/>
  <c r="BC93" i="14" s="1"/>
  <c r="F94" i="9"/>
  <c r="AD193" i="9"/>
  <c r="BC123" i="14" s="1"/>
  <c r="F123" i="9"/>
  <c r="AD77" i="9"/>
  <c r="BC74" i="14" s="1"/>
  <c r="F73" i="9"/>
  <c r="AD96" i="9"/>
  <c r="BC95" i="14" s="1"/>
  <c r="F96" i="9"/>
  <c r="AD430" i="9"/>
  <c r="BC443" i="14" s="1"/>
  <c r="F439" i="9"/>
  <c r="AD593" i="9"/>
  <c r="BC625" i="14" s="1"/>
  <c r="F616" i="9"/>
  <c r="AD563" i="9"/>
  <c r="BC502" i="14" s="1"/>
  <c r="F496" i="9"/>
  <c r="AD739" i="9"/>
  <c r="BC666" i="14" s="1"/>
  <c r="F656" i="9"/>
  <c r="AD373" i="9"/>
  <c r="BC355" i="14" s="1"/>
  <c r="F352" i="9"/>
  <c r="AD434" i="9"/>
  <c r="BC462" i="14" s="1"/>
  <c r="F457" i="9"/>
  <c r="AD518" i="9"/>
  <c r="BC585" i="14" s="1"/>
  <c r="F576" i="9"/>
  <c r="AD547" i="9"/>
  <c r="BC797" i="14" s="1"/>
  <c r="F788" i="9"/>
  <c r="AD41" i="9"/>
  <c r="F110" i="9"/>
  <c r="AD126" i="9"/>
  <c r="BC124" i="14" s="1"/>
  <c r="F122" i="9"/>
  <c r="AD8" i="9"/>
  <c r="BC55" i="14" s="1"/>
  <c r="F52" i="9"/>
  <c r="AD185" i="9"/>
  <c r="BC199" i="14" s="1"/>
  <c r="F198" i="9"/>
  <c r="AD340" i="9"/>
  <c r="BC312" i="14" s="1"/>
  <c r="F309" i="9"/>
  <c r="AD422" i="9"/>
  <c r="BC430" i="14" s="1"/>
  <c r="F426" i="9"/>
  <c r="AD821" i="9"/>
  <c r="BC531" i="14" s="1"/>
  <c r="F524" i="9"/>
  <c r="AD679" i="9"/>
  <c r="BC738" i="14" s="1"/>
  <c r="F728" i="9"/>
  <c r="AD551" i="9"/>
  <c r="BC811" i="14" s="1"/>
  <c r="F804" i="9"/>
  <c r="AD617" i="9"/>
  <c r="BC783" i="14" s="1"/>
  <c r="F816" i="9"/>
  <c r="AD545" i="9"/>
  <c r="BC775" i="14" s="1"/>
  <c r="F766" i="9"/>
  <c r="AD808" i="9"/>
  <c r="BC560" i="14" s="1"/>
  <c r="F552" i="9"/>
  <c r="AD756" i="9"/>
  <c r="BC543" i="14" s="1"/>
  <c r="F535" i="9"/>
  <c r="AD784" i="9"/>
  <c r="BC524" i="14" s="1"/>
  <c r="F518" i="9"/>
  <c r="AD60" i="9"/>
  <c r="BC34" i="14" s="1"/>
  <c r="F34" i="9"/>
  <c r="AD273" i="9"/>
  <c r="BC258" i="14" s="1"/>
  <c r="F255" i="9"/>
  <c r="AD253" i="9"/>
  <c r="BC254" i="14" s="1"/>
  <c r="F251" i="9"/>
  <c r="AD326" i="9"/>
  <c r="BC389" i="14" s="1"/>
  <c r="F386" i="9"/>
  <c r="AD382" i="9"/>
  <c r="F414" i="9"/>
  <c r="AD319" i="9"/>
  <c r="BC349" i="14" s="1"/>
  <c r="F346" i="9"/>
  <c r="AD684" i="9"/>
  <c r="BC553" i="14" s="1"/>
  <c r="F545" i="9"/>
  <c r="AD587" i="9"/>
  <c r="BC526" i="14" s="1"/>
  <c r="F520" i="9"/>
  <c r="AD30" i="9"/>
  <c r="BC48" i="14" s="1"/>
  <c r="F48" i="9"/>
  <c r="AD134" i="9"/>
  <c r="BC209" i="14" s="1"/>
  <c r="F208" i="9"/>
  <c r="AD120" i="9"/>
  <c r="BC218" i="14" s="1"/>
  <c r="F217" i="9"/>
  <c r="AD446" i="9"/>
  <c r="BC458" i="14" s="1"/>
  <c r="F453" i="9"/>
  <c r="AD466" i="9"/>
  <c r="BC446" i="14" s="1"/>
  <c r="F442" i="9"/>
  <c r="AD590" i="9"/>
  <c r="BC607" i="14" s="1"/>
  <c r="F598" i="9"/>
  <c r="AD634" i="9"/>
  <c r="BC577" i="14" s="1"/>
  <c r="F568" i="9"/>
  <c r="AD798" i="9"/>
  <c r="BC629" i="14" s="1"/>
  <c r="F620" i="9"/>
  <c r="AD84" i="9"/>
  <c r="BC79" i="14" s="1"/>
  <c r="F79" i="9"/>
  <c r="AD73" i="9"/>
  <c r="BC30" i="14" s="1"/>
  <c r="F30" i="9"/>
  <c r="AD40" i="9"/>
  <c r="BC3" i="14" s="1"/>
  <c r="F3" i="9"/>
  <c r="AD43" i="9"/>
  <c r="BC90" i="14" s="1"/>
  <c r="F90" i="9"/>
  <c r="AD123" i="9"/>
  <c r="BC119" i="14" s="1"/>
  <c r="F118" i="9"/>
  <c r="AD94" i="9"/>
  <c r="BC47" i="14" s="1"/>
  <c r="F49" i="9"/>
  <c r="AD101" i="9"/>
  <c r="BC68" i="14" s="1"/>
  <c r="F68" i="9"/>
  <c r="AD383" i="9"/>
  <c r="BC372" i="14" s="1"/>
  <c r="F369" i="9"/>
  <c r="AD693" i="9"/>
  <c r="BC753" i="14" s="1"/>
  <c r="F744" i="9"/>
  <c r="AD529" i="9"/>
  <c r="BC702" i="14" s="1"/>
  <c r="F692" i="9"/>
  <c r="AD162" i="9"/>
  <c r="BC197" i="14" s="1"/>
  <c r="F196" i="9"/>
  <c r="AD336" i="9"/>
  <c r="BC238" i="14" s="1"/>
  <c r="F236" i="9"/>
  <c r="AD324" i="9"/>
  <c r="BC279" i="14" s="1"/>
  <c r="F276" i="9"/>
  <c r="AD452" i="9"/>
  <c r="BC433" i="14" s="1"/>
  <c r="F429" i="9"/>
  <c r="AD457" i="9"/>
  <c r="BC463" i="14" s="1"/>
  <c r="F458" i="9"/>
  <c r="AD272" i="9"/>
  <c r="BC332" i="14" s="1"/>
  <c r="F329" i="9"/>
  <c r="AD706" i="9"/>
  <c r="BC551" i="14" s="1"/>
  <c r="F543" i="9"/>
  <c r="AD516" i="9"/>
  <c r="BC513" i="14" s="1"/>
  <c r="F507" i="9"/>
  <c r="AD611" i="9"/>
  <c r="BC634" i="14" s="1"/>
  <c r="F625" i="9"/>
  <c r="AD495" i="9"/>
  <c r="BC631" i="14" s="1"/>
  <c r="F622" i="9"/>
  <c r="AD748" i="9"/>
  <c r="BC810" i="14" s="1"/>
  <c r="F803" i="9"/>
  <c r="AD753" i="9"/>
  <c r="BC718" i="14" s="1"/>
  <c r="F708" i="9"/>
  <c r="AD640" i="9"/>
  <c r="BC698" i="14" s="1"/>
  <c r="F688" i="9"/>
  <c r="AD729" i="9"/>
  <c r="BC617" i="14" s="1"/>
  <c r="F608" i="9"/>
  <c r="AD121" i="9"/>
  <c r="BC213" i="14" s="1"/>
  <c r="F212" i="9"/>
  <c r="AD208" i="9"/>
  <c r="BC196" i="14" s="1"/>
  <c r="F195" i="9"/>
  <c r="AD17" i="9"/>
  <c r="BC83" i="14" s="1"/>
  <c r="F81" i="9"/>
  <c r="AD216" i="9"/>
  <c r="BC157" i="14" s="1"/>
  <c r="F157" i="9"/>
  <c r="AD685" i="9"/>
  <c r="BC693" i="14" s="1"/>
  <c r="F683" i="9"/>
  <c r="AD768" i="9"/>
  <c r="BC740" i="14" s="1"/>
  <c r="F730" i="9"/>
  <c r="AD100" i="9"/>
  <c r="BC10" i="14" s="1"/>
  <c r="F12" i="9"/>
  <c r="AD818" i="9"/>
  <c r="F837" i="9"/>
  <c r="AD541" i="9"/>
  <c r="BC731" i="14" s="1"/>
  <c r="F721" i="9"/>
  <c r="AD202" i="9"/>
  <c r="BC173" i="14" s="1"/>
  <c r="F172" i="9"/>
  <c r="AD548" i="9"/>
  <c r="BC478" i="14" s="1"/>
  <c r="F474" i="9"/>
  <c r="AD296" i="9"/>
  <c r="BC348" i="14" s="1"/>
  <c r="F345" i="9"/>
  <c r="AD695" i="9"/>
  <c r="BC785" i="14" s="1"/>
  <c r="F776" i="9"/>
  <c r="AD481" i="9"/>
  <c r="BC734" i="14" s="1"/>
  <c r="F724" i="9"/>
  <c r="AD742" i="9"/>
  <c r="BC714" i="14" s="1"/>
  <c r="F704" i="9"/>
  <c r="AD493" i="9"/>
  <c r="BC820" i="14" s="1"/>
  <c r="F814" i="9"/>
  <c r="AD175" i="9"/>
  <c r="BC202" i="14" s="1"/>
  <c r="F199" i="9"/>
  <c r="AD170" i="9"/>
  <c r="BC210" i="14" s="1"/>
  <c r="F211" i="9"/>
  <c r="AD25" i="9"/>
  <c r="BC96" i="14" s="1"/>
  <c r="F95" i="9"/>
  <c r="AD118" i="9"/>
  <c r="BC176" i="14" s="1"/>
  <c r="F173" i="9"/>
  <c r="AD24" i="9"/>
  <c r="BC21" i="14" s="1"/>
  <c r="F21" i="9"/>
  <c r="AD56" i="9"/>
  <c r="BC4" i="14" s="1"/>
  <c r="F4" i="9"/>
  <c r="AD794" i="9"/>
  <c r="BC589" i="14" s="1"/>
  <c r="F580" i="9"/>
  <c r="AD285" i="9"/>
  <c r="BC241" i="14" s="1"/>
  <c r="F239" i="9"/>
  <c r="AD425" i="9"/>
  <c r="BC461" i="14" s="1"/>
  <c r="F456" i="9"/>
  <c r="AD488" i="9"/>
  <c r="BC654" i="14" s="1"/>
  <c r="F644" i="9"/>
  <c r="AD772" i="9"/>
  <c r="BC667" i="14" s="1"/>
  <c r="F657" i="9"/>
  <c r="AD783" i="9"/>
  <c r="BC751" i="14" s="1"/>
  <c r="F742" i="9"/>
  <c r="AD744" i="9"/>
  <c r="BC598" i="14" s="1"/>
  <c r="F589" i="9"/>
  <c r="AD480" i="9"/>
  <c r="BC772" i="14" s="1"/>
  <c r="F763" i="9"/>
  <c r="AD251" i="9"/>
  <c r="BC246" i="14" s="1"/>
  <c r="F244" i="9"/>
  <c r="AD179" i="9"/>
  <c r="F227" i="9"/>
  <c r="AD42" i="9"/>
  <c r="F111" i="9"/>
  <c r="AD779" i="9"/>
  <c r="BC730" i="14" s="1"/>
  <c r="F720" i="9"/>
  <c r="AD26" i="9"/>
  <c r="BC5" i="14" s="1"/>
  <c r="F5" i="9"/>
  <c r="AD61" i="9"/>
  <c r="BC22" i="14" s="1"/>
  <c r="F22" i="9"/>
  <c r="AD18" i="9"/>
  <c r="BC89" i="14" s="1"/>
  <c r="F87" i="9"/>
  <c r="AD491" i="9"/>
  <c r="BC584" i="14" s="1"/>
  <c r="F575" i="9"/>
  <c r="AD181" i="9"/>
  <c r="BC156" i="14" s="1"/>
  <c r="F155" i="9"/>
  <c r="AD159" i="9"/>
  <c r="BC194" i="14" s="1"/>
  <c r="F191" i="9"/>
  <c r="AD221" i="9"/>
  <c r="BC181" i="14" s="1"/>
  <c r="F181" i="9"/>
  <c r="AD286" i="9"/>
  <c r="BC271" i="14" s="1"/>
  <c r="F268" i="9"/>
  <c r="AD402" i="9"/>
  <c r="BC342" i="14" s="1"/>
  <c r="F339" i="9"/>
  <c r="AD637" i="9"/>
  <c r="BC482" i="14" s="1"/>
  <c r="F477" i="9"/>
  <c r="AD464" i="9"/>
  <c r="BC431" i="14" s="1"/>
  <c r="F427" i="9"/>
  <c r="AD598" i="9"/>
  <c r="BC477" i="14" s="1"/>
  <c r="F473" i="9"/>
  <c r="AD318" i="9"/>
  <c r="BC380" i="14" s="1"/>
  <c r="F377" i="9"/>
  <c r="AD522" i="9"/>
  <c r="BC516" i="14" s="1"/>
  <c r="F510" i="9"/>
  <c r="AD663" i="9"/>
  <c r="BC564" i="14" s="1"/>
  <c r="F555" i="9"/>
  <c r="AD554" i="9"/>
  <c r="BC476" i="14" s="1"/>
  <c r="F472" i="9"/>
  <c r="AD749" i="9"/>
  <c r="BC599" i="14" s="1"/>
  <c r="F590" i="9"/>
  <c r="AD715" i="9"/>
  <c r="BC815" i="14" s="1"/>
  <c r="F808" i="9"/>
  <c r="AD775" i="9"/>
  <c r="BC767" i="14" s="1"/>
  <c r="F758" i="9"/>
  <c r="F811" i="9"/>
  <c r="AD514" i="9"/>
  <c r="BC741" i="14" s="1"/>
  <c r="F731" i="9"/>
  <c r="AD709" i="9"/>
  <c r="BC788" i="14" s="1"/>
  <c r="F779" i="9"/>
  <c r="AD157" i="9"/>
  <c r="BC128" i="14" s="1"/>
  <c r="F127" i="9"/>
  <c r="AD751" i="9"/>
  <c r="F834" i="9"/>
  <c r="AD691" i="9"/>
  <c r="BC745" i="14" s="1"/>
  <c r="F735" i="9"/>
  <c r="AD75" i="9"/>
  <c r="BC36" i="14" s="1"/>
  <c r="F37" i="9"/>
  <c r="AD615" i="9"/>
  <c r="BC538" i="14" s="1"/>
  <c r="F530" i="9"/>
  <c r="AD197" i="9"/>
  <c r="BC140" i="14" s="1"/>
  <c r="F139" i="9"/>
  <c r="AD224" i="9"/>
  <c r="BC187" i="14" s="1"/>
  <c r="F187" i="9"/>
  <c r="AD144" i="9"/>
  <c r="BC167" i="14" s="1"/>
  <c r="F165" i="9"/>
  <c r="AD10" i="9"/>
  <c r="BC86" i="14" s="1"/>
  <c r="F86" i="9"/>
  <c r="AD174" i="9"/>
  <c r="BC195" i="14" s="1"/>
  <c r="F194" i="9"/>
  <c r="AD448" i="9"/>
  <c r="BC455" i="14" s="1"/>
  <c r="F451" i="9"/>
  <c r="AD411" i="9"/>
  <c r="BC357" i="14" s="1"/>
  <c r="F354" i="9"/>
  <c r="AD428" i="9"/>
  <c r="BC452" i="14" s="1"/>
  <c r="F448" i="9"/>
  <c r="AD517" i="9"/>
  <c r="BC499" i="14" s="1"/>
  <c r="F493" i="9"/>
  <c r="AD672" i="9"/>
  <c r="BC519" i="14" s="1"/>
  <c r="F513" i="9"/>
  <c r="AD566" i="9"/>
  <c r="BC606" i="14" s="1"/>
  <c r="F597" i="9"/>
  <c r="AD735" i="9"/>
  <c r="BC618" i="14" s="1"/>
  <c r="F609" i="9"/>
  <c r="AD721" i="9"/>
  <c r="BC782" i="14" s="1"/>
  <c r="F774" i="9"/>
  <c r="AD651" i="9"/>
  <c r="BC779" i="14" s="1"/>
  <c r="F771" i="9"/>
  <c r="AD712" i="9"/>
  <c r="BC792" i="14" s="1"/>
  <c r="F783" i="9"/>
  <c r="AD797" i="9"/>
  <c r="BC756" i="14" s="1"/>
  <c r="F747" i="9"/>
  <c r="AD606" i="9"/>
  <c r="BC803" i="14" s="1"/>
  <c r="F795" i="9"/>
  <c r="AD108" i="9"/>
  <c r="BC38" i="14" s="1"/>
  <c r="F40" i="9"/>
  <c r="AD351" i="9"/>
  <c r="BC283" i="14" s="1"/>
  <c r="F280" i="9"/>
  <c r="AD392" i="9"/>
  <c r="BC362" i="14" s="1"/>
  <c r="F359" i="9"/>
  <c r="AD230" i="9"/>
  <c r="BC161" i="14" s="1"/>
  <c r="F160" i="9"/>
  <c r="AD200" i="9"/>
  <c r="BC174" i="14" s="1"/>
  <c r="F174" i="9"/>
  <c r="AD21" i="9"/>
  <c r="BC76" i="14" s="1"/>
  <c r="F75" i="9"/>
  <c r="AD671" i="9"/>
  <c r="F828" i="9"/>
  <c r="AD109" i="9"/>
  <c r="BC57" i="14" s="1"/>
  <c r="F57" i="9"/>
  <c r="AD48" i="9"/>
  <c r="BC31" i="14" s="1"/>
  <c r="F31" i="9"/>
  <c r="AD410" i="9"/>
  <c r="BC251" i="14" s="1"/>
  <c r="F249" i="9"/>
  <c r="AD244" i="9"/>
  <c r="BC320" i="14" s="1"/>
  <c r="F317" i="9"/>
  <c r="AD290" i="9"/>
  <c r="BC268" i="14" s="1"/>
  <c r="F265" i="9"/>
  <c r="AD309" i="9"/>
  <c r="BC405" i="14" s="1"/>
  <c r="F403" i="9"/>
  <c r="AD476" i="9"/>
  <c r="BC568" i="14" s="1"/>
  <c r="F559" i="9"/>
  <c r="AD398" i="9"/>
  <c r="BC323" i="14" s="1"/>
  <c r="F320" i="9"/>
  <c r="AD395" i="9"/>
  <c r="F416" i="9"/>
  <c r="AD292" i="9"/>
  <c r="F411" i="9"/>
  <c r="AD681" i="9"/>
  <c r="BC495" i="14" s="1"/>
  <c r="F490" i="9"/>
  <c r="AD147" i="9"/>
  <c r="BC211" i="14" s="1"/>
  <c r="F210" i="9"/>
  <c r="AD117" i="9"/>
  <c r="BC224" i="14" s="1"/>
  <c r="F223" i="9"/>
  <c r="AD145" i="9"/>
  <c r="BC214" i="14" s="1"/>
  <c r="F213" i="9"/>
  <c r="AD333" i="9"/>
  <c r="BC290" i="14" s="1"/>
  <c r="F287" i="9"/>
  <c r="AD284" i="9"/>
  <c r="BC303" i="14" s="1"/>
  <c r="F300" i="9"/>
  <c r="AD270" i="9"/>
  <c r="BC376" i="14" s="1"/>
  <c r="F373" i="9"/>
  <c r="AD301" i="9"/>
  <c r="BC373" i="14" s="1"/>
  <c r="F370" i="9"/>
  <c r="AD417" i="9"/>
  <c r="BC420" i="14" s="1"/>
  <c r="F459" i="9"/>
  <c r="AD575" i="9"/>
  <c r="BC537" i="14" s="1"/>
  <c r="F529" i="9"/>
  <c r="AD740" i="9"/>
  <c r="BC610" i="14" s="1"/>
  <c r="F601" i="9"/>
  <c r="AD776" i="9"/>
  <c r="BC621" i="14" s="1"/>
  <c r="F612" i="9"/>
  <c r="AD523" i="9"/>
  <c r="BC633" i="14" s="1"/>
  <c r="F624" i="9"/>
  <c r="AD733" i="9"/>
  <c r="BC690" i="14" s="1"/>
  <c r="F680" i="9"/>
  <c r="AD790" i="9"/>
  <c r="BC802" i="14" s="1"/>
  <c r="F794" i="9"/>
  <c r="AD619" i="9"/>
  <c r="BC807" i="14" s="1"/>
  <c r="F799" i="9"/>
  <c r="AD52" i="9"/>
  <c r="BC106" i="14" s="1"/>
  <c r="F105" i="9"/>
  <c r="AD57" i="9"/>
  <c r="BC37" i="14" s="1"/>
  <c r="F36" i="9"/>
  <c r="AD283" i="9"/>
  <c r="BC299" i="14" s="1"/>
  <c r="F296" i="9"/>
  <c r="AD533" i="9"/>
  <c r="BC642" i="14" s="1"/>
  <c r="F633" i="9"/>
  <c r="AD826" i="9"/>
  <c r="BC590" i="14" s="1"/>
  <c r="F581" i="9"/>
  <c r="AD703" i="9"/>
  <c r="BC674" i="14" s="1"/>
  <c r="F664" i="9"/>
  <c r="AD92" i="9"/>
  <c r="F114" i="9"/>
  <c r="AD686" i="9"/>
  <c r="BC673" i="14" s="1"/>
  <c r="F663" i="9"/>
  <c r="AD603" i="9"/>
  <c r="BC678" i="14" s="1"/>
  <c r="F668" i="9"/>
  <c r="AD186" i="9"/>
  <c r="BC129" i="14" s="1"/>
  <c r="F128" i="9"/>
  <c r="AD167" i="9"/>
  <c r="BC190" i="14" s="1"/>
  <c r="AD520" i="9"/>
  <c r="BC632" i="14" s="1"/>
  <c r="AD137" i="9"/>
  <c r="BC163" i="14" s="1"/>
  <c r="AD274" i="9"/>
  <c r="BC377" i="14" s="1"/>
  <c r="AD657" i="9"/>
  <c r="BC549" i="14" s="1"/>
  <c r="AD14" i="9"/>
  <c r="BC61" i="14" s="1"/>
  <c r="AD104" i="9"/>
  <c r="BC69" i="14" s="1"/>
  <c r="AD173" i="9"/>
  <c r="BC155" i="14" s="1"/>
  <c r="AD177" i="9"/>
  <c r="AD192" i="9"/>
  <c r="BC200" i="14" s="1"/>
  <c r="AD201" i="9"/>
  <c r="AD346" i="9"/>
  <c r="BC293" i="14" s="1"/>
  <c r="AD397" i="9"/>
  <c r="BC306" i="14" s="1"/>
  <c r="AD400" i="9"/>
  <c r="BC319" i="14" s="1"/>
  <c r="AD363" i="9"/>
  <c r="BC314" i="14" s="1"/>
  <c r="AD322" i="9"/>
  <c r="BC392" i="14" s="1"/>
  <c r="AD499" i="9"/>
  <c r="BC485" i="14" s="1"/>
  <c r="AD662" i="9"/>
  <c r="BC479" i="14" s="1"/>
  <c r="AD582" i="9"/>
  <c r="BC541" i="14" s="1"/>
  <c r="AD743" i="9"/>
  <c r="BC567" i="14" s="1"/>
  <c r="AD586" i="9"/>
  <c r="BC529" i="14" s="1"/>
  <c r="AD696" i="9"/>
  <c r="BC636" i="14" s="1"/>
  <c r="AD489" i="9"/>
  <c r="BC650" i="14" s="1"/>
  <c r="AD842" i="9"/>
  <c r="BC630" i="14" s="1"/>
  <c r="AD829" i="9"/>
  <c r="BC706" i="14" s="1"/>
  <c r="AD627" i="9"/>
  <c r="BC704" i="14" s="1"/>
  <c r="AD638" i="9"/>
  <c r="BC687" i="14" s="1"/>
  <c r="AD594" i="9"/>
  <c r="BC685" i="14" s="1"/>
  <c r="AD758" i="9"/>
  <c r="BC778" i="14" s="1"/>
  <c r="AD788" i="9"/>
  <c r="BC755" i="14" s="1"/>
  <c r="AD769" i="9"/>
  <c r="BC712" i="14" s="1"/>
  <c r="AD730" i="9"/>
  <c r="BC695" i="14" s="1"/>
  <c r="AD128" i="9"/>
  <c r="BC122" i="14" s="1"/>
  <c r="AD391" i="9"/>
  <c r="BC315" i="14" s="1"/>
  <c r="AD37" i="9"/>
  <c r="BC19" i="14" s="1"/>
  <c r="AD416" i="9"/>
  <c r="BC394" i="14" s="1"/>
  <c r="AD702" i="9"/>
  <c r="BC659" i="14" s="1"/>
  <c r="AD146" i="9"/>
  <c r="BC207" i="14" s="1"/>
  <c r="AD556" i="9"/>
  <c r="BC671" i="14" s="1"/>
  <c r="AD757" i="9"/>
  <c r="BC786" i="14" s="1"/>
  <c r="AD97" i="9"/>
  <c r="BC102" i="14" s="1"/>
  <c r="AD396" i="9"/>
  <c r="BC259" i="14" s="1"/>
  <c r="AD432" i="9"/>
  <c r="BC450" i="14" s="1"/>
  <c r="AD496" i="9"/>
  <c r="BC515" i="14" s="1"/>
  <c r="AD697" i="9"/>
  <c r="BC750" i="14" s="1"/>
  <c r="AD95" i="9"/>
  <c r="BC80" i="14" s="1"/>
  <c r="AD152" i="9"/>
  <c r="BC222" i="14" s="1"/>
  <c r="AD80" i="9"/>
  <c r="BC77" i="14" s="1"/>
  <c r="AD155" i="9"/>
  <c r="BC147" i="14" s="1"/>
  <c r="AD184" i="9"/>
  <c r="BC170" i="14" s="1"/>
  <c r="AD262" i="9"/>
  <c r="BC257" i="14" s="1"/>
  <c r="AD207" i="9"/>
  <c r="BC186" i="14" s="1"/>
  <c r="AD307" i="9"/>
  <c r="BC247" i="14" s="1"/>
  <c r="AD342" i="9"/>
  <c r="BC309" i="14" s="1"/>
  <c r="AD352" i="9"/>
  <c r="BC322" i="14" s="1"/>
  <c r="AD370" i="9"/>
  <c r="BC335" i="14" s="1"/>
  <c r="AD341" i="9"/>
  <c r="BC330" i="14" s="1"/>
  <c r="AD287" i="9"/>
  <c r="BC406" i="14" s="1"/>
  <c r="AD655" i="9"/>
  <c r="BC505" i="14" s="1"/>
  <c r="AD256" i="9"/>
  <c r="BC404" i="14" s="1"/>
  <c r="AD460" i="9"/>
  <c r="BC434" i="14" s="1"/>
  <c r="AD279" i="9"/>
  <c r="BC400" i="14" s="1"/>
  <c r="AD618" i="9"/>
  <c r="BC557" i="14" s="1"/>
  <c r="AD494" i="9"/>
  <c r="BC570" i="14" s="1"/>
  <c r="AD816" i="9"/>
  <c r="BC583" i="14" s="1"/>
  <c r="AD762" i="9"/>
  <c r="BC546" i="14" s="1"/>
  <c r="AD809" i="9"/>
  <c r="BC640" i="14" s="1"/>
  <c r="AD802" i="9"/>
  <c r="BC653" i="14" s="1"/>
  <c r="AD550" i="9"/>
  <c r="BC722" i="14" s="1"/>
  <c r="AD607" i="9"/>
  <c r="BC703" i="14" s="1"/>
  <c r="AD479" i="9"/>
  <c r="BC701" i="14" s="1"/>
  <c r="AD577" i="9"/>
  <c r="BC794" i="14" s="1"/>
  <c r="AD694" i="9"/>
  <c r="BC711" i="14" s="1"/>
  <c r="AD814" i="9"/>
  <c r="BC544" i="14" s="1"/>
  <c r="AD83" i="9"/>
  <c r="BC67" i="14" s="1"/>
  <c r="AD360" i="9"/>
  <c r="BC331" i="14" s="1"/>
  <c r="AD105" i="9"/>
  <c r="BC35" i="14" s="1"/>
  <c r="AD242" i="9"/>
  <c r="AD65" i="9"/>
  <c r="BC17" i="14" s="1"/>
  <c r="AD76" i="9"/>
  <c r="BC11" i="14" s="1"/>
  <c r="AD677" i="9"/>
  <c r="BC801" i="14" s="1"/>
  <c r="AD777" i="9"/>
  <c r="BC770" i="14" s="1"/>
  <c r="AD190" i="9"/>
  <c r="BC164" i="14" s="1"/>
  <c r="AD659" i="9"/>
  <c r="BC727" i="14" s="1"/>
  <c r="AD20" i="9"/>
  <c r="BC9" i="14" s="1"/>
  <c r="AD666" i="9"/>
  <c r="BC692" i="14" s="1"/>
  <c r="AD736" i="9"/>
  <c r="AD673" i="9"/>
  <c r="BC647" i="14" s="1"/>
  <c r="AD99" i="9"/>
  <c r="BC75" i="14" s="1"/>
  <c r="AD166" i="9"/>
  <c r="BC146" i="14" s="1"/>
  <c r="AD211" i="9"/>
  <c r="BC154" i="14" s="1"/>
  <c r="AD195" i="9"/>
  <c r="BC192" i="14" s="1"/>
  <c r="AD210" i="9"/>
  <c r="BC206" i="14" s="1"/>
  <c r="AD206" i="9"/>
  <c r="BC219" i="14" s="1"/>
  <c r="AD300" i="9"/>
  <c r="BC250" i="14" s="1"/>
  <c r="AD357" i="9"/>
  <c r="BC341" i="14" s="1"/>
  <c r="AD271" i="9"/>
  <c r="BC273" i="14" s="1"/>
  <c r="AD295" i="9"/>
  <c r="BC286" i="14" s="1"/>
  <c r="AD380" i="9"/>
  <c r="BC361" i="14" s="1"/>
  <c r="AD465" i="9"/>
  <c r="BC440" i="14" s="1"/>
  <c r="AD241" i="9"/>
  <c r="BC358" i="14" s="1"/>
  <c r="AD436" i="9"/>
  <c r="BC437" i="14" s="1"/>
  <c r="AD255" i="9"/>
  <c r="BC371" i="14" s="1"/>
  <c r="AD438" i="9"/>
  <c r="BC432" i="14" s="1"/>
  <c r="AD414" i="9"/>
  <c r="BC366" i="14" s="1"/>
  <c r="AD549" i="9"/>
  <c r="BC518" i="14" s="1"/>
  <c r="AD562" i="9"/>
  <c r="BC533" i="14" s="1"/>
  <c r="AD642" i="9"/>
  <c r="BC579" i="14" s="1"/>
  <c r="AD765" i="9"/>
  <c r="BC639" i="14" s="1"/>
  <c r="AD525" i="9"/>
  <c r="BC605" i="14" s="1"/>
  <c r="AD810" i="9"/>
  <c r="BC649" i="14" s="1"/>
  <c r="AD501" i="9"/>
  <c r="BC493" i="14" s="1"/>
  <c r="AD830" i="9"/>
  <c r="BC752" i="14" s="1"/>
  <c r="AD574" i="9"/>
  <c r="BC735" i="14" s="1"/>
  <c r="AD793" i="9"/>
  <c r="BC683" i="14" s="1"/>
  <c r="AD588" i="9"/>
  <c r="BC697" i="14" s="1"/>
  <c r="AD807" i="9"/>
  <c r="BC758" i="14" s="1"/>
  <c r="AD68" i="9"/>
  <c r="BC25" i="14" s="1"/>
  <c r="AD79" i="9"/>
  <c r="BC23" i="14" s="1"/>
  <c r="AD49" i="9"/>
  <c r="BC101" i="14" s="1"/>
  <c r="AD289" i="9"/>
  <c r="BC363" i="14" s="1"/>
  <c r="AD469" i="9"/>
  <c r="BC442" i="14" s="1"/>
  <c r="AD620" i="9"/>
  <c r="BC594" i="14" s="1"/>
  <c r="AD7" i="9"/>
  <c r="AD840" i="9"/>
  <c r="BC475" i="14" s="1"/>
  <c r="AD261" i="9"/>
  <c r="BC234" i="14" s="1"/>
  <c r="AD58" i="9"/>
  <c r="BC33" i="14" s="1"/>
  <c r="AD132" i="9"/>
  <c r="BC216" i="14" s="1"/>
  <c r="AD239" i="9"/>
  <c r="BC302" i="14" s="1"/>
  <c r="AD704" i="9"/>
  <c r="BC483" i="14" s="1"/>
  <c r="AD531" i="9"/>
  <c r="BC536" i="14" s="1"/>
  <c r="AD717" i="9"/>
  <c r="BC675" i="14" s="1"/>
  <c r="AD707" i="9"/>
  <c r="BC699" i="14" s="1"/>
  <c r="AD107" i="9"/>
  <c r="BC40" i="14" s="1"/>
  <c r="AD536" i="9"/>
  <c r="BC724" i="14" s="1"/>
  <c r="AD832" i="9"/>
  <c r="AD443" i="9"/>
  <c r="BC460" i="14" s="1"/>
  <c r="AD89" i="9"/>
  <c r="BC73" i="14" s="1"/>
  <c r="AD168" i="9"/>
  <c r="BC143" i="14" s="1"/>
  <c r="AD119" i="9"/>
  <c r="BC135" i="14" s="1"/>
  <c r="AD222" i="9"/>
  <c r="AD299" i="9"/>
  <c r="BC329" i="14" s="1"/>
  <c r="AD268" i="9"/>
  <c r="BC292" i="14" s="1"/>
  <c r="AD381" i="9"/>
  <c r="BC305" i="14" s="1"/>
  <c r="AD353" i="9"/>
  <c r="BC318" i="14" s="1"/>
  <c r="AD379" i="9"/>
  <c r="BC393" i="14" s="1"/>
  <c r="AD447" i="9"/>
  <c r="AD356" i="9"/>
  <c r="BC390" i="14" s="1"/>
  <c r="AD455" i="9"/>
  <c r="BC457" i="14" s="1"/>
  <c r="AD367" i="9"/>
  <c r="BC402" i="14" s="1"/>
  <c r="AD581" i="9"/>
  <c r="BC500" i="14" s="1"/>
  <c r="AD625" i="9"/>
  <c r="BC552" i="14" s="1"/>
  <c r="AD767" i="9"/>
  <c r="BC566" i="14" s="1"/>
  <c r="AD498" i="9"/>
  <c r="BC511" i="14" s="1"/>
  <c r="AD630" i="9"/>
  <c r="BC608" i="14" s="1"/>
  <c r="AD612" i="9"/>
  <c r="BC635" i="14" s="1"/>
  <c r="AD650" i="9"/>
  <c r="BC616" i="14" s="1"/>
  <c r="AD553" i="9"/>
  <c r="BC691" i="14" s="1"/>
  <c r="AD484" i="9"/>
  <c r="BC784" i="14" s="1"/>
  <c r="AD592" i="9"/>
  <c r="BC798" i="14" s="1"/>
  <c r="AD667" i="9"/>
  <c r="BC765" i="14" s="1"/>
  <c r="AD629" i="9"/>
  <c r="BC763" i="14" s="1"/>
  <c r="AD111" i="9"/>
  <c r="BC105" i="14" s="1"/>
  <c r="AD78" i="9"/>
  <c r="BC104" i="14" s="1"/>
  <c r="AD151" i="9"/>
  <c r="BC133" i="14" s="1"/>
  <c r="AD462" i="9"/>
  <c r="AD544" i="9"/>
  <c r="BC624" i="14" s="1"/>
  <c r="AD557" i="9"/>
  <c r="BC672" i="14" s="1"/>
  <c r="AD838" i="9"/>
  <c r="BC787" i="14" s="1"/>
  <c r="AD377" i="9"/>
  <c r="BC289" i="14" s="1"/>
  <c r="AD639" i="9"/>
  <c r="BC578" i="14" s="1"/>
  <c r="AD680" i="9"/>
  <c r="BC781" i="14" s="1"/>
  <c r="AD228" i="9"/>
  <c r="BC131" i="14" s="1"/>
  <c r="AD88" i="9"/>
  <c r="BC56" i="14" s="1"/>
  <c r="AD196" i="9"/>
  <c r="BC160" i="14" s="1"/>
  <c r="AD294" i="9"/>
  <c r="BC243" i="14" s="1"/>
  <c r="AD154" i="9"/>
  <c r="BC169" i="14" s="1"/>
  <c r="AD304" i="9"/>
  <c r="BC249" i="14" s="1"/>
  <c r="AD348" i="9"/>
  <c r="BC308" i="14" s="1"/>
  <c r="AD406" i="9"/>
  <c r="BC321" i="14" s="1"/>
  <c r="AD388" i="9"/>
  <c r="BC334" i="14" s="1"/>
  <c r="AD235" i="9"/>
  <c r="AD633" i="9"/>
  <c r="BC489" i="14" s="1"/>
  <c r="AD515" i="9"/>
  <c r="BC486" i="14" s="1"/>
  <c r="AD385" i="9"/>
  <c r="AD386" i="9"/>
  <c r="BC353" i="14" s="1"/>
  <c r="AD614" i="9"/>
  <c r="BC481" i="14" s="1"/>
  <c r="AD458" i="9"/>
  <c r="BC445" i="14" s="1"/>
  <c r="AD595" i="9"/>
  <c r="BC572" i="14" s="1"/>
  <c r="AD543" i="9"/>
  <c r="BC528" i="14" s="1"/>
  <c r="AD509" i="9"/>
  <c r="BC623" i="14" s="1"/>
  <c r="AD738" i="9"/>
  <c r="BC652" i="14" s="1"/>
  <c r="AD624" i="9"/>
  <c r="BC648" i="14" s="1"/>
  <c r="AD670" i="9"/>
  <c r="BC707" i="14" s="1"/>
  <c r="AD726" i="9"/>
  <c r="BC812" i="14" s="1"/>
  <c r="AD665" i="9"/>
  <c r="BC780" i="14" s="1"/>
  <c r="AD806" i="9"/>
  <c r="BC761" i="14" s="1"/>
  <c r="AD472" i="9"/>
  <c r="BC805" i="14" s="1"/>
  <c r="AD354" i="9"/>
  <c r="BC384" i="14" s="1"/>
  <c r="AD225" i="9"/>
  <c r="BC148" i="14" s="1"/>
  <c r="AD646" i="9"/>
  <c r="BC492" i="14" s="1"/>
  <c r="AD571" i="9"/>
  <c r="BC491" i="14" s="1"/>
  <c r="AD492" i="9"/>
  <c r="BC593" i="14" s="1"/>
  <c r="AD716" i="9"/>
  <c r="AD72" i="9"/>
  <c r="BC72" i="14" s="1"/>
  <c r="AD156" i="9"/>
  <c r="BC144" i="14" s="1"/>
  <c r="AD194" i="9"/>
  <c r="BC166" i="14" s="1"/>
  <c r="AD163" i="9"/>
  <c r="BC177" i="14" s="1"/>
  <c r="AD149" i="9"/>
  <c r="BC189" i="14" s="1"/>
  <c r="AD150" i="9"/>
  <c r="BC188" i="14" s="1"/>
  <c r="AD325" i="9"/>
  <c r="BC296" i="14" s="1"/>
  <c r="AD372" i="9"/>
  <c r="BC324" i="14" s="1"/>
  <c r="AD305" i="9"/>
  <c r="BC337" i="14" s="1"/>
  <c r="AD427" i="9"/>
  <c r="BC425" i="14" s="1"/>
  <c r="AD731" i="9"/>
  <c r="BC506" i="14" s="1"/>
  <c r="AD424" i="9"/>
  <c r="BC422" i="14" s="1"/>
  <c r="AD474" i="9"/>
  <c r="BC503" i="14" s="1"/>
  <c r="AD431" i="9"/>
  <c r="BC435" i="14" s="1"/>
  <c r="AD389" i="9"/>
  <c r="BC369" i="14" s="1"/>
  <c r="AD713" i="9"/>
  <c r="BC498" i="14" s="1"/>
  <c r="AD277" i="9"/>
  <c r="AD652" i="9"/>
  <c r="BC521" i="14" s="1"/>
  <c r="AD583" i="9"/>
  <c r="BC545" i="14" s="1"/>
  <c r="AD732" i="9"/>
  <c r="BC638" i="14" s="1"/>
  <c r="AD792" i="9"/>
  <c r="BC668" i="14" s="1"/>
  <c r="AD527" i="9"/>
  <c r="BC664" i="14" s="1"/>
  <c r="AD754" i="9"/>
  <c r="BC723" i="14" s="1"/>
  <c r="AD610" i="9"/>
  <c r="BC814" i="14" s="1"/>
  <c r="AD506" i="9"/>
  <c r="AD708" i="9"/>
  <c r="BC795" i="14" s="1"/>
  <c r="AD711" i="9"/>
  <c r="BC777" i="14" s="1"/>
  <c r="AD546" i="9"/>
  <c r="BC759" i="14" s="1"/>
  <c r="AD723" i="9"/>
  <c r="BC819" i="14" s="1"/>
  <c r="AD828" i="9"/>
  <c r="BC804" i="14" s="1"/>
  <c r="AD700" i="9"/>
  <c r="BC565" i="14" s="1"/>
  <c r="AD122" i="9"/>
  <c r="BC136" i="14" s="1"/>
  <c r="AD164" i="9"/>
  <c r="BC165" i="14" s="1"/>
  <c r="AD537" i="9"/>
  <c r="BC525" i="14" s="1"/>
  <c r="AD180" i="9"/>
  <c r="BC149" i="14" s="1"/>
  <c r="AD106" i="9"/>
  <c r="BC18" i="14" s="1"/>
  <c r="AD51" i="9"/>
  <c r="BC32" i="14" s="1"/>
  <c r="AD649" i="9"/>
  <c r="BC688" i="14" s="1"/>
  <c r="AD191" i="9"/>
  <c r="BC132" i="14" s="1"/>
  <c r="AD103" i="9"/>
  <c r="BC6" i="14" s="1"/>
  <c r="AD115" i="9"/>
  <c r="BC60" i="14" s="1"/>
  <c r="AD418" i="9"/>
  <c r="BC426" i="14" s="1"/>
  <c r="AD437" i="9"/>
  <c r="BC453" i="14" s="1"/>
  <c r="AD631" i="9"/>
  <c r="BC768" i="14" s="1"/>
  <c r="AD36" i="9"/>
  <c r="BC88" i="14" s="1"/>
  <c r="AD254" i="9"/>
  <c r="BC285" i="14" s="1"/>
  <c r="AD468" i="9"/>
  <c r="BC441" i="14" s="1"/>
  <c r="AD335" i="9"/>
  <c r="BC359" i="14" s="1"/>
  <c r="AD393" i="9"/>
  <c r="BC356" i="14" s="1"/>
  <c r="AD327" i="9"/>
  <c r="BC351" i="14" s="1"/>
  <c r="AD408" i="9"/>
  <c r="BC300" i="14" s="1"/>
  <c r="AD661" i="9"/>
  <c r="BC539" i="14" s="1"/>
  <c r="AD526" i="9"/>
  <c r="BC517" i="14" s="1"/>
  <c r="AD573" i="9"/>
  <c r="BC562" i="14" s="1"/>
  <c r="AD569" i="9"/>
  <c r="BC655" i="14" s="1"/>
  <c r="AD678" i="9"/>
  <c r="BC604" i="14" s="1"/>
  <c r="AD752" i="9"/>
  <c r="BC600" i="14" s="1"/>
  <c r="AD622" i="9"/>
  <c r="BC686" i="14" s="1"/>
  <c r="AD605" i="9"/>
  <c r="BC809" i="14" s="1"/>
  <c r="AD500" i="9"/>
  <c r="BC818" i="14" s="1"/>
  <c r="AD727" i="9"/>
  <c r="BC581" i="14" s="1"/>
  <c r="AD172" i="9"/>
  <c r="BC152" i="14" s="1"/>
  <c r="AD161" i="9"/>
  <c r="BC182" i="14" s="1"/>
  <c r="AD227" i="9"/>
  <c r="BC162" i="14" s="1"/>
  <c r="AD110" i="9"/>
  <c r="BC14" i="14" s="1"/>
  <c r="AD217" i="9"/>
  <c r="BC126" i="14" s="1"/>
  <c r="AD771" i="9"/>
  <c r="BC813" i="14" s="1"/>
  <c r="AD737" i="9"/>
  <c r="BC793" i="14" s="1"/>
  <c r="AD835" i="9"/>
  <c r="AD62" i="9"/>
  <c r="BC87" i="14" s="1"/>
  <c r="AD143" i="9"/>
  <c r="BC137" i="14" s="1"/>
  <c r="AD245" i="9"/>
  <c r="BC270" i="14" s="1"/>
  <c r="AD281" i="9"/>
  <c r="BC381" i="14" s="1"/>
  <c r="AD59" i="9"/>
  <c r="BC58" i="14" s="1"/>
  <c r="AD759" i="9"/>
  <c r="BC601" i="14" s="1"/>
  <c r="AD124" i="9"/>
  <c r="BC118" i="14" s="1"/>
  <c r="AD188" i="9"/>
  <c r="BC193" i="14" s="1"/>
  <c r="AD187" i="9"/>
  <c r="BC205" i="14" s="1"/>
  <c r="AD321" i="9"/>
  <c r="BC340" i="14" s="1"/>
  <c r="AD470" i="9"/>
  <c r="BC438" i="14" s="1"/>
  <c r="AD74" i="9"/>
  <c r="BC54" i="14" s="1"/>
  <c r="AD142" i="9"/>
  <c r="BC142" i="14" s="1"/>
  <c r="AD160" i="9"/>
  <c r="BC215" i="14" s="1"/>
  <c r="AD240" i="9"/>
  <c r="BC328" i="14" s="1"/>
  <c r="AD334" i="9"/>
  <c r="BC275" i="14" s="1"/>
  <c r="AD358" i="9"/>
  <c r="BC288" i="14" s="1"/>
  <c r="AD413" i="9"/>
  <c r="BC301" i="14" s="1"/>
  <c r="AD243" i="9"/>
  <c r="BC375" i="14" s="1"/>
  <c r="AD439" i="9"/>
  <c r="BC454" i="14" s="1"/>
  <c r="AD449" i="9"/>
  <c r="BC467" i="14" s="1"/>
  <c r="AD365" i="9"/>
  <c r="AD316" i="9"/>
  <c r="BC367" i="14" s="1"/>
  <c r="AD249" i="9"/>
  <c r="BC316" i="14" s="1"/>
  <c r="AD561" i="9"/>
  <c r="BC555" i="14" s="1"/>
  <c r="AD513" i="9"/>
  <c r="BC535" i="14" s="1"/>
  <c r="AD647" i="9"/>
  <c r="BC548" i="14" s="1"/>
  <c r="AD266" i="9"/>
  <c r="AD745" i="9"/>
  <c r="BC619" i="14" s="1"/>
  <c r="AD645" i="9"/>
  <c r="BC615" i="14" s="1"/>
  <c r="AD658" i="9"/>
  <c r="BC705" i="14" s="1"/>
  <c r="AD504" i="9"/>
  <c r="AD837" i="9"/>
  <c r="BC817" i="14" s="1"/>
  <c r="AD781" i="9"/>
  <c r="BC682" i="14" s="1"/>
  <c r="AD699" i="9"/>
  <c r="BC791" i="14" s="1"/>
  <c r="AD795" i="9"/>
  <c r="BC602" i="14" s="1"/>
  <c r="AD205" i="9"/>
  <c r="BC168" i="14" s="1"/>
  <c r="AD764" i="9"/>
  <c r="BC559" i="14" s="1"/>
  <c r="AD714" i="9"/>
  <c r="BC542" i="14" s="1"/>
  <c r="AD66" i="9"/>
  <c r="BC65" i="14" s="1"/>
  <c r="AD229" i="9"/>
  <c r="BC141" i="14" s="1"/>
  <c r="AD508" i="9"/>
  <c r="AD33" i="9"/>
  <c r="BC39" i="14" s="1"/>
  <c r="AD50" i="9"/>
  <c r="BC26" i="14" s="1"/>
  <c r="AD796" i="9"/>
  <c r="BC509" i="14" s="1"/>
  <c r="AD44" i="9"/>
  <c r="BC92" i="14" s="1"/>
  <c r="AD27" i="9"/>
  <c r="BC71" i="14" s="1"/>
  <c r="AD169" i="9"/>
  <c r="BC158" i="14" s="1"/>
  <c r="AD9" i="9"/>
  <c r="BC85" i="14" s="1"/>
  <c r="AD129" i="9"/>
  <c r="AD314" i="9"/>
  <c r="BC235" i="14" s="1"/>
  <c r="AD412" i="9"/>
  <c r="BC291" i="14" s="1"/>
  <c r="AD337" i="9"/>
  <c r="BC304" i="14" s="1"/>
  <c r="AD332" i="9"/>
  <c r="BC317" i="14" s="1"/>
  <c r="AD461" i="9"/>
  <c r="AD344" i="9"/>
  <c r="BC391" i="14" s="1"/>
  <c r="AD419" i="9"/>
  <c r="AD532" i="9"/>
  <c r="BC484" i="14" s="1"/>
  <c r="AD347" i="9"/>
  <c r="BC383" i="14" s="1"/>
  <c r="AD698" i="9"/>
  <c r="BC520" i="14" s="1"/>
  <c r="AD451" i="9"/>
  <c r="BC428" i="14" s="1"/>
  <c r="AD804" i="9"/>
  <c r="BC622" i="14" s="1"/>
  <c r="AD720" i="9"/>
  <c r="BC769" i="14" s="1"/>
  <c r="AD505" i="9"/>
  <c r="BC721" i="14" s="1"/>
  <c r="AD535" i="9"/>
  <c r="BC684" i="14" s="1"/>
  <c r="AD597" i="9"/>
  <c r="BC806" i="14" s="1"/>
  <c r="AD669" i="9"/>
  <c r="BC644" i="14" s="1"/>
  <c r="AD763" i="9"/>
  <c r="BC661" i="14" s="1"/>
  <c r="AD212" i="9"/>
  <c r="BC184" i="14" s="1"/>
  <c r="AD688" i="9"/>
  <c r="BC576" i="14" s="1"/>
  <c r="AD38" i="9"/>
  <c r="BC46" i="14" s="1"/>
  <c r="AD819" i="9"/>
  <c r="AD705" i="9"/>
  <c r="AD403" i="9"/>
  <c r="BC281" i="14" s="1"/>
  <c r="AD387" i="9"/>
  <c r="BC350" i="14" s="1"/>
  <c r="AD786" i="9"/>
  <c r="BC737" i="14" s="1"/>
  <c r="AD349" i="9"/>
  <c r="BC313" i="14" s="1"/>
  <c r="AD302" i="9"/>
  <c r="BC374" i="14" s="1"/>
  <c r="AD269" i="9"/>
  <c r="AD770" i="9"/>
  <c r="BC620" i="14" s="1"/>
  <c r="AD822" i="9"/>
  <c r="BC747" i="14" s="1"/>
  <c r="AD589" i="9"/>
  <c r="BC757" i="14" s="1"/>
  <c r="AD459" i="9"/>
  <c r="BC459" i="14" s="1"/>
  <c r="AD141" i="9"/>
  <c r="BC125" i="14" s="1"/>
  <c r="AD31" i="9"/>
  <c r="BC64" i="14" s="1"/>
  <c r="AD220" i="9"/>
  <c r="AD16" i="9"/>
  <c r="BC98" i="14" s="1"/>
  <c r="AD5" i="9"/>
  <c r="BC81" i="14" s="1"/>
  <c r="AD125" i="9"/>
  <c r="BC134" i="14" s="1"/>
  <c r="AD288" i="9"/>
  <c r="BC242" i="14" s="1"/>
  <c r="AD259" i="9"/>
  <c r="BC255" i="14" s="1"/>
  <c r="AD310" i="9"/>
  <c r="BC248" i="14" s="1"/>
  <c r="AD298" i="9"/>
  <c r="BC278" i="14" s="1"/>
  <c r="AD263" i="9"/>
  <c r="BC307" i="14" s="1"/>
  <c r="AD487" i="9"/>
  <c r="BC490" i="14" s="1"/>
  <c r="AD275" i="9"/>
  <c r="BC403" i="14" s="1"/>
  <c r="AD534" i="9"/>
  <c r="BC501" i="14" s="1"/>
  <c r="AD456" i="9"/>
  <c r="BC449" i="14" s="1"/>
  <c r="AD374" i="9"/>
  <c r="BC399" i="14" s="1"/>
  <c r="AD599" i="9"/>
  <c r="BC530" i="14" s="1"/>
  <c r="AD423" i="9"/>
  <c r="BC444" i="14" s="1"/>
  <c r="AD725" i="9"/>
  <c r="BC637" i="14" s="1"/>
  <c r="AD820" i="9"/>
  <c r="BC646" i="14" s="1"/>
  <c r="AD682" i="9"/>
  <c r="BC736" i="14" s="1"/>
  <c r="AD475" i="9"/>
  <c r="BC700" i="14" s="1"/>
  <c r="AD687" i="9"/>
  <c r="BC694" i="14" s="1"/>
  <c r="AD564" i="9"/>
  <c r="BC665" i="14" s="1"/>
  <c r="AD182" i="9"/>
  <c r="AD692" i="9"/>
  <c r="BC597" i="14" s="1"/>
  <c r="AD676" i="9"/>
  <c r="BC575" i="14" s="1"/>
  <c r="AD34" i="9"/>
  <c r="BC99" i="14" s="1"/>
  <c r="AD82" i="9"/>
  <c r="AD800" i="9"/>
  <c r="AD215" i="9"/>
  <c r="BC201" i="14" s="1"/>
  <c r="AD426" i="9"/>
  <c r="BC424" i="14" s="1"/>
  <c r="AD596" i="9"/>
  <c r="BC586" i="14" s="1"/>
  <c r="AD654" i="9"/>
  <c r="BC743" i="14" s="1"/>
  <c r="AD364" i="9"/>
  <c r="BC276" i="14" s="1"/>
  <c r="AD600" i="9"/>
  <c r="BC556" i="14" s="1"/>
  <c r="AD530" i="9"/>
  <c r="BC713" i="14" s="1"/>
  <c r="AD636" i="9"/>
  <c r="BC558" i="14" s="1"/>
  <c r="AD13" i="9"/>
  <c r="BC49" i="14" s="1"/>
  <c r="AD55" i="9"/>
  <c r="BC53" i="14" s="1"/>
  <c r="AD135" i="9"/>
  <c r="BC150" i="14" s="1"/>
  <c r="AD214" i="9"/>
  <c r="BC175" i="14" s="1"/>
  <c r="AD130" i="9"/>
  <c r="BC139" i="14" s="1"/>
  <c r="AD405" i="9"/>
  <c r="BC294" i="14" s="1"/>
  <c r="AD278" i="9"/>
  <c r="BC336" i="14" s="1"/>
  <c r="AD359" i="9"/>
  <c r="BC284" i="14" s="1"/>
  <c r="AD503" i="9"/>
  <c r="BC507" i="14" s="1"/>
  <c r="AD584" i="9"/>
  <c r="BC504" i="14" s="1"/>
  <c r="AD355" i="9"/>
  <c r="BC354" i="14" s="1"/>
  <c r="AD375" i="9"/>
  <c r="BC364" i="14" s="1"/>
  <c r="AD801" i="9"/>
  <c r="BC554" i="14" s="1"/>
  <c r="AD478" i="9"/>
  <c r="BC663" i="14" s="1"/>
  <c r="AD538" i="9"/>
  <c r="BC800" i="14" s="1"/>
  <c r="AD841" i="9"/>
  <c r="BC748" i="14" s="1"/>
  <c r="AD528" i="9"/>
  <c r="BC716" i="14" s="1"/>
  <c r="AD521" i="9"/>
  <c r="BC710" i="14" s="1"/>
  <c r="AD12" i="9"/>
  <c r="BC7" i="14" s="1"/>
  <c r="AD3" i="9"/>
  <c r="BC103" i="14" s="1"/>
  <c r="AD567" i="9"/>
  <c r="BC612" i="14" s="1"/>
  <c r="AD485" i="9"/>
  <c r="BC596" i="14" s="1"/>
  <c r="AD98" i="9"/>
  <c r="AD831" i="9"/>
  <c r="BC591" i="14" s="1"/>
  <c r="AD32" i="9"/>
  <c r="BC44" i="14" s="1"/>
  <c r="AD6" i="9"/>
  <c r="BC70" i="14" s="1"/>
  <c r="AD343" i="9"/>
  <c r="BC310" i="14" s="1"/>
  <c r="AD315" i="9"/>
  <c r="BC339" i="14" s="1"/>
  <c r="AD252" i="9"/>
  <c r="BC266" i="14" s="1"/>
  <c r="AD429" i="9"/>
  <c r="BC439" i="14" s="1"/>
  <c r="AD441" i="9"/>
  <c r="BC436" i="14" s="1"/>
  <c r="AD247" i="9"/>
  <c r="BC370" i="14" s="1"/>
  <c r="AD511" i="9"/>
  <c r="BC571" i="14" s="1"/>
  <c r="AD674" i="9"/>
  <c r="BC603" i="14" s="1"/>
  <c r="AD833" i="9"/>
  <c r="BC764" i="14" s="1"/>
  <c r="AD799" i="9"/>
  <c r="BC732" i="14" s="1"/>
  <c r="AD579" i="9"/>
  <c r="BC776" i="14" s="1"/>
  <c r="AD54" i="9"/>
  <c r="BC24" i="14" s="1"/>
  <c r="AD138" i="9"/>
  <c r="BC120" i="14" s="1"/>
  <c r="AD303" i="9"/>
  <c r="BC267" i="14" s="1"/>
  <c r="AD787" i="9"/>
  <c r="BC628" i="14" s="1"/>
  <c r="AD233" i="9"/>
  <c r="BC245" i="14" s="1"/>
  <c r="AD524" i="9"/>
  <c r="BC611" i="14" s="1"/>
  <c r="AD608" i="9"/>
  <c r="BC574" i="14" s="1"/>
  <c r="AD165" i="9"/>
  <c r="BC145" i="14" s="1"/>
  <c r="AD90" i="9"/>
  <c r="BC59" i="14" s="1"/>
  <c r="AD339" i="9"/>
  <c r="BC343" i="14" s="1"/>
  <c r="AD576" i="9"/>
  <c r="BC563" i="14" s="1"/>
  <c r="AD232" i="9"/>
  <c r="BC240" i="14" s="1"/>
  <c r="AD401" i="9"/>
  <c r="BC236" i="14" s="1"/>
  <c r="AD467" i="9"/>
  <c r="BC456" i="14" s="1"/>
  <c r="AD265" i="9"/>
  <c r="BC382" i="14" s="1"/>
  <c r="AD602" i="9"/>
  <c r="BC656" i="14" s="1"/>
  <c r="AD683" i="9"/>
  <c r="BC749" i="14" s="1"/>
  <c r="AD250" i="9"/>
  <c r="AD113" i="9"/>
  <c r="BC45" i="14" s="1"/>
  <c r="AD218" i="9"/>
  <c r="BC178" i="14" s="1"/>
  <c r="AD133" i="9"/>
  <c r="BC153" i="14" s="1"/>
  <c r="AD81" i="9"/>
  <c r="BC62" i="14" s="1"/>
  <c r="AD127" i="9"/>
  <c r="BC172" i="14" s="1"/>
  <c r="AD189" i="9"/>
  <c r="BC208" i="14" s="1"/>
  <c r="AD226" i="9"/>
  <c r="BC220" i="14" s="1"/>
  <c r="AD140" i="9"/>
  <c r="BC171" i="14" s="1"/>
  <c r="AD139" i="9"/>
  <c r="BC198" i="14" s="1"/>
  <c r="AD338" i="9"/>
  <c r="BC274" i="14" s="1"/>
  <c r="AD369" i="9"/>
  <c r="BC287" i="14" s="1"/>
  <c r="AD308" i="9"/>
  <c r="BC282" i="14" s="1"/>
  <c r="AD345" i="9"/>
  <c r="BC360" i="14" s="1"/>
  <c r="AD260" i="9"/>
  <c r="BC386" i="14" s="1"/>
  <c r="AD445" i="9"/>
  <c r="BC447" i="14" s="1"/>
  <c r="AD540" i="9"/>
  <c r="BC494" i="14" s="1"/>
  <c r="AD297" i="9"/>
  <c r="BC345" i="14" s="1"/>
  <c r="AD616" i="9"/>
  <c r="BC534" i="14" s="1"/>
  <c r="AD722" i="9"/>
  <c r="BC580" i="14" s="1"/>
  <c r="AD626" i="9"/>
  <c r="BC595" i="14" s="1"/>
  <c r="AD482" i="9"/>
  <c r="AD664" i="9"/>
  <c r="BC746" i="14" s="1"/>
  <c r="AD747" i="9"/>
  <c r="BC680" i="14" s="1"/>
  <c r="AD85" i="9"/>
  <c r="BC20" i="14" s="1"/>
  <c r="AD565" i="9"/>
  <c r="BC643" i="14" s="1"/>
  <c r="AD785" i="9"/>
  <c r="BC627" i="14" s="1"/>
  <c r="AD675" i="9"/>
  <c r="BC626" i="14" s="1"/>
  <c r="AD153" i="9"/>
  <c r="BC204" i="14" s="1"/>
  <c r="AD362" i="9"/>
  <c r="BC344" i="14" s="1"/>
  <c r="AD35" i="9"/>
  <c r="BC78" i="14" s="1"/>
  <c r="AD19" i="9"/>
  <c r="BC52" i="14" s="1"/>
  <c r="AD183" i="9"/>
  <c r="BC138" i="14" s="1"/>
  <c r="AD223" i="9"/>
  <c r="BC185" i="14" s="1"/>
  <c r="AD264" i="9"/>
  <c r="BC277" i="14" s="1"/>
  <c r="AD280" i="9"/>
  <c r="BC298" i="14" s="1"/>
  <c r="AD444" i="9"/>
  <c r="AD421" i="9"/>
  <c r="BC468" i="14" s="1"/>
  <c r="AD399" i="9"/>
  <c r="BC401" i="14" s="1"/>
  <c r="AD384" i="9"/>
  <c r="BC352" i="14" s="1"/>
  <c r="AD368" i="9"/>
  <c r="BC333" i="14" s="1"/>
  <c r="AD585" i="9"/>
  <c r="BC523" i="14" s="1"/>
  <c r="AD635" i="9"/>
  <c r="BC550" i="14" s="1"/>
  <c r="AD572" i="9"/>
  <c r="BC614" i="14" s="1"/>
  <c r="AD755" i="9"/>
  <c r="BC527" i="14" s="1"/>
  <c r="AD510" i="9"/>
  <c r="BC796" i="14" s="1"/>
  <c r="AD559" i="9"/>
  <c r="BC762" i="14" s="1"/>
  <c r="AD839" i="9"/>
  <c r="BC696" i="14" s="1"/>
  <c r="AD653" i="9"/>
  <c r="BC679" i="14" s="1"/>
  <c r="AD741" i="9"/>
  <c r="BC660" i="14" s="1"/>
  <c r="AD376" i="9"/>
  <c r="BC378" i="14" s="1"/>
  <c r="AD328" i="9"/>
  <c r="BC264" i="14" s="1"/>
  <c r="AD219" i="9"/>
  <c r="BC191" i="14" s="1"/>
  <c r="R531" i="4"/>
  <c r="AU414" i="14" s="1"/>
  <c r="R74" i="4"/>
  <c r="R1202" i="4"/>
  <c r="AU619" i="14" s="1"/>
  <c r="R37" i="4"/>
  <c r="AU63" i="14" s="1"/>
  <c r="R1350" i="4"/>
  <c r="AU789" i="14" s="1"/>
  <c r="R12" i="4"/>
  <c r="AU55" i="14" s="1"/>
  <c r="R29" i="4"/>
  <c r="R1192" i="4"/>
  <c r="R1115" i="4"/>
  <c r="R1038" i="4"/>
  <c r="AU508" i="14" s="1"/>
  <c r="R1176" i="4"/>
  <c r="R873" i="4"/>
  <c r="R923" i="4"/>
  <c r="AU491" i="14" s="1"/>
  <c r="R894" i="4"/>
  <c r="AU476" i="14" s="1"/>
  <c r="R978" i="4"/>
  <c r="AU574" i="14" s="1"/>
  <c r="R801" i="4"/>
  <c r="AU515" i="14" s="1"/>
  <c r="R513" i="4"/>
  <c r="AU347" i="14" s="1"/>
  <c r="R539" i="4"/>
  <c r="AU264" i="14" s="1"/>
  <c r="R633" i="4"/>
  <c r="R292" i="4"/>
  <c r="R377" i="4"/>
  <c r="AU131" i="14" s="1"/>
  <c r="R611" i="4"/>
  <c r="R501" i="4"/>
  <c r="R287" i="4"/>
  <c r="AU202" i="14" s="1"/>
  <c r="R212" i="4"/>
  <c r="AU122" i="14" s="1"/>
  <c r="R242" i="4"/>
  <c r="R359" i="4"/>
  <c r="R773" i="4"/>
  <c r="R534" i="4"/>
  <c r="AU296" i="14" s="1"/>
  <c r="R853" i="4"/>
  <c r="AU664" i="14" s="1"/>
  <c r="R448" i="4"/>
  <c r="AU273" i="14" s="1"/>
  <c r="R803" i="4"/>
  <c r="AU773" i="14" s="1"/>
  <c r="R929" i="4"/>
  <c r="AU537" i="14" s="1"/>
  <c r="R704" i="4"/>
  <c r="AU452" i="14" s="1"/>
  <c r="R928" i="4"/>
  <c r="R1088" i="4"/>
  <c r="AU575" i="14" s="1"/>
  <c r="R924" i="4"/>
  <c r="AU614" i="14" s="1"/>
  <c r="R1091" i="4"/>
  <c r="AU604" i="14" s="1"/>
  <c r="R176" i="4"/>
  <c r="R920" i="4"/>
  <c r="R654" i="4"/>
  <c r="AU346" i="14" s="1"/>
  <c r="R497" i="4"/>
  <c r="R1395" i="4"/>
  <c r="R1041" i="4"/>
  <c r="R1264" i="4"/>
  <c r="AU751" i="14" s="1"/>
  <c r="R1092" i="4"/>
  <c r="R1068" i="4"/>
  <c r="R1266" i="4"/>
  <c r="R1284" i="4"/>
  <c r="R1218" i="4"/>
  <c r="AU543" i="14" s="1"/>
  <c r="R985" i="4"/>
  <c r="R814" i="4"/>
  <c r="R722" i="4"/>
  <c r="AU451" i="14" s="1"/>
  <c r="R689" i="4"/>
  <c r="R726" i="4"/>
  <c r="AU465" i="14" s="1"/>
  <c r="R643" i="4"/>
  <c r="AU350" i="14" s="1"/>
  <c r="R563" i="4"/>
  <c r="AU312" i="14" s="1"/>
  <c r="R465" i="4"/>
  <c r="AU261" i="14" s="1"/>
  <c r="R543" i="4"/>
  <c r="AU326" i="14" s="1"/>
  <c r="R537" i="4"/>
  <c r="AU351" i="14" s="1"/>
  <c r="R104" i="4"/>
  <c r="R42" i="4"/>
  <c r="R148" i="4"/>
  <c r="AU59" i="14" s="1"/>
  <c r="R131" i="4"/>
  <c r="AU23" i="14" s="1"/>
  <c r="R97" i="4"/>
  <c r="R880" i="4"/>
  <c r="R899" i="4"/>
  <c r="AU672" i="14" s="1"/>
  <c r="R486" i="4"/>
  <c r="AU286" i="14" s="1"/>
  <c r="R206" i="4"/>
  <c r="AU134" i="14" s="1"/>
  <c r="R926" i="4"/>
  <c r="R1300" i="4"/>
  <c r="R529" i="4"/>
  <c r="AU392" i="14" s="1"/>
  <c r="R450" i="4"/>
  <c r="AU332" i="14" s="1"/>
  <c r="R514" i="4"/>
  <c r="AU269" i="14" s="1"/>
  <c r="R303" i="4"/>
  <c r="AU199" i="14" s="1"/>
  <c r="R1000" i="4"/>
  <c r="R741" i="4"/>
  <c r="R1405" i="4"/>
  <c r="R1160" i="4"/>
  <c r="AU580" i="14" s="1"/>
  <c r="R341" i="4"/>
  <c r="R627" i="4"/>
  <c r="AU325" i="14" s="1"/>
  <c r="R177" i="4"/>
  <c r="AU38" i="14" s="1"/>
  <c r="R43" i="4"/>
  <c r="AU71" i="14" s="1"/>
  <c r="R724" i="4"/>
  <c r="AU436" i="14" s="1"/>
  <c r="R1294" i="4"/>
  <c r="R1186" i="4"/>
  <c r="R400" i="4"/>
  <c r="AU358" i="14" s="1"/>
  <c r="R252" i="4"/>
  <c r="R53" i="4"/>
  <c r="AU39" i="14" s="1"/>
  <c r="R1299" i="4"/>
  <c r="AU676" i="14" s="1"/>
  <c r="R1006" i="4"/>
  <c r="AU552" i="14" s="1"/>
  <c r="R204" i="4"/>
  <c r="R248" i="4"/>
  <c r="AU133" i="14" s="1"/>
  <c r="R1020" i="4"/>
  <c r="R181" i="4"/>
  <c r="AU14" i="14" s="1"/>
  <c r="R1069" i="4"/>
  <c r="AU479" i="14" s="1"/>
  <c r="R66" i="4"/>
  <c r="AU110" i="14" s="1"/>
  <c r="R1087" i="4"/>
  <c r="AU626" i="14" s="1"/>
  <c r="R504" i="4"/>
  <c r="AU338" i="14" s="1"/>
  <c r="R1282" i="4"/>
  <c r="AU602" i="14" s="1"/>
  <c r="R797" i="4"/>
  <c r="AU593" i="14" s="1"/>
  <c r="R1207" i="4"/>
  <c r="R559" i="4"/>
  <c r="AU274" i="14" s="1"/>
  <c r="R482" i="4"/>
  <c r="AU413" i="14" s="1"/>
  <c r="R373" i="4"/>
  <c r="R1288" i="4"/>
  <c r="AU732" i="14" s="1"/>
  <c r="R1021" i="4"/>
  <c r="AU577" i="14" s="1"/>
  <c r="R1398" i="4"/>
  <c r="AU888" i="14" s="1"/>
  <c r="AY888" i="14" s="1"/>
  <c r="R822" i="4"/>
  <c r="AU826" i="14" s="1"/>
  <c r="R678" i="4"/>
  <c r="R394" i="4"/>
  <c r="R593" i="4"/>
  <c r="R353" i="4"/>
  <c r="AU175" i="14" s="1"/>
  <c r="R1181" i="4"/>
  <c r="AU836" i="14" s="1"/>
  <c r="R428" i="4"/>
  <c r="R84" i="4"/>
  <c r="AU32" i="14" s="1"/>
  <c r="R50" i="4"/>
  <c r="AU64" i="14" s="1"/>
  <c r="R1281" i="4"/>
  <c r="R1061" i="4"/>
  <c r="R977" i="4"/>
  <c r="R968" i="4"/>
  <c r="R376" i="4"/>
  <c r="R847" i="4"/>
  <c r="R1234" i="4"/>
  <c r="R1233" i="4"/>
  <c r="AU639" i="14" s="1"/>
  <c r="R1111" i="4"/>
  <c r="AU745" i="14" s="1"/>
  <c r="R1166" i="4"/>
  <c r="R1180" i="4"/>
  <c r="R523" i="4"/>
  <c r="R147" i="4"/>
  <c r="R864" i="4"/>
  <c r="AU684" i="14" s="1"/>
  <c r="R356" i="4"/>
  <c r="AU157" i="14" s="1"/>
  <c r="R1146" i="4"/>
  <c r="R1241" i="4"/>
  <c r="AU620" i="14" s="1"/>
  <c r="R1029" i="4"/>
  <c r="R1263" i="4"/>
  <c r="R830" i="4"/>
  <c r="R895" i="4"/>
  <c r="R601" i="4"/>
  <c r="AU314" i="14" s="1"/>
  <c r="R577" i="4"/>
  <c r="R408" i="4"/>
  <c r="AU252" i="14" s="1"/>
  <c r="R468" i="4"/>
  <c r="R500" i="4"/>
  <c r="AU249" i="14" s="1"/>
  <c r="R380" i="4"/>
  <c r="R202" i="4"/>
  <c r="R124" i="4"/>
  <c r="R208" i="4"/>
  <c r="AU124" i="14" s="1"/>
  <c r="R79" i="4"/>
  <c r="R169" i="4"/>
  <c r="AU6" i="14" s="1"/>
  <c r="R569" i="4"/>
  <c r="R1358" i="4"/>
  <c r="AU630" i="14" s="1"/>
  <c r="R900" i="4"/>
  <c r="R472" i="4"/>
  <c r="AU271" i="14" s="1"/>
  <c r="R150" i="4"/>
  <c r="AU29" i="14" s="1"/>
  <c r="R469" i="4"/>
  <c r="AU303" i="14" s="1"/>
  <c r="R1015" i="4"/>
  <c r="AU608" i="14" s="1"/>
  <c r="R1125" i="4"/>
  <c r="AU739" i="14" s="1"/>
  <c r="R1167" i="4"/>
  <c r="AU812" i="14" s="1"/>
  <c r="R333" i="4"/>
  <c r="R316" i="4"/>
  <c r="R698" i="4"/>
  <c r="AU422" i="14" s="1"/>
  <c r="R860" i="4"/>
  <c r="AU642" i="14" s="1"/>
  <c r="R913" i="4"/>
  <c r="R759" i="4"/>
  <c r="AU440" i="14" s="1"/>
  <c r="R892" i="4"/>
  <c r="R701" i="4"/>
  <c r="R434" i="4"/>
  <c r="R267" i="4"/>
  <c r="R153" i="4"/>
  <c r="R106" i="4"/>
  <c r="R46" i="4"/>
  <c r="R681" i="4"/>
  <c r="AU357" i="14" s="1"/>
  <c r="R706" i="4"/>
  <c r="R703" i="4"/>
  <c r="AU425" i="14" s="1"/>
  <c r="R477" i="4"/>
  <c r="R221" i="4"/>
  <c r="AU153" i="14" s="1"/>
  <c r="R1049" i="4"/>
  <c r="R1155" i="4"/>
  <c r="R558" i="4"/>
  <c r="R190" i="4"/>
  <c r="AU15" i="14" s="1"/>
  <c r="R363" i="4"/>
  <c r="R843" i="4"/>
  <c r="AU710" i="14" s="1"/>
  <c r="R1375" i="4"/>
  <c r="AU859" i="14" s="1"/>
  <c r="AY859" i="14" s="1"/>
  <c r="R1400" i="4"/>
  <c r="AU889" i="14" s="1"/>
  <c r="AY889" i="14" s="1"/>
  <c r="R286" i="4"/>
  <c r="R460" i="4"/>
  <c r="AU336" i="14" s="1"/>
  <c r="R1130" i="4"/>
  <c r="AU483" i="14" s="1"/>
  <c r="R1054" i="4"/>
  <c r="AU743" i="14" s="1"/>
  <c r="R87" i="4"/>
  <c r="R1345" i="4"/>
  <c r="AU764" i="14" s="1"/>
  <c r="R1301" i="4"/>
  <c r="AU761" i="14" s="1"/>
  <c r="R1071" i="4"/>
  <c r="R1347" i="4"/>
  <c r="R1022" i="4"/>
  <c r="R800" i="4"/>
  <c r="AU631" i="14" s="1"/>
  <c r="R848" i="4"/>
  <c r="AU611" i="14" s="1"/>
  <c r="R630" i="4"/>
  <c r="AU361" i="14" s="1"/>
  <c r="R459" i="4"/>
  <c r="R412" i="4"/>
  <c r="AU244" i="14" s="1"/>
  <c r="R481" i="4"/>
  <c r="R258" i="4"/>
  <c r="R522" i="4"/>
  <c r="AU380" i="14" s="1"/>
  <c r="R151" i="4"/>
  <c r="R86" i="4"/>
  <c r="AU12" i="14" s="1"/>
  <c r="R253" i="4"/>
  <c r="AU169" i="14" s="1"/>
  <c r="R174" i="4"/>
  <c r="AU18" i="14" s="1"/>
  <c r="R121" i="4"/>
  <c r="AU30" i="14" s="1"/>
  <c r="R980" i="4"/>
  <c r="AU657" i="14" s="1"/>
  <c r="R1407" i="4"/>
  <c r="R1390" i="4"/>
  <c r="AU873" i="14" s="1"/>
  <c r="AY873" i="14" s="1"/>
  <c r="R762" i="4"/>
  <c r="AU456" i="14" s="1"/>
  <c r="R995" i="4"/>
  <c r="AU557" i="14" s="1"/>
  <c r="R540" i="4"/>
  <c r="R7" i="4"/>
  <c r="AU81" i="14" s="1"/>
  <c r="R947" i="4"/>
  <c r="AU529" i="14" s="1"/>
  <c r="R1076" i="4"/>
  <c r="AU765" i="14" s="1"/>
  <c r="R907" i="4"/>
  <c r="AU533" i="14" s="1"/>
  <c r="R1274" i="4"/>
  <c r="AU839" i="14" s="1"/>
  <c r="R1084" i="4"/>
  <c r="R890" i="4"/>
  <c r="AU811" i="14" s="1"/>
  <c r="R790" i="4"/>
  <c r="R863" i="4"/>
  <c r="R625" i="4"/>
  <c r="AU289" i="14" s="1"/>
  <c r="R512" i="4"/>
  <c r="AU295" i="14" s="1"/>
  <c r="R254" i="4"/>
  <c r="R161" i="4"/>
  <c r="AU102" i="14" s="1"/>
  <c r="R172" i="4"/>
  <c r="R119" i="4"/>
  <c r="AU72" i="14" s="1"/>
  <c r="R1168" i="4"/>
  <c r="AU581" i="14" s="1"/>
  <c r="R919" i="4"/>
  <c r="AU655" i="14" s="1"/>
  <c r="R495" i="4"/>
  <c r="AU373" i="14" s="1"/>
  <c r="R139" i="4"/>
  <c r="R357" i="4"/>
  <c r="R338" i="4"/>
  <c r="R1421" i="4"/>
  <c r="AU864" i="14" s="1"/>
  <c r="AY864" i="14" s="1"/>
  <c r="R313" i="4"/>
  <c r="AU132" i="14" s="1"/>
  <c r="R458" i="4"/>
  <c r="AU412" i="14" s="1"/>
  <c r="R18" i="4"/>
  <c r="AU7" i="14" s="1"/>
  <c r="R318" i="4"/>
  <c r="R792" i="4"/>
  <c r="R125" i="4"/>
  <c r="AU36" i="14" s="1"/>
  <c r="R1156" i="4"/>
  <c r="AU708" i="14" s="1"/>
  <c r="R1352" i="4"/>
  <c r="AU787" i="14" s="1"/>
  <c r="R1328" i="4"/>
  <c r="AU747" i="14" s="1"/>
  <c r="R1259" i="4"/>
  <c r="R1220" i="4"/>
  <c r="AU786" i="14" s="1"/>
  <c r="R1018" i="4"/>
  <c r="R1135" i="4"/>
  <c r="R1033" i="4"/>
  <c r="R755" i="4"/>
  <c r="AU473" i="14" s="1"/>
  <c r="R772" i="4"/>
  <c r="AU503" i="14" s="1"/>
  <c r="R881" i="4"/>
  <c r="AU775" i="14" s="1"/>
  <c r="R733" i="4"/>
  <c r="R735" i="4"/>
  <c r="AU467" i="14" s="1"/>
  <c r="R705" i="4"/>
  <c r="AU439" i="14" s="1"/>
  <c r="R877" i="4"/>
  <c r="R849" i="4"/>
  <c r="R870" i="4"/>
  <c r="R720" i="4"/>
  <c r="R578" i="4"/>
  <c r="AU313" i="14" s="1"/>
  <c r="R411" i="4"/>
  <c r="R573" i="4"/>
  <c r="AU293" i="14" s="1"/>
  <c r="R498" i="4"/>
  <c r="AU267" i="14" s="1"/>
  <c r="R418" i="4"/>
  <c r="AU254" i="14" s="1"/>
  <c r="R307" i="4"/>
  <c r="AU205" i="14" s="1"/>
  <c r="R429" i="4"/>
  <c r="AU255" i="14" s="1"/>
  <c r="R16" i="4"/>
  <c r="R272" i="4"/>
  <c r="AU146" i="14" s="1"/>
  <c r="R122" i="4"/>
  <c r="R343" i="4"/>
  <c r="R245" i="4"/>
  <c r="AU189" i="14" s="1"/>
  <c r="R319" i="4"/>
  <c r="AU166" i="14" s="1"/>
  <c r="R198" i="4"/>
  <c r="AU218" i="14" s="1"/>
  <c r="R115" i="4"/>
  <c r="AU41" i="14" s="1"/>
  <c r="R1388" i="4"/>
  <c r="AU885" i="14" s="1"/>
  <c r="AY885" i="14" s="1"/>
  <c r="R717" i="4"/>
  <c r="AU453" i="14" s="1"/>
  <c r="R1268" i="4"/>
  <c r="R950" i="4"/>
  <c r="AU697" i="14" s="1"/>
  <c r="R805" i="4"/>
  <c r="AU511" i="14" s="1"/>
  <c r="R31" i="4"/>
  <c r="R473" i="4"/>
  <c r="R1030" i="4"/>
  <c r="AU578" i="14" s="1"/>
  <c r="R1195" i="4"/>
  <c r="AU660" i="14" s="1"/>
  <c r="R120" i="4"/>
  <c r="R213" i="4"/>
  <c r="R517" i="4"/>
  <c r="AU339" i="14" s="1"/>
  <c r="R127" i="4"/>
  <c r="AU11" i="14" s="1"/>
  <c r="R1376" i="4"/>
  <c r="R816" i="4"/>
  <c r="R117" i="4"/>
  <c r="AU66" i="14" s="1"/>
  <c r="R1255" i="4"/>
  <c r="R406" i="4"/>
  <c r="R336" i="4"/>
  <c r="R72" i="4"/>
  <c r="R1057" i="4"/>
  <c r="R1110" i="4"/>
  <c r="R547" i="4"/>
  <c r="AU317" i="14" s="1"/>
  <c r="R405" i="4"/>
  <c r="AU320" i="14" s="1"/>
  <c r="R430" i="4"/>
  <c r="R347" i="4"/>
  <c r="AU154" i="14" s="1"/>
  <c r="R216" i="4"/>
  <c r="AU139" i="14" s="1"/>
  <c r="R335" i="4"/>
  <c r="AU203" i="14" s="1"/>
  <c r="R182" i="4"/>
  <c r="R78" i="4"/>
  <c r="AU31" i="14" s="1"/>
  <c r="R118" i="4"/>
  <c r="R68" i="4"/>
  <c r="AU111" i="14" s="1"/>
  <c r="R19" i="4"/>
  <c r="R284" i="4"/>
  <c r="R441" i="4"/>
  <c r="AU410" i="14" s="1"/>
  <c r="R1119" i="4"/>
  <c r="R519" i="4"/>
  <c r="AU367" i="14" s="1"/>
  <c r="R887" i="4"/>
  <c r="AU518" i="14" s="1"/>
  <c r="R789" i="4"/>
  <c r="AU490" i="14" s="1"/>
  <c r="R1085" i="4"/>
  <c r="AU647" i="14" s="1"/>
  <c r="R757" i="4"/>
  <c r="AU431" i="14" s="1"/>
  <c r="R845" i="4"/>
  <c r="R631" i="4"/>
  <c r="R6" i="4"/>
  <c r="R1032" i="4"/>
  <c r="AU698" i="14" s="1"/>
  <c r="R938" i="4"/>
  <c r="AU500" i="14" s="1"/>
  <c r="R867" i="4"/>
  <c r="AU525" i="14" s="1"/>
  <c r="R784" i="4"/>
  <c r="AU784" i="14" s="1"/>
  <c r="R635" i="4"/>
  <c r="R551" i="4"/>
  <c r="AU275" i="14" s="1"/>
  <c r="R273" i="4"/>
  <c r="R320" i="4"/>
  <c r="R237" i="4"/>
  <c r="R240" i="4"/>
  <c r="AU207" i="14" s="1"/>
  <c r="R165" i="4"/>
  <c r="AU10" i="14" s="1"/>
  <c r="R109" i="4"/>
  <c r="R1210" i="4"/>
  <c r="AU838" i="14" s="1"/>
  <c r="R1150" i="4"/>
  <c r="R1365" i="4"/>
  <c r="AU853" i="14" s="1"/>
  <c r="AY853" i="14" s="1"/>
  <c r="R234" i="4"/>
  <c r="R36" i="4"/>
  <c r="AU100" i="14" s="1"/>
  <c r="R1253" i="4"/>
  <c r="R546" i="4"/>
  <c r="R264" i="4"/>
  <c r="AU182" i="14" s="1"/>
  <c r="R141" i="4"/>
  <c r="AU20" i="14" s="1"/>
  <c r="R11" i="4"/>
  <c r="R1389" i="4"/>
  <c r="R249" i="4"/>
  <c r="R322" i="4"/>
  <c r="R807" i="4"/>
  <c r="AU485" i="14" s="1"/>
  <c r="R505" i="4"/>
  <c r="AU247" i="14" s="1"/>
  <c r="R1297" i="4"/>
  <c r="AU622" i="14" s="1"/>
  <c r="R1209" i="4"/>
  <c r="R912" i="4"/>
  <c r="AU643" i="14" s="1"/>
  <c r="R694" i="4"/>
  <c r="AU427" i="14" s="1"/>
  <c r="R828" i="4"/>
  <c r="R657" i="4"/>
  <c r="AU259" i="14" s="1"/>
  <c r="R310" i="4"/>
  <c r="R215" i="4"/>
  <c r="R183" i="4"/>
  <c r="AU105" i="14" s="1"/>
  <c r="R966" i="4"/>
  <c r="R549" i="4"/>
  <c r="AU290" i="14" s="1"/>
  <c r="R200" i="4"/>
  <c r="R716" i="4"/>
  <c r="AU437" i="14" s="1"/>
  <c r="R833" i="4"/>
  <c r="R576" i="4"/>
  <c r="AU308" i="14" s="1"/>
  <c r="R1319" i="4"/>
  <c r="AU720" i="14" s="1"/>
  <c r="R1289" i="4"/>
  <c r="R1072" i="4"/>
  <c r="AU746" i="14" s="1"/>
  <c r="R937" i="4"/>
  <c r="R530" i="4"/>
  <c r="R515" i="4"/>
  <c r="AU235" i="14" s="1"/>
  <c r="R446" i="4"/>
  <c r="AU376" i="14" s="1"/>
  <c r="R444" i="4"/>
  <c r="AU411" i="14" s="1"/>
  <c r="R67" i="4"/>
  <c r="R1224" i="4"/>
  <c r="AU719" i="14" s="1"/>
  <c r="R1355" i="4"/>
  <c r="R506" i="4"/>
  <c r="R767" i="4"/>
  <c r="R1060" i="4"/>
  <c r="AU549" i="14" s="1"/>
  <c r="R904" i="4"/>
  <c r="AU790" i="14" s="1"/>
  <c r="R838" i="4"/>
  <c r="R1116" i="4"/>
  <c r="AU785" i="14" s="1"/>
  <c r="R1254" i="4"/>
  <c r="AU729" i="14" s="1"/>
  <c r="R740" i="4"/>
  <c r="AU433" i="14" s="1"/>
  <c r="R859" i="4"/>
  <c r="AU484" i="14" s="1"/>
  <c r="R766" i="4"/>
  <c r="AU510" i="14" s="1"/>
  <c r="R328" i="4"/>
  <c r="AU159" i="14" s="1"/>
  <c r="R1145" i="4"/>
  <c r="AU792" i="14" s="1"/>
  <c r="R1083" i="4"/>
  <c r="AU519" i="14" s="1"/>
  <c r="R1204" i="4"/>
  <c r="AU680" i="14" s="1"/>
  <c r="R829" i="4"/>
  <c r="AU535" i="14" s="1"/>
  <c r="R831" i="4"/>
  <c r="AU741" i="14" s="1"/>
  <c r="R851" i="4"/>
  <c r="AU517" i="14" s="1"/>
  <c r="R1346" i="4"/>
  <c r="AU715" i="14" s="1"/>
  <c r="R1333" i="4"/>
  <c r="R1360" i="4"/>
  <c r="AU856" i="14" s="1"/>
  <c r="AY856" i="14" s="1"/>
  <c r="R1132" i="4"/>
  <c r="AU833" i="14" s="1"/>
  <c r="R1317" i="4"/>
  <c r="AU583" i="14" s="1"/>
  <c r="R1121" i="4"/>
  <c r="R1058" i="4"/>
  <c r="AU587" i="14" s="1"/>
  <c r="R1036" i="4"/>
  <c r="R940" i="4"/>
  <c r="AU541" i="14" s="1"/>
  <c r="R834" i="4"/>
  <c r="AU513" i="14" s="1"/>
  <c r="R649" i="4"/>
  <c r="R337" i="4"/>
  <c r="AU168" i="14" s="1"/>
  <c r="R453" i="4"/>
  <c r="R196" i="4"/>
  <c r="AU135" i="14" s="1"/>
  <c r="R776" i="4"/>
  <c r="AU592" i="14" s="1"/>
  <c r="R44" i="4"/>
  <c r="R799" i="4"/>
  <c r="AU570" i="14" s="1"/>
  <c r="R1143" i="4"/>
  <c r="AU777" i="14" s="1"/>
  <c r="R1086" i="4"/>
  <c r="AU603" i="14" s="1"/>
  <c r="R138" i="4"/>
  <c r="AU67" i="14" s="1"/>
  <c r="R525" i="4"/>
  <c r="AU395" i="14" s="1"/>
  <c r="R1043" i="4"/>
  <c r="AU548" i="14" s="1"/>
  <c r="R837" i="4"/>
  <c r="AU585" i="14" s="1"/>
  <c r="R561" i="4"/>
  <c r="AU343" i="14" s="1"/>
  <c r="R1137" i="4"/>
  <c r="R886" i="4"/>
  <c r="R671" i="4"/>
  <c r="R186" i="4"/>
  <c r="AU45" i="14" s="1"/>
  <c r="R1104" i="4"/>
  <c r="AU673" i="14" s="1"/>
  <c r="R744" i="4"/>
  <c r="AU421" i="14" s="1"/>
  <c r="R1250" i="4"/>
  <c r="AU621" i="14" s="1"/>
  <c r="R1258" i="4"/>
  <c r="AU754" i="14" s="1"/>
  <c r="R1055" i="4"/>
  <c r="R1193" i="4"/>
  <c r="AU610" i="14" s="1"/>
  <c r="R1392" i="4"/>
  <c r="R1330" i="4"/>
  <c r="AU844" i="14" s="1"/>
  <c r="R987" i="4"/>
  <c r="R1228" i="4"/>
  <c r="R1136" i="4"/>
  <c r="AU699" i="14" s="1"/>
  <c r="R955" i="4"/>
  <c r="AU625" i="14" s="1"/>
  <c r="R922" i="4"/>
  <c r="R770" i="4"/>
  <c r="AU487" i="14" s="1"/>
  <c r="R804" i="4"/>
  <c r="R748" i="4"/>
  <c r="AU449" i="14" s="1"/>
  <c r="R883" i="4"/>
  <c r="AU797" i="14" s="1"/>
  <c r="R1235" i="4"/>
  <c r="AU808" i="14" s="1"/>
  <c r="R1302" i="4"/>
  <c r="R1217" i="4"/>
  <c r="AU527" i="14" s="1"/>
  <c r="R1191" i="4"/>
  <c r="AU666" i="14" s="1"/>
  <c r="R991" i="4"/>
  <c r="AU534" i="14" s="1"/>
  <c r="R1096" i="4"/>
  <c r="AU495" i="14" s="1"/>
  <c r="R1114" i="4"/>
  <c r="AU711" i="14" s="1"/>
  <c r="R1175" i="4"/>
  <c r="AU506" i="14" s="1"/>
  <c r="R1042" i="4"/>
  <c r="AU492" i="14" s="1"/>
  <c r="R607" i="4"/>
  <c r="AU311" i="14" s="1"/>
  <c r="R597" i="4"/>
  <c r="AU280" i="14" s="1"/>
  <c r="R592" i="4"/>
  <c r="AU288" i="14" s="1"/>
  <c r="R661" i="4"/>
  <c r="R422" i="4"/>
  <c r="AU371" i="14" s="1"/>
  <c r="R385" i="4"/>
  <c r="AU240" i="14" s="1"/>
  <c r="R768" i="4"/>
  <c r="AU805" i="14" s="1"/>
  <c r="R644" i="4"/>
  <c r="R589" i="4"/>
  <c r="R769" i="4"/>
  <c r="R949" i="4"/>
  <c r="R1142" i="4"/>
  <c r="R815" i="4"/>
  <c r="AU507" i="14" s="1"/>
  <c r="R590" i="4"/>
  <c r="AU390" i="14" s="1"/>
  <c r="R553" i="4"/>
  <c r="AU359" i="14" s="1"/>
  <c r="R1320" i="4"/>
  <c r="AU841" i="14" s="1"/>
  <c r="R998" i="4"/>
  <c r="R1216" i="4"/>
  <c r="R1196" i="4"/>
  <c r="R731" i="4"/>
  <c r="AU458" i="14" s="1"/>
  <c r="R1369" i="4"/>
  <c r="AU848" i="14" s="1"/>
  <c r="AY848" i="14" s="1"/>
  <c r="R1147" i="4"/>
  <c r="AU498" i="14" s="1"/>
  <c r="R1384" i="4"/>
  <c r="R1171" i="4"/>
  <c r="R896" i="4"/>
  <c r="AU651" i="14" s="1"/>
  <c r="R345" i="4"/>
  <c r="AU206" i="14" s="1"/>
  <c r="R1396" i="4"/>
  <c r="AU871" i="14" s="1"/>
  <c r="AY871" i="14" s="1"/>
  <c r="R1105" i="4"/>
  <c r="AU694" i="14" s="1"/>
  <c r="R1304" i="4"/>
  <c r="R1024" i="4"/>
  <c r="R503" i="4"/>
  <c r="R294" i="4"/>
  <c r="AU149" i="14" s="1"/>
  <c r="R1279" i="4"/>
  <c r="R1296" i="4"/>
  <c r="R836" i="4"/>
  <c r="R898" i="4"/>
  <c r="AU671" i="14" s="1"/>
  <c r="R581" i="4"/>
  <c r="AU283" i="14" s="1"/>
  <c r="R554" i="4"/>
  <c r="R398" i="4"/>
  <c r="AU328" i="14" s="1"/>
  <c r="R616" i="4"/>
  <c r="R366" i="4"/>
  <c r="R192" i="4"/>
  <c r="AU224" i="14" s="1"/>
  <c r="R379" i="4"/>
  <c r="AU141" i="14" s="1"/>
  <c r="R187" i="4"/>
  <c r="R132" i="4"/>
  <c r="R285" i="4"/>
  <c r="AU195" i="14" s="1"/>
  <c r="R994" i="4"/>
  <c r="R712" i="4"/>
  <c r="AU466" i="14" s="1"/>
  <c r="R1229" i="4"/>
  <c r="AU661" i="14" s="1"/>
  <c r="R948" i="4"/>
  <c r="AU526" i="14" s="1"/>
  <c r="R1009" i="4"/>
  <c r="AU704" i="14" s="1"/>
  <c r="R491" i="4"/>
  <c r="AU278" i="14" s="1"/>
  <c r="R1401" i="4"/>
  <c r="AU890" i="14" s="1"/>
  <c r="AY890" i="14" s="1"/>
  <c r="R456" i="4"/>
  <c r="AU263" i="14" s="1"/>
  <c r="R143" i="4"/>
  <c r="AU82" i="14" s="1"/>
  <c r="R791" i="4"/>
  <c r="AU654" i="14" s="1"/>
  <c r="R668" i="4"/>
  <c r="AU281" i="14" s="1"/>
  <c r="R201" i="4"/>
  <c r="AU136" i="14" s="1"/>
  <c r="R2" i="4"/>
  <c r="AU2" i="14" s="1"/>
  <c r="R629" i="4"/>
  <c r="R397" i="4"/>
  <c r="R372" i="4"/>
  <c r="AU148" i="14" s="1"/>
  <c r="R327" i="4"/>
  <c r="AU121" i="14" s="1"/>
  <c r="R1382" i="4"/>
  <c r="AU884" i="14" s="1"/>
  <c r="AY884" i="14" s="1"/>
  <c r="R1260" i="4"/>
  <c r="AU682" i="14" s="1"/>
  <c r="R866" i="4"/>
  <c r="R1371" i="4"/>
  <c r="R713" i="4"/>
  <c r="AU462" i="14" s="1"/>
  <c r="R424" i="4"/>
  <c r="AU404" i="14" s="1"/>
  <c r="R841" i="4"/>
  <c r="AU632" i="14" s="1"/>
  <c r="R1064" i="4"/>
  <c r="AU727" i="14" s="1"/>
  <c r="R908" i="4"/>
  <c r="R1082" i="4"/>
  <c r="R1003" i="4"/>
  <c r="AU742" i="14" s="1"/>
  <c r="R653" i="4"/>
  <c r="AU356" i="14" s="1"/>
  <c r="R1290" i="4"/>
  <c r="AU840" i="14" s="1"/>
  <c r="R1095" i="4"/>
  <c r="AU781" i="14" s="1"/>
  <c r="R1318" i="4"/>
  <c r="R1182" i="4"/>
  <c r="R953" i="4"/>
  <c r="AU816" i="14" s="1"/>
  <c r="R714" i="4"/>
  <c r="AU429" i="14" s="1"/>
  <c r="R780" i="4"/>
  <c r="AU734" i="14" s="1"/>
  <c r="R782" i="4"/>
  <c r="R707" i="4"/>
  <c r="AU443" i="14" s="1"/>
  <c r="R449" i="4"/>
  <c r="R417" i="4"/>
  <c r="AU266" i="14" s="1"/>
  <c r="R487" i="4"/>
  <c r="R603" i="4"/>
  <c r="AU276" i="14" s="1"/>
  <c r="R354" i="4"/>
  <c r="R520" i="4"/>
  <c r="R1414" i="4"/>
  <c r="R1361" i="4"/>
  <c r="AU854" i="14" s="1"/>
  <c r="AY854" i="14" s="1"/>
  <c r="R1348" i="4"/>
  <c r="AU846" i="14" s="1"/>
  <c r="R1273" i="4"/>
  <c r="AU802" i="14" s="1"/>
  <c r="R1275" i="4"/>
  <c r="R999" i="4"/>
  <c r="AU799" i="14" s="1"/>
  <c r="R1040" i="4"/>
  <c r="AU615" i="14" s="1"/>
  <c r="R1153" i="4"/>
  <c r="AU675" i="14" s="1"/>
  <c r="R1262" i="4"/>
  <c r="AU662" i="14" s="1"/>
  <c r="R1128" i="4"/>
  <c r="AU674" i="14" s="1"/>
  <c r="R990" i="4"/>
  <c r="AU538" i="14" s="1"/>
  <c r="R993" i="4"/>
  <c r="AU783" i="14" s="1"/>
  <c r="R936" i="4"/>
  <c r="AU522" i="14" s="1"/>
  <c r="R921" i="4"/>
  <c r="AU497" i="14" s="1"/>
  <c r="R787" i="4"/>
  <c r="AU514" i="14" s="1"/>
  <c r="R821" i="4"/>
  <c r="AU512" i="14" s="1"/>
  <c r="R699" i="4"/>
  <c r="R688" i="4"/>
  <c r="AU394" i="14" s="1"/>
  <c r="R711" i="4"/>
  <c r="R840" i="4"/>
  <c r="R415" i="4"/>
  <c r="AU409" i="14" s="1"/>
  <c r="R636" i="4"/>
  <c r="AU372" i="14" s="1"/>
  <c r="R396" i="4"/>
  <c r="AU302" i="14" s="1"/>
  <c r="R598" i="4"/>
  <c r="R423" i="4"/>
  <c r="R290" i="4"/>
  <c r="R565" i="4"/>
  <c r="AU330" i="14" s="1"/>
  <c r="R298" i="4"/>
  <c r="AU229" i="14" s="1"/>
  <c r="R467" i="4"/>
  <c r="AU299" i="14" s="1"/>
  <c r="R421" i="4"/>
  <c r="R180" i="4"/>
  <c r="R210" i="4"/>
  <c r="AU172" i="14" s="1"/>
  <c r="R130" i="4"/>
  <c r="AU104" i="14" s="1"/>
  <c r="R92" i="4"/>
  <c r="R297" i="4"/>
  <c r="R123" i="4"/>
  <c r="AU54" i="14" s="1"/>
  <c r="R1287" i="4"/>
  <c r="R996" i="4"/>
  <c r="AU807" i="14" s="1"/>
  <c r="R1404" i="4"/>
  <c r="AU882" i="14" s="1"/>
  <c r="AY882" i="14" s="1"/>
  <c r="R431" i="4"/>
  <c r="AU386" i="14" s="1"/>
  <c r="R5" i="4"/>
  <c r="AU8" i="14" s="1"/>
  <c r="R1028" i="4"/>
  <c r="AU687" i="14" s="1"/>
  <c r="R32" i="4"/>
  <c r="AU9" i="14" s="1"/>
  <c r="R664" i="4"/>
  <c r="R35" i="4"/>
  <c r="R288" i="4"/>
  <c r="AU183" i="14" s="1"/>
  <c r="R230" i="4"/>
  <c r="R17" i="4"/>
  <c r="AU91" i="14" s="1"/>
  <c r="R1251" i="4"/>
  <c r="R1123" i="4"/>
  <c r="AU565" i="14" s="1"/>
  <c r="R1005" i="4"/>
  <c r="R1013" i="4"/>
  <c r="AU763" i="14" s="1"/>
  <c r="R259" i="4"/>
  <c r="AU128" i="14" s="1"/>
  <c r="R244" i="4"/>
  <c r="R818" i="4"/>
  <c r="R651" i="4"/>
  <c r="R623" i="4"/>
  <c r="AU378" i="14" s="1"/>
  <c r="R128" i="4"/>
  <c r="R159" i="4"/>
  <c r="AU95" i="14" s="1"/>
  <c r="R1187" i="4"/>
  <c r="AU793" i="14" s="1"/>
  <c r="R1023" i="4"/>
  <c r="AU550" i="14" s="1"/>
  <c r="R1139" i="4"/>
  <c r="R897" i="4"/>
  <c r="R811" i="4"/>
  <c r="AU493" i="14" s="1"/>
  <c r="R277" i="4"/>
  <c r="AU158" i="14" s="1"/>
  <c r="R599" i="4"/>
  <c r="AU344" i="14" s="1"/>
  <c r="R308" i="4"/>
  <c r="R217" i="4"/>
  <c r="R872" i="4"/>
  <c r="AU494" i="14" s="1"/>
  <c r="R1239" i="4"/>
  <c r="AU740" i="14" s="1"/>
  <c r="R686" i="4"/>
  <c r="R438" i="4"/>
  <c r="AU277" i="14" s="1"/>
  <c r="R47" i="4"/>
  <c r="AU84" i="14" s="1"/>
  <c r="R1172" i="4"/>
  <c r="AU617" i="14" s="1"/>
  <c r="R951" i="4"/>
  <c r="AU757" i="14" s="1"/>
  <c r="R876" i="4"/>
  <c r="AU774" i="14" s="1"/>
  <c r="R888" i="4"/>
  <c r="R673" i="4"/>
  <c r="AU297" i="14" s="1"/>
  <c r="R626" i="4"/>
  <c r="R618" i="4"/>
  <c r="AU355" i="14" s="1"/>
  <c r="R489" i="4"/>
  <c r="AU345" i="14" s="1"/>
  <c r="R584" i="4"/>
  <c r="AU318" i="14" s="1"/>
  <c r="R507" i="4"/>
  <c r="AU282" i="14" s="1"/>
  <c r="R426" i="4"/>
  <c r="AU272" i="14" s="1"/>
  <c r="R324" i="4"/>
  <c r="R211" i="4"/>
  <c r="R126" i="4"/>
  <c r="R342" i="4"/>
  <c r="AU196" i="14" s="1"/>
  <c r="R228" i="4"/>
  <c r="R246" i="4"/>
  <c r="R352" i="4"/>
  <c r="R1177" i="4"/>
  <c r="AU638" i="14" s="1"/>
  <c r="R595" i="4"/>
  <c r="AU331" i="14" s="1"/>
  <c r="R1138" i="4"/>
  <c r="AU795" i="14" s="1"/>
  <c r="R1158" i="4"/>
  <c r="AU769" i="14" s="1"/>
  <c r="R812" i="4"/>
  <c r="R317" i="4"/>
  <c r="AU123" i="14" s="1"/>
  <c r="R107" i="4"/>
  <c r="AU17" i="14" s="1"/>
  <c r="R184" i="4"/>
  <c r="AU116" i="14" s="1"/>
  <c r="R203" i="4"/>
  <c r="AU119" i="14" s="1"/>
  <c r="R1102" i="4"/>
  <c r="R420" i="4"/>
  <c r="AU285" i="14" s="1"/>
  <c r="R1417" i="4"/>
  <c r="AU861" i="14" s="1"/>
  <c r="AY861" i="14" s="1"/>
  <c r="R604" i="4"/>
  <c r="R256" i="4"/>
  <c r="R80" i="4"/>
  <c r="AU101" i="14" s="1"/>
  <c r="R1397" i="4"/>
  <c r="AU866" i="14" s="1"/>
  <c r="AY866" i="14" s="1"/>
  <c r="R1305" i="4"/>
  <c r="AU560" i="14" s="1"/>
  <c r="R1303" i="4"/>
  <c r="AU758" i="14" s="1"/>
  <c r="R739" i="4"/>
  <c r="R854" i="4"/>
  <c r="AU716" i="14" s="1"/>
  <c r="R33" i="4"/>
  <c r="R3" i="4"/>
  <c r="R1325" i="4"/>
  <c r="R1271" i="4"/>
  <c r="AU755" i="14" s="1"/>
  <c r="R660" i="4"/>
  <c r="AU323" i="14" s="1"/>
  <c r="R942" i="4"/>
  <c r="AU545" i="14" s="1"/>
  <c r="R331" i="4"/>
  <c r="AU230" i="14" s="1"/>
  <c r="R642" i="4"/>
  <c r="AU353" i="14" s="1"/>
  <c r="R470" i="4"/>
  <c r="AU241" i="14" s="1"/>
  <c r="R556" i="4"/>
  <c r="R209" i="4"/>
  <c r="R1059" i="4"/>
  <c r="R1211" i="4"/>
  <c r="R915" i="4"/>
  <c r="R974" i="4"/>
  <c r="R1327" i="4"/>
  <c r="R1293" i="4"/>
  <c r="AU653" i="14" s="1"/>
  <c r="R641" i="4"/>
  <c r="R718" i="4"/>
  <c r="R222" i="4"/>
  <c r="R387" i="4"/>
  <c r="AU245" i="14" s="1"/>
  <c r="R1336" i="4"/>
  <c r="AU532" i="14" s="1"/>
  <c r="R1189" i="4"/>
  <c r="AU652" i="14" s="1"/>
  <c r="R650" i="4"/>
  <c r="AU315" i="14" s="1"/>
  <c r="R861" i="4"/>
  <c r="R346" i="4"/>
  <c r="R1418" i="4"/>
  <c r="R195" i="4"/>
  <c r="R214" i="4"/>
  <c r="AU225" i="14" s="1"/>
  <c r="R321" i="4"/>
  <c r="AU192" i="14" s="1"/>
  <c r="R295" i="4"/>
  <c r="R113" i="4"/>
  <c r="AU50" i="14" s="1"/>
  <c r="R1184" i="4"/>
  <c r="R1377" i="4"/>
  <c r="AU883" i="14" s="1"/>
  <c r="AY883" i="14" s="1"/>
  <c r="R1423" i="4"/>
  <c r="AU891" i="14" s="1"/>
  <c r="AY891" i="14" s="1"/>
  <c r="R1149" i="4"/>
  <c r="AU542" i="14" s="1"/>
  <c r="R879" i="4"/>
  <c r="AU624" i="14" s="1"/>
  <c r="R1276" i="4"/>
  <c r="AU668" i="14" s="1"/>
  <c r="R1306" i="4"/>
  <c r="R1094" i="4"/>
  <c r="R282" i="4"/>
  <c r="R323" i="4"/>
  <c r="AU160" i="14" s="1"/>
  <c r="R680" i="4"/>
  <c r="R361" i="4"/>
  <c r="R1419" i="4"/>
  <c r="AU870" i="14" s="1"/>
  <c r="AY870" i="14" s="1"/>
  <c r="R355" i="4"/>
  <c r="AU201" i="14" s="1"/>
  <c r="R90" i="4"/>
  <c r="AU53" i="14" s="1"/>
  <c r="R1324" i="4"/>
  <c r="AU646" i="14" s="1"/>
  <c r="R14" i="4"/>
  <c r="AU85" i="14" s="1"/>
  <c r="R349" i="4"/>
  <c r="AU184" i="14" s="1"/>
  <c r="R158" i="4"/>
  <c r="R1332" i="4"/>
  <c r="AU547" i="14" s="1"/>
  <c r="R1326" i="4"/>
  <c r="AU531" i="14" s="1"/>
  <c r="R857" i="4"/>
  <c r="AU536" i="14" s="1"/>
  <c r="R619" i="4"/>
  <c r="R658" i="4"/>
  <c r="R162" i="4"/>
  <c r="AU115" i="14" s="1"/>
  <c r="R1178" i="4"/>
  <c r="R224" i="4"/>
  <c r="AU150" i="14" s="1"/>
  <c r="R49" i="4"/>
  <c r="AU48" i="14" s="1"/>
  <c r="R567" i="4"/>
  <c r="R194" i="4"/>
  <c r="AU176" i="14" s="1"/>
  <c r="R229" i="4"/>
  <c r="AU120" i="14" s="1"/>
  <c r="R146" i="4"/>
  <c r="AU73" i="14" s="1"/>
  <c r="R111" i="4"/>
  <c r="AU25" i="14" s="1"/>
  <c r="R1277" i="4"/>
  <c r="R997" i="4"/>
  <c r="AU594" i="14" s="1"/>
  <c r="R1079" i="4"/>
  <c r="R934" i="4"/>
  <c r="AU776" i="14" s="1"/>
  <c r="R1381" i="4"/>
  <c r="R1415" i="4"/>
  <c r="AU877" i="14" s="1"/>
  <c r="AY877" i="14" s="1"/>
  <c r="R1309" i="4"/>
  <c r="R545" i="4"/>
  <c r="AU368" i="14" s="1"/>
  <c r="R193" i="4"/>
  <c r="R30" i="4"/>
  <c r="AU52" i="14" s="1"/>
  <c r="R388" i="4"/>
  <c r="R189" i="4"/>
  <c r="AU60" i="14" s="1"/>
  <c r="R276" i="4"/>
  <c r="R652" i="4"/>
  <c r="AU362" i="14" s="1"/>
  <c r="R28" i="4"/>
  <c r="AU89" i="14" s="1"/>
  <c r="R1410" i="4"/>
  <c r="AU879" i="14" s="1"/>
  <c r="AY879" i="14" s="1"/>
  <c r="R550" i="4"/>
  <c r="R794" i="4"/>
  <c r="AU569" i="14" s="1"/>
  <c r="R383" i="4"/>
  <c r="AU179" i="14" s="1"/>
  <c r="R76" i="4"/>
  <c r="AU16" i="14" s="1"/>
  <c r="R1144" i="4"/>
  <c r="R548" i="4"/>
  <c r="R594" i="4"/>
  <c r="AU284" i="14" s="1"/>
  <c r="R624" i="4"/>
  <c r="R389" i="4"/>
  <c r="AU239" i="14" s="1"/>
  <c r="R116" i="4"/>
  <c r="R62" i="4"/>
  <c r="R325" i="4"/>
  <c r="AU140" i="14" s="1"/>
  <c r="R945" i="4"/>
  <c r="AU523" i="14" s="1"/>
  <c r="R1412" i="4"/>
  <c r="AU872" i="14" s="1"/>
  <c r="AY872" i="14" s="1"/>
  <c r="R1074" i="4"/>
  <c r="AU692" i="14" s="1"/>
  <c r="R1152" i="4"/>
  <c r="AU834" i="14" s="1"/>
  <c r="R1416" i="4"/>
  <c r="R1213" i="4"/>
  <c r="AU718" i="14" s="1"/>
  <c r="R692" i="4"/>
  <c r="R1248" i="4"/>
  <c r="AU645" i="14" s="1"/>
  <c r="R751" i="4"/>
  <c r="AU445" i="14" s="1"/>
  <c r="R1420" i="4"/>
  <c r="R207" i="4"/>
  <c r="R1413" i="4"/>
  <c r="AU881" i="14" s="1"/>
  <c r="AY881" i="14" s="1"/>
  <c r="R528" i="4"/>
  <c r="R1316" i="4"/>
  <c r="AU670" i="14" s="1"/>
  <c r="R1298" i="4"/>
  <c r="R826" i="4"/>
  <c r="R266" i="4"/>
  <c r="AU177" i="14" s="1"/>
  <c r="R609" i="4"/>
  <c r="AU402" i="14" s="1"/>
  <c r="R88" i="4"/>
  <c r="AU24" i="14" s="1"/>
  <c r="R719" i="4"/>
  <c r="AU432" i="14" s="1"/>
  <c r="R476" i="4"/>
  <c r="AU363" i="14" s="1"/>
  <c r="R1349" i="4"/>
  <c r="R1201" i="4"/>
  <c r="R1129" i="4"/>
  <c r="R988" i="4"/>
  <c r="AU481" i="14" s="1"/>
  <c r="R1056" i="4"/>
  <c r="AU505" i="14" s="1"/>
  <c r="R1093" i="4"/>
  <c r="AU738" i="14" s="1"/>
  <c r="R736" i="4"/>
  <c r="AU423" i="14" s="1"/>
  <c r="R725" i="4"/>
  <c r="R806" i="4"/>
  <c r="R810" i="4"/>
  <c r="R846" i="4"/>
  <c r="AU633" i="14" s="1"/>
  <c r="R639" i="4"/>
  <c r="R557" i="4"/>
  <c r="AU304" i="14" s="1"/>
  <c r="R499" i="4"/>
  <c r="R375" i="4"/>
  <c r="AU162" i="14" s="1"/>
  <c r="R1313" i="4"/>
  <c r="AU669" i="14" s="1"/>
  <c r="R1269" i="4"/>
  <c r="AU737" i="14" s="1"/>
  <c r="R1312" i="4"/>
  <c r="AU733" i="14" s="1"/>
  <c r="R1366" i="4"/>
  <c r="AU849" i="14" s="1"/>
  <c r="AY849" i="14" s="1"/>
  <c r="R1154" i="4"/>
  <c r="AU835" i="14" s="1"/>
  <c r="R1226" i="4"/>
  <c r="R1103" i="4"/>
  <c r="AU693" i="14" s="1"/>
  <c r="R954" i="4"/>
  <c r="AU798" i="14" s="1"/>
  <c r="R1046" i="4"/>
  <c r="AU688" i="14" s="1"/>
  <c r="R957" i="4"/>
  <c r="AU572" i="14" s="1"/>
  <c r="R862" i="4"/>
  <c r="AU501" i="14" s="1"/>
  <c r="R723" i="4"/>
  <c r="R984" i="4"/>
  <c r="AU635" i="14" s="1"/>
  <c r="R844" i="4"/>
  <c r="AU516" i="14" s="1"/>
  <c r="R675" i="4"/>
  <c r="AU300" i="14" s="1"/>
  <c r="R868" i="4"/>
  <c r="R737" i="4"/>
  <c r="R628" i="4"/>
  <c r="AU393" i="14" s="1"/>
  <c r="R655" i="4"/>
  <c r="R666" i="4"/>
  <c r="AU342" i="14" s="1"/>
  <c r="R492" i="4"/>
  <c r="AU329" i="14" s="1"/>
  <c r="R585" i="4"/>
  <c r="R608" i="4"/>
  <c r="R350" i="4"/>
  <c r="R370" i="4"/>
  <c r="AU187" i="14" s="1"/>
  <c r="R404" i="4"/>
  <c r="R360" i="4"/>
  <c r="AU178" i="14" s="1"/>
  <c r="R378" i="4"/>
  <c r="R306" i="4"/>
  <c r="R280" i="4"/>
  <c r="R48" i="4"/>
  <c r="R114" i="4"/>
  <c r="R60" i="4"/>
  <c r="R340" i="4"/>
  <c r="AU186" i="14" s="1"/>
  <c r="R164" i="4"/>
  <c r="R105" i="4"/>
  <c r="AU13" i="14" s="1"/>
  <c r="R1118" i="4"/>
  <c r="AU750" i="14" s="1"/>
  <c r="R1406" i="4"/>
  <c r="AU868" i="14" s="1"/>
  <c r="AY868" i="14" s="1"/>
  <c r="R1238" i="4"/>
  <c r="R1062" i="4"/>
  <c r="AU705" i="14" s="1"/>
  <c r="R795" i="4"/>
  <c r="R1402" i="4"/>
  <c r="AU860" i="14" s="1"/>
  <c r="AY860" i="14" s="1"/>
  <c r="R875" i="4"/>
  <c r="R1411" i="4"/>
  <c r="R1170" i="4"/>
  <c r="AU728" i="14" s="1"/>
  <c r="R1244" i="4"/>
  <c r="AU667" i="14" s="1"/>
  <c r="R1098" i="4"/>
  <c r="R602" i="4"/>
  <c r="R1356" i="4"/>
  <c r="AU475" i="14" s="1"/>
  <c r="R555" i="4"/>
  <c r="AU238" i="14" s="1"/>
  <c r="R329" i="4"/>
  <c r="AU174" i="14" s="1"/>
  <c r="R933" i="4"/>
  <c r="R178" i="4"/>
  <c r="R232" i="4"/>
  <c r="AU171" i="14" s="1"/>
  <c r="R10" i="4"/>
  <c r="AU108" i="14" s="1"/>
  <c r="R788" i="4"/>
  <c r="R760" i="4"/>
  <c r="R1194" i="4"/>
  <c r="R1374" i="4"/>
  <c r="AU863" i="14" s="1"/>
  <c r="AY863" i="14" s="1"/>
  <c r="R909" i="4"/>
  <c r="AU502" i="14" s="1"/>
  <c r="R1243" i="4"/>
  <c r="AU813" i="14" s="1"/>
  <c r="R516" i="4"/>
  <c r="R979" i="4"/>
  <c r="R708" i="4"/>
  <c r="AU435" i="14" s="1"/>
  <c r="R802" i="4"/>
  <c r="R479" i="4"/>
  <c r="R566" i="4"/>
  <c r="AU309" i="14" s="1"/>
  <c r="R632" i="4"/>
  <c r="AU305" i="14" s="1"/>
  <c r="R390" i="4"/>
  <c r="R300" i="4"/>
  <c r="AU138" i="14" s="1"/>
  <c r="R610" i="4"/>
  <c r="AU333" i="14" s="1"/>
  <c r="R433" i="4"/>
  <c r="AU234" i="14" s="1"/>
  <c r="R621" i="4"/>
  <c r="AU364" i="14" s="1"/>
  <c r="R8" i="4"/>
  <c r="R452" i="4"/>
  <c r="AU258" i="14" s="1"/>
  <c r="R112" i="4"/>
  <c r="R54" i="4"/>
  <c r="R326" i="4"/>
  <c r="R1148" i="4"/>
  <c r="R941" i="4"/>
  <c r="R1066" i="4"/>
  <c r="R925" i="4"/>
  <c r="AU562" i="14" s="1"/>
  <c r="R1225" i="4"/>
  <c r="AU709" i="14" s="1"/>
  <c r="R1338" i="4"/>
  <c r="AU804" i="14" s="1"/>
  <c r="R1063" i="4"/>
  <c r="R1004" i="4"/>
  <c r="AU648" i="14" s="1"/>
  <c r="R588" i="4"/>
  <c r="AU354" i="14" s="1"/>
  <c r="R1245" i="4"/>
  <c r="R640" i="4"/>
  <c r="AU417" i="14" s="1"/>
  <c r="R1380" i="4"/>
  <c r="AU867" i="14" s="1"/>
  <c r="AY867" i="14" s="1"/>
  <c r="R761" i="4"/>
  <c r="AU446" i="14" s="1"/>
  <c r="R1188" i="4"/>
  <c r="R693" i="4"/>
  <c r="AU469" i="14" s="1"/>
  <c r="R638" i="4"/>
  <c r="AU352" i="14" s="1"/>
  <c r="R247" i="4"/>
  <c r="AU188" i="14" s="1"/>
  <c r="R381" i="4"/>
  <c r="AU161" i="14" s="1"/>
  <c r="R961" i="4"/>
  <c r="AU477" i="14" s="1"/>
  <c r="R488" i="4"/>
  <c r="AU348" i="14" s="1"/>
  <c r="R466" i="4"/>
  <c r="R243" i="4"/>
  <c r="AU130" i="14" s="1"/>
  <c r="R538" i="4"/>
  <c r="R358" i="4"/>
  <c r="AU126" i="14" s="1"/>
  <c r="R149" i="4"/>
  <c r="R52" i="4"/>
  <c r="R226" i="4"/>
  <c r="AU212" i="14" s="1"/>
  <c r="R858" i="4"/>
  <c r="R645" i="4"/>
  <c r="AU334" i="14" s="1"/>
  <c r="R1199" i="4"/>
  <c r="AU567" i="14" s="1"/>
  <c r="R1052" i="4"/>
  <c r="R944" i="4"/>
  <c r="R571" i="4"/>
  <c r="AU360" i="14" s="1"/>
  <c r="R1140" i="4"/>
  <c r="AU788" i="14" s="1"/>
  <c r="R1222" i="4"/>
  <c r="AU601" i="14" s="1"/>
  <c r="R715" i="4"/>
  <c r="R750" i="4"/>
  <c r="R27" i="4"/>
  <c r="AU83" i="14" s="1"/>
  <c r="R1161" i="4"/>
  <c r="AU819" i="14" s="1"/>
  <c r="R676" i="4"/>
  <c r="R665" i="4"/>
  <c r="AU236" i="14" s="1"/>
  <c r="R451" i="4"/>
  <c r="R478" i="4"/>
  <c r="AU268" i="14" s="1"/>
  <c r="R579" i="4"/>
  <c r="AU387" i="14" s="1"/>
  <c r="R283" i="4"/>
  <c r="AU155" i="14" s="1"/>
  <c r="R425" i="4"/>
  <c r="R622" i="4"/>
  <c r="R133" i="4"/>
  <c r="AU77" i="14" s="1"/>
  <c r="R99" i="4"/>
  <c r="AU22" i="14" s="1"/>
  <c r="R59" i="4"/>
  <c r="AU19" i="14" s="1"/>
  <c r="R1070" i="4"/>
  <c r="AU564" i="14" s="1"/>
  <c r="R1372" i="4"/>
  <c r="AU850" i="14" s="1"/>
  <c r="AY850" i="14" s="1"/>
  <c r="R1339" i="4"/>
  <c r="R809" i="4"/>
  <c r="AU818" i="14" s="1"/>
  <c r="R927" i="4"/>
  <c r="AU735" i="14" s="1"/>
  <c r="R670" i="4"/>
  <c r="AU294" i="14" s="1"/>
  <c r="R746" i="4"/>
  <c r="AU457" i="14" s="1"/>
  <c r="R1190" i="4"/>
  <c r="R309" i="4"/>
  <c r="AU193" i="14" s="1"/>
  <c r="R185" i="4"/>
  <c r="R932" i="4"/>
  <c r="AU496" i="14" s="1"/>
  <c r="R96" i="4"/>
  <c r="AU58" i="14" s="1"/>
  <c r="R1393" i="4"/>
  <c r="AU887" i="14" s="1"/>
  <c r="AY887" i="14" s="1"/>
  <c r="R219" i="4"/>
  <c r="R362" i="4"/>
  <c r="AU191" i="14" s="1"/>
  <c r="R1422" i="4"/>
  <c r="R687" i="4"/>
  <c r="AU260" i="14" s="1"/>
  <c r="R39" i="4"/>
  <c r="R1050" i="4"/>
  <c r="AU779" i="14" s="1"/>
  <c r="R575" i="4"/>
  <c r="AU383" i="14" s="1"/>
  <c r="R3" i="2" l="1"/>
  <c r="S3" i="2" s="1"/>
  <c r="AW103" i="14" s="1"/>
  <c r="AY103" i="14" s="1"/>
  <c r="BB103" i="14" s="1"/>
  <c r="BE103" i="14" s="1"/>
  <c r="R4" i="2"/>
  <c r="S4" i="2" s="1"/>
  <c r="AW8" i="14" s="1"/>
  <c r="AY8" i="14" s="1"/>
  <c r="BB8" i="14" s="1"/>
  <c r="BE8" i="14" s="1"/>
  <c r="R5" i="2"/>
  <c r="S5" i="2" s="1"/>
  <c r="AW81" i="14" s="1"/>
  <c r="AY81" i="14" s="1"/>
  <c r="BB81" i="14" s="1"/>
  <c r="BE81" i="14" s="1"/>
  <c r="R6" i="2"/>
  <c r="S6" i="2" s="1"/>
  <c r="AW70" i="14" s="1"/>
  <c r="AY70" i="14" s="1"/>
  <c r="BB70" i="14" s="1"/>
  <c r="BE70" i="14" s="1"/>
  <c r="R7" i="2"/>
  <c r="S7" i="2" s="1"/>
  <c r="AW108" i="14" s="1"/>
  <c r="AY108" i="14" s="1"/>
  <c r="R8" i="2"/>
  <c r="S8" i="2" s="1"/>
  <c r="AW55" i="14" s="1"/>
  <c r="AY55" i="14" s="1"/>
  <c r="BB55" i="14" s="1"/>
  <c r="BE55" i="14" s="1"/>
  <c r="R9" i="2"/>
  <c r="S9" i="2" s="1"/>
  <c r="AW85" i="14" s="1"/>
  <c r="AY85" i="14" s="1"/>
  <c r="BB85" i="14" s="1"/>
  <c r="BE85" i="14" s="1"/>
  <c r="R10" i="2"/>
  <c r="S10" i="2" s="1"/>
  <c r="AW86" i="14" s="1"/>
  <c r="AY86" i="14" s="1"/>
  <c r="BB86" i="14" s="1"/>
  <c r="BE86" i="14" s="1"/>
  <c r="R11" i="2"/>
  <c r="S11" i="2" s="1"/>
  <c r="AW91" i="14" s="1"/>
  <c r="AY91" i="14" s="1"/>
  <c r="BB91" i="14" s="1"/>
  <c r="BE91" i="14" s="1"/>
  <c r="R12" i="2"/>
  <c r="S12" i="2" s="1"/>
  <c r="AW7" i="14" s="1"/>
  <c r="AY7" i="14" s="1"/>
  <c r="BB7" i="14" s="1"/>
  <c r="BE7" i="14" s="1"/>
  <c r="R13" i="2"/>
  <c r="S13" i="2" s="1"/>
  <c r="AW49" i="14" s="1"/>
  <c r="AY49" i="14" s="1"/>
  <c r="BB49" i="14" s="1"/>
  <c r="BE49" i="14" s="1"/>
  <c r="R14" i="2"/>
  <c r="S14" i="2" s="1"/>
  <c r="AW61" i="14" s="1"/>
  <c r="AY61" i="14" s="1"/>
  <c r="BB61" i="14" s="1"/>
  <c r="BE61" i="14" s="1"/>
  <c r="R15" i="2"/>
  <c r="S15" i="2" s="1"/>
  <c r="AW109" i="14" s="1"/>
  <c r="AY109" i="14" s="1"/>
  <c r="R16" i="2"/>
  <c r="S16" i="2" s="1"/>
  <c r="AW98" i="14" s="1"/>
  <c r="AY98" i="14" s="1"/>
  <c r="BB98" i="14" s="1"/>
  <c r="BE98" i="14" s="1"/>
  <c r="R17" i="2"/>
  <c r="S17" i="2" s="1"/>
  <c r="AW83" i="14" s="1"/>
  <c r="AY83" i="14" s="1"/>
  <c r="BB83" i="14" s="1"/>
  <c r="BE83" i="14" s="1"/>
  <c r="R18" i="2"/>
  <c r="S18" i="2" s="1"/>
  <c r="AW89" i="14" s="1"/>
  <c r="AY89" i="14" s="1"/>
  <c r="BB89" i="14" s="1"/>
  <c r="BE89" i="14" s="1"/>
  <c r="R19" i="2"/>
  <c r="S19" i="2" s="1"/>
  <c r="AW52" i="14" s="1"/>
  <c r="AY52" i="14" s="1"/>
  <c r="BB52" i="14" s="1"/>
  <c r="BE52" i="14" s="1"/>
  <c r="R20" i="2"/>
  <c r="S20" i="2" s="1"/>
  <c r="AW9" i="14" s="1"/>
  <c r="AY9" i="14" s="1"/>
  <c r="BB9" i="14" s="1"/>
  <c r="BE9" i="14" s="1"/>
  <c r="R21" i="2"/>
  <c r="S21" i="2" s="1"/>
  <c r="AW76" i="14" s="1"/>
  <c r="AY76" i="14" s="1"/>
  <c r="BB76" i="14" s="1"/>
  <c r="BE76" i="14" s="1"/>
  <c r="R22" i="2"/>
  <c r="S22" i="2" s="1"/>
  <c r="AW100" i="14" s="1"/>
  <c r="AY100" i="14" s="1"/>
  <c r="BB100" i="14" s="1"/>
  <c r="BE100" i="14" s="1"/>
  <c r="R23" i="2"/>
  <c r="S23" i="2" s="1"/>
  <c r="AW63" i="14" s="1"/>
  <c r="AY63" i="14" s="1"/>
  <c r="BB63" i="14" s="1"/>
  <c r="BE63" i="14" s="1"/>
  <c r="R24" i="2"/>
  <c r="S24" i="2" s="1"/>
  <c r="AW21" i="14" s="1"/>
  <c r="AY21" i="14" s="1"/>
  <c r="BB21" i="14" s="1"/>
  <c r="BE21" i="14" s="1"/>
  <c r="R25" i="2"/>
  <c r="S25" i="2" s="1"/>
  <c r="AW96" i="14" s="1"/>
  <c r="AY96" i="14" s="1"/>
  <c r="BB96" i="14" s="1"/>
  <c r="BE96" i="14" s="1"/>
  <c r="R26" i="2"/>
  <c r="S26" i="2" s="1"/>
  <c r="AW5" i="14" s="1"/>
  <c r="AY5" i="14" s="1"/>
  <c r="BB5" i="14" s="1"/>
  <c r="BE5" i="14" s="1"/>
  <c r="R27" i="2"/>
  <c r="S27" i="2" s="1"/>
  <c r="AW71" i="14" s="1"/>
  <c r="AY71" i="14" s="1"/>
  <c r="BB71" i="14" s="1"/>
  <c r="BE71" i="14" s="1"/>
  <c r="R28" i="2"/>
  <c r="S28" i="2" s="1"/>
  <c r="AW43" i="14" s="1"/>
  <c r="AY43" i="14" s="1"/>
  <c r="BB43" i="14" s="1"/>
  <c r="BE43" i="14" s="1"/>
  <c r="R29" i="2"/>
  <c r="S29" i="2" s="1"/>
  <c r="AW84" i="14" s="1"/>
  <c r="AY84" i="14" s="1"/>
  <c r="BB84" i="14" s="1"/>
  <c r="BE84" i="14" s="1"/>
  <c r="R30" i="2"/>
  <c r="S30" i="2" s="1"/>
  <c r="AW48" i="14" s="1"/>
  <c r="AY48" i="14" s="1"/>
  <c r="BB48" i="14" s="1"/>
  <c r="BE48" i="14" s="1"/>
  <c r="R31" i="2"/>
  <c r="S31" i="2" s="1"/>
  <c r="AW64" i="14" s="1"/>
  <c r="AY64" i="14" s="1"/>
  <c r="BB64" i="14" s="1"/>
  <c r="BE64" i="14" s="1"/>
  <c r="R32" i="2"/>
  <c r="S32" i="2" s="1"/>
  <c r="AW44" i="14" s="1"/>
  <c r="AY44" i="14" s="1"/>
  <c r="BB44" i="14" s="1"/>
  <c r="BE44" i="14" s="1"/>
  <c r="R33" i="2"/>
  <c r="S33" i="2" s="1"/>
  <c r="AW39" i="14" s="1"/>
  <c r="AY39" i="14" s="1"/>
  <c r="BB39" i="14" s="1"/>
  <c r="BE39" i="14" s="1"/>
  <c r="R34" i="2"/>
  <c r="S34" i="2" s="1"/>
  <c r="AW99" i="14" s="1"/>
  <c r="AY99" i="14" s="1"/>
  <c r="BB99" i="14" s="1"/>
  <c r="BE99" i="14" s="1"/>
  <c r="R35" i="2"/>
  <c r="S35" i="2" s="1"/>
  <c r="AW78" i="14" s="1"/>
  <c r="AY78" i="14" s="1"/>
  <c r="BB78" i="14" s="1"/>
  <c r="BE78" i="14" s="1"/>
  <c r="R36" i="2"/>
  <c r="S36" i="2" s="1"/>
  <c r="AW88" i="14" s="1"/>
  <c r="AY88" i="14" s="1"/>
  <c r="BB88" i="14" s="1"/>
  <c r="BE88" i="14" s="1"/>
  <c r="R37" i="2"/>
  <c r="S37" i="2" s="1"/>
  <c r="AW19" i="14" s="1"/>
  <c r="AY19" i="14" s="1"/>
  <c r="BB19" i="14" s="1"/>
  <c r="BE19" i="14" s="1"/>
  <c r="R38" i="2"/>
  <c r="S38" i="2" s="1"/>
  <c r="AW46" i="14" s="1"/>
  <c r="AY46" i="14" s="1"/>
  <c r="BB46" i="14" s="1"/>
  <c r="BE46" i="14" s="1"/>
  <c r="R39" i="2"/>
  <c r="S39" i="2" s="1"/>
  <c r="AW94" i="14" s="1"/>
  <c r="AY94" i="14" s="1"/>
  <c r="BB94" i="14" s="1"/>
  <c r="BE94" i="14" s="1"/>
  <c r="R40" i="2"/>
  <c r="S40" i="2" s="1"/>
  <c r="AW3" i="14" s="1"/>
  <c r="AY3" i="14" s="1"/>
  <c r="BB3" i="14" s="1"/>
  <c r="BE3" i="14" s="1"/>
  <c r="R41" i="2"/>
  <c r="S41" i="2" s="1"/>
  <c r="AW110" i="14" s="1"/>
  <c r="AY110" i="14" s="1"/>
  <c r="R42" i="2"/>
  <c r="S42" i="2" s="1"/>
  <c r="AW111" i="14" s="1"/>
  <c r="AY111" i="14" s="1"/>
  <c r="R43" i="2"/>
  <c r="S43" i="2" s="1"/>
  <c r="AW90" i="14" s="1"/>
  <c r="AY90" i="14" s="1"/>
  <c r="BB90" i="14" s="1"/>
  <c r="BE90" i="14" s="1"/>
  <c r="R44" i="2"/>
  <c r="S44" i="2" s="1"/>
  <c r="AW92" i="14" s="1"/>
  <c r="AY92" i="14" s="1"/>
  <c r="BB92" i="14" s="1"/>
  <c r="BE92" i="14" s="1"/>
  <c r="R45" i="2"/>
  <c r="S45" i="2" s="1"/>
  <c r="AW97" i="14" s="1"/>
  <c r="AY97" i="14" s="1"/>
  <c r="BB97" i="14" s="1"/>
  <c r="BE97" i="14" s="1"/>
  <c r="R46" i="2"/>
  <c r="S46" i="2" s="1"/>
  <c r="AW107" i="14" s="1"/>
  <c r="AY107" i="14" s="1"/>
  <c r="BB107" i="14" s="1"/>
  <c r="BE107" i="14" s="1"/>
  <c r="R47" i="2"/>
  <c r="S47" i="2" s="1"/>
  <c r="AW16" i="14" s="1"/>
  <c r="AY16" i="14" s="1"/>
  <c r="BB16" i="14" s="1"/>
  <c r="BE16" i="14" s="1"/>
  <c r="R48" i="2"/>
  <c r="S48" i="2" s="1"/>
  <c r="AW31" i="14" s="1"/>
  <c r="AY31" i="14" s="1"/>
  <c r="BB31" i="14" s="1"/>
  <c r="BE31" i="14" s="1"/>
  <c r="R49" i="2"/>
  <c r="S49" i="2" s="1"/>
  <c r="AW101" i="14" s="1"/>
  <c r="AY101" i="14" s="1"/>
  <c r="BB101" i="14" s="1"/>
  <c r="BE101" i="14" s="1"/>
  <c r="R50" i="2"/>
  <c r="S50" i="2" s="1"/>
  <c r="AW26" i="14" s="1"/>
  <c r="AY26" i="14" s="1"/>
  <c r="BB26" i="14" s="1"/>
  <c r="BE26" i="14" s="1"/>
  <c r="R51" i="2"/>
  <c r="S51" i="2" s="1"/>
  <c r="AW32" i="14" s="1"/>
  <c r="AY32" i="14" s="1"/>
  <c r="BB32" i="14" s="1"/>
  <c r="BE32" i="14" s="1"/>
  <c r="R52" i="2"/>
  <c r="S52" i="2" s="1"/>
  <c r="AW106" i="14" s="1"/>
  <c r="AY106" i="14" s="1"/>
  <c r="BB106" i="14" s="1"/>
  <c r="BE106" i="14" s="1"/>
  <c r="R53" i="2"/>
  <c r="S53" i="2" s="1"/>
  <c r="AW12" i="14" s="1"/>
  <c r="AY12" i="14" s="1"/>
  <c r="BB12" i="14" s="1"/>
  <c r="BE12" i="14" s="1"/>
  <c r="R54" i="2"/>
  <c r="S54" i="2" s="1"/>
  <c r="AW24" i="14" s="1"/>
  <c r="AY24" i="14" s="1"/>
  <c r="BB24" i="14" s="1"/>
  <c r="BE24" i="14" s="1"/>
  <c r="R55" i="2"/>
  <c r="S55" i="2" s="1"/>
  <c r="AW53" i="14" s="1"/>
  <c r="AY53" i="14" s="1"/>
  <c r="BB53" i="14" s="1"/>
  <c r="BE53" i="14" s="1"/>
  <c r="R56" i="2"/>
  <c r="S56" i="2" s="1"/>
  <c r="AW4" i="14" s="1"/>
  <c r="AY4" i="14" s="1"/>
  <c r="BB4" i="14" s="1"/>
  <c r="BE4" i="14" s="1"/>
  <c r="R57" i="2"/>
  <c r="S57" i="2" s="1"/>
  <c r="AW37" i="14" s="1"/>
  <c r="AY37" i="14" s="1"/>
  <c r="BB37" i="14" s="1"/>
  <c r="BE37" i="14" s="1"/>
  <c r="R58" i="2"/>
  <c r="S58" i="2" s="1"/>
  <c r="AW33" i="14" s="1"/>
  <c r="AY33" i="14" s="1"/>
  <c r="BB33" i="14" s="1"/>
  <c r="BE33" i="14" s="1"/>
  <c r="R59" i="2"/>
  <c r="S59" i="2" s="1"/>
  <c r="AW58" i="14" s="1"/>
  <c r="AY58" i="14" s="1"/>
  <c r="BB58" i="14" s="1"/>
  <c r="BE58" i="14" s="1"/>
  <c r="R60" i="2"/>
  <c r="S60" i="2" s="1"/>
  <c r="AW34" i="14" s="1"/>
  <c r="AY34" i="14" s="1"/>
  <c r="BB34" i="14" s="1"/>
  <c r="BE34" i="14" s="1"/>
  <c r="R61" i="2"/>
  <c r="S61" i="2" s="1"/>
  <c r="AW22" i="14" s="1"/>
  <c r="AY22" i="14" s="1"/>
  <c r="BB22" i="14" s="1"/>
  <c r="BE22" i="14" s="1"/>
  <c r="R62" i="2"/>
  <c r="S62" i="2" s="1"/>
  <c r="AW87" i="14" s="1"/>
  <c r="AY87" i="14" s="1"/>
  <c r="BB87" i="14" s="1"/>
  <c r="BE87" i="14" s="1"/>
  <c r="R63" i="2"/>
  <c r="S63" i="2" s="1"/>
  <c r="AW112" i="14" s="1"/>
  <c r="AY112" i="14" s="1"/>
  <c r="R64" i="2"/>
  <c r="S64" i="2" s="1"/>
  <c r="AW13" i="14" s="1"/>
  <c r="AY13" i="14" s="1"/>
  <c r="BB13" i="14" s="1"/>
  <c r="BE13" i="14" s="1"/>
  <c r="R65" i="2"/>
  <c r="S65" i="2" s="1"/>
  <c r="AW17" i="14" s="1"/>
  <c r="AY17" i="14" s="1"/>
  <c r="BB17" i="14" s="1"/>
  <c r="BE17" i="14" s="1"/>
  <c r="R66" i="2"/>
  <c r="S66" i="2" s="1"/>
  <c r="AW65" i="14" s="1"/>
  <c r="AY65" i="14" s="1"/>
  <c r="BB65" i="14" s="1"/>
  <c r="BE65" i="14" s="1"/>
  <c r="R67" i="2"/>
  <c r="S67" i="2" s="1"/>
  <c r="AW93" i="14" s="1"/>
  <c r="AY93" i="14" s="1"/>
  <c r="BB93" i="14" s="1"/>
  <c r="BE93" i="14" s="1"/>
  <c r="R68" i="2"/>
  <c r="S68" i="2" s="1"/>
  <c r="AW25" i="14" s="1"/>
  <c r="AY25" i="14" s="1"/>
  <c r="BB25" i="14" s="1"/>
  <c r="BE25" i="14" s="1"/>
  <c r="R69" i="2"/>
  <c r="S69" i="2" s="1"/>
  <c r="AW50" i="14" s="1"/>
  <c r="AY50" i="14" s="1"/>
  <c r="BB50" i="14" s="1"/>
  <c r="BE50" i="14" s="1"/>
  <c r="R70" i="2"/>
  <c r="S70" i="2" s="1"/>
  <c r="AW41" i="14" s="1"/>
  <c r="AY41" i="14" s="1"/>
  <c r="BB41" i="14" s="1"/>
  <c r="BE41" i="14" s="1"/>
  <c r="R71" i="2"/>
  <c r="S71" i="2" s="1"/>
  <c r="AW66" i="14" s="1"/>
  <c r="AY66" i="14" s="1"/>
  <c r="BB66" i="14" s="1"/>
  <c r="BE66" i="14" s="1"/>
  <c r="R72" i="2"/>
  <c r="S72" i="2" s="1"/>
  <c r="AW72" i="14" s="1"/>
  <c r="AY72" i="14" s="1"/>
  <c r="BB72" i="14" s="1"/>
  <c r="BE72" i="14" s="1"/>
  <c r="R73" i="2"/>
  <c r="S73" i="2" s="1"/>
  <c r="AW30" i="14" s="1"/>
  <c r="AY30" i="14" s="1"/>
  <c r="BB30" i="14" s="1"/>
  <c r="BE30" i="14" s="1"/>
  <c r="R74" i="2"/>
  <c r="S74" i="2" s="1"/>
  <c r="AW54" i="14" s="1"/>
  <c r="AY54" i="14" s="1"/>
  <c r="BB54" i="14" s="1"/>
  <c r="BE54" i="14" s="1"/>
  <c r="R75" i="2"/>
  <c r="S75" i="2" s="1"/>
  <c r="AW36" i="14" s="1"/>
  <c r="AY36" i="14" s="1"/>
  <c r="BB36" i="14" s="1"/>
  <c r="BE36" i="14" s="1"/>
  <c r="R76" i="2"/>
  <c r="S76" i="2" s="1"/>
  <c r="AW11" i="14" s="1"/>
  <c r="AY11" i="14" s="1"/>
  <c r="BB11" i="14" s="1"/>
  <c r="BE11" i="14" s="1"/>
  <c r="R77" i="2"/>
  <c r="S77" i="2" s="1"/>
  <c r="AW74" i="14" s="1"/>
  <c r="AY74" i="14" s="1"/>
  <c r="BB74" i="14" s="1"/>
  <c r="BE74" i="14" s="1"/>
  <c r="R78" i="2"/>
  <c r="S78" i="2" s="1"/>
  <c r="AW104" i="14" s="1"/>
  <c r="AY104" i="14" s="1"/>
  <c r="BB104" i="14" s="1"/>
  <c r="BE104" i="14" s="1"/>
  <c r="R79" i="2"/>
  <c r="S79" i="2" s="1"/>
  <c r="AW23" i="14" s="1"/>
  <c r="AY23" i="14" s="1"/>
  <c r="BB23" i="14" s="1"/>
  <c r="BE23" i="14" s="1"/>
  <c r="R80" i="2"/>
  <c r="S80" i="2" s="1"/>
  <c r="AW77" i="14" s="1"/>
  <c r="AY77" i="14" s="1"/>
  <c r="BB77" i="14" s="1"/>
  <c r="BE77" i="14" s="1"/>
  <c r="R81" i="2"/>
  <c r="S81" i="2" s="1"/>
  <c r="AW62" i="14" s="1"/>
  <c r="AY62" i="14" s="1"/>
  <c r="BB62" i="14" s="1"/>
  <c r="BE62" i="14" s="1"/>
  <c r="R82" i="2"/>
  <c r="S82" i="2" s="1"/>
  <c r="AW113" i="14" s="1"/>
  <c r="AY113" i="14" s="1"/>
  <c r="R83" i="2"/>
  <c r="S83" i="2" s="1"/>
  <c r="AW67" i="14" s="1"/>
  <c r="AY67" i="14" s="1"/>
  <c r="BB67" i="14" s="1"/>
  <c r="BE67" i="14" s="1"/>
  <c r="R84" i="2"/>
  <c r="S84" i="2" s="1"/>
  <c r="AW79" i="14" s="1"/>
  <c r="AY79" i="14" s="1"/>
  <c r="BB79" i="14" s="1"/>
  <c r="BE79" i="14" s="1"/>
  <c r="R85" i="2"/>
  <c r="S85" i="2" s="1"/>
  <c r="AW20" i="14" s="1"/>
  <c r="AY20" i="14" s="1"/>
  <c r="BB20" i="14" s="1"/>
  <c r="BE20" i="14" s="1"/>
  <c r="R86" i="2"/>
  <c r="S86" i="2" s="1"/>
  <c r="AW51" i="14" s="1"/>
  <c r="AY51" i="14" s="1"/>
  <c r="BB51" i="14" s="1"/>
  <c r="BE51" i="14" s="1"/>
  <c r="R87" i="2"/>
  <c r="S87" i="2" s="1"/>
  <c r="AW82" i="14" s="1"/>
  <c r="AY82" i="14" s="1"/>
  <c r="BB82" i="14" s="1"/>
  <c r="BE82" i="14" s="1"/>
  <c r="R88" i="2"/>
  <c r="S88" i="2" s="1"/>
  <c r="AW56" i="14" s="1"/>
  <c r="AY56" i="14" s="1"/>
  <c r="BB56" i="14" s="1"/>
  <c r="BE56" i="14" s="1"/>
  <c r="R89" i="2"/>
  <c r="S89" i="2" s="1"/>
  <c r="AW73" i="14" s="1"/>
  <c r="AY73" i="14" s="1"/>
  <c r="BB73" i="14" s="1"/>
  <c r="BE73" i="14" s="1"/>
  <c r="R90" i="2"/>
  <c r="S90" i="2" s="1"/>
  <c r="AW59" i="14" s="1"/>
  <c r="AY59" i="14" s="1"/>
  <c r="BB59" i="14" s="1"/>
  <c r="BE59" i="14" s="1"/>
  <c r="R91" i="2"/>
  <c r="S91" i="2" s="1"/>
  <c r="AW29" i="14" s="1"/>
  <c r="AY29" i="14" s="1"/>
  <c r="BB29" i="14" s="1"/>
  <c r="BE29" i="14" s="1"/>
  <c r="R92" i="2"/>
  <c r="S92" i="2" s="1"/>
  <c r="AW114" i="14" s="1"/>
  <c r="AY114" i="14" s="1"/>
  <c r="R93" i="2"/>
  <c r="S93" i="2" s="1"/>
  <c r="AW27" i="14" s="1"/>
  <c r="AY27" i="14" s="1"/>
  <c r="BB27" i="14" s="1"/>
  <c r="BE27" i="14" s="1"/>
  <c r="R94" i="2"/>
  <c r="S94" i="2" s="1"/>
  <c r="AW47" i="14" s="1"/>
  <c r="AY47" i="14" s="1"/>
  <c r="BB47" i="14" s="1"/>
  <c r="BE47" i="14" s="1"/>
  <c r="R95" i="2"/>
  <c r="S95" i="2" s="1"/>
  <c r="AW80" i="14" s="1"/>
  <c r="AY80" i="14" s="1"/>
  <c r="BB80" i="14" s="1"/>
  <c r="BE80" i="14" s="1"/>
  <c r="R96" i="2"/>
  <c r="S96" i="2" s="1"/>
  <c r="AW95" i="14" s="1"/>
  <c r="AY95" i="14" s="1"/>
  <c r="BB95" i="14" s="1"/>
  <c r="BE95" i="14" s="1"/>
  <c r="R97" i="2"/>
  <c r="S97" i="2" s="1"/>
  <c r="AW102" i="14" s="1"/>
  <c r="AY102" i="14" s="1"/>
  <c r="BB102" i="14" s="1"/>
  <c r="BE102" i="14" s="1"/>
  <c r="R98" i="2"/>
  <c r="S98" i="2" s="1"/>
  <c r="AW115" i="14" s="1"/>
  <c r="AY115" i="14" s="1"/>
  <c r="R99" i="2"/>
  <c r="S99" i="2" s="1"/>
  <c r="AW75" i="14" s="1"/>
  <c r="AY75" i="14" s="1"/>
  <c r="BB75" i="14" s="1"/>
  <c r="BE75" i="14" s="1"/>
  <c r="R100" i="2"/>
  <c r="S100" i="2" s="1"/>
  <c r="AW10" i="14" s="1"/>
  <c r="AY10" i="14" s="1"/>
  <c r="BB10" i="14" s="1"/>
  <c r="BE10" i="14" s="1"/>
  <c r="R101" i="2"/>
  <c r="S101" i="2" s="1"/>
  <c r="AW68" i="14" s="1"/>
  <c r="AY68" i="14" s="1"/>
  <c r="BB68" i="14" s="1"/>
  <c r="BE68" i="14" s="1"/>
  <c r="R102" i="2"/>
  <c r="S102" i="2" s="1"/>
  <c r="AW42" i="14" s="1"/>
  <c r="AY42" i="14" s="1"/>
  <c r="BB42" i="14" s="1"/>
  <c r="BE42" i="14" s="1"/>
  <c r="R103" i="2"/>
  <c r="S103" i="2" s="1"/>
  <c r="AW6" i="14" s="1"/>
  <c r="AY6" i="14" s="1"/>
  <c r="BB6" i="14" s="1"/>
  <c r="BE6" i="14" s="1"/>
  <c r="R104" i="2"/>
  <c r="S104" i="2" s="1"/>
  <c r="AW69" i="14" s="1"/>
  <c r="AY69" i="14" s="1"/>
  <c r="BB69" i="14" s="1"/>
  <c r="BE69" i="14" s="1"/>
  <c r="R105" i="2"/>
  <c r="S105" i="2" s="1"/>
  <c r="AW35" i="14" s="1"/>
  <c r="AY35" i="14" s="1"/>
  <c r="BB35" i="14" s="1"/>
  <c r="BE35" i="14" s="1"/>
  <c r="R106" i="2"/>
  <c r="S106" i="2" s="1"/>
  <c r="AW18" i="14" s="1"/>
  <c r="AY18" i="14" s="1"/>
  <c r="BB18" i="14" s="1"/>
  <c r="BE18" i="14" s="1"/>
  <c r="R107" i="2"/>
  <c r="S107" i="2" s="1"/>
  <c r="AW40" i="14" s="1"/>
  <c r="AY40" i="14" s="1"/>
  <c r="BB40" i="14" s="1"/>
  <c r="BE40" i="14" s="1"/>
  <c r="R108" i="2"/>
  <c r="S108" i="2" s="1"/>
  <c r="AW38" i="14" s="1"/>
  <c r="AY38" i="14" s="1"/>
  <c r="BB38" i="14" s="1"/>
  <c r="BE38" i="14" s="1"/>
  <c r="R109" i="2"/>
  <c r="S109" i="2" s="1"/>
  <c r="AW57" i="14" s="1"/>
  <c r="AY57" i="14" s="1"/>
  <c r="BB57" i="14" s="1"/>
  <c r="BE57" i="14" s="1"/>
  <c r="R110" i="2"/>
  <c r="S110" i="2" s="1"/>
  <c r="AW14" i="14" s="1"/>
  <c r="AY14" i="14" s="1"/>
  <c r="BB14" i="14" s="1"/>
  <c r="BE14" i="14" s="1"/>
  <c r="R111" i="2"/>
  <c r="S111" i="2" s="1"/>
  <c r="AW105" i="14" s="1"/>
  <c r="AY105" i="14" s="1"/>
  <c r="BB105" i="14" s="1"/>
  <c r="BE105" i="14" s="1"/>
  <c r="R112" i="2"/>
  <c r="S112" i="2" s="1"/>
  <c r="AW116" i="14" s="1"/>
  <c r="AY116" i="14" s="1"/>
  <c r="R113" i="2"/>
  <c r="S113" i="2" s="1"/>
  <c r="AW45" i="14" s="1"/>
  <c r="AY45" i="14" s="1"/>
  <c r="BB45" i="14" s="1"/>
  <c r="BE45" i="14" s="1"/>
  <c r="R114" i="2"/>
  <c r="S114" i="2" s="1"/>
  <c r="AW28" i="14" s="1"/>
  <c r="AY28" i="14" s="1"/>
  <c r="BB28" i="14" s="1"/>
  <c r="BE28" i="14" s="1"/>
  <c r="R115" i="2"/>
  <c r="S115" i="2" s="1"/>
  <c r="AW60" i="14" s="1"/>
  <c r="AY60" i="14" s="1"/>
  <c r="BB60" i="14" s="1"/>
  <c r="BE60" i="14" s="1"/>
  <c r="R116" i="2"/>
  <c r="S116" i="2" s="1"/>
  <c r="AW15" i="14" s="1"/>
  <c r="AY15" i="14" s="1"/>
  <c r="BB15" i="14" s="1"/>
  <c r="BE15" i="14" s="1"/>
  <c r="R117" i="2"/>
  <c r="S117" i="2" s="1"/>
  <c r="AW224" i="14" s="1"/>
  <c r="AY224" i="14" s="1"/>
  <c r="BB224" i="14" s="1"/>
  <c r="BE224" i="14" s="1"/>
  <c r="R118" i="2"/>
  <c r="S118" i="2" s="1"/>
  <c r="AW176" i="14" s="1"/>
  <c r="AY176" i="14" s="1"/>
  <c r="BB176" i="14" s="1"/>
  <c r="BE176" i="14" s="1"/>
  <c r="R119" i="2"/>
  <c r="S119" i="2" s="1"/>
  <c r="AW135" i="14" s="1"/>
  <c r="AY135" i="14" s="1"/>
  <c r="BB135" i="14" s="1"/>
  <c r="BE135" i="14" s="1"/>
  <c r="R120" i="2"/>
  <c r="S120" i="2" s="1"/>
  <c r="AW218" i="14" s="1"/>
  <c r="AY218" i="14" s="1"/>
  <c r="BB218" i="14" s="1"/>
  <c r="BE218" i="14" s="1"/>
  <c r="R121" i="2"/>
  <c r="S121" i="2" s="1"/>
  <c r="AW213" i="14" s="1"/>
  <c r="AY213" i="14" s="1"/>
  <c r="BB213" i="14" s="1"/>
  <c r="BE213" i="14" s="1"/>
  <c r="R122" i="2"/>
  <c r="S122" i="2" s="1"/>
  <c r="AW136" i="14" s="1"/>
  <c r="AY136" i="14" s="1"/>
  <c r="BB136" i="14" s="1"/>
  <c r="BE136" i="14" s="1"/>
  <c r="R123" i="2"/>
  <c r="S123" i="2" s="1"/>
  <c r="AW119" i="14" s="1"/>
  <c r="AY119" i="14" s="1"/>
  <c r="BB119" i="14" s="1"/>
  <c r="BE119" i="14" s="1"/>
  <c r="R124" i="2"/>
  <c r="S124" i="2" s="1"/>
  <c r="AW118" i="14" s="1"/>
  <c r="AY118" i="14" s="1"/>
  <c r="BB118" i="14" s="1"/>
  <c r="BE118" i="14" s="1"/>
  <c r="R125" i="2"/>
  <c r="S125" i="2" s="1"/>
  <c r="AW134" i="14" s="1"/>
  <c r="AY134" i="14" s="1"/>
  <c r="BB134" i="14" s="1"/>
  <c r="BE134" i="14" s="1"/>
  <c r="R126" i="2"/>
  <c r="S126" i="2" s="1"/>
  <c r="AW124" i="14" s="1"/>
  <c r="AY124" i="14" s="1"/>
  <c r="BB124" i="14" s="1"/>
  <c r="BE124" i="14" s="1"/>
  <c r="R127" i="2"/>
  <c r="S127" i="2" s="1"/>
  <c r="AW172" i="14" s="1"/>
  <c r="AY172" i="14" s="1"/>
  <c r="BB172" i="14" s="1"/>
  <c r="BE172" i="14" s="1"/>
  <c r="R128" i="2"/>
  <c r="S128" i="2" s="1"/>
  <c r="AW122" i="14" s="1"/>
  <c r="AY122" i="14" s="1"/>
  <c r="BB122" i="14" s="1"/>
  <c r="BE122" i="14" s="1"/>
  <c r="R129" i="2"/>
  <c r="S129" i="2" s="1"/>
  <c r="AW225" i="14" s="1"/>
  <c r="AY225" i="14" s="1"/>
  <c r="R130" i="2"/>
  <c r="S130" i="2" s="1"/>
  <c r="AW139" i="14" s="1"/>
  <c r="AY139" i="14" s="1"/>
  <c r="BB139" i="14" s="1"/>
  <c r="BE139" i="14" s="1"/>
  <c r="R131" i="2"/>
  <c r="S131" i="2" s="1"/>
  <c r="AW151" i="14" s="1"/>
  <c r="AY151" i="14" s="1"/>
  <c r="BB151" i="14" s="1"/>
  <c r="BE151" i="14" s="1"/>
  <c r="R132" i="2"/>
  <c r="S132" i="2" s="1"/>
  <c r="AW216" i="14" s="1"/>
  <c r="AY216" i="14" s="1"/>
  <c r="BB216" i="14" s="1"/>
  <c r="BE216" i="14" s="1"/>
  <c r="R133" i="2"/>
  <c r="S133" i="2" s="1"/>
  <c r="AW153" i="14" s="1"/>
  <c r="AY153" i="14" s="1"/>
  <c r="BB153" i="14" s="1"/>
  <c r="BE153" i="14" s="1"/>
  <c r="R134" i="2"/>
  <c r="S134" i="2" s="1"/>
  <c r="AW209" i="14" s="1"/>
  <c r="AY209" i="14" s="1"/>
  <c r="BB209" i="14" s="1"/>
  <c r="BE209" i="14" s="1"/>
  <c r="R135" i="2"/>
  <c r="S135" i="2" s="1"/>
  <c r="AW150" i="14" s="1"/>
  <c r="AY150" i="14" s="1"/>
  <c r="BB150" i="14" s="1"/>
  <c r="BE150" i="14" s="1"/>
  <c r="R136" i="2"/>
  <c r="S136" i="2" s="1"/>
  <c r="AW212" i="14" s="1"/>
  <c r="AY212" i="14" s="1"/>
  <c r="BB212" i="14" s="1"/>
  <c r="BE212" i="14" s="1"/>
  <c r="R137" i="2"/>
  <c r="S137" i="2" s="1"/>
  <c r="AW163" i="14" s="1"/>
  <c r="AY163" i="14" s="1"/>
  <c r="BB163" i="14" s="1"/>
  <c r="BE163" i="14" s="1"/>
  <c r="R138" i="2"/>
  <c r="S138" i="2" s="1"/>
  <c r="AW120" i="14" s="1"/>
  <c r="AY120" i="14" s="1"/>
  <c r="BB120" i="14" s="1"/>
  <c r="BE120" i="14" s="1"/>
  <c r="R139" i="2"/>
  <c r="S139" i="2" s="1"/>
  <c r="AW198" i="14" s="1"/>
  <c r="AY198" i="14" s="1"/>
  <c r="BB198" i="14" s="1"/>
  <c r="BE198" i="14" s="1"/>
  <c r="R140" i="2"/>
  <c r="S140" i="2" s="1"/>
  <c r="AW171" i="14" s="1"/>
  <c r="AY171" i="14" s="1"/>
  <c r="BB171" i="14" s="1"/>
  <c r="BE171" i="14" s="1"/>
  <c r="R141" i="2"/>
  <c r="S141" i="2" s="1"/>
  <c r="AW125" i="14" s="1"/>
  <c r="AY125" i="14" s="1"/>
  <c r="BB125" i="14" s="1"/>
  <c r="BE125" i="14" s="1"/>
  <c r="R142" i="2"/>
  <c r="S142" i="2" s="1"/>
  <c r="AW142" i="14" s="1"/>
  <c r="AY142" i="14" s="1"/>
  <c r="BB142" i="14" s="1"/>
  <c r="BE142" i="14" s="1"/>
  <c r="R143" i="2"/>
  <c r="S143" i="2" s="1"/>
  <c r="AW137" i="14" s="1"/>
  <c r="AY137" i="14" s="1"/>
  <c r="BB137" i="14" s="1"/>
  <c r="BE137" i="14" s="1"/>
  <c r="R144" i="2"/>
  <c r="S144" i="2" s="1"/>
  <c r="AW167" i="14" s="1"/>
  <c r="AY167" i="14" s="1"/>
  <c r="BB167" i="14" s="1"/>
  <c r="BE167" i="14" s="1"/>
  <c r="R145" i="2"/>
  <c r="S145" i="2" s="1"/>
  <c r="AW214" i="14" s="1"/>
  <c r="AY214" i="14" s="1"/>
  <c r="BB214" i="14" s="1"/>
  <c r="BE214" i="14" s="1"/>
  <c r="R146" i="2"/>
  <c r="S146" i="2" s="1"/>
  <c r="AW207" i="14" s="1"/>
  <c r="AY207" i="14" s="1"/>
  <c r="BB207" i="14" s="1"/>
  <c r="BE207" i="14" s="1"/>
  <c r="R147" i="2"/>
  <c r="S147" i="2" s="1"/>
  <c r="AW211" i="14" s="1"/>
  <c r="AY211" i="14" s="1"/>
  <c r="BB211" i="14" s="1"/>
  <c r="BE211" i="14" s="1"/>
  <c r="R148" i="2"/>
  <c r="S148" i="2" s="1"/>
  <c r="AW130" i="14" s="1"/>
  <c r="AY130" i="14" s="1"/>
  <c r="BB130" i="14" s="1"/>
  <c r="BE130" i="14" s="1"/>
  <c r="R149" i="2"/>
  <c r="S149" i="2" s="1"/>
  <c r="AW189" i="14" s="1"/>
  <c r="AY189" i="14" s="1"/>
  <c r="BB189" i="14" s="1"/>
  <c r="BE189" i="14" s="1"/>
  <c r="R150" i="2"/>
  <c r="S150" i="2" s="1"/>
  <c r="AW188" i="14" s="1"/>
  <c r="AY188" i="14" s="1"/>
  <c r="BB188" i="14" s="1"/>
  <c r="BE188" i="14" s="1"/>
  <c r="R151" i="2"/>
  <c r="S151" i="2" s="1"/>
  <c r="AW133" i="14" s="1"/>
  <c r="AY133" i="14" s="1"/>
  <c r="BB133" i="14" s="1"/>
  <c r="BE133" i="14" s="1"/>
  <c r="R152" i="2"/>
  <c r="S152" i="2" s="1"/>
  <c r="AW222" i="14" s="1"/>
  <c r="AY222" i="14" s="1"/>
  <c r="BB222" i="14" s="1"/>
  <c r="BE222" i="14" s="1"/>
  <c r="R153" i="2"/>
  <c r="S153" i="2" s="1"/>
  <c r="AW204" i="14" s="1"/>
  <c r="AY204" i="14" s="1"/>
  <c r="BB204" i="14" s="1"/>
  <c r="BE204" i="14" s="1"/>
  <c r="R154" i="2"/>
  <c r="S154" i="2" s="1"/>
  <c r="AW169" i="14" s="1"/>
  <c r="AY169" i="14" s="1"/>
  <c r="BB169" i="14" s="1"/>
  <c r="BE169" i="14" s="1"/>
  <c r="R155" i="2"/>
  <c r="S155" i="2" s="1"/>
  <c r="AW147" i="14" s="1"/>
  <c r="AY147" i="14" s="1"/>
  <c r="BB147" i="14" s="1"/>
  <c r="BE147" i="14" s="1"/>
  <c r="R156" i="2"/>
  <c r="S156" i="2" s="1"/>
  <c r="AW144" i="14" s="1"/>
  <c r="AY144" i="14" s="1"/>
  <c r="BB144" i="14" s="1"/>
  <c r="BE144" i="14" s="1"/>
  <c r="R157" i="2"/>
  <c r="S157" i="2" s="1"/>
  <c r="AW128" i="14" s="1"/>
  <c r="AY128" i="14" s="1"/>
  <c r="BB128" i="14" s="1"/>
  <c r="BE128" i="14" s="1"/>
  <c r="R158" i="2"/>
  <c r="S158" i="2" s="1"/>
  <c r="R159" i="2"/>
  <c r="S159" i="2" s="1"/>
  <c r="R160" i="2"/>
  <c r="S160" i="2" s="1"/>
  <c r="AW226" i="14" s="1"/>
  <c r="AY226" i="14" s="1"/>
  <c r="R161" i="2"/>
  <c r="S161" i="2" s="1"/>
  <c r="AW194" i="14" s="1"/>
  <c r="AY194" i="14" s="1"/>
  <c r="BB194" i="14" s="1"/>
  <c r="BE194" i="14" s="1"/>
  <c r="R162" i="2"/>
  <c r="S162" i="2" s="1"/>
  <c r="AW215" i="14" s="1"/>
  <c r="AY215" i="14" s="1"/>
  <c r="BB215" i="14" s="1"/>
  <c r="BE215" i="14" s="1"/>
  <c r="R163" i="2"/>
  <c r="S163" i="2" s="1"/>
  <c r="AW182" i="14" s="1"/>
  <c r="AY182" i="14" s="1"/>
  <c r="BB182" i="14" s="1"/>
  <c r="BE182" i="14" s="1"/>
  <c r="R164" i="2"/>
  <c r="S164" i="2" s="1"/>
  <c r="AW197" i="14" s="1"/>
  <c r="AY197" i="14" s="1"/>
  <c r="BB197" i="14" s="1"/>
  <c r="BE197" i="14" s="1"/>
  <c r="R165" i="2"/>
  <c r="S165" i="2" s="1"/>
  <c r="AW177" i="14" s="1"/>
  <c r="AY177" i="14" s="1"/>
  <c r="BB177" i="14" s="1"/>
  <c r="BE177" i="14" s="1"/>
  <c r="R166" i="2"/>
  <c r="S166" i="2" s="1"/>
  <c r="AW165" i="14" s="1"/>
  <c r="AY165" i="14" s="1"/>
  <c r="BB165" i="14" s="1"/>
  <c r="BE165" i="14" s="1"/>
  <c r="R167" i="2"/>
  <c r="S167" i="2" s="1"/>
  <c r="AW145" i="14" s="1"/>
  <c r="AY145" i="14" s="1"/>
  <c r="BB145" i="14" s="1"/>
  <c r="BE145" i="14" s="1"/>
  <c r="R168" i="2"/>
  <c r="S168" i="2" s="1"/>
  <c r="AW146" i="14" s="1"/>
  <c r="AY146" i="14" s="1"/>
  <c r="BB146" i="14" s="1"/>
  <c r="BE146" i="14" s="1"/>
  <c r="R169" i="2"/>
  <c r="S169" i="2" s="1"/>
  <c r="AW190" i="14" s="1"/>
  <c r="AY190" i="14" s="1"/>
  <c r="BB190" i="14" s="1"/>
  <c r="BE190" i="14" s="1"/>
  <c r="R170" i="2"/>
  <c r="S170" i="2" s="1"/>
  <c r="AW143" i="14" s="1"/>
  <c r="AY143" i="14" s="1"/>
  <c r="BB143" i="14" s="1"/>
  <c r="BE143" i="14" s="1"/>
  <c r="R171" i="2"/>
  <c r="S171" i="2" s="1"/>
  <c r="AW158" i="14" s="1"/>
  <c r="AY158" i="14" s="1"/>
  <c r="BB158" i="14" s="1"/>
  <c r="BE158" i="14" s="1"/>
  <c r="R172" i="2"/>
  <c r="S172" i="2" s="1"/>
  <c r="AW210" i="14" s="1"/>
  <c r="AY210" i="14" s="1"/>
  <c r="BB210" i="14" s="1"/>
  <c r="BE210" i="14" s="1"/>
  <c r="R173" i="2"/>
  <c r="S173" i="2" s="1"/>
  <c r="AW217" i="14" s="1"/>
  <c r="AY217" i="14" s="1"/>
  <c r="BB217" i="14" s="1"/>
  <c r="BE217" i="14" s="1"/>
  <c r="R174" i="2"/>
  <c r="S174" i="2" s="1"/>
  <c r="AW152" i="14" s="1"/>
  <c r="AY152" i="14" s="1"/>
  <c r="BB152" i="14" s="1"/>
  <c r="BE152" i="14" s="1"/>
  <c r="R175" i="2"/>
  <c r="S175" i="2" s="1"/>
  <c r="AW155" i="14" s="1"/>
  <c r="AY155" i="14" s="1"/>
  <c r="BB155" i="14" s="1"/>
  <c r="BE155" i="14" s="1"/>
  <c r="R176" i="2"/>
  <c r="S176" i="2" s="1"/>
  <c r="AW195" i="14" s="1"/>
  <c r="AY195" i="14" s="1"/>
  <c r="BB195" i="14" s="1"/>
  <c r="BE195" i="14" s="1"/>
  <c r="R177" i="2"/>
  <c r="S177" i="2" s="1"/>
  <c r="AW202" i="14" s="1"/>
  <c r="AY202" i="14" s="1"/>
  <c r="BB202" i="14" s="1"/>
  <c r="BE202" i="14" s="1"/>
  <c r="R178" i="2"/>
  <c r="S178" i="2" s="1"/>
  <c r="AW183" i="14" s="1"/>
  <c r="AY183" i="14" s="1"/>
  <c r="BB183" i="14" s="1"/>
  <c r="BE183" i="14" s="1"/>
  <c r="R179" i="2"/>
  <c r="S179" i="2" s="1"/>
  <c r="AW227" i="14" s="1"/>
  <c r="AY227" i="14" s="1"/>
  <c r="R180" i="2"/>
  <c r="S180" i="2" s="1"/>
  <c r="AW180" i="14" s="1"/>
  <c r="AY180" i="14" s="1"/>
  <c r="BB180" i="14" s="1"/>
  <c r="BE180" i="14" s="1"/>
  <c r="R181" i="2"/>
  <c r="S181" i="2" s="1"/>
  <c r="AW228" i="14" s="1"/>
  <c r="AY228" i="14" s="1"/>
  <c r="R182" i="2"/>
  <c r="S182" i="2" s="1"/>
  <c r="AW149" i="14" s="1"/>
  <c r="AY149" i="14" s="1"/>
  <c r="BB149" i="14" s="1"/>
  <c r="BE149" i="14" s="1"/>
  <c r="R183" i="2"/>
  <c r="S183" i="2" s="1"/>
  <c r="AW156" i="14" s="1"/>
  <c r="AY156" i="14" s="1"/>
  <c r="BB156" i="14" s="1"/>
  <c r="BE156" i="14" s="1"/>
  <c r="R184" i="2"/>
  <c r="S184" i="2" s="1"/>
  <c r="AW229" i="14" s="1"/>
  <c r="AY229" i="14" s="1"/>
  <c r="R185" i="2"/>
  <c r="S185" i="2" s="1"/>
  <c r="AW138" i="14" s="1"/>
  <c r="AY138" i="14" s="1"/>
  <c r="BB138" i="14" s="1"/>
  <c r="BE138" i="14" s="1"/>
  <c r="R186" i="2"/>
  <c r="S186" i="2" s="1"/>
  <c r="AW170" i="14" s="1"/>
  <c r="AY170" i="14" s="1"/>
  <c r="BB170" i="14" s="1"/>
  <c r="BE170" i="14" s="1"/>
  <c r="R187" i="2"/>
  <c r="S187" i="2" s="1"/>
  <c r="AW199" i="14" s="1"/>
  <c r="AY199" i="14" s="1"/>
  <c r="BB199" i="14" s="1"/>
  <c r="BE199" i="14" s="1"/>
  <c r="R188" i="2"/>
  <c r="S188" i="2" s="1"/>
  <c r="AW129" i="14" s="1"/>
  <c r="AY129" i="14" s="1"/>
  <c r="BB129" i="14" s="1"/>
  <c r="BE129" i="14" s="1"/>
  <c r="R189" i="2"/>
  <c r="S189" i="2" s="1"/>
  <c r="AW205" i="14" s="1"/>
  <c r="AY205" i="14" s="1"/>
  <c r="BB205" i="14" s="1"/>
  <c r="BE205" i="14" s="1"/>
  <c r="R190" i="2"/>
  <c r="S190" i="2" s="1"/>
  <c r="AW193" i="14" s="1"/>
  <c r="AY193" i="14" s="1"/>
  <c r="BB193" i="14" s="1"/>
  <c r="BE193" i="14" s="1"/>
  <c r="R191" i="2"/>
  <c r="S191" i="2" s="1"/>
  <c r="AW208" i="14" s="1"/>
  <c r="AY208" i="14" s="1"/>
  <c r="BB208" i="14" s="1"/>
  <c r="BE208" i="14" s="1"/>
  <c r="R192" i="2"/>
  <c r="S192" i="2" s="1"/>
  <c r="AW164" i="14" s="1"/>
  <c r="AY164" i="14" s="1"/>
  <c r="BB164" i="14" s="1"/>
  <c r="BE164" i="14" s="1"/>
  <c r="R193" i="2"/>
  <c r="S193" i="2" s="1"/>
  <c r="AW132" i="14" s="1"/>
  <c r="AY132" i="14" s="1"/>
  <c r="BB132" i="14" s="1"/>
  <c r="BE132" i="14" s="1"/>
  <c r="R194" i="2"/>
  <c r="S194" i="2" s="1"/>
  <c r="AW200" i="14" s="1"/>
  <c r="AY200" i="14" s="1"/>
  <c r="BB200" i="14" s="1"/>
  <c r="BE200" i="14" s="1"/>
  <c r="R195" i="2"/>
  <c r="S195" i="2" s="1"/>
  <c r="AW123" i="14" s="1"/>
  <c r="AY123" i="14" s="1"/>
  <c r="BB123" i="14" s="1"/>
  <c r="BE123" i="14" s="1"/>
  <c r="R196" i="2"/>
  <c r="S196" i="2" s="1"/>
  <c r="AW166" i="14" s="1"/>
  <c r="AY166" i="14" s="1"/>
  <c r="BB166" i="14" s="1"/>
  <c r="BE166" i="14" s="1"/>
  <c r="R197" i="2"/>
  <c r="S197" i="2" s="1"/>
  <c r="AW192" i="14" s="1"/>
  <c r="AY192" i="14" s="1"/>
  <c r="BB192" i="14" s="1"/>
  <c r="BE192" i="14" s="1"/>
  <c r="R198" i="2"/>
  <c r="S198" i="2" s="1"/>
  <c r="AW160" i="14" s="1"/>
  <c r="AY160" i="14" s="1"/>
  <c r="BB160" i="14" s="1"/>
  <c r="BE160" i="14" s="1"/>
  <c r="R199" i="2"/>
  <c r="S199" i="2" s="1"/>
  <c r="AW140" i="14" s="1"/>
  <c r="AY140" i="14" s="1"/>
  <c r="BB140" i="14" s="1"/>
  <c r="BE140" i="14" s="1"/>
  <c r="R200" i="2"/>
  <c r="S200" i="2" s="1"/>
  <c r="AW121" i="14" s="1"/>
  <c r="AY121" i="14" s="1"/>
  <c r="BB121" i="14" s="1"/>
  <c r="BE121" i="14" s="1"/>
  <c r="R201" i="2"/>
  <c r="S201" i="2" s="1"/>
  <c r="AW159" i="14" s="1"/>
  <c r="AY159" i="14" s="1"/>
  <c r="BB159" i="14" s="1"/>
  <c r="BE159" i="14" s="1"/>
  <c r="R202" i="2"/>
  <c r="S202" i="2" s="1"/>
  <c r="AW174" i="14" s="1"/>
  <c r="AY174" i="14" s="1"/>
  <c r="BB174" i="14" s="1"/>
  <c r="BE174" i="14" s="1"/>
  <c r="R203" i="2"/>
  <c r="S203" i="2" s="1"/>
  <c r="AW230" i="14" s="1"/>
  <c r="AY230" i="14" s="1"/>
  <c r="R204" i="2"/>
  <c r="S204" i="2" s="1"/>
  <c r="AW173" i="14" s="1"/>
  <c r="AY173" i="14" s="1"/>
  <c r="BB173" i="14" s="1"/>
  <c r="BE173" i="14" s="1"/>
  <c r="R205" i="2"/>
  <c r="S205" i="2" s="1"/>
  <c r="AW221" i="14" s="1"/>
  <c r="AY221" i="14" s="1"/>
  <c r="BB221" i="14" s="1"/>
  <c r="BE221" i="14" s="1"/>
  <c r="R206" i="2"/>
  <c r="S206" i="2" s="1"/>
  <c r="AW203" i="14" s="1"/>
  <c r="AY203" i="14" s="1"/>
  <c r="BB203" i="14" s="1"/>
  <c r="BE203" i="14" s="1"/>
  <c r="R207" i="2"/>
  <c r="S207" i="2" s="1"/>
  <c r="AW168" i="14" s="1"/>
  <c r="AY168" i="14" s="1"/>
  <c r="BB168" i="14" s="1"/>
  <c r="BE168" i="14" s="1"/>
  <c r="R208" i="2"/>
  <c r="S208" i="2" s="1"/>
  <c r="AW219" i="14" s="1"/>
  <c r="AY219" i="14" s="1"/>
  <c r="BB219" i="14" s="1"/>
  <c r="BE219" i="14" s="1"/>
  <c r="R209" i="2"/>
  <c r="S209" i="2" s="1"/>
  <c r="AW186" i="14" s="1"/>
  <c r="AY186" i="14" s="1"/>
  <c r="BB186" i="14" s="1"/>
  <c r="BE186" i="14" s="1"/>
  <c r="R210" i="2"/>
  <c r="S210" i="2" s="1"/>
  <c r="AW196" i="14" s="1"/>
  <c r="AY196" i="14" s="1"/>
  <c r="BB196" i="14" s="1"/>
  <c r="BE196" i="14" s="1"/>
  <c r="R211" i="2"/>
  <c r="S211" i="2" s="1"/>
  <c r="AW223" i="14" s="1"/>
  <c r="AY223" i="14" s="1"/>
  <c r="BB223" i="14" s="1"/>
  <c r="BE223" i="14" s="1"/>
  <c r="R212" i="2"/>
  <c r="S212" i="2" s="1"/>
  <c r="AW206" i="14" s="1"/>
  <c r="AY206" i="14" s="1"/>
  <c r="BB206" i="14" s="1"/>
  <c r="BE206" i="14" s="1"/>
  <c r="R213" i="2"/>
  <c r="S213" i="2" s="1"/>
  <c r="AW154" i="14" s="1"/>
  <c r="AY154" i="14" s="1"/>
  <c r="BB154" i="14" s="1"/>
  <c r="BE154" i="14" s="1"/>
  <c r="R214" i="2"/>
  <c r="S214" i="2" s="1"/>
  <c r="AW184" i="14" s="1"/>
  <c r="AY184" i="14" s="1"/>
  <c r="BB184" i="14" s="1"/>
  <c r="BE184" i="14" s="1"/>
  <c r="R215" i="2"/>
  <c r="S215" i="2" s="1"/>
  <c r="AW127" i="14" s="1"/>
  <c r="AY127" i="14" s="1"/>
  <c r="BB127" i="14" s="1"/>
  <c r="BE127" i="14" s="1"/>
  <c r="R216" i="2"/>
  <c r="S216" i="2" s="1"/>
  <c r="AW175" i="14" s="1"/>
  <c r="AY175" i="14" s="1"/>
  <c r="BB175" i="14" s="1"/>
  <c r="BE175" i="14" s="1"/>
  <c r="R217" i="2"/>
  <c r="S217" i="2" s="1"/>
  <c r="AW201" i="14" s="1"/>
  <c r="AY201" i="14" s="1"/>
  <c r="BB201" i="14" s="1"/>
  <c r="BE201" i="14" s="1"/>
  <c r="R218" i="2"/>
  <c r="S218" i="2" s="1"/>
  <c r="AW157" i="14" s="1"/>
  <c r="AY157" i="14" s="1"/>
  <c r="BB157" i="14" s="1"/>
  <c r="BE157" i="14" s="1"/>
  <c r="R219" i="2"/>
  <c r="S219" i="2" s="1"/>
  <c r="AW126" i="14" s="1"/>
  <c r="AY126" i="14" s="1"/>
  <c r="BB126" i="14" s="1"/>
  <c r="BE126" i="14" s="1"/>
  <c r="R220" i="2"/>
  <c r="S220" i="2" s="1"/>
  <c r="AW178" i="14" s="1"/>
  <c r="AY178" i="14" s="1"/>
  <c r="BB178" i="14" s="1"/>
  <c r="BE178" i="14" s="1"/>
  <c r="R221" i="2"/>
  <c r="S221" i="2" s="1"/>
  <c r="AW191" i="14" s="1"/>
  <c r="AY191" i="14" s="1"/>
  <c r="BB191" i="14" s="1"/>
  <c r="BE191" i="14" s="1"/>
  <c r="R222" i="2"/>
  <c r="S222" i="2" s="1"/>
  <c r="AW231" i="14" s="1"/>
  <c r="AY231" i="14" s="1"/>
  <c r="R223" i="2"/>
  <c r="S223" i="2" s="1"/>
  <c r="AW181" i="14" s="1"/>
  <c r="AY181" i="14" s="1"/>
  <c r="BB181" i="14" s="1"/>
  <c r="BE181" i="14" s="1"/>
  <c r="R224" i="2"/>
  <c r="S224" i="2" s="1"/>
  <c r="AW232" i="14" s="1"/>
  <c r="AY232" i="14" s="1"/>
  <c r="R225" i="2"/>
  <c r="S225" i="2" s="1"/>
  <c r="AW185" i="14" s="1"/>
  <c r="AY185" i="14" s="1"/>
  <c r="BB185" i="14" s="1"/>
  <c r="BE185" i="14" s="1"/>
  <c r="R226" i="2"/>
  <c r="S226" i="2" s="1"/>
  <c r="AW187" i="14" s="1"/>
  <c r="AY187" i="14" s="1"/>
  <c r="BB187" i="14" s="1"/>
  <c r="BE187" i="14" s="1"/>
  <c r="R227" i="2"/>
  <c r="S227" i="2" s="1"/>
  <c r="AW148" i="14" s="1"/>
  <c r="AY148" i="14" s="1"/>
  <c r="BB148" i="14" s="1"/>
  <c r="BE148" i="14" s="1"/>
  <c r="R228" i="2"/>
  <c r="S228" i="2" s="1"/>
  <c r="AW220" i="14" s="1"/>
  <c r="AY220" i="14" s="1"/>
  <c r="BB220" i="14" s="1"/>
  <c r="BE220" i="14" s="1"/>
  <c r="R229" i="2"/>
  <c r="S229" i="2" s="1"/>
  <c r="AW162" i="14" s="1"/>
  <c r="AY162" i="14" s="1"/>
  <c r="BB162" i="14" s="1"/>
  <c r="BE162" i="14" s="1"/>
  <c r="R230" i="2"/>
  <c r="S230" i="2" s="1"/>
  <c r="AW131" i="14" s="1"/>
  <c r="AY131" i="14" s="1"/>
  <c r="BB131" i="14" s="1"/>
  <c r="BE131" i="14" s="1"/>
  <c r="R231" i="2"/>
  <c r="S231" i="2" s="1"/>
  <c r="AW141" i="14" s="1"/>
  <c r="AY141" i="14" s="1"/>
  <c r="BB141" i="14" s="1"/>
  <c r="BE141" i="14" s="1"/>
  <c r="R232" i="2"/>
  <c r="S232" i="2" s="1"/>
  <c r="AW161" i="14" s="1"/>
  <c r="AY161" i="14" s="1"/>
  <c r="BB161" i="14" s="1"/>
  <c r="BE161" i="14" s="1"/>
  <c r="R233" i="2"/>
  <c r="S233" i="2" s="1"/>
  <c r="AW179" i="14" s="1"/>
  <c r="AY179" i="14" s="1"/>
  <c r="BB179" i="14" s="1"/>
  <c r="BE179" i="14" s="1"/>
  <c r="R234" i="2"/>
  <c r="S234" i="2" s="1"/>
  <c r="AW240" i="14" s="1"/>
  <c r="AY240" i="14" s="1"/>
  <c r="BB240" i="14" s="1"/>
  <c r="BE240" i="14" s="1"/>
  <c r="R235" i="2"/>
  <c r="S235" i="2" s="1"/>
  <c r="AW245" i="14" s="1"/>
  <c r="AY245" i="14" s="1"/>
  <c r="BB245" i="14" s="1"/>
  <c r="BE245" i="14" s="1"/>
  <c r="R236" i="2"/>
  <c r="S236" i="2" s="1"/>
  <c r="AW239" i="14" s="1"/>
  <c r="AY239" i="14" s="1"/>
  <c r="BB239" i="14" s="1"/>
  <c r="BE239" i="14" s="1"/>
  <c r="R237" i="2"/>
  <c r="S237" i="2" s="1"/>
  <c r="AW407" i="14" s="1"/>
  <c r="AY407" i="14" s="1"/>
  <c r="R238" i="2"/>
  <c r="S238" i="2" s="1"/>
  <c r="AW237" i="14" s="1"/>
  <c r="AY237" i="14" s="1"/>
  <c r="BB237" i="14" s="1"/>
  <c r="BE237" i="14" s="1"/>
  <c r="R239" i="2"/>
  <c r="S239" i="2" s="1"/>
  <c r="AW256" i="14" s="1"/>
  <c r="AY256" i="14" s="1"/>
  <c r="BB256" i="14" s="1"/>
  <c r="BE256" i="14" s="1"/>
  <c r="R240" i="2"/>
  <c r="S240" i="2" s="1"/>
  <c r="AW265" i="14" s="1"/>
  <c r="AY265" i="14" s="1"/>
  <c r="BB265" i="14" s="1"/>
  <c r="BE265" i="14" s="1"/>
  <c r="R241" i="2"/>
  <c r="S241" i="2" s="1"/>
  <c r="AW302" i="14" s="1"/>
  <c r="AY302" i="14" s="1"/>
  <c r="BB302" i="14" s="1"/>
  <c r="BE302" i="14" s="1"/>
  <c r="R242" i="2"/>
  <c r="S242" i="2" s="1"/>
  <c r="AW328" i="14" s="1"/>
  <c r="AY328" i="14" s="1"/>
  <c r="BB328" i="14" s="1"/>
  <c r="BE328" i="14" s="1"/>
  <c r="R243" i="2"/>
  <c r="S243" i="2" s="1"/>
  <c r="AW358" i="14" s="1"/>
  <c r="AY358" i="14" s="1"/>
  <c r="BB358" i="14" s="1"/>
  <c r="BE358" i="14" s="1"/>
  <c r="R244" i="2"/>
  <c r="S244" i="2" s="1"/>
  <c r="AW408" i="14" s="1"/>
  <c r="AY408" i="14" s="1"/>
  <c r="R245" i="2"/>
  <c r="S245" i="2" s="1"/>
  <c r="AW375" i="14" s="1"/>
  <c r="AY375" i="14" s="1"/>
  <c r="BB375" i="14" s="1"/>
  <c r="BE375" i="14" s="1"/>
  <c r="R246" i="2"/>
  <c r="S246" i="2" s="1"/>
  <c r="AW320" i="14" s="1"/>
  <c r="AY320" i="14" s="1"/>
  <c r="BB320" i="14" s="1"/>
  <c r="BE320" i="14" s="1"/>
  <c r="R247" i="2"/>
  <c r="S247" i="2" s="1"/>
  <c r="AW270" i="14" s="1"/>
  <c r="AY270" i="14" s="1"/>
  <c r="BB270" i="14" s="1"/>
  <c r="BE270" i="14" s="1"/>
  <c r="R248" i="2"/>
  <c r="S248" i="2" s="1"/>
  <c r="AW252" i="14" s="1"/>
  <c r="AY252" i="14" s="1"/>
  <c r="BB252" i="14" s="1"/>
  <c r="BE252" i="14" s="1"/>
  <c r="R249" i="2"/>
  <c r="S249" i="2" s="1"/>
  <c r="AW370" i="14" s="1"/>
  <c r="AY370" i="14" s="1"/>
  <c r="BB370" i="14" s="1"/>
  <c r="BE370" i="14" s="1"/>
  <c r="R250" i="2"/>
  <c r="S250" i="2" s="1"/>
  <c r="AW244" i="14" s="1"/>
  <c r="AY244" i="14" s="1"/>
  <c r="BB244" i="14" s="1"/>
  <c r="BE244" i="14" s="1"/>
  <c r="R251" i="2"/>
  <c r="S251" i="2" s="1"/>
  <c r="R252" i="2"/>
  <c r="S252" i="2" s="1"/>
  <c r="AW316" i="14" s="1"/>
  <c r="AY316" i="14" s="1"/>
  <c r="BB316" i="14" s="1"/>
  <c r="BE316" i="14" s="1"/>
  <c r="R253" i="2"/>
  <c r="S253" i="2" s="1"/>
  <c r="AW409" i="14" s="1"/>
  <c r="AY409" i="14" s="1"/>
  <c r="R254" i="2"/>
  <c r="S254" i="2" s="1"/>
  <c r="AW246" i="14" s="1"/>
  <c r="AY246" i="14" s="1"/>
  <c r="BB246" i="14" s="1"/>
  <c r="BE246" i="14" s="1"/>
  <c r="R255" i="2"/>
  <c r="S255" i="2" s="1"/>
  <c r="R256" i="2"/>
  <c r="S256" i="2" s="1"/>
  <c r="AW266" i="14" s="1"/>
  <c r="AY266" i="14" s="1"/>
  <c r="BB266" i="14" s="1"/>
  <c r="BE266" i="14" s="1"/>
  <c r="R257" i="2"/>
  <c r="S257" i="2" s="1"/>
  <c r="AW254" i="14" s="1"/>
  <c r="AY254" i="14" s="1"/>
  <c r="BB254" i="14" s="1"/>
  <c r="BE254" i="14" s="1"/>
  <c r="R258" i="2"/>
  <c r="S258" i="2" s="1"/>
  <c r="AW285" i="14" s="1"/>
  <c r="AY285" i="14" s="1"/>
  <c r="BB285" i="14" s="1"/>
  <c r="BE285" i="14" s="1"/>
  <c r="R259" i="2"/>
  <c r="S259" i="2" s="1"/>
  <c r="AW371" i="14" s="1"/>
  <c r="AY371" i="14" s="1"/>
  <c r="BB371" i="14" s="1"/>
  <c r="BE371" i="14" s="1"/>
  <c r="R260" i="2"/>
  <c r="S260" i="2" s="1"/>
  <c r="AW404" i="14" s="1"/>
  <c r="AY404" i="14" s="1"/>
  <c r="BB404" i="14" s="1"/>
  <c r="BE404" i="14" s="1"/>
  <c r="R261" i="2"/>
  <c r="S261" i="2" s="1"/>
  <c r="AW272" i="14" s="1"/>
  <c r="AY272" i="14" s="1"/>
  <c r="BB272" i="14" s="1"/>
  <c r="BE272" i="14" s="1"/>
  <c r="R262" i="2"/>
  <c r="S262" i="2" s="1"/>
  <c r="AW253" i="14" s="1"/>
  <c r="AY253" i="14" s="1"/>
  <c r="BB253" i="14" s="1"/>
  <c r="BE253" i="14" s="1"/>
  <c r="R263" i="2"/>
  <c r="S263" i="2" s="1"/>
  <c r="AW255" i="14" s="1"/>
  <c r="AY255" i="14" s="1"/>
  <c r="BB255" i="14" s="1"/>
  <c r="BE255" i="14" s="1"/>
  <c r="R264" i="2"/>
  <c r="S264" i="2" s="1"/>
  <c r="AW386" i="14" s="1"/>
  <c r="AY386" i="14" s="1"/>
  <c r="BB386" i="14" s="1"/>
  <c r="BE386" i="14" s="1"/>
  <c r="R265" i="2"/>
  <c r="S265" i="2" s="1"/>
  <c r="AW234" i="14" s="1"/>
  <c r="AY234" i="14" s="1"/>
  <c r="BB234" i="14" s="1"/>
  <c r="BE234" i="14" s="1"/>
  <c r="R266" i="2"/>
  <c r="S266" i="2" s="1"/>
  <c r="R267" i="2"/>
  <c r="S267" i="2" s="1"/>
  <c r="R268" i="2"/>
  <c r="S268" i="2" s="1"/>
  <c r="AW257" i="14" s="1"/>
  <c r="AY257" i="14" s="1"/>
  <c r="BB257" i="14" s="1"/>
  <c r="BE257" i="14" s="1"/>
  <c r="R269" i="2"/>
  <c r="S269" i="2" s="1"/>
  <c r="AW307" i="14" s="1"/>
  <c r="AY307" i="14" s="1"/>
  <c r="BB307" i="14" s="1"/>
  <c r="BE307" i="14" s="1"/>
  <c r="R270" i="2"/>
  <c r="S270" i="2" s="1"/>
  <c r="AW277" i="14" s="1"/>
  <c r="AY277" i="14" s="1"/>
  <c r="BB277" i="14" s="1"/>
  <c r="BE277" i="14" s="1"/>
  <c r="R271" i="2"/>
  <c r="S271" i="2" s="1"/>
  <c r="AW382" i="14" s="1"/>
  <c r="AY382" i="14" s="1"/>
  <c r="BB382" i="14" s="1"/>
  <c r="BE382" i="14" s="1"/>
  <c r="R272" i="2"/>
  <c r="S272" i="2" s="1"/>
  <c r="AW410" i="14" s="1"/>
  <c r="AY410" i="14" s="1"/>
  <c r="R273" i="2"/>
  <c r="S273" i="2" s="1"/>
  <c r="AW396" i="14" s="1"/>
  <c r="AY396" i="14" s="1"/>
  <c r="BB396" i="14" s="1"/>
  <c r="BE396" i="14" s="1"/>
  <c r="R274" i="2"/>
  <c r="S274" i="2" s="1"/>
  <c r="AW292" i="14" s="1"/>
  <c r="AY292" i="14" s="1"/>
  <c r="BB292" i="14" s="1"/>
  <c r="BE292" i="14" s="1"/>
  <c r="R275" i="2"/>
  <c r="S275" i="2" s="1"/>
  <c r="AW411" i="14" s="1"/>
  <c r="AY411" i="14" s="1"/>
  <c r="R276" i="2"/>
  <c r="S276" i="2" s="1"/>
  <c r="AW376" i="14" s="1"/>
  <c r="AY376" i="14" s="1"/>
  <c r="BB376" i="14" s="1"/>
  <c r="BE376" i="14" s="1"/>
  <c r="R277" i="2"/>
  <c r="S277" i="2" s="1"/>
  <c r="AW273" i="14" s="1"/>
  <c r="AY273" i="14" s="1"/>
  <c r="BB273" i="14" s="1"/>
  <c r="BE273" i="14" s="1"/>
  <c r="R278" i="2"/>
  <c r="S278" i="2" s="1"/>
  <c r="AW332" i="14" s="1"/>
  <c r="AY332" i="14" s="1"/>
  <c r="BB332" i="14" s="1"/>
  <c r="BE332" i="14" s="1"/>
  <c r="R279" i="2"/>
  <c r="S279" i="2" s="1"/>
  <c r="AW258" i="14" s="1"/>
  <c r="AY258" i="14" s="1"/>
  <c r="BB258" i="14" s="1"/>
  <c r="BE258" i="14" s="1"/>
  <c r="R280" i="2"/>
  <c r="S280" i="2" s="1"/>
  <c r="AW377" i="14" s="1"/>
  <c r="AY377" i="14" s="1"/>
  <c r="BB377" i="14" s="1"/>
  <c r="BE377" i="14" s="1"/>
  <c r="R281" i="2"/>
  <c r="S281" i="2" s="1"/>
  <c r="AW403" i="14" s="1"/>
  <c r="AY403" i="14" s="1"/>
  <c r="BB403" i="14" s="1"/>
  <c r="BE403" i="14" s="1"/>
  <c r="R282" i="2"/>
  <c r="S282" i="2" s="1"/>
  <c r="AW263" i="14" s="1"/>
  <c r="AY263" i="14" s="1"/>
  <c r="BB263" i="14" s="1"/>
  <c r="BE263" i="14" s="1"/>
  <c r="R283" i="2"/>
  <c r="S283" i="2" s="1"/>
  <c r="AW412" i="14" s="1"/>
  <c r="AY412" i="14" s="1"/>
  <c r="R284" i="2"/>
  <c r="S284" i="2" s="1"/>
  <c r="R285" i="2"/>
  <c r="S285" i="2" s="1"/>
  <c r="R286" i="2"/>
  <c r="S286" i="2" s="1"/>
  <c r="AW336" i="14" s="1"/>
  <c r="AY336" i="14" s="1"/>
  <c r="BB336" i="14" s="1"/>
  <c r="BE336" i="14" s="1"/>
  <c r="R287" i="2"/>
  <c r="S287" i="2" s="1"/>
  <c r="AW400" i="14" s="1"/>
  <c r="AY400" i="14" s="1"/>
  <c r="BB400" i="14" s="1"/>
  <c r="BE400" i="14" s="1"/>
  <c r="R288" i="2"/>
  <c r="S288" i="2" s="1"/>
  <c r="AW298" i="14" s="1"/>
  <c r="AY298" i="14" s="1"/>
  <c r="BB298" i="14" s="1"/>
  <c r="BE298" i="14" s="1"/>
  <c r="R289" i="2"/>
  <c r="S289" i="2" s="1"/>
  <c r="AW381" i="14" s="1"/>
  <c r="AY381" i="14" s="1"/>
  <c r="BB381" i="14" s="1"/>
  <c r="BE381" i="14" s="1"/>
  <c r="R290" i="2"/>
  <c r="S290" i="2" s="1"/>
  <c r="AW261" i="14" s="1"/>
  <c r="AY261" i="14" s="1"/>
  <c r="BB261" i="14" s="1"/>
  <c r="BE261" i="14" s="1"/>
  <c r="R291" i="2"/>
  <c r="S291" i="2" s="1"/>
  <c r="AW299" i="14" s="1"/>
  <c r="AY299" i="14" s="1"/>
  <c r="BB299" i="14" s="1"/>
  <c r="BE299" i="14" s="1"/>
  <c r="R292" i="2"/>
  <c r="S292" i="2" s="1"/>
  <c r="AW303" i="14" s="1"/>
  <c r="AY303" i="14" s="1"/>
  <c r="BB303" i="14" s="1"/>
  <c r="BE303" i="14" s="1"/>
  <c r="R293" i="2"/>
  <c r="S293" i="2" s="1"/>
  <c r="AW241" i="14" s="1"/>
  <c r="AY241" i="14" s="1"/>
  <c r="BB241" i="14" s="1"/>
  <c r="BE241" i="14" s="1"/>
  <c r="R294" i="2"/>
  <c r="S294" i="2" s="1"/>
  <c r="AW271" i="14" s="1"/>
  <c r="AY271" i="14" s="1"/>
  <c r="BB271" i="14" s="1"/>
  <c r="BE271" i="14" s="1"/>
  <c r="R295" i="2"/>
  <c r="S295" i="2" s="1"/>
  <c r="AW406" i="14" s="1"/>
  <c r="AY406" i="14" s="1"/>
  <c r="BB406" i="14" s="1"/>
  <c r="BE406" i="14" s="1"/>
  <c r="R296" i="2"/>
  <c r="S296" i="2" s="1"/>
  <c r="AW242" i="14" s="1"/>
  <c r="AY242" i="14" s="1"/>
  <c r="BB242" i="14" s="1"/>
  <c r="BE242" i="14" s="1"/>
  <c r="R297" i="2"/>
  <c r="S297" i="2" s="1"/>
  <c r="AW363" i="14" s="1"/>
  <c r="AY363" i="14" s="1"/>
  <c r="BB363" i="14" s="1"/>
  <c r="BE363" i="14" s="1"/>
  <c r="R298" i="2"/>
  <c r="S298" i="2" s="1"/>
  <c r="AW268" i="14" s="1"/>
  <c r="AY268" i="14" s="1"/>
  <c r="BB268" i="14" s="1"/>
  <c r="BE268" i="14" s="1"/>
  <c r="R299" i="2"/>
  <c r="S299" i="2" s="1"/>
  <c r="AW388" i="14" s="1"/>
  <c r="AY388" i="14" s="1"/>
  <c r="BB388" i="14" s="1"/>
  <c r="BE388" i="14" s="1"/>
  <c r="R300" i="2"/>
  <c r="S300" i="2" s="1"/>
  <c r="AW413" i="14" s="1"/>
  <c r="AY413" i="14" s="1"/>
  <c r="R301" i="2"/>
  <c r="S301" i="2" s="1"/>
  <c r="AW398" i="14" s="1"/>
  <c r="AY398" i="14" s="1"/>
  <c r="BB398" i="14" s="1"/>
  <c r="BE398" i="14" s="1"/>
  <c r="R302" i="2"/>
  <c r="S302" i="2" s="1"/>
  <c r="AW243" i="14" s="1"/>
  <c r="AY243" i="14" s="1"/>
  <c r="BB243" i="14" s="1"/>
  <c r="BE243" i="14" s="1"/>
  <c r="R303" i="2"/>
  <c r="S303" i="2" s="1"/>
  <c r="AW286" i="14" s="1"/>
  <c r="AY286" i="14" s="1"/>
  <c r="BB286" i="14" s="1"/>
  <c r="BE286" i="14" s="1"/>
  <c r="R304" i="2"/>
  <c r="S304" i="2" s="1"/>
  <c r="AW348" i="14" s="1"/>
  <c r="AY348" i="14" s="1"/>
  <c r="BB348" i="14" s="1"/>
  <c r="BE348" i="14" s="1"/>
  <c r="R305" i="2"/>
  <c r="S305" i="2" s="1"/>
  <c r="AW345" i="14" s="1"/>
  <c r="AY345" i="14" s="1"/>
  <c r="BB345" i="14" s="1"/>
  <c r="BE345" i="14" s="1"/>
  <c r="R306" i="2"/>
  <c r="S306" i="2" s="1"/>
  <c r="AW278" i="14" s="1"/>
  <c r="AY278" i="14" s="1"/>
  <c r="BB278" i="14" s="1"/>
  <c r="BE278" i="14" s="1"/>
  <c r="R307" i="2"/>
  <c r="S307" i="2" s="1"/>
  <c r="R308" i="2"/>
  <c r="S308" i="2" s="1"/>
  <c r="AW329" i="14" s="1"/>
  <c r="AY329" i="14" s="1"/>
  <c r="BB329" i="14" s="1"/>
  <c r="BE329" i="14" s="1"/>
  <c r="R309" i="2"/>
  <c r="S309" i="2" s="1"/>
  <c r="AW250" i="14" s="1"/>
  <c r="AY250" i="14" s="1"/>
  <c r="BB250" i="14" s="1"/>
  <c r="BE250" i="14" s="1"/>
  <c r="R310" i="2"/>
  <c r="S310" i="2" s="1"/>
  <c r="AW373" i="14" s="1"/>
  <c r="AY373" i="14" s="1"/>
  <c r="BB373" i="14" s="1"/>
  <c r="BE373" i="14" s="1"/>
  <c r="R311" i="2"/>
  <c r="S311" i="2" s="1"/>
  <c r="AW374" i="14" s="1"/>
  <c r="AY374" i="14" s="1"/>
  <c r="BB374" i="14" s="1"/>
  <c r="BE374" i="14" s="1"/>
  <c r="R312" i="2"/>
  <c r="S312" i="2" s="1"/>
  <c r="AW267" i="14" s="1"/>
  <c r="AY267" i="14" s="1"/>
  <c r="BB267" i="14" s="1"/>
  <c r="BE267" i="14" s="1"/>
  <c r="R313" i="2"/>
  <c r="S313" i="2" s="1"/>
  <c r="AW249" i="14" s="1"/>
  <c r="AY249" i="14" s="1"/>
  <c r="BB249" i="14" s="1"/>
  <c r="BE249" i="14" s="1"/>
  <c r="R314" i="2"/>
  <c r="S314" i="2" s="1"/>
  <c r="AW337" i="14" s="1"/>
  <c r="AY337" i="14" s="1"/>
  <c r="BB337" i="14" s="1"/>
  <c r="BE337" i="14" s="1"/>
  <c r="R315" i="2"/>
  <c r="S315" i="2" s="1"/>
  <c r="AW338" i="14" s="1"/>
  <c r="AY338" i="14" s="1"/>
  <c r="BB338" i="14" s="1"/>
  <c r="BE338" i="14" s="1"/>
  <c r="R316" i="2"/>
  <c r="S316" i="2" s="1"/>
  <c r="AW247" i="14" s="1"/>
  <c r="AY247" i="14" s="1"/>
  <c r="BB247" i="14" s="1"/>
  <c r="BE247" i="14" s="1"/>
  <c r="R317" i="2"/>
  <c r="S317" i="2" s="1"/>
  <c r="AW282" i="14" s="1"/>
  <c r="AY282" i="14" s="1"/>
  <c r="BB282" i="14" s="1"/>
  <c r="BE282" i="14" s="1"/>
  <c r="R318" i="2"/>
  <c r="S318" i="2" s="1"/>
  <c r="AW405" i="14" s="1"/>
  <c r="AY405" i="14" s="1"/>
  <c r="BB405" i="14" s="1"/>
  <c r="BE405" i="14" s="1"/>
  <c r="R319" i="2"/>
  <c r="S319" i="2" s="1"/>
  <c r="AW248" i="14" s="1"/>
  <c r="AY248" i="14" s="1"/>
  <c r="BB248" i="14" s="1"/>
  <c r="BE248" i="14" s="1"/>
  <c r="R320" i="2"/>
  <c r="S320" i="2" s="1"/>
  <c r="AW295" i="14" s="1"/>
  <c r="AY295" i="14" s="1"/>
  <c r="BB295" i="14" s="1"/>
  <c r="BE295" i="14" s="1"/>
  <c r="R321" i="2"/>
  <c r="S321" i="2" s="1"/>
  <c r="AW347" i="14" s="1"/>
  <c r="AY347" i="14" s="1"/>
  <c r="BB347" i="14" s="1"/>
  <c r="BE347" i="14" s="1"/>
  <c r="R322" i="2"/>
  <c r="S322" i="2" s="1"/>
  <c r="AW269" i="14" s="1"/>
  <c r="AY269" i="14" s="1"/>
  <c r="BB269" i="14" s="1"/>
  <c r="BE269" i="14" s="1"/>
  <c r="R323" i="2"/>
  <c r="S323" i="2" s="1"/>
  <c r="AW235" i="14" s="1"/>
  <c r="AY235" i="14" s="1"/>
  <c r="BB235" i="14" s="1"/>
  <c r="BE235" i="14" s="1"/>
  <c r="R324" i="2"/>
  <c r="S324" i="2" s="1"/>
  <c r="AW339" i="14" s="1"/>
  <c r="AY339" i="14" s="1"/>
  <c r="BB339" i="14" s="1"/>
  <c r="BE339" i="14" s="1"/>
  <c r="R325" i="2"/>
  <c r="S325" i="2" s="1"/>
  <c r="AW367" i="14" s="1"/>
  <c r="AY367" i="14" s="1"/>
  <c r="BB367" i="14" s="1"/>
  <c r="BE367" i="14" s="1"/>
  <c r="R326" i="2"/>
  <c r="S326" i="2" s="1"/>
  <c r="AW262" i="14" s="1"/>
  <c r="AY262" i="14" s="1"/>
  <c r="BB262" i="14" s="1"/>
  <c r="BE262" i="14" s="1"/>
  <c r="R327" i="2"/>
  <c r="S327" i="2" s="1"/>
  <c r="AW380" i="14" s="1"/>
  <c r="AY380" i="14" s="1"/>
  <c r="BB380" i="14" s="1"/>
  <c r="BE380" i="14" s="1"/>
  <c r="R328" i="2"/>
  <c r="S328" i="2" s="1"/>
  <c r="AW349" i="14" s="1"/>
  <c r="AY349" i="14" s="1"/>
  <c r="BB349" i="14" s="1"/>
  <c r="BE349" i="14" s="1"/>
  <c r="R329" i="2"/>
  <c r="S329" i="2" s="1"/>
  <c r="AW395" i="14" s="1"/>
  <c r="AY395" i="14" s="1"/>
  <c r="BB395" i="14" s="1"/>
  <c r="BE395" i="14" s="1"/>
  <c r="R330" i="2"/>
  <c r="S330" i="2" s="1"/>
  <c r="AW340" i="14" s="1"/>
  <c r="AY340" i="14" s="1"/>
  <c r="BB340" i="14" s="1"/>
  <c r="BE340" i="14" s="1"/>
  <c r="R331" i="2"/>
  <c r="S331" i="2" s="1"/>
  <c r="AW392" i="14" s="1"/>
  <c r="AY392" i="14" s="1"/>
  <c r="BB392" i="14" s="1"/>
  <c r="BE392" i="14" s="1"/>
  <c r="R332" i="2"/>
  <c r="S332" i="2" s="1"/>
  <c r="AW414" i="14" s="1"/>
  <c r="AY414" i="14" s="1"/>
  <c r="R333" i="2"/>
  <c r="S333" i="2" s="1"/>
  <c r="AW279" i="14" s="1"/>
  <c r="AY279" i="14" s="1"/>
  <c r="BB279" i="14" s="1"/>
  <c r="BE279" i="14" s="1"/>
  <c r="R334" i="2"/>
  <c r="S334" i="2" s="1"/>
  <c r="AW296" i="14" s="1"/>
  <c r="AY296" i="14" s="1"/>
  <c r="BB296" i="14" s="1"/>
  <c r="BE296" i="14" s="1"/>
  <c r="R335" i="2"/>
  <c r="S335" i="2" s="1"/>
  <c r="AW389" i="14" s="1"/>
  <c r="AY389" i="14" s="1"/>
  <c r="BB389" i="14" s="1"/>
  <c r="BE389" i="14" s="1"/>
  <c r="R336" i="2"/>
  <c r="S336" i="2" s="1"/>
  <c r="AW351" i="14" s="1"/>
  <c r="AY351" i="14" s="1"/>
  <c r="BB351" i="14" s="1"/>
  <c r="BE351" i="14" s="1"/>
  <c r="R337" i="2"/>
  <c r="S337" i="2" s="1"/>
  <c r="AW264" i="14" s="1"/>
  <c r="AY264" i="14" s="1"/>
  <c r="BB264" i="14" s="1"/>
  <c r="BE264" i="14" s="1"/>
  <c r="R338" i="2"/>
  <c r="S338" i="2" s="1"/>
  <c r="AW379" i="14" s="1"/>
  <c r="AY379" i="14" s="1"/>
  <c r="BB379" i="14" s="1"/>
  <c r="BE379" i="14" s="1"/>
  <c r="R339" i="2"/>
  <c r="S339" i="2" s="1"/>
  <c r="AW326" i="14" s="1"/>
  <c r="AY326" i="14" s="1"/>
  <c r="BB326" i="14" s="1"/>
  <c r="BE326" i="14" s="1"/>
  <c r="R340" i="2"/>
  <c r="S340" i="2" s="1"/>
  <c r="AW368" i="14" s="1"/>
  <c r="AY368" i="14" s="1"/>
  <c r="BB368" i="14" s="1"/>
  <c r="BE368" i="14" s="1"/>
  <c r="R341" i="2"/>
  <c r="S341" i="2" s="1"/>
  <c r="AW317" i="14" s="1"/>
  <c r="AY317" i="14" s="1"/>
  <c r="BB317" i="14" s="1"/>
  <c r="BE317" i="14" s="1"/>
  <c r="R342" i="2"/>
  <c r="S342" i="2" s="1"/>
  <c r="AW290" i="14" s="1"/>
  <c r="AY290" i="14" s="1"/>
  <c r="BB290" i="14" s="1"/>
  <c r="BE290" i="14" s="1"/>
  <c r="R343" i="2"/>
  <c r="S343" i="2" s="1"/>
  <c r="AW275" i="14" s="1"/>
  <c r="AY275" i="14" s="1"/>
  <c r="BB275" i="14" s="1"/>
  <c r="BE275" i="14" s="1"/>
  <c r="R344" i="2"/>
  <c r="S344" i="2" s="1"/>
  <c r="AW359" i="14" s="1"/>
  <c r="AY359" i="14" s="1"/>
  <c r="BB359" i="14" s="1"/>
  <c r="BE359" i="14" s="1"/>
  <c r="R345" i="2"/>
  <c r="S345" i="2" s="1"/>
  <c r="AW238" i="14" s="1"/>
  <c r="AY238" i="14" s="1"/>
  <c r="BB238" i="14" s="1"/>
  <c r="BE238" i="14" s="1"/>
  <c r="R346" i="2"/>
  <c r="S346" i="2" s="1"/>
  <c r="R347" i="2"/>
  <c r="S347" i="2" s="1"/>
  <c r="R348" i="2"/>
  <c r="S348" i="2" s="1"/>
  <c r="AW304" i="14" s="1"/>
  <c r="AY304" i="14" s="1"/>
  <c r="BB304" i="14" s="1"/>
  <c r="BE304" i="14" s="1"/>
  <c r="R349" i="2"/>
  <c r="S349" i="2" s="1"/>
  <c r="AW274" i="14" s="1"/>
  <c r="AY274" i="14" s="1"/>
  <c r="BB274" i="14" s="1"/>
  <c r="BE274" i="14" s="1"/>
  <c r="R350" i="2"/>
  <c r="S350" i="2" s="1"/>
  <c r="AW343" i="14" s="1"/>
  <c r="AY343" i="14" s="1"/>
  <c r="BB343" i="14" s="1"/>
  <c r="BE343" i="14" s="1"/>
  <c r="R351" i="2"/>
  <c r="S351" i="2" s="1"/>
  <c r="AW312" i="14" s="1"/>
  <c r="AY312" i="14" s="1"/>
  <c r="BB312" i="14" s="1"/>
  <c r="BE312" i="14" s="1"/>
  <c r="R352" i="2"/>
  <c r="S352" i="2" s="1"/>
  <c r="AW330" i="14" s="1"/>
  <c r="AY330" i="14" s="1"/>
  <c r="BB330" i="14" s="1"/>
  <c r="BE330" i="14" s="1"/>
  <c r="R353" i="2"/>
  <c r="S353" i="2" s="1"/>
  <c r="AW309" i="14" s="1"/>
  <c r="AY309" i="14" s="1"/>
  <c r="BB309" i="14" s="1"/>
  <c r="BE309" i="14" s="1"/>
  <c r="R354" i="2"/>
  <c r="S354" i="2" s="1"/>
  <c r="AW310" i="14" s="1"/>
  <c r="AY310" i="14" s="1"/>
  <c r="BB310" i="14" s="1"/>
  <c r="BE310" i="14" s="1"/>
  <c r="R355" i="2"/>
  <c r="S355" i="2" s="1"/>
  <c r="AW391" i="14" s="1"/>
  <c r="AY391" i="14" s="1"/>
  <c r="BB391" i="14" s="1"/>
  <c r="BE391" i="14" s="1"/>
  <c r="R356" i="2"/>
  <c r="S356" i="2" s="1"/>
  <c r="AW360" i="14" s="1"/>
  <c r="AY360" i="14" s="1"/>
  <c r="BB360" i="14" s="1"/>
  <c r="BE360" i="14" s="1"/>
  <c r="R357" i="2"/>
  <c r="S357" i="2" s="1"/>
  <c r="AW293" i="14" s="1"/>
  <c r="AY293" i="14" s="1"/>
  <c r="BB293" i="14" s="1"/>
  <c r="BE293" i="14" s="1"/>
  <c r="R358" i="2"/>
  <c r="S358" i="2" s="1"/>
  <c r="AW383" i="14" s="1"/>
  <c r="AY383" i="14" s="1"/>
  <c r="BB383" i="14" s="1"/>
  <c r="BE383" i="14" s="1"/>
  <c r="R359" i="2"/>
  <c r="S359" i="2" s="1"/>
  <c r="AW308" i="14" s="1"/>
  <c r="AY308" i="14" s="1"/>
  <c r="BB308" i="14" s="1"/>
  <c r="BE308" i="14" s="1"/>
  <c r="R360" i="2"/>
  <c r="S360" i="2" s="1"/>
  <c r="AW313" i="14" s="1"/>
  <c r="AY313" i="14" s="1"/>
  <c r="BB313" i="14" s="1"/>
  <c r="BE313" i="14" s="1"/>
  <c r="R361" i="2"/>
  <c r="S361" i="2" s="1"/>
  <c r="AW387" i="14" s="1"/>
  <c r="AY387" i="14" s="1"/>
  <c r="BB387" i="14" s="1"/>
  <c r="BE387" i="14" s="1"/>
  <c r="R362" i="2"/>
  <c r="S362" i="2" s="1"/>
  <c r="AW283" i="14" s="1"/>
  <c r="AY283" i="14" s="1"/>
  <c r="BB283" i="14" s="1"/>
  <c r="BE283" i="14" s="1"/>
  <c r="R363" i="2"/>
  <c r="S363" i="2" s="1"/>
  <c r="AW322" i="14" s="1"/>
  <c r="AY322" i="14" s="1"/>
  <c r="BB322" i="14" s="1"/>
  <c r="BE322" i="14" s="1"/>
  <c r="R364" i="2"/>
  <c r="S364" i="2" s="1"/>
  <c r="AW318" i="14" s="1"/>
  <c r="AY318" i="14" s="1"/>
  <c r="BB318" i="14" s="1"/>
  <c r="BE318" i="14" s="1"/>
  <c r="R365" i="2"/>
  <c r="S365" i="2" s="1"/>
  <c r="AW384" i="14" s="1"/>
  <c r="AY384" i="14" s="1"/>
  <c r="BB384" i="14" s="1"/>
  <c r="BE384" i="14" s="1"/>
  <c r="R366" i="2"/>
  <c r="S366" i="2" s="1"/>
  <c r="AW354" i="14" s="1"/>
  <c r="AY354" i="14" s="1"/>
  <c r="BB354" i="14" s="1"/>
  <c r="BE354" i="14" s="1"/>
  <c r="R367" i="2"/>
  <c r="S367" i="2" s="1"/>
  <c r="AW390" i="14" s="1"/>
  <c r="AY390" i="14" s="1"/>
  <c r="BB390" i="14" s="1"/>
  <c r="BE390" i="14" s="1"/>
  <c r="R368" i="2"/>
  <c r="S368" i="2" s="1"/>
  <c r="AW341" i="14" s="1"/>
  <c r="AY341" i="14" s="1"/>
  <c r="BB341" i="14" s="1"/>
  <c r="BE341" i="14" s="1"/>
  <c r="R369" i="2"/>
  <c r="S369" i="2" s="1"/>
  <c r="AW288" i="14" s="1"/>
  <c r="AY288" i="14" s="1"/>
  <c r="BB288" i="14" s="1"/>
  <c r="BE288" i="14" s="1"/>
  <c r="R370" i="2"/>
  <c r="S370" i="2" s="1"/>
  <c r="AW284" i="14" s="1"/>
  <c r="AY284" i="14" s="1"/>
  <c r="BB284" i="14" s="1"/>
  <c r="BE284" i="14" s="1"/>
  <c r="R371" i="2"/>
  <c r="S371" i="2" s="1"/>
  <c r="R372" i="2"/>
  <c r="S372" i="2" s="1"/>
  <c r="R373" i="2"/>
  <c r="S373" i="2" s="1"/>
  <c r="AW331" i="14" s="1"/>
  <c r="AY331" i="14" s="1"/>
  <c r="BB331" i="14" s="1"/>
  <c r="BE331" i="14" s="1"/>
  <c r="R374" i="2"/>
  <c r="S374" i="2" s="1"/>
  <c r="AW280" i="14" s="1"/>
  <c r="AY280" i="14" s="1"/>
  <c r="BB280" i="14" s="1"/>
  <c r="BE280" i="14" s="1"/>
  <c r="R375" i="2"/>
  <c r="S375" i="2" s="1"/>
  <c r="AW344" i="14" s="1"/>
  <c r="AY344" i="14" s="1"/>
  <c r="BB344" i="14" s="1"/>
  <c r="BE344" i="14" s="1"/>
  <c r="R376" i="2"/>
  <c r="S376" i="2" s="1"/>
  <c r="AW314" i="14" s="1"/>
  <c r="AY314" i="14" s="1"/>
  <c r="BB314" i="14" s="1"/>
  <c r="BE314" i="14" s="1"/>
  <c r="R377" i="2"/>
  <c r="S377" i="2" s="1"/>
  <c r="AW276" i="14" s="1"/>
  <c r="AY276" i="14" s="1"/>
  <c r="BB276" i="14" s="1"/>
  <c r="BE276" i="14" s="1"/>
  <c r="R378" i="2"/>
  <c r="S378" i="2" s="1"/>
  <c r="AW415" i="14" s="1"/>
  <c r="AY415" i="14" s="1"/>
  <c r="R379" i="2"/>
  <c r="S379" i="2" s="1"/>
  <c r="AW311" i="14" s="1"/>
  <c r="AY311" i="14" s="1"/>
  <c r="BB311" i="14" s="1"/>
  <c r="BE311" i="14" s="1"/>
  <c r="R380" i="2"/>
  <c r="S380" i="2" s="1"/>
  <c r="AW402" i="14" s="1"/>
  <c r="AY402" i="14" s="1"/>
  <c r="BB402" i="14" s="1"/>
  <c r="BE402" i="14" s="1"/>
  <c r="R381" i="2"/>
  <c r="S381" i="2" s="1"/>
  <c r="AW333" i="14" s="1"/>
  <c r="AY333" i="14" s="1"/>
  <c r="BB333" i="14" s="1"/>
  <c r="BE333" i="14" s="1"/>
  <c r="R382" i="2"/>
  <c r="S382" i="2" s="1"/>
  <c r="AW287" i="14" s="1"/>
  <c r="AY287" i="14" s="1"/>
  <c r="BB287" i="14" s="1"/>
  <c r="BE287" i="14" s="1"/>
  <c r="R383" i="2"/>
  <c r="S383" i="2" s="1"/>
  <c r="AW335" i="14" s="1"/>
  <c r="AY335" i="14" s="1"/>
  <c r="BB335" i="14" s="1"/>
  <c r="BE335" i="14" s="1"/>
  <c r="R384" i="2"/>
  <c r="S384" i="2" s="1"/>
  <c r="AW385" i="14" s="1"/>
  <c r="AY385" i="14" s="1"/>
  <c r="BB385" i="14" s="1"/>
  <c r="BE385" i="14" s="1"/>
  <c r="R385" i="2"/>
  <c r="S385" i="2" s="1"/>
  <c r="AW324" i="14" s="1"/>
  <c r="AY324" i="14" s="1"/>
  <c r="BB324" i="14" s="1"/>
  <c r="BE324" i="14" s="1"/>
  <c r="R386" i="2"/>
  <c r="S386" i="2" s="1"/>
  <c r="AW355" i="14" s="1"/>
  <c r="AY355" i="14" s="1"/>
  <c r="BB355" i="14" s="1"/>
  <c r="BE355" i="14" s="1"/>
  <c r="R387" i="2"/>
  <c r="S387" i="2" s="1"/>
  <c r="AW399" i="14" s="1"/>
  <c r="AY399" i="14" s="1"/>
  <c r="BB399" i="14" s="1"/>
  <c r="BE399" i="14" s="1"/>
  <c r="R388" i="2"/>
  <c r="S388" i="2" s="1"/>
  <c r="AW364" i="14" s="1"/>
  <c r="AY364" i="14" s="1"/>
  <c r="BB364" i="14" s="1"/>
  <c r="BE364" i="14" s="1"/>
  <c r="R389" i="2"/>
  <c r="S389" i="2" s="1"/>
  <c r="AW378" i="14" s="1"/>
  <c r="AY378" i="14" s="1"/>
  <c r="BB378" i="14" s="1"/>
  <c r="BE378" i="14" s="1"/>
  <c r="R390" i="2"/>
  <c r="S390" i="2" s="1"/>
  <c r="AW289" i="14" s="1"/>
  <c r="AY289" i="14" s="1"/>
  <c r="BB289" i="14" s="1"/>
  <c r="BE289" i="14" s="1"/>
  <c r="R391" i="2"/>
  <c r="S391" i="2" s="1"/>
  <c r="R392" i="2"/>
  <c r="S392" i="2" s="1"/>
  <c r="AW325" i="14" s="1"/>
  <c r="AY325" i="14" s="1"/>
  <c r="BB325" i="14" s="1"/>
  <c r="BE325" i="14" s="1"/>
  <c r="R393" i="2"/>
  <c r="S393" i="2" s="1"/>
  <c r="AW393" i="14" s="1"/>
  <c r="AY393" i="14" s="1"/>
  <c r="BB393" i="14" s="1"/>
  <c r="BE393" i="14" s="1"/>
  <c r="R394" i="2"/>
  <c r="S394" i="2" s="1"/>
  <c r="AW361" i="14" s="1"/>
  <c r="AY361" i="14" s="1"/>
  <c r="BB361" i="14" s="1"/>
  <c r="BE361" i="14" s="1"/>
  <c r="R395" i="2"/>
  <c r="S395" i="2" s="1"/>
  <c r="AW305" i="14" s="1"/>
  <c r="AY305" i="14" s="1"/>
  <c r="BB305" i="14" s="1"/>
  <c r="BE305" i="14" s="1"/>
  <c r="R396" i="2"/>
  <c r="S396" i="2" s="1"/>
  <c r="AW416" i="14" s="1"/>
  <c r="AY416" i="14" s="1"/>
  <c r="R397" i="2"/>
  <c r="S397" i="2" s="1"/>
  <c r="AW372" i="14" s="1"/>
  <c r="AY372" i="14" s="1"/>
  <c r="BB372" i="14" s="1"/>
  <c r="BE372" i="14" s="1"/>
  <c r="R398" i="2"/>
  <c r="S398" i="2" s="1"/>
  <c r="AW352" i="14" s="1"/>
  <c r="AY352" i="14" s="1"/>
  <c r="BB352" i="14" s="1"/>
  <c r="BE352" i="14" s="1"/>
  <c r="R399" i="2"/>
  <c r="S399" i="2" s="1"/>
  <c r="AW417" i="14" s="1"/>
  <c r="AY417" i="14" s="1"/>
  <c r="R400" i="2"/>
  <c r="S400" i="2" s="1"/>
  <c r="AW353" i="14" s="1"/>
  <c r="AY353" i="14" s="1"/>
  <c r="BB353" i="14" s="1"/>
  <c r="BE353" i="14" s="1"/>
  <c r="R401" i="2"/>
  <c r="S401" i="2" s="1"/>
  <c r="AW350" i="14" s="1"/>
  <c r="AY350" i="14" s="1"/>
  <c r="BB350" i="14" s="1"/>
  <c r="BE350" i="14" s="1"/>
  <c r="R402" i="2"/>
  <c r="S402" i="2" s="1"/>
  <c r="AW334" i="14" s="1"/>
  <c r="AY334" i="14" s="1"/>
  <c r="BB334" i="14" s="1"/>
  <c r="BE334" i="14" s="1"/>
  <c r="R403" i="2"/>
  <c r="S403" i="2" s="1"/>
  <c r="AW369" i="14" s="1"/>
  <c r="AY369" i="14" s="1"/>
  <c r="BB369" i="14" s="1"/>
  <c r="BE369" i="14" s="1"/>
  <c r="R404" i="2"/>
  <c r="S404" i="2" s="1"/>
  <c r="AW327" i="14" s="1"/>
  <c r="AY327" i="14" s="1"/>
  <c r="BB327" i="14" s="1"/>
  <c r="BE327" i="14" s="1"/>
  <c r="R405" i="2"/>
  <c r="S405" i="2" s="1"/>
  <c r="R406" i="2"/>
  <c r="S406" i="2" s="1"/>
  <c r="AW315" i="14" s="1"/>
  <c r="AY315" i="14" s="1"/>
  <c r="BB315" i="14" s="1"/>
  <c r="BE315" i="14" s="1"/>
  <c r="R407" i="2"/>
  <c r="S407" i="2" s="1"/>
  <c r="AW362" i="14" s="1"/>
  <c r="AY362" i="14" s="1"/>
  <c r="BB362" i="14" s="1"/>
  <c r="BE362" i="14" s="1"/>
  <c r="R408" i="2"/>
  <c r="S408" i="2" s="1"/>
  <c r="AW356" i="14" s="1"/>
  <c r="AY356" i="14" s="1"/>
  <c r="BB356" i="14" s="1"/>
  <c r="BE356" i="14" s="1"/>
  <c r="R409" i="2"/>
  <c r="S409" i="2" s="1"/>
  <c r="AW346" i="14" s="1"/>
  <c r="AY346" i="14" s="1"/>
  <c r="BB346" i="14" s="1"/>
  <c r="BE346" i="14" s="1"/>
  <c r="R410" i="2"/>
  <c r="S410" i="2" s="1"/>
  <c r="AW418" i="14" s="1"/>
  <c r="AY418" i="14" s="1"/>
  <c r="R411" i="2"/>
  <c r="S411" i="2" s="1"/>
  <c r="R412" i="2"/>
  <c r="S412" i="2" s="1"/>
  <c r="R413" i="2"/>
  <c r="S413" i="2" s="1"/>
  <c r="AW259" i="14" s="1"/>
  <c r="AY259" i="14" s="1"/>
  <c r="BB259" i="14" s="1"/>
  <c r="BE259" i="14" s="1"/>
  <c r="R414" i="2"/>
  <c r="S414" i="2" s="1"/>
  <c r="AW306" i="14" s="1"/>
  <c r="AY306" i="14" s="1"/>
  <c r="BB306" i="14" s="1"/>
  <c r="BE306" i="14" s="1"/>
  <c r="R415" i="2"/>
  <c r="S415" i="2" s="1"/>
  <c r="AW323" i="14" s="1"/>
  <c r="AY323" i="14" s="1"/>
  <c r="BB323" i="14" s="1"/>
  <c r="BE323" i="14" s="1"/>
  <c r="R416" i="2"/>
  <c r="S416" i="2" s="1"/>
  <c r="AW401" i="14" s="1"/>
  <c r="AY401" i="14" s="1"/>
  <c r="BB401" i="14" s="1"/>
  <c r="BE401" i="14" s="1"/>
  <c r="R417" i="2"/>
  <c r="S417" i="2" s="1"/>
  <c r="AW319" i="14" s="1"/>
  <c r="AY319" i="14" s="1"/>
  <c r="BB319" i="14" s="1"/>
  <c r="BE319" i="14" s="1"/>
  <c r="R418" i="2"/>
  <c r="S418" i="2" s="1"/>
  <c r="AW236" i="14" s="1"/>
  <c r="AY236" i="14" s="1"/>
  <c r="BB236" i="14" s="1"/>
  <c r="BE236" i="14" s="1"/>
  <c r="R419" i="2"/>
  <c r="S419" i="2" s="1"/>
  <c r="R420" i="2"/>
  <c r="S420" i="2" s="1"/>
  <c r="R421" i="2"/>
  <c r="S421" i="2" s="1"/>
  <c r="AW342" i="14" s="1"/>
  <c r="AY342" i="14" s="1"/>
  <c r="BB342" i="14" s="1"/>
  <c r="BE342" i="14" s="1"/>
  <c r="R422" i="2"/>
  <c r="S422" i="2" s="1"/>
  <c r="AW281" i="14" s="1"/>
  <c r="AY281" i="14" s="1"/>
  <c r="BB281" i="14" s="1"/>
  <c r="BE281" i="14" s="1"/>
  <c r="R423" i="2"/>
  <c r="S423" i="2" s="1"/>
  <c r="AW365" i="14" s="1"/>
  <c r="AY365" i="14" s="1"/>
  <c r="BB365" i="14" s="1"/>
  <c r="BE365" i="14" s="1"/>
  <c r="R424" i="2"/>
  <c r="S424" i="2" s="1"/>
  <c r="AW294" i="14" s="1"/>
  <c r="AY294" i="14" s="1"/>
  <c r="BB294" i="14" s="1"/>
  <c r="BE294" i="14" s="1"/>
  <c r="R425" i="2"/>
  <c r="S425" i="2" s="1"/>
  <c r="AW321" i="14" s="1"/>
  <c r="AY321" i="14" s="1"/>
  <c r="BB321" i="14" s="1"/>
  <c r="BE321" i="14" s="1"/>
  <c r="R426" i="2"/>
  <c r="S426" i="2" s="1"/>
  <c r="AW297" i="14" s="1"/>
  <c r="AY297" i="14" s="1"/>
  <c r="BB297" i="14" s="1"/>
  <c r="BE297" i="14" s="1"/>
  <c r="R427" i="2"/>
  <c r="S427" i="2" s="1"/>
  <c r="AW300" i="14" s="1"/>
  <c r="AY300" i="14" s="1"/>
  <c r="BB300" i="14" s="1"/>
  <c r="BE300" i="14" s="1"/>
  <c r="R428" i="2"/>
  <c r="S428" i="2" s="1"/>
  <c r="AW397" i="14" s="1"/>
  <c r="AY397" i="14" s="1"/>
  <c r="BB397" i="14" s="1"/>
  <c r="BE397" i="14" s="1"/>
  <c r="R429" i="2"/>
  <c r="S429" i="2" s="1"/>
  <c r="AW251" i="14" s="1"/>
  <c r="AY251" i="14" s="1"/>
  <c r="BB251" i="14" s="1"/>
  <c r="BE251" i="14" s="1"/>
  <c r="R430" i="2"/>
  <c r="S430" i="2" s="1"/>
  <c r="AW357" i="14" s="1"/>
  <c r="AY357" i="14" s="1"/>
  <c r="BB357" i="14" s="1"/>
  <c r="BE357" i="14" s="1"/>
  <c r="R431" i="2"/>
  <c r="S431" i="2" s="1"/>
  <c r="AW291" i="14" s="1"/>
  <c r="AY291" i="14" s="1"/>
  <c r="BB291" i="14" s="1"/>
  <c r="BE291" i="14" s="1"/>
  <c r="R432" i="2"/>
  <c r="S432" i="2" s="1"/>
  <c r="R433" i="2"/>
  <c r="S433" i="2" s="1"/>
  <c r="R434" i="2"/>
  <c r="S434" i="2" s="1"/>
  <c r="AW301" i="14" s="1"/>
  <c r="AY301" i="14" s="1"/>
  <c r="BB301" i="14" s="1"/>
  <c r="BE301" i="14" s="1"/>
  <c r="R435" i="2"/>
  <c r="S435" i="2" s="1"/>
  <c r="AW366" i="14" s="1"/>
  <c r="AY366" i="14" s="1"/>
  <c r="BB366" i="14" s="1"/>
  <c r="BE366" i="14" s="1"/>
  <c r="R436" i="2"/>
  <c r="S436" i="2" s="1"/>
  <c r="AW260" i="14" s="1"/>
  <c r="AY260" i="14" s="1"/>
  <c r="BB260" i="14" s="1"/>
  <c r="BE260" i="14" s="1"/>
  <c r="R437" i="2"/>
  <c r="S437" i="2" s="1"/>
  <c r="AW394" i="14" s="1"/>
  <c r="AY394" i="14" s="1"/>
  <c r="BB394" i="14" s="1"/>
  <c r="BE394" i="14" s="1"/>
  <c r="R438" i="2"/>
  <c r="S438" i="2" s="1"/>
  <c r="AW420" i="14" s="1"/>
  <c r="AY420" i="14" s="1"/>
  <c r="BB420" i="14" s="1"/>
  <c r="BE420" i="14" s="1"/>
  <c r="R439" i="2"/>
  <c r="S439" i="2" s="1"/>
  <c r="AW426" i="14" s="1"/>
  <c r="AY426" i="14" s="1"/>
  <c r="BB426" i="14" s="1"/>
  <c r="BE426" i="14" s="1"/>
  <c r="R440" i="2"/>
  <c r="S440" i="2" s="1"/>
  <c r="AW469" i="14" s="1"/>
  <c r="AY469" i="14" s="1"/>
  <c r="R441" i="2"/>
  <c r="S441" i="2" s="1"/>
  <c r="AW427" i="14" s="1"/>
  <c r="AY427" i="14" s="1"/>
  <c r="BB427" i="14" s="1"/>
  <c r="BE427" i="14" s="1"/>
  <c r="R442" i="2"/>
  <c r="S442" i="2" s="1"/>
  <c r="AW468" i="14" s="1"/>
  <c r="AY468" i="14" s="1"/>
  <c r="BB468" i="14" s="1"/>
  <c r="BE468" i="14" s="1"/>
  <c r="R443" i="2"/>
  <c r="S443" i="2" s="1"/>
  <c r="AW430" i="14" s="1"/>
  <c r="AY430" i="14" s="1"/>
  <c r="BB430" i="14" s="1"/>
  <c r="BE430" i="14" s="1"/>
  <c r="R444" i="2"/>
  <c r="S444" i="2" s="1"/>
  <c r="AW444" i="14" s="1"/>
  <c r="AY444" i="14" s="1"/>
  <c r="BB444" i="14" s="1"/>
  <c r="BE444" i="14" s="1"/>
  <c r="R445" i="2"/>
  <c r="S445" i="2" s="1"/>
  <c r="AW422" i="14" s="1"/>
  <c r="AY422" i="14" s="1"/>
  <c r="BB422" i="14" s="1"/>
  <c r="BE422" i="14" s="1"/>
  <c r="R446" i="2"/>
  <c r="S446" i="2" s="1"/>
  <c r="AW461" i="14" s="1"/>
  <c r="AY461" i="14" s="1"/>
  <c r="BB461" i="14" s="1"/>
  <c r="BE461" i="14" s="1"/>
  <c r="R447" i="2"/>
  <c r="S447" i="2" s="1"/>
  <c r="AW424" i="14" s="1"/>
  <c r="AY424" i="14" s="1"/>
  <c r="BB424" i="14" s="1"/>
  <c r="BE424" i="14" s="1"/>
  <c r="R448" i="2"/>
  <c r="S448" i="2" s="1"/>
  <c r="AW425" i="14" s="1"/>
  <c r="AY425" i="14" s="1"/>
  <c r="BB425" i="14" s="1"/>
  <c r="BE425" i="14" s="1"/>
  <c r="R449" i="2"/>
  <c r="S449" i="2" s="1"/>
  <c r="AW452" i="14" s="1"/>
  <c r="AY452" i="14" s="1"/>
  <c r="BB452" i="14" s="1"/>
  <c r="BE452" i="14" s="1"/>
  <c r="R450" i="2"/>
  <c r="S450" i="2" s="1"/>
  <c r="AW439" i="14" s="1"/>
  <c r="AY439" i="14" s="1"/>
  <c r="BB439" i="14" s="1"/>
  <c r="BE439" i="14" s="1"/>
  <c r="R451" i="2"/>
  <c r="S451" i="2" s="1"/>
  <c r="AW443" i="14" s="1"/>
  <c r="AY443" i="14" s="1"/>
  <c r="BB443" i="14" s="1"/>
  <c r="BE443" i="14" s="1"/>
  <c r="R452" i="2"/>
  <c r="S452" i="2" s="1"/>
  <c r="AW435" i="14" s="1"/>
  <c r="AY435" i="14" s="1"/>
  <c r="BB435" i="14" s="1"/>
  <c r="BE435" i="14" s="1"/>
  <c r="R453" i="2"/>
  <c r="S453" i="2" s="1"/>
  <c r="AW450" i="14" s="1"/>
  <c r="AY450" i="14" s="1"/>
  <c r="BB450" i="14" s="1"/>
  <c r="BE450" i="14" s="1"/>
  <c r="R454" i="2"/>
  <c r="S454" i="2" s="1"/>
  <c r="AW466" i="14" s="1"/>
  <c r="AY466" i="14" s="1"/>
  <c r="BB466" i="14" s="1"/>
  <c r="BE466" i="14" s="1"/>
  <c r="R455" i="2"/>
  <c r="S455" i="2" s="1"/>
  <c r="AW462" i="14" s="1"/>
  <c r="AY462" i="14" s="1"/>
  <c r="BB462" i="14" s="1"/>
  <c r="BE462" i="14" s="1"/>
  <c r="R456" i="2"/>
  <c r="S456" i="2" s="1"/>
  <c r="AW429" i="14" s="1"/>
  <c r="AY429" i="14" s="1"/>
  <c r="BB429" i="14" s="1"/>
  <c r="BE429" i="14" s="1"/>
  <c r="R457" i="2"/>
  <c r="S457" i="2" s="1"/>
  <c r="AW437" i="14" s="1"/>
  <c r="AY437" i="14" s="1"/>
  <c r="BB437" i="14" s="1"/>
  <c r="BE437" i="14" s="1"/>
  <c r="R458" i="2"/>
  <c r="S458" i="2" s="1"/>
  <c r="AW453" i="14" s="1"/>
  <c r="AY453" i="14" s="1"/>
  <c r="BB453" i="14" s="1"/>
  <c r="BE453" i="14" s="1"/>
  <c r="R459" i="2"/>
  <c r="S459" i="2" s="1"/>
  <c r="AW432" i="14" s="1"/>
  <c r="AY432" i="14" s="1"/>
  <c r="BB432" i="14" s="1"/>
  <c r="BE432" i="14" s="1"/>
  <c r="R460" i="2"/>
  <c r="S460" i="2" s="1"/>
  <c r="AW454" i="14" s="1"/>
  <c r="AY454" i="14" s="1"/>
  <c r="BB454" i="14" s="1"/>
  <c r="BE454" i="14" s="1"/>
  <c r="R461" i="2"/>
  <c r="S461" i="2" s="1"/>
  <c r="AW451" i="14" s="1"/>
  <c r="AY451" i="14" s="1"/>
  <c r="BB451" i="14" s="1"/>
  <c r="BE451" i="14" s="1"/>
  <c r="R462" i="2"/>
  <c r="S462" i="2" s="1"/>
  <c r="AW436" i="14" s="1"/>
  <c r="AY436" i="14" s="1"/>
  <c r="BB436" i="14" s="1"/>
  <c r="BE436" i="14" s="1"/>
  <c r="R463" i="2"/>
  <c r="S463" i="2" s="1"/>
  <c r="AW465" i="14" s="1"/>
  <c r="AY465" i="14" s="1"/>
  <c r="BB465" i="14" s="1"/>
  <c r="BE465" i="14" s="1"/>
  <c r="R464" i="2"/>
  <c r="S464" i="2" s="1"/>
  <c r="AW460" i="14" s="1"/>
  <c r="AY460" i="14" s="1"/>
  <c r="BB460" i="14" s="1"/>
  <c r="BE460" i="14" s="1"/>
  <c r="R465" i="2"/>
  <c r="S465" i="2" s="1"/>
  <c r="AW470" i="14" s="1"/>
  <c r="AY470" i="14" s="1"/>
  <c r="R466" i="2"/>
  <c r="S466" i="2" s="1"/>
  <c r="AW447" i="14" s="1"/>
  <c r="AY447" i="14" s="1"/>
  <c r="BB447" i="14" s="1"/>
  <c r="BE447" i="14" s="1"/>
  <c r="R467" i="2"/>
  <c r="S467" i="2" s="1"/>
  <c r="AW458" i="14" s="1"/>
  <c r="AY458" i="14" s="1"/>
  <c r="BB458" i="14" s="1"/>
  <c r="BE458" i="14" s="1"/>
  <c r="R468" i="2"/>
  <c r="S468" i="2" s="1"/>
  <c r="AW471" i="14" s="1"/>
  <c r="AY471" i="14" s="1"/>
  <c r="R469" i="2"/>
  <c r="S469" i="2" s="1"/>
  <c r="AW455" i="14" s="1"/>
  <c r="AY455" i="14" s="1"/>
  <c r="BB455" i="14" s="1"/>
  <c r="BE455" i="14" s="1"/>
  <c r="R470" i="2"/>
  <c r="S470" i="2" s="1"/>
  <c r="AW467" i="14" s="1"/>
  <c r="AY467" i="14" s="1"/>
  <c r="BB467" i="14" s="1"/>
  <c r="BE467" i="14" s="1"/>
  <c r="R471" i="2"/>
  <c r="S471" i="2" s="1"/>
  <c r="AW423" i="14" s="1"/>
  <c r="AY423" i="14" s="1"/>
  <c r="BB423" i="14" s="1"/>
  <c r="BE423" i="14" s="1"/>
  <c r="R472" i="2"/>
  <c r="S472" i="2" s="1"/>
  <c r="AW428" i="14" s="1"/>
  <c r="AY428" i="14" s="1"/>
  <c r="BB428" i="14" s="1"/>
  <c r="BE428" i="14" s="1"/>
  <c r="R473" i="2"/>
  <c r="S473" i="2" s="1"/>
  <c r="AW433" i="14" s="1"/>
  <c r="AY433" i="14" s="1"/>
  <c r="BB433" i="14" s="1"/>
  <c r="BE433" i="14" s="1"/>
  <c r="R474" i="2"/>
  <c r="S474" i="2" s="1"/>
  <c r="AW464" i="14" s="1"/>
  <c r="AY464" i="14" s="1"/>
  <c r="BB464" i="14" s="1"/>
  <c r="BE464" i="14" s="1"/>
  <c r="R475" i="2"/>
  <c r="S475" i="2" s="1"/>
  <c r="AW421" i="14" s="1"/>
  <c r="AY421" i="14" s="1"/>
  <c r="BB421" i="14" s="1"/>
  <c r="BE421" i="14" s="1"/>
  <c r="R476" i="2"/>
  <c r="S476" i="2" s="1"/>
  <c r="AW457" i="14" s="1"/>
  <c r="AY457" i="14" s="1"/>
  <c r="BB457" i="14" s="1"/>
  <c r="BE457" i="14" s="1"/>
  <c r="R477" i="2"/>
  <c r="S477" i="2" s="1"/>
  <c r="AW449" i="14" s="1"/>
  <c r="AY449" i="14" s="1"/>
  <c r="BB449" i="14" s="1"/>
  <c r="BE449" i="14" s="1"/>
  <c r="R478" i="2"/>
  <c r="S478" i="2" s="1"/>
  <c r="R479" i="2"/>
  <c r="S479" i="2" s="1"/>
  <c r="R480" i="2"/>
  <c r="S480" i="2" s="1"/>
  <c r="AW463" i="14" s="1"/>
  <c r="AY463" i="14" s="1"/>
  <c r="BB463" i="14" s="1"/>
  <c r="BE463" i="14" s="1"/>
  <c r="R481" i="2"/>
  <c r="S481" i="2" s="1"/>
  <c r="AW445" i="14" s="1"/>
  <c r="AY445" i="14" s="1"/>
  <c r="BB445" i="14" s="1"/>
  <c r="BE445" i="14" s="1"/>
  <c r="R482" i="2"/>
  <c r="S482" i="2" s="1"/>
  <c r="AW459" i="14" s="1"/>
  <c r="AY459" i="14" s="1"/>
  <c r="BB459" i="14" s="1"/>
  <c r="BE459" i="14" s="1"/>
  <c r="R483" i="2"/>
  <c r="S483" i="2" s="1"/>
  <c r="AW434" i="14" s="1"/>
  <c r="AY434" i="14" s="1"/>
  <c r="BB434" i="14" s="1"/>
  <c r="BE434" i="14" s="1"/>
  <c r="R484" i="2"/>
  <c r="S484" i="2" s="1"/>
  <c r="AW472" i="14" s="1"/>
  <c r="AY472" i="14" s="1"/>
  <c r="R485" i="2"/>
  <c r="S485" i="2" s="1"/>
  <c r="AW473" i="14" s="1"/>
  <c r="AY473" i="14" s="1"/>
  <c r="R486" i="2"/>
  <c r="S486" i="2" s="1"/>
  <c r="AW448" i="14" s="1"/>
  <c r="AY448" i="14" s="1"/>
  <c r="BB448" i="14" s="1"/>
  <c r="BE448" i="14" s="1"/>
  <c r="R487" i="2"/>
  <c r="S487" i="2" s="1"/>
  <c r="AW431" i="14" s="1"/>
  <c r="AY431" i="14" s="1"/>
  <c r="BB431" i="14" s="1"/>
  <c r="BE431" i="14" s="1"/>
  <c r="R488" i="2"/>
  <c r="S488" i="2" s="1"/>
  <c r="AW440" i="14" s="1"/>
  <c r="AY440" i="14" s="1"/>
  <c r="BB440" i="14" s="1"/>
  <c r="BE440" i="14" s="1"/>
  <c r="R489" i="2"/>
  <c r="S489" i="2" s="1"/>
  <c r="AW446" i="14" s="1"/>
  <c r="AY446" i="14" s="1"/>
  <c r="BB446" i="14" s="1"/>
  <c r="BE446" i="14" s="1"/>
  <c r="R490" i="2"/>
  <c r="S490" i="2" s="1"/>
  <c r="AW456" i="14" s="1"/>
  <c r="AY456" i="14" s="1"/>
  <c r="BB456" i="14" s="1"/>
  <c r="BE456" i="14" s="1"/>
  <c r="R491" i="2"/>
  <c r="S491" i="2" s="1"/>
  <c r="AW441" i="14" s="1"/>
  <c r="AY441" i="14" s="1"/>
  <c r="BB441" i="14" s="1"/>
  <c r="BE441" i="14" s="1"/>
  <c r="R492" i="2"/>
  <c r="S492" i="2" s="1"/>
  <c r="AW442" i="14" s="1"/>
  <c r="AY442" i="14" s="1"/>
  <c r="BB442" i="14" s="1"/>
  <c r="BE442" i="14" s="1"/>
  <c r="R493" i="2"/>
  <c r="S493" i="2" s="1"/>
  <c r="AW438" i="14" s="1"/>
  <c r="AY438" i="14" s="1"/>
  <c r="BB438" i="14" s="1"/>
  <c r="BE438" i="14" s="1"/>
  <c r="R494" i="2"/>
  <c r="S494" i="2" s="1"/>
  <c r="AW510" i="14" s="1"/>
  <c r="AY510" i="14" s="1"/>
  <c r="BB510" i="14" s="1"/>
  <c r="BE510" i="14" s="1"/>
  <c r="R495" i="2"/>
  <c r="S495" i="2" s="1"/>
  <c r="AW805" i="14" s="1"/>
  <c r="AY805" i="14" s="1"/>
  <c r="BB805" i="14" s="1"/>
  <c r="BE805" i="14" s="1"/>
  <c r="R496" i="2"/>
  <c r="S496" i="2" s="1"/>
  <c r="AW487" i="14" s="1"/>
  <c r="AY487" i="14" s="1"/>
  <c r="BB487" i="14" s="1"/>
  <c r="BE487" i="14" s="1"/>
  <c r="R497" i="2"/>
  <c r="S497" i="2" s="1"/>
  <c r="AW503" i="14" s="1"/>
  <c r="AY503" i="14" s="1"/>
  <c r="BB503" i="14" s="1"/>
  <c r="BE503" i="14" s="1"/>
  <c r="R498" i="2"/>
  <c r="S498" i="2" s="1"/>
  <c r="AW700" i="14" s="1"/>
  <c r="AY700" i="14" s="1"/>
  <c r="BB700" i="14" s="1"/>
  <c r="BE700" i="14" s="1"/>
  <c r="R499" i="2"/>
  <c r="S499" i="2" s="1"/>
  <c r="AW568" i="14" s="1"/>
  <c r="AY568" i="14" s="1"/>
  <c r="BB568" i="14" s="1"/>
  <c r="BE568" i="14" s="1"/>
  <c r="R500" i="2"/>
  <c r="S500" i="2" s="1"/>
  <c r="R501" i="2"/>
  <c r="S501" i="2" s="1"/>
  <c r="R502" i="2"/>
  <c r="S502" i="2" s="1"/>
  <c r="AW592" i="14" s="1"/>
  <c r="AY592" i="14" s="1"/>
  <c r="BB592" i="14" s="1"/>
  <c r="BE592" i="14" s="1"/>
  <c r="R503" i="2"/>
  <c r="S503" i="2" s="1"/>
  <c r="AW663" i="14" s="1"/>
  <c r="AY663" i="14" s="1"/>
  <c r="BB663" i="14" s="1"/>
  <c r="BE663" i="14" s="1"/>
  <c r="R504" i="2"/>
  <c r="S504" i="2" s="1"/>
  <c r="AW701" i="14" s="1"/>
  <c r="AY701" i="14" s="1"/>
  <c r="BB701" i="14" s="1"/>
  <c r="BE701" i="14" s="1"/>
  <c r="R505" i="2"/>
  <c r="S505" i="2" s="1"/>
  <c r="AW772" i="14" s="1"/>
  <c r="AY772" i="14" s="1"/>
  <c r="BB772" i="14" s="1"/>
  <c r="BE772" i="14" s="1"/>
  <c r="R506" i="2"/>
  <c r="S506" i="2" s="1"/>
  <c r="AW734" i="14" s="1"/>
  <c r="AY734" i="14" s="1"/>
  <c r="BB734" i="14" s="1"/>
  <c r="BE734" i="14" s="1"/>
  <c r="R507" i="2"/>
  <c r="S507" i="2" s="1"/>
  <c r="AW821" i="14" s="1"/>
  <c r="AY821" i="14" s="1"/>
  <c r="R508" i="2"/>
  <c r="S508" i="2" s="1"/>
  <c r="R509" i="2"/>
  <c r="S509" i="2" s="1"/>
  <c r="R510" i="2"/>
  <c r="S510" i="2" s="1"/>
  <c r="AW822" i="14" s="1"/>
  <c r="AY822" i="14" s="1"/>
  <c r="R511" i="2"/>
  <c r="S511" i="2" s="1"/>
  <c r="AW784" i="14" s="1"/>
  <c r="AY784" i="14" s="1"/>
  <c r="BB784" i="14" s="1"/>
  <c r="BE784" i="14" s="1"/>
  <c r="R512" i="2"/>
  <c r="S512" i="2" s="1"/>
  <c r="AW596" i="14" s="1"/>
  <c r="AY596" i="14" s="1"/>
  <c r="BB596" i="14" s="1"/>
  <c r="BE596" i="14" s="1"/>
  <c r="R513" i="2"/>
  <c r="S513" i="2" s="1"/>
  <c r="R514" i="2"/>
  <c r="S514" i="2" s="1"/>
  <c r="R515" i="2"/>
  <c r="S515" i="2" s="1"/>
  <c r="AW514" i="14" s="1"/>
  <c r="AY514" i="14" s="1"/>
  <c r="BB514" i="14" s="1"/>
  <c r="BE514" i="14" s="1"/>
  <c r="R516" i="2"/>
  <c r="S516" i="2" s="1"/>
  <c r="AW490" i="14" s="1"/>
  <c r="AY490" i="14" s="1"/>
  <c r="BB490" i="14" s="1"/>
  <c r="BE490" i="14" s="1"/>
  <c r="R517" i="2"/>
  <c r="S517" i="2" s="1"/>
  <c r="R518" i="2"/>
  <c r="S518" i="2" s="1"/>
  <c r="R519" i="2"/>
  <c r="S519" i="2" s="1"/>
  <c r="AW654" i="14" s="1"/>
  <c r="AY654" i="14" s="1"/>
  <c r="BB654" i="14" s="1"/>
  <c r="BE654" i="14" s="1"/>
  <c r="R520" i="2"/>
  <c r="S520" i="2" s="1"/>
  <c r="R521" i="2"/>
  <c r="S521" i="2" s="1"/>
  <c r="AW650" i="14" s="1"/>
  <c r="AY650" i="14" s="1"/>
  <c r="BB650" i="14" s="1"/>
  <c r="BE650" i="14" s="1"/>
  <c r="R522" i="2"/>
  <c r="S522" i="2" s="1"/>
  <c r="AW569" i="14" s="1"/>
  <c r="AY569" i="14" s="1"/>
  <c r="BB569" i="14" s="1"/>
  <c r="BE569" i="14" s="1"/>
  <c r="R523" i="2"/>
  <c r="S523" i="2" s="1"/>
  <c r="AW584" i="14" s="1"/>
  <c r="AY584" i="14" s="1"/>
  <c r="BB584" i="14" s="1"/>
  <c r="BE584" i="14" s="1"/>
  <c r="R524" i="2"/>
  <c r="S524" i="2" s="1"/>
  <c r="AW593" i="14" s="1"/>
  <c r="AY593" i="14" s="1"/>
  <c r="BB593" i="14" s="1"/>
  <c r="BE593" i="14" s="1"/>
  <c r="R525" i="2"/>
  <c r="S525" i="2" s="1"/>
  <c r="R526" i="2"/>
  <c r="S526" i="2" s="1"/>
  <c r="AW820" i="14" s="1"/>
  <c r="AY820" i="14" s="1"/>
  <c r="BB820" i="14" s="1"/>
  <c r="BE820" i="14" s="1"/>
  <c r="R527" i="2"/>
  <c r="S527" i="2" s="1"/>
  <c r="AW570" i="14" s="1"/>
  <c r="AY570" i="14" s="1"/>
  <c r="BB570" i="14" s="1"/>
  <c r="BE570" i="14" s="1"/>
  <c r="R528" i="2"/>
  <c r="S528" i="2" s="1"/>
  <c r="AW631" i="14" s="1"/>
  <c r="AY631" i="14" s="1"/>
  <c r="BB631" i="14" s="1"/>
  <c r="BE631" i="14" s="1"/>
  <c r="R529" i="2"/>
  <c r="S529" i="2" s="1"/>
  <c r="AW515" i="14" s="1"/>
  <c r="AY515" i="14" s="1"/>
  <c r="BB515" i="14" s="1"/>
  <c r="BE515" i="14" s="1"/>
  <c r="R530" i="2"/>
  <c r="S530" i="2" s="1"/>
  <c r="AW773" i="14" s="1"/>
  <c r="AY773" i="14" s="1"/>
  <c r="BB773" i="14" s="1"/>
  <c r="BE773" i="14" s="1"/>
  <c r="R531" i="2"/>
  <c r="S531" i="2" s="1"/>
  <c r="AW511" i="14" s="1"/>
  <c r="AY511" i="14" s="1"/>
  <c r="BB511" i="14" s="1"/>
  <c r="BE511" i="14" s="1"/>
  <c r="R532" i="2"/>
  <c r="S532" i="2" s="1"/>
  <c r="R533" i="2"/>
  <c r="S533" i="2" s="1"/>
  <c r="R534" i="2"/>
  <c r="S534" i="2" s="1"/>
  <c r="AW485" i="14" s="1"/>
  <c r="AY485" i="14" s="1"/>
  <c r="BB485" i="14" s="1"/>
  <c r="BE485" i="14" s="1"/>
  <c r="R535" i="2"/>
  <c r="S535" i="2" s="1"/>
  <c r="AW818" i="14" s="1"/>
  <c r="AY818" i="14" s="1"/>
  <c r="BB818" i="14" s="1"/>
  <c r="BE818" i="14" s="1"/>
  <c r="R536" i="2"/>
  <c r="S536" i="2" s="1"/>
  <c r="AW493" i="14" s="1"/>
  <c r="AY493" i="14" s="1"/>
  <c r="BB493" i="14" s="1"/>
  <c r="BE493" i="14" s="1"/>
  <c r="R537" i="2"/>
  <c r="S537" i="2" s="1"/>
  <c r="R538" i="2"/>
  <c r="S538" i="2" s="1"/>
  <c r="R539" i="2"/>
  <c r="S539" i="2" s="1"/>
  <c r="AW823" i="14" s="1"/>
  <c r="AY823" i="14" s="1"/>
  <c r="R540" i="2"/>
  <c r="S540" i="2" s="1"/>
  <c r="R541" i="2"/>
  <c r="S541" i="2" s="1"/>
  <c r="AW507" i="14" s="1"/>
  <c r="AY507" i="14" s="1"/>
  <c r="BB507" i="14" s="1"/>
  <c r="BE507" i="14" s="1"/>
  <c r="R542" i="2"/>
  <c r="S542" i="2" s="1"/>
  <c r="AW824" i="14" s="1"/>
  <c r="AY824" i="14" s="1"/>
  <c r="R543" i="2"/>
  <c r="S543" i="2" s="1"/>
  <c r="AW721" i="14" s="1"/>
  <c r="AY721" i="14" s="1"/>
  <c r="BB721" i="14" s="1"/>
  <c r="BE721" i="14" s="1"/>
  <c r="R544" i="2"/>
  <c r="S544" i="2" s="1"/>
  <c r="AW825" i="14" s="1"/>
  <c r="AY825" i="14" s="1"/>
  <c r="R545" i="2"/>
  <c r="S545" i="2" s="1"/>
  <c r="AW512" i="14" s="1"/>
  <c r="AY512" i="14" s="1"/>
  <c r="BB512" i="14" s="1"/>
  <c r="BE512" i="14" s="1"/>
  <c r="R546" i="2"/>
  <c r="S546" i="2" s="1"/>
  <c r="R547" i="2"/>
  <c r="S547" i="2" s="1"/>
  <c r="R548" i="2"/>
  <c r="S548" i="2" s="1"/>
  <c r="AW826" i="14" s="1"/>
  <c r="AY826" i="14" s="1"/>
  <c r="R549" i="2"/>
  <c r="S549" i="2" s="1"/>
  <c r="AW623" i="14" s="1"/>
  <c r="AY623" i="14" s="1"/>
  <c r="BB623" i="14" s="1"/>
  <c r="BE623" i="14" s="1"/>
  <c r="R550" i="2"/>
  <c r="S550" i="2" s="1"/>
  <c r="AW796" i="14" s="1"/>
  <c r="AY796" i="14" s="1"/>
  <c r="BB796" i="14" s="1"/>
  <c r="BE796" i="14" s="1"/>
  <c r="R551" i="2"/>
  <c r="S551" i="2" s="1"/>
  <c r="AW571" i="14" s="1"/>
  <c r="AY571" i="14" s="1"/>
  <c r="BB571" i="14" s="1"/>
  <c r="BE571" i="14" s="1"/>
  <c r="R552" i="2"/>
  <c r="S552" i="2" s="1"/>
  <c r="AW641" i="14" s="1"/>
  <c r="AY641" i="14" s="1"/>
  <c r="BB641" i="14" s="1"/>
  <c r="BE641" i="14" s="1"/>
  <c r="R553" i="2"/>
  <c r="S553" i="2" s="1"/>
  <c r="AW535" i="14" s="1"/>
  <c r="AY535" i="14" s="1"/>
  <c r="BB535" i="14" s="1"/>
  <c r="BE535" i="14" s="1"/>
  <c r="R554" i="2"/>
  <c r="S554" i="2" s="1"/>
  <c r="AW741" i="14" s="1"/>
  <c r="AY741" i="14" s="1"/>
  <c r="BB741" i="14" s="1"/>
  <c r="BE741" i="14" s="1"/>
  <c r="R555" i="2"/>
  <c r="S555" i="2" s="1"/>
  <c r="AW486" i="14" s="1"/>
  <c r="AY486" i="14" s="1"/>
  <c r="BB486" i="14" s="1"/>
  <c r="BE486" i="14" s="1"/>
  <c r="R556" i="2"/>
  <c r="S556" i="2" s="1"/>
  <c r="AW513" i="14" s="1"/>
  <c r="AY513" i="14" s="1"/>
  <c r="BB513" i="14" s="1"/>
  <c r="BE513" i="14" s="1"/>
  <c r="R557" i="2"/>
  <c r="S557" i="2" s="1"/>
  <c r="AW499" i="14" s="1"/>
  <c r="AY499" i="14" s="1"/>
  <c r="BB499" i="14" s="1"/>
  <c r="BE499" i="14" s="1"/>
  <c r="R558" i="2"/>
  <c r="S558" i="2" s="1"/>
  <c r="AW585" i="14" s="1"/>
  <c r="AY585" i="14" s="1"/>
  <c r="BB585" i="14" s="1"/>
  <c r="BE585" i="14" s="1"/>
  <c r="R559" i="2"/>
  <c r="S559" i="2" s="1"/>
  <c r="AW540" i="14" s="1"/>
  <c r="AY540" i="14" s="1"/>
  <c r="BB540" i="14" s="1"/>
  <c r="BE540" i="14" s="1"/>
  <c r="R560" i="2"/>
  <c r="S560" i="2" s="1"/>
  <c r="AW632" i="14" s="1"/>
  <c r="AY632" i="14" s="1"/>
  <c r="BB632" i="14" s="1"/>
  <c r="BE632" i="14" s="1"/>
  <c r="R561" i="2"/>
  <c r="S561" i="2" s="1"/>
  <c r="AW710" i="14" s="1"/>
  <c r="AY710" i="14" s="1"/>
  <c r="BB710" i="14" s="1"/>
  <c r="BE710" i="14" s="1"/>
  <c r="R562" i="2"/>
  <c r="S562" i="2" s="1"/>
  <c r="AW516" i="14" s="1"/>
  <c r="AY516" i="14" s="1"/>
  <c r="BB516" i="14" s="1"/>
  <c r="BE516" i="14" s="1"/>
  <c r="R563" i="2"/>
  <c r="S563" i="2" s="1"/>
  <c r="AW633" i="14" s="1"/>
  <c r="AY633" i="14" s="1"/>
  <c r="BB633" i="14" s="1"/>
  <c r="BE633" i="14" s="1"/>
  <c r="R564" i="2"/>
  <c r="S564" i="2" s="1"/>
  <c r="AW611" i="14" s="1"/>
  <c r="AY611" i="14" s="1"/>
  <c r="BB611" i="14" s="1"/>
  <c r="BE611" i="14" s="1"/>
  <c r="R565" i="2"/>
  <c r="S565" i="2" s="1"/>
  <c r="AW605" i="14" s="1"/>
  <c r="AY605" i="14" s="1"/>
  <c r="BB605" i="14" s="1"/>
  <c r="BE605" i="14" s="1"/>
  <c r="R566" i="2"/>
  <c r="S566" i="2" s="1"/>
  <c r="AW517" i="14" s="1"/>
  <c r="AY517" i="14" s="1"/>
  <c r="BB517" i="14" s="1"/>
  <c r="BE517" i="14" s="1"/>
  <c r="R567" i="2"/>
  <c r="S567" i="2" s="1"/>
  <c r="AW664" i="14" s="1"/>
  <c r="AY664" i="14" s="1"/>
  <c r="BB664" i="14" s="1"/>
  <c r="BE664" i="14" s="1"/>
  <c r="R568" i="2"/>
  <c r="S568" i="2" s="1"/>
  <c r="AW716" i="14" s="1"/>
  <c r="AY716" i="14" s="1"/>
  <c r="BB716" i="14" s="1"/>
  <c r="BE716" i="14" s="1"/>
  <c r="R569" i="2"/>
  <c r="S569" i="2" s="1"/>
  <c r="AW702" i="14" s="1"/>
  <c r="AY702" i="14" s="1"/>
  <c r="BB702" i="14" s="1"/>
  <c r="BE702" i="14" s="1"/>
  <c r="R570" i="2"/>
  <c r="S570" i="2" s="1"/>
  <c r="R571" i="2"/>
  <c r="S571" i="2" s="1"/>
  <c r="R572" i="2"/>
  <c r="S572" i="2" s="1"/>
  <c r="AW713" i="14" s="1"/>
  <c r="AY713" i="14" s="1"/>
  <c r="BB713" i="14" s="1"/>
  <c r="BE713" i="14" s="1"/>
  <c r="R573" i="2"/>
  <c r="S573" i="2" s="1"/>
  <c r="AW536" i="14" s="1"/>
  <c r="AY536" i="14" s="1"/>
  <c r="BB536" i="14" s="1"/>
  <c r="BE536" i="14" s="1"/>
  <c r="R574" i="2"/>
  <c r="S574" i="2" s="1"/>
  <c r="AW484" i="14" s="1"/>
  <c r="AY484" i="14" s="1"/>
  <c r="BB484" i="14" s="1"/>
  <c r="BE484" i="14" s="1"/>
  <c r="R575" i="2"/>
  <c r="S575" i="2" s="1"/>
  <c r="AW642" i="14" s="1"/>
  <c r="AY642" i="14" s="1"/>
  <c r="BB642" i="14" s="1"/>
  <c r="BE642" i="14" s="1"/>
  <c r="R576" i="2"/>
  <c r="S576" i="2" s="1"/>
  <c r="AW501" i="14" s="1"/>
  <c r="AY501" i="14" s="1"/>
  <c r="BB501" i="14" s="1"/>
  <c r="BE501" i="14" s="1"/>
  <c r="R577" i="2"/>
  <c r="S577" i="2" s="1"/>
  <c r="AW684" i="14" s="1"/>
  <c r="AY684" i="14" s="1"/>
  <c r="BB684" i="14" s="1"/>
  <c r="BE684" i="14" s="1"/>
  <c r="R578" i="2"/>
  <c r="S578" i="2" s="1"/>
  <c r="AW724" i="14" s="1"/>
  <c r="AY724" i="14" s="1"/>
  <c r="BB724" i="14" s="1"/>
  <c r="BE724" i="14" s="1"/>
  <c r="R579" i="2"/>
  <c r="S579" i="2" s="1"/>
  <c r="R580" i="2"/>
  <c r="S580" i="2" s="1"/>
  <c r="AW525" i="14" s="1"/>
  <c r="AY525" i="14" s="1"/>
  <c r="BB525" i="14" s="1"/>
  <c r="BE525" i="14" s="1"/>
  <c r="R581" i="2"/>
  <c r="S581" i="2" s="1"/>
  <c r="AW800" i="14" s="1"/>
  <c r="AY800" i="14" s="1"/>
  <c r="BB800" i="14" s="1"/>
  <c r="BE800" i="14" s="1"/>
  <c r="R582" i="2"/>
  <c r="S582" i="2" s="1"/>
  <c r="AW561" i="14" s="1"/>
  <c r="AY561" i="14" s="1"/>
  <c r="BB561" i="14" s="1"/>
  <c r="BE561" i="14" s="1"/>
  <c r="R583" i="2"/>
  <c r="S583" i="2" s="1"/>
  <c r="AW494" i="14" s="1"/>
  <c r="AY494" i="14" s="1"/>
  <c r="BB494" i="14" s="1"/>
  <c r="BE494" i="14" s="1"/>
  <c r="R584" i="2"/>
  <c r="S584" i="2" s="1"/>
  <c r="AW731" i="14" s="1"/>
  <c r="AY731" i="14" s="1"/>
  <c r="BB731" i="14" s="1"/>
  <c r="BE731" i="14" s="1"/>
  <c r="R585" i="2"/>
  <c r="S585" i="2" s="1"/>
  <c r="AW774" i="14" s="1"/>
  <c r="AY774" i="14" s="1"/>
  <c r="BB774" i="14" s="1"/>
  <c r="BE774" i="14" s="1"/>
  <c r="R586" i="2"/>
  <c r="S586" i="2" s="1"/>
  <c r="AW528" i="14" s="1"/>
  <c r="AY528" i="14" s="1"/>
  <c r="BB528" i="14" s="1"/>
  <c r="BE528" i="14" s="1"/>
  <c r="R587" i="2"/>
  <c r="S587" i="2" s="1"/>
  <c r="R588" i="2"/>
  <c r="S588" i="2" s="1"/>
  <c r="R589" i="2"/>
  <c r="S589" i="2" s="1"/>
  <c r="AW624" i="14" s="1"/>
  <c r="AY624" i="14" s="1"/>
  <c r="BB624" i="14" s="1"/>
  <c r="BE624" i="14" s="1"/>
  <c r="R590" i="2"/>
  <c r="S590" i="2" s="1"/>
  <c r="AW775" i="14" s="1"/>
  <c r="AY775" i="14" s="1"/>
  <c r="BB775" i="14" s="1"/>
  <c r="BE775" i="14" s="1"/>
  <c r="R591" i="2"/>
  <c r="S591" i="2" s="1"/>
  <c r="AW759" i="14" s="1"/>
  <c r="AY759" i="14" s="1"/>
  <c r="BB759" i="14" s="1"/>
  <c r="BE759" i="14" s="1"/>
  <c r="R592" i="2"/>
  <c r="S592" i="2" s="1"/>
  <c r="AW797" i="14" s="1"/>
  <c r="AY797" i="14" s="1"/>
  <c r="BB797" i="14" s="1"/>
  <c r="BE797" i="14" s="1"/>
  <c r="R593" i="2"/>
  <c r="S593" i="2" s="1"/>
  <c r="AW478" i="14" s="1"/>
  <c r="AY478" i="14" s="1"/>
  <c r="BB478" i="14" s="1"/>
  <c r="BE478" i="14" s="1"/>
  <c r="R594" i="2"/>
  <c r="S594" i="2" s="1"/>
  <c r="AW518" i="14" s="1"/>
  <c r="AY518" i="14" s="1"/>
  <c r="BB518" i="14" s="1"/>
  <c r="BE518" i="14" s="1"/>
  <c r="R595" i="2"/>
  <c r="S595" i="2" s="1"/>
  <c r="AW722" i="14" s="1"/>
  <c r="AY722" i="14" s="1"/>
  <c r="BB722" i="14" s="1"/>
  <c r="BE722" i="14" s="1"/>
  <c r="R596" i="2"/>
  <c r="S596" i="2" s="1"/>
  <c r="AW811" i="14" s="1"/>
  <c r="AY811" i="14" s="1"/>
  <c r="BB811" i="14" s="1"/>
  <c r="BE811" i="14" s="1"/>
  <c r="R597" i="2"/>
  <c r="S597" i="2" s="1"/>
  <c r="AW677" i="14" s="1"/>
  <c r="AY677" i="14" s="1"/>
  <c r="BB677" i="14" s="1"/>
  <c r="BE677" i="14" s="1"/>
  <c r="R598" i="2"/>
  <c r="S598" i="2" s="1"/>
  <c r="AW691" i="14" s="1"/>
  <c r="AY691" i="14" s="1"/>
  <c r="BB691" i="14" s="1"/>
  <c r="BE691" i="14" s="1"/>
  <c r="R599" i="2"/>
  <c r="S599" i="2" s="1"/>
  <c r="AW476" i="14" s="1"/>
  <c r="AY476" i="14" s="1"/>
  <c r="BB476" i="14" s="1"/>
  <c r="BE476" i="14" s="1"/>
  <c r="R600" i="2"/>
  <c r="S600" i="2" s="1"/>
  <c r="AW651" i="14" s="1"/>
  <c r="AY651" i="14" s="1"/>
  <c r="BB651" i="14" s="1"/>
  <c r="BE651" i="14" s="1"/>
  <c r="R601" i="2"/>
  <c r="S601" i="2" s="1"/>
  <c r="AW671" i="14" s="1"/>
  <c r="AY671" i="14" s="1"/>
  <c r="BB671" i="14" s="1"/>
  <c r="BE671" i="14" s="1"/>
  <c r="R602" i="2"/>
  <c r="S602" i="2" s="1"/>
  <c r="AW672" i="14" s="1"/>
  <c r="AY672" i="14" s="1"/>
  <c r="BB672" i="14" s="1"/>
  <c r="BE672" i="14" s="1"/>
  <c r="R603" i="2"/>
  <c r="S603" i="2" s="1"/>
  <c r="AW488" i="14" s="1"/>
  <c r="AY488" i="14" s="1"/>
  <c r="BB488" i="14" s="1"/>
  <c r="BE488" i="14" s="1"/>
  <c r="R604" i="2"/>
  <c r="S604" i="2" s="1"/>
  <c r="AW762" i="14" s="1"/>
  <c r="AY762" i="14" s="1"/>
  <c r="BB762" i="14" s="1"/>
  <c r="BE762" i="14" s="1"/>
  <c r="R605" i="2"/>
  <c r="S605" i="2" s="1"/>
  <c r="AW790" i="14" s="1"/>
  <c r="AY790" i="14" s="1"/>
  <c r="BB790" i="14" s="1"/>
  <c r="BE790" i="14" s="1"/>
  <c r="R606" i="2"/>
  <c r="S606" i="2" s="1"/>
  <c r="AW555" i="14" s="1"/>
  <c r="AY555" i="14" s="1"/>
  <c r="BB555" i="14" s="1"/>
  <c r="BE555" i="14" s="1"/>
  <c r="R607" i="2"/>
  <c r="S607" i="2" s="1"/>
  <c r="AW533" i="14" s="1"/>
  <c r="AY533" i="14" s="1"/>
  <c r="BB533" i="14" s="1"/>
  <c r="BE533" i="14" s="1"/>
  <c r="R608" i="2"/>
  <c r="S608" i="2" s="1"/>
  <c r="AW502" i="14" s="1"/>
  <c r="AY502" i="14" s="1"/>
  <c r="BB502" i="14" s="1"/>
  <c r="BE502" i="14" s="1"/>
  <c r="R609" i="2"/>
  <c r="S609" i="2" s="1"/>
  <c r="R610" i="2"/>
  <c r="S610" i="2" s="1"/>
  <c r="R611" i="2"/>
  <c r="S611" i="2" s="1"/>
  <c r="AW665" i="14" s="1"/>
  <c r="AY665" i="14" s="1"/>
  <c r="BB665" i="14" s="1"/>
  <c r="BE665" i="14" s="1"/>
  <c r="R612" i="2"/>
  <c r="S612" i="2" s="1"/>
  <c r="AW643" i="14" s="1"/>
  <c r="AY643" i="14" s="1"/>
  <c r="BB643" i="14" s="1"/>
  <c r="BE643" i="14" s="1"/>
  <c r="R613" i="2"/>
  <c r="S613" i="2" s="1"/>
  <c r="AW606" i="14" s="1"/>
  <c r="AY606" i="14" s="1"/>
  <c r="BB606" i="14" s="1"/>
  <c r="BE606" i="14" s="1"/>
  <c r="R614" i="2"/>
  <c r="S614" i="2" s="1"/>
  <c r="AW612" i="14" s="1"/>
  <c r="AY612" i="14" s="1"/>
  <c r="BB612" i="14" s="1"/>
  <c r="BE612" i="14" s="1"/>
  <c r="R615" i="2"/>
  <c r="S615" i="2" s="1"/>
  <c r="AW613" i="14" s="1"/>
  <c r="AY613" i="14" s="1"/>
  <c r="BB613" i="14" s="1"/>
  <c r="BE613" i="14" s="1"/>
  <c r="R616" i="2"/>
  <c r="S616" i="2" s="1"/>
  <c r="AW655" i="14" s="1"/>
  <c r="AY655" i="14" s="1"/>
  <c r="BB655" i="14" s="1"/>
  <c r="BE655" i="14" s="1"/>
  <c r="R617" i="2"/>
  <c r="S617" i="2" s="1"/>
  <c r="AW497" i="14" s="1"/>
  <c r="AY497" i="14" s="1"/>
  <c r="BB497" i="14" s="1"/>
  <c r="BE497" i="14" s="1"/>
  <c r="R618" i="2"/>
  <c r="S618" i="2" s="1"/>
  <c r="R619" i="2"/>
  <c r="S619" i="2" s="1"/>
  <c r="AW491" i="14" s="1"/>
  <c r="AY491" i="14" s="1"/>
  <c r="BB491" i="14" s="1"/>
  <c r="BE491" i="14" s="1"/>
  <c r="R620" i="2"/>
  <c r="S620" i="2" s="1"/>
  <c r="R621" i="2"/>
  <c r="S621" i="2" s="1"/>
  <c r="R622" i="2"/>
  <c r="S622" i="2" s="1"/>
  <c r="AW614" i="14" s="1"/>
  <c r="AY614" i="14" s="1"/>
  <c r="BB614" i="14" s="1"/>
  <c r="BE614" i="14" s="1"/>
  <c r="R623" i="2"/>
  <c r="S623" i="2" s="1"/>
  <c r="AW562" i="14" s="1"/>
  <c r="AY562" i="14" s="1"/>
  <c r="BB562" i="14" s="1"/>
  <c r="BE562" i="14" s="1"/>
  <c r="R624" i="2"/>
  <c r="S624" i="2" s="1"/>
  <c r="AW735" i="14" s="1"/>
  <c r="AY735" i="14" s="1"/>
  <c r="BB735" i="14" s="1"/>
  <c r="BE735" i="14" s="1"/>
  <c r="R625" i="2"/>
  <c r="S625" i="2" s="1"/>
  <c r="AW537" i="14" s="1"/>
  <c r="AY537" i="14" s="1"/>
  <c r="BB537" i="14" s="1"/>
  <c r="BE537" i="14" s="1"/>
  <c r="R626" i="2"/>
  <c r="S626" i="2" s="1"/>
  <c r="R627" i="2"/>
  <c r="S627" i="2" s="1"/>
  <c r="R628" i="2"/>
  <c r="S628" i="2" s="1"/>
  <c r="AW563" i="14" s="1"/>
  <c r="AY563" i="14" s="1"/>
  <c r="BB563" i="14" s="1"/>
  <c r="BE563" i="14" s="1"/>
  <c r="R629" i="2"/>
  <c r="S629" i="2" s="1"/>
  <c r="R630" i="2"/>
  <c r="S630" i="2" s="1"/>
  <c r="AW794" i="14" s="1"/>
  <c r="AY794" i="14" s="1"/>
  <c r="BB794" i="14" s="1"/>
  <c r="BE794" i="14" s="1"/>
  <c r="R631" i="2"/>
  <c r="S631" i="2" s="1"/>
  <c r="AW496" i="14" s="1"/>
  <c r="AY496" i="14" s="1"/>
  <c r="BB496" i="14" s="1"/>
  <c r="BE496" i="14" s="1"/>
  <c r="R632" i="2"/>
  <c r="S632" i="2" s="1"/>
  <c r="AW776" i="14" s="1"/>
  <c r="AY776" i="14" s="1"/>
  <c r="BB776" i="14" s="1"/>
  <c r="BE776" i="14" s="1"/>
  <c r="R633" i="2"/>
  <c r="S633" i="2" s="1"/>
  <c r="AW522" i="14" s="1"/>
  <c r="AY522" i="14" s="1"/>
  <c r="BB522" i="14" s="1"/>
  <c r="BE522" i="14" s="1"/>
  <c r="R634" i="2"/>
  <c r="S634" i="2" s="1"/>
  <c r="AW500" i="14" s="1"/>
  <c r="AY500" i="14" s="1"/>
  <c r="BB500" i="14" s="1"/>
  <c r="BE500" i="14" s="1"/>
  <c r="R635" i="2"/>
  <c r="S635" i="2" s="1"/>
  <c r="R636" i="2"/>
  <c r="S636" i="2" s="1"/>
  <c r="R637" i="2"/>
  <c r="S637" i="2" s="1"/>
  <c r="AW541" i="14" s="1"/>
  <c r="AY541" i="14" s="1"/>
  <c r="BB541" i="14" s="1"/>
  <c r="BE541" i="14" s="1"/>
  <c r="R638" i="2"/>
  <c r="S638" i="2" s="1"/>
  <c r="AW545" i="14" s="1"/>
  <c r="AY545" i="14" s="1"/>
  <c r="BB545" i="14" s="1"/>
  <c r="BE545" i="14" s="1"/>
  <c r="R639" i="2"/>
  <c r="S639" i="2" s="1"/>
  <c r="R640" i="2"/>
  <c r="S640" i="2" s="1"/>
  <c r="AW504" i="14" s="1"/>
  <c r="AY504" i="14" s="1"/>
  <c r="BB504" i="14" s="1"/>
  <c r="BE504" i="14" s="1"/>
  <c r="R641" i="2"/>
  <c r="S641" i="2" s="1"/>
  <c r="R642" i="2"/>
  <c r="S642" i="2" s="1"/>
  <c r="R643" i="2"/>
  <c r="S643" i="2" s="1"/>
  <c r="AW523" i="14" s="1"/>
  <c r="AY523" i="14" s="1"/>
  <c r="BB523" i="14" s="1"/>
  <c r="BE523" i="14" s="1"/>
  <c r="R644" i="2"/>
  <c r="S644" i="2" s="1"/>
  <c r="AW529" i="14" s="1"/>
  <c r="AY529" i="14" s="1"/>
  <c r="BB529" i="14" s="1"/>
  <c r="BE529" i="14" s="1"/>
  <c r="R645" i="2"/>
  <c r="S645" i="2" s="1"/>
  <c r="R646" i="2"/>
  <c r="S646" i="2" s="1"/>
  <c r="R647" i="2"/>
  <c r="S647" i="2" s="1"/>
  <c r="AW526" i="14" s="1"/>
  <c r="AY526" i="14" s="1"/>
  <c r="BB526" i="14" s="1"/>
  <c r="BE526" i="14" s="1"/>
  <c r="R648" i="2"/>
  <c r="S648" i="2" s="1"/>
  <c r="AW697" i="14" s="1"/>
  <c r="AY697" i="14" s="1"/>
  <c r="BB697" i="14" s="1"/>
  <c r="BE697" i="14" s="1"/>
  <c r="R649" i="2"/>
  <c r="S649" i="2" s="1"/>
  <c r="AW757" i="14" s="1"/>
  <c r="AY757" i="14" s="1"/>
  <c r="BB757" i="14" s="1"/>
  <c r="BE757" i="14" s="1"/>
  <c r="R650" i="2"/>
  <c r="S650" i="2" s="1"/>
  <c r="AW607" i="14" s="1"/>
  <c r="AY607" i="14" s="1"/>
  <c r="BB607" i="14" s="1"/>
  <c r="BE607" i="14" s="1"/>
  <c r="R651" i="2"/>
  <c r="S651" i="2" s="1"/>
  <c r="R652" i="2"/>
  <c r="S652" i="2" s="1"/>
  <c r="R653" i="2"/>
  <c r="S653" i="2" s="1"/>
  <c r="AW816" i="14" s="1"/>
  <c r="AY816" i="14" s="1"/>
  <c r="BB816" i="14" s="1"/>
  <c r="BE816" i="14" s="1"/>
  <c r="R654" i="2"/>
  <c r="S654" i="2" s="1"/>
  <c r="AW798" i="14" s="1"/>
  <c r="AY798" i="14" s="1"/>
  <c r="BB798" i="14" s="1"/>
  <c r="BE798" i="14" s="1"/>
  <c r="R655" i="2"/>
  <c r="S655" i="2" s="1"/>
  <c r="AW625" i="14" s="1"/>
  <c r="AY625" i="14" s="1"/>
  <c r="BB625" i="14" s="1"/>
  <c r="BE625" i="14" s="1"/>
  <c r="R656" i="2"/>
  <c r="S656" i="2" s="1"/>
  <c r="AW685" i="14" s="1"/>
  <c r="AY685" i="14" s="1"/>
  <c r="BB685" i="14" s="1"/>
  <c r="BE685" i="14" s="1"/>
  <c r="R657" i="2"/>
  <c r="S657" i="2" s="1"/>
  <c r="AW572" i="14" s="1"/>
  <c r="AY572" i="14" s="1"/>
  <c r="BB572" i="14" s="1"/>
  <c r="BE572" i="14" s="1"/>
  <c r="R658" i="2"/>
  <c r="S658" i="2" s="1"/>
  <c r="AW586" i="14" s="1"/>
  <c r="AY586" i="14" s="1"/>
  <c r="BB586" i="14" s="1"/>
  <c r="BE586" i="14" s="1"/>
  <c r="R659" i="2"/>
  <c r="S659" i="2" s="1"/>
  <c r="R660" i="2"/>
  <c r="S660" i="2" s="1"/>
  <c r="R661" i="2"/>
  <c r="S661" i="2" s="1"/>
  <c r="AW806" i="14" s="1"/>
  <c r="AY806" i="14" s="1"/>
  <c r="BB806" i="14" s="1"/>
  <c r="BE806" i="14" s="1"/>
  <c r="R662" i="2"/>
  <c r="S662" i="2" s="1"/>
  <c r="AW477" i="14" s="1"/>
  <c r="AY477" i="14" s="1"/>
  <c r="BB477" i="14" s="1"/>
  <c r="BE477" i="14" s="1"/>
  <c r="R663" i="2"/>
  <c r="S663" i="2" s="1"/>
  <c r="R664" i="2"/>
  <c r="S664" i="2" s="1"/>
  <c r="R665" i="2"/>
  <c r="S665" i="2" s="1"/>
  <c r="AW530" i="14" s="1"/>
  <c r="AY530" i="14" s="1"/>
  <c r="BB530" i="14" s="1"/>
  <c r="BE530" i="14" s="1"/>
  <c r="R666" i="2"/>
  <c r="S666" i="2" s="1"/>
  <c r="R667" i="2"/>
  <c r="S667" i="2" s="1"/>
  <c r="AW556" i="14" s="1"/>
  <c r="AY556" i="14" s="1"/>
  <c r="BB556" i="14" s="1"/>
  <c r="BE556" i="14" s="1"/>
  <c r="R668" i="2"/>
  <c r="S668" i="2" s="1"/>
  <c r="AW573" i="14" s="1"/>
  <c r="AY573" i="14" s="1"/>
  <c r="BB573" i="14" s="1"/>
  <c r="BE573" i="14" s="1"/>
  <c r="R669" i="2"/>
  <c r="S669" i="2" s="1"/>
  <c r="AW656" i="14" s="1"/>
  <c r="AY656" i="14" s="1"/>
  <c r="BB656" i="14" s="1"/>
  <c r="BE656" i="14" s="1"/>
  <c r="R670" i="2"/>
  <c r="S670" i="2" s="1"/>
  <c r="AW678" i="14" s="1"/>
  <c r="AY678" i="14" s="1"/>
  <c r="BB678" i="14" s="1"/>
  <c r="BE678" i="14" s="1"/>
  <c r="R671" i="2"/>
  <c r="S671" i="2" s="1"/>
  <c r="AW827" i="14" s="1"/>
  <c r="AY827" i="14" s="1"/>
  <c r="R672" i="2"/>
  <c r="S672" i="2" s="1"/>
  <c r="R673" i="2"/>
  <c r="S673" i="2" s="1"/>
  <c r="R674" i="2"/>
  <c r="S674" i="2" s="1"/>
  <c r="AW809" i="14" s="1"/>
  <c r="AY809" i="14" s="1"/>
  <c r="BB809" i="14" s="1"/>
  <c r="BE809" i="14" s="1"/>
  <c r="R675" i="2"/>
  <c r="S675" i="2" s="1"/>
  <c r="AW803" i="14" s="1"/>
  <c r="AY803" i="14" s="1"/>
  <c r="BB803" i="14" s="1"/>
  <c r="BE803" i="14" s="1"/>
  <c r="R676" i="2"/>
  <c r="S676" i="2" s="1"/>
  <c r="AW703" i="14" s="1"/>
  <c r="AY703" i="14" s="1"/>
  <c r="BB703" i="14" s="1"/>
  <c r="BE703" i="14" s="1"/>
  <c r="R677" i="2"/>
  <c r="S677" i="2" s="1"/>
  <c r="AW574" i="14" s="1"/>
  <c r="AY574" i="14" s="1"/>
  <c r="BB574" i="14" s="1"/>
  <c r="BE574" i="14" s="1"/>
  <c r="R678" i="2"/>
  <c r="S678" i="2" s="1"/>
  <c r="AW657" i="14" s="1"/>
  <c r="AY657" i="14" s="1"/>
  <c r="BB657" i="14" s="1"/>
  <c r="BE657" i="14" s="1"/>
  <c r="R679" i="2"/>
  <c r="S679" i="2" s="1"/>
  <c r="AW814" i="14" s="1"/>
  <c r="AY814" i="14" s="1"/>
  <c r="BB814" i="14" s="1"/>
  <c r="BE814" i="14" s="1"/>
  <c r="R680" i="2"/>
  <c r="S680" i="2" s="1"/>
  <c r="AW634" i="14" s="1"/>
  <c r="AY634" i="14" s="1"/>
  <c r="BB634" i="14" s="1"/>
  <c r="BE634" i="14" s="1"/>
  <c r="R681" i="2"/>
  <c r="S681" i="2" s="1"/>
  <c r="AW635" i="14" s="1"/>
  <c r="AY635" i="14" s="1"/>
  <c r="BB635" i="14" s="1"/>
  <c r="BE635" i="14" s="1"/>
  <c r="R682" i="2"/>
  <c r="S682" i="2" s="1"/>
  <c r="AW771" i="14" s="1"/>
  <c r="AY771" i="14" s="1"/>
  <c r="BB771" i="14" s="1"/>
  <c r="BE771" i="14" s="1"/>
  <c r="R683" i="2"/>
  <c r="S683" i="2" s="1"/>
  <c r="AW481" i="14" s="1"/>
  <c r="AY481" i="14" s="1"/>
  <c r="BB481" i="14" s="1"/>
  <c r="BE481" i="14" s="1"/>
  <c r="R684" i="2"/>
  <c r="S684" i="2" s="1"/>
  <c r="AW538" i="14" s="1"/>
  <c r="AY538" i="14" s="1"/>
  <c r="BB538" i="14" s="1"/>
  <c r="BE538" i="14" s="1"/>
  <c r="R685" i="2"/>
  <c r="S685" i="2" s="1"/>
  <c r="R686" i="2"/>
  <c r="S686" i="2" s="1"/>
  <c r="R687" i="2"/>
  <c r="S687" i="2" s="1"/>
  <c r="AW534" i="14" s="1"/>
  <c r="AY534" i="14" s="1"/>
  <c r="BB534" i="14" s="1"/>
  <c r="BE534" i="14" s="1"/>
  <c r="R688" i="2"/>
  <c r="S688" i="2" s="1"/>
  <c r="AW783" i="14" s="1"/>
  <c r="AY783" i="14" s="1"/>
  <c r="BB783" i="14" s="1"/>
  <c r="BE783" i="14" s="1"/>
  <c r="R689" i="2"/>
  <c r="S689" i="2" s="1"/>
  <c r="AW557" i="14" s="1"/>
  <c r="AY557" i="14" s="1"/>
  <c r="BB557" i="14" s="1"/>
  <c r="BE557" i="14" s="1"/>
  <c r="R690" i="2"/>
  <c r="S690" i="2" s="1"/>
  <c r="R691" i="2"/>
  <c r="S691" i="2" s="1"/>
  <c r="R692" i="2"/>
  <c r="S692" i="2" s="1"/>
  <c r="AW807" i="14" s="1"/>
  <c r="AY807" i="14" s="1"/>
  <c r="BB807" i="14" s="1"/>
  <c r="BE807" i="14" s="1"/>
  <c r="R693" i="2"/>
  <c r="S693" i="2" s="1"/>
  <c r="AW594" i="14" s="1"/>
  <c r="AY594" i="14" s="1"/>
  <c r="BB594" i="14" s="1"/>
  <c r="BE594" i="14" s="1"/>
  <c r="R694" i="2"/>
  <c r="S694" i="2" s="1"/>
  <c r="AW799" i="14" s="1"/>
  <c r="AY799" i="14" s="1"/>
  <c r="BB799" i="14" s="1"/>
  <c r="BE799" i="14" s="1"/>
  <c r="R695" i="2"/>
  <c r="S695" i="2" s="1"/>
  <c r="AW686" i="14" s="1"/>
  <c r="AY686" i="14" s="1"/>
  <c r="BB686" i="14" s="1"/>
  <c r="BE686" i="14" s="1"/>
  <c r="R696" i="2"/>
  <c r="S696" i="2" s="1"/>
  <c r="AW742" i="14" s="1"/>
  <c r="AY742" i="14" s="1"/>
  <c r="BB742" i="14" s="1"/>
  <c r="BE742" i="14" s="1"/>
  <c r="R697" i="2"/>
  <c r="S697" i="2" s="1"/>
  <c r="AW648" i="14" s="1"/>
  <c r="AY648" i="14" s="1"/>
  <c r="BB648" i="14" s="1"/>
  <c r="BE648" i="14" s="1"/>
  <c r="R698" i="2"/>
  <c r="S698" i="2" s="1"/>
  <c r="AW552" i="14" s="1"/>
  <c r="AY552" i="14" s="1"/>
  <c r="BB552" i="14" s="1"/>
  <c r="BE552" i="14" s="1"/>
  <c r="R699" i="2"/>
  <c r="S699" i="2" s="1"/>
  <c r="AW595" i="14" s="1"/>
  <c r="AY595" i="14" s="1"/>
  <c r="BB595" i="14" s="1"/>
  <c r="BE595" i="14" s="1"/>
  <c r="R700" i="2"/>
  <c r="S700" i="2" s="1"/>
  <c r="AW704" i="14" s="1"/>
  <c r="AY704" i="14" s="1"/>
  <c r="BB704" i="14" s="1"/>
  <c r="BE704" i="14" s="1"/>
  <c r="R701" i="2"/>
  <c r="S701" i="2" s="1"/>
  <c r="AW658" i="14" s="1"/>
  <c r="AY658" i="14" s="1"/>
  <c r="BB658" i="14" s="1"/>
  <c r="BE658" i="14" s="1"/>
  <c r="R702" i="2"/>
  <c r="S702" i="2" s="1"/>
  <c r="AW763" i="14" s="1"/>
  <c r="AY763" i="14" s="1"/>
  <c r="BB763" i="14" s="1"/>
  <c r="BE763" i="14" s="1"/>
  <c r="R703" i="2"/>
  <c r="S703" i="2" s="1"/>
  <c r="AW608" i="14" s="1"/>
  <c r="AY608" i="14" s="1"/>
  <c r="BB608" i="14" s="1"/>
  <c r="BE608" i="14" s="1"/>
  <c r="R704" i="2"/>
  <c r="S704" i="2" s="1"/>
  <c r="AW768" i="14" s="1"/>
  <c r="AY768" i="14" s="1"/>
  <c r="BB768" i="14" s="1"/>
  <c r="BE768" i="14" s="1"/>
  <c r="R705" i="2"/>
  <c r="S705" i="2" s="1"/>
  <c r="AW828" i="14" s="1"/>
  <c r="AY828" i="14" s="1"/>
  <c r="R706" i="2"/>
  <c r="S706" i="2" s="1"/>
  <c r="AW489" i="14" s="1"/>
  <c r="AY489" i="14" s="1"/>
  <c r="BB489" i="14" s="1"/>
  <c r="BE489" i="14" s="1"/>
  <c r="R707" i="2"/>
  <c r="S707" i="2" s="1"/>
  <c r="AW577" i="14" s="1"/>
  <c r="AY577" i="14" s="1"/>
  <c r="BB577" i="14" s="1"/>
  <c r="BE577" i="14" s="1"/>
  <c r="R708" i="2"/>
  <c r="S708" i="2" s="1"/>
  <c r="AW550" i="14" s="1"/>
  <c r="AY550" i="14" s="1"/>
  <c r="BB550" i="14" s="1"/>
  <c r="BE550" i="14" s="1"/>
  <c r="R709" i="2"/>
  <c r="S709" i="2" s="1"/>
  <c r="AW558" i="14" s="1"/>
  <c r="AY558" i="14" s="1"/>
  <c r="BB558" i="14" s="1"/>
  <c r="BE558" i="14" s="1"/>
  <c r="R710" i="2"/>
  <c r="S710" i="2" s="1"/>
  <c r="AW482" i="14" s="1"/>
  <c r="AY482" i="14" s="1"/>
  <c r="BB482" i="14" s="1"/>
  <c r="BE482" i="14" s="1"/>
  <c r="R711" i="2"/>
  <c r="S711" i="2" s="1"/>
  <c r="R712" i="2"/>
  <c r="S712" i="2" s="1"/>
  <c r="R713" i="2"/>
  <c r="S713" i="2" s="1"/>
  <c r="AW687" i="14" s="1"/>
  <c r="AY687" i="14" s="1"/>
  <c r="BB687" i="14" s="1"/>
  <c r="BE687" i="14" s="1"/>
  <c r="R714" i="2"/>
  <c r="S714" i="2" s="1"/>
  <c r="AW578" i="14" s="1"/>
  <c r="AY578" i="14" s="1"/>
  <c r="BB578" i="14" s="1"/>
  <c r="BE578" i="14" s="1"/>
  <c r="R715" i="2"/>
  <c r="S715" i="2" s="1"/>
  <c r="R716" i="2"/>
  <c r="S716" i="2" s="1"/>
  <c r="R717" i="2"/>
  <c r="S717" i="2" s="1"/>
  <c r="AW698" i="14" s="1"/>
  <c r="AY698" i="14" s="1"/>
  <c r="BB698" i="14" s="1"/>
  <c r="BE698" i="14" s="1"/>
  <c r="R718" i="2"/>
  <c r="S718" i="2" s="1"/>
  <c r="AW829" i="14" s="1"/>
  <c r="AY829" i="14" s="1"/>
  <c r="R719" i="2"/>
  <c r="S719" i="2" s="1"/>
  <c r="AW579" i="14" s="1"/>
  <c r="AY579" i="14" s="1"/>
  <c r="BB579" i="14" s="1"/>
  <c r="BE579" i="14" s="1"/>
  <c r="R720" i="2"/>
  <c r="S720" i="2" s="1"/>
  <c r="AW726" i="14" s="1"/>
  <c r="AY726" i="14" s="1"/>
  <c r="BB726" i="14" s="1"/>
  <c r="BE726" i="14" s="1"/>
  <c r="R721" i="2"/>
  <c r="S721" i="2" s="1"/>
  <c r="AW508" i="14" s="1"/>
  <c r="AY508" i="14" s="1"/>
  <c r="BB508" i="14" s="1"/>
  <c r="BE508" i="14" s="1"/>
  <c r="R722" i="2"/>
  <c r="S722" i="2" s="1"/>
  <c r="AW615" i="14" s="1"/>
  <c r="AY615" i="14" s="1"/>
  <c r="BB615" i="14" s="1"/>
  <c r="BE615" i="14" s="1"/>
  <c r="R723" i="2"/>
  <c r="S723" i="2" s="1"/>
  <c r="AW492" i="14" s="1"/>
  <c r="AY492" i="14" s="1"/>
  <c r="BB492" i="14" s="1"/>
  <c r="BE492" i="14" s="1"/>
  <c r="R724" i="2"/>
  <c r="S724" i="2" s="1"/>
  <c r="R725" i="2"/>
  <c r="S725" i="2" s="1"/>
  <c r="AW548" i="14" s="1"/>
  <c r="AY548" i="14" s="1"/>
  <c r="BB548" i="14" s="1"/>
  <c r="BE548" i="14" s="1"/>
  <c r="R726" i="2"/>
  <c r="S726" i="2" s="1"/>
  <c r="AW830" i="14" s="1"/>
  <c r="AY830" i="14" s="1"/>
  <c r="R727" i="2"/>
  <c r="S727" i="2" s="1"/>
  <c r="AW688" i="14" s="1"/>
  <c r="AY688" i="14" s="1"/>
  <c r="BB688" i="14" s="1"/>
  <c r="BE688" i="14" s="1"/>
  <c r="R728" i="2"/>
  <c r="S728" i="2" s="1"/>
  <c r="AW616" i="14" s="1"/>
  <c r="AY616" i="14" s="1"/>
  <c r="BB616" i="14" s="1"/>
  <c r="BE616" i="14" s="1"/>
  <c r="R729" i="2"/>
  <c r="S729" i="2" s="1"/>
  <c r="AW779" i="14" s="1"/>
  <c r="AY779" i="14" s="1"/>
  <c r="BB779" i="14" s="1"/>
  <c r="BE779" i="14" s="1"/>
  <c r="R730" i="2"/>
  <c r="S730" i="2" s="1"/>
  <c r="AW521" i="14" s="1"/>
  <c r="AY521" i="14" s="1"/>
  <c r="BB521" i="14" s="1"/>
  <c r="BE521" i="14" s="1"/>
  <c r="R731" i="2"/>
  <c r="S731" i="2" s="1"/>
  <c r="AW679" i="14" s="1"/>
  <c r="AY679" i="14" s="1"/>
  <c r="BB679" i="14" s="1"/>
  <c r="BE679" i="14" s="1"/>
  <c r="R732" i="2"/>
  <c r="S732" i="2" s="1"/>
  <c r="AW743" i="14" s="1"/>
  <c r="AY743" i="14" s="1"/>
  <c r="BB743" i="14" s="1"/>
  <c r="BE743" i="14" s="1"/>
  <c r="R733" i="2"/>
  <c r="S733" i="2" s="1"/>
  <c r="AW505" i="14" s="1"/>
  <c r="AY505" i="14" s="1"/>
  <c r="BB505" i="14" s="1"/>
  <c r="BE505" i="14" s="1"/>
  <c r="R734" i="2"/>
  <c r="S734" i="2" s="1"/>
  <c r="AW587" i="14" s="1"/>
  <c r="AY587" i="14" s="1"/>
  <c r="BB587" i="14" s="1"/>
  <c r="BE587" i="14" s="1"/>
  <c r="R735" i="2"/>
  <c r="S735" i="2" s="1"/>
  <c r="AW549" i="14" s="1"/>
  <c r="AY549" i="14" s="1"/>
  <c r="BB549" i="14" s="1"/>
  <c r="BE549" i="14" s="1"/>
  <c r="R736" i="2"/>
  <c r="S736" i="2" s="1"/>
  <c r="R737" i="2"/>
  <c r="S737" i="2" s="1"/>
  <c r="R738" i="2"/>
  <c r="S738" i="2" s="1"/>
  <c r="AW705" i="14" s="1"/>
  <c r="AY705" i="14" s="1"/>
  <c r="BB705" i="14" s="1"/>
  <c r="BE705" i="14" s="1"/>
  <c r="R739" i="2"/>
  <c r="S739" i="2" s="1"/>
  <c r="R740" i="2"/>
  <c r="S740" i="2" s="1"/>
  <c r="R741" i="2"/>
  <c r="S741" i="2" s="1"/>
  <c r="AW727" i="14" s="1"/>
  <c r="AY727" i="14" s="1"/>
  <c r="BB727" i="14" s="1"/>
  <c r="BE727" i="14" s="1"/>
  <c r="R742" i="2"/>
  <c r="S742" i="2" s="1"/>
  <c r="AW831" i="14" s="1"/>
  <c r="AY831" i="14" s="1"/>
  <c r="R743" i="2"/>
  <c r="S743" i="2" s="1"/>
  <c r="AW539" i="14" s="1"/>
  <c r="AY539" i="14" s="1"/>
  <c r="BB539" i="14" s="1"/>
  <c r="BE539" i="14" s="1"/>
  <c r="R744" i="2"/>
  <c r="S744" i="2" s="1"/>
  <c r="AW479" i="14" s="1"/>
  <c r="AY479" i="14" s="1"/>
  <c r="BB479" i="14" s="1"/>
  <c r="BE479" i="14" s="1"/>
  <c r="R745" i="2"/>
  <c r="S745" i="2" s="1"/>
  <c r="R746" i="2"/>
  <c r="S746" i="2" s="1"/>
  <c r="R747" i="2"/>
  <c r="S747" i="2" s="1"/>
  <c r="AW564" i="14" s="1"/>
  <c r="AY564" i="14" s="1"/>
  <c r="BB564" i="14" s="1"/>
  <c r="BE564" i="14" s="1"/>
  <c r="R748" i="2"/>
  <c r="S748" i="2" s="1"/>
  <c r="AW746" i="14" s="1"/>
  <c r="AY746" i="14" s="1"/>
  <c r="BB746" i="14" s="1"/>
  <c r="BE746" i="14" s="1"/>
  <c r="R749" i="2"/>
  <c r="S749" i="2" s="1"/>
  <c r="AW780" i="14" s="1"/>
  <c r="AY780" i="14" s="1"/>
  <c r="BB780" i="14" s="1"/>
  <c r="BE780" i="14" s="1"/>
  <c r="R750" i="2"/>
  <c r="S750" i="2" s="1"/>
  <c r="AW692" i="14" s="1"/>
  <c r="AY692" i="14" s="1"/>
  <c r="BB692" i="14" s="1"/>
  <c r="BE692" i="14" s="1"/>
  <c r="R751" i="2"/>
  <c r="S751" i="2" s="1"/>
  <c r="AW765" i="14" s="1"/>
  <c r="AY765" i="14" s="1"/>
  <c r="BB765" i="14" s="1"/>
  <c r="BE765" i="14" s="1"/>
  <c r="R752" i="2"/>
  <c r="S752" i="2" s="1"/>
  <c r="AW689" i="14" s="1"/>
  <c r="AY689" i="14" s="1"/>
  <c r="BB689" i="14" s="1"/>
  <c r="BE689" i="14" s="1"/>
  <c r="R753" i="2"/>
  <c r="S753" i="2" s="1"/>
  <c r="AW644" i="14" s="1"/>
  <c r="AY644" i="14" s="1"/>
  <c r="BB644" i="14" s="1"/>
  <c r="BE644" i="14" s="1"/>
  <c r="R754" i="2"/>
  <c r="S754" i="2" s="1"/>
  <c r="AW707" i="14" s="1"/>
  <c r="AY707" i="14" s="1"/>
  <c r="BB707" i="14" s="1"/>
  <c r="BE707" i="14" s="1"/>
  <c r="R755" i="2"/>
  <c r="S755" i="2" s="1"/>
  <c r="AW832" i="14" s="1"/>
  <c r="AY832" i="14" s="1"/>
  <c r="R756" i="2"/>
  <c r="S756" i="2" s="1"/>
  <c r="AW519" i="14" s="1"/>
  <c r="AY519" i="14" s="1"/>
  <c r="BB519" i="14" s="1"/>
  <c r="BE519" i="14" s="1"/>
  <c r="R757" i="2"/>
  <c r="S757" i="2" s="1"/>
  <c r="R758" i="2"/>
  <c r="S758" i="2" s="1"/>
  <c r="AW647" i="14" s="1"/>
  <c r="AY647" i="14" s="1"/>
  <c r="BB647" i="14" s="1"/>
  <c r="BE647" i="14" s="1"/>
  <c r="R759" i="2"/>
  <c r="S759" i="2" s="1"/>
  <c r="AW603" i="14" s="1"/>
  <c r="AY603" i="14" s="1"/>
  <c r="BB603" i="14" s="1"/>
  <c r="BE603" i="14" s="1"/>
  <c r="R760" i="2"/>
  <c r="S760" i="2" s="1"/>
  <c r="AW626" i="14" s="1"/>
  <c r="AY626" i="14" s="1"/>
  <c r="BB626" i="14" s="1"/>
  <c r="BE626" i="14" s="1"/>
  <c r="R761" i="2"/>
  <c r="S761" i="2" s="1"/>
  <c r="AW575" i="14" s="1"/>
  <c r="AY575" i="14" s="1"/>
  <c r="BB575" i="14" s="1"/>
  <c r="BE575" i="14" s="1"/>
  <c r="R762" i="2"/>
  <c r="S762" i="2" s="1"/>
  <c r="AW801" i="14" s="1"/>
  <c r="AY801" i="14" s="1"/>
  <c r="BB801" i="14" s="1"/>
  <c r="BE801" i="14" s="1"/>
  <c r="R763" i="2"/>
  <c r="S763" i="2" s="1"/>
  <c r="AW604" i="14" s="1"/>
  <c r="AY604" i="14" s="1"/>
  <c r="BB604" i="14" s="1"/>
  <c r="BE604" i="14" s="1"/>
  <c r="R764" i="2"/>
  <c r="S764" i="2" s="1"/>
  <c r="R765" i="2"/>
  <c r="S765" i="2" s="1"/>
  <c r="AW738" i="14" s="1"/>
  <c r="AY738" i="14" s="1"/>
  <c r="BB738" i="14" s="1"/>
  <c r="BE738" i="14" s="1"/>
  <c r="R766" i="2"/>
  <c r="S766" i="2" s="1"/>
  <c r="AW781" i="14" s="1"/>
  <c r="AY781" i="14" s="1"/>
  <c r="BB781" i="14" s="1"/>
  <c r="BE781" i="14" s="1"/>
  <c r="R767" i="2"/>
  <c r="S767" i="2" s="1"/>
  <c r="AW495" i="14" s="1"/>
  <c r="AY495" i="14" s="1"/>
  <c r="BB495" i="14" s="1"/>
  <c r="BE495" i="14" s="1"/>
  <c r="R768" i="2"/>
  <c r="S768" i="2" s="1"/>
  <c r="R769" i="2"/>
  <c r="S769" i="2" s="1"/>
  <c r="R770" i="2"/>
  <c r="S770" i="2" s="1"/>
  <c r="AW736" i="14" s="1"/>
  <c r="AY736" i="14" s="1"/>
  <c r="BB736" i="14" s="1"/>
  <c r="BE736" i="14" s="1"/>
  <c r="R771" i="2"/>
  <c r="S771" i="2" s="1"/>
  <c r="AW749" i="14" s="1"/>
  <c r="AY749" i="14" s="1"/>
  <c r="BB749" i="14" s="1"/>
  <c r="BE749" i="14" s="1"/>
  <c r="R772" i="2"/>
  <c r="S772" i="2" s="1"/>
  <c r="R773" i="2"/>
  <c r="S773" i="2" s="1"/>
  <c r="R774" i="2"/>
  <c r="S774" i="2" s="1"/>
  <c r="AW553" i="14" s="1"/>
  <c r="AY553" i="14" s="1"/>
  <c r="BB553" i="14" s="1"/>
  <c r="BE553" i="14" s="1"/>
  <c r="R775" i="2"/>
  <c r="S775" i="2" s="1"/>
  <c r="AW693" i="14" s="1"/>
  <c r="AY693" i="14" s="1"/>
  <c r="BB693" i="14" s="1"/>
  <c r="BE693" i="14" s="1"/>
  <c r="R776" i="2"/>
  <c r="S776" i="2" s="1"/>
  <c r="AW673" i="14" s="1"/>
  <c r="AY673" i="14" s="1"/>
  <c r="BB673" i="14" s="1"/>
  <c r="BE673" i="14" s="1"/>
  <c r="R777" i="2"/>
  <c r="S777" i="2" s="1"/>
  <c r="R778" i="2"/>
  <c r="S778" i="2" s="1"/>
  <c r="R779" i="2"/>
  <c r="S779" i="2" s="1"/>
  <c r="AW694" i="14" s="1"/>
  <c r="AY694" i="14" s="1"/>
  <c r="BB694" i="14" s="1"/>
  <c r="BE694" i="14" s="1"/>
  <c r="R780" i="2"/>
  <c r="S780" i="2" s="1"/>
  <c r="AW576" i="14" s="1"/>
  <c r="AY576" i="14" s="1"/>
  <c r="BB576" i="14" s="1"/>
  <c r="BE576" i="14" s="1"/>
  <c r="R781" i="2"/>
  <c r="S781" i="2" s="1"/>
  <c r="AW766" i="14" s="1"/>
  <c r="AY766" i="14" s="1"/>
  <c r="BB766" i="14" s="1"/>
  <c r="BE766" i="14" s="1"/>
  <c r="R782" i="2"/>
  <c r="S782" i="2" s="1"/>
  <c r="AW744" i="14" s="1"/>
  <c r="AY744" i="14" s="1"/>
  <c r="BB744" i="14" s="1"/>
  <c r="BE744" i="14" s="1"/>
  <c r="R783" i="2"/>
  <c r="S783" i="2" s="1"/>
  <c r="R784" i="2"/>
  <c r="S784" i="2" s="1"/>
  <c r="R785" i="2"/>
  <c r="S785" i="2" s="1"/>
  <c r="AW745" i="14" s="1"/>
  <c r="AY745" i="14" s="1"/>
  <c r="BB745" i="14" s="1"/>
  <c r="BE745" i="14" s="1"/>
  <c r="R786" i="2"/>
  <c r="S786" i="2" s="1"/>
  <c r="AW597" i="14" s="1"/>
  <c r="AY597" i="14" s="1"/>
  <c r="BB597" i="14" s="1"/>
  <c r="BE597" i="14" s="1"/>
  <c r="R787" i="2"/>
  <c r="S787" i="2" s="1"/>
  <c r="AW753" i="14" s="1"/>
  <c r="AY753" i="14" s="1"/>
  <c r="BB753" i="14" s="1"/>
  <c r="BE753" i="14" s="1"/>
  <c r="R788" i="2"/>
  <c r="S788" i="2" s="1"/>
  <c r="AW711" i="14" s="1"/>
  <c r="AY711" i="14" s="1"/>
  <c r="BB711" i="14" s="1"/>
  <c r="BE711" i="14" s="1"/>
  <c r="R789" i="2"/>
  <c r="S789" i="2" s="1"/>
  <c r="AW785" i="14" s="1"/>
  <c r="AY785" i="14" s="1"/>
  <c r="BB785" i="14" s="1"/>
  <c r="BE785" i="14" s="1"/>
  <c r="R790" i="2"/>
  <c r="S790" i="2" s="1"/>
  <c r="AW636" i="14" s="1"/>
  <c r="AY636" i="14" s="1"/>
  <c r="BB636" i="14" s="1"/>
  <c r="BE636" i="14" s="1"/>
  <c r="R791" i="2"/>
  <c r="S791" i="2" s="1"/>
  <c r="AW750" i="14" s="1"/>
  <c r="AY750" i="14" s="1"/>
  <c r="BB750" i="14" s="1"/>
  <c r="BE750" i="14" s="1"/>
  <c r="R792" i="2"/>
  <c r="S792" i="2" s="1"/>
  <c r="AW520" i="14" s="1"/>
  <c r="AY520" i="14" s="1"/>
  <c r="BB520" i="14" s="1"/>
  <c r="BE520" i="14" s="1"/>
  <c r="R793" i="2"/>
  <c r="S793" i="2" s="1"/>
  <c r="AW791" i="14" s="1"/>
  <c r="AY791" i="14" s="1"/>
  <c r="BB791" i="14" s="1"/>
  <c r="BE791" i="14" s="1"/>
  <c r="R794" i="2"/>
  <c r="S794" i="2" s="1"/>
  <c r="AW565" i="14" s="1"/>
  <c r="AY565" i="14" s="1"/>
  <c r="BB565" i="14" s="1"/>
  <c r="BE565" i="14" s="1"/>
  <c r="R795" i="2"/>
  <c r="S795" i="2" s="1"/>
  <c r="AW739" i="14" s="1"/>
  <c r="AY739" i="14" s="1"/>
  <c r="BB739" i="14" s="1"/>
  <c r="BE739" i="14" s="1"/>
  <c r="R796" i="2"/>
  <c r="S796" i="2" s="1"/>
  <c r="AW659" i="14" s="1"/>
  <c r="AY659" i="14" s="1"/>
  <c r="BB659" i="14" s="1"/>
  <c r="BE659" i="14" s="1"/>
  <c r="R797" i="2"/>
  <c r="S797" i="2" s="1"/>
  <c r="AW674" i="14" s="1"/>
  <c r="AY674" i="14" s="1"/>
  <c r="BB674" i="14" s="1"/>
  <c r="BE674" i="14" s="1"/>
  <c r="R798" i="2"/>
  <c r="S798" i="2" s="1"/>
  <c r="AW483" i="14" s="1"/>
  <c r="AY483" i="14" s="1"/>
  <c r="BB483" i="14" s="1"/>
  <c r="BE483" i="14" s="1"/>
  <c r="R799" i="2"/>
  <c r="S799" i="2" s="1"/>
  <c r="AW833" i="14" s="1"/>
  <c r="AY833" i="14" s="1"/>
  <c r="R800" i="2"/>
  <c r="S800" i="2" s="1"/>
  <c r="AW551" i="14" s="1"/>
  <c r="AY551" i="14" s="1"/>
  <c r="BB551" i="14" s="1"/>
  <c r="BE551" i="14" s="1"/>
  <c r="R801" i="2"/>
  <c r="S801" i="2" s="1"/>
  <c r="AW699" i="14" s="1"/>
  <c r="AY699" i="14" s="1"/>
  <c r="BB699" i="14" s="1"/>
  <c r="BE699" i="14" s="1"/>
  <c r="R802" i="2"/>
  <c r="S802" i="2" s="1"/>
  <c r="AW795" i="14" s="1"/>
  <c r="AY795" i="14" s="1"/>
  <c r="BB795" i="14" s="1"/>
  <c r="BE795" i="14" s="1"/>
  <c r="R803" i="2"/>
  <c r="S803" i="2" s="1"/>
  <c r="AW788" i="14" s="1"/>
  <c r="AY788" i="14" s="1"/>
  <c r="BB788" i="14" s="1"/>
  <c r="BE788" i="14" s="1"/>
  <c r="R804" i="2"/>
  <c r="S804" i="2" s="1"/>
  <c r="AW480" i="14" s="1"/>
  <c r="AY480" i="14" s="1"/>
  <c r="BB480" i="14" s="1"/>
  <c r="BE480" i="14" s="1"/>
  <c r="R805" i="2"/>
  <c r="S805" i="2" s="1"/>
  <c r="AW777" i="14" s="1"/>
  <c r="AY777" i="14" s="1"/>
  <c r="BB777" i="14" s="1"/>
  <c r="BE777" i="14" s="1"/>
  <c r="R806" i="2"/>
  <c r="S806" i="2" s="1"/>
  <c r="AW792" i="14" s="1"/>
  <c r="AY792" i="14" s="1"/>
  <c r="BB792" i="14" s="1"/>
  <c r="BE792" i="14" s="1"/>
  <c r="R807" i="2"/>
  <c r="S807" i="2" s="1"/>
  <c r="AW498" i="14" s="1"/>
  <c r="AY498" i="14" s="1"/>
  <c r="BB498" i="14" s="1"/>
  <c r="BE498" i="14" s="1"/>
  <c r="R808" i="2"/>
  <c r="S808" i="2" s="1"/>
  <c r="R809" i="2"/>
  <c r="S809" i="2" s="1"/>
  <c r="R810" i="2"/>
  <c r="S810" i="2" s="1"/>
  <c r="AW542" i="14" s="1"/>
  <c r="AY542" i="14" s="1"/>
  <c r="BB542" i="14" s="1"/>
  <c r="BE542" i="14" s="1"/>
  <c r="R811" i="2"/>
  <c r="S811" i="2" s="1"/>
  <c r="AW815" i="14" s="1"/>
  <c r="AY815" i="14" s="1"/>
  <c r="BB815" i="14" s="1"/>
  <c r="BE815" i="14" s="1"/>
  <c r="R812" i="2"/>
  <c r="S812" i="2" s="1"/>
  <c r="AW834" i="14" s="1"/>
  <c r="AY834" i="14" s="1"/>
  <c r="R813" i="2"/>
  <c r="S813" i="2" s="1"/>
  <c r="R814" i="2"/>
  <c r="S814" i="2" s="1"/>
  <c r="R815" i="2"/>
  <c r="S815" i="2" s="1"/>
  <c r="AW675" i="14" s="1"/>
  <c r="AY675" i="14" s="1"/>
  <c r="BB675" i="14" s="1"/>
  <c r="BE675" i="14" s="1"/>
  <c r="R816" i="2"/>
  <c r="S816" i="2" s="1"/>
  <c r="AW835" i="14" s="1"/>
  <c r="AY835" i="14" s="1"/>
  <c r="R817" i="2"/>
  <c r="S817" i="2" s="1"/>
  <c r="AW708" i="14" s="1"/>
  <c r="AY708" i="14" s="1"/>
  <c r="BB708" i="14" s="1"/>
  <c r="BE708" i="14" s="1"/>
  <c r="R818" i="2"/>
  <c r="S818" i="2" s="1"/>
  <c r="AW769" i="14" s="1"/>
  <c r="AY769" i="14" s="1"/>
  <c r="BB769" i="14" s="1"/>
  <c r="BE769" i="14" s="1"/>
  <c r="R819" i="2"/>
  <c r="S819" i="2" s="1"/>
  <c r="AW782" i="14" s="1"/>
  <c r="AY782" i="14" s="1"/>
  <c r="BB782" i="14" s="1"/>
  <c r="BE782" i="14" s="1"/>
  <c r="R820" i="2"/>
  <c r="S820" i="2" s="1"/>
  <c r="AW580" i="14" s="1"/>
  <c r="AY580" i="14" s="1"/>
  <c r="BB580" i="14" s="1"/>
  <c r="BE580" i="14" s="1"/>
  <c r="R821" i="2"/>
  <c r="S821" i="2" s="1"/>
  <c r="AW819" i="14" s="1"/>
  <c r="AY819" i="14" s="1"/>
  <c r="BB819" i="14" s="1"/>
  <c r="BE819" i="14" s="1"/>
  <c r="R822" i="2"/>
  <c r="S822" i="2" s="1"/>
  <c r="AW609" i="14" s="1"/>
  <c r="AY609" i="14" s="1"/>
  <c r="BB609" i="14" s="1"/>
  <c r="BE609" i="14" s="1"/>
  <c r="R823" i="2"/>
  <c r="S823" i="2" s="1"/>
  <c r="AW637" i="14" s="1"/>
  <c r="AY637" i="14" s="1"/>
  <c r="BB637" i="14" s="1"/>
  <c r="BE637" i="14" s="1"/>
  <c r="R824" i="2"/>
  <c r="S824" i="2" s="1"/>
  <c r="AW812" i="14" s="1"/>
  <c r="AY812" i="14" s="1"/>
  <c r="BB812" i="14" s="1"/>
  <c r="BE812" i="14" s="1"/>
  <c r="R825" i="2"/>
  <c r="S825" i="2" s="1"/>
  <c r="AW581" i="14" s="1"/>
  <c r="AY581" i="14" s="1"/>
  <c r="BB581" i="14" s="1"/>
  <c r="BE581" i="14" s="1"/>
  <c r="R826" i="2"/>
  <c r="S826" i="2" s="1"/>
  <c r="AW728" i="14" s="1"/>
  <c r="AY728" i="14" s="1"/>
  <c r="BB728" i="14" s="1"/>
  <c r="BE728" i="14" s="1"/>
  <c r="R827" i="2"/>
  <c r="S827" i="2" s="1"/>
  <c r="AW617" i="14" s="1"/>
  <c r="AY617" i="14" s="1"/>
  <c r="BB617" i="14" s="1"/>
  <c r="BE617" i="14" s="1"/>
  <c r="R828" i="2"/>
  <c r="S828" i="2" s="1"/>
  <c r="R829" i="2"/>
  <c r="S829" i="2" s="1"/>
  <c r="AW695" i="14" s="1"/>
  <c r="AY695" i="14" s="1"/>
  <c r="BB695" i="14" s="1"/>
  <c r="BE695" i="14" s="1"/>
  <c r="R830" i="2"/>
  <c r="S830" i="2" s="1"/>
  <c r="AW506" i="14" s="1"/>
  <c r="AY506" i="14" s="1"/>
  <c r="BB506" i="14" s="1"/>
  <c r="BE506" i="14" s="1"/>
  <c r="R831" i="2"/>
  <c r="S831" i="2" s="1"/>
  <c r="AW638" i="14" s="1"/>
  <c r="AY638" i="14" s="1"/>
  <c r="BB638" i="14" s="1"/>
  <c r="BE638" i="14" s="1"/>
  <c r="R832" i="2"/>
  <c r="S832" i="2" s="1"/>
  <c r="AW690" i="14" s="1"/>
  <c r="AY690" i="14" s="1"/>
  <c r="BB690" i="14" s="1"/>
  <c r="BE690" i="14" s="1"/>
  <c r="R833" i="2"/>
  <c r="S833" i="2" s="1"/>
  <c r="R834" i="2"/>
  <c r="S834" i="2" s="1"/>
  <c r="AW836" i="14" s="1"/>
  <c r="AY836" i="14" s="1"/>
  <c r="R835" i="2"/>
  <c r="S835" i="2" s="1"/>
  <c r="AW618" i="14" s="1"/>
  <c r="AY618" i="14" s="1"/>
  <c r="BB618" i="14" s="1"/>
  <c r="BE618" i="14" s="1"/>
  <c r="R836" i="2"/>
  <c r="S836" i="2" s="1"/>
  <c r="AW837" i="14" s="1"/>
  <c r="AY837" i="14" s="1"/>
  <c r="R837" i="2"/>
  <c r="S837" i="2" s="1"/>
  <c r="AW793" i="14" s="1"/>
  <c r="AY793" i="14" s="1"/>
  <c r="BB793" i="14" s="1"/>
  <c r="BE793" i="14" s="1"/>
  <c r="R838" i="2"/>
  <c r="S838" i="2" s="1"/>
  <c r="AW652" i="14" s="1"/>
  <c r="AY652" i="14" s="1"/>
  <c r="BB652" i="14" s="1"/>
  <c r="BE652" i="14" s="1"/>
  <c r="R839" i="2"/>
  <c r="S839" i="2" s="1"/>
  <c r="AW666" i="14" s="1"/>
  <c r="AY666" i="14" s="1"/>
  <c r="BB666" i="14" s="1"/>
  <c r="BE666" i="14" s="1"/>
  <c r="R840" i="2"/>
  <c r="S840" i="2" s="1"/>
  <c r="AW610" i="14" s="1"/>
  <c r="AY610" i="14" s="1"/>
  <c r="BB610" i="14" s="1"/>
  <c r="BE610" i="14" s="1"/>
  <c r="R841" i="2"/>
  <c r="S841" i="2" s="1"/>
  <c r="AW660" i="14" s="1"/>
  <c r="AY660" i="14" s="1"/>
  <c r="BB660" i="14" s="1"/>
  <c r="BE660" i="14" s="1"/>
  <c r="R842" i="2"/>
  <c r="S842" i="2" s="1"/>
  <c r="AW714" i="14" s="1"/>
  <c r="AY714" i="14" s="1"/>
  <c r="BB714" i="14" s="1"/>
  <c r="BE714" i="14" s="1"/>
  <c r="R843" i="2"/>
  <c r="S843" i="2" s="1"/>
  <c r="AW567" i="14" s="1"/>
  <c r="AY567" i="14" s="1"/>
  <c r="BB567" i="14" s="1"/>
  <c r="BE567" i="14" s="1"/>
  <c r="R844" i="2"/>
  <c r="S844" i="2" s="1"/>
  <c r="R845" i="2"/>
  <c r="S845" i="2" s="1"/>
  <c r="AW598" i="14" s="1"/>
  <c r="AY598" i="14" s="1"/>
  <c r="BB598" i="14" s="1"/>
  <c r="BE598" i="14" s="1"/>
  <c r="R846" i="2"/>
  <c r="S846" i="2" s="1"/>
  <c r="AW619" i="14" s="1"/>
  <c r="AY619" i="14" s="1"/>
  <c r="BB619" i="14" s="1"/>
  <c r="BE619" i="14" s="1"/>
  <c r="R847" i="2"/>
  <c r="S847" i="2" s="1"/>
  <c r="R848" i="2"/>
  <c r="S848" i="2" s="1"/>
  <c r="AW717" i="14" s="1"/>
  <c r="AY717" i="14" s="1"/>
  <c r="BB717" i="14" s="1"/>
  <c r="BE717" i="14" s="1"/>
  <c r="R849" i="2"/>
  <c r="S849" i="2" s="1"/>
  <c r="R850" i="2"/>
  <c r="S850" i="2" s="1"/>
  <c r="R851" i="2"/>
  <c r="S851" i="2" s="1"/>
  <c r="AW680" i="14" s="1"/>
  <c r="AY680" i="14" s="1"/>
  <c r="BB680" i="14" s="1"/>
  <c r="BE680" i="14" s="1"/>
  <c r="R852" i="2"/>
  <c r="S852" i="2" s="1"/>
  <c r="R853" i="2"/>
  <c r="S853" i="2" s="1"/>
  <c r="R854" i="2"/>
  <c r="S854" i="2" s="1"/>
  <c r="AW810" i="14" s="1"/>
  <c r="AY810" i="14" s="1"/>
  <c r="BB810" i="14" s="1"/>
  <c r="BE810" i="14" s="1"/>
  <c r="R855" i="2"/>
  <c r="S855" i="2" s="1"/>
  <c r="AW599" i="14" s="1"/>
  <c r="AY599" i="14" s="1"/>
  <c r="BB599" i="14" s="1"/>
  <c r="BE599" i="14" s="1"/>
  <c r="R856" i="2"/>
  <c r="S856" i="2" s="1"/>
  <c r="R857" i="2"/>
  <c r="S857" i="2" s="1"/>
  <c r="AW681" i="14" s="1"/>
  <c r="AY681" i="14" s="1"/>
  <c r="BB681" i="14" s="1"/>
  <c r="BE681" i="14" s="1"/>
  <c r="R858" i="2"/>
  <c r="S858" i="2" s="1"/>
  <c r="AW838" i="14" s="1"/>
  <c r="AY838" i="14" s="1"/>
  <c r="R859" i="2"/>
  <c r="S859" i="2" s="1"/>
  <c r="R860" i="2"/>
  <c r="S860" i="2" s="1"/>
  <c r="R861" i="2"/>
  <c r="S861" i="2" s="1"/>
  <c r="AW600" i="14" s="1"/>
  <c r="AY600" i="14" s="1"/>
  <c r="BB600" i="14" s="1"/>
  <c r="BE600" i="14" s="1"/>
  <c r="R862" i="2"/>
  <c r="S862" i="2" s="1"/>
  <c r="AW718" i="14" s="1"/>
  <c r="AY718" i="14" s="1"/>
  <c r="BB718" i="14" s="1"/>
  <c r="BE718" i="14" s="1"/>
  <c r="R863" i="2"/>
  <c r="S863" i="2" s="1"/>
  <c r="AW723" i="14" s="1"/>
  <c r="AY723" i="14" s="1"/>
  <c r="BB723" i="14" s="1"/>
  <c r="BE723" i="14" s="1"/>
  <c r="R864" i="2"/>
  <c r="S864" i="2" s="1"/>
  <c r="AW527" i="14" s="1"/>
  <c r="AY527" i="14" s="1"/>
  <c r="BB527" i="14" s="1"/>
  <c r="BE527" i="14" s="1"/>
  <c r="R865" i="2"/>
  <c r="S865" i="2" s="1"/>
  <c r="AW543" i="14" s="1"/>
  <c r="AY543" i="14" s="1"/>
  <c r="BB543" i="14" s="1"/>
  <c r="BE543" i="14" s="1"/>
  <c r="R866" i="2"/>
  <c r="S866" i="2" s="1"/>
  <c r="AW786" i="14" s="1"/>
  <c r="AY786" i="14" s="1"/>
  <c r="BB786" i="14" s="1"/>
  <c r="BE786" i="14" s="1"/>
  <c r="R867" i="2"/>
  <c r="S867" i="2" s="1"/>
  <c r="R868" i="2"/>
  <c r="S868" i="2" s="1"/>
  <c r="AW778" i="14" s="1"/>
  <c r="AY778" i="14" s="1"/>
  <c r="BB778" i="14" s="1"/>
  <c r="BE778" i="14" s="1"/>
  <c r="R869" i="2"/>
  <c r="S869" i="2" s="1"/>
  <c r="AW601" i="14" s="1"/>
  <c r="AY601" i="14" s="1"/>
  <c r="BB601" i="14" s="1"/>
  <c r="BE601" i="14" s="1"/>
  <c r="R870" i="2"/>
  <c r="S870" i="2" s="1"/>
  <c r="AW719" i="14" s="1"/>
  <c r="AY719" i="14" s="1"/>
  <c r="BB719" i="14" s="1"/>
  <c r="BE719" i="14" s="1"/>
  <c r="R871" i="2"/>
  <c r="S871" i="2" s="1"/>
  <c r="R872" i="2"/>
  <c r="S872" i="2" s="1"/>
  <c r="R873" i="2"/>
  <c r="S873" i="2" s="1"/>
  <c r="AW709" i="14" s="1"/>
  <c r="AY709" i="14" s="1"/>
  <c r="BB709" i="14" s="1"/>
  <c r="BE709" i="14" s="1"/>
  <c r="R874" i="2"/>
  <c r="S874" i="2" s="1"/>
  <c r="AW546" i="14" s="1"/>
  <c r="AY546" i="14" s="1"/>
  <c r="BB546" i="14" s="1"/>
  <c r="BE546" i="14" s="1"/>
  <c r="R875" i="2"/>
  <c r="S875" i="2" s="1"/>
  <c r="AW661" i="14" s="1"/>
  <c r="AY661" i="14" s="1"/>
  <c r="BB661" i="14" s="1"/>
  <c r="BE661" i="14" s="1"/>
  <c r="R876" i="2"/>
  <c r="S876" i="2" s="1"/>
  <c r="AW559" i="14" s="1"/>
  <c r="AY559" i="14" s="1"/>
  <c r="BB559" i="14" s="1"/>
  <c r="BE559" i="14" s="1"/>
  <c r="R877" i="2"/>
  <c r="S877" i="2" s="1"/>
  <c r="AW639" i="14" s="1"/>
  <c r="AY639" i="14" s="1"/>
  <c r="BB639" i="14" s="1"/>
  <c r="BE639" i="14" s="1"/>
  <c r="R878" i="2"/>
  <c r="S878" i="2" s="1"/>
  <c r="AW808" i="14" s="1"/>
  <c r="AY808" i="14" s="1"/>
  <c r="BB808" i="14" s="1"/>
  <c r="BE808" i="14" s="1"/>
  <c r="R879" i="2"/>
  <c r="S879" i="2" s="1"/>
  <c r="AW566" i="14" s="1"/>
  <c r="AY566" i="14" s="1"/>
  <c r="BB566" i="14" s="1"/>
  <c r="BE566" i="14" s="1"/>
  <c r="R880" i="2"/>
  <c r="S880" i="2" s="1"/>
  <c r="R881" i="2"/>
  <c r="S881" i="2" s="1"/>
  <c r="R882" i="2"/>
  <c r="S882" i="2" s="1"/>
  <c r="AW740" i="14" s="1"/>
  <c r="AY740" i="14" s="1"/>
  <c r="BB740" i="14" s="1"/>
  <c r="BE740" i="14" s="1"/>
  <c r="R883" i="2"/>
  <c r="S883" i="2" s="1"/>
  <c r="AW712" i="14" s="1"/>
  <c r="AY712" i="14" s="1"/>
  <c r="BB712" i="14" s="1"/>
  <c r="BE712" i="14" s="1"/>
  <c r="R884" i="2"/>
  <c r="S884" i="2" s="1"/>
  <c r="R885" i="2"/>
  <c r="S885" i="2" s="1"/>
  <c r="AW620" i="14" s="1"/>
  <c r="AY620" i="14" s="1"/>
  <c r="BB620" i="14" s="1"/>
  <c r="BE620" i="14" s="1"/>
  <c r="R886" i="2"/>
  <c r="S886" i="2" s="1"/>
  <c r="AW813" i="14" s="1"/>
  <c r="AY813" i="14" s="1"/>
  <c r="BB813" i="14" s="1"/>
  <c r="BE813" i="14" s="1"/>
  <c r="R887" i="2"/>
  <c r="S887" i="2" s="1"/>
  <c r="AW667" i="14" s="1"/>
  <c r="AY667" i="14" s="1"/>
  <c r="BB667" i="14" s="1"/>
  <c r="BE667" i="14" s="1"/>
  <c r="R888" i="2"/>
  <c r="S888" i="2" s="1"/>
  <c r="AW588" i="14" s="1"/>
  <c r="AY588" i="14" s="1"/>
  <c r="BB588" i="14" s="1"/>
  <c r="BE588" i="14" s="1"/>
  <c r="R889" i="2"/>
  <c r="S889" i="2" s="1"/>
  <c r="AW645" i="14" s="1"/>
  <c r="AY645" i="14" s="1"/>
  <c r="BB645" i="14" s="1"/>
  <c r="BE645" i="14" s="1"/>
  <c r="R890" i="2"/>
  <c r="S890" i="2" s="1"/>
  <c r="R891" i="2"/>
  <c r="S891" i="2" s="1"/>
  <c r="AW767" i="14" s="1"/>
  <c r="AY767" i="14" s="1"/>
  <c r="BB767" i="14" s="1"/>
  <c r="BE767" i="14" s="1"/>
  <c r="R892" i="2"/>
  <c r="S892" i="2" s="1"/>
  <c r="AW621" i="14" s="1"/>
  <c r="AY621" i="14" s="1"/>
  <c r="BB621" i="14" s="1"/>
  <c r="BE621" i="14" s="1"/>
  <c r="R893" i="2"/>
  <c r="S893" i="2" s="1"/>
  <c r="AW770" i="14" s="1"/>
  <c r="AY770" i="14" s="1"/>
  <c r="BB770" i="14" s="1"/>
  <c r="BE770" i="14" s="1"/>
  <c r="R894" i="2"/>
  <c r="S894" i="2" s="1"/>
  <c r="AW729" i="14" s="1"/>
  <c r="AY729" i="14" s="1"/>
  <c r="BB729" i="14" s="1"/>
  <c r="BE729" i="14" s="1"/>
  <c r="R895" i="2"/>
  <c r="S895" i="2" s="1"/>
  <c r="AW730" i="14" s="1"/>
  <c r="AY730" i="14" s="1"/>
  <c r="BB730" i="14" s="1"/>
  <c r="BE730" i="14" s="1"/>
  <c r="R896" i="2"/>
  <c r="S896" i="2" s="1"/>
  <c r="AW754" i="14" s="1"/>
  <c r="AY754" i="14" s="1"/>
  <c r="BB754" i="14" s="1"/>
  <c r="BE754" i="14" s="1"/>
  <c r="R897" i="2"/>
  <c r="S897" i="2" s="1"/>
  <c r="AW682" i="14" s="1"/>
  <c r="AY682" i="14" s="1"/>
  <c r="BB682" i="14" s="1"/>
  <c r="BE682" i="14" s="1"/>
  <c r="R898" i="2"/>
  <c r="S898" i="2" s="1"/>
  <c r="AW662" i="14" s="1"/>
  <c r="AY662" i="14" s="1"/>
  <c r="BB662" i="14" s="1"/>
  <c r="BE662" i="14" s="1"/>
  <c r="R899" i="2"/>
  <c r="S899" i="2" s="1"/>
  <c r="AW751" i="14" s="1"/>
  <c r="AY751" i="14" s="1"/>
  <c r="BB751" i="14" s="1"/>
  <c r="BE751" i="14" s="1"/>
  <c r="R900" i="2"/>
  <c r="S900" i="2" s="1"/>
  <c r="AW524" i="14" s="1"/>
  <c r="AY524" i="14" s="1"/>
  <c r="BB524" i="14" s="1"/>
  <c r="BE524" i="14" s="1"/>
  <c r="R901" i="2"/>
  <c r="S901" i="2" s="1"/>
  <c r="AW627" i="14" s="1"/>
  <c r="AY627" i="14" s="1"/>
  <c r="BB627" i="14" s="1"/>
  <c r="BE627" i="14" s="1"/>
  <c r="R902" i="2"/>
  <c r="S902" i="2" s="1"/>
  <c r="AW737" i="14" s="1"/>
  <c r="AY737" i="14" s="1"/>
  <c r="BB737" i="14" s="1"/>
  <c r="BE737" i="14" s="1"/>
  <c r="R903" i="2"/>
  <c r="S903" i="2" s="1"/>
  <c r="R904" i="2"/>
  <c r="S904" i="2" s="1"/>
  <c r="R905" i="2"/>
  <c r="S905" i="2" s="1"/>
  <c r="AW628" i="14" s="1"/>
  <c r="AY628" i="14" s="1"/>
  <c r="BB628" i="14" s="1"/>
  <c r="BE628" i="14" s="1"/>
  <c r="R906" i="2"/>
  <c r="S906" i="2" s="1"/>
  <c r="AW755" i="14" s="1"/>
  <c r="AY755" i="14" s="1"/>
  <c r="BB755" i="14" s="1"/>
  <c r="BE755" i="14" s="1"/>
  <c r="R907" i="2"/>
  <c r="S907" i="2" s="1"/>
  <c r="AW725" i="14" s="1"/>
  <c r="AY725" i="14" s="1"/>
  <c r="BB725" i="14" s="1"/>
  <c r="BE725" i="14" s="1"/>
  <c r="R908" i="2"/>
  <c r="S908" i="2" s="1"/>
  <c r="AW802" i="14" s="1"/>
  <c r="AY802" i="14" s="1"/>
  <c r="BB802" i="14" s="1"/>
  <c r="BE802" i="14" s="1"/>
  <c r="R909" i="2"/>
  <c r="S909" i="2" s="1"/>
  <c r="AW839" i="14" s="1"/>
  <c r="AY839" i="14" s="1"/>
  <c r="R910" i="2"/>
  <c r="S910" i="2" s="1"/>
  <c r="AW668" i="14" s="1"/>
  <c r="AY668" i="14" s="1"/>
  <c r="BB668" i="14" s="1"/>
  <c r="BE668" i="14" s="1"/>
  <c r="R911" i="2"/>
  <c r="S911" i="2" s="1"/>
  <c r="AW683" i="14" s="1"/>
  <c r="AY683" i="14" s="1"/>
  <c r="BB683" i="14" s="1"/>
  <c r="BE683" i="14" s="1"/>
  <c r="R912" i="2"/>
  <c r="S912" i="2" s="1"/>
  <c r="R913" i="2"/>
  <c r="S913" i="2" s="1"/>
  <c r="R914" i="2"/>
  <c r="S914" i="2" s="1"/>
  <c r="AW589" i="14" s="1"/>
  <c r="AY589" i="14" s="1"/>
  <c r="BB589" i="14" s="1"/>
  <c r="BE589" i="14" s="1"/>
  <c r="R915" i="2"/>
  <c r="S915" i="2" s="1"/>
  <c r="AW602" i="14" s="1"/>
  <c r="AY602" i="14" s="1"/>
  <c r="BB602" i="14" s="1"/>
  <c r="BE602" i="14" s="1"/>
  <c r="R916" i="2"/>
  <c r="S916" i="2" s="1"/>
  <c r="R917" i="2"/>
  <c r="S917" i="2" s="1"/>
  <c r="AW509" i="14" s="1"/>
  <c r="AY509" i="14" s="1"/>
  <c r="BB509" i="14" s="1"/>
  <c r="BE509" i="14" s="1"/>
  <c r="R918" i="2"/>
  <c r="S918" i="2" s="1"/>
  <c r="AW756" i="14" s="1"/>
  <c r="AY756" i="14" s="1"/>
  <c r="BB756" i="14" s="1"/>
  <c r="BE756" i="14" s="1"/>
  <c r="R919" i="2"/>
  <c r="S919" i="2" s="1"/>
  <c r="AW629" i="14" s="1"/>
  <c r="AY629" i="14" s="1"/>
  <c r="BB629" i="14" s="1"/>
  <c r="BE629" i="14" s="1"/>
  <c r="R920" i="2"/>
  <c r="S920" i="2" s="1"/>
  <c r="AW732" i="14" s="1"/>
  <c r="AY732" i="14" s="1"/>
  <c r="BB732" i="14" s="1"/>
  <c r="BE732" i="14" s="1"/>
  <c r="R921" i="2"/>
  <c r="S921" i="2" s="1"/>
  <c r="AW840" i="14" s="1"/>
  <c r="AY840" i="14" s="1"/>
  <c r="R922" i="2"/>
  <c r="S922" i="2" s="1"/>
  <c r="AW554" i="14" s="1"/>
  <c r="AY554" i="14" s="1"/>
  <c r="BB554" i="14" s="1"/>
  <c r="BE554" i="14" s="1"/>
  <c r="R923" i="2"/>
  <c r="S923" i="2" s="1"/>
  <c r="AW653" i="14" s="1"/>
  <c r="AY653" i="14" s="1"/>
  <c r="BB653" i="14" s="1"/>
  <c r="BE653" i="14" s="1"/>
  <c r="R924" i="2"/>
  <c r="S924" i="2" s="1"/>
  <c r="AW760" i="14" s="1"/>
  <c r="AY760" i="14" s="1"/>
  <c r="BB760" i="14" s="1"/>
  <c r="BE760" i="14" s="1"/>
  <c r="R925" i="2"/>
  <c r="S925" i="2" s="1"/>
  <c r="AW622" i="14" s="1"/>
  <c r="AY622" i="14" s="1"/>
  <c r="BB622" i="14" s="1"/>
  <c r="BE622" i="14" s="1"/>
  <c r="R926" i="2"/>
  <c r="S926" i="2" s="1"/>
  <c r="AW676" i="14" s="1"/>
  <c r="AY676" i="14" s="1"/>
  <c r="BB676" i="14" s="1"/>
  <c r="BE676" i="14" s="1"/>
  <c r="R927" i="2"/>
  <c r="S927" i="2" s="1"/>
  <c r="AW761" i="14" s="1"/>
  <c r="AY761" i="14" s="1"/>
  <c r="BB761" i="14" s="1"/>
  <c r="BE761" i="14" s="1"/>
  <c r="R928" i="2"/>
  <c r="S928" i="2" s="1"/>
  <c r="AW758" i="14" s="1"/>
  <c r="AY758" i="14" s="1"/>
  <c r="BB758" i="14" s="1"/>
  <c r="BE758" i="14" s="1"/>
  <c r="R929" i="2"/>
  <c r="S929" i="2" s="1"/>
  <c r="AW560" i="14" s="1"/>
  <c r="AY560" i="14" s="1"/>
  <c r="BB560" i="14" s="1"/>
  <c r="BE560" i="14" s="1"/>
  <c r="R930" i="2"/>
  <c r="S930" i="2" s="1"/>
  <c r="AW640" i="14" s="1"/>
  <c r="AY640" i="14" s="1"/>
  <c r="BB640" i="14" s="1"/>
  <c r="BE640" i="14" s="1"/>
  <c r="R931" i="2"/>
  <c r="S931" i="2" s="1"/>
  <c r="R932" i="2"/>
  <c r="S932" i="2" s="1"/>
  <c r="R933" i="2"/>
  <c r="S933" i="2" s="1"/>
  <c r="AW649" i="14" s="1"/>
  <c r="AY649" i="14" s="1"/>
  <c r="BB649" i="14" s="1"/>
  <c r="BE649" i="14" s="1"/>
  <c r="R934" i="2"/>
  <c r="S934" i="2" s="1"/>
  <c r="AW582" i="14" s="1"/>
  <c r="AY582" i="14" s="1"/>
  <c r="BB582" i="14" s="1"/>
  <c r="BE582" i="14" s="1"/>
  <c r="R935" i="2"/>
  <c r="S935" i="2" s="1"/>
  <c r="AW733" i="14" s="1"/>
  <c r="AY733" i="14" s="1"/>
  <c r="BB733" i="14" s="1"/>
  <c r="BE733" i="14" s="1"/>
  <c r="R936" i="2"/>
  <c r="S936" i="2" s="1"/>
  <c r="AW669" i="14" s="1"/>
  <c r="AY669" i="14" s="1"/>
  <c r="BB669" i="14" s="1"/>
  <c r="BE669" i="14" s="1"/>
  <c r="R937" i="2"/>
  <c r="S937" i="2" s="1"/>
  <c r="AW544" i="14" s="1"/>
  <c r="AY544" i="14" s="1"/>
  <c r="BB544" i="14" s="1"/>
  <c r="BE544" i="14" s="1"/>
  <c r="R938" i="2"/>
  <c r="S938" i="2" s="1"/>
  <c r="AW670" i="14" s="1"/>
  <c r="AY670" i="14" s="1"/>
  <c r="BB670" i="14" s="1"/>
  <c r="BE670" i="14" s="1"/>
  <c r="R939" i="2"/>
  <c r="S939" i="2" s="1"/>
  <c r="R940" i="2"/>
  <c r="S940" i="2" s="1"/>
  <c r="R941" i="2"/>
  <c r="S941" i="2" s="1"/>
  <c r="AW583" i="14" s="1"/>
  <c r="AY583" i="14" s="1"/>
  <c r="BB583" i="14" s="1"/>
  <c r="BE583" i="14" s="1"/>
  <c r="R942" i="2"/>
  <c r="S942" i="2" s="1"/>
  <c r="AW720" i="14" s="1"/>
  <c r="AY720" i="14" s="1"/>
  <c r="BB720" i="14" s="1"/>
  <c r="BE720" i="14" s="1"/>
  <c r="R943" i="2"/>
  <c r="S943" i="2" s="1"/>
  <c r="AW841" i="14" s="1"/>
  <c r="AY841" i="14" s="1"/>
  <c r="R944" i="2"/>
  <c r="S944" i="2" s="1"/>
  <c r="AW842" i="14" s="1"/>
  <c r="AY842" i="14" s="1"/>
  <c r="R945" i="2"/>
  <c r="S945" i="2" s="1"/>
  <c r="AW646" i="14" s="1"/>
  <c r="AY646" i="14" s="1"/>
  <c r="BB646" i="14" s="1"/>
  <c r="BE646" i="14" s="1"/>
  <c r="R946" i="2"/>
  <c r="S946" i="2" s="1"/>
  <c r="AW531" i="14" s="1"/>
  <c r="AY531" i="14" s="1"/>
  <c r="BB531" i="14" s="1"/>
  <c r="BE531" i="14" s="1"/>
  <c r="R947" i="2"/>
  <c r="S947" i="2" s="1"/>
  <c r="AW747" i="14" s="1"/>
  <c r="AY747" i="14" s="1"/>
  <c r="BB747" i="14" s="1"/>
  <c r="BE747" i="14" s="1"/>
  <c r="R948" i="2"/>
  <c r="S948" i="2" s="1"/>
  <c r="AW843" i="14" s="1"/>
  <c r="AY843" i="14" s="1"/>
  <c r="R949" i="2"/>
  <c r="S949" i="2" s="1"/>
  <c r="AW844" i="14" s="1"/>
  <c r="AY844" i="14" s="1"/>
  <c r="R950" i="2"/>
  <c r="S950" i="2" s="1"/>
  <c r="AW547" i="14" s="1"/>
  <c r="AY547" i="14" s="1"/>
  <c r="BB547" i="14" s="1"/>
  <c r="BE547" i="14" s="1"/>
  <c r="R951" i="2"/>
  <c r="S951" i="2" s="1"/>
  <c r="AW590" i="14" s="1"/>
  <c r="AY590" i="14" s="1"/>
  <c r="BB590" i="14" s="1"/>
  <c r="BE590" i="14" s="1"/>
  <c r="R952" i="2"/>
  <c r="S952" i="2" s="1"/>
  <c r="AW532" i="14" s="1"/>
  <c r="AY532" i="14" s="1"/>
  <c r="BB532" i="14" s="1"/>
  <c r="BE532" i="14" s="1"/>
  <c r="R953" i="2"/>
  <c r="S953" i="2" s="1"/>
  <c r="AW804" i="14" s="1"/>
  <c r="AY804" i="14" s="1"/>
  <c r="BB804" i="14" s="1"/>
  <c r="BE804" i="14" s="1"/>
  <c r="R954" i="2"/>
  <c r="S954" i="2" s="1"/>
  <c r="AW706" i="14" s="1"/>
  <c r="AY706" i="14" s="1"/>
  <c r="BB706" i="14" s="1"/>
  <c r="BE706" i="14" s="1"/>
  <c r="R955" i="2"/>
  <c r="S955" i="2" s="1"/>
  <c r="AW752" i="14" s="1"/>
  <c r="AY752" i="14" s="1"/>
  <c r="BB752" i="14" s="1"/>
  <c r="BE752" i="14" s="1"/>
  <c r="R956" i="2"/>
  <c r="S956" i="2" s="1"/>
  <c r="AW591" i="14" s="1"/>
  <c r="AY591" i="14" s="1"/>
  <c r="BB591" i="14" s="1"/>
  <c r="BE591" i="14" s="1"/>
  <c r="R957" i="2"/>
  <c r="S957" i="2" s="1"/>
  <c r="R958" i="2"/>
  <c r="S958" i="2" s="1"/>
  <c r="R959" i="2"/>
  <c r="S959" i="2" s="1"/>
  <c r="AW845" i="14" s="1"/>
  <c r="AY845" i="14" s="1"/>
  <c r="R960" i="2"/>
  <c r="S960" i="2" s="1"/>
  <c r="AW764" i="14" s="1"/>
  <c r="AY764" i="14" s="1"/>
  <c r="BB764" i="14" s="1"/>
  <c r="BE764" i="14" s="1"/>
  <c r="R961" i="2"/>
  <c r="S961" i="2" s="1"/>
  <c r="AW715" i="14" s="1"/>
  <c r="AY715" i="14" s="1"/>
  <c r="BB715" i="14" s="1"/>
  <c r="BE715" i="14" s="1"/>
  <c r="R962" i="2"/>
  <c r="S962" i="2" s="1"/>
  <c r="AW846" i="14" s="1"/>
  <c r="AY846" i="14" s="1"/>
  <c r="R963" i="2"/>
  <c r="S963" i="2" s="1"/>
  <c r="R964" i="2"/>
  <c r="S964" i="2" s="1"/>
  <c r="R965" i="2"/>
  <c r="S965" i="2" s="1"/>
  <c r="AW789" i="14" s="1"/>
  <c r="AY789" i="14" s="1"/>
  <c r="BB789" i="14" s="1"/>
  <c r="BE789" i="14" s="1"/>
  <c r="R966" i="2"/>
  <c r="S966" i="2" s="1"/>
  <c r="AW817" i="14" s="1"/>
  <c r="AY817" i="14" s="1"/>
  <c r="BB817" i="14" s="1"/>
  <c r="BE817" i="14" s="1"/>
  <c r="R967" i="2"/>
  <c r="S967" i="2" s="1"/>
  <c r="AW787" i="14" s="1"/>
  <c r="AY787" i="14" s="1"/>
  <c r="BB787" i="14" s="1"/>
  <c r="BE787" i="14" s="1"/>
  <c r="R968" i="2"/>
  <c r="S968" i="2" s="1"/>
  <c r="AW696" i="14" s="1"/>
  <c r="AY696" i="14" s="1"/>
  <c r="BB696" i="14" s="1"/>
  <c r="BE696" i="14" s="1"/>
  <c r="R969" i="2"/>
  <c r="S969" i="2" s="1"/>
  <c r="AW475" i="14" s="1"/>
  <c r="AY475" i="14" s="1"/>
  <c r="BB475" i="14" s="1"/>
  <c r="BE475" i="14" s="1"/>
  <c r="R970" i="2"/>
  <c r="S970" i="2" s="1"/>
  <c r="R971" i="2"/>
  <c r="S971" i="2" s="1"/>
  <c r="R972" i="2"/>
  <c r="S972" i="2" s="1"/>
  <c r="AW748" i="14" s="1"/>
  <c r="AY748" i="14" s="1"/>
  <c r="BB748" i="14" s="1"/>
  <c r="BE748" i="14" s="1"/>
  <c r="R973" i="2"/>
  <c r="S973" i="2" s="1"/>
  <c r="AW630" i="14" s="1"/>
  <c r="AY630" i="14" s="1"/>
  <c r="BB630" i="14" s="1"/>
  <c r="BE630" i="14" s="1"/>
  <c r="R974" i="2"/>
  <c r="S974" i="2" s="1"/>
  <c r="R975" i="2"/>
  <c r="S975" i="2" s="1"/>
  <c r="R976" i="2"/>
  <c r="S976" i="2" s="1"/>
  <c r="R977" i="2"/>
  <c r="S977" i="2" s="1"/>
  <c r="R978" i="2"/>
  <c r="S978" i="2" s="1"/>
  <c r="R979" i="2"/>
  <c r="S979" i="2" s="1"/>
  <c r="R980" i="2"/>
  <c r="S980" i="2" s="1"/>
  <c r="R981" i="2"/>
  <c r="S981" i="2" s="1"/>
  <c r="R982" i="2"/>
  <c r="S982" i="2" s="1"/>
  <c r="R983" i="2"/>
  <c r="S983" i="2" s="1"/>
  <c r="R984" i="2"/>
  <c r="S984" i="2" s="1"/>
  <c r="R985" i="2"/>
  <c r="S985" i="2" s="1"/>
  <c r="R986" i="2"/>
  <c r="S986" i="2" s="1"/>
  <c r="R987" i="2"/>
  <c r="S987" i="2" s="1"/>
  <c r="R988" i="2"/>
  <c r="S988" i="2" s="1"/>
  <c r="R989" i="2"/>
  <c r="S989" i="2" s="1"/>
  <c r="R990" i="2"/>
  <c r="S990" i="2" s="1"/>
  <c r="R991" i="2"/>
  <c r="S991" i="2" s="1"/>
  <c r="R992" i="2"/>
  <c r="S992" i="2" s="1"/>
  <c r="R993" i="2"/>
  <c r="S993" i="2" s="1"/>
  <c r="R994" i="2"/>
  <c r="S994" i="2" s="1"/>
  <c r="R995" i="2"/>
  <c r="S995" i="2" s="1"/>
  <c r="R996" i="2"/>
  <c r="S996" i="2" s="1"/>
  <c r="R997" i="2"/>
  <c r="S997" i="2" s="1"/>
  <c r="R998" i="2"/>
  <c r="S998" i="2" s="1"/>
  <c r="R999" i="2"/>
  <c r="S999" i="2" s="1"/>
  <c r="R1000" i="2"/>
  <c r="S1000" i="2" s="1"/>
  <c r="R1001" i="2"/>
  <c r="S1001" i="2" s="1"/>
  <c r="R1002" i="2"/>
  <c r="S1002" i="2" s="1"/>
  <c r="R1003" i="2"/>
  <c r="S1003" i="2" s="1"/>
  <c r="R1004" i="2"/>
  <c r="S1004" i="2" s="1"/>
  <c r="R1005" i="2"/>
  <c r="S1005" i="2" s="1"/>
  <c r="R1006" i="2"/>
  <c r="S1006" i="2" s="1"/>
  <c r="R1007" i="2"/>
  <c r="S1007" i="2" s="1"/>
  <c r="R1008" i="2"/>
  <c r="S1008" i="2" s="1"/>
  <c r="R1009" i="2"/>
  <c r="S1009" i="2" s="1"/>
  <c r="R1010" i="2"/>
  <c r="S1010" i="2" s="1"/>
  <c r="R1011" i="2"/>
  <c r="S1011" i="2" s="1"/>
  <c r="R1012" i="2"/>
  <c r="S1012" i="2" s="1"/>
  <c r="R1013" i="2"/>
  <c r="S1013" i="2" s="1"/>
  <c r="R1014" i="2"/>
  <c r="S1014" i="2" s="1"/>
  <c r="R1015" i="2"/>
  <c r="S1015" i="2" s="1"/>
  <c r="R1016" i="2"/>
  <c r="S1016" i="2" s="1"/>
  <c r="R1017" i="2"/>
  <c r="S1017" i="2" s="1"/>
  <c r="R1018" i="2"/>
  <c r="S1018" i="2" s="1"/>
  <c r="R2" i="2"/>
  <c r="S2" i="2" s="1"/>
  <c r="AW2" i="14" s="1"/>
  <c r="AY2" i="14" s="1"/>
  <c r="BB2" i="14" s="1"/>
  <c r="BE2" i="14" s="1"/>
  <c r="BF525" i="14" l="1"/>
  <c r="BG525" i="14"/>
  <c r="BF435" i="14"/>
  <c r="BG435" i="14"/>
  <c r="BF260" i="14"/>
  <c r="BG260" i="14"/>
  <c r="BF327" i="14"/>
  <c r="BG327" i="14"/>
  <c r="BF364" i="14"/>
  <c r="BG364" i="14"/>
  <c r="BF360" i="14"/>
  <c r="BG360" i="14"/>
  <c r="BF368" i="14"/>
  <c r="BG368" i="14"/>
  <c r="BF339" i="14"/>
  <c r="BG339" i="14"/>
  <c r="BF329" i="14"/>
  <c r="BG329" i="14"/>
  <c r="BF303" i="14"/>
  <c r="BG303" i="14"/>
  <c r="BF376" i="14"/>
  <c r="BG376" i="14"/>
  <c r="BF404" i="14"/>
  <c r="BG404" i="14"/>
  <c r="BF206" i="14"/>
  <c r="BG206" i="14"/>
  <c r="BF166" i="14"/>
  <c r="BG166" i="14"/>
  <c r="BF130" i="14"/>
  <c r="BG130" i="14"/>
  <c r="BF15" i="14"/>
  <c r="BG15" i="14"/>
  <c r="BF10" i="14"/>
  <c r="BG10" i="14"/>
  <c r="BF25" i="14"/>
  <c r="BG25" i="14"/>
  <c r="BF9" i="14"/>
  <c r="BG9" i="14"/>
  <c r="BF8" i="14"/>
  <c r="BG8" i="14"/>
  <c r="BF751" i="14"/>
  <c r="BG751" i="14"/>
  <c r="BF123" i="14"/>
  <c r="BG123" i="14"/>
  <c r="BF518" i="14"/>
  <c r="BG518" i="14"/>
  <c r="BF284" i="14"/>
  <c r="BG284" i="14"/>
  <c r="BF187" i="14"/>
  <c r="BG187" i="14"/>
  <c r="BF196" i="14"/>
  <c r="BG196" i="14"/>
  <c r="BF183" i="14"/>
  <c r="BG183" i="14"/>
  <c r="BF207" i="14"/>
  <c r="BG207" i="14"/>
  <c r="BF139" i="14"/>
  <c r="BG139" i="14"/>
  <c r="BF28" i="14"/>
  <c r="BG28" i="14"/>
  <c r="BF89" i="14"/>
  <c r="BG89" i="14"/>
  <c r="BF577" i="14"/>
  <c r="BG577" i="14"/>
  <c r="BF67" i="14"/>
  <c r="BG67" i="14"/>
  <c r="BF543" i="14"/>
  <c r="BG543" i="14"/>
  <c r="BF503" i="14"/>
  <c r="BG503" i="14"/>
  <c r="BF309" i="14"/>
  <c r="BG309" i="14"/>
  <c r="BF254" i="14"/>
  <c r="BG254" i="14"/>
  <c r="BF302" i="14"/>
  <c r="BG302" i="14"/>
  <c r="BF186" i="14"/>
  <c r="BG186" i="14"/>
  <c r="BF132" i="14"/>
  <c r="BG132" i="14"/>
  <c r="BF202" i="14"/>
  <c r="BG202" i="14"/>
  <c r="BF45" i="14"/>
  <c r="BG45" i="14"/>
  <c r="BF102" i="14"/>
  <c r="BG102" i="14"/>
  <c r="BF62" i="14"/>
  <c r="BG62" i="14"/>
  <c r="BF17" i="14"/>
  <c r="BG17" i="14"/>
  <c r="BF101" i="14"/>
  <c r="BG101" i="14"/>
  <c r="BF39" i="14"/>
  <c r="BG39" i="14"/>
  <c r="BF83" i="14"/>
  <c r="BG83" i="14"/>
  <c r="BF580" i="14"/>
  <c r="BG580" i="14"/>
  <c r="BF490" i="14"/>
  <c r="BG490" i="14"/>
  <c r="BF458" i="14"/>
  <c r="BG458" i="14"/>
  <c r="BF60" i="14"/>
  <c r="BG60" i="14"/>
  <c r="BF615" i="14"/>
  <c r="BG615" i="14"/>
  <c r="BF715" i="14"/>
  <c r="BG715" i="14"/>
  <c r="BF572" i="14"/>
  <c r="BG572" i="14"/>
  <c r="BF264" i="14"/>
  <c r="BG264" i="14"/>
  <c r="BF487" i="14"/>
  <c r="BG487" i="14"/>
  <c r="BF122" i="14"/>
  <c r="BG122" i="14"/>
  <c r="BF765" i="14"/>
  <c r="BG765" i="14"/>
  <c r="BF465" i="14"/>
  <c r="BG465" i="14"/>
  <c r="BF424" i="14"/>
  <c r="BG424" i="14"/>
  <c r="BF323" i="14"/>
  <c r="BG323" i="14"/>
  <c r="BF390" i="14"/>
  <c r="BG390" i="14"/>
  <c r="BF312" i="14"/>
  <c r="BG312" i="14"/>
  <c r="BF248" i="14"/>
  <c r="BG248" i="14"/>
  <c r="BF286" i="14"/>
  <c r="BG286" i="14"/>
  <c r="BF168" i="14"/>
  <c r="BG168" i="14"/>
  <c r="BF155" i="14"/>
  <c r="BG155" i="14"/>
  <c r="BF172" i="14"/>
  <c r="BG172" i="14"/>
  <c r="BF105" i="14"/>
  <c r="BG105" i="14"/>
  <c r="BF23" i="14"/>
  <c r="BG23" i="14"/>
  <c r="BF16" i="14"/>
  <c r="BG16" i="14"/>
  <c r="BF64" i="14"/>
  <c r="BG64" i="14"/>
  <c r="BF807" i="14"/>
  <c r="BG807" i="14"/>
  <c r="BF747" i="14"/>
  <c r="BG747" i="14"/>
  <c r="BF523" i="14"/>
  <c r="BG523" i="14"/>
  <c r="BF182" i="14"/>
  <c r="BG182" i="14"/>
  <c r="BF531" i="14"/>
  <c r="BG531" i="14"/>
  <c r="BF334" i="14"/>
  <c r="BG334" i="14"/>
  <c r="BF646" i="14"/>
  <c r="BG646" i="14"/>
  <c r="BF452" i="14"/>
  <c r="BG452" i="14"/>
  <c r="BF717" i="14"/>
  <c r="BG717" i="14"/>
  <c r="BF501" i="14"/>
  <c r="BG501" i="14"/>
  <c r="BF351" i="14"/>
  <c r="BG351" i="14"/>
  <c r="BF638" i="14"/>
  <c r="BG638" i="14"/>
  <c r="BG533" i="14"/>
  <c r="BF533" i="14"/>
  <c r="BF668" i="14"/>
  <c r="BG668" i="14"/>
  <c r="BF587" i="14"/>
  <c r="BG587" i="14"/>
  <c r="BF775" i="14"/>
  <c r="BG775" i="14"/>
  <c r="BF484" i="14"/>
  <c r="BG484" i="14"/>
  <c r="BF585" i="14"/>
  <c r="BG585" i="14"/>
  <c r="BF510" i="14"/>
  <c r="BG510" i="14"/>
  <c r="BF436" i="14"/>
  <c r="BG436" i="14"/>
  <c r="BF357" i="14"/>
  <c r="BG357" i="14"/>
  <c r="BF352" i="14"/>
  <c r="BG352" i="14"/>
  <c r="BF354" i="14"/>
  <c r="BG354" i="14"/>
  <c r="BF343" i="14"/>
  <c r="BG343" i="14"/>
  <c r="BF296" i="14"/>
  <c r="BG296" i="14"/>
  <c r="BF336" i="14"/>
  <c r="BG336" i="14"/>
  <c r="BF277" i="14"/>
  <c r="BG277" i="14"/>
  <c r="BF203" i="14"/>
  <c r="BG203" i="14"/>
  <c r="BG193" i="14"/>
  <c r="BF193" i="14"/>
  <c r="BF124" i="14"/>
  <c r="BG124" i="14"/>
  <c r="BF14" i="14"/>
  <c r="BG14" i="14"/>
  <c r="BF104" i="14"/>
  <c r="BG104" i="14"/>
  <c r="BF711" i="14"/>
  <c r="BG711" i="14"/>
  <c r="BF511" i="14"/>
  <c r="BG511" i="14"/>
  <c r="BF299" i="14"/>
  <c r="BG299" i="14"/>
  <c r="BF355" i="14"/>
  <c r="BG355" i="14"/>
  <c r="BF560" i="14"/>
  <c r="BG560" i="14"/>
  <c r="BF515" i="14"/>
  <c r="BG515" i="14"/>
  <c r="BF502" i="14"/>
  <c r="BG502" i="14"/>
  <c r="BF77" i="14"/>
  <c r="BG77" i="14"/>
  <c r="BF495" i="14"/>
  <c r="BG495" i="14"/>
  <c r="BG570" i="14"/>
  <c r="BF570" i="14"/>
  <c r="BF483" i="14"/>
  <c r="BG483" i="14"/>
  <c r="BF583" i="14"/>
  <c r="BG583" i="14"/>
  <c r="BF738" i="14"/>
  <c r="BG738" i="14"/>
  <c r="BF505" i="14"/>
  <c r="BG505" i="14"/>
  <c r="BF541" i="14"/>
  <c r="BG541" i="14"/>
  <c r="BF624" i="14"/>
  <c r="BG624" i="14"/>
  <c r="BF507" i="14"/>
  <c r="BG507" i="14"/>
  <c r="BF451" i="14"/>
  <c r="BG451" i="14"/>
  <c r="BF422" i="14"/>
  <c r="BG422" i="14"/>
  <c r="BF259" i="14"/>
  <c r="BG259" i="14"/>
  <c r="BF372" i="14"/>
  <c r="BG372" i="14"/>
  <c r="BF333" i="14"/>
  <c r="BG333" i="14"/>
  <c r="BF274" i="14"/>
  <c r="BG274" i="14"/>
  <c r="BF282" i="14"/>
  <c r="BG282" i="14"/>
  <c r="BF191" i="14"/>
  <c r="BG191" i="14"/>
  <c r="BF205" i="14"/>
  <c r="BG205" i="14"/>
  <c r="BF128" i="14"/>
  <c r="BG128" i="14"/>
  <c r="BF125" i="14"/>
  <c r="BG125" i="14"/>
  <c r="BF134" i="14"/>
  <c r="BG134" i="14"/>
  <c r="BF57" i="14"/>
  <c r="BG57" i="14"/>
  <c r="BF22" i="14"/>
  <c r="BG22" i="14"/>
  <c r="BF84" i="14"/>
  <c r="BG84" i="14"/>
  <c r="BF529" i="14"/>
  <c r="BG529" i="14"/>
  <c r="BF602" i="14"/>
  <c r="BG602" i="14"/>
  <c r="BF443" i="14"/>
  <c r="BG443" i="14"/>
  <c r="BF371" i="14"/>
  <c r="BG371" i="14"/>
  <c r="BF740" i="14"/>
  <c r="BG740" i="14"/>
  <c r="BF439" i="14"/>
  <c r="BG439" i="14"/>
  <c r="BF508" i="14"/>
  <c r="BG508" i="14"/>
  <c r="BF345" i="14"/>
  <c r="BG345" i="14"/>
  <c r="BF425" i="14"/>
  <c r="BG425" i="14"/>
  <c r="BF562" i="14"/>
  <c r="BG562" i="14"/>
  <c r="BF720" i="14"/>
  <c r="BG720" i="14"/>
  <c r="BF692" i="14"/>
  <c r="BG692" i="14"/>
  <c r="BF630" i="14"/>
  <c r="BG630" i="14"/>
  <c r="BF780" i="14"/>
  <c r="BG780" i="14"/>
  <c r="BF698" i="14"/>
  <c r="BG698" i="14"/>
  <c r="BF816" i="14"/>
  <c r="BG816" i="14"/>
  <c r="BF790" i="14"/>
  <c r="BG790" i="14"/>
  <c r="BF536" i="14"/>
  <c r="BG536" i="14"/>
  <c r="BF802" i="14"/>
  <c r="BG802" i="14"/>
  <c r="BF621" i="14"/>
  <c r="BG621" i="14"/>
  <c r="BF746" i="14"/>
  <c r="BG746" i="14"/>
  <c r="BG743" i="14"/>
  <c r="BF743" i="14"/>
  <c r="BF704" i="14"/>
  <c r="BG704" i="14"/>
  <c r="BF538" i="14"/>
  <c r="BG538" i="14"/>
  <c r="BF513" i="14"/>
  <c r="BG513" i="14"/>
  <c r="BF593" i="14"/>
  <c r="BG593" i="14"/>
  <c r="BF457" i="14"/>
  <c r="BG457" i="14"/>
  <c r="BF454" i="14"/>
  <c r="BG454" i="14"/>
  <c r="BG402" i="14"/>
  <c r="BF402" i="14"/>
  <c r="BF318" i="14"/>
  <c r="BG318" i="14"/>
  <c r="BF304" i="14"/>
  <c r="BG304" i="14"/>
  <c r="BF247" i="14"/>
  <c r="BG247" i="14"/>
  <c r="BF316" i="14"/>
  <c r="BG316" i="14"/>
  <c r="BF178" i="14"/>
  <c r="BG178" i="14"/>
  <c r="BF171" i="14"/>
  <c r="BG171" i="14"/>
  <c r="BF38" i="14"/>
  <c r="BG38" i="14"/>
  <c r="BF43" i="14"/>
  <c r="BG43" i="14"/>
  <c r="BF7" i="14"/>
  <c r="BG7" i="14"/>
  <c r="BF703" i="14"/>
  <c r="BG703" i="14"/>
  <c r="BF492" i="14"/>
  <c r="BG492" i="14"/>
  <c r="BF235" i="14"/>
  <c r="BG235" i="14"/>
  <c r="BF773" i="14"/>
  <c r="BG773" i="14"/>
  <c r="BF285" i="14"/>
  <c r="BG285" i="14"/>
  <c r="BF537" i="14"/>
  <c r="BG537" i="14"/>
  <c r="BF288" i="14"/>
  <c r="BG288" i="14"/>
  <c r="BF783" i="14"/>
  <c r="BG783" i="14"/>
  <c r="BF463" i="14"/>
  <c r="BG463" i="14"/>
  <c r="BF31" i="14"/>
  <c r="BG31" i="14"/>
  <c r="BF625" i="14"/>
  <c r="BG625" i="14"/>
  <c r="BF619" i="14"/>
  <c r="BG619" i="14"/>
  <c r="BF622" i="14"/>
  <c r="BG622" i="14"/>
  <c r="BF2" i="14"/>
  <c r="BG116" i="14"/>
  <c r="BG112" i="14"/>
  <c r="BG113" i="14"/>
  <c r="BG110" i="14"/>
  <c r="BG108" i="14"/>
  <c r="BG109" i="14"/>
  <c r="BG115" i="14"/>
  <c r="BG2" i="14"/>
  <c r="BG114" i="14"/>
  <c r="BG111" i="14"/>
  <c r="BF767" i="14"/>
  <c r="BG767" i="14"/>
  <c r="BF567" i="14"/>
  <c r="BG567" i="14"/>
  <c r="BF815" i="14"/>
  <c r="BG815" i="14"/>
  <c r="BF739" i="14"/>
  <c r="BG739" i="14"/>
  <c r="BF694" i="14"/>
  <c r="BG694" i="14"/>
  <c r="BF604" i="14"/>
  <c r="BG604" i="14"/>
  <c r="BF564" i="14"/>
  <c r="BG564" i="14"/>
  <c r="BF481" i="14"/>
  <c r="BG481" i="14"/>
  <c r="BF556" i="14"/>
  <c r="BG556" i="14"/>
  <c r="BF491" i="14"/>
  <c r="BG491" i="14"/>
  <c r="BF421" i="14"/>
  <c r="BG421" i="14"/>
  <c r="BF432" i="14"/>
  <c r="BG432" i="14"/>
  <c r="BF300" i="14"/>
  <c r="BG300" i="14"/>
  <c r="BF305" i="14"/>
  <c r="BG305" i="14"/>
  <c r="BF311" i="14"/>
  <c r="BG311" i="14"/>
  <c r="BF392" i="14"/>
  <c r="BG392" i="14"/>
  <c r="BF338" i="14"/>
  <c r="BG338" i="14"/>
  <c r="BF245" i="14"/>
  <c r="BG245" i="14"/>
  <c r="BF126" i="14"/>
  <c r="BG126" i="14"/>
  <c r="BF199" i="14"/>
  <c r="BG199" i="14"/>
  <c r="BF119" i="14"/>
  <c r="BG119" i="14"/>
  <c r="BF29" i="14"/>
  <c r="BG29" i="14"/>
  <c r="BF58" i="14"/>
  <c r="BG58" i="14"/>
  <c r="BF71" i="14"/>
  <c r="BG71" i="14"/>
  <c r="BF91" i="14"/>
  <c r="BG91" i="14"/>
  <c r="BF611" i="14"/>
  <c r="BG611" i="14"/>
  <c r="BF788" i="14"/>
  <c r="BG788" i="14"/>
  <c r="BF52" i="14"/>
  <c r="BG52" i="14"/>
  <c r="BF705" i="14"/>
  <c r="BG705" i="14"/>
  <c r="BF708" i="14"/>
  <c r="BG708" i="14"/>
  <c r="BF347" i="14"/>
  <c r="BG347" i="14"/>
  <c r="BF632" i="14"/>
  <c r="BG632" i="14"/>
  <c r="BF266" i="14"/>
  <c r="BG266" i="14"/>
  <c r="BF761" i="14"/>
  <c r="BG761" i="14"/>
  <c r="BF549" i="14"/>
  <c r="BG549" i="14"/>
  <c r="BF676" i="14"/>
  <c r="BG676" i="14"/>
  <c r="BF763" i="14"/>
  <c r="BG763" i="14"/>
  <c r="BF639" i="14"/>
  <c r="BG639" i="14"/>
  <c r="BF653" i="14"/>
  <c r="BG653" i="14"/>
  <c r="BF661" i="14"/>
  <c r="BG661" i="14"/>
  <c r="BF617" i="14"/>
  <c r="BG617" i="14"/>
  <c r="BF670" i="14"/>
  <c r="BG670" i="14"/>
  <c r="BF755" i="14"/>
  <c r="BG755" i="14"/>
  <c r="BF546" i="14"/>
  <c r="BG546" i="14"/>
  <c r="BF728" i="14"/>
  <c r="BG728" i="14"/>
  <c r="BF542" i="14"/>
  <c r="BG542" i="14"/>
  <c r="BF565" i="14"/>
  <c r="BG565" i="14"/>
  <c r="BF578" i="14"/>
  <c r="BG578" i="14"/>
  <c r="BF552" i="14"/>
  <c r="BG552" i="14"/>
  <c r="BF500" i="14"/>
  <c r="BG500" i="14"/>
  <c r="BF672" i="14"/>
  <c r="BG672" i="14"/>
  <c r="BF741" i="14"/>
  <c r="BG741" i="14"/>
  <c r="BF569" i="14"/>
  <c r="BG569" i="14"/>
  <c r="BF734" i="14"/>
  <c r="BG734" i="14"/>
  <c r="BF456" i="14"/>
  <c r="BG456" i="14"/>
  <c r="BF453" i="14"/>
  <c r="BG453" i="14"/>
  <c r="BF297" i="14"/>
  <c r="BG297" i="14"/>
  <c r="BF361" i="14"/>
  <c r="BG361" i="14"/>
  <c r="BF283" i="14"/>
  <c r="BG283" i="14"/>
  <c r="BF337" i="14"/>
  <c r="BG337" i="14"/>
  <c r="BF268" i="14"/>
  <c r="BG268" i="14"/>
  <c r="BF263" i="14"/>
  <c r="BG263" i="14"/>
  <c r="BF244" i="14"/>
  <c r="BG244" i="14"/>
  <c r="BF240" i="14"/>
  <c r="BG240" i="14"/>
  <c r="BF157" i="14"/>
  <c r="BG157" i="14"/>
  <c r="BF174" i="14"/>
  <c r="BG174" i="14"/>
  <c r="BF169" i="14"/>
  <c r="BG169" i="14"/>
  <c r="BF120" i="14"/>
  <c r="BG120" i="14"/>
  <c r="BF136" i="14"/>
  <c r="BG136" i="14"/>
  <c r="BF18" i="14"/>
  <c r="BG18" i="14"/>
  <c r="BF59" i="14"/>
  <c r="BG59" i="14"/>
  <c r="BF54" i="14"/>
  <c r="BG54" i="14"/>
  <c r="BF148" i="14"/>
  <c r="BG148" i="14"/>
  <c r="BF662" i="14"/>
  <c r="BG662" i="14"/>
  <c r="BF236" i="14"/>
  <c r="BG236" i="14"/>
  <c r="BF699" i="14"/>
  <c r="BG699" i="14"/>
  <c r="BF710" i="14"/>
  <c r="BG710" i="14"/>
  <c r="BF95" i="14"/>
  <c r="BG95" i="14"/>
  <c r="BF805" i="14"/>
  <c r="BG805" i="14"/>
  <c r="BF781" i="14"/>
  <c r="BG781" i="14"/>
  <c r="BF645" i="14"/>
  <c r="BG645" i="14"/>
  <c r="BF779" i="14"/>
  <c r="BG779" i="14"/>
  <c r="BF671" i="14"/>
  <c r="BG671" i="14"/>
  <c r="BF535" i="14"/>
  <c r="BG535" i="14"/>
  <c r="BF446" i="14"/>
  <c r="BG446" i="14"/>
  <c r="BF433" i="14"/>
  <c r="BG433" i="14"/>
  <c r="BF437" i="14"/>
  <c r="BG437" i="14"/>
  <c r="BF427" i="14"/>
  <c r="BG427" i="14"/>
  <c r="BF346" i="14"/>
  <c r="BG346" i="14"/>
  <c r="BF393" i="14"/>
  <c r="BG393" i="14"/>
  <c r="BG276" i="14"/>
  <c r="BF276" i="14"/>
  <c r="BF387" i="14"/>
  <c r="BG387" i="14"/>
  <c r="BF238" i="14"/>
  <c r="BG238" i="14"/>
  <c r="BF395" i="14"/>
  <c r="BG395" i="14"/>
  <c r="BF249" i="14"/>
  <c r="BG249" i="14"/>
  <c r="BF363" i="14"/>
  <c r="BG363" i="14"/>
  <c r="BF234" i="14"/>
  <c r="BG412" i="14"/>
  <c r="BG410" i="14"/>
  <c r="BG414" i="14"/>
  <c r="BG417" i="14"/>
  <c r="BG415" i="14"/>
  <c r="BG416" i="14"/>
  <c r="BG411" i="14"/>
  <c r="BG413" i="14"/>
  <c r="BG408" i="14"/>
  <c r="BG418" i="14"/>
  <c r="BG407" i="14"/>
  <c r="BG409" i="14"/>
  <c r="BG234" i="14"/>
  <c r="BF179" i="14"/>
  <c r="BG179" i="14"/>
  <c r="BF159" i="14"/>
  <c r="BG159" i="14"/>
  <c r="BF138" i="14"/>
  <c r="BG138" i="14"/>
  <c r="BF163" i="14"/>
  <c r="BG163" i="14"/>
  <c r="BF73" i="14"/>
  <c r="BG73" i="14"/>
  <c r="BF30" i="14"/>
  <c r="BG30" i="14"/>
  <c r="BF85" i="14"/>
  <c r="BG85" i="14"/>
  <c r="BF519" i="14"/>
  <c r="BG519" i="14"/>
  <c r="BF326" i="14"/>
  <c r="BG326" i="14"/>
  <c r="BF32" i="14"/>
  <c r="BG32" i="14"/>
  <c r="BF795" i="14"/>
  <c r="BG795" i="14"/>
  <c r="BF328" i="14"/>
  <c r="BG328" i="14"/>
  <c r="BF684" i="14"/>
  <c r="BG684" i="14"/>
  <c r="BF527" i="14"/>
  <c r="BG527" i="14"/>
  <c r="BF353" i="14"/>
  <c r="BG353" i="14"/>
  <c r="BF195" i="14"/>
  <c r="BG195" i="14"/>
  <c r="BF608" i="14"/>
  <c r="BG608" i="14"/>
  <c r="BF718" i="14"/>
  <c r="BG718" i="14"/>
  <c r="BF545" i="14"/>
  <c r="BG545" i="14"/>
  <c r="BF674" i="14"/>
  <c r="BG674" i="14"/>
  <c r="BF709" i="14"/>
  <c r="BG709" i="14"/>
  <c r="BF575" i="14"/>
  <c r="BG575" i="14"/>
  <c r="BF522" i="14"/>
  <c r="BG522" i="14"/>
  <c r="BF532" i="14"/>
  <c r="BG532" i="14"/>
  <c r="BF732" i="14"/>
  <c r="BG732" i="14"/>
  <c r="BF812" i="14"/>
  <c r="BG812" i="14"/>
  <c r="BF673" i="14"/>
  <c r="BG673" i="14"/>
  <c r="BF626" i="14"/>
  <c r="BG626" i="14"/>
  <c r="BF479" i="14"/>
  <c r="BG479" i="14"/>
  <c r="BF742" i="14"/>
  <c r="BG742" i="14"/>
  <c r="BF697" i="14"/>
  <c r="BG697" i="14"/>
  <c r="BF776" i="14"/>
  <c r="BG776" i="14"/>
  <c r="BF655" i="14"/>
  <c r="BG655" i="14"/>
  <c r="BF651" i="14"/>
  <c r="BG651" i="14"/>
  <c r="BF716" i="14"/>
  <c r="BG716" i="14"/>
  <c r="BF493" i="14"/>
  <c r="BG493" i="14"/>
  <c r="BG440" i="14"/>
  <c r="BF440" i="14"/>
  <c r="BF429" i="14"/>
  <c r="BG429" i="14"/>
  <c r="BF294" i="14"/>
  <c r="BG294" i="14"/>
  <c r="BF356" i="14"/>
  <c r="BG356" i="14"/>
  <c r="BF325" i="14"/>
  <c r="BG325" i="14"/>
  <c r="BF314" i="14"/>
  <c r="BG314" i="14"/>
  <c r="BF313" i="14"/>
  <c r="BG313" i="14"/>
  <c r="BF359" i="14"/>
  <c r="BG359" i="14"/>
  <c r="BF267" i="14"/>
  <c r="BG267" i="14"/>
  <c r="BF386" i="14"/>
  <c r="BG386" i="14"/>
  <c r="BF252" i="14"/>
  <c r="BG252" i="14"/>
  <c r="BF161" i="14"/>
  <c r="BG161" i="14"/>
  <c r="BF175" i="14"/>
  <c r="BG175" i="14"/>
  <c r="BF121" i="14"/>
  <c r="BG121" i="14"/>
  <c r="BG146" i="14"/>
  <c r="BF146" i="14"/>
  <c r="BF212" i="14"/>
  <c r="BG212" i="14"/>
  <c r="BF218" i="14"/>
  <c r="BG218" i="14"/>
  <c r="BF69" i="14"/>
  <c r="BG69" i="14"/>
  <c r="BF72" i="14"/>
  <c r="BG72" i="14"/>
  <c r="BF55" i="14"/>
  <c r="BG55" i="14"/>
  <c r="BF643" i="14"/>
  <c r="BG643" i="14"/>
  <c r="BF399" i="14"/>
  <c r="BG399" i="14"/>
  <c r="BF769" i="14"/>
  <c r="BG769" i="14"/>
  <c r="BF516" i="14"/>
  <c r="BG516" i="14"/>
  <c r="BF682" i="14"/>
  <c r="BG682" i="14"/>
  <c r="BF445" i="14"/>
  <c r="BG445" i="14"/>
  <c r="BF758" i="14"/>
  <c r="BG758" i="14"/>
  <c r="BF735" i="14"/>
  <c r="BG735" i="14"/>
  <c r="BF330" i="14"/>
  <c r="BG330" i="14"/>
  <c r="BF675" i="14"/>
  <c r="BG675" i="14"/>
  <c r="BF784" i="14"/>
  <c r="BG784" i="14"/>
  <c r="BF506" i="14"/>
  <c r="BG506" i="14"/>
  <c r="BF555" i="14"/>
  <c r="BG555" i="14"/>
  <c r="BF475" i="14"/>
  <c r="BG840" i="14"/>
  <c r="BG836" i="14"/>
  <c r="BG823" i="14"/>
  <c r="BG821" i="14"/>
  <c r="BG837" i="14"/>
  <c r="BG822" i="14"/>
  <c r="BG824" i="14"/>
  <c r="BG828" i="14"/>
  <c r="BG842" i="14"/>
  <c r="BG846" i="14"/>
  <c r="BG835" i="14"/>
  <c r="BG826" i="14"/>
  <c r="BG843" i="14"/>
  <c r="BG833" i="14"/>
  <c r="BG830" i="14"/>
  <c r="BG841" i="14"/>
  <c r="BG831" i="14"/>
  <c r="BG827" i="14"/>
  <c r="BG832" i="14"/>
  <c r="BG829" i="14"/>
  <c r="BG825" i="14"/>
  <c r="BG844" i="14"/>
  <c r="BG845" i="14"/>
  <c r="BG475" i="14"/>
  <c r="BG838" i="14"/>
  <c r="BG839" i="14"/>
  <c r="BG834" i="14"/>
  <c r="BF635" i="14"/>
  <c r="BG635" i="14"/>
  <c r="BF497" i="14"/>
  <c r="BG497" i="14"/>
  <c r="BF669" i="14"/>
  <c r="BG669" i="14"/>
  <c r="BF610" i="14"/>
  <c r="BG610" i="14"/>
  <c r="BF787" i="14"/>
  <c r="BG787" i="14"/>
  <c r="BF733" i="14"/>
  <c r="BG733" i="14"/>
  <c r="BF667" i="14"/>
  <c r="BG667" i="14"/>
  <c r="BF666" i="14"/>
  <c r="BG666" i="14"/>
  <c r="BF498" i="14"/>
  <c r="BG498" i="14"/>
  <c r="BF750" i="14"/>
  <c r="BG750" i="14"/>
  <c r="BF693" i="14"/>
  <c r="BG693" i="14"/>
  <c r="BF603" i="14"/>
  <c r="BG603" i="14"/>
  <c r="BF688" i="14"/>
  <c r="BG688" i="14"/>
  <c r="BF814" i="14"/>
  <c r="BG814" i="14"/>
  <c r="BF526" i="14"/>
  <c r="BG526" i="14"/>
  <c r="BF496" i="14"/>
  <c r="BG496" i="14"/>
  <c r="BF476" i="14"/>
  <c r="BG476" i="14"/>
  <c r="BF494" i="14"/>
  <c r="BG494" i="14"/>
  <c r="BF664" i="14"/>
  <c r="BG664" i="14"/>
  <c r="BF818" i="14"/>
  <c r="BG818" i="14"/>
  <c r="BF654" i="14"/>
  <c r="BG654" i="14"/>
  <c r="BF431" i="14"/>
  <c r="BG431" i="14"/>
  <c r="BF423" i="14"/>
  <c r="BG423" i="14"/>
  <c r="BF462" i="14"/>
  <c r="BG462" i="14"/>
  <c r="BF362" i="14"/>
  <c r="BG362" i="14"/>
  <c r="BF308" i="14"/>
  <c r="BG308" i="14"/>
  <c r="BF275" i="14"/>
  <c r="BG275" i="14"/>
  <c r="BF380" i="14"/>
  <c r="BG380" i="14"/>
  <c r="BF258" i="14"/>
  <c r="BG258" i="14"/>
  <c r="BF255" i="14"/>
  <c r="BG255" i="14"/>
  <c r="BF270" i="14"/>
  <c r="BG270" i="14"/>
  <c r="BF141" i="14"/>
  <c r="BG141" i="14"/>
  <c r="BF127" i="14"/>
  <c r="BG127" i="14"/>
  <c r="BF140" i="14"/>
  <c r="BG140" i="14"/>
  <c r="BF133" i="14"/>
  <c r="BG133" i="14"/>
  <c r="BF150" i="14"/>
  <c r="BG150" i="14"/>
  <c r="BF135" i="14"/>
  <c r="BG135" i="14"/>
  <c r="BF6" i="14"/>
  <c r="BG6" i="14"/>
  <c r="BF82" i="14"/>
  <c r="BG82" i="14"/>
  <c r="BF66" i="14"/>
  <c r="BG66" i="14"/>
  <c r="BF53" i="14"/>
  <c r="BG53" i="14"/>
  <c r="BF811" i="14"/>
  <c r="BG811" i="14"/>
  <c r="BF680" i="14"/>
  <c r="BG680" i="14"/>
  <c r="BF633" i="14"/>
  <c r="BG633" i="14"/>
  <c r="BF211" i="14"/>
  <c r="BG211" i="14"/>
  <c r="BF786" i="14"/>
  <c r="BG786" i="14"/>
  <c r="BF261" i="14"/>
  <c r="BG261" i="14"/>
  <c r="BF745" i="14"/>
  <c r="BG745" i="14"/>
  <c r="BF512" i="14"/>
  <c r="BG512" i="14"/>
  <c r="BF764" i="14"/>
  <c r="BG764" i="14"/>
  <c r="BF797" i="14"/>
  <c r="BG797" i="14"/>
  <c r="BF295" i="14"/>
  <c r="BG295" i="14"/>
  <c r="BF98" i="14"/>
  <c r="BG98" i="14"/>
  <c r="BF642" i="14"/>
  <c r="BG642" i="14"/>
  <c r="BF729" i="14"/>
  <c r="BG729" i="14"/>
  <c r="BF798" i="14"/>
  <c r="BG798" i="14"/>
  <c r="BF770" i="14"/>
  <c r="BG770" i="14"/>
  <c r="BF581" i="14"/>
  <c r="BG581" i="14"/>
  <c r="BF687" i="14"/>
  <c r="BG687" i="14"/>
  <c r="BF774" i="14"/>
  <c r="BG774" i="14"/>
  <c r="BF547" i="14"/>
  <c r="BG547" i="14"/>
  <c r="BF813" i="14"/>
  <c r="BG813" i="14"/>
  <c r="BF719" i="14"/>
  <c r="BG719" i="14"/>
  <c r="BF810" i="14"/>
  <c r="BG810" i="14"/>
  <c r="BF652" i="14"/>
  <c r="BG652" i="14"/>
  <c r="BF792" i="14"/>
  <c r="BG792" i="14"/>
  <c r="BF647" i="14"/>
  <c r="BG647" i="14"/>
  <c r="BF799" i="14"/>
  <c r="BG799" i="14"/>
  <c r="BF657" i="14"/>
  <c r="BG657" i="14"/>
  <c r="BF477" i="14"/>
  <c r="BG477" i="14"/>
  <c r="BF561" i="14"/>
  <c r="BG561" i="14"/>
  <c r="BF517" i="14"/>
  <c r="BG517" i="14"/>
  <c r="BF485" i="14"/>
  <c r="BG485" i="14"/>
  <c r="BF592" i="14"/>
  <c r="BG592" i="14"/>
  <c r="BG467" i="14"/>
  <c r="BF467" i="14"/>
  <c r="BF281" i="14"/>
  <c r="BG281" i="14"/>
  <c r="BF315" i="14"/>
  <c r="BG315" i="14"/>
  <c r="BF289" i="14"/>
  <c r="BG289" i="14"/>
  <c r="BF280" i="14"/>
  <c r="BG280" i="14"/>
  <c r="BF383" i="14"/>
  <c r="BG383" i="14"/>
  <c r="BF290" i="14"/>
  <c r="BG290" i="14"/>
  <c r="BF373" i="14"/>
  <c r="BG373" i="14"/>
  <c r="BF271" i="14"/>
  <c r="BG271" i="14"/>
  <c r="BF332" i="14"/>
  <c r="BG332" i="14"/>
  <c r="BF320" i="14"/>
  <c r="BG320" i="14"/>
  <c r="BF131" i="14"/>
  <c r="BG131" i="14"/>
  <c r="BF184" i="14"/>
  <c r="BG184" i="14"/>
  <c r="BF160" i="14"/>
  <c r="BG160" i="14"/>
  <c r="BF149" i="14"/>
  <c r="BG149" i="14"/>
  <c r="BF188" i="14"/>
  <c r="BG188" i="14"/>
  <c r="BF176" i="14"/>
  <c r="BG176" i="14"/>
  <c r="BF41" i="14"/>
  <c r="BG41" i="14"/>
  <c r="BF24" i="14"/>
  <c r="BG24" i="14"/>
  <c r="BF100" i="14"/>
  <c r="BG100" i="14"/>
  <c r="BF550" i="14"/>
  <c r="BG550" i="14"/>
  <c r="BF514" i="14"/>
  <c r="BG514" i="14"/>
  <c r="BF358" i="14"/>
  <c r="BG358" i="14"/>
  <c r="BF586" i="14"/>
  <c r="BG586" i="14"/>
  <c r="BF269" i="14"/>
  <c r="BG269" i="14"/>
  <c r="BF557" i="14"/>
  <c r="BG557" i="14"/>
  <c r="BF350" i="14"/>
  <c r="BG350" i="14"/>
  <c r="BF754" i="14"/>
  <c r="BG754" i="14"/>
  <c r="BF631" i="14"/>
  <c r="BG631" i="14"/>
  <c r="BF348" i="14"/>
  <c r="BG348" i="14"/>
  <c r="BF44" i="14"/>
  <c r="BG44" i="14"/>
  <c r="BF534" i="14"/>
  <c r="BG534" i="14"/>
  <c r="BF808" i="14"/>
  <c r="BG808" i="14"/>
  <c r="BF614" i="14"/>
  <c r="BG614" i="14"/>
  <c r="BF804" i="14"/>
  <c r="BG804" i="14"/>
  <c r="BF660" i="14"/>
  <c r="BG660" i="14"/>
  <c r="BF648" i="14"/>
  <c r="BG648" i="14"/>
  <c r="BF757" i="14"/>
  <c r="BG757" i="14"/>
  <c r="BF817" i="14"/>
  <c r="BG817" i="14"/>
  <c r="BF737" i="14"/>
  <c r="BG737" i="14"/>
  <c r="BF789" i="14"/>
  <c r="BG789" i="14"/>
  <c r="BF649" i="14"/>
  <c r="BG649" i="14"/>
  <c r="BF509" i="14"/>
  <c r="BG509" i="14"/>
  <c r="BF620" i="14"/>
  <c r="BG620" i="14"/>
  <c r="BF601" i="14"/>
  <c r="BG601" i="14"/>
  <c r="BF793" i="14"/>
  <c r="BG793" i="14"/>
  <c r="BF819" i="14"/>
  <c r="BG819" i="14"/>
  <c r="BF777" i="14"/>
  <c r="BG777" i="14"/>
  <c r="BF785" i="14"/>
  <c r="BG785" i="14"/>
  <c r="BF727" i="14"/>
  <c r="BG727" i="14"/>
  <c r="BF548" i="14"/>
  <c r="BG548" i="14"/>
  <c r="BF594" i="14"/>
  <c r="BG594" i="14"/>
  <c r="BF574" i="14"/>
  <c r="BG574" i="14"/>
  <c r="BF606" i="14"/>
  <c r="BG606" i="14"/>
  <c r="BF394" i="14"/>
  <c r="BG394" i="14"/>
  <c r="BF342" i="14"/>
  <c r="BG342" i="14"/>
  <c r="BF378" i="14"/>
  <c r="BG378" i="14"/>
  <c r="BF331" i="14"/>
  <c r="BG331" i="14"/>
  <c r="BF293" i="14"/>
  <c r="BG293" i="14"/>
  <c r="BF367" i="14"/>
  <c r="BG367" i="14"/>
  <c r="BF241" i="14"/>
  <c r="BG241" i="14"/>
  <c r="BF273" i="14"/>
  <c r="BG273" i="14"/>
  <c r="BF272" i="14"/>
  <c r="BG272" i="14"/>
  <c r="BF375" i="14"/>
  <c r="BG375" i="14"/>
  <c r="BG162" i="14"/>
  <c r="BF162" i="14"/>
  <c r="BF154" i="14"/>
  <c r="BG154" i="14"/>
  <c r="BF192" i="14"/>
  <c r="BG192" i="14"/>
  <c r="BG177" i="14"/>
  <c r="BF177" i="14"/>
  <c r="BF189" i="14"/>
  <c r="BG189" i="14"/>
  <c r="BF224" i="14"/>
  <c r="BG224" i="14"/>
  <c r="BF20" i="14"/>
  <c r="BG20" i="14"/>
  <c r="BF50" i="14"/>
  <c r="BG50" i="14"/>
  <c r="BF12" i="14"/>
  <c r="BG12" i="14"/>
  <c r="BF19" i="14"/>
  <c r="BG19" i="14"/>
  <c r="BF81" i="14"/>
  <c r="BG81" i="14"/>
  <c r="BF723" i="14"/>
  <c r="BG723" i="14"/>
  <c r="BF748" i="14"/>
  <c r="BG748" i="14"/>
  <c r="BF591" i="14"/>
  <c r="BG591" i="14"/>
  <c r="BF760" i="14"/>
  <c r="BG760" i="14"/>
  <c r="BF559" i="14"/>
  <c r="BG559" i="14"/>
  <c r="BF659" i="14"/>
  <c r="BG659" i="14"/>
  <c r="BF576" i="14"/>
  <c r="BG576" i="14"/>
  <c r="BF573" i="14"/>
  <c r="BG573" i="14"/>
  <c r="BF762" i="14"/>
  <c r="BG762" i="14"/>
  <c r="BF713" i="14"/>
  <c r="BG713" i="14"/>
  <c r="BF442" i="14"/>
  <c r="BG442" i="14"/>
  <c r="BF444" i="14"/>
  <c r="BG444" i="14"/>
  <c r="BF397" i="14"/>
  <c r="BG397" i="14"/>
  <c r="BF257" i="14"/>
  <c r="BG257" i="14"/>
  <c r="BF173" i="14"/>
  <c r="BG173" i="14"/>
  <c r="BF129" i="14"/>
  <c r="BG129" i="14"/>
  <c r="BF210" i="14"/>
  <c r="BG210" i="14"/>
  <c r="BF144" i="14"/>
  <c r="BG144" i="14"/>
  <c r="BF118" i="14"/>
  <c r="BG118" i="14"/>
  <c r="BG227" i="14"/>
  <c r="BG228" i="14"/>
  <c r="BG232" i="14"/>
  <c r="BG230" i="14"/>
  <c r="BG229" i="14"/>
  <c r="BG226" i="14"/>
  <c r="BG231" i="14"/>
  <c r="BG225" i="14"/>
  <c r="BF34" i="14"/>
  <c r="BG34" i="14"/>
  <c r="BF92" i="14"/>
  <c r="BG92" i="14"/>
  <c r="BF584" i="14"/>
  <c r="BG584" i="14"/>
  <c r="BF441" i="14"/>
  <c r="BG441" i="14"/>
  <c r="BF430" i="14"/>
  <c r="BG430" i="14"/>
  <c r="BF322" i="14"/>
  <c r="BG322" i="14"/>
  <c r="BF388" i="14"/>
  <c r="BG388" i="14"/>
  <c r="BF147" i="14"/>
  <c r="BG147" i="14"/>
  <c r="BF198" i="14"/>
  <c r="BG198" i="14"/>
  <c r="BF40" i="14"/>
  <c r="BG40" i="14"/>
  <c r="BF90" i="14"/>
  <c r="BG90" i="14"/>
  <c r="BF486" i="14"/>
  <c r="BG486" i="14"/>
  <c r="BF801" i="14"/>
  <c r="BG801" i="14"/>
  <c r="BF170" i="14"/>
  <c r="BG170" i="14"/>
  <c r="BF143" i="14"/>
  <c r="BG143" i="14"/>
  <c r="BF33" i="14"/>
  <c r="BG33" i="14"/>
  <c r="BF5" i="14"/>
  <c r="BG5" i="14"/>
  <c r="BF86" i="14"/>
  <c r="BG86" i="14"/>
  <c r="BF725" i="14"/>
  <c r="BG725" i="14"/>
  <c r="BF544" i="14"/>
  <c r="BG544" i="14"/>
  <c r="BF628" i="14"/>
  <c r="BG628" i="14"/>
  <c r="BF681" i="14"/>
  <c r="BG681" i="14"/>
  <c r="BF791" i="14"/>
  <c r="BG791" i="14"/>
  <c r="BF530" i="14"/>
  <c r="BG530" i="14"/>
  <c r="BF702" i="14"/>
  <c r="BG702" i="14"/>
  <c r="BF650" i="14"/>
  <c r="BG650" i="14"/>
  <c r="BF772" i="14"/>
  <c r="BG772" i="14"/>
  <c r="BF321" i="14"/>
  <c r="BG321" i="14"/>
  <c r="BF403" i="14"/>
  <c r="BG403" i="14"/>
  <c r="BF370" i="14"/>
  <c r="BG370" i="14"/>
  <c r="BF190" i="14"/>
  <c r="BG190" i="14"/>
  <c r="BF204" i="14"/>
  <c r="BG204" i="14"/>
  <c r="BF213" i="14"/>
  <c r="BG213" i="14"/>
  <c r="BF35" i="14"/>
  <c r="BG35" i="14"/>
  <c r="BF37" i="14"/>
  <c r="BG37" i="14"/>
  <c r="BF96" i="14"/>
  <c r="BG96" i="14"/>
  <c r="BF607" i="14"/>
  <c r="BG607" i="14"/>
  <c r="BF340" i="14"/>
  <c r="BG340" i="14"/>
  <c r="BF634" i="14"/>
  <c r="BG634" i="14"/>
  <c r="BF641" i="14"/>
  <c r="BG641" i="14"/>
  <c r="BF349" i="14"/>
  <c r="BG349" i="14"/>
  <c r="BG242" i="14"/>
  <c r="BF242" i="14"/>
  <c r="BF377" i="14"/>
  <c r="BG377" i="14"/>
  <c r="BF222" i="14"/>
  <c r="BG222" i="14"/>
  <c r="BF56" i="14"/>
  <c r="BG56" i="14"/>
  <c r="BF4" i="14"/>
  <c r="BG4" i="14"/>
  <c r="BF3" i="14"/>
  <c r="BG3" i="14"/>
  <c r="BF21" i="14"/>
  <c r="BG21" i="14"/>
  <c r="BF63" i="14"/>
  <c r="BG63" i="14"/>
  <c r="BF158" i="14"/>
  <c r="BG158" i="14"/>
  <c r="BF344" i="14"/>
  <c r="BG344" i="14"/>
  <c r="BF13" i="14"/>
  <c r="BG13" i="14"/>
  <c r="BF449" i="14"/>
  <c r="BG449" i="14"/>
  <c r="BF317" i="14"/>
  <c r="BG317" i="14"/>
  <c r="BF466" i="14"/>
  <c r="BG466" i="14"/>
  <c r="BF153" i="14"/>
  <c r="BG153" i="14"/>
  <c r="BF239" i="14"/>
  <c r="BG239" i="14"/>
  <c r="BF11" i="14"/>
  <c r="BG11" i="14"/>
  <c r="BF278" i="14"/>
  <c r="BG278" i="14"/>
  <c r="BF48" i="14"/>
  <c r="BG48" i="14"/>
  <c r="BF36" i="14"/>
  <c r="BG36" i="14"/>
  <c r="BF201" i="14"/>
  <c r="BG201" i="14"/>
  <c r="BF588" i="14"/>
  <c r="BG588" i="14"/>
  <c r="BF520" i="14"/>
  <c r="BG520" i="14"/>
  <c r="BF701" i="14"/>
  <c r="BG701" i="14"/>
  <c r="BF590" i="14"/>
  <c r="BG590" i="14"/>
  <c r="BF629" i="14"/>
  <c r="BG629" i="14"/>
  <c r="BF599" i="14"/>
  <c r="BG599" i="14"/>
  <c r="BF637" i="14"/>
  <c r="BG637" i="14"/>
  <c r="BF539" i="14"/>
  <c r="BG539" i="14"/>
  <c r="BF686" i="14"/>
  <c r="BG686" i="14"/>
  <c r="BF613" i="14"/>
  <c r="BG613" i="14"/>
  <c r="BF571" i="14"/>
  <c r="BG571" i="14"/>
  <c r="BF663" i="14"/>
  <c r="BG663" i="14"/>
  <c r="BF426" i="14"/>
  <c r="BG426" i="14"/>
  <c r="BF365" i="14"/>
  <c r="BG365" i="14"/>
  <c r="BF374" i="14"/>
  <c r="BG374" i="14"/>
  <c r="BF406" i="14"/>
  <c r="BG406" i="14"/>
  <c r="BF156" i="14"/>
  <c r="BG156" i="14"/>
  <c r="BF145" i="14"/>
  <c r="BG145" i="14"/>
  <c r="BF94" i="14"/>
  <c r="BG94" i="14"/>
  <c r="BF752" i="14"/>
  <c r="BG752" i="14"/>
  <c r="BF706" i="14"/>
  <c r="BG706" i="14"/>
  <c r="BF521" i="14"/>
  <c r="BG521" i="14"/>
  <c r="BF696" i="14"/>
  <c r="BG696" i="14"/>
  <c r="BF582" i="14"/>
  <c r="BG582" i="14"/>
  <c r="BF756" i="14"/>
  <c r="BG756" i="14"/>
  <c r="BF609" i="14"/>
  <c r="BG609" i="14"/>
  <c r="BF636" i="14"/>
  <c r="BG636" i="14"/>
  <c r="BF553" i="14"/>
  <c r="BG553" i="14"/>
  <c r="BF482" i="14"/>
  <c r="BG482" i="14"/>
  <c r="BF794" i="14"/>
  <c r="BG794" i="14"/>
  <c r="BF612" i="14"/>
  <c r="BG612" i="14"/>
  <c r="BF691" i="14"/>
  <c r="BG691" i="14"/>
  <c r="BF796" i="14"/>
  <c r="BG796" i="14"/>
  <c r="BF448" i="14"/>
  <c r="BG448" i="14"/>
  <c r="BF420" i="14"/>
  <c r="BG420" i="14"/>
  <c r="BG473" i="14"/>
  <c r="BG469" i="14"/>
  <c r="BG470" i="14"/>
  <c r="BG472" i="14"/>
  <c r="BG471" i="14"/>
  <c r="BF262" i="14"/>
  <c r="BG262" i="14"/>
  <c r="BF253" i="14"/>
  <c r="BG253" i="14"/>
  <c r="BF165" i="14"/>
  <c r="BG165" i="14"/>
  <c r="BF209" i="14"/>
  <c r="BG209" i="14"/>
  <c r="BF42" i="14"/>
  <c r="BG42" i="14"/>
  <c r="BF51" i="14"/>
  <c r="BG51" i="14"/>
  <c r="BF46" i="14"/>
  <c r="BG46" i="14"/>
  <c r="BF70" i="14"/>
  <c r="BG70" i="14"/>
  <c r="BF616" i="14"/>
  <c r="BG616" i="14"/>
  <c r="BF627" i="14"/>
  <c r="BG627" i="14"/>
  <c r="BF558" i="14"/>
  <c r="BG558" i="14"/>
  <c r="BF806" i="14"/>
  <c r="BG806" i="14"/>
  <c r="BF677" i="14"/>
  <c r="BG677" i="14"/>
  <c r="BF800" i="14"/>
  <c r="BG800" i="14"/>
  <c r="BF605" i="14"/>
  <c r="BG605" i="14"/>
  <c r="BF623" i="14"/>
  <c r="BG623" i="14"/>
  <c r="BF455" i="14"/>
  <c r="BG455" i="14"/>
  <c r="BF450" i="14"/>
  <c r="BG450" i="14"/>
  <c r="BF250" i="14"/>
  <c r="BG250" i="14"/>
  <c r="BF68" i="14"/>
  <c r="BG68" i="14"/>
  <c r="BF76" i="14"/>
  <c r="BG76" i="14"/>
  <c r="BF771" i="14"/>
  <c r="BG771" i="14"/>
  <c r="BF468" i="14"/>
  <c r="BG468" i="14"/>
  <c r="BF524" i="14"/>
  <c r="BG524" i="14"/>
  <c r="BF778" i="14"/>
  <c r="BG778" i="14"/>
  <c r="BF480" i="14"/>
  <c r="BG480" i="14"/>
  <c r="BF563" i="14"/>
  <c r="BG563" i="14"/>
  <c r="BF220" i="14"/>
  <c r="BG220" i="14"/>
  <c r="BF180" i="14"/>
  <c r="BG180" i="14"/>
  <c r="BF197" i="14"/>
  <c r="BG197" i="14"/>
  <c r="BF216" i="14"/>
  <c r="BG216" i="14"/>
  <c r="BF79" i="14"/>
  <c r="BG79" i="14"/>
  <c r="BF106" i="14"/>
  <c r="BG106" i="14"/>
  <c r="BF88" i="14"/>
  <c r="BG88" i="14"/>
  <c r="BF554" i="14"/>
  <c r="BG554" i="14"/>
  <c r="BG731" i="14"/>
  <c r="BF731" i="14"/>
  <c r="BF712" i="14"/>
  <c r="BG712" i="14"/>
  <c r="BF618" i="14"/>
  <c r="BG618" i="14"/>
  <c r="BF782" i="14"/>
  <c r="BG782" i="14"/>
  <c r="BF753" i="14"/>
  <c r="BG753" i="14"/>
  <c r="BF749" i="14"/>
  <c r="BG749" i="14"/>
  <c r="BF803" i="14"/>
  <c r="BG803" i="14"/>
  <c r="BG665" i="14"/>
  <c r="BF665" i="14"/>
  <c r="BF722" i="14"/>
  <c r="BG722" i="14"/>
  <c r="BF568" i="14"/>
  <c r="BG568" i="14"/>
  <c r="BF434" i="14"/>
  <c r="BG434" i="14"/>
  <c r="BF366" i="14"/>
  <c r="BG366" i="14"/>
  <c r="BF369" i="14"/>
  <c r="BG369" i="14"/>
  <c r="BF391" i="14"/>
  <c r="BG391" i="14"/>
  <c r="BF223" i="14"/>
  <c r="BG223" i="14"/>
  <c r="BF151" i="14"/>
  <c r="BG151" i="14"/>
  <c r="BF75" i="14"/>
  <c r="BG75" i="14"/>
  <c r="BF93" i="14"/>
  <c r="BG93" i="14"/>
  <c r="BF78" i="14"/>
  <c r="BG78" i="14"/>
  <c r="BF103" i="14"/>
  <c r="BG103" i="14"/>
  <c r="BF464" i="14"/>
  <c r="BG464" i="14"/>
  <c r="BF428" i="14"/>
  <c r="BG428" i="14"/>
  <c r="BF640" i="14"/>
  <c r="BG640" i="14"/>
  <c r="BF589" i="14"/>
  <c r="BG589" i="14"/>
  <c r="BF597" i="14"/>
  <c r="BG597" i="14"/>
  <c r="BF736" i="14"/>
  <c r="BG736" i="14"/>
  <c r="BF707" i="14"/>
  <c r="BG707" i="14"/>
  <c r="BF489" i="14"/>
  <c r="BG489" i="14"/>
  <c r="BF809" i="14"/>
  <c r="BG809" i="14"/>
  <c r="BF724" i="14"/>
  <c r="BG724" i="14"/>
  <c r="BF700" i="14"/>
  <c r="BG700" i="14"/>
  <c r="BF459" i="14"/>
  <c r="BG459" i="14"/>
  <c r="BF447" i="14"/>
  <c r="BG447" i="14"/>
  <c r="BF301" i="14"/>
  <c r="BG301" i="14"/>
  <c r="BF310" i="14"/>
  <c r="BG310" i="14"/>
  <c r="BF379" i="14"/>
  <c r="BG379" i="14"/>
  <c r="BF292" i="14"/>
  <c r="BG292" i="14"/>
  <c r="BF200" i="14"/>
  <c r="BG200" i="14"/>
  <c r="BF215" i="14"/>
  <c r="BG215" i="14"/>
  <c r="BF65" i="14"/>
  <c r="BG65" i="14"/>
  <c r="BF26" i="14"/>
  <c r="BG26" i="14"/>
  <c r="BF99" i="14"/>
  <c r="BG99" i="14"/>
  <c r="BF595" i="14"/>
  <c r="BG595" i="14"/>
  <c r="BF644" i="14"/>
  <c r="BG644" i="14"/>
  <c r="BF478" i="14"/>
  <c r="BG478" i="14"/>
  <c r="BF319" i="14"/>
  <c r="BG319" i="14"/>
  <c r="BF324" i="14"/>
  <c r="BG324" i="14"/>
  <c r="BF381" i="14"/>
  <c r="BG381" i="14"/>
  <c r="BF396" i="14"/>
  <c r="BG396" i="14"/>
  <c r="BF185" i="14"/>
  <c r="BG185" i="14"/>
  <c r="BF194" i="14"/>
  <c r="BG194" i="14"/>
  <c r="BF214" i="14"/>
  <c r="BG214" i="14"/>
  <c r="BF488" i="14"/>
  <c r="BG488" i="14"/>
  <c r="BF714" i="14"/>
  <c r="BG714" i="14"/>
  <c r="BF528" i="14"/>
  <c r="BG528" i="14"/>
  <c r="BF690" i="14"/>
  <c r="BG690" i="14"/>
  <c r="BF551" i="14"/>
  <c r="BG551" i="14"/>
  <c r="BF689" i="14"/>
  <c r="BG689" i="14"/>
  <c r="BF726" i="14"/>
  <c r="BG726" i="14"/>
  <c r="BF768" i="14"/>
  <c r="BG768" i="14"/>
  <c r="BF685" i="14"/>
  <c r="BG685" i="14"/>
  <c r="BF504" i="14"/>
  <c r="BG504" i="14"/>
  <c r="BF596" i="14"/>
  <c r="BG596" i="14"/>
  <c r="BF460" i="14"/>
  <c r="BG460" i="14"/>
  <c r="BF401" i="14"/>
  <c r="BG401" i="14"/>
  <c r="BF385" i="14"/>
  <c r="BG385" i="14"/>
  <c r="BF341" i="14"/>
  <c r="BG341" i="14"/>
  <c r="BF298" i="14"/>
  <c r="BG298" i="14"/>
  <c r="BF265" i="14"/>
  <c r="BG265" i="14"/>
  <c r="BF219" i="14"/>
  <c r="BG219" i="14"/>
  <c r="BF164" i="14"/>
  <c r="BG164" i="14"/>
  <c r="BF167" i="14"/>
  <c r="BG167" i="14"/>
  <c r="BF683" i="14"/>
  <c r="BG683" i="14"/>
  <c r="BF759" i="14"/>
  <c r="BG759" i="14"/>
  <c r="BF540" i="14"/>
  <c r="BG540" i="14"/>
  <c r="BF721" i="14"/>
  <c r="BG721" i="14"/>
  <c r="BF291" i="14"/>
  <c r="BG291" i="14"/>
  <c r="BF335" i="14"/>
  <c r="BG335" i="14"/>
  <c r="BF389" i="14"/>
  <c r="BG389" i="14"/>
  <c r="BF400" i="14"/>
  <c r="BG400" i="14"/>
  <c r="BF382" i="14"/>
  <c r="BG382" i="14"/>
  <c r="BF256" i="14"/>
  <c r="BG256" i="14"/>
  <c r="BF181" i="14"/>
  <c r="BG181" i="14"/>
  <c r="BF208" i="14"/>
  <c r="BG208" i="14"/>
  <c r="BF137" i="14"/>
  <c r="BG137" i="14"/>
  <c r="BF80" i="14"/>
  <c r="BG80" i="14"/>
  <c r="BF730" i="14"/>
  <c r="BG730" i="14"/>
  <c r="BF744" i="14"/>
  <c r="BG744" i="14"/>
  <c r="BG678" i="14"/>
  <c r="BF678" i="14"/>
  <c r="BF820" i="14"/>
  <c r="BG820" i="14"/>
  <c r="BG461" i="14"/>
  <c r="BF461" i="14"/>
  <c r="BF306" i="14"/>
  <c r="BG306" i="14"/>
  <c r="BF287" i="14"/>
  <c r="BG287" i="14"/>
  <c r="BF405" i="14"/>
  <c r="BG405" i="14"/>
  <c r="BF243" i="14"/>
  <c r="BG243" i="14"/>
  <c r="BF246" i="14"/>
  <c r="BG246" i="14"/>
  <c r="BF237" i="14"/>
  <c r="BG237" i="14"/>
  <c r="BF152" i="14"/>
  <c r="BG152" i="14"/>
  <c r="BF142" i="14"/>
  <c r="BG142" i="14"/>
  <c r="BF47" i="14"/>
  <c r="BG47" i="14"/>
  <c r="BF87" i="14"/>
  <c r="BG87" i="14"/>
  <c r="BF107" i="14"/>
  <c r="BG107" i="14"/>
  <c r="BF61" i="14"/>
  <c r="BG61" i="14"/>
  <c r="BF679" i="14"/>
  <c r="BG679" i="14"/>
  <c r="BF566" i="14"/>
  <c r="BG566" i="14"/>
  <c r="BF579" i="14"/>
  <c r="BG579" i="14"/>
  <c r="BF600" i="14"/>
  <c r="BG600" i="14"/>
  <c r="BF598" i="14"/>
  <c r="BG598" i="14"/>
  <c r="BF695" i="14"/>
  <c r="BG695" i="14"/>
  <c r="BF766" i="14"/>
  <c r="BG766" i="14"/>
  <c r="BF658" i="14"/>
  <c r="BG658" i="14"/>
  <c r="BG656" i="14"/>
  <c r="BF656" i="14"/>
  <c r="BF499" i="14"/>
  <c r="BG499" i="14"/>
  <c r="BF438" i="14"/>
  <c r="BG438" i="14"/>
  <c r="BF251" i="14"/>
  <c r="BG251" i="14"/>
  <c r="BF384" i="14"/>
  <c r="BG384" i="14"/>
  <c r="BF279" i="14"/>
  <c r="BG279" i="14"/>
  <c r="BF398" i="14"/>
  <c r="BG398" i="14"/>
  <c r="BF307" i="14"/>
  <c r="BG307" i="14"/>
  <c r="BG221" i="14"/>
  <c r="BF221" i="14"/>
  <c r="BF217" i="14"/>
  <c r="BG217" i="14"/>
  <c r="BF27" i="14"/>
  <c r="BG27" i="14"/>
  <c r="BF74" i="14"/>
  <c r="BG74" i="14"/>
  <c r="BF97" i="14"/>
  <c r="BG97" i="14"/>
  <c r="BF49" i="14"/>
  <c r="BG49" i="14"/>
  <c r="A3" i="2"/>
  <c r="A4" i="2" l="1"/>
  <c r="A5" i="2" l="1"/>
  <c r="A6" i="2" l="1"/>
  <c r="A7" i="2" l="1"/>
  <c r="A8" i="2" l="1"/>
  <c r="A9" i="2" l="1"/>
  <c r="A10" i="2" l="1"/>
  <c r="A11" i="2" l="1"/>
  <c r="A12" i="2" l="1"/>
  <c r="A13" i="2" l="1"/>
  <c r="A14" i="2" l="1"/>
  <c r="A15" i="2" l="1"/>
  <c r="A16" i="2" l="1"/>
  <c r="A17" i="2" l="1"/>
  <c r="A18" i="2" l="1"/>
  <c r="A19" i="2" l="1"/>
  <c r="A20" i="2" l="1"/>
  <c r="A21" i="2" l="1"/>
  <c r="A22" i="2" l="1"/>
  <c r="A23" i="2" l="1"/>
  <c r="A24" i="2" l="1"/>
  <c r="A25" i="2" l="1"/>
  <c r="A26" i="2" l="1"/>
  <c r="A27" i="2" l="1"/>
  <c r="A28" i="2" l="1"/>
  <c r="A29" i="2" l="1"/>
  <c r="A30" i="2" l="1"/>
  <c r="A31" i="2" l="1"/>
  <c r="A32" i="2" l="1"/>
  <c r="A33" i="2" l="1"/>
  <c r="A34" i="2" l="1"/>
  <c r="A35" i="2" l="1"/>
  <c r="A36" i="2" l="1"/>
  <c r="A37" i="2" l="1"/>
  <c r="A38" i="2" l="1"/>
  <c r="A39" i="2" l="1"/>
  <c r="A40" i="2" l="1"/>
  <c r="A41" i="2" l="1"/>
  <c r="A42" i="2" l="1"/>
  <c r="A43" i="2" l="1"/>
  <c r="A44" i="2" l="1"/>
  <c r="A45" i="2" l="1"/>
  <c r="A46" i="2" l="1"/>
  <c r="A47" i="2" l="1"/>
  <c r="A48" i="2" l="1"/>
  <c r="A49" i="2" l="1"/>
  <c r="A50" i="2" l="1"/>
  <c r="A51" i="2" l="1"/>
  <c r="A52" i="2" l="1"/>
  <c r="A53" i="2" l="1"/>
  <c r="A54" i="2" l="1"/>
  <c r="A55" i="2" l="1"/>
  <c r="A56" i="2" l="1"/>
  <c r="A57" i="2" l="1"/>
  <c r="A58" i="2" l="1"/>
  <c r="A59" i="2" l="1"/>
  <c r="A60" i="2" l="1"/>
  <c r="A61" i="2" l="1"/>
  <c r="A62" i="2" l="1"/>
  <c r="A63" i="2" l="1"/>
  <c r="A64" i="2" l="1"/>
  <c r="A65" i="2" l="1"/>
  <c r="A66" i="2" l="1"/>
  <c r="A67" i="2" l="1"/>
  <c r="A68" i="2" l="1"/>
  <c r="A69" i="2" l="1"/>
  <c r="A70" i="2" l="1"/>
  <c r="A71" i="2" l="1"/>
  <c r="A72" i="2" l="1"/>
  <c r="A73" i="2" l="1"/>
  <c r="A74" i="2" l="1"/>
  <c r="A75" i="2" l="1"/>
  <c r="A76" i="2" l="1"/>
  <c r="A77" i="2" l="1"/>
  <c r="A78" i="2" l="1"/>
  <c r="A79" i="2" l="1"/>
  <c r="A80" i="2" l="1"/>
  <c r="A81" i="2" l="1"/>
  <c r="A82" i="2" l="1"/>
  <c r="A83" i="2" l="1"/>
  <c r="A84" i="2" l="1"/>
  <c r="A85" i="2" l="1"/>
  <c r="A86" i="2" l="1"/>
  <c r="A87" i="2" l="1"/>
  <c r="A88" i="2" l="1"/>
  <c r="A89" i="2" l="1"/>
  <c r="A90" i="2" l="1"/>
  <c r="A91" i="2" l="1"/>
  <c r="A92" i="2" l="1"/>
  <c r="A93" i="2" l="1"/>
  <c r="A94" i="2" l="1"/>
  <c r="A95" i="2" l="1"/>
  <c r="A96" i="2" l="1"/>
  <c r="A97" i="2" l="1"/>
  <c r="A98" i="2" l="1"/>
  <c r="A99" i="2" l="1"/>
  <c r="A100" i="2" l="1"/>
  <c r="A101" i="2" l="1"/>
  <c r="A102" i="2" l="1"/>
  <c r="A103" i="2" l="1"/>
  <c r="A104" i="2" l="1"/>
  <c r="A105" i="2" l="1"/>
  <c r="A106" i="2" l="1"/>
  <c r="A107" i="2" l="1"/>
  <c r="A108" i="2" l="1"/>
  <c r="A109" i="2" l="1"/>
  <c r="A110" i="2" l="1"/>
  <c r="A111" i="2" l="1"/>
  <c r="A112" i="2" l="1"/>
  <c r="A113" i="2" l="1"/>
  <c r="A114" i="2" l="1"/>
  <c r="A115" i="2" l="1"/>
  <c r="A116" i="2" l="1"/>
  <c r="A117" i="2" l="1"/>
  <c r="A118" i="2" l="1"/>
  <c r="A119" i="2" l="1"/>
  <c r="A120" i="2" l="1"/>
  <c r="A121" i="2" l="1"/>
  <c r="A122" i="2" l="1"/>
  <c r="A123" i="2" l="1"/>
  <c r="A124" i="2" l="1"/>
  <c r="A125" i="2" l="1"/>
  <c r="A126" i="2" l="1"/>
  <c r="A127" i="2" l="1"/>
  <c r="A128" i="2" l="1"/>
  <c r="A129" i="2" l="1"/>
  <c r="A130" i="2" l="1"/>
  <c r="A131" i="2" l="1"/>
  <c r="A132" i="2" l="1"/>
  <c r="A133" i="2" l="1"/>
  <c r="A134" i="2" l="1"/>
  <c r="A135" i="2" l="1"/>
  <c r="A136" i="2" l="1"/>
  <c r="A137" i="2" l="1"/>
  <c r="A138" i="2" l="1"/>
  <c r="A139" i="2" l="1"/>
  <c r="A140" i="2" l="1"/>
  <c r="A141" i="2" l="1"/>
  <c r="A142" i="2" l="1"/>
  <c r="A143" i="2" l="1"/>
  <c r="A144" i="2" l="1"/>
  <c r="A145" i="2" l="1"/>
  <c r="A146" i="2" l="1"/>
  <c r="A147" i="2" l="1"/>
  <c r="A148" i="2" l="1"/>
  <c r="A149" i="2" l="1"/>
  <c r="A150" i="2" l="1"/>
  <c r="A151" i="2" l="1"/>
  <c r="A152" i="2" l="1"/>
  <c r="A153" i="2" l="1"/>
  <c r="A154" i="2" l="1"/>
  <c r="A155" i="2" l="1"/>
  <c r="A156" i="2" l="1"/>
  <c r="A157" i="2" l="1"/>
  <c r="A158" i="2" l="1"/>
  <c r="A159" i="2" l="1"/>
  <c r="A160" i="2" l="1"/>
  <c r="A161" i="2" l="1"/>
  <c r="A162" i="2" l="1"/>
  <c r="A163" i="2" l="1"/>
  <c r="A164" i="2" l="1"/>
  <c r="A165" i="2" l="1"/>
  <c r="A166" i="2" l="1"/>
  <c r="A167" i="2" l="1"/>
  <c r="A168" i="2" l="1"/>
  <c r="A169" i="2" l="1"/>
  <c r="A170" i="2" l="1"/>
  <c r="A171" i="2" l="1"/>
  <c r="A172" i="2" l="1"/>
  <c r="A173" i="2" l="1"/>
  <c r="A174" i="2" l="1"/>
  <c r="A175" i="2" l="1"/>
  <c r="A176" i="2" l="1"/>
  <c r="A177" i="2" l="1"/>
  <c r="A178" i="2" l="1"/>
  <c r="A179" i="2" l="1"/>
  <c r="A180" i="2" l="1"/>
  <c r="A181" i="2" l="1"/>
  <c r="A182" i="2" l="1"/>
  <c r="A183" i="2" l="1"/>
  <c r="A184" i="2" l="1"/>
  <c r="A185" i="2" l="1"/>
  <c r="A186" i="2" l="1"/>
  <c r="A187" i="2" l="1"/>
  <c r="A188" i="2" l="1"/>
  <c r="A189" i="2" l="1"/>
  <c r="A190" i="2" l="1"/>
  <c r="A191" i="2" l="1"/>
  <c r="A192" i="2" l="1"/>
  <c r="A193" i="2" l="1"/>
  <c r="A194" i="2" l="1"/>
  <c r="A195" i="2" l="1"/>
  <c r="A196" i="2" l="1"/>
  <c r="A197" i="2" l="1"/>
  <c r="A198" i="2" l="1"/>
  <c r="A199" i="2" l="1"/>
  <c r="A200" i="2" l="1"/>
  <c r="A201" i="2" l="1"/>
  <c r="A202" i="2" l="1"/>
  <c r="A203" i="2" l="1"/>
  <c r="A204" i="2" l="1"/>
  <c r="A205" i="2" l="1"/>
  <c r="A206" i="2" l="1"/>
  <c r="A207" i="2" l="1"/>
  <c r="A208" i="2" l="1"/>
  <c r="A209" i="2" l="1"/>
  <c r="A210" i="2" l="1"/>
  <c r="A211" i="2" l="1"/>
  <c r="A212" i="2" l="1"/>
  <c r="A213" i="2" l="1"/>
  <c r="A214" i="2" l="1"/>
  <c r="A215" i="2" l="1"/>
  <c r="A216" i="2" l="1"/>
  <c r="A217" i="2" l="1"/>
  <c r="A218" i="2" l="1"/>
  <c r="A219" i="2" l="1"/>
  <c r="A220" i="2" l="1"/>
  <c r="A221" i="2" l="1"/>
  <c r="A222" i="2" l="1"/>
  <c r="A223" i="2" l="1"/>
  <c r="A224" i="2" l="1"/>
  <c r="A225" i="2" l="1"/>
  <c r="A226" i="2" l="1"/>
  <c r="A227" i="2" l="1"/>
  <c r="A228" i="2" l="1"/>
  <c r="A229" i="2" l="1"/>
  <c r="A230" i="2" l="1"/>
  <c r="A231" i="2" l="1"/>
  <c r="A232" i="2" l="1"/>
  <c r="A233" i="2" l="1"/>
  <c r="A234" i="2" l="1"/>
  <c r="A235" i="2" l="1"/>
  <c r="A236" i="2" l="1"/>
  <c r="A237" i="2" l="1"/>
  <c r="A238" i="2" l="1"/>
  <c r="A239" i="2" l="1"/>
  <c r="A240" i="2" l="1"/>
  <c r="A241" i="2" l="1"/>
  <c r="A242" i="2" l="1"/>
  <c r="A243" i="2" l="1"/>
  <c r="A244" i="2" l="1"/>
  <c r="A245" i="2" l="1"/>
  <c r="A246" i="2" l="1"/>
  <c r="A247" i="2" l="1"/>
  <c r="A248" i="2" l="1"/>
  <c r="A249" i="2" l="1"/>
  <c r="A250" i="2" l="1"/>
  <c r="A251" i="2" l="1"/>
  <c r="A252" i="2" l="1"/>
  <c r="A253" i="2" l="1"/>
  <c r="A254" i="2" l="1"/>
  <c r="A255" i="2" l="1"/>
  <c r="A256" i="2" l="1"/>
  <c r="A257" i="2" l="1"/>
  <c r="A258" i="2" l="1"/>
  <c r="A259" i="2" l="1"/>
  <c r="A260" i="2" l="1"/>
  <c r="A261" i="2" l="1"/>
  <c r="A262" i="2" l="1"/>
  <c r="A263" i="2" l="1"/>
  <c r="A264" i="2" l="1"/>
  <c r="A265" i="2" l="1"/>
  <c r="A266" i="2" l="1"/>
  <c r="A267" i="2" l="1"/>
  <c r="A268" i="2" l="1"/>
  <c r="A269" i="2" l="1"/>
  <c r="A270" i="2" l="1"/>
  <c r="A271" i="2" l="1"/>
  <c r="A272" i="2" l="1"/>
  <c r="A273" i="2" l="1"/>
  <c r="A274" i="2" l="1"/>
  <c r="A275" i="2" l="1"/>
  <c r="A276" i="2" l="1"/>
  <c r="A277" i="2" l="1"/>
  <c r="A278" i="2" l="1"/>
  <c r="A279" i="2" l="1"/>
  <c r="A280" i="2" l="1"/>
  <c r="A281" i="2" l="1"/>
  <c r="A282" i="2" l="1"/>
  <c r="A283" i="2" l="1"/>
  <c r="A284" i="2" l="1"/>
  <c r="A285" i="2" l="1"/>
  <c r="A286" i="2" l="1"/>
  <c r="A287" i="2" l="1"/>
  <c r="A288" i="2" l="1"/>
  <c r="A289" i="2" l="1"/>
  <c r="A290" i="2" l="1"/>
  <c r="A291" i="2" l="1"/>
  <c r="A292" i="2" l="1"/>
  <c r="A293" i="2" l="1"/>
  <c r="A294" i="2" l="1"/>
  <c r="A295" i="2" l="1"/>
  <c r="A296" i="2" l="1"/>
  <c r="A297" i="2" l="1"/>
  <c r="A298" i="2" l="1"/>
  <c r="A299" i="2" l="1"/>
  <c r="A300" i="2" l="1"/>
  <c r="A301" i="2" l="1"/>
  <c r="A302" i="2" l="1"/>
  <c r="A303" i="2" l="1"/>
  <c r="A304" i="2" l="1"/>
  <c r="A305" i="2" l="1"/>
  <c r="A306" i="2" l="1"/>
  <c r="A307" i="2" l="1"/>
  <c r="A308" i="2" l="1"/>
  <c r="A309" i="2" l="1"/>
  <c r="A310" i="2" l="1"/>
  <c r="A311" i="2" l="1"/>
  <c r="A312" i="2" l="1"/>
  <c r="A313" i="2" l="1"/>
  <c r="A314" i="2" l="1"/>
  <c r="A315" i="2" l="1"/>
  <c r="A316" i="2" l="1"/>
  <c r="A317" i="2" l="1"/>
  <c r="A318" i="2" l="1"/>
  <c r="A319" i="2" l="1"/>
  <c r="A320" i="2" l="1"/>
  <c r="A321" i="2" l="1"/>
  <c r="A322" i="2" l="1"/>
  <c r="A323" i="2" l="1"/>
  <c r="A324" i="2" l="1"/>
  <c r="A325" i="2" l="1"/>
  <c r="A326" i="2" l="1"/>
  <c r="A327" i="2" l="1"/>
  <c r="A328" i="2" l="1"/>
  <c r="A329" i="2" l="1"/>
  <c r="A330" i="2" l="1"/>
  <c r="A331" i="2" l="1"/>
  <c r="A332" i="2" l="1"/>
  <c r="A333" i="2" l="1"/>
  <c r="A334" i="2" l="1"/>
  <c r="A335" i="2" l="1"/>
  <c r="A336" i="2" l="1"/>
  <c r="A337" i="2" l="1"/>
  <c r="A338" i="2" l="1"/>
  <c r="A339" i="2" l="1"/>
  <c r="A340" i="2" l="1"/>
  <c r="A341" i="2" l="1"/>
  <c r="A342" i="2" l="1"/>
  <c r="A343" i="2" l="1"/>
  <c r="A344" i="2" l="1"/>
  <c r="A345" i="2" l="1"/>
  <c r="A346" i="2" l="1"/>
  <c r="A347" i="2" l="1"/>
  <c r="A348" i="2" l="1"/>
  <c r="A349" i="2" l="1"/>
  <c r="A350" i="2" l="1"/>
  <c r="A351" i="2" l="1"/>
  <c r="A352" i="2" l="1"/>
  <c r="A353" i="2" l="1"/>
  <c r="A354" i="2" l="1"/>
  <c r="A355" i="2" l="1"/>
  <c r="A356" i="2" l="1"/>
  <c r="A357" i="2" l="1"/>
  <c r="A358" i="2" l="1"/>
  <c r="A359" i="2" l="1"/>
  <c r="A360" i="2" l="1"/>
  <c r="A361" i="2" l="1"/>
  <c r="A362" i="2" l="1"/>
  <c r="A363" i="2" l="1"/>
  <c r="A364" i="2" l="1"/>
  <c r="A365" i="2" l="1"/>
  <c r="A366" i="2" l="1"/>
  <c r="A367" i="2" l="1"/>
  <c r="A368" i="2" l="1"/>
  <c r="A369" i="2" l="1"/>
  <c r="A370" i="2" l="1"/>
  <c r="A371" i="2" l="1"/>
  <c r="A372" i="2" l="1"/>
  <c r="A373" i="2" l="1"/>
  <c r="A374" i="2" l="1"/>
  <c r="A375" i="2" l="1"/>
  <c r="A376" i="2" l="1"/>
  <c r="A377" i="2" l="1"/>
  <c r="A378" i="2" l="1"/>
  <c r="A379" i="2" l="1"/>
  <c r="A380" i="2" l="1"/>
  <c r="A381" i="2" l="1"/>
  <c r="A382" i="2" l="1"/>
  <c r="A383" i="2" l="1"/>
  <c r="A384" i="2" l="1"/>
  <c r="A385" i="2" l="1"/>
  <c r="A386" i="2" l="1"/>
  <c r="A387" i="2" l="1"/>
  <c r="A388" i="2" l="1"/>
  <c r="A389" i="2" l="1"/>
  <c r="A390" i="2" l="1"/>
  <c r="A391" i="2" l="1"/>
  <c r="A392" i="2" l="1"/>
  <c r="A393" i="2" l="1"/>
  <c r="A394" i="2" l="1"/>
  <c r="A395" i="2" l="1"/>
  <c r="A396" i="2" l="1"/>
  <c r="A397" i="2" l="1"/>
  <c r="A398" i="2" l="1"/>
  <c r="A399" i="2" l="1"/>
  <c r="A400" i="2" l="1"/>
  <c r="A401" i="2" l="1"/>
  <c r="A402" i="2" l="1"/>
  <c r="A403" i="2" l="1"/>
  <c r="A404" i="2" l="1"/>
  <c r="A405" i="2" l="1"/>
  <c r="A406" i="2" l="1"/>
  <c r="A407" i="2" l="1"/>
  <c r="A408" i="2" l="1"/>
  <c r="A409" i="2" l="1"/>
  <c r="A410" i="2" l="1"/>
  <c r="A411" i="2" l="1"/>
  <c r="A412" i="2" l="1"/>
  <c r="A413" i="2" l="1"/>
  <c r="A414" i="2" l="1"/>
  <c r="A415" i="2" l="1"/>
  <c r="A416" i="2" l="1"/>
  <c r="A417" i="2" l="1"/>
  <c r="A418" i="2" l="1"/>
  <c r="A419" i="2" l="1"/>
  <c r="A420" i="2" l="1"/>
  <c r="A421" i="2" l="1"/>
  <c r="A422" i="2" l="1"/>
  <c r="A423" i="2" l="1"/>
  <c r="A424" i="2" l="1"/>
  <c r="A425" i="2" l="1"/>
  <c r="A426" i="2" l="1"/>
  <c r="A427" i="2" l="1"/>
  <c r="A428" i="2" l="1"/>
  <c r="A429" i="2" l="1"/>
  <c r="A430" i="2" l="1"/>
  <c r="A431" i="2" l="1"/>
  <c r="A432" i="2" l="1"/>
  <c r="A433" i="2" l="1"/>
  <c r="A434" i="2" l="1"/>
  <c r="A435" i="2" l="1"/>
  <c r="A436" i="2" l="1"/>
  <c r="A437" i="2" l="1"/>
  <c r="A438" i="2" l="1"/>
  <c r="A439" i="2" l="1"/>
  <c r="A440" i="2" l="1"/>
  <c r="A441" i="2" l="1"/>
  <c r="A442" i="2" l="1"/>
  <c r="A443" i="2" l="1"/>
  <c r="A444" i="2" l="1"/>
  <c r="A445" i="2" l="1"/>
  <c r="A446" i="2" l="1"/>
  <c r="A447" i="2" l="1"/>
  <c r="A448" i="2" l="1"/>
  <c r="A449" i="2" l="1"/>
  <c r="A450" i="2" l="1"/>
  <c r="A451" i="2" l="1"/>
  <c r="A452" i="2" l="1"/>
  <c r="A453" i="2" l="1"/>
  <c r="A454" i="2" l="1"/>
  <c r="A455" i="2" l="1"/>
  <c r="A456" i="2" l="1"/>
  <c r="A457" i="2" l="1"/>
  <c r="A458" i="2" l="1"/>
  <c r="A459" i="2" l="1"/>
  <c r="A460" i="2" l="1"/>
  <c r="A461" i="2" l="1"/>
  <c r="A462" i="2" l="1"/>
  <c r="A463" i="2" l="1"/>
  <c r="A464" i="2" l="1"/>
  <c r="A465" i="2" l="1"/>
  <c r="A466" i="2" l="1"/>
  <c r="A467" i="2" l="1"/>
  <c r="A468" i="2" l="1"/>
  <c r="A469" i="2" l="1"/>
  <c r="A470" i="2" l="1"/>
  <c r="A471" i="2" l="1"/>
  <c r="A472" i="2" l="1"/>
  <c r="A473" i="2" l="1"/>
  <c r="A474" i="2" l="1"/>
  <c r="A475" i="2" l="1"/>
  <c r="A476" i="2" l="1"/>
  <c r="A477" i="2" l="1"/>
  <c r="A478" i="2" l="1"/>
  <c r="A479" i="2" l="1"/>
  <c r="A480" i="2" l="1"/>
  <c r="A481" i="2" l="1"/>
  <c r="A482" i="2" l="1"/>
  <c r="A483" i="2" l="1"/>
  <c r="A484" i="2" l="1"/>
  <c r="A485" i="2" l="1"/>
  <c r="A486" i="2" l="1"/>
  <c r="A487" i="2" l="1"/>
  <c r="A488" i="2" l="1"/>
  <c r="A489" i="2" l="1"/>
  <c r="A490" i="2" l="1"/>
  <c r="A491" i="2" l="1"/>
  <c r="A492" i="2" l="1"/>
  <c r="A493" i="2" l="1"/>
  <c r="A494" i="2" l="1"/>
  <c r="A495" i="2" l="1"/>
  <c r="A496" i="2" l="1"/>
  <c r="A497" i="2" l="1"/>
  <c r="A498" i="2" l="1"/>
  <c r="A499" i="2" l="1"/>
  <c r="A500" i="2" l="1"/>
  <c r="A501" i="2" l="1"/>
  <c r="A502" i="2" l="1"/>
  <c r="A503" i="2" l="1"/>
  <c r="A504" i="2" l="1"/>
  <c r="A505" i="2" l="1"/>
  <c r="A506" i="2" l="1"/>
  <c r="A507" i="2" l="1"/>
  <c r="A508" i="2" l="1"/>
  <c r="A509" i="2" l="1"/>
  <c r="A510" i="2" l="1"/>
  <c r="A511" i="2" l="1"/>
  <c r="A512" i="2" l="1"/>
  <c r="A513" i="2" l="1"/>
  <c r="A514" i="2" l="1"/>
  <c r="A515" i="2" l="1"/>
  <c r="A516" i="2" l="1"/>
  <c r="A517" i="2" l="1"/>
  <c r="A518" i="2" l="1"/>
  <c r="A519" i="2" l="1"/>
  <c r="A520" i="2" l="1"/>
  <c r="A521" i="2" l="1"/>
  <c r="A522" i="2" l="1"/>
  <c r="A523" i="2" l="1"/>
  <c r="A524" i="2" l="1"/>
  <c r="A525" i="2" l="1"/>
  <c r="A526" i="2" l="1"/>
  <c r="A527" i="2" l="1"/>
  <c r="A528" i="2" l="1"/>
  <c r="A529" i="2" l="1"/>
  <c r="A530" i="2" l="1"/>
  <c r="A531" i="2" l="1"/>
  <c r="A532" i="2" l="1"/>
  <c r="A533" i="2" l="1"/>
  <c r="A534" i="2" l="1"/>
  <c r="A535" i="2" l="1"/>
  <c r="A536" i="2" l="1"/>
  <c r="A537" i="2" l="1"/>
  <c r="A538" i="2" l="1"/>
  <c r="A539" i="2" l="1"/>
  <c r="A540" i="2" l="1"/>
  <c r="A541" i="2" l="1"/>
  <c r="A542" i="2" l="1"/>
  <c r="A543" i="2" l="1"/>
  <c r="A544" i="2" l="1"/>
  <c r="A545" i="2" l="1"/>
  <c r="A546" i="2" l="1"/>
  <c r="A547" i="2" l="1"/>
  <c r="A548" i="2" l="1"/>
  <c r="A549" i="2" l="1"/>
  <c r="A550" i="2" l="1"/>
  <c r="A551" i="2" l="1"/>
  <c r="A552" i="2" l="1"/>
  <c r="A553" i="2" l="1"/>
  <c r="A554" i="2" l="1"/>
  <c r="A555" i="2" l="1"/>
  <c r="A556" i="2" l="1"/>
  <c r="A557" i="2" l="1"/>
  <c r="A558" i="2" l="1"/>
  <c r="A559" i="2" l="1"/>
  <c r="A560" i="2" l="1"/>
  <c r="A561" i="2" l="1"/>
  <c r="A562" i="2" l="1"/>
  <c r="A563" i="2" l="1"/>
  <c r="A564" i="2" l="1"/>
  <c r="A565" i="2" l="1"/>
  <c r="A566" i="2" l="1"/>
  <c r="A567" i="2" l="1"/>
  <c r="A568" i="2" l="1"/>
  <c r="A569" i="2" l="1"/>
  <c r="A570" i="2" l="1"/>
  <c r="A571" i="2" l="1"/>
  <c r="A572" i="2" l="1"/>
  <c r="A573" i="2" l="1"/>
  <c r="A574" i="2" l="1"/>
  <c r="A575" i="2" l="1"/>
  <c r="A576" i="2" l="1"/>
  <c r="A577" i="2" l="1"/>
  <c r="A578" i="2" l="1"/>
  <c r="A579" i="2" l="1"/>
  <c r="A580" i="2" l="1"/>
  <c r="A581" i="2" l="1"/>
  <c r="A582" i="2" l="1"/>
  <c r="A583" i="2" l="1"/>
  <c r="A584" i="2" l="1"/>
  <c r="A585" i="2" l="1"/>
  <c r="A586" i="2" l="1"/>
  <c r="A587" i="2" l="1"/>
  <c r="A588" i="2" l="1"/>
  <c r="A589" i="2" l="1"/>
  <c r="A590" i="2" l="1"/>
  <c r="A591" i="2" l="1"/>
  <c r="A592" i="2" l="1"/>
  <c r="A593" i="2" l="1"/>
  <c r="A594" i="2" l="1"/>
  <c r="A595" i="2" l="1"/>
  <c r="A596" i="2" l="1"/>
  <c r="A597" i="2" l="1"/>
  <c r="A598" i="2" l="1"/>
  <c r="A599" i="2" l="1"/>
  <c r="A600" i="2" l="1"/>
  <c r="A601" i="2" l="1"/>
  <c r="A602" i="2" l="1"/>
  <c r="A603" i="2" l="1"/>
  <c r="A604" i="2" l="1"/>
  <c r="A605" i="2" l="1"/>
  <c r="A606" i="2" l="1"/>
  <c r="A607" i="2" l="1"/>
  <c r="A608" i="2" l="1"/>
  <c r="A609" i="2" l="1"/>
  <c r="A610" i="2" l="1"/>
  <c r="A611" i="2" l="1"/>
  <c r="A612" i="2" l="1"/>
  <c r="A613" i="2" l="1"/>
  <c r="A614" i="2" l="1"/>
  <c r="A615" i="2" l="1"/>
  <c r="A616" i="2" l="1"/>
  <c r="A617" i="2" l="1"/>
  <c r="A618" i="2" l="1"/>
  <c r="A619" i="2" l="1"/>
  <c r="A620" i="2" l="1"/>
  <c r="A621" i="2" l="1"/>
  <c r="A622" i="2" l="1"/>
  <c r="A623" i="2" l="1"/>
  <c r="A624" i="2" l="1"/>
  <c r="A625" i="2" l="1"/>
  <c r="A626" i="2" l="1"/>
  <c r="A627" i="2" l="1"/>
  <c r="A628" i="2" l="1"/>
  <c r="A629" i="2" l="1"/>
  <c r="A630" i="2" l="1"/>
  <c r="A631" i="2" l="1"/>
  <c r="A632" i="2" l="1"/>
  <c r="A633" i="2" l="1"/>
  <c r="A634" i="2" l="1"/>
  <c r="A635" i="2" l="1"/>
  <c r="A636" i="2" l="1"/>
  <c r="A637" i="2" l="1"/>
  <c r="A638" i="2" l="1"/>
  <c r="A639" i="2" l="1"/>
  <c r="A640" i="2" l="1"/>
  <c r="A641" i="2" l="1"/>
  <c r="A642" i="2" l="1"/>
  <c r="A643" i="2" l="1"/>
  <c r="A644" i="2" l="1"/>
  <c r="A645" i="2" l="1"/>
  <c r="A646" i="2" l="1"/>
  <c r="A647" i="2" l="1"/>
  <c r="A648" i="2" l="1"/>
  <c r="A649" i="2" l="1"/>
  <c r="A650" i="2" l="1"/>
  <c r="A651" i="2" l="1"/>
  <c r="A652" i="2" l="1"/>
  <c r="A653" i="2" l="1"/>
  <c r="A654" i="2" l="1"/>
  <c r="A655" i="2" l="1"/>
  <c r="A656" i="2" l="1"/>
  <c r="A657" i="2" l="1"/>
  <c r="A658" i="2" l="1"/>
  <c r="A659" i="2" l="1"/>
  <c r="A660" i="2" l="1"/>
  <c r="A661" i="2" l="1"/>
  <c r="A662" i="2" l="1"/>
  <c r="A663" i="2" l="1"/>
  <c r="A664" i="2" l="1"/>
  <c r="A665" i="2" l="1"/>
  <c r="A666" i="2" l="1"/>
  <c r="A667" i="2" l="1"/>
  <c r="A668" i="2" l="1"/>
  <c r="A669" i="2" l="1"/>
  <c r="A670" i="2" l="1"/>
  <c r="A671" i="2" l="1"/>
  <c r="A672" i="2" l="1"/>
  <c r="A673" i="2" l="1"/>
  <c r="A674" i="2" l="1"/>
  <c r="A675" i="2" l="1"/>
  <c r="A676" i="2" l="1"/>
  <c r="A677" i="2" l="1"/>
  <c r="A678" i="2" l="1"/>
  <c r="A679" i="2" l="1"/>
  <c r="A680" i="2" l="1"/>
  <c r="A681" i="2" l="1"/>
  <c r="A682" i="2" l="1"/>
  <c r="A683" i="2" l="1"/>
  <c r="A684" i="2" l="1"/>
  <c r="A685" i="2" l="1"/>
  <c r="A686" i="2" l="1"/>
  <c r="A687" i="2" l="1"/>
  <c r="A688" i="2" l="1"/>
  <c r="A689" i="2" l="1"/>
  <c r="A690" i="2" l="1"/>
  <c r="A691" i="2" l="1"/>
  <c r="A692" i="2" l="1"/>
  <c r="A693" i="2" l="1"/>
  <c r="A694" i="2" l="1"/>
  <c r="A695" i="2" l="1"/>
  <c r="A696" i="2" l="1"/>
  <c r="A697" i="2" l="1"/>
  <c r="A698" i="2" l="1"/>
  <c r="A699" i="2" l="1"/>
  <c r="A700" i="2" l="1"/>
  <c r="A701" i="2" l="1"/>
  <c r="A702" i="2" l="1"/>
  <c r="A703" i="2" l="1"/>
  <c r="A704" i="2" l="1"/>
  <c r="A705" i="2" l="1"/>
  <c r="A706" i="2" l="1"/>
  <c r="A707" i="2" l="1"/>
  <c r="A708" i="2" l="1"/>
  <c r="A709" i="2" l="1"/>
  <c r="A710" i="2" l="1"/>
  <c r="A711" i="2" l="1"/>
  <c r="A712" i="2" l="1"/>
  <c r="A713" i="2" l="1"/>
  <c r="A714" i="2" l="1"/>
  <c r="A715" i="2" l="1"/>
  <c r="A716" i="2" l="1"/>
  <c r="A717" i="2" l="1"/>
  <c r="A718" i="2" l="1"/>
  <c r="A719" i="2" l="1"/>
  <c r="A720" i="2" l="1"/>
  <c r="A721" i="2" l="1"/>
  <c r="A722" i="2" l="1"/>
  <c r="A723" i="2" l="1"/>
  <c r="A724" i="2" l="1"/>
  <c r="A725" i="2" l="1"/>
  <c r="A726" i="2" l="1"/>
  <c r="A727" i="2" l="1"/>
  <c r="A728" i="2" l="1"/>
  <c r="A729" i="2" l="1"/>
  <c r="A730" i="2" l="1"/>
  <c r="A731" i="2" l="1"/>
  <c r="A732" i="2" l="1"/>
  <c r="A733" i="2" l="1"/>
  <c r="A734" i="2" l="1"/>
  <c r="A735" i="2" l="1"/>
  <c r="A736" i="2" l="1"/>
  <c r="A737" i="2" l="1"/>
  <c r="A738" i="2" l="1"/>
  <c r="A739" i="2" l="1"/>
  <c r="A740" i="2" l="1"/>
  <c r="A741" i="2" l="1"/>
  <c r="A742" i="2" l="1"/>
  <c r="A743" i="2" l="1"/>
  <c r="A744" i="2" l="1"/>
  <c r="A745" i="2" l="1"/>
  <c r="A746" i="2" l="1"/>
  <c r="A747" i="2" l="1"/>
  <c r="A748" i="2" l="1"/>
  <c r="A749" i="2" l="1"/>
  <c r="A750" i="2" l="1"/>
  <c r="A751" i="2" l="1"/>
  <c r="A752" i="2" l="1"/>
  <c r="A753" i="2" l="1"/>
  <c r="A754" i="2" l="1"/>
  <c r="A755" i="2" l="1"/>
  <c r="A756" i="2" l="1"/>
  <c r="A757" i="2" l="1"/>
  <c r="A758" i="2" l="1"/>
  <c r="A759" i="2" l="1"/>
  <c r="A760" i="2" l="1"/>
  <c r="A761" i="2" l="1"/>
  <c r="A762" i="2" l="1"/>
  <c r="A763" i="2" l="1"/>
  <c r="A764" i="2" l="1"/>
  <c r="A765" i="2" l="1"/>
  <c r="A766" i="2" l="1"/>
  <c r="A767" i="2" l="1"/>
  <c r="A768" i="2" l="1"/>
  <c r="A769" i="2" l="1"/>
  <c r="A770" i="2" l="1"/>
  <c r="A771" i="2" l="1"/>
  <c r="A772" i="2" l="1"/>
  <c r="A773" i="2" l="1"/>
  <c r="A774" i="2" l="1"/>
  <c r="A775" i="2" l="1"/>
  <c r="A776" i="2" l="1"/>
  <c r="A777" i="2" l="1"/>
  <c r="A778" i="2" l="1"/>
  <c r="A779" i="2" l="1"/>
  <c r="A780" i="2" l="1"/>
  <c r="A781" i="2" l="1"/>
  <c r="A782" i="2" l="1"/>
  <c r="A783" i="2" l="1"/>
  <c r="A784" i="2" l="1"/>
  <c r="A785" i="2" l="1"/>
  <c r="A786" i="2" l="1"/>
  <c r="A787" i="2" l="1"/>
  <c r="A788" i="2" l="1"/>
  <c r="A789" i="2" l="1"/>
  <c r="A790" i="2" l="1"/>
  <c r="A791" i="2" l="1"/>
  <c r="A792" i="2" l="1"/>
  <c r="A793" i="2" l="1"/>
  <c r="A794" i="2" l="1"/>
  <c r="A795" i="2" l="1"/>
  <c r="A796" i="2" l="1"/>
  <c r="A797" i="2" l="1"/>
  <c r="A798" i="2" l="1"/>
  <c r="A799" i="2" l="1"/>
  <c r="A800" i="2" l="1"/>
  <c r="A801" i="2" l="1"/>
  <c r="A802" i="2" l="1"/>
  <c r="A803" i="2" l="1"/>
  <c r="A804" i="2" l="1"/>
  <c r="A805" i="2" l="1"/>
  <c r="A806" i="2" l="1"/>
  <c r="A807" i="2" l="1"/>
  <c r="A808" i="2" l="1"/>
  <c r="A809" i="2" l="1"/>
  <c r="A810" i="2" l="1"/>
  <c r="A811" i="2" l="1"/>
  <c r="A812" i="2" l="1"/>
  <c r="A813" i="2" l="1"/>
  <c r="A814" i="2" l="1"/>
  <c r="A815" i="2" l="1"/>
  <c r="A816" i="2" l="1"/>
  <c r="A817" i="2" l="1"/>
  <c r="A818" i="2" l="1"/>
  <c r="A819" i="2" l="1"/>
  <c r="A820" i="2" l="1"/>
  <c r="A821" i="2" l="1"/>
  <c r="A822" i="2" l="1"/>
  <c r="A823" i="2" l="1"/>
  <c r="A824" i="2" l="1"/>
  <c r="A825" i="2" l="1"/>
  <c r="A826" i="2" l="1"/>
  <c r="A827" i="2" l="1"/>
  <c r="A828" i="2" l="1"/>
  <c r="A829" i="2" l="1"/>
  <c r="A830" i="2" l="1"/>
  <c r="A831" i="2" l="1"/>
  <c r="A832" i="2" l="1"/>
  <c r="A833" i="2" l="1"/>
  <c r="A834" i="2" l="1"/>
  <c r="A835" i="2" l="1"/>
  <c r="A836" i="2" l="1"/>
  <c r="A837" i="2" l="1"/>
  <c r="A838" i="2" l="1"/>
  <c r="A839" i="2" l="1"/>
  <c r="A840" i="2" l="1"/>
  <c r="A841" i="2" l="1"/>
  <c r="A842" i="2" l="1"/>
  <c r="A843" i="2" l="1"/>
  <c r="A844" i="2" l="1"/>
  <c r="A845" i="2" l="1"/>
  <c r="A846" i="2" l="1"/>
  <c r="A847" i="2" l="1"/>
  <c r="A848" i="2" l="1"/>
  <c r="A849" i="2" l="1"/>
  <c r="A850" i="2" l="1"/>
  <c r="A851" i="2" l="1"/>
  <c r="A852" i="2" l="1"/>
  <c r="A853" i="2" l="1"/>
  <c r="A854" i="2" l="1"/>
  <c r="A855" i="2" l="1"/>
  <c r="A856" i="2" l="1"/>
  <c r="A857" i="2" l="1"/>
  <c r="A858" i="2" l="1"/>
  <c r="A859" i="2" l="1"/>
  <c r="A860" i="2" l="1"/>
  <c r="A861" i="2" l="1"/>
  <c r="A862" i="2" l="1"/>
  <c r="A863" i="2" l="1"/>
  <c r="A864" i="2" l="1"/>
  <c r="A865" i="2" l="1"/>
  <c r="A866" i="2" l="1"/>
  <c r="A867" i="2" l="1"/>
  <c r="A868" i="2" l="1"/>
  <c r="A869" i="2" l="1"/>
  <c r="A870" i="2" l="1"/>
  <c r="A871" i="2" l="1"/>
  <c r="A872" i="2" l="1"/>
  <c r="A873" i="2" l="1"/>
  <c r="A874" i="2" l="1"/>
  <c r="A875" i="2" l="1"/>
  <c r="A876" i="2" l="1"/>
  <c r="A877" i="2" l="1"/>
  <c r="A878" i="2" l="1"/>
  <c r="A879" i="2" l="1"/>
  <c r="A880" i="2" l="1"/>
  <c r="A881" i="2" l="1"/>
  <c r="A882" i="2" l="1"/>
  <c r="A883" i="2" l="1"/>
  <c r="A884" i="2" l="1"/>
  <c r="A885" i="2" l="1"/>
  <c r="A886" i="2" l="1"/>
  <c r="A887" i="2" l="1"/>
  <c r="A888" i="2" l="1"/>
  <c r="A889" i="2" l="1"/>
  <c r="A890" i="2" l="1"/>
  <c r="A891" i="2" l="1"/>
  <c r="A892" i="2" l="1"/>
  <c r="A893" i="2" l="1"/>
  <c r="A894" i="2" l="1"/>
  <c r="A895" i="2" l="1"/>
  <c r="A896" i="2" l="1"/>
  <c r="A897" i="2" l="1"/>
  <c r="A898" i="2" l="1"/>
  <c r="A899" i="2" l="1"/>
  <c r="A900" i="2" l="1"/>
  <c r="A901" i="2" l="1"/>
  <c r="A902" i="2" l="1"/>
  <c r="A903" i="2" l="1"/>
  <c r="A904" i="2" l="1"/>
  <c r="A905" i="2" l="1"/>
  <c r="A906" i="2" l="1"/>
  <c r="A907" i="2" l="1"/>
  <c r="A908" i="2" l="1"/>
  <c r="A909" i="2" l="1"/>
  <c r="A910" i="2" l="1"/>
  <c r="A911" i="2" l="1"/>
  <c r="A912" i="2" l="1"/>
  <c r="A913" i="2" l="1"/>
  <c r="A914" i="2" l="1"/>
  <c r="A915" i="2" l="1"/>
  <c r="A916" i="2" l="1"/>
  <c r="A917" i="2" l="1"/>
  <c r="A918" i="2" l="1"/>
  <c r="A919" i="2" l="1"/>
  <c r="A920" i="2" l="1"/>
  <c r="A921" i="2" l="1"/>
  <c r="A922" i="2" l="1"/>
  <c r="A923" i="2" l="1"/>
  <c r="A924" i="2" l="1"/>
  <c r="A925" i="2" l="1"/>
  <c r="A926" i="2" l="1"/>
  <c r="A927" i="2" l="1"/>
  <c r="A928" i="2" l="1"/>
  <c r="A929" i="2" l="1"/>
  <c r="A930" i="2" l="1"/>
  <c r="A931" i="2" l="1"/>
  <c r="A932" i="2" l="1"/>
  <c r="A933" i="2" l="1"/>
  <c r="A934" i="2" l="1"/>
  <c r="A935" i="2" l="1"/>
  <c r="A936" i="2" l="1"/>
  <c r="A937" i="2" l="1"/>
  <c r="A938" i="2" l="1"/>
  <c r="A939" i="2" l="1"/>
  <c r="A940" i="2" l="1"/>
  <c r="A941" i="2" l="1"/>
  <c r="A942" i="2" l="1"/>
  <c r="A943" i="2" l="1"/>
  <c r="A944" i="2" l="1"/>
  <c r="A945" i="2" l="1"/>
  <c r="A946" i="2" l="1"/>
  <c r="A947" i="2" l="1"/>
  <c r="A948" i="2" l="1"/>
  <c r="A949" i="2" l="1"/>
  <c r="A950" i="2" l="1"/>
  <c r="A951" i="2" l="1"/>
  <c r="A952" i="2" l="1"/>
  <c r="A953" i="2" l="1"/>
  <c r="A954" i="2" l="1"/>
  <c r="A955" i="2" l="1"/>
  <c r="A956" i="2" l="1"/>
  <c r="A957" i="2" l="1"/>
  <c r="A958" i="2" l="1"/>
  <c r="A959" i="2" l="1"/>
  <c r="A960" i="2" l="1"/>
  <c r="A961" i="2" l="1"/>
  <c r="A962" i="2" l="1"/>
  <c r="A963" i="2" l="1"/>
  <c r="A964" i="2" l="1"/>
  <c r="A965" i="2" l="1"/>
  <c r="A966" i="2" l="1"/>
  <c r="A967" i="2" l="1"/>
  <c r="A968" i="2" l="1"/>
  <c r="A969" i="2" l="1"/>
  <c r="A970" i="2" l="1"/>
  <c r="A971" i="2" l="1"/>
  <c r="A972" i="2" l="1"/>
  <c r="A973" i="2" l="1"/>
  <c r="A974" i="2" l="1"/>
  <c r="A975" i="2" l="1"/>
  <c r="A976" i="2" l="1"/>
  <c r="A977" i="2" l="1"/>
  <c r="A978" i="2" l="1"/>
  <c r="A979" i="2" l="1"/>
  <c r="A980" i="2" l="1"/>
  <c r="A981" i="2" l="1"/>
  <c r="A982" i="2" l="1"/>
  <c r="A983" i="2" l="1"/>
  <c r="A984" i="2" l="1"/>
  <c r="A985" i="2" l="1"/>
  <c r="A986" i="2" l="1"/>
  <c r="A987" i="2" l="1"/>
  <c r="A988" i="2" l="1"/>
  <c r="A989" i="2" l="1"/>
  <c r="A990" i="2" l="1"/>
  <c r="A991" i="2" l="1"/>
  <c r="A992" i="2" l="1"/>
  <c r="A993" i="2" l="1"/>
  <c r="A994" i="2" l="1"/>
  <c r="A995" i="2" l="1"/>
  <c r="A996" i="2" l="1"/>
  <c r="A997" i="2" l="1"/>
  <c r="A998" i="2" l="1"/>
  <c r="A999" i="2" l="1"/>
  <c r="A1000" i="2" l="1"/>
  <c r="A1001" i="2" l="1"/>
  <c r="A1002" i="2" l="1"/>
  <c r="A1003" i="2" l="1"/>
  <c r="A1004" i="2" l="1"/>
  <c r="A1005" i="2" l="1"/>
  <c r="A1006" i="2" l="1"/>
  <c r="A1007" i="2" l="1"/>
  <c r="A1008" i="2" l="1"/>
  <c r="A1009" i="2" l="1"/>
  <c r="A1010" i="2" l="1"/>
  <c r="A1011" i="2" l="1"/>
  <c r="A1012" i="2" l="1"/>
  <c r="A1013" i="2" l="1"/>
  <c r="A1014" i="2" l="1"/>
  <c r="A1015" i="2" l="1"/>
  <c r="A1016" i="2" l="1"/>
  <c r="A1017" i="2" l="1"/>
  <c r="A1018" i="2" l="1"/>
</calcChain>
</file>

<file path=xl/sharedStrings.xml><?xml version="1.0" encoding="utf-8"?>
<sst xmlns="http://schemas.openxmlformats.org/spreadsheetml/2006/main" count="95631" uniqueCount="12193">
  <si>
    <t>수험번호</t>
  </si>
  <si>
    <t>이름</t>
  </si>
  <si>
    <t>지원분야 : 1지망</t>
  </si>
  <si>
    <t>지원분야(관리용)</t>
    <phoneticPr fontId="5" type="noConversion"/>
  </si>
  <si>
    <t>지원분야 갯수</t>
  </si>
  <si>
    <t>작성일자</t>
  </si>
  <si>
    <t>지원서 제출</t>
  </si>
  <si>
    <t>지원서 제출일자</t>
  </si>
  <si>
    <t>영문이름</t>
  </si>
  <si>
    <t>이메일</t>
  </si>
  <si>
    <t>핸드폰번호</t>
  </si>
  <si>
    <t>긴급연락처</t>
  </si>
  <si>
    <t>장애여부</t>
  </si>
  <si>
    <t>보훈여부</t>
  </si>
  <si>
    <t>병역구분</t>
  </si>
  <si>
    <t>복무시작일</t>
  </si>
  <si>
    <t>복무종료일</t>
  </si>
  <si>
    <t>제대구분</t>
  </si>
  <si>
    <t>계급</t>
  </si>
  <si>
    <t>연구실적(학술지 게재1) - 게재구분</t>
  </si>
  <si>
    <t>연구실적(학술지 게재1) - 논문구분</t>
  </si>
  <si>
    <t>연구실적(학술지 게재1) - 논문제목</t>
  </si>
  <si>
    <t>연구실적(학술지 게재1) - 게재지명</t>
  </si>
  <si>
    <t>연구실적(학술지 게재1) - 역할</t>
  </si>
  <si>
    <t>연구실적(학술지 게재1) - 게재일자</t>
  </si>
  <si>
    <t>연구실적(학술지 게재1) - 저자순위</t>
  </si>
  <si>
    <t>연구실적(학술지 게재1) - 발행기관</t>
  </si>
  <si>
    <t>연구실적(학술지 게재1) - ISSN 번호</t>
  </si>
  <si>
    <t>연구실적(학술지 게재2) - 게재구분</t>
  </si>
  <si>
    <t>연구실적(학술지 게재2) - 논문구분</t>
  </si>
  <si>
    <t>연구실적(학술지 게재2) - 논문제목</t>
  </si>
  <si>
    <t>연구실적(학술지 게재2) - 게재지명</t>
  </si>
  <si>
    <t>연구실적(학술지 게재2) - 역할</t>
  </si>
  <si>
    <t>연구실적(학술지 게재2) - 게재일자</t>
  </si>
  <si>
    <t>연구실적(학술지 게재2) - 저자순위</t>
  </si>
  <si>
    <t>연구실적(학술지 게재2) - 발행기관</t>
  </si>
  <si>
    <t>연구실적(학술지 게재2) - ISSN 번호</t>
  </si>
  <si>
    <t>연구실적(학술지 게재3) - 게재구분</t>
  </si>
  <si>
    <t>연구실적(학술지 게재3) - 논문구분</t>
  </si>
  <si>
    <t>연구실적(학술지 게재3) - 논문제목</t>
  </si>
  <si>
    <t>연구실적(학술지 게재3) - 게재지명</t>
  </si>
  <si>
    <t>연구실적(학술지 게재3) - 역할</t>
  </si>
  <si>
    <t>연구실적(학술지 게재3) - 게재일자</t>
  </si>
  <si>
    <t>연구실적(학술지 게재3) - 저자순위</t>
  </si>
  <si>
    <t>연구실적(학술지 게재3) - 발행기관</t>
  </si>
  <si>
    <t>연구실적(학술지 게재3) - ISSN 번호</t>
  </si>
  <si>
    <t>총 경력</t>
  </si>
  <si>
    <t>경력사항1 - 고용형태</t>
  </si>
  <si>
    <t>경력사항1 - 회사명</t>
  </si>
  <si>
    <t>경력사항1 - 재직기간</t>
  </si>
  <si>
    <t>경력사항1 - 재직기간 시작일</t>
  </si>
  <si>
    <t>경력사항1 - 재직기간 종료일</t>
  </si>
  <si>
    <t>경력사항1 - 부서명</t>
  </si>
  <si>
    <t>경력사항1 - 직급</t>
  </si>
  <si>
    <t>경력사항1 - 담당업무</t>
  </si>
  <si>
    <t>경력사항1 - 퇴직사유</t>
  </si>
  <si>
    <t>경력사항2 - 고용형태</t>
  </si>
  <si>
    <t>경력사항2 - 회사명</t>
  </si>
  <si>
    <t>경력사항2 - 재직기간</t>
  </si>
  <si>
    <t>경력사항2 - 재직기간 시작일</t>
  </si>
  <si>
    <t>경력사항2 - 재직기간 종료일</t>
  </si>
  <si>
    <t>경력사항2 - 부서명</t>
  </si>
  <si>
    <t>경력사항2 - 직급</t>
  </si>
  <si>
    <t>경력사항2 - 담당업무</t>
  </si>
  <si>
    <t>경력사항2 - 퇴직사유</t>
  </si>
  <si>
    <t>경력사항3 - 고용형태</t>
  </si>
  <si>
    <t>경력사항3 - 회사명</t>
  </si>
  <si>
    <t>경력사항3 - 재직기간</t>
  </si>
  <si>
    <t>경력사항3 - 재직기간 시작일</t>
  </si>
  <si>
    <t>경력사항3 - 재직기간 종료일</t>
  </si>
  <si>
    <t>경력사항3 - 부서명</t>
  </si>
  <si>
    <t>경력사항3 - 직급</t>
  </si>
  <si>
    <t>경력사항3 - 담당업무</t>
  </si>
  <si>
    <t>경력사항3 - 퇴직사유</t>
  </si>
  <si>
    <t>경력사항4 - 고용형태</t>
  </si>
  <si>
    <t>경력사항4 - 회사명</t>
  </si>
  <si>
    <t>경력사항4 - 재직기간</t>
  </si>
  <si>
    <t>경력사항4 - 재직기간 시작일</t>
  </si>
  <si>
    <t>경력사항4 - 재직기간 종료일</t>
  </si>
  <si>
    <t>경력사항4 - 부서명</t>
  </si>
  <si>
    <t>경력사항4 - 직급</t>
  </si>
  <si>
    <t>경력사항4 - 담당업무</t>
  </si>
  <si>
    <t>경력사항4 - 퇴직사유</t>
  </si>
  <si>
    <t>경력사항5 - 고용형태</t>
  </si>
  <si>
    <t>경력사항5 - 회사명</t>
  </si>
  <si>
    <t>경력사항5 - 재직기간</t>
  </si>
  <si>
    <t>경력사항5 - 재직기간 시작일</t>
  </si>
  <si>
    <t>경력사항5 - 재직기간 종료일</t>
  </si>
  <si>
    <t>경력사항5 - 부서명</t>
  </si>
  <si>
    <t>경력사항5 - 직급</t>
  </si>
  <si>
    <t>경력사항5 - 담당업무</t>
  </si>
  <si>
    <t>경력사항5 - 퇴직사유</t>
  </si>
  <si>
    <t>시험명</t>
  </si>
  <si>
    <t>공인 외국어시험 - G-TELP 취득등급(점수)</t>
  </si>
  <si>
    <t>공인 외국어시험 - G-TELP 응시일</t>
  </si>
  <si>
    <t>공인 외국어시험 - G-TELP 등록번호</t>
  </si>
  <si>
    <t>공인 외국어시험 - TEPS 취득등급(점수)</t>
  </si>
  <si>
    <t>공인 외국어시험 - TEPS 응시일</t>
  </si>
  <si>
    <t>공인 외국어시험 - TEPS 등록번호</t>
  </si>
  <si>
    <t>공인 외국어시험 - TOEFL 취득등급(점수)</t>
  </si>
  <si>
    <t>공인 외국어시험 - TOEFL 응시일</t>
  </si>
  <si>
    <t>공인 외국어시험 - TOEFL 등록번호</t>
  </si>
  <si>
    <t>공인 외국어시험 - TOEFL(IBT) 취득등급(점수)</t>
  </si>
  <si>
    <t>공인 외국어시험 - TOEFL(IBT) 응시일</t>
  </si>
  <si>
    <t>공인 외국어시험 - TOEFL(IBT) 등록번호</t>
  </si>
  <si>
    <t>공인 외국어시험 - TOEIC 취득등급(점수)</t>
  </si>
  <si>
    <t>공인 외국어시험 - TOEIC 응시일</t>
  </si>
  <si>
    <t>공인 외국어시험 - TOEIC 등록번호</t>
  </si>
  <si>
    <t>공인 외국어시험 - Toeic Speaking test 취득등급(점수)</t>
  </si>
  <si>
    <t>공인 외국어시험 - Toeic Speaking test 응시일</t>
  </si>
  <si>
    <t>공인 외국어시험 - Toeic Speaking test 등록번호</t>
  </si>
  <si>
    <t>공인 외국어시험 - 신HSK(PBT) 취득등급(점수)</t>
  </si>
  <si>
    <t>공인 외국어시험 - 신HSK(PBT) 응시일</t>
  </si>
  <si>
    <t>공인 외국어시험 - 신HSK(PBT) 등록번호</t>
  </si>
  <si>
    <t>공인 외국어시험 - OPIc(중국어) 취득등급(점수)</t>
  </si>
  <si>
    <t>공인 외국어시험 - OPIc(중국어) 응시일</t>
  </si>
  <si>
    <t>공인 외국어시험 - OPIc(중국어) 등록번호</t>
  </si>
  <si>
    <t>공인 외국어시험 - IELTS 취득등급(점수)</t>
  </si>
  <si>
    <t>공인 외국어시험 - IELTS 응시일</t>
  </si>
  <si>
    <t>공인 외국어시험 - IELTS 등록번호</t>
  </si>
  <si>
    <t>공인 외국어시험 - OPIc(영어) 취득등급(점수)</t>
  </si>
  <si>
    <t>공인 외국어시험 - OPIc(영어) 응시일</t>
  </si>
  <si>
    <t>공인 외국어시험 - OPIc(영어) 등록번호</t>
  </si>
  <si>
    <t>공인 외국어시험 - 신HSK(IBT) 취득등급(점수)</t>
  </si>
  <si>
    <t>공인 외국어시험 - 신HSK(IBT) 응시일</t>
  </si>
  <si>
    <t>공인 외국어시험 - 신HSK(IBT) 등록번호</t>
  </si>
  <si>
    <t>공인 외국어시험 - G-telp(Level 2) 취득등급(점수)</t>
  </si>
  <si>
    <t>공인 외국어시험 - G-telp(Level 2) 응시일</t>
  </si>
  <si>
    <t>공인 외국어시험 - G-telp(Level 2) 등록번호</t>
  </si>
  <si>
    <t>공인 외국어시험 - TOEIC(2년이상 직접등록) 취득등급(점수)</t>
  </si>
  <si>
    <t>공인 외국어시험 - TOEIC(2년이상 직접등록) 응시일</t>
  </si>
  <si>
    <t>공인 외국어시험 - TOEIC(2년이상 직접등록) 등록번호</t>
  </si>
  <si>
    <t>공인 외국어시험 - Toeic Speaking test(2년이상 직접등록) 취득등급(점수)</t>
  </si>
  <si>
    <t>공인 외국어시험 - Toeic Speaking test(2년이상 직접등록) 응시일</t>
  </si>
  <si>
    <t>공인 외국어시험 - Toeic Speaking test(2년이상 직접등록) 등록번호</t>
  </si>
  <si>
    <t>공인 외국어시험 - OPIc(영어) - 2년이상 직접등록 취득등급(점수)</t>
  </si>
  <si>
    <t>공인 외국어시험 - OPIc(영어) - 2년이상 직접등록 응시일</t>
  </si>
  <si>
    <t>공인 외국어시험 - OPIc(영어) - 2년이상 직접등록 등록번호</t>
  </si>
  <si>
    <t>공인 외국어시험 - G-TELP(2년이상 직접등록) 취득등급(점수)</t>
  </si>
  <si>
    <t>공인 외국어시험 - G-TELP(2년이상 직접등록) 응시일</t>
  </si>
  <si>
    <t>공인 외국어시험 - G-TELP(2년이상 직접등록) 등록번호</t>
  </si>
  <si>
    <t>공인 외국어시험 - G-TELP Speaking (GST)(2년이상 직접등록) 취득등급(점수)</t>
  </si>
  <si>
    <t>공인 외국어시험 - G-TELP Speaking (GST)(2년이상 직접등록) 응시일</t>
  </si>
  <si>
    <t>공인 외국어시험 - G-TELP Speaking (GST)(2년이상 직접등록) 등록번호</t>
  </si>
  <si>
    <t>공인 외국어시험 - NEW TEPS 취득등급(점수)</t>
  </si>
  <si>
    <t>공인 외국어시험 - NEW TEPS 응시일</t>
  </si>
  <si>
    <t>공인 외국어시험 - NEW TEPS 등록번호</t>
  </si>
  <si>
    <t>총 자격증 개수</t>
  </si>
  <si>
    <t>자격증1 - 명칭</t>
  </si>
  <si>
    <t>자격증1 - 발급기관</t>
  </si>
  <si>
    <t>자격증1 - 등록번호</t>
  </si>
  <si>
    <t>자격증1 - 취득일</t>
  </si>
  <si>
    <t>자격증2 - 명칭</t>
  </si>
  <si>
    <t>자격증2 - 발급기관</t>
  </si>
  <si>
    <t>자격증2 - 등록번호</t>
  </si>
  <si>
    <t>자격증2 - 취득일</t>
  </si>
  <si>
    <t>NCS 교육사항(학교) - 능력단위별 총 이수학점</t>
  </si>
  <si>
    <t>NCS 교육사항(학교)1 - 과목명</t>
  </si>
  <si>
    <t>NCS 교육사항(학교)1 - 능력단위</t>
  </si>
  <si>
    <t>NCS 교육사항(학교)1 - 이수기간</t>
  </si>
  <si>
    <t>NCS 교육사항(학교)1 - 이수기간 시작일</t>
  </si>
  <si>
    <t>NCS 교육사항(학교)1 - 이수기간 종료일</t>
  </si>
  <si>
    <t>NCS 교육사항(학교)1 - 주요내용</t>
  </si>
  <si>
    <t>NCS 교육사항(학교)1 - 이수학점(학점)</t>
  </si>
  <si>
    <t>NCS 교육사항(학교)1 - 취득성적</t>
  </si>
  <si>
    <t>NCS 교육사항(학교)1 - 만점</t>
  </si>
  <si>
    <t>NCS 교육사항(학교)2 - 과목명</t>
  </si>
  <si>
    <t>NCS 교육사항(학교)2 - 능력단위</t>
  </si>
  <si>
    <t>NCS 교육사항(학교)2 - 이수기간</t>
  </si>
  <si>
    <t>NCS 교육사항(학교)2 - 이수기간 시작일</t>
  </si>
  <si>
    <t>NCS 교육사항(학교)2 - 이수기간 종료일</t>
  </si>
  <si>
    <t>NCS 교육사항(학교)2 - 주요내용</t>
  </si>
  <si>
    <t>NCS 교육사항(학교)2 - 이수학점(학점)</t>
  </si>
  <si>
    <t>NCS 교육사항(학교)2 - 취득성적</t>
  </si>
  <si>
    <t>NCS 교육사항(학교)2 - 만점</t>
  </si>
  <si>
    <t>NCS 교육사항(학교)3 - 과목명</t>
  </si>
  <si>
    <t>NCS 교육사항(학교)3 - 능력단위</t>
  </si>
  <si>
    <t>NCS 교육사항(학교)3 - 이수기간</t>
  </si>
  <si>
    <t>NCS 교육사항(학교)3 - 이수기간 시작일</t>
  </si>
  <si>
    <t>NCS 교육사항(학교)3 - 이수기간 종료일</t>
  </si>
  <si>
    <t>NCS 교육사항(학교)3 - 주요내용</t>
  </si>
  <si>
    <t>NCS 교육사항(학교)3 - 이수학점(학점)</t>
  </si>
  <si>
    <t>NCS 교육사항(학교)3 - 취득성적</t>
  </si>
  <si>
    <t>NCS 교육사항(학교)3 - 만점</t>
  </si>
  <si>
    <t>NCS 교육사항(학교)4 - 과목명</t>
  </si>
  <si>
    <t>NCS 교육사항(학교)4 - 능력단위</t>
  </si>
  <si>
    <t>NCS 교육사항(학교)4 - 이수기간</t>
  </si>
  <si>
    <t>NCS 교육사항(학교)4 - 이수기간 시작일</t>
  </si>
  <si>
    <t>NCS 교육사항(학교)4 - 이수기간 종료일</t>
  </si>
  <si>
    <t>NCS 교육사항(학교)4 - 주요내용</t>
  </si>
  <si>
    <t>NCS 교육사항(학교)4 - 이수학점(학점)</t>
  </si>
  <si>
    <t>NCS 교육사항(학교)4 - 취득성적</t>
  </si>
  <si>
    <t>NCS 교육사항(학교)4 - 만점</t>
  </si>
  <si>
    <t>NCS 교육사항(학교)5 - 과목명</t>
  </si>
  <si>
    <t>NCS 교육사항(학교)5 - 능력단위</t>
  </si>
  <si>
    <t>NCS 교육사항(학교)5 - 이수기간</t>
  </si>
  <si>
    <t>NCS 교육사항(학교)5 - 이수기간 시작일</t>
  </si>
  <si>
    <t>NCS 교육사항(학교)5 - 이수기간 종료일</t>
  </si>
  <si>
    <t>NCS 교육사항(학교)5 - 주요내용</t>
  </si>
  <si>
    <t>NCS 교육사항(학교)5 - 이수학점(학점)</t>
  </si>
  <si>
    <t>NCS 교육사항(학교)5 - 취득성적</t>
  </si>
  <si>
    <t>NCS 교육사항(학교)5 - 만점</t>
  </si>
  <si>
    <t>NCS 교육사항(직업) - 능력단위별 총 교육시간</t>
  </si>
  <si>
    <t>NCS 교육사항(직업)1 - 과정명</t>
  </si>
  <si>
    <t>NCS 교육사항(직업)1 - 능력단위</t>
  </si>
  <si>
    <t>NCS 교육사항(직업)1 - 개별교육시간</t>
  </si>
  <si>
    <t>NCS 교육사항(직업)1 - 이수기간</t>
  </si>
  <si>
    <t>NCS 교육사항(직업)1 - 이수기간 시작일</t>
  </si>
  <si>
    <t>NCS 교육사항(직업)1 - 이수기간 종료일</t>
  </si>
  <si>
    <t>NCS 교육사항(직업)1 - 주요내용</t>
  </si>
  <si>
    <t>NCS 교육사항(직업)1 - 교육기관명</t>
  </si>
  <si>
    <t>NCS 교육사항(직업)2 - 과정명</t>
  </si>
  <si>
    <t>NCS 교육사항(직업)2 - 능력단위</t>
  </si>
  <si>
    <t>NCS 교육사항(직업)2 - 개별교육시간</t>
  </si>
  <si>
    <t>NCS 교육사항(직업)2 - 이수기간</t>
  </si>
  <si>
    <t>NCS 교육사항(직업)2 - 이수기간 시작일</t>
  </si>
  <si>
    <t>NCS 교육사항(직업)2 - 이수기간 종료일</t>
  </si>
  <si>
    <t>NCS 교육사항(직업)2 - 주요내용</t>
  </si>
  <si>
    <t>NCS 교육사항(직업)2 - 교육기관명</t>
  </si>
  <si>
    <t>NCS 교육사항(직업)3 - 과정명</t>
  </si>
  <si>
    <t>NCS 교육사항(직업)3 - 능력단위</t>
  </si>
  <si>
    <t>NCS 교육사항(직업)3 - 개별교육시간</t>
  </si>
  <si>
    <t>NCS 교육사항(직업)3 - 이수기간</t>
  </si>
  <si>
    <t>NCS 교육사항(직업)3 - 이수기간 시작일</t>
  </si>
  <si>
    <t>NCS 교육사항(직업)3 - 이수기간 종료일</t>
  </si>
  <si>
    <t>NCS 교육사항(직업)3 - 주요내용</t>
  </si>
  <si>
    <t>NCS 교육사항(직업)3 - 교육기관명</t>
  </si>
  <si>
    <t>NCS 교육사항(직업)4 - 과정명</t>
  </si>
  <si>
    <t>NCS 교육사항(직업)4 - 능력단위</t>
  </si>
  <si>
    <t>NCS 교육사항(직업)4 - 개별교육시간</t>
  </si>
  <si>
    <t>NCS 교육사항(직업)4 - 이수기간</t>
  </si>
  <si>
    <t>NCS 교육사항(직업)4 - 이수기간 시작일</t>
  </si>
  <si>
    <t>NCS 교육사항(직업)4 - 이수기간 종료일</t>
  </si>
  <si>
    <t>NCS 교육사항(직업)4 - 주요내용</t>
  </si>
  <si>
    <t>NCS 교육사항(직업)4 - 교육기관명</t>
  </si>
  <si>
    <t>NCS 교육사항(직업)5 - 과정명</t>
  </si>
  <si>
    <t>NCS 교육사항(직업)5 - 능력단위</t>
  </si>
  <si>
    <t>NCS 교육사항(직업)5 - 개별교육시간</t>
  </si>
  <si>
    <t>NCS 교육사항(직업)5 - 이수기간</t>
  </si>
  <si>
    <t>NCS 교육사항(직업)5 - 이수기간 시작일</t>
  </si>
  <si>
    <t>NCS 교육사항(직업)5 - 이수기간 종료일</t>
  </si>
  <si>
    <t>NCS 교육사항(직업)5 - 주요내용</t>
  </si>
  <si>
    <t>NCS 교육사항(직업)5 - 교육기관명</t>
  </si>
  <si>
    <t>NCS 교육사항(직업) - 총 교육시간</t>
  </si>
  <si>
    <t>자기소개서 1번</t>
  </si>
  <si>
    <t>자기소개서 2번</t>
  </si>
  <si>
    <t>자기소개서 3번</t>
  </si>
  <si>
    <t>자기소개서 4번</t>
  </si>
  <si>
    <t>부가정보_1 : 생월일(ex.0725)</t>
  </si>
  <si>
    <t>인적사항_1 : 저소득층 해당 여부</t>
  </si>
  <si>
    <t>인적사항_2 : 한부모가족 해당 여부</t>
  </si>
  <si>
    <t>인적사항_3 : 자립준비청년 해당 여부</t>
  </si>
  <si>
    <t>인적사항_4 : 북한이탈주민 해당 여부</t>
  </si>
  <si>
    <t>인적사항_5 : 다문화가정 해당 여부</t>
  </si>
  <si>
    <t>인적사항_6 : 비수도권지역인재 해당 여부</t>
  </si>
  <si>
    <t>인적사항_7 : 이전지역인재 해당 여부</t>
  </si>
  <si>
    <t>인적사항_8 : 공공기관 청년 인턴(5개월 이상인 자) 경험자 해당 여부</t>
  </si>
  <si>
    <t>인적사항_9 : [청년고용촉진 특별법]에 따른 청년 해당 여부</t>
  </si>
  <si>
    <t>인적사항_10 : 경력단절여성 해당 여부</t>
  </si>
  <si>
    <t>자기소개서_1 : 지원한 직무에 대해 ①본인이 이해하고 있는 내용과 ②그 직무 수행에 필요하다고 생각하는 역량은 무엇이며  ③어떠한 노력으로 그 역량들을 갖추게 되었는지 또는 갖출 것인지 작성해 주시기 바랍니다. 또한 해당 역량을 실제로 적용하여 성과를 창출했거나 문제 해결에 활용한 경험이 있다면 함께 기술하여 주시기 바랍니다.</t>
  </si>
  <si>
    <t>자기소개서_2 : 한국보건산업진흥원의 역할과 조직 가치에 대해 본인이 이해하고 있는 내용을 설명하고, 입사 후 이러한 가치를 지키며 업무를 수행하기 위해 필요한 직업윤리는 무엇인지, 그 직업 윤리를 갖추기 위해 했던 노력이나 앞으로의 계획을 작성해 주시기 바랍니다.</t>
  </si>
  <si>
    <t>자기소개서_3 : 집단 또는 조직 생활에서 구성원 간의 갈등이나 협업의 어려움 등 문제 상황을 겪은 경험이 있다면 기술하여 주시기 바랍니다. 해당 상황에서 본인이 주도적으로 문제를 해결한 과정과 결과, 그리고 본인의 역할에 대해 구체적으로 작성해 주시기 바랍니다.</t>
  </si>
  <si>
    <t>자기소개서_4 : 본인이 가진 강점 중 진흥원 입사 후 더욱 발전적으로 성장할 수 있는 요소가 있다면 그 강점은 무엇인지, 왜 그렇게 생각하는지 진흥원의 조직문화나 업무환경과 연계하여 작성해 주시기 바랍니다. 또한 본인이 생각하는 보완해야 할 약점이 있다면 그 약점은 무엇인지, 왜 그렇게 생각하는지 함께 기술하여 주시기 바랍니다.</t>
  </si>
  <si>
    <t>0005-000003</t>
  </si>
  <si>
    <t>송지인</t>
  </si>
  <si>
    <t>1지망 : 보건의료연구개발 사업관리A-정규직-전문직/연구원-오송</t>
  </si>
  <si>
    <t>05_보건의료연구개발 사업관리A-정규직-전문직/연구원-오송</t>
    <phoneticPr fontId="5" type="noConversion"/>
  </si>
  <si>
    <t>1</t>
  </si>
  <si>
    <t>2025.07.18</t>
  </si>
  <si>
    <t>제출완료</t>
  </si>
  <si>
    <t>2025.07.31</t>
  </si>
  <si>
    <t>Song jiin</t>
  </si>
  <si>
    <t>jiin7001@naver.com</t>
  </si>
  <si>
    <t>010-2688-8798</t>
  </si>
  <si>
    <t>010-8331-8798</t>
  </si>
  <si>
    <t>해당없음</t>
  </si>
  <si>
    <t>비대상</t>
  </si>
  <si>
    <t>-</t>
  </si>
  <si>
    <t>1년2개월</t>
  </si>
  <si>
    <t>인턴(공공기관 외)</t>
  </si>
  <si>
    <t>3개월</t>
  </si>
  <si>
    <t>2023.09.01</t>
  </si>
  <si>
    <t>계약만료</t>
  </si>
  <si>
    <t>계약직</t>
  </si>
  <si>
    <t>11개월</t>
  </si>
  <si>
    <t>2022.12.31</t>
  </si>
  <si>
    <t>Toeic Speaking test(2년이상 직접등록)</t>
  </si>
  <si>
    <t>Advanced Low (160)</t>
  </si>
  <si>
    <t>2023.06.03</t>
  </si>
  <si>
    <t>100014</t>
  </si>
  <si>
    <t>2</t>
  </si>
  <si>
    <t>보건의료정보관리사</t>
  </si>
  <si>
    <t>보건복지부</t>
  </si>
  <si>
    <t>29546</t>
  </si>
  <si>
    <t>2022.02.25</t>
  </si>
  <si>
    <t>한국사능력검정시험(1급)</t>
  </si>
  <si>
    <t>국사편찬위원회</t>
  </si>
  <si>
    <t>48-109623</t>
  </si>
  <si>
    <t>2020.08.21</t>
  </si>
  <si>
    <t>보건의료연구개발 사업관리A</t>
  </si>
  <si>
    <t>3</t>
  </si>
  <si>
    <t>보건통계학</t>
  </si>
  <si>
    <t>25</t>
  </si>
  <si>
    <t>일잘러를 위한 비즈니스 스피치</t>
  </si>
  <si>
    <t>17</t>
  </si>
  <si>
    <t>윈스펙 원격평생교육원</t>
  </si>
  <si>
    <t>16</t>
  </si>
  <si>
    <t>에듀퓨어</t>
  </si>
  <si>
    <t>스마트한 업무 혁신! 일반사무, 행정</t>
  </si>
  <si>
    <t>21</t>
  </si>
  <si>
    <t>96</t>
  </si>
  <si>
    <t>0118</t>
  </si>
  <si>
    <t>해당</t>
  </si>
  <si>
    <t>비해당</t>
  </si>
  <si>
    <t>해당(대전)</t>
  </si>
  <si>
    <t>0005-000004</t>
  </si>
  <si>
    <t>김기은</t>
  </si>
  <si>
    <t>1지망 : 보건산업진흥지원-정규직-전문직/연구원-오송</t>
  </si>
  <si>
    <t>03_보건산업진흥지원-정규직-전문직/연구원-오송</t>
    <phoneticPr fontId="5" type="noConversion"/>
  </si>
  <si>
    <t>Kim Kieun</t>
  </si>
  <si>
    <t>kkieun24@naver.com</t>
  </si>
  <si>
    <t>010-5458-2801</t>
  </si>
  <si>
    <t>정규직</t>
  </si>
  <si>
    <t>2년5개월</t>
  </si>
  <si>
    <t>2023.12.15</t>
  </si>
  <si>
    <t>개인사유</t>
  </si>
  <si>
    <t>무기계약직</t>
  </si>
  <si>
    <t>OO대학교</t>
  </si>
  <si>
    <t>3년1개월</t>
  </si>
  <si>
    <t>2021.06.30</t>
  </si>
  <si>
    <t>이직</t>
  </si>
  <si>
    <t>G-telp(Level 2)</t>
  </si>
  <si>
    <t>84.0</t>
  </si>
  <si>
    <t>2024.03.03</t>
  </si>
  <si>
    <t>0002-0024145</t>
  </si>
  <si>
    <t>교원자격증2급</t>
  </si>
  <si>
    <t>교육부장관</t>
  </si>
  <si>
    <t>OO대-제31164호</t>
  </si>
  <si>
    <t>2017.02.27</t>
  </si>
  <si>
    <t>31-115486</t>
  </si>
  <si>
    <t>2016.06.14</t>
  </si>
  <si>
    <t>보건산업진흥지원</t>
  </si>
  <si>
    <t>1210</t>
  </si>
  <si>
    <t>0824</t>
  </si>
  <si>
    <t>0005-000006</t>
  </si>
  <si>
    <t>배지혜</t>
  </si>
  <si>
    <t>2025.07.30</t>
  </si>
  <si>
    <t>Bae Jihye</t>
  </si>
  <si>
    <t>j1hye0217@naver.com</t>
  </si>
  <si>
    <t>010-9413-5745</t>
  </si>
  <si>
    <t>010-9544-5745</t>
  </si>
  <si>
    <t>5개월</t>
  </si>
  <si>
    <t>한국보건산업진흥원</t>
  </si>
  <si>
    <t>1개월</t>
  </si>
  <si>
    <t>2025.07.01</t>
  </si>
  <si>
    <t>재직중</t>
  </si>
  <si>
    <t>연구원</t>
  </si>
  <si>
    <t>2개월</t>
  </si>
  <si>
    <t>2025.06.30</t>
  </si>
  <si>
    <t>청년인턴</t>
  </si>
  <si>
    <t>2024.11.18</t>
  </si>
  <si>
    <t>기간만료</t>
  </si>
  <si>
    <t>Toeic Speaking test</t>
  </si>
  <si>
    <t>Intermediate Mid 3</t>
  </si>
  <si>
    <t>2025.02.01</t>
  </si>
  <si>
    <t>102147</t>
  </si>
  <si>
    <t>사회조사분석사2급</t>
  </si>
  <si>
    <t>한국산업인력공단</t>
  </si>
  <si>
    <t>23202221519U</t>
  </si>
  <si>
    <t>63-114830</t>
  </si>
  <si>
    <t>2023.02.24</t>
  </si>
  <si>
    <t>6</t>
  </si>
  <si>
    <t>1189</t>
  </si>
  <si>
    <t>842</t>
  </si>
  <si>
    <t>1003</t>
  </si>
  <si>
    <t>0228</t>
  </si>
  <si>
    <t>0005-000007</t>
  </si>
  <si>
    <t>이상엽</t>
  </si>
  <si>
    <t>LEE SANGYEOP</t>
  </si>
  <si>
    <t>mints1004@hanmail.net</t>
  </si>
  <si>
    <t>010-9436-1045</t>
  </si>
  <si>
    <t>010-8718-1052</t>
  </si>
  <si>
    <t>군필</t>
  </si>
  <si>
    <t>2005.11</t>
  </si>
  <si>
    <t>2008.01</t>
  </si>
  <si>
    <t>소집해제</t>
  </si>
  <si>
    <t>이병</t>
  </si>
  <si>
    <t>62.0</t>
  </si>
  <si>
    <t>2024.10.06</t>
  </si>
  <si>
    <t>0002-0021868</t>
  </si>
  <si>
    <t>ToKL(국어능력인증시험) 5급</t>
  </si>
  <si>
    <t>한국언어문화연구원</t>
  </si>
  <si>
    <t>1102057</t>
  </si>
  <si>
    <t>2012.06.05</t>
  </si>
  <si>
    <t>방사선작업종사자 교육훈련</t>
  </si>
  <si>
    <t>한국방사선진흥협회</t>
  </si>
  <si>
    <t>2011-N0397</t>
  </si>
  <si>
    <t>2011.03.09</t>
  </si>
  <si>
    <t>보건의료연구개발 사업관리A - 15학점</t>
  </si>
  <si>
    <t>30</t>
  </si>
  <si>
    <t>1500</t>
  </si>
  <si>
    <t>0913</t>
  </si>
  <si>
    <t>0005-000010</t>
  </si>
  <si>
    <t>김수진</t>
  </si>
  <si>
    <t>Kim Sujin</t>
  </si>
  <si>
    <t>tnwls2627@naver.com</t>
  </si>
  <si>
    <t>010-8238-5322</t>
  </si>
  <si>
    <t>010-9406-2054</t>
  </si>
  <si>
    <t>1년4개월</t>
  </si>
  <si>
    <t>2024.04.01</t>
  </si>
  <si>
    <t>의료기술RnD단</t>
  </si>
  <si>
    <t>재직 중</t>
  </si>
  <si>
    <t>공공기관 청년인턴(체험형,채용형)</t>
  </si>
  <si>
    <t>8개월</t>
  </si>
  <si>
    <t>2023.03.02</t>
  </si>
  <si>
    <t>1년11개월</t>
  </si>
  <si>
    <t>2023.01.31</t>
  </si>
  <si>
    <t>사원</t>
  </si>
  <si>
    <t>2025.03.30</t>
  </si>
  <si>
    <t>100988</t>
  </si>
  <si>
    <t>74-108850</t>
  </si>
  <si>
    <t>2025.06.05</t>
  </si>
  <si>
    <t>28096</t>
  </si>
  <si>
    <t>2021.02.23</t>
  </si>
  <si>
    <t>보건의료연구개발 사업관리A - 12학점</t>
  </si>
  <si>
    <t>1127</t>
  </si>
  <si>
    <t>해당(충북)</t>
  </si>
  <si>
    <t>0005-000011</t>
  </si>
  <si>
    <t>최지호</t>
  </si>
  <si>
    <t>Choi Jiho</t>
  </si>
  <si>
    <t>okcjhh@naver.com</t>
  </si>
  <si>
    <t>010-3059-2886</t>
  </si>
  <si>
    <t>010-7243-2886</t>
  </si>
  <si>
    <t>1년9개월</t>
  </si>
  <si>
    <t>제약바이오산업단</t>
  </si>
  <si>
    <t>연구원(기간제)</t>
  </si>
  <si>
    <t>K-블록버스터 글로벌 진출 지원</t>
  </si>
  <si>
    <t>2024.11.01</t>
  </si>
  <si>
    <t>외국인환자유치단</t>
  </si>
  <si>
    <t>소셜미디어 활용 한국의료 글로벌 홍보, Medical Korea 2025 콘퍼런스 홍보</t>
  </si>
  <si>
    <t>6개월</t>
  </si>
  <si>
    <t>2024.09.30</t>
  </si>
  <si>
    <t>인턴</t>
  </si>
  <si>
    <t>질병관리청 기획용역 관리</t>
  </si>
  <si>
    <t>한국보건복지인재원</t>
  </si>
  <si>
    <t>4개월</t>
  </si>
  <si>
    <t>2020.09.21</t>
  </si>
  <si>
    <t>2021.01.20</t>
  </si>
  <si>
    <t>정보화전략부</t>
  </si>
  <si>
    <t>부서 Cop, 청렴, 영상시스템 계정 대여, 정보화사업·정보보안·정보시스템 등의 행정업무지원</t>
  </si>
  <si>
    <t>한국전자통신연구원</t>
  </si>
  <si>
    <t>2020.07.01</t>
  </si>
  <si>
    <t>2020.08.31</t>
  </si>
  <si>
    <t>지능화정책연구실</t>
  </si>
  <si>
    <t>국내외 주요 통신사 5G 시장 서비스 동향 정보수집 및 분석</t>
  </si>
  <si>
    <t>Intermediate High</t>
  </si>
  <si>
    <t>2023.11.12</t>
  </si>
  <si>
    <t>102017</t>
  </si>
  <si>
    <t>컴퓨터활용능력1급</t>
  </si>
  <si>
    <t>대한상공회의소</t>
  </si>
  <si>
    <t>20-K9-053724</t>
  </si>
  <si>
    <t>2020.07.03</t>
  </si>
  <si>
    <t>45-124778</t>
  </si>
  <si>
    <t>2019.11.08</t>
  </si>
  <si>
    <t>보건산업진흥지원 - 15학점</t>
  </si>
  <si>
    <t>공공 데이터사이언스의 이해</t>
  </si>
  <si>
    <t>공공기관의 이슈를 다루고 R과 Tableau를 이용해 데이터를 분석하고 시각화함</t>
  </si>
  <si>
    <t>공공 서비스 및 정책 분석 프로젝트</t>
  </si>
  <si>
    <t>공공서비스와 정책 기획·분석 전 과정을 실습하며, 실제 통계처리 및 데이터 분석을 통해 정책대안 도출 과정을 경험함</t>
  </si>
  <si>
    <t>프로젝트 관리</t>
  </si>
  <si>
    <t>과업 분담, 일정 조정, 리스크 대응 등 프로젝트 수행 전반의 관리 기법을 실습을 통해 익힘</t>
  </si>
  <si>
    <t>경영정보시스템</t>
  </si>
  <si>
    <t>경영환경, 정보기술의 전략적 응용, 정보기술과 조직구조 및 조직문화, 정보시스템의 전략적 계획 등에 대해 학습함</t>
  </si>
  <si>
    <t>비즈니스 커뮤니케이션 실무</t>
  </si>
  <si>
    <t>비즈니스 프레젠테이션 역량 강화를 위해 최근 이슈를 주제로 하여 그 내용을 영어로 발표함</t>
  </si>
  <si>
    <t>1451</t>
  </si>
  <si>
    <t>1499</t>
  </si>
  <si>
    <t>1415</t>
  </si>
  <si>
    <t>0703</t>
  </si>
  <si>
    <t>[ 기획력과 분석력 :: 실무 경험을 통해 갖춘 역량 ]
보건산업진흥지원 직무는 보건산업 분야(제약바이오, 의료기기 등)의 기술사업화, 창업지원, 정책수립, 해외진출, 인재양성 등 경쟁력 제고를 위해 체계적으로 운영하며 성과를 관리해 나가는 역할이라고 생각합니다.
이를 위해서는 산업의 동향을 파악할 수 있는 분석력과 이를 실무로 연결할 수 있는 기획력이 필요하다고 생각합니다. 저는 이 두 역량을 갖추기 위해 다음과 같은 경험을 쌓았습니다.
첫째, 기획력입니다. 한국보건산업진흥원에서 '소셜미디어 활용 한국의료 글로벌 홍보' 사업의 전 과정을 경험했습니다. 시행계획을 작성하며 연간 운영 방향을 마련했고, 사업계획서와 실행예산서를 통해 사업 구조와 예산을 직접 배분해 보았습니다. 선정평가를 통해 수행기관을 선정한 후에는 실적 관리, 보고서 작성, 대응자료 작성 등 실무 전반을 맡았습니다. 그리고 한국의료를 알리기 위해 콘텐츠 기획, 출연자 섭외, 콘텐츠 검수까지 실질적인 사업을 수행했습니다. 정부부처, 병원, 수행기관 등 다양한 이해관계자들과 협업하면서 여러 사람과 소통하는 방법과 일정을 조율하는 방법을 배울 수 있었습니다. 그리고 사업 종료 후에는 조직성과 및 실적보고서 작성까지 사업을 책임감 있게 마무리했습니다. 사업 보조가 아닌 기획부터 실행, 평가까지 한 사이클을 경험해 보면서 사업을 주도적으로 이끌 수 있는 역량을 길렀습니다.
그 결과, 한국의료에 대한 전문성 있는 이미지를 구축할 수 있었고, 노출되면 바로 볼 수 있는 숏폼을 확대하여 본편 시청 시간 대비 15배 이상 높아 더 많은 외국인환자들에게 도달할 수 있었습니다. 특히, SNS 총구독자 수는 10만 명을 돌파하는 성과를 달성했습니다.
둘째, 분석력입니다. 한국전자통신연구원에서 인턴으로 근무하며 단순 정보 수집 업무를 맡았습니다. 그러나 이에 그치지 않고 수집한 데이터를 바탕으로 엑셀과 Tableau로 분석했습니다. 그 결과, 5G에 대한 호의적인 감정에도 불구하고 가입자 수가 늘어나지 않는 유의미한 결론을 도출해 냈습니다. 이 연구 과제를 더욱 풍부하게 작성하기 위해 자발적으로 본부 내 세미나에 참석하여 여러 자문도 구해봤습니다. 그 결과, 앞으로의 국내 5G 서비스 시장은 월드가든 형태의 폐쇄성 서비스 대신 개방성을 택해 모든 이용자에게 개방하는 전략을 내세워야 한다고 방향성을 제시하는 보고서를 작성했습니다. 실제 현업 종사자들과도 논의를 통해 분석 결과를 더욱 현실적이고 구체적으로 제안할 수 있었습니다. 이 과정에서 문제 정의, 데이터 정제, 시각화, 결론 도출 등 전 과정을 수행하며 분석을 통해 해결책을 제시할 수 있다는 것을 깨달았습니다.
향후에는 이런 실무 경험을 바탕으로 기획력을 좀 더 발전시키고 싶습니다. 분석력을 기반으로 산업의 동향을 파악하여 보건산업 지원사업의 정책 및 전략 개발, 종합계획 수립 등 보건산업 전반을 아우르는 거시적인 업무를 수행해 보고 싶습니다.</t>
  </si>
  <si>
    <t>[ 책임감 :: 보건 산업의 발전을 위한 3가지 노력 ]
한국보건산업진흥원의 역할은 보건산업 육성과 국제 경쟁력 제고로 국민 삶의 질을 향상시키는 역할을 하고 있습니다. 기술사업화, 제약바이오, 의료기기, 인재양성 등 보건산업 분야의 사업을 발굴하고 활성화하기 위해 다양한 노력을 해오고 있습니다. 진흥원은 전문성과 신뢰를 기반으로 정부부처, 기업 등 다양한 이해관계자들과의 소통을 통해 도전적인 사업들을 실현해 나가고 있습니다.
이를 위해 필요한 직업윤리는 책임감이라고 생각합니다. 진흥원이 수행하는 사업은 국가의 보건의료체계를 강화하고, 국민의 생명과 건강에 직접적인 영향을 미치기 때문입니다. 저는 책임감을 갖추기 위해 3가지의 노력을 했습니다.
첫째, 진흥원 기간제로 근무하며, 'Medical Korea 2025' 홍보 총괄을 맡아 주인의식을 가지고 업무를 수행했습니다.
행사를 준비하며 복지부-진흥원-PCO와의 협업 속에서 예산, 품질, 일정 등을 고려하며 홍보 전략을 수립했습니다. 옥외전광판, KTX 열차 광고 등 매체 선정 시 타겟 효과성과 메시지 전달력을 고려했고, 카드뉴스·뉴스레터와 같은 콘텐츠들은 대중성을 고려해 표현 하나에도 신중히 처리했습니다. 블로그 인플루언서 섭외와 관련 학과 학생 참여도 제안하며 참여층을 확대했습니다. 행사의 전반적인 내용을 담은 현장 브로슈어는 정보가 한눈에 들어올 수 있도록 직관적으로 구성했습니다. 그 결과, 2024년 참석자 수 4,460명 대비 약 43% 증가라는 성과를 달성했습니다.
둘째, 진흥원 인턴으로 근무하며, 질병관리청 RnD사업 기획연구 관리 업무를 맡아 연구자들의 행정 부담을 줄이고자 노력했습니다.
7개의 기획 용역을 관리하면서 기술평가, 일정 관리, 착수계 검토, 참여 연구원 변경 등 반복적인 행정 업무를 책임감 있게 수행했습니다. 특히, 누락 방지를 위해 서류 점검표를 제작해 서명 하나까지도 꼼꼼하게 체크했습니다. 그리고 업무의 공백이 생기지 않도록 인수인계 파일을 작성하고 자주 받는 질문은 FAQ 형식으로 정리해 대응력을 높였습니다. 그 결과, 박테리오파지, 만성감염코호트 등 핵심 분야의 기획연구가 원활히 추진되는데 기여하였습니다.
셋째, 진흥원 기간제로 근무하며, 팀 주무 맡아 업무의 효율을 높이기 위한 개선을 시도했습니다.
팀에 업무를 전달할 때, 좀 더 효율적으로 확인할 수 있도록 단순히 복사-붙여넣기를 하는 것이 아닌 팀에게 필요한 핵심 정보를 미리 정리해 팀원들이 내용 파악 시간을 줄이고자 했습니다. 첨부파일 확인 전 확인해야 할 부분 언급, 셀 색상 구분, 네모 박스 표시, 엑셀 필터 등을 통해 가독성을 높이고자 했습니다. 그 결과, 팀원들이 업무의 흐름을 빠르게 파악할 수 있고 전달력이 높아졌다는 평가를 받았습니다.
입사 후, 보건산업 분야의 기술사업화나 기술이전 등의 업무를 책임감 있게 수행하고 싶습니다. 우리나라의 우수한 보건의료 기술이 더 많은 기회가 닿을 수 있도록 시장 환경을 조성하고, 국내 기업이 글로벌 경쟁력을 갖출 수 있도록 노력하겠습니다.</t>
  </si>
  <si>
    <t>[ 번역 가이드라인 :: 제작 기간 단축과 콘텐츠 완성도 제고 ]
한국보건산업진흥원 기간제로 근무하며, 반복되는 번역 오류로 인한 갈등을 주도적으로 해결한 경험이 있습니다. 번역 가이드라인을 만들고 소통 방식의 개선을 통해 일정을 지키면서도 완성도를 높이는 결과를 이끌었습니다. 그리고 이해관계자 간 조율과 기획 과정 전반을 이끌며 문제 해결 역량을 길렀습니다.
'소셜미디어 활용 한국의료 글로벌 홍보' 사업을 맡아 중증질환과 한국의료의 우수성을 알리는 카드뉴스를 제작하였습니다. 그러나 번역 과정에서 반복적인 오류가 발생했고, 일부 콘텐츠는 공식 의학 용어가 아닌 비공식 표현으로 번역한 것을 발견했습니다. 일부 콘텐츠는 한국의료를 오해하게 만들 수 있는 표현도 있었습니다.
처음에는 단순한 품질 이슈로 여기고 수정 요청을 했지만, 시간이 지날수록 기획보다 번역 오류를 해결하는 데 더 많은 시간을 보내고 있다는 것을 인식하게 되었습니다. 어떤 콘텐츠는 일정이 2배 이상 지연되기도 하였는데 이러한 상황이 반복되며 수행기관의 담당자와 갈등이 발생했습니다. 그 과정에서 콘텐츠 담당자와 번역 담당자 간에 책임을 두고 불편한 분위기가 형성되는 상황까지 이어졌습니다.
저는 갈등의 원인이 개인의 실수가 아닌 의료 분야에 대한 전문성 부족과 가이드라인 부재 속에 있다고 생각했습니다. 질환명이나 한국의료 현황 문구는 잘못 번역되면 신뢰도 차원에서 영향을 줄 수 있는 부분이기 때문에 구체적인 가이드라인이 필요하다고 판단했습니다. 단순히 수정만 요청하는 것이 아니라 오류를 방지할 수 있는 구조를 갖추는 것이 우선이라고 생각했습니다. 이에 저는 세 가지의 해결 방안을 마련했습니다.
첫째, 번역 가이드라인을 마련했습니다. 의학 용어와 관련 표현의 오류를 줄이기 위해 반드시 공식적 의학 용어를 사용할 것을 명시했습니다. 질환명이나 보건의료 관련 문구는 WHO, NIH 등 공신력 있는 기관의 용례를 참고할 수 있도록 했습니다. 중국어나 러시아어처럼 문화적 차이가 큰 언어는 현지 검색 엔진과 포털을 통해 자연스러운 표현을 반영하도록 했습니다.
둘째, 검수 과정에서 소통 방식을 개선했습니다. 기존에는 잘못된 번역 문장에 대한 수정 요청만 요구했지만, 이후에는 번역 의도와 문맥을 함께 확인하는 방식으로 전환해 오류 가능성을 줄여나갔습니다. 담당자 간 피드백도 정리된 양식으로 주고받으며 수정횟수와 소요 시간을 절반 이상으로 줄일 수 있었습니다.
셋째, 일정 안정화를 위한 사전 협의와 일정 조율을 강화했습니다. 콘텐츠 제작 초기 단계부터 번역 담당자와 일정 공유를 시작했습니다. 시안 전달 일정도 1~2일 앞당겨 의견을 반영할 수 있는 여유시간을 확보해 제작 일정이 안정적으로 유지될 수 있었습니다.
그 결과, 제작일정이 안정화되고 콘텐츠의 질에 집중할 수 있게 되었습니다. 수행기관 측에서도 가이드라인이 생겨 작업 효율이 높아졌다는 반응을 보였습니다. 앞으로도 갈등이 생기면 원인을 분석하고, 가이드라인을 마련하여 정확하고 일관성 있는 태도로 문제를 해결해 나가겠습니다.</t>
  </si>
  <si>
    <t>[ 사전대응력과 창의력 보완 :: 보건산업분야 기획 역량의 확장 ]
저의 강점은 '사전대응력'이 높다는 점입니다. 업무의 구조를 빠르게 파악하고, 발생할 수 있는 문제들을 사전에 대비하고 발견하여 업무를 안정적으로 이끌어 나갈 수 있습니다.
실제로 'K-블록버스터 글로벌 진출 지원' 사업을 수행하며, 행사장 임차 계약서를 검토하던 중 내부 계획안과 임차 시간대가 맞지 않는 것을 발견했습니다. 아직 국내 참가 기업에는 공지가 나가기 전이었고, 사수 선생님과 팀장님 모두 해당 오류를 인지하지 못한 상황이었습니다. 발견한 즉시 빠르게 보고하여 수정안을 반영하였고, 혼선이 생기기 전에 조율을 마칠 수 있었습니다. 만약 이 문제가 행사를 앞두고 발견되었다면 공지 변경과 일정 재조율로 큰 혼란이 발생했을 것입니다. 그러나 사전에 발견한 덕분에 일정 지연이나 책임 소재 갈등 없이 안정적으로 진행될 수 있었습니다.
이러한 강점은 진흥원의 업무환경과도 매우 연관성이 있다고 생각합니다. 다양한 이해관계자와 협업하고, 글로벌 네트워크 속에서 일정을 조율해야 하는 상황이 많기 때문입니다. 따라서 사전에 발생할 수 있는 문제를 발견하고 유연하게 대처하는 모습은 업무의 정확성과 신뢰 확보에 도움이 될 것입니다. 특히, 기술사업화, 기술이전, 제약바이오 및 의료기기산업 해외진출 등은 계약, 평가, 홍보 등 여러 흐름을 동시에 파악해야 하므로 사전대응력이 더욱 중요하다고 생각합니다. 저는 이러한 강점을 바탕으로 복잡한 환경에서도 중심을 잡고 업무를 수행할 것입니다.
반면, 저의 약점은 창의력이 다소 부족하다는 점입니다. 완전히 새로운 백지에서 결과물을 만들어야 하는 상황에서는 무엇부터 시작해야 할지 막막함을 느끼는 편이지만, 분석력과 대인관계 역량을 통해 극복해 나가고 있습니다.
'소셜미디어 활용 한국의료 글로벌 홍보' 사업의 발주를 준비하며, 기존 콘텐츠와의 차별성을 고민하게 되었습니다. 그 과정에서 쉽게 방향을 잡지 못해 상급자의 의견을 경청하여 조언을 얻은 뒤, 현지 환우회와의 연계라는 실질적인 접근을 아이디어로 발전시켜 반영했습니다. 또한, 자료조사를 통해 중증질환과 더불어 경증질환까지 콘텐츠의 범위를 확장할 수 있도록 계획하였습니다. 이처럼 약점을 분석력과 대인관계 역량으로 보완하고 있습니다. 창의적인 접근이 필요할 때에는 핵심을 파악하여 다양한 정보와 사람들 의견을 듣고 현실적인 기획으로 발전시키는 전략을 세우고 있습니다.
입사 후에도 사전대응력과 분석력, 대인관계 역량을 통해 실무 경험을 쌓아 보건산업 전반을 아우르는 전략적인 기획을 세워보고 싶습니다. 보건산업의 해외 진출과 기술이전의 기반이 되는 기획과 홍보 업무를 맡게 된다면 저의 강점은 더욱 발전시키고, 약점은 보완해 나갈 수 있을 것입니다. 유연하게 대응하고 실행력을 바탕으로 보건산업의 글로벌 진출을 위해 끊임없이 성장해 나가겠습니다.</t>
  </si>
  <si>
    <t>0005-000012</t>
  </si>
  <si>
    <t>곽자영</t>
  </si>
  <si>
    <t>1지망 : 국제의료사업지원-정규직(전임)-전문직/연구원-오송</t>
  </si>
  <si>
    <t>04_국제의료사업지원-정규직(전임)-전문직/연구원-오송</t>
    <phoneticPr fontId="5" type="noConversion"/>
  </si>
  <si>
    <t>Kwak Jayoung</t>
  </si>
  <si>
    <t>wkdud0775@naver.com</t>
  </si>
  <si>
    <t>010-9698-0423</t>
  </si>
  <si>
    <t>010-8622-0139</t>
  </si>
  <si>
    <t>해외 제약 전문가 컨설팅 지원사업 수행</t>
  </si>
  <si>
    <t>1년3개월</t>
  </si>
  <si>
    <t>연구원(계약직)</t>
  </si>
  <si>
    <t>홈페이지 총괄운영(메디컬코리아홈페이지, 국제의료정보포털), 외국인환자 유치 및 의료기관 진출 홍보물 제작,  한국 의료서비스 인식도 보고서 발간, 메디컬코리아 콘퍼런스 행사 준비</t>
  </si>
  <si>
    <t>계약 만료에 의한 퇴직</t>
  </si>
  <si>
    <t>OPIc(영어)</t>
  </si>
  <si>
    <t>2025.04.26</t>
  </si>
  <si>
    <t>205119614572</t>
  </si>
  <si>
    <t>72-113573</t>
  </si>
  <si>
    <t>2024.10.31</t>
  </si>
  <si>
    <t>국제의료사업지원 - 15학점</t>
  </si>
  <si>
    <t>사법일반이론 연구</t>
  </si>
  <si>
    <t>국제의료사업지원</t>
  </si>
  <si>
    <t>민법 일반 이론 연구, 계약법 관련 주요 판례 분석</t>
  </si>
  <si>
    <t>정책법학이론연구</t>
  </si>
  <si>
    <t>입법학 이론 연구 및 사례 조사</t>
  </si>
  <si>
    <t>대체적 분쟁해결 특수 연구</t>
  </si>
  <si>
    <t>대체적 분쟁해결 이론 및 적용 사례 조사 연구</t>
  </si>
  <si>
    <t>행정법</t>
  </si>
  <si>
    <t>행정법 이론 연구</t>
  </si>
  <si>
    <t>국제경제학</t>
  </si>
  <si>
    <t>통상, 무역, 정책, 미시경제</t>
  </si>
  <si>
    <t>국제의료사업지원 - 14시간</t>
  </si>
  <si>
    <t>보건복지부 정보화사업기획과정</t>
  </si>
  <si>
    <t>14</t>
  </si>
  <si>
    <t>보건복지부 산하 공공기관 대상 정보화사업 기획 및 역량강화 교육</t>
  </si>
  <si>
    <t>1490</t>
  </si>
  <si>
    <t>1475</t>
  </si>
  <si>
    <t>1393</t>
  </si>
  <si>
    <t>1355</t>
  </si>
  <si>
    <t>0423</t>
  </si>
  <si>
    <t>해당(경북)</t>
  </si>
  <si>
    <t>한국보건산업진흥원의 국제의료사업은 성공적인 외국인환자유치 및 의료해외진출을 위해, 외국인환자에게 안전하고 수준 높은 의료서비스를 제공하고, 국내 의료기관의 해외 진출 지원을 목표로 합니다. 이를 위해 법∙제도 개선, 국내외 의료서비스 시장 분석을 통한 유치∙진출 전략 수립, 지원사업 운영, 브랜드 관리 및 홍보 등의 기능을 수행하고 있습니다.
‘보건의료 법∙제도’와 ‘의료서비스 시장’에 대한 이해는 국제의료사업을 수행을 위해 반드시 필요하다 생각합니다.  진흥원의 국제의료사업은 『의료 해외진출 및 외국인환자 유치 지원에 관한 법률』을 근거로 합니다. 국제의료사업은  법과 제도에 기반하여 사람의 생명∙신체에 직결되는 의료서비스가 안전하고 효과적으로 제공되도록 설계되었습니다. 의료서비스의 무분별한 상업화를 방지하면서, 국가적 신뢰를 기반으로 국제적인 경쟁력을 확보해야 하는 이중적 목표를 갖고 있기에, 법제도에 대한 이해가 중요합니다. 동시에 글로벌 의료서비스 시장에 대한 이해 또한 요구 됩니다. 효과적인 전략 수립을 위해 의료서비스 유형별, 국가별, 문화, 소비, 제도 등의 시장 분석이 필요합니다.
법학 학사 및 석사 과정을 통해 법∙제도에 대한 이해를 쌓아왔으며, 진흥원의 업무 경험을 통해 국제의료사업에 대한 역량을 준비하였습니다. 학부에서는 법학과 경제학을 복수전공 하였고, 석사과정에서는 ‘보건의료데이터의 안전한 활용을 위한 법제 연구’를 주제로 개인정보의 보호와 활용의 균형에 대해 연구하였습니다. 실무에서는 외국인환자 유치 실적을 기반으로 ‘외국인 환자가 많이 찾는 의료기관 책자’ 제작 업무를 맡아, 보건의료 데이터 활용을 경험하였습니다. Raw data를 분석∙가공 하여 병원 유형별, 진료과별, 국적별, 지역별 등 기준으로 정리하고 154개 의료기관 정보를 5개 언어로 번역∙검수 하여 책자로 제작한 경험은, 제가 연구했던 보건의료 데이터의 ‘공익적 활용과 정보보호의 균형’이라는 주제를 실무에서 경험할 수 있는 뜻 깊은 일이었습니다. 또한 ‘한국 의료서비스 해외 인식도 조사’ 보고서 발간 업무를 수행하며, 한국의료에 대한 인지도∙신뢰도∙접근성∙경쟁국과의 비교 등 다양한 요소를 고려한 데이터 분석을 통한 전략 국가 도출 과정을 경험하였습니다. 단순한 수치 해석을 넘어 정책적, 사업적 전략 수립을 도출했던 경험을 통해 실무적 역량과 시각을 넓힐 수 있었습니다.
이러한 경험을 바탕으로 ‘2025 메디컬코리아 콘퍼런스’ 준비에 참여하여, 전시홍보관 총괄 및 콘퍼런스 등록 업무를 담당하였습니다. 22개 외국인환자 유치 및 진출 의료기관과 유관단체를 섭외하고, 현장 미팅을 조율하며 진흥원이 수행하는 정책적 사업이 실질적 유치∙진출 성과로 이어지는 과정을 보며 업무의 자부심을 느낄 수 있었습니다.  법∙제도에 대한 이해와 데이터 분석 업무 경험을 바탕으로, 보건의료 정책과 현장의 연결을 함께 볼 수 있었습니다. 이러한 저의 역량을 지속적으로 발전시켜 학문과 경험을 실무에 적용하며, 국제의료사업의 발전에 이바지 하고 싶습니다.</t>
  </si>
  <si>
    <t>[보건의료 제도와 산업의 가교역할] 
한국보건산업진흥원은 우수한 한국의료 서비스와  제약∙바이오 산업이 글로벌 시장에서 경쟁력을 갖추고 성장할 수 있도록, 제도적∙산업적 기반을 마련하는 기관이라고 생각합니다. 국내 의료기관의 해외 진출, 외국인환자유치, 제약∙바이오 기업과 연구자들이 글로벌 시장에 성공적으로 참여할 수 있도록 국가 차원의 제도 정비와 현장 맞춤형 전략을 함께 수립하는 것이 진흥원의 핵심 역할이라 생각합니다. 진흥원의 업무 경험을 통해, 진흥원은 단순한 관료 조직이 아닌, 산업과 현장을 이해하고 함께 뛰는 실천적 파트너로서 기능하고 있다고 느꼈습니다. 특히, 국제의료사업과 제약바이오산업 업무 경험을 통해, 국내 의료기관과 사업자 및 중소 제약업체에 대한 제도적 지원과 역량강화 사업을 수행하며, 한국 보건의료 산업 발전에 기여하는 진흥원의 역할을 체험할 수 있었습니다. 즉, 진흥원의 핵심가치는 산업과 제도 가교 역할을 통해, 보건의료 산업의 공공성과 글로벌 경쟁력을 함께 발전시켜나가는 조직이라 생각합니다.
[생명윤리와 사회적 책임] 
보건의료산업은 개인의 생명∙신체∙건강에 직결된 분야로서, 생명에 대한 높은 윤리의식과 사회적 책임이 필요합니다. 특히 진흥원의 국제의료사업은 한국의료를 전 세계에 알리는 역할을 담당하는 만큼, 제도 이해와 시장 분석 능력 뿐 아니라, 한국의료를 대표한다는 사명감과 의료의 공공성, 환자의 생명에 대한 윤리 의식이 무엇보다 중요하다 생각합니다. 외국인환자를 대상으로 의료서비스를 제공하거나, 의료기관의 해외 진출을 지원하는 과정에서 단순히 산업적 발전만 추구하는 것이 아닌 환자의 생명과 건강 증진을 위한 태도와 사회적 책임이 필요합니다. 또한 외국인환자 뿐 아니라 국내 환자의 생명과 건강이 경시되지 않도록 주의해야 하며, 외국인 환자를 이해하기 위하여 환자의 문화적 배경과 권리 등에 대한 균형있는 시각이 필요합니다. 
‘정확한 정보의 효과적 전달, 정보 접근성 향상’을 통해 생명윤리와 사회적 책임을 실현할 수 있다고 생각합니다. 외국인환자에게 안전하고 신뢰할수 있는 의료서비스를 선택하고 이용할 수 있도록 조력하는 것이 중요합니다. 진흥원 업무 중 한국의료에 대한 정보를 제공하는 홈페이지 관리 업무를 경험하였습니다. 단순히 보고서, 자료 등을 업로드하는 것이 아닌, 일반 국민과 외국인도 이해할 수 있도록 홈페이지의 디자인 구성, 용어, 표현 등을 보완하기 위하여 노력하였습니다. 특히 생명, 건강에 직결되는 정보일 수록 전문성과 함께 사용자가 인식하기 쉽게 전달되어야 한다고 생각하였습니다. 또한, 다국어 콘텐츠를 제작하며 외국인환자가 진흥원의 사업과 한국의 의료기관, 의료서비스에 대한 정보를 효과적으로 이해하고 활용할 수 있는 방안을  고민하였습니다. 실질적으로 외국인환자에게 필요한 정보를 중심으로 콘텐츠를 구성하고, 디자인하는 것을 위해 노력하였습니다. 진흥원의 사업이 생명윤리와 사회적 책임을 바탕으로 국제적 경쟁력을 갖추도록 하는것에 기여하고 싶습니다.</t>
  </si>
  <si>
    <t>[공감과 소통을 통한 문제 해결 - 사례1) 글로벌 입법캠프]
학부와 대학원 시절, 한국∙캄보디아∙태국 법학과 학생들이 모여 각 국가의 법제 개선이 필요한 이슈를 나누고 입법제안을 위해 연구하는 프로젝트에 참여하였습니다. 프로그램의 초기 목표은 ‘한국의 성공적인 법제와 정책을 소개하고, 이를 통해 동남아시아의 사회적 문제 해결을 위한 법제연구’ 이었습니다. 그러나 실제로 캄보디아∙태국 학생들을 만나보니, 자국의 사회문제에 대해 공개적으로 논의하는 것에 불편함을 드러냈습니다. 한국 학생들은 이에 크게 당황하였고, 프로그램의 진행이 어려운 상황이었습니다. 
사회적 문제 해결을 위한 법제개선 연구는 중요하지만, 각 국가 학생의 입장을 충분히 고려하지 못하였다는 것을 깨달았습니다. 문제 해결을 위해 한국 팀원들을 설득하여, 연구에 앞서 캄보디아와 태국 학생의 입장 고려가 선행되어야 함을 이야기 하였습니다. 외국 학생들에게, 한국 역시 유럽과 미국 등의 법제연구를 통해 여전히 법제 개선과 발전을 위해 노력하고 있다는 점을 설명하였습니다. 이를 통해 각 국가의 사회적 문제와 법제 개선에 대한 공감대를 형성할 수 있었습니다. 
이후 캄보디아의 ‘공공병원 의사의 개인병원에서의 겸직에 따른 공공의료 체계 붕괴 문제’를 주제로 선정할 수 있었습니다. 이에 대하여 한국 공무원의 겸직금지원칙을 인용하여, ‘공공병원 의사의 겸직금지’를 규정하는 의료법 개정안을 제시하였습니다.
이러한 경험을 통해 타 국가 연구자의 입장을 깊이 배려하고 소통하기 위하여는 ‘공감’이 선행되어야 함을 배울 수 있었습니다. 진흥원 업무를 수행하며, 문제와 갈등이 발생하는 경우에 효율성과 문제해결 방안만 강요하는 것이 아니라 소통, 배려, 공감을 바탕으로 문제를 해결해 나갈 것입니다. 동료와 선배, 보직자의 입장을 고려하고 공감하는 태도로 조직에 기여하겠습니다. 
[공감과 소통을 통한 문제 해결 - 사례2) 지도교수님 연구 참여]
지도 교수님의 연구과제에 학생 연구자로 다수 참여한 경험이 있습니다. 교수님, 선임연구원과의 원활한 소통이 어려운 상황에서, 학생 연구자들 간의 중복 보고와 책임 불분명 문제가 발생하여 팀 내 갈등이 심화되었습니다. 이러한 문제 상황을 해결하기 위해 ‘보고체계와 과제 분담 방식 정비’를 제안하였습니다. 팀 내 주간업무 보고 담당자, 연구 자료 취합 담당자를 지정하고, 학생 각자의 상황을 고려하여 과제 분량을 조정하였습니다. 보고 이전 취합 담당자가 각자의 업무 수행도를 점검하여 공유하였고, 학생간 랩미팅, 교수님과의 랩미팅을 병행하였습니다. 이를 통해 학생들 간 갈등을 최소화 하고 연구과제를 성공적으로 마무리 한 경험이 있습니다. 이러한 경험을 바탕으로 진흥원 업무 수행 시, 원활하고 체계적인 소통을 위한 업무 수행 방법을 끊임없이 고민하고 적용해 나가도록 하겠습니다.</t>
  </si>
  <si>
    <t>[제도와 산업에 대한 종합적 이해능력과 문제해결 역량] 
저의 강점은 ‘법∙제도∙산업에 대한 종합적 이해 능력’과 ‘제도와 현장을 연결하는 문제해결 역량’입니다. 법학 석사 과정에서 보건의료 데이터의 보호와 활용 방안에 대한 연구를 통해 정책과 현장을 함께 이해하는 문제 해결 역량을 키울 수 있었습니다. 또한 지도교수님, 선임박사님과의 다수 연구 경험을 통해 리서치 및 분석 능력과 의사소통 역량을 준비하였습니다. 이를 바탕으로 제도와 산업의 가교 역할을 하는 진흥원의 사업에 실질적으로 기여할 수 있을 것이라 기대합니다.  
진흥원의 업무 경험을 통해, 진흥원은 ‘현장에 기반한 정책 실현’과 이를 위한 ‘유연한 협업’ 을 중요시하는 조직문화를 가지고 있다고 생각했습니다. 특히 외국인환자 유치를 위하여 복잡한 제도나 데이터를 일반인과 외국인이 이해하기 쉽게 설명하거나, 제도 개선을 위한 현장의 목소리 청취 하는 사업을 통해, 국제의료사업은 단순한 수치분석을 넘어 정치∙경제∙사회∙문화적 배경의 종합적 이해를 바탕으로 전략 수립이 필요하다는 점을 깨달았습니다. 실제로 한국의료 홍보를 위한 다국어 홈페이지 운영, 다국어 홍보 콘텐츠 제작, 인식도 조사 보고서 발간, 국제 행사 준비 등에 참여하며 현장의 요구와 제도 간의 효과적인 조율을 경험할 수 있었습니다. 또한, 저는 적극적인 소통을 바탕으로 구성원간 협업 업무에 기여할 수 있습니다. 국제의료사업의 홍보 업무를 담당하며, 부서 내 다양한 사업 담당자와 소통하며 내용을 취합, 정리하여 콘텐츠로 제작한 경험이 있습니다. 나아가 국제 행사준비 과정에서의 현장 실무자들과의 소통 경험, 진흥원 내 보직자들과의 소통 과정에서 정확한 정보와 신뢰를 전달하기 위하여 노력하였습니다. 이러한 경험을 바탕으로 진흥원 입사 후 부서 간, 기관 간, 국내외 이해관계자 간의 소통을 유연하게 이끌어 발전적인 성장에 기여하고 싶습니다.
[보완점에 대한 인식과 개선 노력]
저는 ‘업무 처리 속도’에 대한 보완이 필요하다 생각합니다. 실무 경력이 상대적으로 짧고, 처음 수행하는 업무에 대한 이해와 숙지를 위한 시간이 다소 필요하였으며, 실수를 줄이기 위한 반복 검토로 인해 빠른 대응이 늦어지는 경우가 있었습니다. 진흥원에서 업무를 경험하며 ‘완벽하게 계획하는 것’ 보다 ‘주어진 시간 내에 유연하게 대응 하는 것’이 효과적인 경우가 많다는 점을 배웠습니다. 이를 통해 일의 중요도, 우선순위, 일정에 따라 업무를 분배하여 처리하고 피드백을 받으며 업무의 속도감과 완성도를 함께 높이기 위해 노력하고 있습니다. 앞으로도 유연하고 정확한 업무처리, 환경 변화에 대한 순발력있는 대응, 업무에 대한 책임의식을 갖고 진흥원에 기여하는 실무형 인재로 꾸준히 성장해 나가길 기대합니다.</t>
  </si>
  <si>
    <t>0005-000013</t>
  </si>
  <si>
    <t>이소영</t>
  </si>
  <si>
    <t>1지망 : 경영지원-정규직-전문직/연구원-오송</t>
  </si>
  <si>
    <t>01_경영지원-정규직-전문직/연구원-오송</t>
    <phoneticPr fontId="5" type="noConversion"/>
  </si>
  <si>
    <t>Lee Soyoung</t>
  </si>
  <si>
    <t>dy010505@naver.com</t>
  </si>
  <si>
    <t>010-9244-0586</t>
  </si>
  <si>
    <t>010-2422-1567</t>
  </si>
  <si>
    <t>한국교육과정평가원</t>
  </si>
  <si>
    <t>위촉연구원</t>
  </si>
  <si>
    <t>TOEIC</t>
  </si>
  <si>
    <t>895.0</t>
  </si>
  <si>
    <t>2025.01.12</t>
  </si>
  <si>
    <t>102498</t>
  </si>
  <si>
    <t>25-K9-011345</t>
  </si>
  <si>
    <t>2025.03.04</t>
  </si>
  <si>
    <t>55-112778</t>
  </si>
  <si>
    <t>2021.09.24</t>
  </si>
  <si>
    <t>경영학원론</t>
  </si>
  <si>
    <t>경영지원</t>
  </si>
  <si>
    <t>재무행정론</t>
  </si>
  <si>
    <t>1493</t>
  </si>
  <si>
    <t>1482</t>
  </si>
  <si>
    <t>1495</t>
  </si>
  <si>
    <t>0505</t>
  </si>
  <si>
    <t>0005-000014</t>
  </si>
  <si>
    <t>김재홍</t>
  </si>
  <si>
    <t>1지망 : 경영기획-정규직-전문직/연구원-오송</t>
  </si>
  <si>
    <t>02_경영기획-정규직-전문직/연구원-오송</t>
    <phoneticPr fontId="5" type="noConversion"/>
  </si>
  <si>
    <t>Kim Jaehong</t>
  </si>
  <si>
    <t>rlawoghd2@naver.com</t>
  </si>
  <si>
    <t>010-4853-8627</t>
  </si>
  <si>
    <t>010-7598-9830</t>
  </si>
  <si>
    <t>2014.03</t>
  </si>
  <si>
    <t>2023.06</t>
  </si>
  <si>
    <t>만기제대</t>
  </si>
  <si>
    <t>대위</t>
  </si>
  <si>
    <t>00대학교</t>
  </si>
  <si>
    <t>2024.06.01</t>
  </si>
  <si>
    <t>7개월</t>
  </si>
  <si>
    <t>2023.06.30</t>
  </si>
  <si>
    <t>컴퓨터활용능력2급</t>
  </si>
  <si>
    <t>19-K9-074287</t>
  </si>
  <si>
    <t>2019.08.23</t>
  </si>
  <si>
    <t>전산회계2급</t>
  </si>
  <si>
    <t>한국세무사회</t>
  </si>
  <si>
    <t>2214848205</t>
  </si>
  <si>
    <t>2011.10.27</t>
  </si>
  <si>
    <t>경영기획</t>
  </si>
  <si>
    <t>1121</t>
  </si>
  <si>
    <t>1366</t>
  </si>
  <si>
    <t>0814</t>
  </si>
  <si>
    <t>0005-000017</t>
  </si>
  <si>
    <t>조수현</t>
  </si>
  <si>
    <t>Cho Suhyuen</t>
  </si>
  <si>
    <t>whtngus156@naver.com</t>
  </si>
  <si>
    <t>010-3733-9160</t>
  </si>
  <si>
    <t>010-5110-7307</t>
  </si>
  <si>
    <t>제출</t>
  </si>
  <si>
    <t>국내 등재후보학술지</t>
  </si>
  <si>
    <t>개인별 목표 설정과 스마트폰 기반 영양상담이 과체중 및 비만 시내버스 운전자의 식습관 개선과 체중감소에 미치는 효과</t>
  </si>
  <si>
    <t>생활과학연구논총, vol.25, no.2, pp.207-218(12pages), 2021</t>
  </si>
  <si>
    <t>주저자</t>
  </si>
  <si>
    <t>2021.02.25</t>
  </si>
  <si>
    <t>(1/6)</t>
  </si>
  <si>
    <t>충북대학교 생활과학연구소</t>
  </si>
  <si>
    <t>1738544X</t>
  </si>
  <si>
    <t>식품의약품안전처</t>
  </si>
  <si>
    <t>2021.09.01</t>
  </si>
  <si>
    <t>2021.06.14</t>
  </si>
  <si>
    <t>영양사</t>
  </si>
  <si>
    <t>2년</t>
  </si>
  <si>
    <t>70-108512</t>
  </si>
  <si>
    <t>2024.06.05</t>
  </si>
  <si>
    <t>윈스펙</t>
  </si>
  <si>
    <t>0704</t>
  </si>
  <si>
    <t>0005-000018</t>
  </si>
  <si>
    <t>손승비</t>
  </si>
  <si>
    <t>son seungbi</t>
  </si>
  <si>
    <t>thstmdql@naver.com</t>
  </si>
  <si>
    <t>010-4147-2884</t>
  </si>
  <si>
    <t>010-4025-2884</t>
  </si>
  <si>
    <t>440.0</t>
  </si>
  <si>
    <t>2024.09.07</t>
  </si>
  <si>
    <t>160368</t>
  </si>
  <si>
    <t>한국사능력검정시험(3급)</t>
  </si>
  <si>
    <t>68-328985</t>
  </si>
  <si>
    <t>2024.02.29</t>
  </si>
  <si>
    <t>1013</t>
  </si>
  <si>
    <t>0005-000020</t>
  </si>
  <si>
    <t>고혜원</t>
  </si>
  <si>
    <t>KO HYEWON</t>
  </si>
  <si>
    <t>gohyewon09@gmail.com</t>
  </si>
  <si>
    <t>010-6604-7870</t>
  </si>
  <si>
    <t>010-2887-0708</t>
  </si>
  <si>
    <t>2025.06.15</t>
  </si>
  <si>
    <t>101316</t>
  </si>
  <si>
    <t>25-K9-022060</t>
  </si>
  <si>
    <t>2025.04.08</t>
  </si>
  <si>
    <t>73-116365</t>
  </si>
  <si>
    <t>2025.02.28</t>
  </si>
  <si>
    <t>회계원리</t>
  </si>
  <si>
    <t>1029</t>
  </si>
  <si>
    <t>0622</t>
  </si>
  <si>
    <t>해당(광주)</t>
  </si>
  <si>
    <t>0005-000022</t>
  </si>
  <si>
    <t>고경민</t>
  </si>
  <si>
    <t>Ko Kyungmin</t>
  </si>
  <si>
    <t>kkm5471@naver.com</t>
  </si>
  <si>
    <t>010-6349-3842</t>
  </si>
  <si>
    <t>010-7299-3842</t>
  </si>
  <si>
    <t>계약기간 만료</t>
  </si>
  <si>
    <t>한국교통안전공단</t>
  </si>
  <si>
    <t>2024.05.27</t>
  </si>
  <si>
    <t>2024.02.12</t>
  </si>
  <si>
    <t>102075</t>
  </si>
  <si>
    <t>한국실용글쓰기검정준2급</t>
  </si>
  <si>
    <t>한국국어능력평가협회</t>
  </si>
  <si>
    <t>24IC01849</t>
  </si>
  <si>
    <t>2024.10.15</t>
  </si>
  <si>
    <t>ADsP(데이터분석준전문가)</t>
  </si>
  <si>
    <t>한국데이터산업진흥원</t>
  </si>
  <si>
    <t>ADsP-042006938</t>
  </si>
  <si>
    <t>2024.09.06</t>
  </si>
  <si>
    <t>경영기획 - 15학점</t>
  </si>
  <si>
    <t>경영통계학</t>
  </si>
  <si>
    <t>재무관리</t>
  </si>
  <si>
    <t>19</t>
  </si>
  <si>
    <t>997</t>
  </si>
  <si>
    <t>1103</t>
  </si>
  <si>
    <t>1107</t>
  </si>
  <si>
    <t>0103</t>
  </si>
  <si>
    <t>0005-000025</t>
  </si>
  <si>
    <t>황은진</t>
  </si>
  <si>
    <t>1지망 : (사회형평적 채용) 임원 비서-정규직(전임)-실무직/실무원-오송</t>
  </si>
  <si>
    <t>07_(사회형평적 채용) 임원 비서-정규직(전임)-실무직/실무원-오송</t>
    <phoneticPr fontId="5" type="noConversion"/>
  </si>
  <si>
    <t>2025.07.28</t>
  </si>
  <si>
    <t>Hwang Eunjin</t>
  </si>
  <si>
    <t>t26yu32@naver.com</t>
  </si>
  <si>
    <t>010-6860-5791</t>
  </si>
  <si>
    <t>010-3308-0326</t>
  </si>
  <si>
    <t>2년6개월</t>
  </si>
  <si>
    <t>2022.08.22</t>
  </si>
  <si>
    <t>2022.12.30</t>
  </si>
  <si>
    <t>2년11개월</t>
  </si>
  <si>
    <t>2020.02.28</t>
  </si>
  <si>
    <t>파견직</t>
  </si>
  <si>
    <t>임원 비서 - 15학점</t>
  </si>
  <si>
    <t>임원 비서</t>
  </si>
  <si>
    <t>8</t>
  </si>
  <si>
    <t>한국생산성본부</t>
  </si>
  <si>
    <t>1114</t>
  </si>
  <si>
    <t>967</t>
  </si>
  <si>
    <t>0402</t>
  </si>
  <si>
    <t>해당(충남)</t>
  </si>
  <si>
    <t>0005-000026</t>
  </si>
  <si>
    <t>이보연</t>
  </si>
  <si>
    <t>Lee Boyeon</t>
  </si>
  <si>
    <t>boyun324@naver.com</t>
  </si>
  <si>
    <t>010-4019-4315</t>
  </si>
  <si>
    <t>010-4163-9413</t>
  </si>
  <si>
    <t>5년10개월</t>
  </si>
  <si>
    <t>엔에이백신연구소</t>
  </si>
  <si>
    <t>2년7개월</t>
  </si>
  <si>
    <t>2023.01.01</t>
  </si>
  <si>
    <t>개발본부 임상팀</t>
  </si>
  <si>
    <t>대리</t>
  </si>
  <si>
    <t>(R&amp;D 기획) 백신 및 면역항암제 개발 전략 수립, (문헌 조사) 임상/비임상 문헌 조사 및 자료 기획, (임상개발) 임상시험 시놉시스 작성 및 식약처 사전상담 대응 등 IND 제출 준비 및 초기 임상개발 전반을 담당</t>
  </si>
  <si>
    <t>보건산업 정책·기획 분야 도전 희망</t>
  </si>
  <si>
    <t>퓨전바이오텍</t>
  </si>
  <si>
    <t>2년9개월</t>
  </si>
  <si>
    <t>2020.03.02</t>
  </si>
  <si>
    <t>2022.12.29</t>
  </si>
  <si>
    <t>개발팀</t>
  </si>
  <si>
    <t>(비임상 기획) 노인성 황반변성 치료제 비임상 독성시험 기획, (CRO 관리) CRO 계약 및 일정 관리, (프로젝트 관리) 개발 일정 및 재고관리 체계 수립, (연구 전략 기획) 외부 전문가 자문을 통한 신약 개발 전략 수립 등 전임상 연구 기획 및 운영, (국가과제 수행) 국가과제 제안서 작성 및 수행, (투자유치) IR 자료 제작 및 VC 미팅 참석 등 투자유치 지원 업무</t>
  </si>
  <si>
    <t>임상 및 기획 업무로의 커리어 전환을 위함</t>
  </si>
  <si>
    <t>ㅇㅇ대학교</t>
  </si>
  <si>
    <t>2019.09.01</t>
  </si>
  <si>
    <t>2020.03.01</t>
  </si>
  <si>
    <t>산학협력단</t>
  </si>
  <si>
    <t>청년 TLO 육성사업 참여, 특허 기반 기술이전 교육 수료 및 특허자료 정리 업무 수행. 이후 교내 벤처기업(퓨전바이오텍)으로 파견되어 신약개발 초기 연구개발 실무 수행</t>
  </si>
  <si>
    <t>Advanced Low</t>
  </si>
  <si>
    <t>2025.01.26</t>
  </si>
  <si>
    <t>100979</t>
  </si>
  <si>
    <t>25-K9-044553</t>
  </si>
  <si>
    <t>2025.07.22</t>
  </si>
  <si>
    <t>기업가 정신과 혁신</t>
  </si>
  <si>
    <t>(기술창업 실무 체험) 기업가정신의 이론적 기반과 실제 적용 사례를 학습하고, 팀 프로젝트를 통해 실제 창업 상황을 가정한 비즈니스 모델 기획 및 발표를 수행한 과목. 시장조사, 수요분석, 비즈니스 모델 캔버스 작성, 차별화 전략 수립, 피칭 발표까지 전 과정에 참여하며 기술창업의 전반적 흐름과 실행 방법론을 체득함. (직무 관련성) 기술사업화 및 창업지원 시 기업의 입장을 이해하는 기반 지식으로 활용할 수 있음.</t>
  </si>
  <si>
    <t>현대생명과학동향</t>
  </si>
  <si>
    <t>(생명과학 기술 트렌드 이해) 최신 생명과학 연구 및 기술 동향을 분석하고, 논문과 사례 발표를 통해 변화하는 생명과학 기술의 산업적 영향력을 이해한 과목. (직무 관련성) 국내외 산업 동향 분석, 보건산업 정책 및 연구 기획 시 필요한 기초 지식으로 활용할 수 있음.</t>
  </si>
  <si>
    <t>생명공학개론</t>
  </si>
  <si>
    <t>(생명공학 기술 학습) 생명공학 기술의 개념, 응용 분야, 산업 적용 사례 등을 포괄적으로 다룬 과목. 유전자 조작, 단백질 공학, 조직공학 등 생명공학 기반 기술이 어떻게 적용되는지 학습함. (직무 관련성) 신약 기술 검토 및 바이오의약품 개발 지원 시 기술적 이해를 위한 기반 지식으로 활용할 수 있음.</t>
  </si>
  <si>
    <t>면역학</t>
  </si>
  <si>
    <t>(면역 반응 메커니즘 이해) 선천면역과 후천면역의 작동 원리, 백신의 작용 메커니즘, 항체와 항원 간 상호작용, 자가면역 질환 등 면역학의 핵심 개념을 학습한 과목. 특히, 바이오의약품 및 백신 개발의 기초가 되는 면역세포 활성화, 면역 반응 조절 메커니즘 등을 깊이 있게 이해함. (직무 관련성) 바이오의약품 메커니즘에 대한 이해 능력, 신약 및 백신 관련 정책·지원 사업 수행 시 요구되는 생물학적 기반 지식으로 활용할 수 있음.</t>
  </si>
  <si>
    <t>고급세포생물학</t>
  </si>
  <si>
    <t>(세포 신호전달·사멸 기전 심화 학습) 세포 구조 및 기능에 대한 심화 이론을 중심으로, 세포 내 신호전달, 세포 분열, 세포사멸, 세포간 상호작용 등을 분자적 수준에서 이해하는 과목. (직무 관련성) 특히 바이오의약품 개발, 항암제, 세포치료제와 직접적으로 연결되는 기초 지식으로 활용할 수 있음.</t>
  </si>
  <si>
    <t>보건산업진흥지원 - 145시간</t>
  </si>
  <si>
    <t>의약품 규제업무 전문가 양성과정</t>
  </si>
  <si>
    <t>100</t>
  </si>
  <si>
    <t>(의약품 전주기 규제) 약사법, 임상시험, 품목허가, GMP, 특허, 안전관리 등 의약품 개발 전주기에 대한 규제지식을 학습하고 수료시험을 통과함. (직무 관련성) 의약품 정책과 규제 이해를 바탕으로 제약·바이오 사업 기획 및 정책 수립 시 법적 기반을 갖춘 기획 역량을 발휘할 수 있음.</t>
  </si>
  <si>
    <t>식품의약품안전처/한국에프디시법제연구원</t>
  </si>
  <si>
    <t>신약개발 Project Management 사례중심과정</t>
  </si>
  <si>
    <t>(R&amp;D 기획 및 평가) 신약개발 전임상·임상·허가 전 과정을 중심으로 단계별 일정 및 리스크 관리, 전략 수립, 기획·성과 평가 방법을 사례 기반으로 학습함. (직무 관련성) 보건산업 R&amp;D 지원 및 정책사업 성과관리 업무 시 단계별 일정 및 리스크 관리에 활용할 수 있음.</t>
  </si>
  <si>
    <t>글로벌기술사업화 아카데미(전략과정)</t>
  </si>
  <si>
    <t>24</t>
  </si>
  <si>
    <t>(기술사업화 전략) 기술이전, 가치평가, 포트폴리오 관리, 오픈이노베이션, 투자전략 등 사업화 및 라이센싱 전략 수립 역량을 강화함. (직무 관련성) 기술사업화와 라이센싱 관련 실무지식을 기반으로 창업지원 또는 기술사업화 지원사업 기획 및 운영에 활용할 수 있음.</t>
  </si>
  <si>
    <t>제약바이오 사업개발연구회</t>
  </si>
  <si>
    <t>제약바이오헬스산업 스타트업 창업 및 성장전략 아카데미</t>
  </si>
  <si>
    <t>(창업 및 사업계획) 제약∙바이오 창업을 위한 R&amp;D·인허가 전략, 사업계획서 작성, 비즈니스 모델 수립 등 스타트업 성장단계별 전략을 학습함. (직무 관련성) 창업 전략 및 비즈니스 모델 수립 역량을 바탕으로 보건산업 창업지원 프로그램의 설계 및 지원 업무 시 활용할 수 있음.</t>
  </si>
  <si>
    <t>한국신약개발연구조합</t>
  </si>
  <si>
    <t>국가연구개발사업 성과평가의 실제(입문)</t>
  </si>
  <si>
    <t>(성과평가 제도 이해) 국가 R&amp;D사업의 추진체계, 성과지표, 통계 시스템 등 성과평가 제도 전반에 대한 이해를 통해 정책기획 및 평가 역량을 함양함. (직무 관련성) 보건산업 분야의 연구개발 성과를 분석하고 정책성과 평가 업무에 필요한 기반 지식으로 활용할 수 있음.</t>
  </si>
  <si>
    <t>과학기술인력개발원</t>
  </si>
  <si>
    <t>145</t>
  </si>
  <si>
    <t>1473</t>
  </si>
  <si>
    <t>1480</t>
  </si>
  <si>
    <t>1481</t>
  </si>
  <si>
    <t>0324</t>
  </si>
  <si>
    <t>해당(울산)</t>
  </si>
  <si>
    <t>[신약개발 전주기 이해를 바탕으로 실질적 전략 수립에 기여]
해당 직무는 제약·바이오 및 의료기기 등 보건산업 분야의 기술사업화와 창업을 촉진하기 위해, 유망 기술이나 아이템을 보유한 연구기관, 병원, 기업 등을 대상으로 기술이전, 기술평가, 창업지원, 글로벌 진출 등 전주기적 지원을 기획·운영하는 역할을 수행한다고 이해하고 있습니다. 또한, 산업별 정책 및 전략을 수립하고, 사업 운영 및 인재 양성 등 다양한 사업화 기반을 마련함으로써 보건산업 전반의 경쟁력 제고에 기여하는 직무라고 생각합니다.
이러한 역할을 수행하기 위해서는 수요기관의 입장과 제품 개발 과정에서의 주요 허들을 실무적인 관점에서 이해하고 있어야 합니다. 이를 통해 수요자 상황과 니즈를 고려한 맞춤형 지원 프로그램을 기획할 수 있으며, 사업 관리 과정에서 수요자가 겪는 어려움을 파악해 보다 효과적인 지원책을 도출하고 사업 실효성 확대에 기여할 수 있다고 생각합니다.
저는 제약·바이오 벤처기업에서 백신 신약 개발과 대관 업무를 중점적으로 수행하며 제약 산업의 실무 전반을 경험했습니다. 이를 통해 다음 두 가지 역량을 갖추게 되었습니다. 첫째, 신약개발 전주기에 대한 이해, 둘째, 관련 산업의 생태와 규제 요인에 대한 이해입니다.
우선 신약개발의 전 과정을 이해하고 있습니다. 교모세포종 항암 백신과 대상포진 예방 백신 개발 프로젝트에 참여하여 CRO 계약을 주도했고, 임상 준비 단계까지의 과학적·규제적 요구사항에 대응하는 실무 경험을 쌓았습니다. 특히 ‘의약품 인허가를 위한 비임상-임상 연계’ 교육을 통해 배운 내용을 실무에 직접 적용하여 분석법 밸리데이션, 독성시험, 약물동태시험 등 주요 비임상 항목을 명확히 제시하고, CRO에 대응하며 주요 보고서 25건을 확보하는 등 신약개발 과정에 대한 전문성을 갖췄습니다. 해당 경험을 통해 향후 보건산업의 정책 기획과 수요자 맞춤형 지원을 통해 사업 성과 확대에 기여하겠습니다.
또한, 규제 대응 역량도 갖추고 있습니다. ‘의약품 규제업무 전문가 양성과정’을 수료해 약사법, 품목허가, 시판 후 안전관리 등 제약 규제 전반에 대한 실무 지식을 갖췄습니다. 실제로 식약처 사전상담을 직접 대응하면서, IND 제출을 위한 요구 자료에 기반한 전임상 및 임상 개발 전략 수립에도 기여하였고 이를 통해 제약·바이오 산업의 생태계에 대한 이해와 규제 대응 역량을 갖췄습니다. 규제에 대한 선제적 이해는 제품 개발 성공 가능성을 높이는 중요한 요소이기 때문에 향후 사업 기획 시 수요자 지원 전반에 리스크 요인을 선제적으로 파악해 업무를 수행하겠습니다.
제가 가진 신약개발 실무 경험과 규제 대응의 중요성을 이해하는 역량은, 수요자의 기술력과 시장성, 대응해야 할 허들을 분석하고 맞춤형 사업화 전략을 지원하는 데 실질적인 강점이 될 수 있습니다. 입사 이후 수요자와 긴밀한 소통과 정책 동향 파악을 통해 보건산업의 지속 가능한 맞춤형 사업을 기획하는 데 제가 가진 전문성을 적극 활용하도록 하겠습니다.</t>
  </si>
  <si>
    <t>[실행으로 입증한 실무자의 책임감]
진흥원은 공공기관으로서, 한정된 재원을 전략적으로 일부 연구기관과 기업을 지원하며, 보건산업의 효과적인 성장과 국민 건강권 향상이라는 공익적 가치를 추구합니다. 이러한 정책 자금의 수립과 집행은 수요자에 대한 깊은 이해는 물론, 원칙의 준수와 공정한 절차를 통해 이해관계자 간의 신뢰를 형성할 수 있습니다.
이러한 조직에서 가장 중요한 가치는 ‘책임감’이라고 생각합니다. ‘책임감’이란 맡은 바 업무를 통해 조직의 성장에 실질적으로 기여하는 것이라 생각합니다. 진흥원은 공익적 가치를 실현하는 기관인 만큼, 모든 구성원은 국민과 국가, 조직에 기여한다는 책임감을 바탕으로 업무에 임해야 합니다.
처음 실무에 투입되었을 때는 결과에 대한 부담감이 커 상사의 결정에 수동적으로 따르는 편이었습니다. 하지만 상사께서 부담 갖지 말고 제 생각을 이야기해도 된다고 격력해 주셨고, 책임 있는 실무자가 되기 위해 제 태도를 적극적으로 바꿔야겠다고 결심했습니다. 이후 저는 회의 전에 자료를 사전에 정리해 의견을 준비하거나 책임 있는 의견 개진을 실천하려고 노력했습니다. 실제로 제 아이디어가 반영되어 좋은 결과를 만들게 되면서 점차 자신감이 생겼고, 이후부터는 조직의 목표를 함께 짊어지는 실무자로서의 태도를 갖게 되었습니다. 이러한 변화는 타겟 질환 전환 여부를 논의하던 회의에서 실질적인 기여로 이어졌고, 저는 실무자로서 책임 있는 의견 개진이 조직 전체의 성과에 기여할 수 있음을 체감했습니다.
일례로 교모세포종 백신의 임상시험을 준비하던 중, 개발 회의에서 대표님께서 비용 절감을 위해 타겟 질환 변경을 제안하신 적이 있었습니다. 당시 연구팀은 기술적 가능성을 검토 중이었기에 저는 임상팀의 입장에서 실제로 임상 비용 절감에 기여할 수 있는지 현실성과 영향을 확인할 필요가 있다고 판단했습니다. 이에 상무님과 협의하여 임상팀 차원의 검토 자료를 준비했고, 개발팀과의 유기적 소통을 통해 임상팀의 의견을 정리한 뒤 회의에서 경쟁 현황, 질환 통계 자료, 임상 시나리오 4가지와 그에 따른 장단점 등 관련 자료를 소개하고, 예상되는 문제점을 표로 정리해 발표했습니다. 이 과정에서 연구팀이 지적한 기술적 문제점에 실질적 근거를 더하며, 최초 개발 전략의 강점과 효과에 대해 구성원들이 다시 확신을 가질 수 있도록 도왔습니다.
그 결과 회사가 겪을 수 있었던 잠재적 위험을 사전에 회피하고 개발 성과를 극대화하는 데 기여할 수 있었습니다.
공공기관의 구성원으로서 책임감은 수요 기관에 대한 적극적이고 실질적인 지원에서 발휘되어야 한다고 생각합니다. 저는 바이오 벤처에서 근무하며 정책 기관의 지원이 실무 현장에 얼마나 큰 힘이 되는지 체감해 왔습니다. 기관의 철학과 규정을 준수하는 범위 내에서, 수요 기관이 필요로 하는 지점을 정확히 파악하고, 책임을 다해 그에 맞는 최적의 도움을 제공하겠습니다. 이를 통해 국내 바이오 생태계의 성장과 국민 건강 증진을 위한 책임을 다하는 공공기관의 구성원이 되겠습니다.</t>
  </si>
  <si>
    <t>[정보 격차를 좁혀 협업의 실마리를 만들다]
외부 협력 업체에 개발 의약품 소개 자료를 만드는 과정에서, 펩타이드 항암 백신의 개발 방향인 목표제품 특성(TPP)을 수립하는 데 있어 부서 간 협업의 어려움을 극복해 성과를 낸 사례가 있습니다.
당시 연구팀, 생산팀, 품질팀, 임상팀의 중심에서 데이터를 취합하고 근거 자료를 확보해야 했습니다. 하지만 저는 비임상과 임상 분야에는 익숙했으나, 제조, 품질 및 안정성 지표 설정 등의 생산과 CMC 파트는 경험이 부족해 내용을 구성하는데 한계가 있었습니다. 더군다나 기존 유사 문서나 사례도 없어, 내부 협업 없이는 완성도 있는 문서를 만들 수 없는 상황이었습니다.
이에 타 부서에 자료 확보와 관련해 협업을 요청했지만 문제가 있었습니다. 각 부서가 분업적으로 일해왔기 때문에 서로의 업무 목표와 언어가 달라 협업에 소극적이었다는 점입니다. 특히 제가 요청하는 자료가 어느 수준까지 필요한지 감이 오지 않아 협조를 미루는 분위기도 있었습니다.
이에 저는 상호 이해 부족이 협력을 어렵게 만든다는 문제의 근본 원인을 파악하고, 이 문제를 해결하기 위해 두 가지 접근을 병행했습니다.
첫째는 부서 간 정보의 비대칭을 줄여 협업 필요성과 협조 요청의 목적을 명확히 전달하는 것이었습니다. 단순히 자료를 요청하는 데 그치지 않고, 타사의 TPP의 예시를 제시하고 구체적인 수치 자료들이 중요 품질 특성과 연계되기 때문에 협력 업체의 이해 증진 과정에서 핵심적으로 작용한다는 점을 설명했습니다. 이를 통해 실무 담당자들도 해당 자료의 중요성을 충분히 인식하게 되었고, 문서의 일관된 양식과 협조 수준을 제시하자 자료들을 효율적으로 취합할 수 있었습니다.
둘째는 서면으로 소통하기에 한계가 있거나, 신속히 수행해야 하는 부분이 있을 때는 미팅을 주도적으로 제안했습니다. 팀별 담당자와 짧은 개별 미팅을 진행하여 사전 설명과 요구사항을 전달하고, 이후 전 부서를 모아 단일 TPP 프레임에 각 정보를 어떻게 통합하면 좋을지 논의했습니다. 여러 담당자가 모이는 만큼 회의가 길어지지 않도록 문제점의 공유 및 해결책의 제시를 중심 사안으로 핵심 위주의 소통이 이루어지도록 주도하였습니다.
이러한 전략을 병행함으로써 효율적으로 부서 간의 협업을 도출할 수 있었고 양질의 자료를 확보해 TPP를 기한 내 성공적으로 작성해 낼 수 있었습니다. 본 TPP 자료는 내부 의사결정과 진도 점검 시에도 폭넓게 활용되었고, 개발 방향과 목표를 구체화함으로써 사전상담 결과도 긍정적으로 도출되어 IND 제출 방향을 명확히 정립할 수 있었습니다.
이 경험을 통해 저는 부서 간 언어가 다르면, 단순한 자료 요청보다는 ‘이해 기반의 연결’이 우선이라는 점을 배웠습니다. 협업의 핵심은 결국 같은 목표를 향한 상호 기여라는 사실을 체감했고, 이후에도 제가 담당하는 모든 프로젝트에서 이 원칙을 실천해 오고 있습니다. 앞으로도 조직 내 다양한 이해관계자와 협업할 때, 정보를 중재하고 통합해 내는 실무 리더십을 발휘하겠습니다.</t>
  </si>
  <si>
    <t>[강점: 다양한 정보를 수집·분석해 전략화하는 역량 - 수요자 관점에서 설계하는 정책 실행가]
저는 시장, 기술 및 규제 정보를 통합적으로 분석하고 전략화하는 역량을 갖추고 있습니다. 이러한 역량은 진흥원의 정책 기획 및 사업 수행 업무에서 더욱 발전할 수 있는 요소입니다.
진흥원의 보건산업 정책 및 지원사업은 급변하는 보건의료 환경 속에서 수요자 중심의 기획과 전략적 자원 배분이 핵심입니다. 특히 제약·바이오 산업은 높은 규제 장벽과 기술 불확실성을 동반하는 만큼, 시장 동향과 기술 실현 가능성, 인허가 제도 등의 전방위적 요소를 고려하는 능력이 필요합니다.
저는 신약개발 실무를 수행하면서 이와 같은 다요소를 분석해 전략화하는 경험을 쌓아왔고, 이를 적극 활용하여 정책 수요자들이 겪는 실무 현장을 폭넓게 이해할 수 있는 사고 역량을 갖추었습니다.
일례로, 교모세포종 항암백신에 대한 초기 임상 전략을 수립해야 했던 적이 있습니다. 임상 전략은 개발 방향을 결정하는 중요한 내용인 만큼, 성공 사례들에 대한 분석이 필요했습니다. 저는 판단의 근거가 되는 자료를 마련하고자 글로벌 항암백신 임상 79건을 16개 기준으로 분류하고, 이들의 작용 기전, 투여 방식, 병용 요법 등을 바탕으로 성공 사례의 공통 요소를 표 형태로 제시하여 보고서를 작성하였습니다. 이 자료는 사내 개발의 방향성을 결정하는 핵심 근거 자료로 활용되었고 이후 국가 연구개발 과제 선정과 IR 자료 작성에도 활용되는 성과를 거두었습니다.
진흥원 입사 후 정책 기획에 있어 수요자 관점의 정보 분석력을 바탕으로 실효성 있는 사업을 기획하는 전문가로 성장하고자 합니다. 특히, 기회가 된다면 제약바이오산업단에서 전문 인력 양성, 제약·바이오 연구 개발 역량 증대를 위한 지원 등의 업무에 참여하며, 제가 겪어온 다양한 제품군(백신, 면역증강제, 항암제, 점안제 등)에 대한 개발 전략 수립 경험을 적극 적용해 실무 기반의 기획과 현장 친화적 정책 수립에 힘쓰겠습니다.
[약점: 공급자 관점의 연구개발 및 예산관리에 대한 이해]
반면 보완해야 할 약점으로는 공급자 관점에서의 국가 보건의료 연구개발 정책 수립과 예산 배분에 대한 경험입니다. 수요자 입장에서 정책의 중요성을 분명히 이해하고 있지만 보다 거시적인 관점에서 국가연구개발 전주기의 체계적 이해는 아직 보완이 필요하다고 느꼈습니다.
이후 이러한 약점을 보완하고자 국가과학기술인력개발원에서 R&amp;D 기획, R&amp;D 프로젝트 관리, 국가연구개발사업 성과평가 등의 교육 3건을 수료하였고, 기업의 사업화 역량 강화를 위한 ‘전담 BD 파트너 프로그램’ 정책 제안에도 참여하며 적극적으로 정책 기획자로서의 입장을 이해하고자 노력해 오고 있습니다.
현재까지 수요자 관점에서의 경험을 축적해 왔고, 스스로 공부하며 공급자의 입장을 이해해본 만큼, 진흥원에 입사한 이후로는 보건의료 R&amp;D 정책 체계에 대한 실무 경험을 지속해서 축적하며, 중장기적으로 정책 제안이 가능한 실무자이자 실행가로 성장하겠습니다.</t>
  </si>
  <si>
    <t>0005-000028</t>
  </si>
  <si>
    <t>나지영</t>
  </si>
  <si>
    <t>2025.07.26</t>
  </si>
  <si>
    <t>Na Jiyoung</t>
  </si>
  <si>
    <t>njy273@naver.com</t>
  </si>
  <si>
    <t>010-2330-8756</t>
  </si>
  <si>
    <t>010-8252-8756</t>
  </si>
  <si>
    <t>2021.11.30</t>
  </si>
  <si>
    <t>935.0</t>
  </si>
  <si>
    <t>2024.11.24</t>
  </si>
  <si>
    <t>120995</t>
  </si>
  <si>
    <t>68-104375</t>
  </si>
  <si>
    <t>22-K9-032526</t>
  </si>
  <si>
    <t>2022.04.01</t>
  </si>
  <si>
    <t>조사방법론</t>
  </si>
  <si>
    <t>1442</t>
  </si>
  <si>
    <t>1102</t>
  </si>
  <si>
    <t>0005-000030</t>
  </si>
  <si>
    <t>김지연</t>
  </si>
  <si>
    <t>Kim Jiyeon</t>
  </si>
  <si>
    <t>wkdbdls124@naver.com</t>
  </si>
  <si>
    <t>010-7695-1532</t>
  </si>
  <si>
    <t>010-3229-6887</t>
  </si>
  <si>
    <t>2년3개월</t>
  </si>
  <si>
    <t>2년2개월</t>
  </si>
  <si>
    <t>2021.10.25</t>
  </si>
  <si>
    <t>2023.12.29</t>
  </si>
  <si>
    <t>Intermediate Mid 1</t>
  </si>
  <si>
    <t>2025.07.27</t>
  </si>
  <si>
    <t>2H7602125593</t>
  </si>
  <si>
    <t>전산세무2급</t>
  </si>
  <si>
    <t>120117026368</t>
  </si>
  <si>
    <t>2024.12.26</t>
  </si>
  <si>
    <t>21-K9-093304</t>
  </si>
  <si>
    <t>2021.08.13</t>
  </si>
  <si>
    <t>761</t>
  </si>
  <si>
    <t>0124</t>
  </si>
  <si>
    <t>0005-000031</t>
  </si>
  <si>
    <t>김혜라</t>
  </si>
  <si>
    <t>Kim Hera</t>
  </si>
  <si>
    <t>kus03332@naver.com</t>
  </si>
  <si>
    <t>010-5161-4801</t>
  </si>
  <si>
    <t>010-2408-4801</t>
  </si>
  <si>
    <t>2023.08.21</t>
  </si>
  <si>
    <t>2023.12.31</t>
  </si>
  <si>
    <t>2023.05.31</t>
  </si>
  <si>
    <t>2022.03.07</t>
  </si>
  <si>
    <t>TOEIC(2년이상 직접등록)</t>
  </si>
  <si>
    <t>825.0</t>
  </si>
  <si>
    <t>2021.12.05</t>
  </si>
  <si>
    <t>124334</t>
  </si>
  <si>
    <t>25201133170M</t>
  </si>
  <si>
    <t>2025.06.13</t>
  </si>
  <si>
    <t>한국사능력검정시험(2급)</t>
  </si>
  <si>
    <t>64-211595</t>
  </si>
  <si>
    <t>2023.04.28</t>
  </si>
  <si>
    <t>최진기의 지금 당장 경제학</t>
  </si>
  <si>
    <t>1225</t>
  </si>
  <si>
    <t>868</t>
  </si>
  <si>
    <t>0912</t>
  </si>
  <si>
    <t>0005-000033</t>
  </si>
  <si>
    <t>이수연</t>
  </si>
  <si>
    <t>2025.07.21</t>
  </si>
  <si>
    <t>LeeSuyeon</t>
  </si>
  <si>
    <t>suyeonzz1234@naver.com</t>
  </si>
  <si>
    <t>010-9152-5875</t>
  </si>
  <si>
    <t>010-9963-5875</t>
  </si>
  <si>
    <t>게재</t>
  </si>
  <si>
    <t>국외SCIE</t>
  </si>
  <si>
    <t>A Botanical Mixture Consisting of Inula japonica and Potentilla chinensis Relieves Obesity via the AMPK Signaling Pathway in 3T3-L1 Adipocytes and HFD-Fed Obese Mice</t>
  </si>
  <si>
    <t>Nutrients</t>
  </si>
  <si>
    <t>2022.09.06</t>
  </si>
  <si>
    <t>(1/10)</t>
  </si>
  <si>
    <t>MDPI</t>
  </si>
  <si>
    <t>2072-6643</t>
  </si>
  <si>
    <t>2년4개월</t>
  </si>
  <si>
    <t>1년1개월</t>
  </si>
  <si>
    <t>2019.12.31</t>
  </si>
  <si>
    <t>845.0</t>
  </si>
  <si>
    <t>2023.07.09</t>
  </si>
  <si>
    <t>142751</t>
  </si>
  <si>
    <t>자동차운전면허2종보통</t>
  </si>
  <si>
    <t>서울경찰청</t>
  </si>
  <si>
    <t>2023.06.13</t>
  </si>
  <si>
    <t>Microsoft Office Specialist 2013 Master</t>
  </si>
  <si>
    <t>Microsoft</t>
  </si>
  <si>
    <t>wMN8c-Ha2v</t>
  </si>
  <si>
    <t>1375</t>
  </si>
  <si>
    <t>0921</t>
  </si>
  <si>
    <t>0005-000034</t>
  </si>
  <si>
    <t>안혜인</t>
  </si>
  <si>
    <t>An HyeIn</t>
  </si>
  <si>
    <t>hiahn0603@naver.com</t>
  </si>
  <si>
    <t>010-5606-4676</t>
  </si>
  <si>
    <t>010-8388-4676</t>
  </si>
  <si>
    <t>Antitumor effects of immunotherapy combined with BRAF and MEK inhibitors in BRAF V600E metastatic colorectal cancer</t>
  </si>
  <si>
    <t>Cancer Immunol Immunother  . 2025 Mar 19;74(5):154</t>
  </si>
  <si>
    <t>2025.03.19</t>
  </si>
  <si>
    <t>(2/11)</t>
  </si>
  <si>
    <t>Springer Nature</t>
  </si>
  <si>
    <t>1432-0851</t>
  </si>
  <si>
    <t>2021.08.02</t>
  </si>
  <si>
    <t>서울지방경찰청</t>
  </si>
  <si>
    <t>2018.08.14</t>
  </si>
  <si>
    <t>0603</t>
  </si>
  <si>
    <t>0005-000035</t>
  </si>
  <si>
    <t>강다윤</t>
  </si>
  <si>
    <t>Dayun Kang</t>
  </si>
  <si>
    <t>helloddaoni@naver.com</t>
  </si>
  <si>
    <t>010-2465-1289</t>
  </si>
  <si>
    <t>010-3587-6481</t>
  </si>
  <si>
    <t>기타</t>
  </si>
  <si>
    <t>1개월 미만</t>
  </si>
  <si>
    <t>2025.07.09</t>
  </si>
  <si>
    <t>TOEFL(IBT)</t>
  </si>
  <si>
    <t>103.0</t>
  </si>
  <si>
    <t>2025.03.05</t>
  </si>
  <si>
    <t>2683903251108414</t>
  </si>
  <si>
    <t>한국사능력검정시험 2급</t>
  </si>
  <si>
    <t>64209873</t>
  </si>
  <si>
    <t>1201</t>
  </si>
  <si>
    <t>해당(대구)</t>
  </si>
  <si>
    <t>0005-000036</t>
  </si>
  <si>
    <t>박지은</t>
  </si>
  <si>
    <t>Park Ji Eun</t>
  </si>
  <si>
    <t>eugeneje41@gmail.com</t>
  </si>
  <si>
    <t>010-8632-1961</t>
  </si>
  <si>
    <t>010-9188-8314</t>
  </si>
  <si>
    <t>SSCI</t>
  </si>
  <si>
    <t>Exploring factors affecting knowledge creation in under-researched healthcare topics: a case study of women’s health research</t>
  </si>
  <si>
    <t>Health Research Policy and Systems, 23, 62</t>
  </si>
  <si>
    <t>2025.05.20</t>
  </si>
  <si>
    <t>(1/4)</t>
  </si>
  <si>
    <t>BMC</t>
  </si>
  <si>
    <t>1478-4505</t>
  </si>
  <si>
    <t>국내SCIE</t>
  </si>
  <si>
    <t>Trend of Women’s Health Research in Korea, 2012–2020: Topic and Text Network Analysis</t>
  </si>
  <si>
    <t>Journal of Korean Medical Science, 38, 30, e226</t>
  </si>
  <si>
    <t>2023.06.23</t>
  </si>
  <si>
    <t>Korean Academy of Medical Sciences</t>
  </si>
  <si>
    <t>1011-8934</t>
  </si>
  <si>
    <t>국내 등재학술지</t>
  </si>
  <si>
    <t>생활습관병 예방관리를 위한 가이드라인 개발 현황과 의사의 역할</t>
  </si>
  <si>
    <t>대한의사협회지, 제61권, 제1호, 62-70쪽</t>
  </si>
  <si>
    <t>2018.01.17</t>
  </si>
  <si>
    <t>대한의사협회</t>
  </si>
  <si>
    <t>1975-8456</t>
  </si>
  <si>
    <t>의료정책연구원</t>
  </si>
  <si>
    <t>2016.08.02</t>
  </si>
  <si>
    <t>2018.08.02</t>
  </si>
  <si>
    <t>국내외 보건의료정책 동향 조사, 정책 실무 협조, 연구보고서 및 논문 작성</t>
  </si>
  <si>
    <t>박사 입학으로 인한 퇴사</t>
  </si>
  <si>
    <t>Survey in Science, Technology, and Public Policy</t>
  </si>
  <si>
    <t>과학기술과 공공정책의 교차 영역을 다루는 핵심 이론과 실제 사례를 소개하는 과목으로, 정책 형성, 제도 및 조직 분석, 과학기술의 사회적 맥락 등에 관한 질적·양적 정책 분석 방법을 학습하는 수업</t>
  </si>
  <si>
    <t>과학기술학 통론</t>
  </si>
  <si>
    <t>과학기술이 사회에서 어떻게 생성되고 운영되는지를 구조적으로 이해하기 위한 과목으로, 과학기술 연구와 정책이 내포한 제도적·문화적 맥락, 권력관계와 정치적 의미, 그리고 사회적 가치와 윤리적 쟁점 등에 대한 학습</t>
  </si>
  <si>
    <t>Science, Law and Regulation</t>
  </si>
  <si>
    <t>과학기술이 사회에서 법과 제도를 통해 어떻게 규율되고 형성되는지 구조적으로 이해하기 위한 과목으로, 과학기술 규제가 작동하는 법적·정책적 맥락, 제도 설계와 위험 관리 방식, 그리고 기술혁신이 불러오는 윤리적·사회적 쟁점에 대해 학습</t>
  </si>
  <si>
    <t>Technology for Social Justice</t>
  </si>
  <si>
    <t>과학기술이 사회에서 어떻게 형성되고 작동하는지 이해하기 위한 수업으로, 과학기술의 사회적 가치에 대한 논의를 다층적으로 탐구하기 위한 과목으로, 고령화, 장애, 도시 모빌리티, 인공지능 등 구체적 사례를 통해 기술이 사회 문제 해결에 어떻게 기여하는지 분석하는 수업</t>
  </si>
  <si>
    <t>1467</t>
  </si>
  <si>
    <t>1438</t>
  </si>
  <si>
    <t>1491</t>
  </si>
  <si>
    <t>1019</t>
  </si>
  <si>
    <t>저는 보건의료 R&amp;D 사업관리 직무가 국민의 건강과 삶의 질을 향상시키기 위한 보건의료기술을 전략적으로 발굴하고 해당 기술이 실질적으로 개발·도입되어 사회에 기여할 수 있도록 기술의 전주기를 체계적으로 관리하는 역할이라 이해하고 있습니다. 보건의료기술의 전주기를 관리하는 직무는 R&amp;D 사업 지원을 넘어 사회적 수요에 기반한 연구기획, 정책적 타당성 평가, 연구성과의 환류와 확산까지 포괄하는 복합적 직무이자 보건산업진흥원이 지향하는 ‘바이오헬스 산업 혁신과 국민건강 증진을 선도하는 글로벌 리더' 도약의 실현을 위한 중추적인 토대라고 생각합니다. 
이 직무를 수행하기 위해서는 두 가지의 균형 잡힌 전문성이 필요하다고 생각합니다. 첫째, 질병 부담이 크거나 사회가 요구하는 건강 문제를 식별할 수 있는 보건의료 전문성이 있어야 하고, 둘째, 해당 문제를 해결할 수 있는 의료기술의 특성과 R&amp;D 제도를 이해하는 전문성이 필요하다고 생각합니다. 저는 이 두 영역의 전문성에 대한 역량을 강화하기 위해, 과학기술과 보건의료를 넘나드는 다학제적 경험을 쌓아왔습니다. 
초기에는 생명과학 기반의 연구를 통해 의료기술 개발의 근간이 되는 과학적 원리와 의료기술 적용의 흐름을 이해하였고, 이후 진단기술의 개발 및 적용 가능성에 대한 연구를 수행하며 기술적 한계와 상용화 가능성을 다각도에서 분석해본 경험이 있습니다. 이 과정에서 의료기술 연구가 실질적인 사회적 가치를 창출하기 위해 어떤 제도와 정책적 기반이 필요한지에 대해 고민하게 되었고, 이후 과학기술 R&amp;D와 보건의료제도의 통합적 연계 구조에 주목하며 분석 역량을 확장해왔습니다. 
이외에도 신의료기술평가제도에서 건강보험 적용까지 이어지는 정책 구조를 분석하며, 의료기술의 효과성 및 안전성 뿐만 아니라 정책적 우선순위와 사회적 수용성까지 고려하는 통합적 평가체계의 필요성을 느꼈습니다. 저는 이러한 문제의식과 경험을 바탕으로 보건의료기술의 기획부터 도입까지 기술의 전주기를 다루는 다양한 연구과제에 참여했습니다. 대표적으로 코로나19 대응 기술의 기획 방향과 R&amp;D 자원 배분 전략을 분석했고, 질병관리청의 여성건강 R&amp;D 중장기 전략 수립에 참여하여 문제해결형 연구 기획의 전 과정을 수행했습니다. 또한, 아시아인프라투자은행(AIIB)의 디지털헬스케어 투자 전략을 수립하는 연구과제와 KOICA에서 발주한 PDP 기반 백신 및 치료제 도입을 다룬 과제에서는 기술성과, 투자 안정성, 제도적 수용성 등 여러 요인들 간의 균형을 고려해 실행력 있는 전략안을 도출했습니다. 이 과정에서 다양한 이해관계자의 입장을 구조화하고 정책과 제도, 산업 및 기술 간 조정 구조를 설계하는 역량을 기를 수 있었습니다. 저는 이러한 역량을 바탕으로 한국보건산업진흥원이 수행하는 R&amp;D기획과, 성과관리, 글로벌 연계사업에서 중추적 역할을 수행하고 싶습니다. 그중에서도 R&amp;D기획과 기술 활용이 단절되지 않고, 국민 건강 증진과 과학기술 혁신이 조화롭게 실현될 수 있도록 기여하고 싶습니다.</t>
  </si>
  <si>
    <t>제가 이해하는 한국보건산업진흥원의 역할은 국내 산학연병의 보건의료 R&amp;D를 지원함으로써 보건의료기술의 혁신을 추동하고 이를 통해 국민이 개발된 기술의 혜택을 누려 건강 수준과 삶의 질을 향상시키는 것입니다. 그리고 동시에 국내 보건의료산업이 바이오헬스 글로벌 시장에서 혁신을 선도할 수 있도록 산업 기반을 조성하는 역할도 함께 수행하고 있다고 생각합니다. 조직의 가치 측면에서 한국보건산업진흥원은 기업의 기술 개발 지원을 넘어, 지속가능하고 조화로운 보건의료R&amp;D 생태계를 구축하는 것을 핵심으로 삼고 있다고 이해하고 있습니다. 저는 산학연병을 아우르는 복잡한 보건의료R&amp;D 환경에서 각 주체 간의 협력과 균형이 이루어질 때 비로소 진정한 기술혁신이 가능하고 한국보건산업진흥원은 조직 간의 유기적인 연계를 설계하고 조정하는 핵심적인 역할을 수행한다고 생각합니다.
저는 이러한 조직적 가치를 실현하기 위해 다음의 세 가지 직업윤리를 실천하고자 합니다. 첫째는 책임감 있는 전문성과 실행력입니다. 보건의료 R&amp;D 사업의 기획과 관리는 실제 정책과 제도, 산업의 흐름 속에서 실현 가능한 방향을 제시하고 조율하는 능력을 요구한다고 생각합니다. 저는 과학기술과 R&amp;D 정책에 대한 기초 역량을 갖춘 이후, 보건의료기술이 여러 제도를 거쳐 보건의료 현장으로 연결되는 과정을 폭넓게 탐색해왔습니다. 이 과정에서 기술과 제도, 산업 환경을 함께 고려해 실현 가능한 방향으로 정책 대안을 설정하고 상황에 맞는 기획 안을 신속하고 정확하게 정리하는 역량을 키웠습니다. 복잡한 이해관계나 제약 조건이 많은 환경에서 문제의 핵심을 파악하고 실용적 대안을 추구하는 저의 업무 방식은 향후 직무 수행에서도 효과적으로 작용할 수 있을 것이라 생각합니다. 그리고 저는 변화하는 환경 속에서도 유연하게 대응하고, 맡은 바 결과에 책임지는 자세로, 조직에 기여할 수 있는 실무형 인재가 되고 싶습니다.
둘째, 협조성은 산학연병 주체들이 서로 다른 문화를 기반으로 협업하고 있는 보건의료 R&amp;D 생태계가 작동하기 위해 요구되는 필수적인 태도라고 생각합니다. 저는 과학기술개발과 보건의료 R&amp;D 정책 기획이 교차하는 다학제적 환경을 경험해왔고, 관련 분야의 연구 수행과 연구과제 참여를 통해 임상연구를 수행하는 의료인과도 협력해왔습니다. 이러한 경험을 통해 각 조직의 운영방식과 소통 문화를 직접‧간접적으로 체득하였고, 이질적인 조직 간의 원활한 소통을 도와주는 역할을 수행할 수 있습니다. 
셋째, 책무성은 직군을 불문하고 조직의 구성원으로서 반드시 갖춰야 할 태도라고 생각합니다. 저는 주어진 업무를 성실하게 수행해왔고, 새로운 주제를 접했을 때에는 해당 분야의 전문성을 갖추기 위해 진취적인 태도로 업무에 임해왔습니다. 이러한 자세를 바탕으로 앞으로 새로운 과제나 업무를 맡더라도 신속하고 정확하게 적응해 나가며, 조직이 요구하는 수준 이상의 성과를 낼 수 있도록 책임감을 갖고 노력할 계획입니다.</t>
  </si>
  <si>
    <t>기술과 산업, 정책과 제도 간의 관점 차이로 인해 보건의료 R&amp;D 사업을 기획하거나 전략화하는 과정에서 갈등은 자주 발생합니다. 특히 참여하는 이해관계자가 많을수록 각자의 우선순위와 목표가 엇갈리기 때문에, 보건의료 R&amp;D나 산업 육성을 둘러싼 초기 논의가 교착 상태에 빠지는 경우도 많습니다. 저는 연구자로서 참여한 두 개의 국제협력 프로젝트에서 이러한 갈등을 직접 경험했고, 유사한 방식을 통해 문제를 해결한 경험이 있습니다. 
첫 번째 과제는 아시아인프라투자은행(AIIB)이 발주한 디지털 헬스케어 투자 전략 과제였습니다. 이 과제에서는 디지털헬스케어기업과 국제금융기구라는 양측의 시각 차이가 갈등의 중심에 있었습니다. 기업의 입장에서는 사업의 수익성과 시장 확장의 가능성에 중요한 가치를 두었고, AIIB는 투자 안정성, 규제 리스크, 실행 가능성을 핵심 고려사항으로 설정했습니다. 양측은 우선운위 뿐만 아니라 의료기기나 산업을 접근하는 방식, 혹은 투자에 대한 성과를 창출할 수 있는 시간에 대한 감각도 달랐기에, 과제 초반에는 분석 방향을 설정하기 어려울 정도로 난관을 겪었습니다. 저는 이 문제를 해결하기 위해 각 입장의 시간축·리스크 요인을 분해하여 구조화했고, 단계별 투자경로를 제안하는 방식으로 문제를 접근했습니다. 또한 국내 기업을 중심으로 투자 국가의 규제 제도와 시장 진입 사례를 고려하여 전략 안을 설계함으로써, 산업 육성의 관점과 국제금융기구의 투자 안정성 기준을 동시에 만족시킬 수 있었습니다. 해당 전략안은 이후 AIIB 내부 투자 검토 안에 반영되었고, 관계자로부터 전략의 설득력이 높아졌다는 긍정적인 피드백을 받았습니다. 
비슷한 갈등 구조는 KOICA가 발주한 PDP 방식으로 개발된 감염병 백신과 치료제 수급에 관한 과제에서도 반복되었습니다. 이 연구과제에서 저는 중저소득국가의 감염병 백신 및 치료제 수급 문제를 해결하기 위해 제약사, 국제기구, 국가 내 조달기구 등 다양한 이해당사자를 대상으로 면담을 수행했습니다. 하지만 각 주체별로 운영 논리와 전략 목표가 달라 초기 논의부터 의견 충돌이 발생했고 논의가 진전되는데 어려움을 겪었습니다. 저는 각 이해당사자의 우선순위와 요구사항을 체계적으로 정리했고, 반복되는 쟁점과 현실적인 대안들을 도출하는 데 집중했습니다. 논의의 흐름이 정리되면서 연구진 내부의 방향성도 명확해졌고, 최종보고서에 다양한 제약 조건을 고려한 전략 안이 담길 수 있었습니다. 
두 과제를 관통한 갈등의 본질은 서로 다른 논리 구조와 우선순위 간의 충돌이라고 생각합니다. 저는 두 과제에서 각 주체의 입장을 체계적으로 정리하고, 갈등이 되었던 쟁점을 현실에서 실행 가능한 대안으로 전환시켜 문제를 해결했습니다. 그리고 이러한 경험은 복잡한 이해관계가 얽힌 보건의료 R&amp;D 환경에서 기획력과 조정 역량을 발휘하는 실무형 인재로 성장하는 데 중요한 밑거름이 되었다고 생각합니다. 향후 보건산업진흥원에서 근무할 기회가 주어진다면, 이러한 역량을 바탕으로 갈등을 해결하고 실질적인 대안 마련하는데 기여하고 싶습니다.</t>
  </si>
  <si>
    <t>저는 기초과학과 기술혁신 분야의 연구 기반을 다지며 과학기술 R&amp;D 체계에 대한 실무적 감각을 익혔고, 이후 보건의료 R&amp;D 기획을 다룬 다양한 연구과제 경험을 통해 관련 정책적 감각을 함께 확장해왔습니다. 그리고 저는 과학기술-보건학의 경계를 넘나드는 경험이 한국보건산업진흥원이 추진하는 보건의료 R&amp;D 사업의 기획과 관리 업무에 실질적으로 기여할 수 있는 기반이 될 것이라고 생각합니다.
우선 저는 과학기술 R&amp;D 정책과 기술혁신에 대한 폭넓은 이해를 강점으로 가지고 있습니다. 알츠하이머 진단기술 개발을 다룬 연구를 수행하며, 연구개발과제 수행부터 개발된 의료기술의 시장 진입가능성의 평가에 이르기까지, 기술의 전주기를 파악할 수 있는 경험을 통해 보건의료기술 혁신의 실현가능성과 제약 요인을 다각도로 파악할 수 있었습니다. 이후 코로나19 대응 기술, 디지털헬스케어, 감염병 백신과 치료제, 여성건강 등 국내외 다양한 연구과제에 참여하며 보건의료 R&amp;D 정책기획, 기술개발 및 사업화 가능성, 제도적 연계 등 요인을 복합적으로 사고할 수 있는 역량을 키워왔습니다. 이러한 경험은 제게 보건의료기술의 혁신과 산업화 가능성을 동시에 고려할 수 있는 시야를 제공해주었고, 이는 보건산업진흥원의 사업기획 및 과제평가 업무에서 실질적인 자산이 될 수 있을 것으로 기대합니다.
둘째, 다양한 이해관계자가 참여하는 과제를 통해 의견 차이를 좁히고, 실행 가능한 대안을 도출할 수 있는 기획 역량을 발전시켜 왔습니다. 일례로 아시아인프라투자은행(AIIB)의 디지털헬스케어 투자 전략 과제에서는 기업이 수익성과 기술 확장성을 중시한 반면, 국제금융기구는 투자 안정성과 규제 리스크를 우선적으로 고려했습니다. 이러한 견해 차이는 초기 분석 방향 설정에 어려움을 주었는데, 저는 양측의 시간축과 리스크 요인을 구조적으로 정리한 후, 단계별 전략을 설계하여 양측 모두가 수용할 수 있는 대안을 도출하였습니다. 
마지막으로, 저는 실무에서 신속한 실행력과 문제 해결능력을 중요한 역량으로 여기고 있습니다. 다양한 관점에서 문제를 검토하되, 실행으로 옮길 수 있는 대안을 빠르게 정리하고 제안하는 역량이야말로 사업기획 실무에 반드시 요구되는 자질이라고 생각하기 때문입니다. 그동안 저는 여러 연구과제를 수행해오며, 정해진 일정을 지키면서도 결과물의 질을 충족시키기 위해 주도적이고 능동적인 자세로 업무에 임해왔습니다. 이러한 역량은 실무에서도 체계적이면서도 신속하게 기획안을 수립하고 성과를 도출하는 데 기여할 수 있을 것이라고 생각합니다.
다만 제가 생각하는 저의 보완점은 역할 분담이 불분명한 공동 업무를 수행할 시, 업무의 공백을 줄이기 위해 과업을 주도적으로 떠맡는 경향이 있다는 점입니다. 책임감 있게 업무를 수행해나가려는 의도였지만, 경우에 따라 협업의 균형을 해칠 수도 있다는 점을 인식하게 되었습니다. 이에 최근에는 협업 초기 단계에서 구성원 간 역할과 책임을 명확히 조율하고, 팀원 간 진행 상황을 상시 공유함으로써 효율적인 협업을 실천하기 위해 노력하고 있습니다.</t>
  </si>
  <si>
    <t>0005-000037</t>
  </si>
  <si>
    <t>최은서</t>
  </si>
  <si>
    <t>Choi Eunseo</t>
  </si>
  <si>
    <t>csbbd411@naver.com</t>
  </si>
  <si>
    <t>010-6869-9911</t>
  </si>
  <si>
    <t>010-8643-7003</t>
  </si>
  <si>
    <t>지체장애 (심하지 않은 장애인)</t>
  </si>
  <si>
    <t>원급</t>
  </si>
  <si>
    <t>2025.07.29</t>
  </si>
  <si>
    <t>N509-30FB-12JQ-882M-U84G</t>
  </si>
  <si>
    <t>15</t>
  </si>
  <si>
    <t>1052</t>
  </si>
  <si>
    <t>885</t>
  </si>
  <si>
    <t>1012</t>
  </si>
  <si>
    <t>0830</t>
  </si>
  <si>
    <t>0005-000040</t>
  </si>
  <si>
    <t>김예진</t>
  </si>
  <si>
    <t>Kim Yejin</t>
  </si>
  <si>
    <t>yejin4243@naver.com</t>
  </si>
  <si>
    <t>010-4492-3344</t>
  </si>
  <si>
    <t>010-2269-7797</t>
  </si>
  <si>
    <t>3년</t>
  </si>
  <si>
    <t>1년</t>
  </si>
  <si>
    <t>18-K9-050140</t>
  </si>
  <si>
    <t>2018.08.10</t>
  </si>
  <si>
    <t>비서1급</t>
  </si>
  <si>
    <t>18-J0-000424</t>
  </si>
  <si>
    <t>2018.06.01</t>
  </si>
  <si>
    <t>33</t>
  </si>
  <si>
    <t>0607</t>
  </si>
  <si>
    <t>0005-000041</t>
  </si>
  <si>
    <t>전민철</t>
  </si>
  <si>
    <t>2025.07.25</t>
  </si>
  <si>
    <t>JEON MINCHEUL</t>
  </si>
  <si>
    <t>mcjeon88@gmail.com</t>
  </si>
  <si>
    <t>010-4751-4488</t>
  </si>
  <si>
    <t>010-9154-9051</t>
  </si>
  <si>
    <t>2007.04</t>
  </si>
  <si>
    <t>2009.05</t>
  </si>
  <si>
    <t>병장</t>
  </si>
  <si>
    <t>Estimation of local ice load by analyzing shear strain data from the  IBRV ARAON's 2016 Arctic voyage</t>
  </si>
  <si>
    <t>International Journal of Naval Architecture and Ocean Engineering Volume 10, Issue 3, 421-425, 2018</t>
  </si>
  <si>
    <t>2018.02.27</t>
  </si>
  <si>
    <t>대한조선학회 (The Society of Naval Architects of Korea)</t>
  </si>
  <si>
    <t>2092-6782</t>
  </si>
  <si>
    <t>1년8개월</t>
  </si>
  <si>
    <t>2023.11.27</t>
  </si>
  <si>
    <t>선임연구원</t>
  </si>
  <si>
    <t>사업관리</t>
  </si>
  <si>
    <t>1022</t>
  </si>
  <si>
    <t>1208</t>
  </si>
  <si>
    <t>0201</t>
  </si>
  <si>
    <t>해당(부산)</t>
  </si>
  <si>
    <t>0005-000044</t>
  </si>
  <si>
    <t>황은지</t>
  </si>
  <si>
    <t>Hwang Eunji</t>
  </si>
  <si>
    <t>hej050815@naver.com</t>
  </si>
  <si>
    <t>010-8191-6158</t>
  </si>
  <si>
    <t>010-9080-5103</t>
  </si>
  <si>
    <t>4</t>
  </si>
  <si>
    <t>0815</t>
  </si>
  <si>
    <t>0005-000045</t>
  </si>
  <si>
    <t>조은정</t>
  </si>
  <si>
    <t>Eunjung Cho</t>
  </si>
  <si>
    <t>eunjeong1613@gmail.com</t>
  </si>
  <si>
    <t>010-7232-2078</t>
  </si>
  <si>
    <t>010-4354-3573</t>
  </si>
  <si>
    <t>10개월</t>
  </si>
  <si>
    <t>2025.03.16</t>
  </si>
  <si>
    <t>주임연구원</t>
  </si>
  <si>
    <t>865.0</t>
  </si>
  <si>
    <t>168474</t>
  </si>
  <si>
    <t>1457</t>
  </si>
  <si>
    <t>1123</t>
  </si>
  <si>
    <t>0520</t>
  </si>
  <si>
    <t>0005-000048</t>
  </si>
  <si>
    <t>김동성</t>
  </si>
  <si>
    <t>Kim Dongseong</t>
  </si>
  <si>
    <t>gdongsung@gmail.com</t>
  </si>
  <si>
    <t>010-2428-0001</t>
  </si>
  <si>
    <t>010-7925-1177</t>
  </si>
  <si>
    <t>2009.09</t>
  </si>
  <si>
    <t>2011.07</t>
  </si>
  <si>
    <t>6년3개월</t>
  </si>
  <si>
    <t>2018.01.08</t>
  </si>
  <si>
    <t>9개월</t>
  </si>
  <si>
    <t>신HSK(IBT)</t>
  </si>
  <si>
    <t>4급(210~300) (244)</t>
  </si>
  <si>
    <t>2021.03.07</t>
  </si>
  <si>
    <t>H42103007863</t>
  </si>
  <si>
    <t>보건의료연구개발 사업관리A - 9학점</t>
  </si>
  <si>
    <t>27</t>
  </si>
  <si>
    <t>1479</t>
  </si>
  <si>
    <t>908</t>
  </si>
  <si>
    <t>0203</t>
  </si>
  <si>
    <t>0005-000049</t>
  </si>
  <si>
    <t>조은경</t>
  </si>
  <si>
    <t>Jo Eungyeong</t>
  </si>
  <si>
    <t>wdr512@naver.com</t>
  </si>
  <si>
    <t>010-9157-9316</t>
  </si>
  <si>
    <t>010-7449-8232</t>
  </si>
  <si>
    <t>34-133552</t>
  </si>
  <si>
    <t>2017.02.07</t>
  </si>
  <si>
    <t>1256725041</t>
  </si>
  <si>
    <t>2016.09.07</t>
  </si>
  <si>
    <t>0512</t>
  </si>
  <si>
    <t>0005-000052</t>
  </si>
  <si>
    <t>김수현</t>
  </si>
  <si>
    <t>KIM SUHYEON</t>
  </si>
  <si>
    <t>tngus4870@naver.com</t>
  </si>
  <si>
    <t>010-9164-4870</t>
  </si>
  <si>
    <t>010-8826-4870</t>
  </si>
  <si>
    <t>925.0</t>
  </si>
  <si>
    <t>2024.05.26</t>
  </si>
  <si>
    <t>103133</t>
  </si>
  <si>
    <t>1130</t>
  </si>
  <si>
    <t>1163</t>
  </si>
  <si>
    <t>0303</t>
  </si>
  <si>
    <t>0005-000055</t>
  </si>
  <si>
    <t>정수민</t>
  </si>
  <si>
    <t>Jeong Sumin</t>
  </si>
  <si>
    <t>asd30629@naver.com</t>
  </si>
  <si>
    <t>010-5006-7831</t>
  </si>
  <si>
    <t>010-9605-0612</t>
  </si>
  <si>
    <t>2025.04.01</t>
  </si>
  <si>
    <t>2025.03.31</t>
  </si>
  <si>
    <t>행정인턴</t>
  </si>
  <si>
    <t>2024.03.23</t>
  </si>
  <si>
    <t>102140</t>
  </si>
  <si>
    <t>24-K9-049476</t>
  </si>
  <si>
    <t>2024.09.13</t>
  </si>
  <si>
    <t>46-123020</t>
  </si>
  <si>
    <t>2020.02.21</t>
  </si>
  <si>
    <t>0611</t>
  </si>
  <si>
    <t>0005-000056</t>
  </si>
  <si>
    <t>최아연</t>
  </si>
  <si>
    <t>2025.07.19</t>
  </si>
  <si>
    <t>Choi Ahyeon</t>
  </si>
  <si>
    <t>violin8602@naver.com</t>
  </si>
  <si>
    <t>010-5096-8602</t>
  </si>
  <si>
    <t>010-9330-0220</t>
  </si>
  <si>
    <t>3년10개월</t>
  </si>
  <si>
    <t>2018.10.01</t>
  </si>
  <si>
    <t>2019.11.01</t>
  </si>
  <si>
    <t>국사편찬위원회위원장</t>
  </si>
  <si>
    <t>47-333637</t>
  </si>
  <si>
    <t>2020.07.10</t>
  </si>
  <si>
    <t>0531</t>
  </si>
  <si>
    <t>0005-000057</t>
  </si>
  <si>
    <t>윤두경</t>
  </si>
  <si>
    <t>2025.07.24</t>
  </si>
  <si>
    <t>Yoon Dookyoung</t>
  </si>
  <si>
    <t>cowydgy@naver.com</t>
  </si>
  <si>
    <t>010-9780-5025</t>
  </si>
  <si>
    <t>010-6575-5025</t>
  </si>
  <si>
    <t>2010.04</t>
  </si>
  <si>
    <t>2012.02</t>
  </si>
  <si>
    <t>6년7개월</t>
  </si>
  <si>
    <t>대전광역시 공공보건의료지원단</t>
  </si>
  <si>
    <t>3년8개월</t>
  </si>
  <si>
    <t>2021.12.01</t>
  </si>
  <si>
    <t>의료정책연구팀</t>
  </si>
  <si>
    <t>공공병원/보건소 대상 법정계획 수립에 관한 기술지원, 시민대상 타운홀 미팅, 홍보(카드뉴스 제작 및 서포터즈 운영)</t>
  </si>
  <si>
    <t>전국지속가능발전협의회</t>
  </si>
  <si>
    <t>2019.01.01</t>
  </si>
  <si>
    <t>사무총국</t>
  </si>
  <si>
    <t>간사</t>
  </si>
  <si>
    <t>대한민국 지속가능발전대회 기획 및 운영, 지속가능발전대상 공모전 운영, 대한민국 솔라리그 운영, 각종 위원회 대응, 지속가능발전 법 이슈 대응 등</t>
  </si>
  <si>
    <t>2025.04.05</t>
  </si>
  <si>
    <t>2H4899100502</t>
  </si>
  <si>
    <t>국제의료사업지원 - 7학점</t>
  </si>
  <si>
    <t>공공마케팅</t>
  </si>
  <si>
    <t>정책 대상지 수요 파악 및 정책수립에 맞는 결과물 도출, 마케팅 관리 기본 프로세스 이해 등</t>
  </si>
  <si>
    <t>데이터 문해력</t>
  </si>
  <si>
    <t>각종 데이터 해석 및 분석, 통계적 사고를 통한 사실 확인 및 분석</t>
  </si>
  <si>
    <t>협상역량강화</t>
  </si>
  <si>
    <t>양자간 단일 의제 협상, 다자간 복수의제 협상 등 모의 협상 상황을 통한 갈등 상황 조정</t>
  </si>
  <si>
    <t>Strategic Management</t>
  </si>
  <si>
    <t>사업 또는 기관 분석을 위한 프레임워크 학습, 학습한 프레임워크를 통한 실제 기관 분석 등</t>
  </si>
  <si>
    <t>Results-based Management and International Development Cooperation</t>
  </si>
  <si>
    <t>국제개발협력분야에 대한 성과관리 정책 이론 및 실무기술 학습, 비용편익 분석과 비용효과성 분석, 성과평가 방법론, 기존의 성과평가보고서 비판 검토</t>
  </si>
  <si>
    <t>1498</t>
  </si>
  <si>
    <t>1217</t>
  </si>
  <si>
    <t>1094</t>
  </si>
  <si>
    <t>1077</t>
  </si>
  <si>
    <t>[데이터로 길을 찾고, 소통으로 성공할 글로벌 헬스케어 담당자]
한국보건산업진흥원의 국제의료사업은 단순한 행정지원을 넘어 대한민국의 미래 성장 동력인 보건사업의 해외진출을 돕기위한 핵심 직무라고 이해하고 있습니다. 특히 「제2차 의료 해외진출 및 외국인환자 유치 지원 종합계획」의 지향점인 양적 성장을 넘어 질적성장으로의 전환의 시기에서 중증·복합성 질환 유치를 확대하고 디지털 헬스케어와 같은 고부가가치 산업과의 융합을 통해 해외진출을 선도해야하는 전략적 과업을 가지고 있다고 생각합니다.
국제의료사업지원 직무는 두 가지 핵심역량을 요구한다고 생각합니다. 
첫 번째로 “데이터기반의 정책/사업 기획 역량”입니다. 국제의료 시장의 방대한 데이터를 분석하고 변화의 흐름을 파악한 후, 국가 정책과 연계된 실효성있는 사업을 기획하는 능력입니다.
두 번째로 “글로벌 협업을 이끄는 사업관리 및 실행 역량”입니다. 다양한 이해관계자들과 신뢰를 구축하고 G2G 협력과 같은 대형 프로젝트를 성공적으로 완수할 수 있어야 합니다.
현재 재직중인 공공보건의료지원단에서는 공공병원읜 “공공보건의료계획 시행결과” 기술지원을 담당했습니다. 이 법정결과는 등급으로 공개되어 병원 담당자들에게는 예민한 내용부분이였으나 기존의 기술지원 방식이 피드백을 별도양식으로 제공하여 담당자들이 내용을 이해하는데 어려움을 겪었고 이는 잦은 유선문의와 수정 시간 지연으로 이어져 불필요한 행정력 낭비를 유발했습니다.
저는 점수 향상을 넘어, 기술지원을 신뢰 기반의 협력과정으로 전환하는 것을 목표로 삼고 진정한 파트너가 되고자 두 가지 혁신을 주도했습니다. 
첫 번째, 찾아가는 피드백
별도양식의 기술지원을 넘어 각 병원의 시행결과 초안 파일에 메모와 추가의견을 달아 수정방향을 제시하고, 담당자가 직관적으로 내용을 파악하고 개선할수 있게했습니다. 
두 번째, 선제적 대응
병원들이 가장 어려워 하는 사업의 근거 제시 문제를 해결하기 위해 각 병원의 사업과 관련된 상위 법정계획과 최신 통계데이터를 파악하고 기술지원시 00번 사업의 경우 00법정계획의 0번 전략과 일치함으로 해당 자료를 사용하여 근거를 강화하시죠. 와 같은 구체적인 가이드를 제공하였습니다.
한해의 결과로 병원들의 결과가 극적으로 상향되진 않았지만. 저는 두가지의 정성적 성과를 얻어내었습니다.
1. 측정가능한 업무효율
담당자로부터 몇 달씩 걸리던 시행결과 작성이 덕분에 더 빠르게 잘 끝날 수 있었다라는 감사인사를 받았고 기술지원이 실제 공공병원담당자의 업무부담 감소로 이어지게 하였습니다.
2. 지속가능한 신뢰관계 구축
올해의 마지막 기술지원에서 한 병원의 담당자께서는 ‘선생님 덕분에 시행결과를 작성하면서 혼자 쓰는 것이 아닌 함께하는 느낌을 받았습니다’라는 말을 들을수 있었습니다. 방어적이던 관계에서 신뢰와 협력의 관계로 전환된것입니다.
이 과정을 통해 신뢰에 기반한 과정의 혁신이 파트너의 성공을 이끌어내는 원동력임을 배웠고, 진흥원의 다양한 파트너들과 협력하고 효율적인 프로세스를 설계하여 상생의 생태계를 만들고 싶습니다.</t>
  </si>
  <si>
    <t>[혁신을 위한 배움, 신뢰를 위한 소통]
제가 이해하는 한국보건산업진흥원은 대한민국 보건산업의 미래를 열어가는 '코칭플레이어'입니다. 이 역할을 성공적으로 수행하기 위해선, 현실에 안주하지 않고 더 나은 방식을 찾아내는 ‘혁신을 위한 배움’과, 다양한 참여자의 목소리를 동등하게 존중하는 ‘신뢰 기반의 소통과 협력’ 이라는 두 가지 가치가 무엇보다 중요하다고 생각합니다. 저는 이러한 가치를 다음과 같은 경험을 통해 실천해왔습니다.
첫째, ‘혁신을 위한 배움’을 실천하여 결과물의 가치를 높였습니다.
‘대전 시민 원탁회의’ 운영을 맡았을 때, 타운홀 미팅이 일회성 행사로 끝나는 한계를 넘고 싶었습니다. 단순한 의견 수렴을 넘어, 지자체가 실제 사업에 반영할 수 있는 '정책 제안서' 수준의 결과물을 만드는 것이 목표였습니다. 이를 위해, 당시 대학원에서 학습하던 정책 성과평가 이론을 실무에 적용했습니다. 시민들의 제안이 어떤 정책 목표와 연결되고, 어떤 기대효과를 낳을 수 있는지 분석하는 새로운 보고서 양식을 직접 설계하여 원탁회의 결과 보고서에 첨부했습니다. 그 결과, 단순 행사였던 원탁회의를 '정책화가 가능한 제안'을 생산하는 구조로 발전시켰다는 점에서 담당 공무원에게 높은 평가를 받았습니다. 이는 현실의 문제를 해결하기 위해 끊임없이 배우고, 배운 것을 적용해 더 나은 방식을 만들어내는 저의 강점을 보여주는 경험입니다.
둘째, ‘신뢰 기반의 소통’으로 모두의 참여를 이끌어냈습니다.
원탁회의의 주제인 보건의료 정책은 공급자 중심으로 논의되어 시민들이 의견을 내기 어려운 대표적인 분야입니다. 저는 이 정보 비대칭을 해소하고, 시민들이 논의의 동등한 주체로 참여할 수 있는 신뢰의 장을 만드는 것을 중요하게 생각했습니다. 이를 위해, 어려운 전문 용어를 쉬운 말로 풀어쓴 사전 교육자료를 배포하고, 행사 당일에도 눈높이에 맞춘 교육 세션을 진행했습니다. 이러한 노력 덕분에, 시민들은 수동적인 수혜자가 아닌 논의의 적극적인 주체로 참여할 수 있었고, 이전보다 훨씬 구체적이고 현실적인 아이디어를 제시했습니다. 이는 모든 참여자를 존중하고 투명한 소통으로 신뢰를 얻을 때, 가장 큰 협력의 시너지가 나온다는 것을 깨닫게 한 경험이었습니다.
배움을 통해 더 나은 결과물을 만들고, 소통을 통해 파트너의 참여를 이끌어내는 저의 역량은, 국내외 다양한 이해관계자들과 협력하여 K-헬스케어의 미래를 열어야 하는 진흥원에서 핵심적인 역할을 수행할 것이라 확신합니다.</t>
  </si>
  <si>
    <t>[문제해결의 퍼실리테이터]
2019년, 환경부와 지방정부, 시민사회가 함께하는 “대한민국 지속가능발전대회”의 운영 간사 역할을 맡았을 때, 10여개의 기관이 각자의 세션 운영을 위해 특정 시간과 장소를 선점하려는 문제에 직면하였습니다. 한정된 시간과 접근성이 좋은 장소에 대한 경쟁이 심화되면서 모두의 지속가능발전이라는 행사의 취지가 퇴색되고 참여기관들의 만족도가 떨어질것으로 예상되는 상황이였습니다.
저는 목표는 단순한 시간표와 장소배정을 넘어 모든 참여기관이 최대한 만족하고 납득할수 있는 합리적 해결책을 도출하고 싶었고 이를 통해 행사의 질을 높이고 지속적인 협력의 기반을 다지고 싶었습니다.
저는 문제의 본질이 정보의 비대칭성에서 있다고 진단하여 문제해결을 위해 세단계를 거쳤습니다.
1. 투명한 정보시스템 구축, 모든 기관의 요구사항(시간, 장소, 필요기자재)를 모두가 볼수 있는 구글시트를 제작하여 링크를 공유하고 ‘공동의 문제’로 인식시켰습니다.
2. 합리적인 우선순위 구축. 내 조건의 만족이 다른 기관의 세션운영에 제한을 줄수 있다는 상황을 인지시킨후 각 기관에 반드시 충족되어야할 1순위·2순위 조건을 시트에 직접 표시하여 나만의 최선이 아닌 모두가 상생할수 있는 타협가능한 최선을 고민하게 했습니다.
3. 의사결정 과정. 취합된 우선순위를 바탕으로 중복되는 기관의 담당자들을 대상으로 온라인 회의를 주재하여 각 기관의 우선순위를 보고 의견을 조율하였고 같이 데이터에 기반한 논의를 이끌었습니다. 일방적 통보가 아닌 객관적인 정보를 바탕으로한 설득을 통해 모두가 수긍하는 결론을 이끌어낼수 있었습니다.
그 결과, 총 10개의 세션이 성공적으로 마칠 수 있었고, 행사 종료후 설문조사에서도 기관만족도 4.3점/5점, 참가자 만족도 4.5점/5점이라는 정량적 성과를 달성할수 있었습니다. 이 과정에서 쌓인 신뢰를 통해 2021년 하이브리드로 진행된 대한민국 지속가능발전대회에도 유관기관들이 적극적으로 참여하는 장기적 협력관계를 구축할 수 있었습니다.
이 경험에서 저는 문제해결을 위해 퍼실리테이로써 갈등 상황(문제)에서 정답을 제시하는것도 좋지만 모두가 신뢰할 수 있는 절차를 만들고 참여자들이 스스로 해답을 찾게 할 수 있었습니다.</t>
  </si>
  <si>
    <t>[다양한 이해관계자와의 협업 및 조정능력] 
저는 서로 다른 입장과 목표를 가진 주체를 사이에서 공동의 목표를 설정하고, 원활환 소통과 협상을 통해 최적의 결과물을 도출하는 데 강점이 있습니다. 이는 과거 여러 기관과 이해관계자들의 요구사항을 성공적으로 조율하고 프로젝트를 완수한 경험에서 생겨났습니다.
이 강점은 “국제 의료사업 지원” 직무에서 크게 발휘될 거로 생각합니다. 진흥원은 보건복지부의 전략적 파트너이고 실행 기구입니다. 국가의 정책을 현장에서 사업으로 전환하는 데 중요한 역할을 맡고 있고 이 과정은 이해관계자(중앙부처, 연구계, 산업계 등)와의 협상 및 커뮤니케이션 기술을 필수적으로 요구한다고 믿고 있습니다. 특히 2차 의료 해외 진출 및 외국인 환자 유치지원 종합계획에 따른 산업 융합형 신시장 창출 전략은 의료분야 하나를 넘어 의료-관광-제약-의료기기 등 연관 산업의 동반 진출을 지원하고 있기에 다양한 주체들과의 의견조율이 필요하다고 생각합니다.
진흥원이 구성원들과의 정보·업무·책임·의사결정 등을 적극적으로 수렴하고 공유하는 태도를 강조하는 조직문화 또한 저의 강점이 발휘될 수 있는 환경입니다.
입사 후에는 협업과 조정 능력의 강점을 발휘하여 복합적인 국제 의료사업 프로젝트에서 모두가 만족할 수 있는 결과를 이끌어 내고, 진흥원의 리더십 강화에 기여하겠습니다.
반면 제가 보완해야 하는 약점은 “다양한 보건사업 연관 분야에 대한 실무경험 부족”입니다, 저는 주로 지속 가능한 발전·공공보건의료에 집중해서 경력을 쌓았으니 진흥원 업무는 제약·바이오·의료기기·미용·한방 등 광범위한 분야의 해외 진출을 지원하고 있기에 산업별 특성과 규제 이해가 필요합니다. 이는 다양한 이해관계자들과의 협상 시에는 지식의 범위가 부족할 수 있다는 한계가 예상됩니다.
이런 약점을 보완하기 위해 진흥원의 ‘조직문화’와 ‘업무환경’을 적극 활용하려고 합니다. 진흥원은 전문 분야별 맞춤형 교육체계를 운영하고 있어 전문 지식 습득을 위한 환경이 잘 조정되어 있고 저는 끊임없이 배우려는 자세로 계속해서 새로운 산업과 법에 대한 지식을 키워나감으로 정책을 기반으로 한 사업 개발 전문가로서의 역량을 키워나가려 합니다.</t>
  </si>
  <si>
    <t>0005-000058</t>
  </si>
  <si>
    <t>변익송</t>
  </si>
  <si>
    <t>Byun Iksong</t>
  </si>
  <si>
    <t>hisong0812@naver.com</t>
  </si>
  <si>
    <t>010-8568-0812</t>
  </si>
  <si>
    <t>010-6252-8277</t>
  </si>
  <si>
    <t>2018.04</t>
  </si>
  <si>
    <t>2019.12</t>
  </si>
  <si>
    <t>Fabrication and Characterization of Chitosan Patch Scaffolds for Tympanic Membrane Perforation</t>
  </si>
  <si>
    <t>한국키틴키토산학회지, 29(3), 115-121 (2024)</t>
  </si>
  <si>
    <t>2024.09.24</t>
  </si>
  <si>
    <t>(1/3)</t>
  </si>
  <si>
    <t>한국키틴키토산학회</t>
  </si>
  <si>
    <t>1229-4160</t>
  </si>
  <si>
    <t>Development of a high-precision 3D bioprinter system using a screw-based dispenser for microextrusion</t>
  </si>
  <si>
    <t>International Journal of Bioprinting,  11(2), 336-352 (2025)</t>
  </si>
  <si>
    <t>공동저자</t>
  </si>
  <si>
    <t>2025.01.27</t>
  </si>
  <si>
    <t>(3/6)</t>
  </si>
  <si>
    <t>ACCSCIENCE PUBLISHING</t>
  </si>
  <si>
    <t>2424-8002</t>
  </si>
  <si>
    <t>Development of Plum Seed-Derived Carboxymethylcellulose Bioink for 3D Bioprinting</t>
  </si>
  <si>
    <t>Polymers, 15(23), 4473 (2023)</t>
  </si>
  <si>
    <t>2023.11.21</t>
  </si>
  <si>
    <t>(4/9)</t>
  </si>
  <si>
    <t>2073-4360</t>
  </si>
  <si>
    <t>795.0</t>
  </si>
  <si>
    <t>2025.04.13</t>
  </si>
  <si>
    <t>136931</t>
  </si>
  <si>
    <t>MCP(MicrosoftCertifiedProfessional)</t>
  </si>
  <si>
    <t>wMe4T-HaQu</t>
  </si>
  <si>
    <t>2021.02.03</t>
  </si>
  <si>
    <t>자동차운전면허1종대형</t>
  </si>
  <si>
    <t>2020.03.17</t>
  </si>
  <si>
    <t>1422</t>
  </si>
  <si>
    <t>0812</t>
  </si>
  <si>
    <t>0005-000059</t>
  </si>
  <si>
    <t>신윤지</t>
  </si>
  <si>
    <t>Shin Yoonji</t>
  </si>
  <si>
    <t>yoonji1223@naver.com</t>
  </si>
  <si>
    <t>010-7544-9812</t>
  </si>
  <si>
    <t>010-7177-6220</t>
  </si>
  <si>
    <t>1년6개월</t>
  </si>
  <si>
    <t>기간제근로자</t>
  </si>
  <si>
    <t>2020.10.19</t>
  </si>
  <si>
    <t>2021.12.31</t>
  </si>
  <si>
    <t>대전경찰청</t>
  </si>
  <si>
    <t>2017.07.21</t>
  </si>
  <si>
    <t>1223</t>
  </si>
  <si>
    <t>0005-000062</t>
  </si>
  <si>
    <t>조범진</t>
  </si>
  <si>
    <t>Jo BumJin</t>
  </si>
  <si>
    <t>jo6512@naver.com</t>
  </si>
  <si>
    <t>010-6407-6512</t>
  </si>
  <si>
    <t>010-7746-1774</t>
  </si>
  <si>
    <t>2017.05</t>
  </si>
  <si>
    <t>2019.01</t>
  </si>
  <si>
    <t>1년7개월</t>
  </si>
  <si>
    <t>계약종료</t>
  </si>
  <si>
    <t>2024.03.15</t>
  </si>
  <si>
    <t>2024.03.05</t>
  </si>
  <si>
    <t>2021.04.29</t>
  </si>
  <si>
    <t>보건행정학</t>
  </si>
  <si>
    <t>고용노동부</t>
  </si>
  <si>
    <t>0218</t>
  </si>
  <si>
    <t>0005-000067</t>
  </si>
  <si>
    <t>김태양</t>
  </si>
  <si>
    <t>KIM TAE YANG</t>
  </si>
  <si>
    <t>sunny3481@naver.com</t>
  </si>
  <si>
    <t>010-3481-0190</t>
  </si>
  <si>
    <t>2024.07.01</t>
  </si>
  <si>
    <t>2023.08.05</t>
  </si>
  <si>
    <t>101938</t>
  </si>
  <si>
    <t>워드프로세서3급</t>
  </si>
  <si>
    <t>11-I9-021429</t>
  </si>
  <si>
    <t>2011.03.11</t>
  </si>
  <si>
    <t>ITQ한글 A등급</t>
  </si>
  <si>
    <t>KPC</t>
  </si>
  <si>
    <t>A001-2009112-007507</t>
  </si>
  <si>
    <t>2010.01.07</t>
  </si>
  <si>
    <t>1027</t>
  </si>
  <si>
    <t>0101</t>
  </si>
  <si>
    <t>0005-000068</t>
  </si>
  <si>
    <t>조유진</t>
  </si>
  <si>
    <t>Jo Yujin</t>
  </si>
  <si>
    <t>jyj910710@gmail.com</t>
  </si>
  <si>
    <t>010-9747-0085</t>
  </si>
  <si>
    <t>010-9328-1544</t>
  </si>
  <si>
    <t>7년</t>
  </si>
  <si>
    <t>간호사</t>
  </si>
  <si>
    <t>보건교육사 </t>
  </si>
  <si>
    <t>00546</t>
  </si>
  <si>
    <t>2014.04.17</t>
  </si>
  <si>
    <t>324873</t>
  </si>
  <si>
    <t>2014.03.21</t>
  </si>
  <si>
    <t>796</t>
  </si>
  <si>
    <t>0710</t>
  </si>
  <si>
    <t>0005-000072</t>
  </si>
  <si>
    <t>염수진</t>
  </si>
  <si>
    <t>Yeom Soojin</t>
  </si>
  <si>
    <t>sj_y930407@naver.com</t>
  </si>
  <si>
    <t>010-5093-6871</t>
  </si>
  <si>
    <t>010-5026-6871</t>
  </si>
  <si>
    <t>Spreading-dependent or independent Sir2-mediated gene silencing in budding yeast</t>
  </si>
  <si>
    <t>Genes &amp; Genomics, 44:359-367</t>
  </si>
  <si>
    <t>2022.01.16</t>
  </si>
  <si>
    <t>Springer</t>
  </si>
  <si>
    <t>2092-9293</t>
  </si>
  <si>
    <t>The 80th threonine residue of histone H3 is important for maintaining HM silencing in Saccharomyces cerevisiae</t>
  </si>
  <si>
    <t>Journal of Microbiology Biotechnology, 34 (1), 39-46</t>
  </si>
  <si>
    <t>2023.11.15</t>
  </si>
  <si>
    <t>The Korean society for Microbiology and Biotechnology</t>
  </si>
  <si>
    <t>1738-8872</t>
  </si>
  <si>
    <t>The regional sequestration of heterochromatin structural proteins is critical to form and maintain silent chromatin</t>
  </si>
  <si>
    <t>Epigenetics &amp; Chromatin, 15, (1) 5</t>
  </si>
  <si>
    <t>(2/4)</t>
  </si>
  <si>
    <t>1756-8935</t>
  </si>
  <si>
    <t>1104</t>
  </si>
  <si>
    <t>0407</t>
  </si>
  <si>
    <t>0005-000073</t>
  </si>
  <si>
    <t>이지영</t>
  </si>
  <si>
    <t>LEE JIYOUNG</t>
  </si>
  <si>
    <t>jiyoung934@naver.com</t>
  </si>
  <si>
    <t>010-6326-4197</t>
  </si>
  <si>
    <t>010-2661-2055</t>
  </si>
  <si>
    <t>2022.06.20</t>
  </si>
  <si>
    <t>2024.01.14</t>
  </si>
  <si>
    <t>2021.09.08</t>
  </si>
  <si>
    <t>2020.10.16</t>
  </si>
  <si>
    <t>2024.02.25</t>
  </si>
  <si>
    <t>103808</t>
  </si>
  <si>
    <t>21-K9-077689</t>
  </si>
  <si>
    <t>2021.07.02</t>
  </si>
  <si>
    <t>45-117163</t>
  </si>
  <si>
    <t>48</t>
  </si>
  <si>
    <t>0419</t>
  </si>
  <si>
    <t>0005-000077</t>
  </si>
  <si>
    <t>김민주</t>
  </si>
  <si>
    <t>Kim Minju</t>
  </si>
  <si>
    <t>k8839800@gmail.com</t>
  </si>
  <si>
    <t>010-9695-8930</t>
  </si>
  <si>
    <t>010-4211-8930</t>
  </si>
  <si>
    <t>2023.06.01</t>
  </si>
  <si>
    <t>보건복지부장관</t>
  </si>
  <si>
    <t>169022</t>
  </si>
  <si>
    <t>2023.03.14</t>
  </si>
  <si>
    <t>위생사</t>
  </si>
  <si>
    <t>101335</t>
  </si>
  <si>
    <t>2023.03.03</t>
  </si>
  <si>
    <t>1410</t>
  </si>
  <si>
    <t>0115</t>
  </si>
  <si>
    <t>0005-000078</t>
  </si>
  <si>
    <t>백지민</t>
  </si>
  <si>
    <t>Baik Jimin</t>
  </si>
  <si>
    <t>wlals9695@naver.com</t>
  </si>
  <si>
    <t>010-9011-6546</t>
  </si>
  <si>
    <t>010-8746-0038</t>
  </si>
  <si>
    <t>840.0</t>
  </si>
  <si>
    <t>173607</t>
  </si>
  <si>
    <t>22-K9-032320</t>
  </si>
  <si>
    <t>51-138362</t>
  </si>
  <si>
    <t>2021.02.19</t>
  </si>
  <si>
    <t>1232</t>
  </si>
  <si>
    <t>1408</t>
  </si>
  <si>
    <t>0005-000079</t>
  </si>
  <si>
    <t>한유정</t>
  </si>
  <si>
    <t>Han Yujeong</t>
  </si>
  <si>
    <t>tkrhk632@naver.com</t>
  </si>
  <si>
    <t>010-9910-7254</t>
  </si>
  <si>
    <t>010-6688-7254</t>
  </si>
  <si>
    <t>5년11개월</t>
  </si>
  <si>
    <t>2024.05.17</t>
  </si>
  <si>
    <t>2022.03.11</t>
  </si>
  <si>
    <t>의원면직</t>
  </si>
  <si>
    <t>20-K9-010511</t>
  </si>
  <si>
    <t>2020.02.14</t>
  </si>
  <si>
    <t>36-101039</t>
  </si>
  <si>
    <t>2017.08.29</t>
  </si>
  <si>
    <t>1469</t>
  </si>
  <si>
    <t>1218</t>
  </si>
  <si>
    <t>해당(전북)</t>
  </si>
  <si>
    <t>0005-000080</t>
  </si>
  <si>
    <t>양세정</t>
  </si>
  <si>
    <t>Yang Sejoeng</t>
  </si>
  <si>
    <t>didtpwjd6@naver.com</t>
  </si>
  <si>
    <t>010-2733-0762</t>
  </si>
  <si>
    <t>010-3775-0762</t>
  </si>
  <si>
    <t>전기와 후기 노인의 사회적 차별 경험이 우울증에 미치는 요인: 도시와 농촌의 비교를 중심으로</t>
  </si>
  <si>
    <t>보건행정학회지, 33권, 1호, 75p ~ 84p, 2023년도</t>
  </si>
  <si>
    <t>2023.03.29</t>
  </si>
  <si>
    <t>(1/2)</t>
  </si>
  <si>
    <t>보건행정학회</t>
  </si>
  <si>
    <t>1225-4266</t>
  </si>
  <si>
    <t>노인의 사회적 관계망과 우울과의 관계: 디지털 활용수준의 매개효과</t>
  </si>
  <si>
    <t>보건행정학회지, 35권, 1호, 62p ~ 70p, 2025년도</t>
  </si>
  <si>
    <t>2025.01.15</t>
  </si>
  <si>
    <t>한국보건행정학회</t>
  </si>
  <si>
    <t>알레르기 비염 유병자의 정신건강에 영향을 미치는 요인</t>
  </si>
  <si>
    <t>한국콘텐츠학회논문지, 22권, 5호, 435p ~ 445p, 2022년도</t>
  </si>
  <si>
    <t>한국콘텐츠학회</t>
  </si>
  <si>
    <t>1598-4877</t>
  </si>
  <si>
    <t>질병관리청</t>
  </si>
  <si>
    <t>695.0</t>
  </si>
  <si>
    <t>2023.08.27</t>
  </si>
  <si>
    <t>119428</t>
  </si>
  <si>
    <t>29954</t>
  </si>
  <si>
    <t>2022.03.10</t>
  </si>
  <si>
    <t>한국사능력검정시험평가원</t>
  </si>
  <si>
    <t>52-328571</t>
  </si>
  <si>
    <t>2021.04.23</t>
  </si>
  <si>
    <t>보건의료연구개발 사업관리A - 67시간</t>
  </si>
  <si>
    <t>감성충만CS, 고객과의 행복지수를 높여라!</t>
  </si>
  <si>
    <t>67</t>
  </si>
  <si>
    <t>1025</t>
  </si>
  <si>
    <t>0421</t>
  </si>
  <si>
    <t>0005-000086</t>
  </si>
  <si>
    <t>하사롬</t>
  </si>
  <si>
    <t>2025.07.23</t>
  </si>
  <si>
    <t>Ha, Sarom</t>
  </si>
  <si>
    <t>likerom@naver.com</t>
  </si>
  <si>
    <t>010-9822-3270</t>
  </si>
  <si>
    <t>010-3347-6873</t>
  </si>
  <si>
    <t>석사학위논문</t>
  </si>
  <si>
    <t>말레이시아 청정생산 공정개선 컨설팅 제안</t>
  </si>
  <si>
    <t>없음</t>
  </si>
  <si>
    <t>2016.02.09</t>
  </si>
  <si>
    <t>(1/1)</t>
  </si>
  <si>
    <t>서강대학교</t>
  </si>
  <si>
    <t>2016.09.02</t>
  </si>
  <si>
    <t>한국생산기술연구원</t>
  </si>
  <si>
    <t>5년</t>
  </si>
  <si>
    <t>창업보육전문매니저</t>
  </si>
  <si>
    <t>한국창업보육협회</t>
  </si>
  <si>
    <t>2020-0768</t>
  </si>
  <si>
    <t>2020.12.11</t>
  </si>
  <si>
    <t>1427</t>
  </si>
  <si>
    <t>0327</t>
  </si>
  <si>
    <t>0005-000087</t>
  </si>
  <si>
    <t>현준우</t>
  </si>
  <si>
    <t>Hyun Joon-Woo</t>
  </si>
  <si>
    <t>junu0507@gmail.com</t>
  </si>
  <si>
    <t>010-9493-5991</t>
  </si>
  <si>
    <t>010-2701-5995</t>
  </si>
  <si>
    <t>2006.06</t>
  </si>
  <si>
    <t>2008.06</t>
  </si>
  <si>
    <t>2023.07.14</t>
  </si>
  <si>
    <t>940.0</t>
  </si>
  <si>
    <t>2023.05.28</t>
  </si>
  <si>
    <t>138108</t>
  </si>
  <si>
    <t>793</t>
  </si>
  <si>
    <t>0507</t>
  </si>
  <si>
    <t>0005-000088</t>
  </si>
  <si>
    <t>남혜령</t>
  </si>
  <si>
    <t>Nam Hyeryeong</t>
  </si>
  <si>
    <t>nam4628@gmail.com</t>
  </si>
  <si>
    <t>010-2255-2728</t>
  </si>
  <si>
    <t>010-8407-3426</t>
  </si>
  <si>
    <t>Association of Obstructive Sleep Apnea With White Matter Integrity and Cognitive Performance Over a 4-Year Period in Middle to Late Adulthood</t>
  </si>
  <si>
    <t>July 2022JAMA Network Open 5(7):e2222999 DOI:10.1001/jamanetworkopen.2022.22999</t>
  </si>
  <si>
    <t>2022.07.20</t>
  </si>
  <si>
    <t>(5/11)</t>
  </si>
  <si>
    <t>JAMA Network Open</t>
  </si>
  <si>
    <t>2574‑3805</t>
  </si>
  <si>
    <t>Gender differences in association between expiratory dynamic airway collapse and severity of obstructive sleep apnea</t>
  </si>
  <si>
    <t>November 2023European Radiology 34(5) DOI:10.1007/s00330-023-10322-x</t>
  </si>
  <si>
    <t>2023.11.14</t>
  </si>
  <si>
    <t>(5/8)</t>
  </si>
  <si>
    <t>European Radiology</t>
  </si>
  <si>
    <t>0938‑7994</t>
  </si>
  <si>
    <t>질병관리청 국립보건연구원</t>
  </si>
  <si>
    <t>2022.01.03</t>
  </si>
  <si>
    <t>방사선사</t>
  </si>
  <si>
    <t>계약 만료</t>
  </si>
  <si>
    <t>34702</t>
  </si>
  <si>
    <t>2013.02.26</t>
  </si>
  <si>
    <t>07k4003957</t>
  </si>
  <si>
    <t>2007.12.28</t>
  </si>
  <si>
    <t>1385</t>
  </si>
  <si>
    <t>970</t>
  </si>
  <si>
    <t>0617</t>
  </si>
  <si>
    <t>0005-000090</t>
  </si>
  <si>
    <t>박혜원</t>
  </si>
  <si>
    <t>Park Hyewon</t>
  </si>
  <si>
    <t>kutdod09phw@naver.com</t>
  </si>
  <si>
    <t>010-9422-1721</t>
  </si>
  <si>
    <t>010-9562-5082</t>
  </si>
  <si>
    <t>2019.08.05</t>
  </si>
  <si>
    <t>2017.02.15</t>
  </si>
  <si>
    <t>13-K9-042528</t>
  </si>
  <si>
    <t>2013.08.30</t>
  </si>
  <si>
    <t>0616</t>
  </si>
  <si>
    <t>0005-000097</t>
  </si>
  <si>
    <t>최두현</t>
  </si>
  <si>
    <t>Choi Duhyun</t>
  </si>
  <si>
    <t>du7673@naver.com</t>
  </si>
  <si>
    <t>010-5575-7673</t>
  </si>
  <si>
    <t>010-9644-7673</t>
  </si>
  <si>
    <t>2024.03.01</t>
  </si>
  <si>
    <t>765.0</t>
  </si>
  <si>
    <t>127634</t>
  </si>
  <si>
    <t>72-108607</t>
  </si>
  <si>
    <t>2024.10.20</t>
  </si>
  <si>
    <t>24-K9-004532</t>
  </si>
  <si>
    <t>2024.02.09</t>
  </si>
  <si>
    <t>행정법1</t>
  </si>
  <si>
    <t>892</t>
  </si>
  <si>
    <t>0005-000100</t>
  </si>
  <si>
    <t>고하윤</t>
  </si>
  <si>
    <t>Ko Hayoon</t>
  </si>
  <si>
    <t>pureeye95@naver.com</t>
  </si>
  <si>
    <t>010-3146-6609</t>
  </si>
  <si>
    <t>010-3146-6235</t>
  </si>
  <si>
    <t>2020.09.01</t>
  </si>
  <si>
    <t>2022.07.08</t>
  </si>
  <si>
    <t>1급 소방안전관리자</t>
  </si>
  <si>
    <t>한국소방안전원</t>
  </si>
  <si>
    <t>2019-06-21-2-000873</t>
  </si>
  <si>
    <t>2019.08.31</t>
  </si>
  <si>
    <t>2019.06.28</t>
  </si>
  <si>
    <t>0807</t>
  </si>
  <si>
    <t>0005-000102</t>
  </si>
  <si>
    <t>오병권</t>
  </si>
  <si>
    <t>Oh Byeong Kwon</t>
  </si>
  <si>
    <t>bkoh1981@naver.com</t>
  </si>
  <si>
    <t>010-4383-1981</t>
  </si>
  <si>
    <t>010-5462-1981</t>
  </si>
  <si>
    <t>2015.06</t>
  </si>
  <si>
    <t>2017.06</t>
  </si>
  <si>
    <t>2023.02.01</t>
  </si>
  <si>
    <t>2025.01.31</t>
  </si>
  <si>
    <t>미래학교교육연구지원부(전 교육과정지원부)</t>
  </si>
  <si>
    <t>행정조원(위촉)</t>
  </si>
  <si>
    <t>연구과제 행정 업무, 장기 프로젝트(보안) 행정 업무, 대외 요청 자료 및 각종 민원 대응, 본부(부서) 내 기타 서무 업무 등</t>
  </si>
  <si>
    <t>2022.11.01</t>
  </si>
  <si>
    <t>구매계약부</t>
  </si>
  <si>
    <t>자산 구매 및 불용 업무, 단가 계약 관련 업무 보조</t>
  </si>
  <si>
    <t>진천신용협동조합</t>
  </si>
  <si>
    <t>2022.05.02</t>
  </si>
  <si>
    <t>2022.09.16</t>
  </si>
  <si>
    <t>사업부(수신계)</t>
  </si>
  <si>
    <t>수습사원</t>
  </si>
  <si>
    <t>수신계 업무 전반(예적금, 타행송금, 공과금 납부, 지역화폐 상품권판매, 카드 발급 등)</t>
  </si>
  <si>
    <t>일신상의 사유</t>
  </si>
  <si>
    <t>도로교통공단</t>
  </si>
  <si>
    <t>2021.05.26</t>
  </si>
  <si>
    <t>안전교육부</t>
  </si>
  <si>
    <t>인턴(체험형)</t>
  </si>
  <si>
    <t>교통안전업무 관련 업무 보조(각종 도로교통안전교육 관련 온오프라인 민원 안내, 교육비 수납 및 정산, 강의 시설 관리 등)</t>
  </si>
  <si>
    <t>2025.03.01</t>
  </si>
  <si>
    <t>100720</t>
  </si>
  <si>
    <t>43-103689</t>
  </si>
  <si>
    <t>2019.06.07</t>
  </si>
  <si>
    <t>1208301397</t>
  </si>
  <si>
    <t>2019.04.25</t>
  </si>
  <si>
    <t>K-IFRS를 바탕으로 한 회계의 기본 개념(자산, 부채, 자본, 수익, 비용 등 계정과목)과 목적 등</t>
  </si>
  <si>
    <t>재무관리의 기본 개념(시간가치, 위험과 수익 등), 자본 예산 결정(투자안 평가와 사업 타당성 분석), 자본조달 및 비용, 재무비율 분석과 현금흐름 관리, 예산편성 등</t>
  </si>
  <si>
    <t>조직 내 정보 흐름의 구조와 의사결정지원 시스템, ERP, DBMS 등 행정 업무 수행 시 데이터 기반의 관리 방식과 프로세스 중심 사고 함양</t>
  </si>
  <si>
    <t>인적자원관리</t>
  </si>
  <si>
    <t>인적자원관리의 기초, 계획(직무관리), 개발관리(교육훈련, 경력개발), 보상관리(평가,임금, 복리후생), 유지관리(노사, 근로조건) 등</t>
  </si>
  <si>
    <t>관리회계</t>
  </si>
  <si>
    <t>내부 의사결정을 위한 회계(CVP, BEP, 예산관리, 성과 평가, 차이분석, 책임회계 등)</t>
  </si>
  <si>
    <t>보건의료연구개발 사업관리A - 78시간</t>
  </si>
  <si>
    <t>[문서 작성 능력 UP! 패키지] : 왕초보도 쉽게 배우는 노션, 워드 자동화, 보고서 작성법</t>
  </si>
  <si>
    <t>노션 기본 사용 방법, 워드 기본 및 자동화 방법, 보고서 작성 기본 구조 강의</t>
  </si>
  <si>
    <t>[업무능력 500% 상승!] : 노션, 먼데이, Chat GPT, 직장 내 커뮤니케이션 A to Z</t>
  </si>
  <si>
    <t>18</t>
  </si>
  <si>
    <t>노션, 먼데이, chat gpt를 활용한 직장 내 업무 커뮤니케이션</t>
  </si>
  <si>
    <t>경영의사결정을위한비즈니스회계관리</t>
  </si>
  <si>
    <t>회계정보의 이해와 분석 및 이를 통한 의사 결정관리</t>
  </si>
  <si>
    <t>성공CS전략, 내가행복해야고객이행복하다</t>
  </si>
  <si>
    <t>고객 이해, 대인관계 능력 향상법, 효과적 커뮤니케이션 방법 등</t>
  </si>
  <si>
    <t>핵심만콕!바로쓰는총무실무</t>
  </si>
  <si>
    <t>총무 실무 전반</t>
  </si>
  <si>
    <t>78</t>
  </si>
  <si>
    <t>1059</t>
  </si>
  <si>
    <t>1048</t>
  </si>
  <si>
    <t>816</t>
  </si>
  <si>
    <t>979</t>
  </si>
  <si>
    <t>0208</t>
  </si>
  <si>
    <t>보건의료연구개발 사업관리 직무는 국가 보건의료연구개발 R&amp;D 사업과 관련하여 이를 총괄·기획·관리(지원)하는 직무라고 생각합니다. 즉 원활한 사업 수행을 위한 행정적 기반을 다지는 역할이라고 생각합니다. 이러한 직무를 수행하는데는 연구사업이 원활하게 진행될 수 있도록 관리할 수 있는 행정 역량이 필요하다고 생각하며 저는 00에서 2년간 근무하며 다양한 연구 사업 행정 업무를 통해 이러한 역량을 갖추기 위해 노력하였습니다.
각종 연구사업 업무와 보안 프로젝트 업무를 수행하며 연구비의 집행 및 정산 등 관리 업무를 중점적으로 담당하였습니다. 사업의 개시부터 종료 및 정산까지의 과정 일체를 처리하였으며 적게는 수천만 원에서부터 크게는 수십억 원에 달하는 예산을 각 연구 사업별로 스프레드시트를 활용하여 관리하였습니다. 예산을 항목/유형별로 자세히 분류하였고 수식과 함수 기능을 사용하여 예산을 관리하며 실제 금액과 예산 금액과의 오차와 같은 특이 사항이 발생하지 않도록 세심히 관리하였습니다. 선제적/정기적인 보고를 통해 연구비 사용자가 필요한 정보를 충분히 제공하여 이용에 불편함이 없도록 하였으며 연구비 사용 시의 업무 리스크가 발생하지 않도록 관리하였습니다. 
그 다음으로는 보건의료산업 시장에 대한 배경지식과 구조에 대한 전반적인 이해가 무엇보다 중요하다고 생각합니다. 해당 사업이 왜 필요한지 어떤 방식으로 기획되고 성과가 환류되는지까지 파악하고 있어야 제대로 된 지원이 가능하기 때문입니다. 이를 위해 정기 발행물과 산업 관련 뉴스, 사업공고 등을 탐독하며 산업에 대한 이해와 배경지식을 쌓겠습니다. 또한 관련 법령 및 정책을 파악해 업무 수행 시의 어려움이 없도록 하겠습니다.
이처럼 예산 집행의 전 과정을 구조화하고 사용자 관점에서의 안내와 리스크 관리를 함께 수행한 경험은 보건의료연구개발 사업관리 직무에서 요구하는 실무를 수행하는데 필요한 역량과 부합한다고 생각합니다. 또한 업무를 수행할 때 필요한 관련 배경지식과 이해를 함양하여 업무 수행 시 활용하겠습니다. 실제 연구자의 성과 창출을 뒷받침하는 행정의 가치와 사업관리자의 역할을 이해하고 이를 수행해나가겠습니다.</t>
  </si>
  <si>
    <t>한국보건산업진흥원은 국내 보건산업 육성과 국제경쟁력 제고를 통해 국민 삶의 질 향상을 목표로 설립된 공공기관입니다. 초고령 사회 진입과 전세계적 감염병 팬데믹 등 다양한 보건 위기에 대응하기 위해 디지털 헬스케어, 스마트병원, 고령층 스마트케어 등 신산업을 육성하고 있으며 바이오헬스 스타트업의 성장을 지원하고 공공 R&amp;D 투자를 확대하는 등 우리 사회의 건강한 미래를 선도하고 있습니다. 이처럼 국민 건강과 보건 산업 경쟁력을 증대시키며 사회적 책임과 소명을 다하는 가치를 가진 기관입니다.
저는 이러한 가치를 지키며 업무를 수행하기 위해 무엇보다도 중요한 직업윤리는 바로 책임감이라고 생각합니다. 한국보건산업진흥원의 업무는 국민을 대상으로 하며 특히 국민의 생명과 건강에 직결한 보건의료산업과 관련한 직무를 수행하기 때문이기 때문입니다. 책임감 없이 직무를 수행하는 것은 보건산업과 국민건강에 대한 책무를 져버리는 행위라고 생각합니다.
이와 관련된 사례로 저는 00에서 근무 당시 책임감을 발휘하여 예상치 못한 사고를 잘 수습하고 업무를 끝까지 마무리한 경험을 보유하고 있습니다. 외부 업체에서 버스를 임차한 후 연수 대상 인원을 탑승시켜 연수 장소까지 이송하는 업무를 담당하던 중 임차한 버스에 차량이 부딪쳐 예상치 못한 사고가 발생하였습니다. 저는 업무 담당자로서 사고 수습을 위해 버스에 탑승 중인 보안 용역 인력과 연락을 취해 최우선 순위로 인명피해 상황을 점검하였습니다. 확인 결과 사고의 규모가 경미하여 연수원까지의 이동이 가능한 상황이었기에 연수원으로 모두를 이동시키고 사고를 당한 교원을 대상으로 피해 상황을 다시 한번 점검하고 필요시 조치를 취할 것임을 안내하며 사고를 당한 교원들을 안심시키고 연수에만 집중할 수 있도록 하였습니다. 연수 진행 중에도 참여자들의 문의 사항에 대응하였으며 임차한 버스 업체의 담당자와 연락하여 사고 사실을 정확히 전달하고 물적 피해에 대한 보험 처리를 진행하는데 필요한 절차를 밟았으며 사고 차량을 교체해 연수 종료와 동시에 연수 대상자들을 문제없이 퇴소시킬 수 있었고 그 결과 연수를 무사히 마무리할 수 있었습니다.</t>
  </si>
  <si>
    <t>상사와의 불필요한 오해를 해소하고 업무를 마무리한 경험이 있습니다. 17개 교육청으로부터 업무 수행에 필요한 관련 자료를 수집하고 이를 활용해 교육청 별 당해년도 사업비를 산출하는 업무를 진행하였습니다. 저는 이를 수행하기 위해 각 교육청별 자료를 확보하는 단계부터 시작하였습니다. 이러한 과정 속에서 교육청 별로 자료를 공개하는 시기가 상이한 부분이 있어 단기간으로는 완료가 어려운 업무라고 파악하였고 자료를 계속 확보해 나가며 업무를 진행하고자 하였습니다. 다만 상사는 이러한 과정 속에서 제가 지시를 무시하고 고의로 업무를 지연시키는 것처럼 행동하고 있다고 오해하고 있었습니다. 이에 저는 이러한 상황을 해결하고자 단순히 제 입장을 먼저 주장하기 보다는 먼저 상사의 주장을 경청한 후 과거 업무 기록물과 진행 절차를 정리한 보고 자료를 작성하여 상사에게 제시하였습니다. 이를 통해 외부 기관과의 협조가 필요한 점과 단계적 진행의 중요성을 명확히 전달한 결과 상사도 이러한 상황을 이해하였고 제가 진행하고 있는 업무 수행 방식에 동의하였습니다. 이후 남은 업무를 정상적으로 진행하며 업무를 문제 없이 완료할 수 있었고 업무 수행 간 상호 신뢰를 쌓을 수 있었습니다. 이러한 과정 속에서 저는 단순히 억울함으로 토로하기보다는 갈등 상황의 원인을 객관적으로 분석하고 상사의 우려를 해소할 수 있도록 자료 기반의 대응 방안을 제시하는 객관적 자료를 기반으로 한 갈등 조율자 역할을 수행하였습니다. 또한 이 경험을 통해 동일 목표하에 접근 방법이 상이한 상황에서 소통하며 서로 간의 다름을 이해하고 이를 존중함으로써 조금 더 발전적인 태도를 갖출 수 있었습니다.</t>
  </si>
  <si>
    <t>업무를 수행하기 전 계획을 세운 후 이를 통해 업무를 체계적으로 수행합니다. 즉 계획성이 높고 즉흥적이고 주먹구구식 업무 수행을 최소화합니다. 비교적 간단한 업무부터 큰 규모의 업무까지 계획을 세워 체계적으로 수행하며 계획을 통해 업무를 수행함에 따라 업무 수행이 지연되지 않고 일정 관리에 용이합니다. 또한 업무 계획대로 업무를 수행함으로써 업무를 수행하며 발생할 수 있는 업무 리스크 대응에도 용이한 이점을 보유하고 있습니다. 사례로 00에서 근무하며 장기 보안 프로젝트 업무를 진행할 당시 반드시 정해진 마감 기한에 맞춰 업무를 마무리해야 할 필요가 있었기에 엑셀과 노션 등을 활용하여 일간/주간/월간 업무 스케쥴을 작성하였고 이에 따라 보안 업무를 진행해 나갔으며 마감 기한을 넘기지 않고 문제 없이 업무를 마무리할 수 있었습니다. 또한 업무를 진행하며 기록을 남기고 이를 정리하여 업무를 정형화, 표준화합니다. 이를 통해 향후 담당자가 변경되거나 부서 변경으로 인한 인수인계가 필요할 때에도 정리된 업무 자료를 통해 업무 적응에 소요되는 시간과 비용을 줄일 수 있습니다.
위와 같은 업무 수행 방식은 R&amp;D 사업관리처럼 다양한 이해관계자와 협업하고 정해진 절차와 기한을 준수해야 하며 다양한 업무를 수행하는 조직문화와 잘 부합한다고 생각합니다. 특히 한국보건산업진흥원은 5개 본부와 각 본부 산하 많은 부서가 존재하고 업무 연관성을 고려하면 서로 간의 협업을 요구하는 부분이 있고 이를 위해서는 더욱 체계적이고 객관적인 업무 수행이 필요하다고 생각하기 때문입니다.
보완해야 할 약점은 한때 실제 업무 수행과 계획 사이에서 계획에 더 집중하는 경향을 보이기도 한 점입니다. 수행하기도 전에 실제 수행에 버거운 계획을 수립하기도 하였습니다. 이러한 시행착오를 겪은 뒤 계획은 부담 없이 수행 가능하면서도 즉각적으로 대응이 가능한 수준으로 설립하고 이를 준수하며 업무를 수행하면서 계획을 피드백 하는 방식으로 단점을 극복하고자 노력하였습니다.</t>
  </si>
  <si>
    <t>0005-000103</t>
  </si>
  <si>
    <t>조효은</t>
  </si>
  <si>
    <t>Cho Hyoeun</t>
  </si>
  <si>
    <t>chohe3212@naver.com</t>
  </si>
  <si>
    <t>010-9506-3212</t>
  </si>
  <si>
    <t>010-9049-3212</t>
  </si>
  <si>
    <t>2024.10.27</t>
  </si>
  <si>
    <t>Intermediate Mid 2</t>
  </si>
  <si>
    <t>2024.07.21</t>
  </si>
  <si>
    <t>102013</t>
  </si>
  <si>
    <t>정보처리기사</t>
  </si>
  <si>
    <t>24201130964A</t>
  </si>
  <si>
    <t>2024.06.18</t>
  </si>
  <si>
    <t>0320</t>
  </si>
  <si>
    <t>0005-000104</t>
  </si>
  <si>
    <t>원주희</t>
  </si>
  <si>
    <t>Won Juhee</t>
  </si>
  <si>
    <t>1wonjuhee@hanmail.net</t>
  </si>
  <si>
    <t>010-6419-8802</t>
  </si>
  <si>
    <t>010-4183-7550</t>
  </si>
  <si>
    <t>Tripartite motif-containing protein 21 is involved in IFN-γ-induced suppression of hepatitis B virus by regulating hepatocyte nuclear factors</t>
  </si>
  <si>
    <t>Journal of Virology, Vol. 98, No. 6, e00468-24, 2024</t>
  </si>
  <si>
    <t>2024.06.13</t>
  </si>
  <si>
    <t>American Society for Microbiology</t>
  </si>
  <si>
    <t>1098‑5514</t>
  </si>
  <si>
    <t>Susceptibility of Drug Resistant Hepatitis B Virus Mutants to Besifovir</t>
  </si>
  <si>
    <t>Biomedicines, Vol. 10, No. 7, Article No. 1637, 2022</t>
  </si>
  <si>
    <t>2022.07.07</t>
  </si>
  <si>
    <t>2227‑9059</t>
  </si>
  <si>
    <t>2024.09.02</t>
  </si>
  <si>
    <t>박사후연구원</t>
  </si>
  <si>
    <t>1428</t>
  </si>
  <si>
    <t>1426</t>
  </si>
  <si>
    <t>0202</t>
  </si>
  <si>
    <t>0005-000107</t>
  </si>
  <si>
    <t>윤다빈</t>
  </si>
  <si>
    <t>Yoon Dabin</t>
  </si>
  <si>
    <t>ydb00@naver.com</t>
  </si>
  <si>
    <t>010-9235-8030</t>
  </si>
  <si>
    <t>2024.02.01</t>
  </si>
  <si>
    <t>745</t>
  </si>
  <si>
    <t>0308</t>
  </si>
  <si>
    <t>0005-000108</t>
  </si>
  <si>
    <t>이혜인</t>
  </si>
  <si>
    <t>Lee Hyein</t>
  </si>
  <si>
    <t>haly88@naver.com</t>
  </si>
  <si>
    <t>010-3982-9874</t>
  </si>
  <si>
    <t>010-9528-3091</t>
  </si>
  <si>
    <t>2022.03.02</t>
  </si>
  <si>
    <t>치과위생사</t>
  </si>
  <si>
    <t>95272</t>
  </si>
  <si>
    <t>2022.02.24</t>
  </si>
  <si>
    <t>0005-000111</t>
  </si>
  <si>
    <t>권도인</t>
  </si>
  <si>
    <t>Kwon Doin</t>
  </si>
  <si>
    <t>doiny_623@naver.com</t>
  </si>
  <si>
    <t>010-5263-4265</t>
  </si>
  <si>
    <t>010-6496-4825</t>
  </si>
  <si>
    <t>2025.07.07</t>
  </si>
  <si>
    <t>2021.09.03</t>
  </si>
  <si>
    <t>2023.10.01</t>
  </si>
  <si>
    <t>101230</t>
  </si>
  <si>
    <t>ITQ한글엑셀 A등급</t>
  </si>
  <si>
    <t>A0012006112010252</t>
  </si>
  <si>
    <t>2016.12.15</t>
  </si>
  <si>
    <t>워드프로세서2급</t>
  </si>
  <si>
    <t>08-I9-140460</t>
  </si>
  <si>
    <t>2008.11.07</t>
  </si>
  <si>
    <t>1105</t>
  </si>
  <si>
    <t>0623</t>
  </si>
  <si>
    <t>0005-000113</t>
  </si>
  <si>
    <t>이아름</t>
  </si>
  <si>
    <t>Lee Ahreum</t>
  </si>
  <si>
    <t>dkfmal07@naver.com</t>
  </si>
  <si>
    <t>010-8413-1147</t>
  </si>
  <si>
    <t>010-3006-3802</t>
  </si>
  <si>
    <t>2018.08.01</t>
  </si>
  <si>
    <t>실무원</t>
  </si>
  <si>
    <t>(주)제니엘</t>
  </si>
  <si>
    <t>2017.05.22</t>
  </si>
  <si>
    <t>2100003996</t>
  </si>
  <si>
    <t>2002.05.02</t>
  </si>
  <si>
    <t>01-K3-024249</t>
  </si>
  <si>
    <t>2001.12.27</t>
  </si>
  <si>
    <t>1001</t>
  </si>
  <si>
    <t>0523</t>
  </si>
  <si>
    <t>0005-000114</t>
  </si>
  <si>
    <t>박성은</t>
  </si>
  <si>
    <t>Park Seongeun</t>
  </si>
  <si>
    <t>tjddms0630@naver.com</t>
  </si>
  <si>
    <t>010-4298-3509</t>
  </si>
  <si>
    <t>010-8802-3509</t>
  </si>
  <si>
    <t>2021.08.08</t>
  </si>
  <si>
    <t>135371</t>
  </si>
  <si>
    <t>65-213086</t>
  </si>
  <si>
    <t>20-K9-071091</t>
  </si>
  <si>
    <t>0630</t>
  </si>
  <si>
    <t>0005-000115</t>
  </si>
  <si>
    <t>서승교</t>
  </si>
  <si>
    <t>Seo Seunggyo</t>
  </si>
  <si>
    <t>ssgcharm12@naver.com</t>
  </si>
  <si>
    <t>010-6725-3772</t>
  </si>
  <si>
    <t>010-2794-3773</t>
  </si>
  <si>
    <t>2021.01</t>
  </si>
  <si>
    <t>2022.07</t>
  </si>
  <si>
    <t>SK바이오사이언스</t>
  </si>
  <si>
    <t>DP1</t>
  </si>
  <si>
    <t>DP1 부서의 조제 파트에서 EM sampling 업무를 수행하며 무균공정 과정에서의 오염 여부를 파악</t>
  </si>
  <si>
    <t>재직중, 계약기간 만료시 당연 종료에 따른 퇴직 예정</t>
  </si>
  <si>
    <t>905.0</t>
  </si>
  <si>
    <t>2025.03.09</t>
  </si>
  <si>
    <t>120350</t>
  </si>
  <si>
    <t>56-121603</t>
  </si>
  <si>
    <t>2021.11.05</t>
  </si>
  <si>
    <t>1411</t>
  </si>
  <si>
    <t>1237</t>
  </si>
  <si>
    <t>1489</t>
  </si>
  <si>
    <t>보건산업진흥지원 직무는 보건산업에 필요한 기술사업 활성화를 전방위적으로 지원하는 직무라고 생각합니다. 그리고 해당 업무를 수행하기 위해서는 주요 보건산업에서 활용되는 기술들을 이해하는 전문지식과 현업자분들과 적극 소통하는 의사소통 역량 그리고 해당 기술을 구현하고 상업화로 이어줄 수 있는 법률지식 이해 능력이 필요하다고 생각합니다. 이러한 역량을 기르기 위해 저는 백신 회사에서 인턴 경험을 쌓고 생산 공정에 대한 개별 학습을 하고 있습니다.
저는 대학교 졸업 후 SK바이오사이언스의 DP1 부서에서 조제파트의 인턴으로 출근하며 EM sampling 업무를 수행하고 있습니다. EM sampling 업무는 의약품 조제 과정에서 외부적 요인에 의해 오염이 발생하는 것을 예방하고자 의약품 자체가 아닌 그 주변부의 청정도를 측정하여 오염 가능성을 사전에 방지하는 업무입니다. 이를 위해서는 무균 환경을 유지하면서 올바르게 측정 기기를 작동시키고 실제 공정 과정에 방해되지 않도록 주의하는 태도가 필요합니다. 그래서 회사 내에서 GMP 교육을 받으며 공정 과정에서 오염 발생 가능성을 최소화하는 방법을 체득했으며 이외에도 매니저분들과 소통하며 GMP 업무 환경을 위해 어떤 설비와 유틸리티를 갖춰야 하는지를 배우고 있습니다. 덕분에 회사의 다양한 설비와 물류를 통제하는 관련 법류과 가이던스에 대해서 알게 되었습니다. 
또한, 바이오의약품 생산기술에 대해서도 따로 공부하고 있는데 최근 주요 바이오 산업으로 떠오르고 있는 CDMO 사업의 핵심 전략인 대용량 스케일업 기술을 중점적으로 공부하고 있습니다. 이는 자본 집약적인 바이오산업 특성상 규모의 경제를 활용해 산업 이익 비율을 높일 수 있기 때문에 비단 CDMO 산업을 지원할 때뿐만 아니라 소규모 바이오의약품 생산 사업을 지원할 때도 유용할 것입니다.  또한, 공정 기술 중 항체의 구조를 결정짓는 PTM 발현 전략에 관해서도 공부하고 있습니다. PTM 발현 전략은 단백질의 구조적 기능을 강화할 뿐만 아니라 단백질 구조 안정성을 높여 기업체의 신약 개발 및 산업 확장으로 이어집니다. 이는 고부가가치 상품을 생산에 필수적이므로 보건산업의 경쟁력 측면에서 관련 업무를 수행하는 데 도움이 될 것입니다.
결론적으로 저는 인턴을 하면서 주요 보건산업에서 활용되는 기술들을 이해하고 회사 내에서의 GMP 교육을 통해 작업 시 유의해야 할 법률조항들을 알게 되었으며 별도의 공정 공부를 통해 실제 산업에서 활용되는 공정 전략을 이해하는 배경지식을 쌓았습니다. 이러한 역량들을 활용한다면 실제 업무에 들어가서 바이오 산업체에서 개선하고자 하는 기술들에 대한 적절한 평가 및 부족한 요소들을 쉽게 파악하고 그에 맞는 법률들을 빠르게 분석해 현실적인 지원을 할 수 있을 것으로 생각합니다. 그런 면에서 저는 보건산업진흥지원 직무 연구원으로서 필요한 역량을 갖추었다고 생각합니다.</t>
  </si>
  <si>
    <t>한국보건산업진흥원의 역할은 산업을 통해 국민 보건을 지키는 것으로 생각합니다. 국가가 직접 행위로 의료 서비스를 제공할 수도 있지만, 효율성과 장기 유지력이 저하되는 단점이 있어 간접적인 방법인 바이오 헬스 산업체들에 지속적이고 효율적인 지원으로 국민 건강 증진을 유도하는 것이 KHIDI의 방식이라고 이해했습니다. 이런 방식은 조직가치에 일자리 창출 및 미래 먹거리 확보를 더해주어 국민 보건 수호와 국가 발전 모멘텀을 함께 이뤄낼 수 있게 합니다. 그렇기에 한국보건산업진흥원에서 업무를 수행하기 위해서는 시장 경제원리 기반의 산업 환경을 고려함과 동시에 국민 보건 향상에 이바지할 수 있는 균형적인 직업윤리가 필요합니다.
그리고 제가 지원한 직무에서는 안전 규제를 이해하고 이를 기업체들이 실천할 수 있도록 함께 고민하는 것이 균형적인 직업윤리 태도라고 생각합니다. 업무 특성상 의약품 원액생산 및 완제생산 기술에 대한 높은 이해력이 필요한데, 이때 규제기관들은 엄격한 기준을 요구합니다. 환자들의 건강을 위해 의약품의 안정성이 보장되어야 하고, 이를 위한 설비는 많은 시간과 비용이 필요하기에 자본이 충분하지 않은 스타트업 산업체들이 해당 규제를 극복하기에는 큰 어려움이 있습니다. 따라서 규제를 이해함과 동시에 기업체의 상황에 따라 어떠한 자원과 지원이 필요한지를 고민하는 것이 KHIDI의 가치를 지켜내는 방향이라고 생각합니다. 그리고 저는 백신 공장에서 인턴을 하며 겪은 식약처 실사 경험을 통해 이 태도를 갖추게 되었습니다.
인턴동안 저는 조제공정 무균실의 환경점검 및 관리 업무를 수행했습니다. 이를 위해 첫 한 달 동안 SOP를 읽으며 무균실 관리 방법을 공부하고 왜 이런 절차가 있는지를 이해했습니다.  공정에 투입된 이후에는 공정하면서 발생한 폐기물들을 절차에 맞게 처리하며 청정도를 확인하고 현장을 관리했습니다. 그러다 7월 식약처 실사가 진행되면서 감시관분들이 제가 관리하는 공정실까지 현장 투어를 하셨는데 현장 상태부터 서류 기록들까지 감사관분들의 지적 없이 투어가 종료되었습니다. 나중에 사수님께서 말씀하시길 평상시에 일을 열심히 한 덕을 봤다고 수고했다고 하셨습니다. 하지만 제가 지적을 받지 않았던 이유는 회사 내의 폐기물 처리 설비와 업무 시스템이 잘 갖춰졌기 때문이라고 생각합니다. 적합한 설비와 업무 시스템은 환경 관리 업무를 수월하게 만들어줬고, 반대로 이런 인프라가 없었다면 많은 지적사항이 발생했을 것입니다. 달리 말하면 아직 설비와 시스템이 미비한 스타트업들은 규제를 지키면서 회사를 성장시키기 어렵다는 의미입니다. 그래서 이를 보완할 수 있는 적절한 지원이 필요하다는 고민을 하기 시작하였고, 이런 제가 만약 KHIDI에 입사한다면 규정에 대해 이해하는 것을 넘어 다양한 기업체의 관점에서 필요한 맞춤형 지원을 고민하여 KHIDI의 가치이자 역할인 국민보건 수호를 실현할 수 있다 생각합니다.</t>
  </si>
  <si>
    <t>작년 여름방학 때 외국 교환학생 프로그램에 참여하며 수행한 조별 과제에서 조원들끼리 갈등이 발생한 적이 있습니다.
저는 교환학생 때 빈곤과 경제를 주제로 한 수업을 수강했는데, 그 수업에서 빈곤 국가를 지정해 원인 분석 및 해결책을 발표하는 과제가 있었습니다. 아일랜드, 미국, 인도, 프랑스, 한국인으로 이뤄진 저희 조는 캄보디아를 선택했고 저는 캄보디아의 문화와 역사를 기반으로 빈곤 원인 분석 역할을 맡았습니다. 그런데 프랑스 친구는 조별 과제가 재미없다며 과제에 소극적인 태도를 보였고 인도, 미국 학생은 서로 자신의 원인 분석이 맞다고 고집을 피우다가 말싸움으로 번져 팀 화합에 문제가 생겼습니다. 저는 불편한 분위기를 풀어보려 서로에게 열심히 말을 붙여보았지만, 그마저도 5명 모두 다른 억양을 구사해 대화가 매끄럽지 않았습니다. 그래서 매번 수업이 끝날 때마다 제가 점심을 먹자고 조원들을 붙잡았고 이를 반복하자 어느새 팀원들 간의 관계가 조금씩 회복되기 시작했습니다. 그러면서 저희는 자연스레 서로의 억양에 익숙해지면서 소통도 원활해졌고 런치미팅 시간만으로 발표 준비를 할 수 있었습니다. 그렇게 발표 날이 다가왔는데, 하필 발표 당일 프랑스 친구가 무단결석을 하면서 급하게 4명이 발표 역할을 다시 정해야 했습니다. 조별 과제를 잘 끝내고 싶은 마음에 저는 먼저 나서서 프랑스 친구의 발표까지 제가 맡겠다고 하자 서로 앙숙이던 인도 친구와 미국인 친구가 프랑스 친구의 앞, 뒤 부분을 분담해 자신들이 진행하겠다고 했습니다. 덕분에 발표가 잘 끝날 수 있었고 그렇게 종강을 맞이했습니다. 나중에 두 친구가 말하길, 제가 조별 과제를 어떻게든 이끌려고 애쓰는 모습을 보며 자신들이 오히려 미안해서 나서게 되었다고 했습니다.
이때 저는 협력을 위해서는 소통을 포기하지 않는 태도가 중요하다고 느꼈습니다. 타인과 함께 무언가를 이뤄낼 때는 서로가 생각하지 못하는 배경적, 경험적 차이 탓에 갈등이 발생할 수밖에 없습니다. 그리고 그 갈등을 해결하기 위해서는 소통이 필수적이고, 그 소통에 어려움이 있더라도 어떻게든 기회를 계속해서 만들어나간다면 결국 서로의 차이를 이해하고 가까워질 수 있습니다. 나아가 이 태도는 새로운 문제가 발생하여도 타인과의 원만한 관계를 형성해 해결책을 제시할 수도 있습니다. 실제로 회사에 들어가서도 사람들과 같이 일할 때 소통이 원활하지 않은 경우가 있습니다. 그럴 때는 교환학생 때의 경험을 바탕으로 소통을 포기하지 않고 끝까지 업무를 수행하는 면모를 보여주겠습니다.</t>
  </si>
  <si>
    <t>저의 강점은 습득 속도가 남들보다 빠르며 유형을 가리지 않고 다양한 사람들과 쉽게 친해진다는 점입니다. 이 2가지는 산업 특성상 빠르게 변화하는 트렌드 및 규제에 적절한 대응을 하고 다른 유관부서와 기관 및 기업체와 소통하는 데 도움이 되어 저의 업무역량을 발전시키는 요소가 될 것으로 생각됩니다.
최근 바이오산업의 트렌드는 ADC, AVV와 같은 새로운 의약품 modality 확장, 고령인구 증가에 따른 근골격계 보조 의약품이나 미용을 위한 모발 건강 보조식품, 다이어트 산업 등으로 뻗어 나가고 있습니다. 빠르게 변화하는 산업 동향에 대응하기 위해서는 포용적인 기술 지원 정책 환경을 구축해야 합니다. 이를 위해선 기술 이해능력과 소통 기반의 적절한 지원 방향 탐색이 필요한데, 저는 재작년 겨울방학 타대 연구실 인턴십 때 저의 강점으로 이와 비슷한 문제를 해결한 경험이 있습니다.
저는 대학교 4학년 복학 전 겨울 방학 때 새로운 분야의 연구실에서 인턴을 했습니다. 3개월 남짓의 짧은 기간이었지만 1달 만에 연구 동향과 실험 방법, 매뉴얼 관련 사항들을 숙지하였고 2달 차에는 기존 연구의 미비한 부분을 찾아내어 3개월이 되던 날 아이디어를 실제로 구현하여 발표 시연을 하였습니다. 짧은 인턴 기간임에도 이렇게 빠르게 새로운 분야를 학습하고 개선책을 마련할 수 있었던 이유는 연구실 분들과 지속해서 소통하며 변화의 방향성을 고민했기 때문입니다. 저는 업무를 할 때 업무가 유기적으로 연결될 수 있도록 중요한 부분을 확인해 실수가 없도록 하고, 해결책이 확실하지 않을 때는 따로 적어두어 확인 후에 업무를 진행합니다. 덕분에 사수님들과 빠르게 가까워졌고 많은 연구 디테일을 가르쳐주셔서 기존 연구의 한계점을 발견할 수 있었습니다. 그 이후에는 사수님과 함께 개선책을 고민했는데, 제가 생각한 문제점이 기존 연구의 한계로 규정할 수 있는지, 저의 아이디어가 정말 개선책인지, 이를 구현하는데 규제 상 문제가 있는지 등을 다방면으로 따져보았습니다. 많은 시도 끝에 개선책 아이디어가 회의를 통과하였고 저는 이를 컴퓨터 프로그램 시각화 자료로 성공적으로 변환시켜 최종 발표 때 시연할 수 있었습니다.
이 경험으로 저는 새로운 환경 속에서 변화를 모색할 때 소통 기반의 적극적인 배움의 자세가 중요함을 배웠습니다. 그리고 실무에서는 이 소통 기반의 적극적인 배움의 자세가 미처 몰랐던 산업 기술의 세부적인 부분을 관계자분들을 통해 파악하게 도와주고 올바른 방향으로의 발전을 유도하기에 업무 역량을 발전시켜줄 것으로 생각합니다. 따라서 제가 실제로 입사한다면 빠른 트렌드 변화 속에서도 다양한 산업을 포용적으로 지원할 수 있는 정책환경을 구축할 수 있을 것입니다.
마지막으로 제가 보완해야 할 약점은 타인에게 쓴소리를 못 하는 점입니다. 타인이 잘못을 저질러도 꾸중을 잘하지 못하는데, 이는 공과 사를 구별해야 하는 직장인으로서 극복해야 할 요소입니다. 이를 위해 백신 공장에서 일하면서 타인의 잘못을 스스로 인지하게 하는 방식 등을 통해 고치고 있습니다.</t>
  </si>
  <si>
    <t>0005-000119</t>
  </si>
  <si>
    <t>원창호</t>
  </si>
  <si>
    <t>Won Changho</t>
  </si>
  <si>
    <t>won902000@gmail.com</t>
  </si>
  <si>
    <t>010-7687-0928</t>
  </si>
  <si>
    <t>010-5470-3134</t>
  </si>
  <si>
    <t>2013.09</t>
  </si>
  <si>
    <t>2015.09</t>
  </si>
  <si>
    <t>820.0</t>
  </si>
  <si>
    <t>2023.09.10</t>
  </si>
  <si>
    <t>128760</t>
  </si>
  <si>
    <t>재경관리사</t>
  </si>
  <si>
    <t>삼일회계법인</t>
  </si>
  <si>
    <t>0-117-00600</t>
  </si>
  <si>
    <t>2025.06.27</t>
  </si>
  <si>
    <t>0928</t>
  </si>
  <si>
    <t>0005-000121</t>
  </si>
  <si>
    <t>한대희</t>
  </si>
  <si>
    <t>Han Daehee</t>
  </si>
  <si>
    <t>eogml7123@naver.com</t>
  </si>
  <si>
    <t>010-5635-7123</t>
  </si>
  <si>
    <t>010-9215-6353</t>
  </si>
  <si>
    <t>2013.01</t>
  </si>
  <si>
    <t>2014.10</t>
  </si>
  <si>
    <t>4년3개월</t>
  </si>
  <si>
    <t>102711</t>
  </si>
  <si>
    <t>29-100309</t>
  </si>
  <si>
    <t>2015.11.10</t>
  </si>
  <si>
    <t>12-K9-040619</t>
  </si>
  <si>
    <t>2012.10.12</t>
  </si>
  <si>
    <t>0717</t>
  </si>
  <si>
    <t>0005-000123</t>
  </si>
  <si>
    <t>배지영</t>
  </si>
  <si>
    <t>Bae Jiyeoung</t>
  </si>
  <si>
    <t>dngndn589@naver.com</t>
  </si>
  <si>
    <t>010-5714-2660</t>
  </si>
  <si>
    <t>010-2885-2660</t>
  </si>
  <si>
    <t>한국연구재단</t>
  </si>
  <si>
    <t>2H7977715553</t>
  </si>
  <si>
    <t>1207</t>
  </si>
  <si>
    <t>0828</t>
  </si>
  <si>
    <t>0005-000125</t>
  </si>
  <si>
    <t>Kim Minjoo</t>
  </si>
  <si>
    <t>minjoo1110@naver.com</t>
  </si>
  <si>
    <t>010-7195-1226</t>
  </si>
  <si>
    <t>010-9380-3743</t>
  </si>
  <si>
    <t>Unsupervised few shot learning architecture for diagnosis of periodontal disease in dental panoramic radiographs</t>
  </si>
  <si>
    <t>Scientific Reports</t>
  </si>
  <si>
    <t>2024.10.05</t>
  </si>
  <si>
    <t>Nature Portfolio</t>
  </si>
  <si>
    <t>2045-2322</t>
  </si>
  <si>
    <t>2024.04.09</t>
  </si>
  <si>
    <t>2024.11.08</t>
  </si>
  <si>
    <t>68.0</t>
  </si>
  <si>
    <t>2023.10.08</t>
  </si>
  <si>
    <t>67A2-7FAFA-2CEB-495EC</t>
  </si>
  <si>
    <t>MOS 2016 Master</t>
  </si>
  <si>
    <t>9QzA-sFaR</t>
  </si>
  <si>
    <t>2017.01.19</t>
  </si>
  <si>
    <t>한국의료기기안전정보원</t>
  </si>
  <si>
    <t>1110</t>
  </si>
  <si>
    <t>0005-000126</t>
  </si>
  <si>
    <t>백승진</t>
  </si>
  <si>
    <t>BAEK SEUNGJIN</t>
  </si>
  <si>
    <t>rebel321@naver.com</t>
  </si>
  <si>
    <t>010-9715-2616</t>
  </si>
  <si>
    <t>2009.01</t>
  </si>
  <si>
    <t>2010.12</t>
  </si>
  <si>
    <t>한국과학기술기획평가원</t>
  </si>
  <si>
    <t>2025.06.17</t>
  </si>
  <si>
    <t>2년10개월</t>
  </si>
  <si>
    <t>2021.10.17</t>
  </si>
  <si>
    <t>750.0</t>
  </si>
  <si>
    <t>2023.01.14</t>
  </si>
  <si>
    <t>122074</t>
  </si>
  <si>
    <t>워드프로세서</t>
  </si>
  <si>
    <t>16-I9-014235</t>
  </si>
  <si>
    <t>2016.05.27</t>
  </si>
  <si>
    <t>16-K9-005140</t>
  </si>
  <si>
    <t>2016.02.05</t>
  </si>
  <si>
    <t>실용영어</t>
  </si>
  <si>
    <t>7</t>
  </si>
  <si>
    <t>국가과학기술인력개발원</t>
  </si>
  <si>
    <t>1228</t>
  </si>
  <si>
    <t>0321</t>
  </si>
  <si>
    <t>0005-000127</t>
  </si>
  <si>
    <t>임경수</t>
  </si>
  <si>
    <t>Lim Gyeongsu</t>
  </si>
  <si>
    <t>astro38500@naver.com</t>
  </si>
  <si>
    <t>010-9213-5617</t>
  </si>
  <si>
    <t>010-9360-9246</t>
  </si>
  <si>
    <t>미필</t>
  </si>
  <si>
    <t>24-K9-066980</t>
  </si>
  <si>
    <t>2024.12.06</t>
  </si>
  <si>
    <t>69-115147</t>
  </si>
  <si>
    <t>1015</t>
  </si>
  <si>
    <t>0005-000128</t>
  </si>
  <si>
    <t>안연주</t>
  </si>
  <si>
    <t>An Yeonjoo</t>
  </si>
  <si>
    <t>yurnjoo@naver.com</t>
  </si>
  <si>
    <t>010-6800-1641</t>
  </si>
  <si>
    <t>010-8236-6708</t>
  </si>
  <si>
    <t>제약바이오산업기획 사업지원</t>
  </si>
  <si>
    <t>(주)종근당</t>
  </si>
  <si>
    <t>2년1개월</t>
  </si>
  <si>
    <t>2022.12.05</t>
  </si>
  <si>
    <t>2025.02.03</t>
  </si>
  <si>
    <t>영업본부 병원사업부</t>
  </si>
  <si>
    <t>종합병원 유통 채널 전문의약품(ETC) 영업</t>
  </si>
  <si>
    <t>업직종 및 직무 변경 희망에 따른 퇴사</t>
  </si>
  <si>
    <t>880.0</t>
  </si>
  <si>
    <t>2022.07.24</t>
  </si>
  <si>
    <t>140886</t>
  </si>
  <si>
    <t>25-K9-031801</t>
  </si>
  <si>
    <t>73-118418</t>
  </si>
  <si>
    <t>1231</t>
  </si>
  <si>
    <t>1202</t>
  </si>
  <si>
    <t>1068</t>
  </si>
  <si>
    <t>0629</t>
  </si>
  <si>
    <t>한국보건산업진흥원 보건산업진흥지원 부문은 국가 보건산업의 글로벌 경쟁력 제고를 위해 다양한 사업을 기획 및 관리하는 직무입니다.
한국보건산업진흥원에서는 제약·바이오, 의료기기 등 여러 보건산업 분야의 진흥을 위해 다양한 사업을 수행하고 있습니다. 국내 제약·바이오 기업의 R&amp;D 역량 향상을 위한 혁신형 제약기업 및 의료기기 인증 등 보건산업진흥에 꼭 필요하지만, 사기업 차원에서 이루어지기 어려운 여러 부분을 든든히 책임지고 있습니다.
[보건산업 전반의 정보력은 필수]
신사업 발굴 및 기존 사업의 매끄러운 진행을 위해서는 보건산업 전반에 걸친 다양한 정보와 지식의 습득이 필요합니다.
제약회사에서 종합병원 담당 영업사원으로 2년간 근무했습니다. 업계 동향 파악을 위해 약업 관련 기사를 꾸준히 모니터링했고, 이를 활용해 실제 병원에서 영업 활동을 하며 보건산업 전반에 걸친 지식을 습득했습니다. 한국보건산업진흥원에서도 계속 변화하는 업계 및 산업 동향 파악은 필수적이라고 생각합니다. 제약·바이오 분야 재직자였던 경험을 살려, 최근 바이오헬스 분야의 흐름, 업계 동향 등 재직하며 체득한 지식을 최대한 활용하고자 합니다. 
“아는 만큼 보인다”라는 속담처럼, 가지고 있는 다양한 배경지식을 사용해 보건산업진흥 사업 기획‧관리에 빠르게 적응하고 사업에 기여하도록 하겠습니다.
[효과적인 의사소통의 방법은?]
보건산업진흥 직무에서는 보건복지부 및 다양한 유관 기업들과의 의사소통이 필요합니다. 영업직으로 쌓아온 의사소통 경험으로 원활한 협업을 위해 노력하겠습니다. 
제약회사 영업사원으로서 다양한 고객과 만나며 알게 된 것은, ‘다들 본인의 일로 바쁘다’라는 점이었습니다. 
업무 관련 미팅을 위해 미리 담당 거래처의 고객과 일정을 잡고 방문했으나, 고객이 부재중이었던 적이 있었습니다. 추후 연락이 닿았을 때 이유를 물으니 너무 바빠서 일정을 깜빡했다는 대답이 돌아왔고, 심지어 고객은 날짜 자체를 착각하고 있었습니다.
이 경험을 바탕으로, 미리 약속을 잡았더라도 꼭 전날이나 당일에 약속을 상기시키기 위해 문자 메시지를 남기게 되었습니다. 또한, 날짜를 잡고 꼭 요일을 함께 되물어 날짜를 헷갈리지 않도록 했습니다. 이렇게 문자로 기록을 남기고 상대방의 말을 정리해 반복함으로써 상대방과의 정확한 의사소통을 위해 노력했습니다.
이렇듯 업무를 진행하다 보면 무심코 일정을 잊어버리거나, 서로 착오가 생기는 경우가 잦습니다. 정확한 의사소통을 통해 효율적으로 업무를 진행할 수 있도록 하겠습니다.</t>
  </si>
  <si>
    <t>한국보건산업진흥원의 궁극적인 목표는 국내 보건산업의 경쟁력 강화입니다. 보건산업의 경쟁력 강화를 위해서 다양한 기업이 진흥원의 사업 대상으로 선정되고 있습니다. 보건복지부와의 협업으로 국가 보건산업 정책에 직접적인 영향을 줄 수 있고, 스스로 담당하는 사업이 산업의 전문 인력 양성 및 기업의 연구개발 지원, 나아가 한 기업의 존속으로 이어질 수 있습니다.
그렇기 때문에, 사업 선정에서 이에 따른 공정성을 가지고 업무에 임해야 합니다. 정말 해당 사업이 필요한 기업이 선정되어야 하고, 향후 보건산업의 결과 자체가 달라질 중요한 결정이 될 수 있습니다.
[공정의 기준이란?]
모두에게 공정하기 위해서는 무엇보다도 그에 따른 기준을 잘 파악해야 합니다.
예를 들어, 최근 바이오 벤처사들이 어려움을 겪고 있는 법차손 문제가 있습니다. 법차손이란, 최근 3개 사업연도 중 2회 이상 자기자본에 대비한 법차손 규모가 50%를 초과하면 관리종목으로 지정되는 것을 말합니다. 관리종목 지정 이후에는 상황에 따라 상장폐지로도 이어질 수 있습니다.
특히, 신약 개발은 임상시험부터 허가까지 긴 호흡으로 이어집니다. 바이오 벤처사들은 장기적으로 바라보아야 하는 산업 특성상 특별한 수익 없이 연구개발에 투자되는 기간이 길 수밖에 없습니다. 따라서 법차손 문제에 직면하기 쉽고, 법차손은 상장 폐지와 같은 기업의 운명이 달려 있습니다. 이렇듯 모두에게 같은 기준을 적용하는 것은 오히려 공정성에 문제가 생길 수 있다고 생각합니다. 산업의 특성을 고려하지 않은 기준이기 때문입니다.
[보건산업의 특성을 살리기 위해서]
이를 해결하기 위해서는 각각 산업의 특이성과 동향을 잘 파악하여, 그에 맞는 정책을 기획하고 시행해야 합니다. 보건산업진흥지원 분야의 풍부한 배경 지식을 갖추기 위해 항상 업계 동향을 살피고 있으며, 꾸준히 타 산업과 보건산업의 유사점과 차이점 등 다양한 정보를 분석하고 활용해 보건산업 맞춤 사업 기획을 할 수 있도록 하겠습니다. 또한, 이와 같은 배경 지식을 가지고 확실한 기준을 세워 기준에 걸맞은 대상을 선정하겠습니다. 
입사 이후에는 단순히 기사 같은 매체로 접하지 않아도, 실제 한국보건산업진흥원에서 수행하는 사업, 기업과 정부 부처 간의 간담회 등 직접적으로 여러 의견을 청취할 자리가 있을 것으로 생각합니다. 더욱 다양하고 생생한 의견을 접하며 식견을 넓혀가겠습니다. 
항상 공정한 태도로 보건산업의 진흥을 위해 노력하겠습니다.</t>
  </si>
  <si>
    <t>[업무상 의사소통의 부재]
제약회사 재직 시절, 사수와의 업무상 의사소통의 부재로 갈등을 겪은 경험이 있습니다.
업무의 진행 상황을 공유해 주지 않고 독단적으로 업무를 진행해, 구체적인 업무의 내용을 모르고 지나가는 일이 부지기수였습니다. ‘내가 미덥지 않은가, 나한테 일을 알려주기 싫으신 건가?’라는 생각까지 했던 저는 고민을 거듭했고, 생각은 많아져만 갔습니다.
그러던 차에, 결국 고객을 통해 사수의 업무 진행 상황을 전해 듣게 되었습니다. 이대로는 안 되겠다는 생각이 들었고, 어떻게 해결해야 할지 고민하던 저는 솔직하게 제 심정을 전달하기로 마음먹었습니다.
먼저 업무를 공유받지 못해 어떤 상황이 발생했는지, 업무 인수인계를 진행하지 않는 이유가 있으신지 미리 생각해 두었던 부분을 정리했습니다. 제가 처한 상황을 먼저 잘 설명하고, 업무 공유가 이루어지지 않아 생기는 문제점을 전달해야 설득이 가능할 것으로 생각했기 때문입니다.
그리고 사수에게 드릴 말씀이 있으니 잠시 시간을 내 달라 요청해 자리를 마련했고, 업무 전달을 못 받아서 생긴 해프닝과 솔직한 심정을 전했습니다.
그러자 사수는 예상치 못한 반응을 했습니다. 화를 낼 거라고 예상했던 것과는 달리, 저에게 사과를 한 것입니다.
의도적으로 업무 공유를 해 주지 않은 것이 아니라, 업무를 담당하게 된 지 얼마 되지 않은 제가 아직 어려워할 내용이라 생각했고 본인 선에서 마무리가 될 일이라 따로 이야기하지 않고 업무를 마친 거라고 설명했습니다. 그런 일이 있었을 줄은 몰랐고, 후배와 함께 일하는 것이 처음이라 업무 공유에 서툴렀다며 미안하다는 말을 해 주었습니다.
[말하지 않으면 알 수 없다]
해당 경험을 통해, 혼자 고민하는 것보다 오히려 터놓고 이야기하는 것이 원활한 문제 해결에 도움이 될 수 있다는 사실을 깨달았습니다. 인간은 서로의 생각을 알지 못합니다. 그렇기 때문에 명확히 본인의 의사를 언어로 표현해야만 합니다. 이 기회로 상대방과 내 생각은 이렇게나 다를 수 있다는 사실을 알았고, 제 의견을 분명히 표현하는 방법을 익혔습니다.
한국보건산업진흥원에서도 명확한 의사 표명으로 원활한 의사소통을 위해 노력하겠습니다.</t>
  </si>
  <si>
    <t>[한국보건산업진흥원 그 자체가 곧 나라는 생각으로]
한국보건산업진흥원에서의 저의 강점은 주인의식입니다.
한국보건산업진흥원에서는 다양한 사업들을 기획 및 수행하고 있습니다. 사업을 담당하는 그 순간부터 저는 해당 사업 관계자들에게 한국보건산업진흥원을 대표하게 됩니다. 그렇기 때문에, 제가 가진 주인의식이라는 강점이 충분히 발휘될 것으로 생각합니다.
대학 시절, 카페에서 2년간 아르바이트를 했습니다. 저는 아르바이트생이었지만 고객을 직접 마주하는 만큼 사장님과 같은 수준의 지식을 보유해야 한다고 생각했습니다. 따라서 판매하는 상품에 대한 정보, 원두의 산지나 추출 방식, 음료의 재료 등을 모두 숙지했습니다. 덕분에 정확한 정보를 빠르게 전달할 수 있었고 여기에 기반을 둔 고객 맞춤 추천으로 손님들께도 좋은 평가를 들을 수 있었습니다.
한국보건산업진흥원에서 제가 담당하는 사업은 누구보다도 저 자신이 가장 잘 이해하고 있어야 합니다. 내가 곧 한국보건산업진흥원이라는 주인의식을 가지고, 업무를 속속들이 파악하여 빠르고 정확한 처리를 위해 노력하겠습니다.
[종종 책임감에 짓눌릴 때는]
그러나, 가끔 이러한 주인의식이 과한 책임감으로 이어지는 경우가 있습니다. 간단히 넘겨도 되는 일이지만, 하나하나 신경을 쓰다가 스트레스를 받을 때가 있습니다.
이럴 때는 주변 동료들과 의견을 나누어 일을 해결하곤 합니다. 어떤 업무든지 혼자 모든 것을 해결할 수는 없다는 사실을 항상 염두에 두고, 주변인들과의 의견 교환으로 짐을 덜어 두고자 합니다. 가끔은 과한 책임감을 내려놓고 가벼운 마음으로 보았을 때 해결되는 일들도 있고, 이야기를 나누다 보면 더 좋은 방안이 떠오르기도 하기 때문입니다.
또한, 복잡해진 머리를 정리하기 위해 취미인 운동을 하고는 합니다. 운동을 통해 스트레스를 해소하고 나면 항상 걱정하던 일들이 별것 아니라는 생각이 들었고, 더 원활한 업무가 가능했기 때문입니다.
업무에 적당한 긴장감은 필요하지만, 과한 스트레스와 부담감은 독이 됩니다. 건강한 방법으로 적절히 스트레스를 관리하겠습니다.</t>
  </si>
  <si>
    <t>0005-000130</t>
  </si>
  <si>
    <t>황새미</t>
  </si>
  <si>
    <t>Hwang Saemi</t>
  </si>
  <si>
    <t>smhwang0901@gmail.com</t>
  </si>
  <si>
    <t>010-3072-4862</t>
  </si>
  <si>
    <t>010-3074-4862</t>
  </si>
  <si>
    <t>Identification of lysophosphatidylserine receptor P2Y10 as a novel G-protein coupled receptor that delivers eosinophil inflammatory function</t>
  </si>
  <si>
    <t>Clinical &amp; Experimental Allergy, Volume 48, Issue 8, August 2018, Pages 990-999</t>
  </si>
  <si>
    <t>2018.05.24</t>
  </si>
  <si>
    <t>British Society for Allergy &amp; Clinical Immunology</t>
  </si>
  <si>
    <t>1365-2222</t>
  </si>
  <si>
    <t>Terminally differentiating eosinophils express neutrophil primary granule proteins as well as eosinophil-specific granule proteins in a temporal manner</t>
  </si>
  <si>
    <t>Immune Network. Volume 17, Issue 6, Pages 410-423</t>
  </si>
  <si>
    <t>2017.12.13</t>
  </si>
  <si>
    <t>Korean Association of Immunologists</t>
  </si>
  <si>
    <t>2092-6685</t>
  </si>
  <si>
    <t>Olig2 is expressed late in human eosinophil development and controls Siglec-8 expression</t>
  </si>
  <si>
    <t>Journal of Leukocyte Biology/Volume 100, Issue 4, October 2016, Pages 711-723</t>
  </si>
  <si>
    <t>2016.05.06</t>
  </si>
  <si>
    <t>(1/9)</t>
  </si>
  <si>
    <t>Society for Leukocyte Biology</t>
  </si>
  <si>
    <t>1938-3673</t>
  </si>
  <si>
    <t>3년7개월</t>
  </si>
  <si>
    <t>2019.07.26</t>
  </si>
  <si>
    <t>기업기술가치평가사</t>
  </si>
  <si>
    <t>(사)한국기업기술가치평가협회</t>
  </si>
  <si>
    <t>2010-0119</t>
  </si>
  <si>
    <t>2021.05.28</t>
  </si>
  <si>
    <t>mos master</t>
  </si>
  <si>
    <t>microsoft</t>
  </si>
  <si>
    <t>2440508</t>
  </si>
  <si>
    <t>2007.02.16</t>
  </si>
  <si>
    <t>보건의료연구개발 사업관리A - 6학점</t>
  </si>
  <si>
    <t>한국기업기술가치평가협회</t>
  </si>
  <si>
    <t>1020</t>
  </si>
  <si>
    <t>0901</t>
  </si>
  <si>
    <t>0005-000131</t>
  </si>
  <si>
    <t>안서연</t>
  </si>
  <si>
    <t>Ahn Seoyeon</t>
  </si>
  <si>
    <t>ansseo613@naver.com</t>
  </si>
  <si>
    <t>010-7470-8910</t>
  </si>
  <si>
    <t>010-2956-6946</t>
  </si>
  <si>
    <t>2025.06.03</t>
  </si>
  <si>
    <t>133926</t>
  </si>
  <si>
    <t>25-K9-015001</t>
  </si>
  <si>
    <t>2025.03.11</t>
  </si>
  <si>
    <t>유통관리사2급</t>
  </si>
  <si>
    <t>22-x2-000436</t>
  </si>
  <si>
    <t>2022.09.20</t>
  </si>
  <si>
    <t>1185</t>
  </si>
  <si>
    <t>0613</t>
  </si>
  <si>
    <t>0005-000133</t>
  </si>
  <si>
    <t>최도원</t>
  </si>
  <si>
    <t>2025.07.20</t>
  </si>
  <si>
    <t>Choi Dowon</t>
  </si>
  <si>
    <t>andrew9750@naver.com</t>
  </si>
  <si>
    <t>010-4719-9598</t>
  </si>
  <si>
    <t>010-3534-0851</t>
  </si>
  <si>
    <t>2018.09</t>
  </si>
  <si>
    <t>2020.05</t>
  </si>
  <si>
    <t>855.0</t>
  </si>
  <si>
    <t>2025.02.23</t>
  </si>
  <si>
    <t>150275</t>
  </si>
  <si>
    <t>24-K9-051085</t>
  </si>
  <si>
    <t>64-107077</t>
  </si>
  <si>
    <t>0719</t>
  </si>
  <si>
    <t>0005-000134</t>
  </si>
  <si>
    <t>장진영</t>
  </si>
  <si>
    <t>Chang Jinyoung</t>
  </si>
  <si>
    <t>etta321@naver.com</t>
  </si>
  <si>
    <t>010-2848-3531</t>
  </si>
  <si>
    <t>010-5051-4042</t>
  </si>
  <si>
    <t>Validation of the Korean Ford Insomnia Response to Stress Test Questionnaire</t>
  </si>
  <si>
    <t>sleep medicine research, 2018, vol.9, no.2, pp. 92-96 (5 pages)</t>
  </si>
  <si>
    <t>2018.12.20</t>
  </si>
  <si>
    <t>대한수면학회</t>
  </si>
  <si>
    <t>2093-9175</t>
  </si>
  <si>
    <t>2020.02.03</t>
  </si>
  <si>
    <t>870.0</t>
  </si>
  <si>
    <t>2024.08.04</t>
  </si>
  <si>
    <t>107651</t>
  </si>
  <si>
    <t>21203260568A</t>
  </si>
  <si>
    <t>국사편친위원회</t>
  </si>
  <si>
    <t>52-105484</t>
  </si>
  <si>
    <t>국가임상시험지원재단</t>
  </si>
  <si>
    <t>0005-000136</t>
  </si>
  <si>
    <t>권오현</t>
  </si>
  <si>
    <t>Kwon OhHyeon</t>
  </si>
  <si>
    <t>austin0417@naver.com</t>
  </si>
  <si>
    <t>010-9753-1009</t>
  </si>
  <si>
    <t>010-3645-1611</t>
  </si>
  <si>
    <t>2009.10</t>
  </si>
  <si>
    <t>2011.08</t>
  </si>
  <si>
    <t>팀장</t>
  </si>
  <si>
    <t>920.0</t>
  </si>
  <si>
    <t>2024.07.13</t>
  </si>
  <si>
    <t>140010</t>
  </si>
  <si>
    <t>1120</t>
  </si>
  <si>
    <t>0417</t>
  </si>
  <si>
    <t>0005-000137</t>
  </si>
  <si>
    <t>정다소</t>
  </si>
  <si>
    <t>Jeong Daso</t>
  </si>
  <si>
    <t>jeongdaso0114@naver.com</t>
  </si>
  <si>
    <t>010-3385-9574</t>
  </si>
  <si>
    <t>010-8209-9574</t>
  </si>
  <si>
    <t>2024.03.17</t>
  </si>
  <si>
    <t>CS Leaders(관리사)</t>
  </si>
  <si>
    <t>한국정보평가협회</t>
  </si>
  <si>
    <t>220050088C</t>
  </si>
  <si>
    <t>2022.05.20</t>
  </si>
  <si>
    <t>경기남부지방경찰청</t>
  </si>
  <si>
    <t>2020.04.03</t>
  </si>
  <si>
    <t>0114</t>
  </si>
  <si>
    <t>0005-000140</t>
  </si>
  <si>
    <t>박은주</t>
  </si>
  <si>
    <t>Park Eunju</t>
  </si>
  <si>
    <t>yyki1004fkd@gmail.com</t>
  </si>
  <si>
    <t>010-6899-6005</t>
  </si>
  <si>
    <t>010-8846-9630</t>
  </si>
  <si>
    <t>2016.12.01</t>
  </si>
  <si>
    <t>전산회계1급</t>
  </si>
  <si>
    <t>2145448964</t>
  </si>
  <si>
    <t>2013.04.25</t>
  </si>
  <si>
    <t>회계관리1급</t>
  </si>
  <si>
    <t>1-33-00287</t>
  </si>
  <si>
    <t>2010.04.05</t>
  </si>
  <si>
    <t>1310</t>
  </si>
  <si>
    <t>0005-000142</t>
  </si>
  <si>
    <t>박제완</t>
  </si>
  <si>
    <t>Park Jewan</t>
  </si>
  <si>
    <t>jwp010203@naver.com</t>
  </si>
  <si>
    <t>010-9497-8138</t>
  </si>
  <si>
    <t>010-8763-8138</t>
  </si>
  <si>
    <t>2018.11</t>
  </si>
  <si>
    <t>2020.06</t>
  </si>
  <si>
    <t>Evaluation of Tritium Ingestion Dose in the Republic of Korea Using Environmental Impact Assessment Methodologies from Three Organizations</t>
  </si>
  <si>
    <t>Nuclear Engineering and Technology, Vol. 57, No. 4, pp. 103323, 2025</t>
  </si>
  <si>
    <t>2024.11.14</t>
  </si>
  <si>
    <t>한국원자력학회</t>
  </si>
  <si>
    <t>1738-5733</t>
  </si>
  <si>
    <t>대한민국의 데이터를 활용한 국내외 평가 방법론에 따른 축산물 취식 시 삼중수소 유효선량 평가 비교분석</t>
  </si>
  <si>
    <t>방사선산업학회지, 제17권, 4호, pp.437-442, 2023</t>
  </si>
  <si>
    <t>2023.12.11</t>
  </si>
  <si>
    <t>방사선산업학회</t>
  </si>
  <si>
    <t>1976-2402</t>
  </si>
  <si>
    <t>업종별 방사선작업종사자 피폭 기록 다각형 모델 분석 연구</t>
  </si>
  <si>
    <t>한국방사선학회논문지, 제17권, 2호, pp.277-284, 2023</t>
  </si>
  <si>
    <t>2023.04.30</t>
  </si>
  <si>
    <t>한국방사선학회</t>
  </si>
  <si>
    <t>1976-0620</t>
  </si>
  <si>
    <t>2025.05.28</t>
  </si>
  <si>
    <t>785.0</t>
  </si>
  <si>
    <t>140575</t>
  </si>
  <si>
    <t>55374</t>
  </si>
  <si>
    <t>워드프로세서1급</t>
  </si>
  <si>
    <t>06-I3-002804</t>
  </si>
  <si>
    <t>2006.08.21</t>
  </si>
  <si>
    <t>1215</t>
  </si>
  <si>
    <t>0005-000143</t>
  </si>
  <si>
    <t>박소연</t>
  </si>
  <si>
    <t>Park Soyeon</t>
  </si>
  <si>
    <t>soyun0824@naver.com</t>
  </si>
  <si>
    <t>010-6288-7608</t>
  </si>
  <si>
    <t>010-3302-7608</t>
  </si>
  <si>
    <t>Is social support associated with postpartum depression, anxiety and perceived stress among Korean women within the first year postpartum?</t>
  </si>
  <si>
    <t>International Journal of Gynecology &amp; Obstetrics</t>
  </si>
  <si>
    <t>2023.06.26</t>
  </si>
  <si>
    <t>(3/5)</t>
  </si>
  <si>
    <t>TAYLOR &amp; FRANCIS LTD</t>
  </si>
  <si>
    <t>1743-8942</t>
  </si>
  <si>
    <t>불안정 노동이 미충족의료 경험에 미치는 영향</t>
  </si>
  <si>
    <t>2022.08.29</t>
  </si>
  <si>
    <t>서울대학교</t>
  </si>
  <si>
    <t>2022.09.01</t>
  </si>
  <si>
    <t>2022.10.15</t>
  </si>
  <si>
    <t>103698</t>
  </si>
  <si>
    <t>26184</t>
  </si>
  <si>
    <t>42-238875</t>
  </si>
  <si>
    <t>2019.02.15</t>
  </si>
  <si>
    <t>0005-000144</t>
  </si>
  <si>
    <t>유나윤</t>
  </si>
  <si>
    <t>Yu Na-Yoon</t>
  </si>
  <si>
    <t>ugs0806@naver.com</t>
  </si>
  <si>
    <t>010-2024-2295</t>
  </si>
  <si>
    <t>010-7131-2295</t>
  </si>
  <si>
    <t>2025.05.01</t>
  </si>
  <si>
    <t>차세대바이오단</t>
  </si>
  <si>
    <t>바이오파운드리 인프라 및 활용기반 구축사업, 바이오파운드리 기반 기술개발사업, 바이오파운드리 핵심기기 및 장비 고도화 기술개발사업, 합성생물학 핵심기술개발사업, 혁신인재양성(합성생물학전문인력양성사업) 사업 관리</t>
  </si>
  <si>
    <t>2024.07.15</t>
  </si>
  <si>
    <t>2025.04.30</t>
  </si>
  <si>
    <t>바이오헬스혁신기획단</t>
  </si>
  <si>
    <t>헬스케어 이노베이션 포럼·정책 아이디어 공모전 운영 및 지원, 월드바이오서밋 지원, 브리프 작성</t>
  </si>
  <si>
    <t>2024.01.31</t>
  </si>
  <si>
    <t>의료기기화장품산업단</t>
  </si>
  <si>
    <t>혁신형 의료기기기업 인증 및 관리</t>
  </si>
  <si>
    <t>2021.12.20</t>
  </si>
  <si>
    <t>2023.02.28</t>
  </si>
  <si>
    <t>혁신형 의료기기기업 인증 및 관리/의료기기산업 육성 지원 5개년 종합계획 지원</t>
  </si>
  <si>
    <t>2024.03.24</t>
  </si>
  <si>
    <t>103314</t>
  </si>
  <si>
    <t>21-K9-120893</t>
  </si>
  <si>
    <t>2021.10.01</t>
  </si>
  <si>
    <t>48-115010</t>
  </si>
  <si>
    <t>인사행정론</t>
  </si>
  <si>
    <t>민간부문의 조직, 인사, 예산 등을 벤치마킹하여 공공부문의   인적자원관리의 개념 및 특징에 대해서 파악한다.</t>
  </si>
  <si>
    <t>정책사례연구</t>
  </si>
  <si>
    <t>공공부문에서 나타나는 다양한 행정현상과 정책과정 등의 사례를 정책목표와 정책수단을 중점으로 학습하고 이해한다.</t>
  </si>
  <si>
    <t>행정학 현장실습</t>
  </si>
  <si>
    <t>소규모 프로젝트를 진행하면서 현장에서 필요로 하는 설계능력, 실무능력 향상 등을 목표로 한다.</t>
  </si>
  <si>
    <t>공공관리역량, 재무관리역량을 예산성립과정을 학습하며 향상시킨다.</t>
  </si>
  <si>
    <t>측정도구의 타당성과 신뢰성 등을 검증해 자료분석방법을 학습한다.</t>
  </si>
  <si>
    <t>보건의료연구개발 사업관리A - 19시간</t>
  </si>
  <si>
    <t>연구관리사 양성과정</t>
  </si>
  <si>
    <t>연구 관리 전반에 대한 이론 및 실무교육을 통한 연구관리 전문가 양성</t>
  </si>
  <si>
    <t>산학협력사관학교</t>
  </si>
  <si>
    <t>바이오혁신의길을걷다,첨단바이오</t>
  </si>
  <si>
    <t>바이오 대전환 및 첨단바이오</t>
  </si>
  <si>
    <t>1299</t>
  </si>
  <si>
    <t>0806</t>
  </si>
  <si>
    <t>보건의료연구개발 사업관리 직무는 보건의료 R&amp;D의 기획, 평가, 수행 관리, 성과관리 등 전주기 과정을 실무적으로 운영하는 역할을 수행한다고 생각합니다. 특히 한국보건산업진흥원이 수행하는 보건의료 R&amp;D는 국가연구개발사업으로, 정책 목표에 부합하는 연구개발 수행과 성과의 사회적 확산이 요구됩니다. 사업이 계획대로 수행되고 그 성과가 국민 삶의 질 향상에 실질적으로 기여할 수 있도록 관리하는 것이 이 직무의 핵심입니다.
보건의료는 국민의 생명과 건강에 직결된 분야로, 단순한 기술개발을 넘어 산업화 가능성과 사회적 파급력까지 고려해야 합니다. 따라서 사업관리자는 과학기술정책, 연구윤리, 법령 준수, 기술사업화 가능성 등 다양한 요소를 종합적으로 고려해 사업을 기획·운영해야 하며, 이러한 점에서 보건의료연구개발 사업관리 직무는 공공성과 산업성을 함께 다루는 복합적 역할이라고 생각합니다.
이러한 직무를 수행하기 위해서는 다음과 같은 세 가지 역량이 필요하다고 생각합니다. 
첫째, 보건의료 R&amp;D 및 국가연구개발사업 관련 정책과 법령에 대한 이해입니다. 저는 의료기기산업 법정계획 수립 지원 업무를 수행하며, 정책 아젠다 도출, 전문가 자문 운영, 부처 의견 수렴 등 정책 수립 전 과정을 경험하며 이 역량을 키울 수 있었습니다. 
둘째, 협약, 연구비 지급, 행정조치 등 연구관리 행정에 대한 실무 능력입니다. 연구개발 전문기관 재직 중 실제 과제 운영을 담당하며, 관련 법령에 따른 연구비 집행, 협약 체결, 이행관리 등 행정 전반에 대한 실무 경험을 쌓았습니다.
셋째, 기술·정책 환경을 반영하는 적극적 학습 태도입니다. 저는 원에 재직하면서 ‘주간 산업동향’을 주1회 작성하며 기술패권 경쟁, 합성생물학, AX 등 급변하는 기술 및 산업 트렌드를 정리해왔고, 이를 통해 학습한 내용을 정책포럼에 반영한 경험이 있습니다. 이러한 학습 태도는 경쟁력 및 현장성과를 동시에 높이는 기반이 될 것이라 생각합니다.
위와 같은 역량은 실제 업무 수행 과정에서 유기적으로 발휘되었습니다. 제가 담당한 과제 중 한 연구자의 동시수행 과제가 ‘3책 5공’ 기준을 초과해 규정 위반이 우려되는 상황이 있었습니다. 해당 기준은 「혁신법」 및 동시수행가능과제수 제한 고시에 따라, 참여 과제 5개 이내, 이 중 연구책임자는 3개 이내로 제한됩니다. 저는 연구자의 참여 내역과 기준 적용 예외 등 관련 규정을 분석하고, 유사 사례를 조사해 후순위 과제 협약을 삭제하는 방식의 대안을 제시했습니다. 이 과정에서 연구수행 전념 등 제도의 취지를 이해하고 연구자 제재 없이 문제를 해결할 수 있었습니다.
이 경험을 통해 저는 정책과 제도에 대한 이해, 행정 처리 역량, 적극적 학습태도가 사업관리 실무에서 매우 중요하다는 점을 체감했습니다. 앞으로도 축적된 경험과 학습을 바탕으로 보건의료 R&amp;D 사업의 공공성과 산업성을 균형 있게 실현하는 데 기여하고 싶습니다.</t>
  </si>
  <si>
    <t>한국보건산업진흥원은 보건산업의 육성과 보건서비스 향상을 위한 지원사업을 전문적·체계적으로 수행함으로써, 보건산업의 국제 경쟁력을 높이고 국민 건강 증진에 기여하기 위해 설립된 기관입니다. 진흥원은 보건의료 R&amp;D, 산업진흥, 인력양성, 해외진출 등을 통해 바이오헬스 산업의 지속가능한 성장을 지원하고, 글로벌 리더로서 산업혁신을 선도하고 있습니다. 이를 위해 ‘바이오헬스 연구성과 창출-바이오헬스 혁신 연구개발 확대 등과 같은 전략목표와 세부 과제를 설정하여 실행하고 있습니다. 진흥원의 조직 가치는 전문성, 도전, 소통, 신뢰이며, 이 가치를 바탕으로 전략적 산업 분석과 정책 집행을 통해 산업의 혁신 성장을 견인하는 등 보건산업 육성과 글로벌 경쟁력 제고로 국민 삶의 질을 향상하고자 노력하고 있습니다. 
다양한 이해관계 속에서 국가 예산을 집행하는 진흥원의 사업은 조직 구성원들의 직업윤리가 매우 중요하다고 생각합니다. 그 중에서도 저는 청렴성과 공익성이 가장 핵심적이라고 생각합니다. 청렴성은 정책 기획과 사업 집행 전 과정에서 공정성과 투명성을 유지하는 기반이 되며, 기관의 대외 신뢰를 좌우합니다. 공익성은 한정된 자원을 효율적으로 배분하고, 그 결과가 국민 건강과 삶의 질 향상으로 환류되도록 만드는 기준입니다. 산업 육성과 국민 삶의 질 향상 사이의 균형을 유지하려면, 사업 담당자가 청렴하고 공익 지향적인 태도를 함양하는 것이 매우 중요하다고 생각합니다.
저는 실제 업무 수행을 통해 청렴성과 공익성을 실천하기 위한 노력을 지속해왔습니다. 청렴성과 관련해서는 규정을 준수하여 업무를 수행하고자 노력하였습니다. 바이오헬스 박람회에서 혁신형 기업 홍보관 운영을 맡으며 용역기관 선정 평가를 수행할 당시, 입찰기관 간 접촉 차단을 위해 대기실과 평가실을 분리하고, 평가위원의 제척사유를 사전 검토하는 등 규정을 준수했습니다. 또한 질의응답 내용을 정리해 일관성 있는 답변을 함으로써 회색지대에서 발생할 수 있는 판단 차이를 방지하고 평가가 공정하게 이루어질 수 있도록 노력하였습니다.
공익성과 관련해서는, 기업 지원 방안을 마련할 때 민간의 경제적 요구와 공공성 간의 균형을 유지하는 데 집중했습니다. 민간기업은 수가 조정, 비급여 등 수익성 중심의 요구를 제시하지만, 전문가 자문과 국내외 사례 분석을 통해 비용 효과성과 국민 건강 향상이라는 공익 가치를 고려하고자 노력하였습니다.
앞으로도 공정한 절차와 명확한 기준에 기반한 사업 수행을 통해 국민에게 신뢰받는 정책과 지원 방안을 마련해 나가겠습니다. 진흥원이 지향하는 청렴하고 공익 중심적인 조직 문화를 실제 업무에서 실현할 수 있도록 노력하겠습니다.</t>
  </si>
  <si>
    <t>바이오헬스 국제 행사 운영 실무를 맡았을 때, 이해관계자와의 갈등을 조정한 경험이 있습니다. 해당 행사는 갑작스럽게 개최지가 인천으로 변경되면서 참석자들의 접근성이 저하되었고, 이를 보완하기 위해 부처 및 유관기관 관계자들을 대상으로 셔틀버스를 운행하게 되었습니다. 저는 셔틀버스 노선 기획과 계약, 시간표 작성, 현장 운영 등 전반적인 운영을 총괄하였습니다.
행사 당일, 프로그램 일정이 30분 이상 지연되며 부처 측으로부터 버스 출발 시간을 늦춰달라는 요청이 들어왔습니다. 세션이 끝나기 전 참석자가 빠져나갈 경우 행사 완성도가 떨어질 수 있다는 우려 때문이었습니다. 하지만 버스 기사님들은 이미 수차례 일정 변경에 응한 상태였고, 퇴근 시간 지연과 반복된 일정 변경에 대한 피로와 불만이 누적된 상황이었습니다. 더 이상의 변경은 수용할 수 없다는 강한 입장을 표명하며 갈등이 고조되었습니다.
저는 문제를 해결하기 위해 상황을 분석하였습니다. 이 상황을 단순한 일정 충돌이나 고집의 문제로 보지 않고, 감정과 자원 손실이 얽힌 구조적 갈등으로 인식하고 접근했습니다. 반복된 변경으로 인해 기사님들의 피로도가 상승하고, 행사 운영팀에 대한 신뢰가 약화된 감정적 문제가 있었으며, 동시에 시간과 노동 강도에 대한 우려가 복합적으로 작용하고 있었습니다. 저는 이 두 가지 갈등 요인을 함께 해결하지 않으면 어떤 제안도 받아들여지기 어렵다고 판단했습니다.
우선 기사님들의 감정을 완화하는 데 집중했습니다. 변경이 불가피했던 사정과 현장 상황을 충분히 설명드리고, 반복된 요청으로 인한 불편에 대해 진심으로 공감했습니다. 문제를 정당화하기보다는 이해와 공감을 바탕으로 신뢰를 회복하려 했습니다. 이후 실질적인 대안을 제시했습니다. 기존에는 A지점과 B지점을 모두 경유하는 노선으로 인해 운행 시간이 길어졌는데, 이를 분리 운행하여 A행, B행 전용으로 구성하여 전체 운행 시간을 줄였습니다. 이는 부처의 요청과 기사님의 요구를 반영한 절충안이었고, 기사님들은 이러한 대안을 수용하셨습니다. 이후 셔틀버스는 민원 없이 원활히 운행되었습니다. 참석자들도 마지막 세션까지 안정적으로 참여할 수 있었고, 행사 전반의 집중도도 유지되었습니다. 
업무를 수행하다보면 언제든 갈등 상황에 직면할 수 있다고 생각합니다. 이 경험을 통해 실무자로서 갈등의 본질을 구조적으로 이해하고, 이해관계와 감정을 조율하고, 실행 가능한 해결책을 제시하는 등 일련의 과정을 배울 수 있었습니다. 특히, 문제를 ‘해결’하기에 앞서 상대의 우선순위와 입장을 이해하는 과정이 얼마나 중요한지를 체감했습니다. 조직 내 갈등은 단순한 의사소통 문제가 아니라, 맥락과 자원을 함께 보는 접근이 필요하다고 생각합니다. 보건의료 연구개발 사업관리 업무는 다양한 이해관계자들과의 협업이 일상적으로 이뤄지며, 긴급한 대응과 유연한 조정이 요구되는 분야라고 생각합니다. 저의 이러한 경험을 바탕으로 진흥원의 정책적 신뢰와 현장 실행력을 동시에 높이는 데에 기여할 수 있도록 노력하겠습니다.</t>
  </si>
  <si>
    <t>진흥원은 바이오헬스 산업의 혁신 성장을 선도하는 기관으로, 빠르게 변화하는 정책 환경, 기술 트렌드, 산업 변화에 유연하게 대응하는 조직문화를 갖추고 있다고 생각합니다. 또한 보건의료 R&amp;D를 효과적으로 지원하고 실질적인 연구성과를 창출하기 위해 능동적인 업무환경을 이루고 있다고 생각합니다. 
진흥원에 입사하게 된다면, 도전정신 강점을 발휘해 더욱 성장할 수 있다고 생각합니다. 실제로 혁신형 의료기기기업 인증 평가 제도 개선 업무를 수행하면서, 접수부터 평가까지 온라인 시스템을 전면 도입한 경험이 있습니다. 당시에는 비R&amp;D 사업에 R&amp;D용 시스템을 적용하는 데 한계가 있었지만, 정보팀과의 협업을 통해 시스템 기능을 조정하고, 접수 기업 입장에서 오류를 최소화할 수 있도록 매뉴얼도 직접 제작하며 개선을 주도했습니다.
이처럼 관행에 안주하지 않고 새로운 방식에 과감히 도전하며 성과를 낸 경험은, 진흥원이 지향하는 유연하고 혁신적인 조직문화 속에서 더욱 강화될 수 있다고 생각합니다. 특히 최근 미·중 간 기술패권 경쟁이 심화되며 AI, 첨단바이오 등 전략기술이 외교·안보의 자산으로 떠오른 가운데, 기술주권 확보의 중요성이 커지고 있습니다. 이에 따라 R&amp;D 지원기관의 역할도 단순한 예산 집행을 넘어, 기술·산업 변화에 대응하는 정책적 기획과 성과 창출 중심의 사업관리로 확장돼야 한다고 생각합니다. 이를 위해서는 실무 경험을 넘어 정책 기획 역량까지 발전시키기 위한 도전이 필요하다고 생각합니다. 
이와 관련해서 저는 전문성 측면에서는 아직 보완해야 할 점이 있다고 느낍니다. 사업 운영, 정책화 경험은 축적해왔지만, 계약기간에 한계가 있기 때문에 이해의 깊이 등 전문성 부분이 약점이라고 생각합니다. 재직기간이 정해져 있기 때문에 부서 이동이 많았고, 업무 불연속성으로 인해 한계를 느꼈습니다. 바이오헬스 특화 지식과 보건의료 R&amp;D 분야에 대한 전문성은 연구자 및 기업과의 소통, 사업 목표에 부합하는 과제 기획, 정책 설계 등 보다 고도화된 역할을 수행하기 위해 반드시 필요한 역량이라고 생각합니다.
이를 보완하기 위해 저는 연구관리사 양성과정을 수강하고 자격증 취득을 준비하고 있으며, 첨단바이오 관련 학회 및 성과 교류회에도 적극 참여하고 있습니다. 실무 경험과 이론적 기반을 결합함으로써, 보건의료 R&amp;D의 구조와 운영 체계를 더 깊이 있게 이해하고, 실질적인 성과 창출을 지원할 수 있는 역량을 키워가고 있습니다.
바이오헬스 산업의 혁신과 국민 건강 증진이라는 진흥원의 미션을 달성하기 위해서는, 단순한 행정 지원을 넘어 전문성과 기획력을 갖춘 사업관리자로 성장하는 것이 중요하다고 생각합니다. 저는 앞으로도 변화에 능동적으로 대응하고, 제도를 개선하며, 실무 경험을 토대로 정책 기획까지 확장할 수 있는 실천력 있는 인재로 성장해 나가겠습니다. 동시에 전문성 강화를 위한 노력을 지속하여, 바이오헬스 R&amp;D 성과 창출에 실질적으로 기여할 수 있는 구성원이 되겠습니다.</t>
  </si>
  <si>
    <t>0005-000145</t>
  </si>
  <si>
    <t>김현지</t>
  </si>
  <si>
    <t>Kim Hyunji</t>
  </si>
  <si>
    <t>guswl5069@naver.com</t>
  </si>
  <si>
    <t>010-6397-6294</t>
  </si>
  <si>
    <t>2024.10.14</t>
  </si>
  <si>
    <t>2025.05.31</t>
  </si>
  <si>
    <t>2024.07.17</t>
  </si>
  <si>
    <t>2024.10.08</t>
  </si>
  <si>
    <t>2024.03.31</t>
  </si>
  <si>
    <t>2022.02.28</t>
  </si>
  <si>
    <t>800.0</t>
  </si>
  <si>
    <t>114214</t>
  </si>
  <si>
    <t>47-110824</t>
  </si>
  <si>
    <t>20-K9-051311</t>
  </si>
  <si>
    <t>2020.06.26</t>
  </si>
  <si>
    <t>1002</t>
  </si>
  <si>
    <t>1497</t>
  </si>
  <si>
    <t>1222</t>
  </si>
  <si>
    <t>0005-000148</t>
  </si>
  <si>
    <t>이지혜</t>
  </si>
  <si>
    <t>Lee Jihye</t>
  </si>
  <si>
    <t>dlwl56@naver.com</t>
  </si>
  <si>
    <t>010-2338-3192</t>
  </si>
  <si>
    <t>010-4221-3192</t>
  </si>
  <si>
    <t>2022.06.30</t>
  </si>
  <si>
    <t>주임</t>
  </si>
  <si>
    <t>2019.02.28</t>
  </si>
  <si>
    <t>147374</t>
  </si>
  <si>
    <t>43-226011</t>
  </si>
  <si>
    <t>1470</t>
  </si>
  <si>
    <t>0528</t>
  </si>
  <si>
    <t>0005-000149</t>
  </si>
  <si>
    <t>이영주</t>
  </si>
  <si>
    <t>LEE YOUNGJOO</t>
  </si>
  <si>
    <t>mass3758@gmail.com</t>
  </si>
  <si>
    <t>010-8711-3758</t>
  </si>
  <si>
    <t>복무중</t>
  </si>
  <si>
    <t>2022.09</t>
  </si>
  <si>
    <t>2025.08</t>
  </si>
  <si>
    <t>직접입력</t>
  </si>
  <si>
    <t>Rapid and non-destructive spectroscopic method for classifying beef freshness using a deep spectral network fused with myoglobin information</t>
  </si>
  <si>
    <t>Food Chemistry, Volume 352, 129329</t>
  </si>
  <si>
    <t>2021.08.01</t>
  </si>
  <si>
    <t>(2/6)</t>
  </si>
  <si>
    <t>ELSEVIER</t>
  </si>
  <si>
    <t>0308-8146</t>
  </si>
  <si>
    <t>Rapid identification of counterfeited beef using deep learning-aided spectroscopy: Detecting colourant and curing agent adulteration</t>
  </si>
  <si>
    <t>Food and Chemical Toxicology Volume 181, 114088</t>
  </si>
  <si>
    <t>2023.10.05</t>
  </si>
  <si>
    <t>(2/5)</t>
  </si>
  <si>
    <t>0278-6915</t>
  </si>
  <si>
    <t>2024.03.11</t>
  </si>
  <si>
    <t>885.0</t>
  </si>
  <si>
    <t>2024.01.28</t>
  </si>
  <si>
    <t>134656</t>
  </si>
  <si>
    <t>1209</t>
  </si>
  <si>
    <t>1206</t>
  </si>
  <si>
    <t>0005-000151</t>
  </si>
  <si>
    <t>이원동</t>
  </si>
  <si>
    <t>Lee Onedong</t>
  </si>
  <si>
    <t>sky159789@naver.com</t>
  </si>
  <si>
    <t>010-4536-7022</t>
  </si>
  <si>
    <t>010-3370-7022</t>
  </si>
  <si>
    <t>2016.06</t>
  </si>
  <si>
    <t>2018.03</t>
  </si>
  <si>
    <t>735.0</t>
  </si>
  <si>
    <t>2023.07.30</t>
  </si>
  <si>
    <t>116553</t>
  </si>
  <si>
    <t>763</t>
  </si>
  <si>
    <t>0207</t>
  </si>
  <si>
    <t>0005-000156</t>
  </si>
  <si>
    <t>김의찬</t>
  </si>
  <si>
    <t>kim eui chan</t>
  </si>
  <si>
    <t>kimeochan5@gmail.com</t>
  </si>
  <si>
    <t>010-4167-2250</t>
  </si>
  <si>
    <t>010-9396-2396</t>
  </si>
  <si>
    <t>2016.03</t>
  </si>
  <si>
    <t>4년11개월</t>
  </si>
  <si>
    <t>2024.03.12</t>
  </si>
  <si>
    <t>2A1278305465</t>
  </si>
  <si>
    <t>19-K9-092042</t>
  </si>
  <si>
    <t>2019.10.04</t>
  </si>
  <si>
    <t>보건의료연구개발 사업관리A - 21시간</t>
  </si>
  <si>
    <t>0005-000157</t>
  </si>
  <si>
    <t>전지윤</t>
  </si>
  <si>
    <t>Jeon Jiyoon</t>
  </si>
  <si>
    <t>smile4460@naver.com</t>
  </si>
  <si>
    <t>010-4460-1801</t>
  </si>
  <si>
    <t>010-7347-1801</t>
  </si>
  <si>
    <t>2024.06.27</t>
  </si>
  <si>
    <t>2024.12.30</t>
  </si>
  <si>
    <t>2024.11.09</t>
  </si>
  <si>
    <t>111760</t>
  </si>
  <si>
    <t>24-K9-010330</t>
  </si>
  <si>
    <t>2024.03.08</t>
  </si>
  <si>
    <t>63105696</t>
  </si>
  <si>
    <t>0107</t>
  </si>
  <si>
    <t>0005-000159</t>
  </si>
  <si>
    <t>원우미</t>
  </si>
  <si>
    <t>Won Woomi</t>
  </si>
  <si>
    <t>soung0610@naver.com</t>
  </si>
  <si>
    <t>010-4527-4551</t>
  </si>
  <si>
    <t>3년2개월</t>
  </si>
  <si>
    <t>2025.06.08</t>
  </si>
  <si>
    <t>2019.10.31</t>
  </si>
  <si>
    <t>2O8026234410</t>
  </si>
  <si>
    <t>0610</t>
  </si>
  <si>
    <t>0005-000160</t>
  </si>
  <si>
    <t>이원규</t>
  </si>
  <si>
    <t>Lee Wongyu</t>
  </si>
  <si>
    <t>won5541@naver.com</t>
  </si>
  <si>
    <t>010-8215-3700</t>
  </si>
  <si>
    <t>010-7940-1337</t>
  </si>
  <si>
    <t>2009.08</t>
  </si>
  <si>
    <t>2011.06</t>
  </si>
  <si>
    <t>근로복지공단</t>
  </si>
  <si>
    <t>2024.08.23</t>
  </si>
  <si>
    <t>2024.06.09</t>
  </si>
  <si>
    <t>102707</t>
  </si>
  <si>
    <t>73-114410</t>
  </si>
  <si>
    <t>25-K9-007614</t>
  </si>
  <si>
    <t>2025.02.18</t>
  </si>
  <si>
    <t>0518</t>
  </si>
  <si>
    <t>0005-000161</t>
  </si>
  <si>
    <t>조현수</t>
  </si>
  <si>
    <t>Cho Hyunsoo</t>
  </si>
  <si>
    <t>claire1990@naver.com</t>
  </si>
  <si>
    <t>010-9859-5856</t>
  </si>
  <si>
    <t>010-3025-1278</t>
  </si>
  <si>
    <t>dTBP2 attenuates severe airway inflammation by blocking inflammatory cellular network mediated by dTCTP</t>
  </si>
  <si>
    <t>Biomedicine &amp; Pharmacotherapy, Volume 144, December 2021</t>
  </si>
  <si>
    <t>2021.10.08</t>
  </si>
  <si>
    <t>(1/7)</t>
  </si>
  <si>
    <t>Elsevier</t>
  </si>
  <si>
    <t>1950-6007</t>
  </si>
  <si>
    <t>Dimerized Translationally Controlled Tumor Protein-Binding Peptide 2 Attenuates Systemic Anaphylactic Reactions Through Direct Suppression of Mast Cell Degranulation</t>
  </si>
  <si>
    <t>Frontiers in pharmacology, Volume 12 , October 2021</t>
  </si>
  <si>
    <t>2021.10.19</t>
  </si>
  <si>
    <t>(1/5)</t>
  </si>
  <si>
    <t>Frontiers</t>
  </si>
  <si>
    <t>1663-9812</t>
  </si>
  <si>
    <t>Dimeric translationally controlled tumor protein-binding peptide 2 attenuates imiquimod-induced psoriatic inflammation through induction of regulatory T cells</t>
  </si>
  <si>
    <t>Biomedicine &amp; Pharmacotherapy, Volume 152, August 2022</t>
  </si>
  <si>
    <t>2022.06.08</t>
  </si>
  <si>
    <t>(1/8)</t>
  </si>
  <si>
    <t>2년8개월</t>
  </si>
  <si>
    <t>2023.12.18</t>
  </si>
  <si>
    <t>기업부설연구소</t>
  </si>
  <si>
    <t>955.0</t>
  </si>
  <si>
    <t>161945</t>
  </si>
  <si>
    <t>1257</t>
  </si>
  <si>
    <t>0104</t>
  </si>
  <si>
    <t>0005-000164</t>
  </si>
  <si>
    <t>최은혁</t>
  </si>
  <si>
    <t>Choi Eunhyuk</t>
  </si>
  <si>
    <t>tw02017@naver.com</t>
  </si>
  <si>
    <t>010-4156-2927</t>
  </si>
  <si>
    <t>010-5478-2927</t>
  </si>
  <si>
    <t>2016.04</t>
  </si>
  <si>
    <t>2022.02.21</t>
  </si>
  <si>
    <t>현재 재직중</t>
  </si>
  <si>
    <t>2020.12.31</t>
  </si>
  <si>
    <t>975.0</t>
  </si>
  <si>
    <t>2024.09.29</t>
  </si>
  <si>
    <t>136621</t>
  </si>
  <si>
    <t>1079</t>
  </si>
  <si>
    <t>0914</t>
  </si>
  <si>
    <t>0005-000166</t>
  </si>
  <si>
    <t>이정재</t>
  </si>
  <si>
    <t>Lee Jungjea</t>
  </si>
  <si>
    <t>jjea1121@naver.com</t>
  </si>
  <si>
    <t>010-9185-9843</t>
  </si>
  <si>
    <t>010-6476-1121</t>
  </si>
  <si>
    <t>2019.08</t>
  </si>
  <si>
    <t>2021.03</t>
  </si>
  <si>
    <t>2K7464801561</t>
  </si>
  <si>
    <t>67-207026</t>
  </si>
  <si>
    <t>2023.11.03</t>
  </si>
  <si>
    <t>0005-000168</t>
  </si>
  <si>
    <t>이다영</t>
  </si>
  <si>
    <t>Lee Dayoung</t>
  </si>
  <si>
    <t>okdokey2022@gmail.com</t>
  </si>
  <si>
    <t>010-4019-2056</t>
  </si>
  <si>
    <t>010-7940-2056</t>
  </si>
  <si>
    <t>개방형 혁신활동의 외부 협력파트너 유형과 혁신성과 간 관계: 기업규모와 산업유형의 조절효과를 중심으로</t>
  </si>
  <si>
    <t>한국기술혁신학회지, 24(6), 1187-1217, 2021</t>
  </si>
  <si>
    <t>한국기술혁신학회지</t>
  </si>
  <si>
    <t>1598-2912</t>
  </si>
  <si>
    <t>개방형 혁신활동의 수준이 혁신성과에 미치는 영향: 기술보호의 매개효과를 중심으로</t>
  </si>
  <si>
    <t>기술혁신연구,29(4),31-57,2021</t>
  </si>
  <si>
    <t>기술혁신연구</t>
  </si>
  <si>
    <t>1598-1347</t>
  </si>
  <si>
    <t>국가통합바이오빅데이터사업단(총괄기획팀)</t>
  </si>
  <si>
    <t>한국광기술원</t>
  </si>
  <si>
    <t>3년3개월</t>
  </si>
  <si>
    <t>2021.11.22</t>
  </si>
  <si>
    <t>2025.03.08</t>
  </si>
  <si>
    <t>기업성장지원센터</t>
  </si>
  <si>
    <t>기술원</t>
  </si>
  <si>
    <t>기술사업화 업무 및 사업관리 수행</t>
  </si>
  <si>
    <t>대학원 진학</t>
  </si>
  <si>
    <t>ㅇㅇ대학교 산학협력단</t>
  </si>
  <si>
    <t>2020.02.27</t>
  </si>
  <si>
    <t>2021.11.15</t>
  </si>
  <si>
    <t>사업화컨설팅</t>
  </si>
  <si>
    <t>직원</t>
  </si>
  <si>
    <t>2017.09.01</t>
  </si>
  <si>
    <t>2018.02.28</t>
  </si>
  <si>
    <t>기업가센터</t>
  </si>
  <si>
    <t>창업지원 업무</t>
  </si>
  <si>
    <t>236.0</t>
  </si>
  <si>
    <t>2023.12.17</t>
  </si>
  <si>
    <t>0002-0022883</t>
  </si>
  <si>
    <t>24-K9-013111</t>
  </si>
  <si>
    <t>기술예측</t>
  </si>
  <si>
    <t>각 산업군별로 기술 미래성을 예측하고 이에 대한 사업화 전략 기획 수립</t>
  </si>
  <si>
    <t>산업인공지능</t>
  </si>
  <si>
    <t>AI 기반의 인공지능 방법론 분석 연구를 진행하고 이에 대한 산업군 분석 등의 교육</t>
  </si>
  <si>
    <t>임상연구의최신동향</t>
  </si>
  <si>
    <t>최근 AI기반의 임상연구 트랜드를 분석하여, 이에 임상 현장과 연결 할 수 있는 방법</t>
  </si>
  <si>
    <t>혁신의료기기성능및임상유효성평가</t>
  </si>
  <si>
    <t>의료 인허가 관련 인증 시스템 및 현장에서 활용하는 방법 연구 교육 진행</t>
  </si>
  <si>
    <t>기술가치평가</t>
  </si>
  <si>
    <t>산업에서 활용하고 있는 기술 들을 분석해보고 이에 대한 미래 기술 전략 수립에 대한 가치 평가 교육 수행</t>
  </si>
  <si>
    <t>보건산업진흥지원 - 96시간</t>
  </si>
  <si>
    <t>입문자를 위한 R데이터 분석과 텍스트 마이닝 : 단계별 학습가이드</t>
  </si>
  <si>
    <t>R데이터 관련하여 분석 방법론을 연구하고 이에 대한 연구 전략 수립 교육</t>
  </si>
  <si>
    <t>[플립러닝] 디지털마케팅 - 그로스해킹 &amp; 구글애널리틱스</t>
  </si>
  <si>
    <t>디지털마케팅 관련하여 전략 수립 및 사업화 분석에 관한 교육</t>
  </si>
  <si>
    <t>(주)휴넷</t>
  </si>
  <si>
    <t>AP News &amp; Busiiness</t>
  </si>
  <si>
    <t>AP News &amp; Busiiness, 관련 영어 교육</t>
  </si>
  <si>
    <t>챔프스터디 원격평생교육원</t>
  </si>
  <si>
    <t>1 PAGE로 승부하라 : 강력한 한 장의 기획서</t>
  </si>
  <si>
    <t>1 PAGE 요약보고서 작성 등에 대한 교육 진행</t>
  </si>
  <si>
    <t>캠브리지 잉글리시 Business Benchmark-초급1</t>
  </si>
  <si>
    <t>영어 회화 관련 교육 수행</t>
  </si>
  <si>
    <t>[바이오헬스 혁신성장 인프라 강화에 선도자]
  본 직군은 '2025년도 보건복지부 R&amp;D 중점 추진 방향 중 하나인 바이오헬스 혁신성장 인프라 강화'에 한 파트를 두고 있습니다. 특히 TRL 기반의 성장 지원으로 유망 창업 기업을 선발하여, 보건의료 기술 마케팅 사업화 진행 등 밀착 지원을 합니다. 단순 지원을 넘어서 바이오 코리아, 벤처카페, 글로벌 기술 교류 지원을 통해 사업화 전략 수립 구성에 도움을 줍니다. 도전정신을 바탕으로 기술 분석 능력 및 R&amp;D 사업 관리가 중요하다고 생각합니다. 저는 관련 학위 취득과 가치분석사, IP정보검색사와 같은 기술사업화 자격증 보유, 교육을 통해 의료 시장에 대한 연구를 하고 있습니다. 이는 보건의료 사업화 전략 수립에 핵심이라고 생각합니다. 입사 후, 새로운 보건의료에 대한 키워드가 나오더라도 최소시간으로 최대이익의 효과를 볼 수 있도록 업무를 수행할 자신이 있습니다.
[IT+ 기술경영 학문의 융합]
  현재 기술경영 박사과정에 재학 중이며, 기술기획과 산업인공지능 외 2개 과목을 이수했습니다. 더 나아가 데이터 기반 의사결정 역량과 전략 기획 능력을 강화했습니다. 그리고 분석 능력을 키우기 위해 R프로그래밍 기반 특허 데이터 및 네트워크 분석 연구를 통해 기술 연결 및 산업 트렌드를 파악하는 역량을 키우고 있습니다. 또한 다양한 학문의 거버넌스를 구축하기 위해 보건과 IT의 융합 관점에서 인허가 관련 과목 등을 이수하며 복잡한 규제 및 산업 구조에 대한 지식도 확보했습니다. 
 앞서 말씀드린 내용을 기반으로 학제 간 융복합 역량을 활용하여 데이터 기반의 과학적 기획과 다양한 부서의 실무자와 협업을 통한 효율적 프로젝트 관리에 직접적으로 기여할 수 있습니다. 그리고 의료 시장의 기술 예측 미래 분석으로 논문의 연구 주제를 설정해, 산학연 기반의 환경 구성 연구를 집중적으로 하고 있습니다. 
 저는 박사과정 첫 학기를 4.5 GPA으로 마무리했고 전문 연구자로 성장하고 있습니다. 이는 입사 후에 융합 기반 기술사업화 전략 수립 역할을 수행할 수 있는 원천이 될 수 있습니다. 학사과정에서는 IT 전문 지식 향상을 위해 공학기술과 경영 학문에 대해 집중적으로 학습했고, 석사과정에서는 산업기술 측면에 집중하여 기술전략, 기술기획, 기술가치평가 등 기술사업화 관련 과목 13개 이상을 이수했습니다. 그리고 3년 이상 실무 경험을 통해 인프라 활성화를 직접 경험하여 중상급의 전문성을 갖추게 되었습니다. 
  저는 다양한 학문에서 개방형 혁신 기반 산업별 기술협력 연구로 KCI 논문 2편을 발표한 연구 경력이 있습니다. 또한 A부터 Z까지 전 주기를 포괄하는 2개 이상의 사업을 운영했고 5개 이상의 연구소기업 설립 및 기업지원을 수행했습니다. 해당 역량을 기반으로 여러 중소기업에 20건 이상의 저가양도를 추진했습니다. 기술 품질 향상에 필요한 간이 기술 가치 평가를 했으며, 산학연 기반의 인프라 환경 구성을 구축했습니다. 이처럼 다양한 산업 분야로 확장하고 R&amp;D 전략 수립에 적극적으로 운영하겠습니다.</t>
  </si>
  <si>
    <t>[개방형 혁신 기반의 국내외 보건의료 환경 구성]
  한국보건산업진흥원은 보건산업의 국제 경쟁력 강화와 국민 보건 향상을 목표로 바이오헬스 산업 혁신과 국민 건강 증진을 선도하는 기관이라고 이해하고 있습니다. 특히 국내외 연구성과 산업화와 수출 경쟁력 강화, 지속 가능한 경영 체계 구축을 통해 헬스 분야 기술사업화를 전체적으로 지원하며, 공공성과 산업성의 균형을 유지하는 점이 특징입니다. 또한 투명한 지원과 신뢰할 수 있는 정보 제공을 바탕으로 산학연과 정부를 연결하는 허브 역할을 수행하며, 개방형 혁신으로 글로벌 보건의료 생태계 조성에 기여하고 있다고 생각합니다.
[다 방면 접근 방식]
  다양한 보건의료 사업 수행으로 국민 건강과 환경 구성이 직결되므로 지원 사업의 운영과 성과에 대한 책임감이 중요하다고 생각합니다. 이에 대한 노력으로 총 2가지 관점인 연구소기업 설립, SMK 기획에 대해서 말씀드리고자 합니다.
  먼저 연구소 기업 발굴이 핵심인 사업을 소속 센터에서 수행했으며, 주요 목표는 우수한 기술을 갖고 있는 강소기업들을 지역으로 유치하여, 연구소기업을 설립하는 것이었습니다. 퇴근 후, 연구소 기업 우수사례를 찾아보며, 기업 가치성을 높이기 위해 노력했습니다. 특히, 원페이지 요약서를 활용하여, 양자 간의 수요를 적절하게 파악했고 원의 우수한 기술을 이전 받을 수 있도록 소통 중심의 업무를 했습니다.
  저는 WBS 기반으로 업무를 진행했습니다. 먼저 처음 기업을 만나 사업성과 희망하는 기술분야에 관해서 이야기를 나누었고 원내 특허 리스트 보유에서 '대분류-&gt;중분류-&gt;소분류'로 나누어 가능한 기술 10개를 제시했습니다. 그 후, 기업 수요에 맞는 기술관련 연구자에게 연구소기업 관련 원페이지 요약서를 배포하고 추가적으로 미팅하며, 연구자를 설득했습니다. 그리고 기술가치 평가 진행 시, 발표 자료 검토 등 수정을 해주며, 매니저 역할을 해주었습니다. 마지막으로 최종 평가를 받으며, 설립 대장정을 마무리할 수 있었습니다. 발굴부터 관리까지 총 3개의 연구소 기업을 설립했습니다.
  다음으로는 우수 기술을 발굴하기 위해 각 분야의 센터장님께 연락드리고 개별 미팅을 하며, 수요를 현장에서 듣기 위해 많은 노력을 했습니다. 덕분에 신입 박사들이 보유한 기술을 소개하는 자료와 영상을 제작할 수 있었습니다.
  본 자료 기반으로, 다양한 곳에서 기술 소개 및 많은 기업들을 만나며, 우수한 기술이 기업들과 연결될 수 있도록 브릿지 역할을 돈독하게 진행했습니다. 특히 신입 박사들의 보유 기술이 소개될 수 있도록, 사업화 가능성을 중심으로 기술설명회에서 관련 내용을 안내했습니다. 이러한 노력의 결과로 5건 이상의 기술사업화 성공을 이끌어냈습니다.
  보건의료 분야는 생명윤리와 밀접하게 관련되어 있어, 법적 요소를 충분히 고려한 책임 있는 사업 운영이 중요하다고 판단합니다. 이에 해당 직무에 입사하게 된다면, 단순한 지원 관리에 그치지 않고 사업화 전략을 능동적으로 수립하며, 1+1 융복합 관점을 바탕으로 실질적인 성과 창출에 기여하겠습니다.</t>
  </si>
  <si>
    <t>[객관적 근거 기반의 분석정신]
  성과물 관리 업무를 수행하던 중, 장기 보유 특허로 인해 예산이 낭비되고 있는 문제를 발견했습니다. 저는 문제 해결을 위해 객관적인 근거를 수집하기로 결정했고 예산 낭비를 줄이기 위한 다양한 방안을 모색하기 시작했습니다.
  구체적인 설득 근거를 제시하기 위해 지난 3년간 특허 지출 예산과 1건당 발생한 비용을 분석했습니다. 그 결과, 사업화되지 않은 장기 보유 특허가 과도한 유지 비용을 초래하고 있다는 문제를 확인할 수 있었습니다. 또한 특허 유지 기간과 기술이전 성공률 간의 상관관계를 분석한 결과, 6년 이상 유지된 특허는 기술이전 가능성이 현저히 낮으며, 해외 특허의 경우 국내보다 유지 비용이 2배 이상 높다는 사실도 입증했습니다. 특히 미국 특허의 경우, 관련 비용이 1건당 약 2,000만 원 이상 발생하는 것으로 확인되었습니다. 
  저는 해외 특허의 전략적 관리와 국내 특허 유지 기간 설정이 필요하다는 분석을 토대로, 본부장님과 센터장님께 특허 포트폴리오 조정 및 유지 전략 개선 방안을 제안하였습니다. 또한 설득하기 위해 6개월간 경영기획팀, 연구본부 등 관련 부서와 자발적으로 미팅을 주도했습니다. 그 결과 객관적인 데이터를 바탕으로 논리와 신뢰의 공감대를 형성할 수 있었습니다. 전체 간부회의에서는 “특허 유지 기간은 5년으로 제한하고, 기술이전과 연계된 특허를 별도로 관리한다.”라는 결론이 도출되었습니다. 이를 통해 연간 약 4,000만 원의 지출을 절감하고, 미수금 비율을 2% 이상 개선하여 재정 건전성을 강화하는 성과를 창출했습니다.
[믿음과 경청의 자세]
  최소한의 직무발명 지식재산권 관리와 1:1 관점으로 등록보상금 지급을 주장하는 보직자와 전체적인 지식재산권 관리로 1:다의 등록보상금 동기부여를 하자는 실무진 간에 의견 차이가 있었습니다. 보직자는 국내외 각 1개 특허 보상에 대한 입장이었고 실무자는 연구자의 성과 중심으로 지급하자는 의견이었습니다. 이에 저는 객관적 자료를 활용하여 최소 시간으로 최대 이익을 얻기 위해서 국내외 각각 1건에 대해 보상금을 지급한다면 국내 특허 등록에서 마무리하는 경우가 많고 기술 기반 해외 진입이 줄어들 것이라는 의견을 제시했습니다. 또한 등록보상금에 대한 판례 분석 및 다른 기관의 등록 보상금 제도를 벤치마킹하였습니다. 그리고 원페이지 보고서에 해당 의견을 활용하여 우수 성과물 확보를 위해 등록보상금 제도의 필요성에 대해서 이야기했습니다. 
  단계별 업무 추진 시, 소통기반의 업무를 진행했고 상대방을 존중한 결과, 꾸준한 피드백을 받을 수 있었습니다. 저는 경영기획실과의 지속적인 협의를 통해 지식재산권 기반 연구 성과물 보호를 위한 새로운 규정 제정을 추진했습니다. 등록보상금 제도는 ‘1:다’ 권리 확보 관점과 우수 특허 확보의 필요성을 근거로 설득하였고, 전반적인 지식재산권 권리 범위를 사전에 관리함으로써 특허 분쟁을 예방하자는 방향으로 정리되었습니다. 그 결과, 8년 만에 해당 규정은 신규로 제정되며, 우수 성과로 마무리하였습니다.</t>
  </si>
  <si>
    <t>[보건의료분야의 기술사업화 인재]
  저를 표현하는 세 가지 키워드로서 높은 친화력, 융합형 역량, 그리고 강한 추진력입니다. 이는 한국보건산업진흥원이 추구하는 변화에 능동적으로 대응하고 주도하는 미래 지향적 인재와 부합한다고 생각합니다. 특히 다양한 기관과 연구자 간 협력을 통해 기술사업화를 추진해 온 경험은 진흥원의 조직문화와도 잘 맞습니다. 진흥원은 보건의료 기술의 발굴부터 사업화까지 여러 이해관계자와의 협업이 핵심이며, 저는 학부 시절부터 사람들과 소통하며 애로사항을 해결하는 데 만족감을 느꼈습니다. 이러한 성향 덕분에 산학협력단 근무를 시작으로 기술사업화 분야를 알게 되었고, 이후 창업보육전문매니저, 기술사업화전문코디네이터 등 6종의 관련 자격을 취득하며 전문성을 강화했습니다. 이는 기업의 요구를 면밀히 파악하고 적합한 지원 프로그램과 기술사업화 전략을 제시해 성과를 만들어 왔습니다.
  또한 오픈이노베이션 연구자로서 역량은 진흥원의 미래지향적 과제 추진과 직결됩니다. 저는 학문적 연구와 실무 경험을 결합하여 기업이 적합한 외부 파트너와 협력할 때, 사업화 성과가 높아진다는 결론을 도출하였으며, 이를 바탕으로 KCI 등재 논문 2편을 발표했습니다. 박사과정에서는 데이터 기반 분석 연구를 하며, 기술사업화 활성화 고도화 노력에 다방면으로 노력하고 있습니다. 이러한 연구 기반의 실무 역량은 진흥원이 추진하는 보건의료기술의 글로벌 확산과 혁신사업 발굴에 기여할 수 있다고 확신합니다. 특히 진흥원의 다양한 부서와의 협업이 요구되는 환경 속에서, 저는 친화적인 소통 능력과 융합형 시각을 바탕으로 타 부서와의 시너지를 극대화하며 성장할 수 있다고 생각합니다.
[궁금함과 깊은 생각]
  직무와 관련해 문제를 다루며, 법적으로 고려해야 하는 요소가 많습니다. 주어진 업무에 대해서 다방면으로 생각하는 것이 단점이라고 생각합니다. 특히 시간에 맞춰서 업무를 수행해야 함에도 깊은 몰입으로 생각하는 것에 많은 시간을 소비할 수도 있기 때문입니다. 지나친 몰입은 다양한 업무를 하여야 하는 실무진 입장에서 문제가 될 수 있습니다. 이에 저는 다음과 같이 업무를 해결하고 있습니다. 먼저 업무의 구조화를 만드는 것입니다. 우선순위를 지정하여, 사전에 궁금증을 해소한 뒤, 진행하고 있습니다. 선해결 후접근의 방안으로 업무의 효율성을 높이는 관점이라고 생각합니다.
   또한 업무 지원과 법률적 시안을 다루는 것을 수행하면서 의견 차이로 인해 정서적 스트레스를 경험한 적이 있습니다. 초기에는 이러한 스트레스를 해소하기 위해 먹는 것으로 기분을 달랬지만, 결국 건강에 적신호를 가져오는 부정적인 결과를 초래했습니다. 저는 걸그룹 댄스를 완벽하게 익히기로 마음먹었습니다. 명확한 목표 의식을 가지고 하루 30분 이상 꾸준히 연습한 결과, 현재 5곡 이상 안무를 완벽하게 소화할 수 있을 정도의 성취감을 얻었습니다.
  이처럼 업무 수행 중, 예상치 못한 어려움이 닥치더라도 흔들림 없이 유연하게 대응하고 다양한 측면에서 최상의 조직 성과를 창출하는 데 기여하겠습니다.</t>
  </si>
  <si>
    <t>0005-000169</t>
  </si>
  <si>
    <t>정경숙</t>
  </si>
  <si>
    <t>Jung Kyungsook</t>
  </si>
  <si>
    <t>jeongks419@naver.com</t>
  </si>
  <si>
    <t>010-5755-7746</t>
  </si>
  <si>
    <t>010-6400-7570</t>
  </si>
  <si>
    <t>SCOPUS</t>
  </si>
  <si>
    <t>Risk of Water and Food-Borne Communicable Diseases in  Travelers Entering Korea</t>
  </si>
  <si>
    <t>Osong Public Health Res Perspect 2019;10(4):215−220</t>
  </si>
  <si>
    <t>2019.06.19</t>
  </si>
  <si>
    <t>질병관리본</t>
  </si>
  <si>
    <t>2210-9099</t>
  </si>
  <si>
    <t>8년5개월</t>
  </si>
  <si>
    <t>7년7개월</t>
  </si>
  <si>
    <t>2017.12.15</t>
  </si>
  <si>
    <t>검역정책과</t>
  </si>
  <si>
    <t>감염병 검역대응, 검역관련 통계 관리, 국제공인예방접종사업 관리 등</t>
  </si>
  <si>
    <t>2017.08.28</t>
  </si>
  <si>
    <t>2017.12.16</t>
  </si>
  <si>
    <t>보건행정과</t>
  </si>
  <si>
    <t>시간강사</t>
  </si>
  <si>
    <t>강의</t>
  </si>
  <si>
    <t>2015.03.01</t>
  </si>
  <si>
    <t>2015.08.31</t>
  </si>
  <si>
    <t>보건복지정보학과</t>
  </si>
  <si>
    <t>17203021557P</t>
  </si>
  <si>
    <t>2017.11.24</t>
  </si>
  <si>
    <t>보건학</t>
  </si>
  <si>
    <t>보건학에 대한 전반적인 내용 학습</t>
  </si>
  <si>
    <t>보건사업관리</t>
  </si>
  <si>
    <t>보건사업관리를 위한 이론 학습</t>
  </si>
  <si>
    <t>보건행정학에 대한 이론 학습</t>
  </si>
  <si>
    <t>보건 통계학 이론 학습 및 토론</t>
  </si>
  <si>
    <t>의료경영세미나</t>
  </si>
  <si>
    <t>의료경영에 대한 전반적인 내용 학습</t>
  </si>
  <si>
    <t>1305</t>
  </si>
  <si>
    <t>1487</t>
  </si>
  <si>
    <t>‘보건산업진흥지원’은 우리나라의 보건산업의 국제 경쟁력 향상과 고부가가치 국가 핵심 전략사업으로 육성하기 위한 정책과 사업을 추진하는 역할을 합니다. 주요 업무는 ①기술사업화 활성화 및 창업 지원, ②제약바이오산업 관리, ③의료기기사업관리, ④바이오헬스인재양성 등 으로 다양한 영역에서 보건산업의 혁신과 성장을 지원하는 역할을 수행합니다. 저는 이 직무를 국내 보건산업의 성장을 위한 지원을 통해 기반을 마련하고 정책을 계획하고 시행 및 사업 관리하는 업무라고 이해하고 있습니다.
(이론 및 다양한 실무 경험을 통한 준비된 인재)  ‘보건산업진흥지원’ 업무를 수행하기 위해서는 ‘전문적 지식’과 다양한 실무 경험을 통한 ‘정확한 자료 분석 및 보고서 작성 능력’이 필요하다고 생각합니다. 전문적 지식을 업무에 활용하기 위해 보건경제학, 보건 통계학, 국제보건 등의 수업을 들으며 보건학을 석사를 취득하였으며, 학위 기간 동안 자료 조사 및 통계 분석에 대하여 공부하고 논문도 작성하였습니다. 또한 보건의료NGO에서 인턴 기간 동안 ‘조선족 아동청소년 정신 건강 실태 조사’ 통계 분석 및 정리 업무와 ‘한중아시아 보건의료 컨퍼런스’를 기획하고 준비하는 과정에 참여하였습니다. 보건분야는 다양한 지식이 있어야 한다고 판단하여 박사 과정 동안에는 경영학, 조직, 마케팅에 대한 이론을 공부하고 관련 논문을 통하여 이론적 학습을 하며 의료경영전공으로 박사과정을 수료하였습니다. 
 저는 이런 다양한 경험을 통해 업무 수행에서 근거기반의 예측이 중요하다고 판단하고 통계 분석 능력을 갖추기 위해 사회조사분석사 2급을 취득하였습니다. 이후, 한국역학회에서 진행한 통계학 연수에도 참석하며 꾸준한 자기개발에 노력하였습니다. 학위 과정 동안에는 ‘한국의료서비스의 글로벌화 현황 및 발전전략’이라는 연구과제 연구보조원으로 참여하며 관련 기관에서 작성한 자료를 조사 및 정리하고 보고서 작성을 하였습니다. 더불어 자료 분석 후 보고서 작성 능력을 향상시키기 위해 보건정책 관련 업무를 담당하는 동안에는 정책의 계획부터 최종보고서 작성을 경험하였습니다. 에볼라바이러스병 대응을 담당하며, 에볼라바이러스 발생지역인 콩고민주공화국 연간 입국자 수를 파악하고, 국내 입국자의 주요 경유 국가, 항공기 입항 횟수 등을 미리 조사하여 WHO에서 에볼라바이러스병 국제공중보건위기상황선포에 맞춰 대응 계획을 수립한 경험이 있습니다. 또 국제공인예방접종 담당자로서 백신 수급 동향을 분석하고 보고함으로써 정책 실행의 정확성과 신속성을 높였습니다. 이처럼 저는 학문적 전문성과 실무 경험을 바탕으로 보건산업진흥지원 분야에서 실질적인 기여를 할 준비가 되어 있습니다,</t>
  </si>
  <si>
    <t>우리나라의 보건사업 육성과 글로벌 경쟁력 향상을 위하여 한국보건산업진흥원은 전문적인 지식을 활용하여 체계적으로 보건산업지원사업을 수행하고 있습니다. 한국보건산업진흥원은 바이오헬스 산업 혁신과 국가건강 증진을 선도하는 글로벌 리더를 비전으로 보건산업분야의 전문성을 바탕으로 도전하며, 구성원 및 업무 관련자들과 원활한 소통을 바탕으로 신뢰받을 수 있는 기관으로 인정받고 있습니다.
저는 한국보건산업진흥원의 핵심가치를 ‘책임감’, ‘전문성’, ‘소통’이라고 이해하고 있으며,  이는 제가 공공기관에서 업무를 수행하며 중요하게 여기는 가치이기도 합니다. 업무를 성실하게 수행하며 실수를 하더라도 변명하지 않고 해결하기 위해 노력하고 그 결과에 책임을 지는 태도인 책임감은 어떤 업무를 담당하든지 제일 기본적으로 필요한 가치관이라고 생각합니다. 그리고 책임감 있게 업무를 하다 보면 담당 업무에 대한 기술 및 지식이 필요하므로 위해 지속적으로 자기개발을 하고 전문성을 갖춘 업무를 하겠다는 태도가 꼭 필요합니다. 마지막으로 업무는 항상 혼자만 할 수 없었습니다. 업무를 하다보면 자신의 의견이 항상 옳은 것도 아니며, 업무를 하다 보면 다양한 관점이 필요하므로 동료들의 의견을 잘 듣고, 조율하며 효율적으로 일하는 것이 좋다고 생각합니다.
검역 감염병 예방 및 대응 업무를 수행하면서 국제기준에 부합하는 선박위생증명서 제도 개선안 마련 업무를 담당한 경험이 있습니다. 해당 제도는 오랜 기간 개선되지 않았으며 실무자 및 업계의 불만이 있었던 사안이였습니다. 오랫동안 개선되지 않았던 업무라 개선안 마련에 고려할 점들이 많았습니다. 절차 하나를 전문성 없이 대충 만들어 버린다면 국내 선박위생증명서 업무를 하는 실무자는 물론이고, 선박 업계에 큰 혼란을 줄 수 있다는 무거운 마음이 들었습니다. 그래서 저는 이 사업의 개선안을 마련하기 위해서 많은 근거들과 전문 지식이 필요하다고 판단하였습니다. 타국의 사례를 조사하며 미국, 호주, 캐나다 등 주요 국가 전문가들과 영상회의를 하였으며, 국제 기준 등에 대해 공부하면서 개선안의 방향을 정하였습니다. 또한 법적인 근거와 이론적 바탕으로 마련을 하다 보면 현장의 어려움을 고려하지 않을 순 없었습니다. 법이나 이론적으로 문제가 없어 보여 바로 실무현장에 지침을 배포할 시 실무자들의 어려움이 발생할 수 있는 변수를 고려하여, 우선적으로 현장의 의견을 경청하고 존중하며, 실무자 인터뷰 등 소통하며 업무를 진행하였습니다. 이 과정은 단순한 문서 작성이 아니라 실효성있는 정책을 수립하기위한 전문성과 소통을 요구하는 일이었습니다. 앞으로 진흥원의 구성원으로서 이해관계자들과 적극적으로 소통하며 현장 중심의 정책을 수립하고 관련 규정 및 국제기준을 철저히 준수하는 윤리의식을 바탕으로 업무를 수행하겠습니다.</t>
  </si>
  <si>
    <t>해외여행 후 입국자들이 검역 단계에서 기침, 발열, 피부발진 등 감염병 증상을 검역관에게 알리면 검역관은 증상을 확인하고, 건강상태를 조사하게 됩니다. 각 감염병 관리 매뉴얼에 따라 조사 결과 감염병 감시 기간 동안 관리가 필요하다고 판단되면 입국자의 관할 거주지 보건소로 통보하여 지역사회에 감염병 확산을 예방 조치를 수행합니다. 입국 단계에서 확인된 유증상자를 지역사회 관할 보건소로 통보하는 과정이 전산화되어 있지 않고 공문 발송과 유선 연락을 이용하고 있었습니다. 당시 의료기관에서 신고 대상 감염병 확진자가 발생할 경우에는 의료기관에서 전산화된 확진자 신고 시스템을 이용하게 되어있었는데, 검역단계 유증상자 통보 절차는 전산화되어 있지 않아 보건소에 전달이 늦어지는 경우도 발생하고, 유증상자 파악 시 필요한 서류도 통일되지 않아 확진자 파악 및 관리 시스템 입력 등 행정 처리 소요시간이 길어지는 문제가 발생하였습니다. 
이 문제를 해결하기 위해 먼저 검역단계 입국자 관리를 위한 전산 시스템과 의료기관과 보건소의 신고시스템 체계 파악이 필요했습니다. 저는 먼저 의료기관과 보건소의 신고시스템의 전산 체계를 이해기가 위해 해당 법률을 확인하고, 제가 담당하고 있던 검역정보시스템과 어떤 점이 다른지 확인하였습니다. 검역법과 감염병예방법을 근거로 하는 두 시스템은 근거 법률도 달랐으며, 목적도 달라서 이 문제를 해결하기 위해서는 근거 법도 개정이 필요했습니다. 각 감염병 대응업무를 하는 부서에서는 효율적이고 체계적으로 감염병 확진자 관리를 위해 빨리 전산화를 요청하는 상황이었고, 전산시스템을 담당하는 부서에서는 근거 법률이 부족하여 시스템 개발을 할 수 없다고 하고 있었습니다. 게다가 현장에서 근무 중인 국립검역소에서는 업무 수행 근거 법률적으로 문제가 없기 때문에 개선의 필요성을 느끼지 못하여 중간에서 사업 관리자로써 난감한 상황이였습니다. 세 부서의 요청 사항을 잘 조율하여 최대한 신속하게 해결하기 위해 방안을 찾던 중 기존에 의료기관에서 보건소에 신고시 사용하고 있는 신고시스템을 국립검역소에서 활용하는 방안을 생각했으나, 관련 법률에 따라 국립검역소는 보건소에 감염병 환자 발생시 신고 의무가 있는 기관이 아니며, 의사가 확진자 발생시 신고를 하게 되어있으나 국립검역소는 의료기관이 아니라서 의사가 상주하지 않아 확진자 신고 시스템을 국립검역소에서 사용하는 것은 맞지 않았습니다. 감염병 대응 시 효율적으로 업무를 하기 위해 법률 개정 이전 대안을 마련이 필요하였고 당시 법률에 따라 국립검역소에서 보건소로 통보를 할 수 있는 것을 활용하여 “확진자 통보 시스템”을 만들어 달라고 전산시스템 담당 부서에 요청하였습니다. 감염병 확진자 발생시 의료기관에서 이용하고 있는 신고 서식을 최대한 따르면서 신고 의사 부분을 국립검역소 소장으로 하는 등 최대한 유관부서들의 의견을 통합하여 통보를 위한 서식을 수정하고, 전산 시스템 구축을 하였습니다. 이후 전국 국립검역소에 사용설명서와 업무 체계를 설명하는 회의를 진행하고 안내하였습니다.</t>
  </si>
  <si>
    <t>저의 강점은 다양한 이해관계자들과 원활하게 소통하며, 새로운 환경에서도 두려워하지 않고 차분히 준비하하고 도전하는 태도입니다. 저는 대학교 시절 초등학생부터 고등학생들까지 대상으로 봉사 활동을 하였고, 노인복지학을 복수전공하면서 노인병원에서 어르신들을 대상으로 프로그램을 기획하고 운영한 경험이 있습니다. 그리고 감염병 검역 대응 업무를 하면서 의료인, 검역관 등 관련 담당자들과 함께 대응 업무를 수행하였습니다. 또 국제공인예방접종 사업관리 업무를 하면서는 각 병원의 담당자들과 제약 업체 담당자와 중간 역할을 하며 사업 관리를 하였습니다. 최근에는 선박위생증명서 발급 개선 방안을 마련하면서 일본, 중국 등 주요 국가들 담당자와 컨택하기 위해 직접 대사관에 연락하고 담당자를 찾고, 영상으로 국제 회의를 진행하며 자료를 조사한 경험도 있습니다. 이 과정에서 다양한 연령과 배경의 사람들과 소통하고 공감하며 신뢰를 얻는 법을 익혔습니다.
보건산업진흥지원 업무에서는 보건산업을 지원하기 위해 국내외 현황을 조사하고 정책과 사업을 기획 및 운영하며, 새로운 이슈에 유연하게 대응하는 태도가 중요하다고 생각합니다. 저는 이러한 경험을 통해 습득한 관계자들과의 협력과 대응 능력은 실무 수행에서 큰 자산이 될 수 있다고 생각합니다. 저는 전공과 감염병 검역 대응, 국제공인방접종 사업 관리 등 업무를 통해 쌓아온 경험을 바탕으로 전문적이며 신속하게 업무를 수행할 수 있습니다. 
한편 저는 공공기관에서만 경력을 쌓아 민간 기업에 대한 경험은 다소 부족할 수 있습니다. 그러나 이를 보완하기 위해 다양한 제악 업체, 의료기관 종사자 등 관계자들과 협업을 확대해왔으며, 관련 정책과 기업 동향에 대한 꾸준한 학습을 통해 시야를 넓혀가고 있습니다. 앞으로도 보건산업의 변화에 발맞춰 정책 동향, 글로벌 이슈보고서등을 참고하여 업무에 필요한 정보를 습득하고 지속적으로 자기개발에 노력하여 한국보건산업진흥원에서 전문성있는 구성원으로 성장하겠습니다.</t>
  </si>
  <si>
    <t>0005-000170</t>
  </si>
  <si>
    <t>허지선</t>
  </si>
  <si>
    <t>Ji Sun Heo</t>
  </si>
  <si>
    <t>marshallmether@naver.com</t>
  </si>
  <si>
    <t>010-7743-3668</t>
  </si>
  <si>
    <t>010-7335-3668</t>
  </si>
  <si>
    <t>2024.10.26</t>
  </si>
  <si>
    <t>2022.04.19</t>
  </si>
  <si>
    <t>TEPS</t>
  </si>
  <si>
    <t>387.0</t>
  </si>
  <si>
    <t>2025.02.09</t>
  </si>
  <si>
    <t>0113062</t>
  </si>
  <si>
    <t>63-102800</t>
  </si>
  <si>
    <t>0214</t>
  </si>
  <si>
    <t>0005-000171</t>
  </si>
  <si>
    <t>임명수</t>
  </si>
  <si>
    <t>Lim Myungsu</t>
  </si>
  <si>
    <t>dlaaudtn123@naver.com</t>
  </si>
  <si>
    <t>010-3924-2772</t>
  </si>
  <si>
    <t>010-4880-7674</t>
  </si>
  <si>
    <t>2017.10</t>
  </si>
  <si>
    <t>원양산 어류부산물의 고부가가치 산업화를 위한 과제</t>
  </si>
  <si>
    <t>한국폐기물순환자원학회지</t>
  </si>
  <si>
    <t>한국폐기물순환자원학회</t>
  </si>
  <si>
    <t>2093-2332</t>
  </si>
  <si>
    <t>2021.06.18</t>
  </si>
  <si>
    <t>OPIc(영어) - 2년이상 직접등록</t>
  </si>
  <si>
    <t>2023.05.03</t>
  </si>
  <si>
    <t>2K7519310300</t>
  </si>
  <si>
    <t>20-I9-012141</t>
  </si>
  <si>
    <t>2020.08.07</t>
  </si>
  <si>
    <t>39-122187</t>
  </si>
  <si>
    <t>2018.06.08</t>
  </si>
  <si>
    <t>1018</t>
  </si>
  <si>
    <t>0005-000173</t>
  </si>
  <si>
    <t>김도희</t>
  </si>
  <si>
    <t>Kim Dohee</t>
  </si>
  <si>
    <t>dop02181@naver.com</t>
  </si>
  <si>
    <t>010-5018-6650</t>
  </si>
  <si>
    <t>010-2846-0250</t>
  </si>
  <si>
    <t>2023.02.20</t>
  </si>
  <si>
    <t>2020.04.30</t>
  </si>
  <si>
    <t>2018.02.26</t>
  </si>
  <si>
    <t>2025.02.15</t>
  </si>
  <si>
    <t>116134</t>
  </si>
  <si>
    <t>24-K9-060724</t>
  </si>
  <si>
    <t>52-106796</t>
  </si>
  <si>
    <t>0926</t>
  </si>
  <si>
    <t>0005-000176</t>
  </si>
  <si>
    <t>지성구</t>
  </si>
  <si>
    <t>Ji Seonggu</t>
  </si>
  <si>
    <t>zzzz_xxxx@nate.com</t>
  </si>
  <si>
    <t>010-9596-5841</t>
  </si>
  <si>
    <t>031-811-5343</t>
  </si>
  <si>
    <t>2016.02</t>
  </si>
  <si>
    <t>2017.11</t>
  </si>
  <si>
    <t>Intermediate Mid 2 (120)</t>
  </si>
  <si>
    <t>2021.12.26</t>
  </si>
  <si>
    <t>102211</t>
  </si>
  <si>
    <t>1118</t>
  </si>
  <si>
    <t>0412</t>
  </si>
  <si>
    <t>0005-000180</t>
  </si>
  <si>
    <t>곽향현</t>
  </si>
  <si>
    <t>1지망 : (사회형평적 채용) 보건의료 연구개발사업관리B-정규직-전문직/연구원-오송</t>
  </si>
  <si>
    <t>06_(사회형평적 채용) 보건의료 연구개발사업관리B-정규직-전문직/연구원-오송</t>
    <phoneticPr fontId="5" type="noConversion"/>
  </si>
  <si>
    <t>kwak hyanghyun</t>
  </si>
  <si>
    <t>jjses2408_@naver.com</t>
  </si>
  <si>
    <t>010-5727-9660</t>
  </si>
  <si>
    <t>010-5752-9660</t>
  </si>
  <si>
    <t>5% (23-412059, 부)</t>
  </si>
  <si>
    <t>1230</t>
  </si>
  <si>
    <t>1333</t>
  </si>
  <si>
    <t>0530</t>
  </si>
  <si>
    <t>0005-000181</t>
  </si>
  <si>
    <t>이모세</t>
  </si>
  <si>
    <t>Lee Mose</t>
  </si>
  <si>
    <t>naleemose@naver.com</t>
  </si>
  <si>
    <t>010-5195-3097</t>
  </si>
  <si>
    <t>010-7724-5681</t>
  </si>
  <si>
    <t>2012.08</t>
  </si>
  <si>
    <t>2014.05</t>
  </si>
  <si>
    <t>2025.04.20</t>
  </si>
  <si>
    <t>5년5개월</t>
  </si>
  <si>
    <t>24-I9-008608</t>
  </si>
  <si>
    <t>의공기사</t>
  </si>
  <si>
    <t>17201120211G</t>
  </si>
  <si>
    <t>2017.05.26</t>
  </si>
  <si>
    <t>0729</t>
  </si>
  <si>
    <t>0005-000182</t>
  </si>
  <si>
    <t>박소휘</t>
  </si>
  <si>
    <t>Park Sohwi</t>
  </si>
  <si>
    <t>sohie6700@naver.com</t>
  </si>
  <si>
    <t>010-2856-1932</t>
  </si>
  <si>
    <t>010-3159-8010</t>
  </si>
  <si>
    <t>2024.02.17</t>
  </si>
  <si>
    <t>119684</t>
  </si>
  <si>
    <t>56-122805</t>
  </si>
  <si>
    <t>21-K9-028072</t>
  </si>
  <si>
    <t>2021.03.12</t>
  </si>
  <si>
    <t>1211</t>
  </si>
  <si>
    <t>0005-000184</t>
  </si>
  <si>
    <t>황미경</t>
  </si>
  <si>
    <t>Hwang Mikyung</t>
  </si>
  <si>
    <t>alrud_0406@naver.com</t>
  </si>
  <si>
    <t>010-9936-6828</t>
  </si>
  <si>
    <t>010-9937-5687</t>
  </si>
  <si>
    <t>국가과학기술연구회</t>
  </si>
  <si>
    <t>2022.04.11</t>
  </si>
  <si>
    <t>720.0</t>
  </si>
  <si>
    <t>2024.08.25</t>
  </si>
  <si>
    <t>158205</t>
  </si>
  <si>
    <t>15-K9-013948</t>
  </si>
  <si>
    <t>2015.03.06</t>
  </si>
  <si>
    <t>23-102571</t>
  </si>
  <si>
    <t>2014.06.10</t>
  </si>
  <si>
    <t>보건의료연구개발 사업관리A - 50시간</t>
  </si>
  <si>
    <t>예산관리</t>
  </si>
  <si>
    <t>(사)한국기업·기술가치평가협회</t>
  </si>
  <si>
    <t>50</t>
  </si>
  <si>
    <t>0406</t>
  </si>
  <si>
    <t>0005-000185</t>
  </si>
  <si>
    <t>김예림</t>
  </si>
  <si>
    <t>Kim Yerim</t>
  </si>
  <si>
    <t>yerim7758@naver.com</t>
  </si>
  <si>
    <t>010-2071-9639</t>
  </si>
  <si>
    <t>위촉행정원</t>
  </si>
  <si>
    <t>2025.03.26</t>
  </si>
  <si>
    <t>101697</t>
  </si>
  <si>
    <t>57-230781</t>
  </si>
  <si>
    <t>18-K9-070042</t>
  </si>
  <si>
    <t>2018.10.12</t>
  </si>
  <si>
    <t>1006</t>
  </si>
  <si>
    <t>0005-000186</t>
  </si>
  <si>
    <t>김태민</t>
  </si>
  <si>
    <t>Kim Taemin</t>
  </si>
  <si>
    <t>mzkim1105@naver.com</t>
  </si>
  <si>
    <t>010-4394-2820</t>
  </si>
  <si>
    <t>010-9904-0052</t>
  </si>
  <si>
    <t>2017.01</t>
  </si>
  <si>
    <t>2018.10</t>
  </si>
  <si>
    <t>2024.04.20</t>
  </si>
  <si>
    <t>101880</t>
  </si>
  <si>
    <t>22203130660Z</t>
  </si>
  <si>
    <t>2022.11.25</t>
  </si>
  <si>
    <t>51-123311</t>
  </si>
  <si>
    <t>0005-000187</t>
  </si>
  <si>
    <t>윤희지</t>
  </si>
  <si>
    <t>youn hee ji</t>
  </si>
  <si>
    <t>mony2004@naver.com</t>
  </si>
  <si>
    <t>010-5870-3327</t>
  </si>
  <si>
    <t>010-8146-2681</t>
  </si>
  <si>
    <t>2023.11.13</t>
  </si>
  <si>
    <t>경찰청</t>
  </si>
  <si>
    <t>2022.02.01</t>
  </si>
  <si>
    <t>1345</t>
  </si>
  <si>
    <t>9909</t>
  </si>
  <si>
    <t>0005-000188</t>
  </si>
  <si>
    <t>최형규</t>
  </si>
  <si>
    <t>Choi Hyunggyu</t>
  </si>
  <si>
    <t>chlgudrb71@naver.com</t>
  </si>
  <si>
    <t>010-6864-4702</t>
  </si>
  <si>
    <t>010-5156-8748</t>
  </si>
  <si>
    <t>2014.01</t>
  </si>
  <si>
    <t>2015.10</t>
  </si>
  <si>
    <t>2024.03.29</t>
  </si>
  <si>
    <t>한국노동연구원</t>
  </si>
  <si>
    <t>20-K9-085412</t>
  </si>
  <si>
    <t>2020.10.02</t>
  </si>
  <si>
    <t>27-220402</t>
  </si>
  <si>
    <t>2015.06.09</t>
  </si>
  <si>
    <t>0711</t>
  </si>
  <si>
    <t>0005-000189</t>
  </si>
  <si>
    <t>제갈찬</t>
  </si>
  <si>
    <t>JEGALCHAN</t>
  </si>
  <si>
    <t>chans0407@naver.com</t>
  </si>
  <si>
    <t>010-3331-8736</t>
  </si>
  <si>
    <t>010-2286-4512</t>
  </si>
  <si>
    <t>2020.04</t>
  </si>
  <si>
    <t>G-TELP</t>
  </si>
  <si>
    <t>Level 2 (77)</t>
  </si>
  <si>
    <t>2024.11.17</t>
  </si>
  <si>
    <t>0002-0020721</t>
  </si>
  <si>
    <t>51-116055</t>
  </si>
  <si>
    <t>928</t>
  </si>
  <si>
    <t>1014</t>
  </si>
  <si>
    <t>0005-000190</t>
  </si>
  <si>
    <t>박서희</t>
  </si>
  <si>
    <t>Park Seo Hee</t>
  </si>
  <si>
    <t>as945192@naver.com</t>
  </si>
  <si>
    <t>010-9451-7004</t>
  </si>
  <si>
    <t>010-8700-3691</t>
  </si>
  <si>
    <t>2급 소방안전관리자</t>
  </si>
  <si>
    <t>소방청</t>
  </si>
  <si>
    <t>2025-05-22-2-001142</t>
  </si>
  <si>
    <t>230030368C</t>
  </si>
  <si>
    <t>2023.03.17</t>
  </si>
  <si>
    <t>0825</t>
  </si>
  <si>
    <t>0005-000191</t>
  </si>
  <si>
    <t>이나라</t>
  </si>
  <si>
    <t>Lee Nara</t>
  </si>
  <si>
    <t>88nara@naver.com</t>
  </si>
  <si>
    <t>010-8470-5037</t>
  </si>
  <si>
    <t>010-9787-0933</t>
  </si>
  <si>
    <t>Upregulation of CD47 in Regulatory T Cells in Atopic Dermatitis</t>
  </si>
  <si>
    <t>Yonsei Med J. 2016 Aug 30;57(6):1435–1445</t>
  </si>
  <si>
    <t>2016.08.30</t>
  </si>
  <si>
    <t>Yonsei University College of Medicine</t>
  </si>
  <si>
    <t>0513-5796</t>
  </si>
  <si>
    <t>2017.12.31</t>
  </si>
  <si>
    <t>875.0</t>
  </si>
  <si>
    <t>108407</t>
  </si>
  <si>
    <t>0414</t>
  </si>
  <si>
    <t>0005-000192</t>
  </si>
  <si>
    <t>김정신</t>
  </si>
  <si>
    <t>KIM JUNGSHIN</t>
  </si>
  <si>
    <t>jos91@naver.com</t>
  </si>
  <si>
    <t>010-8407-6423</t>
  </si>
  <si>
    <t>010-3407-6423</t>
  </si>
  <si>
    <t>행정원</t>
  </si>
  <si>
    <t>2022.02.20</t>
  </si>
  <si>
    <t>2021.02.07</t>
  </si>
  <si>
    <t>183748</t>
  </si>
  <si>
    <t>15K9069336</t>
  </si>
  <si>
    <t>2015.11.20</t>
  </si>
  <si>
    <t>22-112441</t>
  </si>
  <si>
    <t>2014.01.25</t>
  </si>
  <si>
    <t>휴넷</t>
  </si>
  <si>
    <t>0005-000193</t>
  </si>
  <si>
    <t>장성호</t>
  </si>
  <si>
    <t>Jang Seongho</t>
  </si>
  <si>
    <t>poyfad@naver.com</t>
  </si>
  <si>
    <t>010-5045-9498</t>
  </si>
  <si>
    <t>010-4596-9498</t>
  </si>
  <si>
    <t>2016.01</t>
  </si>
  <si>
    <t>2017.12</t>
  </si>
  <si>
    <t>2024.12.29</t>
  </si>
  <si>
    <t>135719</t>
  </si>
  <si>
    <t>20-K9-004122</t>
  </si>
  <si>
    <t>2020.01.31</t>
  </si>
  <si>
    <t>35-109470</t>
  </si>
  <si>
    <t>2017.06.13</t>
  </si>
  <si>
    <t>0005-000194</t>
  </si>
  <si>
    <t>차수현</t>
  </si>
  <si>
    <t>Cha Soohyun</t>
  </si>
  <si>
    <t>sally5272@naver.com</t>
  </si>
  <si>
    <t>010-9047-6505</t>
  </si>
  <si>
    <t>010-8952-5272</t>
  </si>
  <si>
    <t>156035</t>
  </si>
  <si>
    <t>74-211756</t>
  </si>
  <si>
    <t>1203</t>
  </si>
  <si>
    <t>해당(세종)</t>
  </si>
  <si>
    <t>0005-000199</t>
  </si>
  <si>
    <t>임하영</t>
  </si>
  <si>
    <t>Lim Hayoung</t>
  </si>
  <si>
    <t>gkdud275@naver.com</t>
  </si>
  <si>
    <t>010-3374-8120</t>
  </si>
  <si>
    <t>010-5490-8120</t>
  </si>
  <si>
    <t>2023.10.26</t>
  </si>
  <si>
    <t>725.0</t>
  </si>
  <si>
    <t>122015</t>
  </si>
  <si>
    <t>22-K9-093329</t>
  </si>
  <si>
    <t>2022.10.28</t>
  </si>
  <si>
    <t>56-118797</t>
  </si>
  <si>
    <t>2021.10.23</t>
  </si>
  <si>
    <t>810</t>
  </si>
  <si>
    <t>0005-000202</t>
  </si>
  <si>
    <t>유택희</t>
  </si>
  <si>
    <t>Ryu Taekhee</t>
  </si>
  <si>
    <t>reusbvb11@naver.com</t>
  </si>
  <si>
    <t>010-4657-4359</t>
  </si>
  <si>
    <t>2004.09</t>
  </si>
  <si>
    <t>2006.09</t>
  </si>
  <si>
    <t>0005-000203</t>
  </si>
  <si>
    <t>김현아</t>
  </si>
  <si>
    <t>Kim Hyuna</t>
  </si>
  <si>
    <t>yuyuone@naver.com</t>
  </si>
  <si>
    <t>010-9816-0394</t>
  </si>
  <si>
    <t>010-3395-3511</t>
  </si>
  <si>
    <t>.</t>
  </si>
  <si>
    <t>2023.01.09</t>
  </si>
  <si>
    <t>폐업</t>
  </si>
  <si>
    <t>45-347247</t>
  </si>
  <si>
    <t>2019.10.26</t>
  </si>
  <si>
    <t>14-I2-000105</t>
  </si>
  <si>
    <t>2014.09.25</t>
  </si>
  <si>
    <t>0102</t>
  </si>
  <si>
    <t>0005-000205</t>
  </si>
  <si>
    <t>방선빈</t>
  </si>
  <si>
    <t>Bang Seonbeen</t>
  </si>
  <si>
    <t>sunbin002@naver.com</t>
  </si>
  <si>
    <t>010-5367-4194</t>
  </si>
  <si>
    <t>2023.06.12</t>
  </si>
  <si>
    <t>2H5325802521</t>
  </si>
  <si>
    <t>산업안전기사</t>
  </si>
  <si>
    <t>24203131390C</t>
  </si>
  <si>
    <t>2024.12.11</t>
  </si>
  <si>
    <t>55-221700</t>
  </si>
  <si>
    <t>0005-000207</t>
  </si>
  <si>
    <t>정윤희</t>
  </si>
  <si>
    <t>Jeoung Yunhee</t>
  </si>
  <si>
    <t>dbsgml9808@naver.com</t>
  </si>
  <si>
    <t>010-8078-0768</t>
  </si>
  <si>
    <t>010-5585-0867</t>
  </si>
  <si>
    <t>Tangeretin induces apoptosis and cell cycle arrest in thyroid cancer cells</t>
  </si>
  <si>
    <t>Toxicological Research, 2025</t>
  </si>
  <si>
    <t>2025.05.13</t>
  </si>
  <si>
    <t>2234-2753</t>
  </si>
  <si>
    <t>4년5개월</t>
  </si>
  <si>
    <t>2025.05.14</t>
  </si>
  <si>
    <t>5</t>
  </si>
  <si>
    <t>1125</t>
  </si>
  <si>
    <t>0820</t>
  </si>
  <si>
    <t>0005-000209</t>
  </si>
  <si>
    <t>김현선</t>
  </si>
  <si>
    <t>Kim Hyeonseon</t>
  </si>
  <si>
    <t>hsh04014@naver.com</t>
  </si>
  <si>
    <t>010-7702-5047</t>
  </si>
  <si>
    <t>010-8955-6447</t>
  </si>
  <si>
    <t>한국보건사회연구원</t>
  </si>
  <si>
    <t>2024.03.22</t>
  </si>
  <si>
    <t>2A1787100485</t>
  </si>
  <si>
    <t>52-106573</t>
  </si>
  <si>
    <t>20-K9-105871</t>
  </si>
  <si>
    <t>2020.11.20</t>
  </si>
  <si>
    <t>0918</t>
  </si>
  <si>
    <t>0005-000210</t>
  </si>
  <si>
    <t>홍희숙</t>
  </si>
  <si>
    <t>Hong Heesuk</t>
  </si>
  <si>
    <t>hello158@naver.com</t>
  </si>
  <si>
    <t>010-3022-2186</t>
  </si>
  <si>
    <t>010-9925-6118</t>
  </si>
  <si>
    <t>YV8x-kT3H</t>
  </si>
  <si>
    <t>2012.01.13</t>
  </si>
  <si>
    <t>전산회계운용사3급</t>
  </si>
  <si>
    <t>06-L8-002111</t>
  </si>
  <si>
    <t>2006.05.15</t>
  </si>
  <si>
    <t>0005-000211</t>
  </si>
  <si>
    <t>김채희</t>
  </si>
  <si>
    <t>Kim Chaehee</t>
  </si>
  <si>
    <t>ddsport@naver.com</t>
  </si>
  <si>
    <t>010-5430-3381</t>
  </si>
  <si>
    <t>010-9885-3381</t>
  </si>
  <si>
    <t>860.0</t>
  </si>
  <si>
    <t>2023.10.29</t>
  </si>
  <si>
    <t>140233</t>
  </si>
  <si>
    <t>19-K9-105041</t>
  </si>
  <si>
    <t>2019.11.15</t>
  </si>
  <si>
    <t>43-114923</t>
  </si>
  <si>
    <t>[R&amp;D전문가양성코스] R&amp;D 기획과 실행관리</t>
  </si>
  <si>
    <t>0821</t>
  </si>
  <si>
    <t>0005-000212</t>
  </si>
  <si>
    <t>이원준</t>
  </si>
  <si>
    <t>Lee Wonjun</t>
  </si>
  <si>
    <t>w1e1007@naver.com</t>
  </si>
  <si>
    <t>010-3305-6086</t>
  </si>
  <si>
    <t>010-7560-0212</t>
  </si>
  <si>
    <t>810.0</t>
  </si>
  <si>
    <t>2022.11.27</t>
  </si>
  <si>
    <t>119544</t>
  </si>
  <si>
    <t>23-K9-032380</t>
  </si>
  <si>
    <t>60-105112</t>
  </si>
  <si>
    <t>2022.08.19</t>
  </si>
  <si>
    <t>70</t>
  </si>
  <si>
    <t>0212</t>
  </si>
  <si>
    <t>0005-000214</t>
  </si>
  <si>
    <t>오경석</t>
  </si>
  <si>
    <t>Oh Kyeongseok</t>
  </si>
  <si>
    <t>drt9134@naver.com</t>
  </si>
  <si>
    <t>010-5177-0229</t>
  </si>
  <si>
    <t>010-4432-0888</t>
  </si>
  <si>
    <t>2018.07</t>
  </si>
  <si>
    <t>2023.07.04</t>
  </si>
  <si>
    <t>2023.07.28</t>
  </si>
  <si>
    <t>2020.05.16</t>
  </si>
  <si>
    <t>2022.12.25</t>
  </si>
  <si>
    <t>135101</t>
  </si>
  <si>
    <t>61-107816</t>
  </si>
  <si>
    <t>2022.11.04</t>
  </si>
  <si>
    <t>22-k9-050254</t>
  </si>
  <si>
    <t>2022.06.03</t>
  </si>
  <si>
    <t>1113</t>
  </si>
  <si>
    <t>0005-000217</t>
  </si>
  <si>
    <t>이해솔</t>
  </si>
  <si>
    <t>Lee Haesol</t>
  </si>
  <si>
    <t>haesol160@naver.com</t>
  </si>
  <si>
    <t>010-2988-1403</t>
  </si>
  <si>
    <t>4년4개월</t>
  </si>
  <si>
    <t>705.0</t>
  </si>
  <si>
    <t>2022.12.11</t>
  </si>
  <si>
    <t>152816</t>
  </si>
  <si>
    <t>21-K9-076310</t>
  </si>
  <si>
    <t>2021.06.25</t>
  </si>
  <si>
    <t>0226</t>
  </si>
  <si>
    <t>0005-000218</t>
  </si>
  <si>
    <t>김인선</t>
  </si>
  <si>
    <t>Kim Inseon</t>
  </si>
  <si>
    <t>isk825@naver.com</t>
  </si>
  <si>
    <t>010-6231-6876</t>
  </si>
  <si>
    <t>010-4652-3769</t>
  </si>
  <si>
    <t>Does Better Diet Quality Offset the Association between Depression and Metabolic Syndrome?</t>
  </si>
  <si>
    <t>2021.12.19</t>
  </si>
  <si>
    <t>132091</t>
  </si>
  <si>
    <t>74-218034</t>
  </si>
  <si>
    <t>22203022401D</t>
  </si>
  <si>
    <t>0908</t>
  </si>
  <si>
    <t>0005-000220</t>
  </si>
  <si>
    <t>이선복</t>
  </si>
  <si>
    <t>Lee Sunbok</t>
  </si>
  <si>
    <t>atom8x8@naver.com</t>
  </si>
  <si>
    <t>010-5342-0653</t>
  </si>
  <si>
    <t>010-8716-0653</t>
  </si>
  <si>
    <t>2007.01</t>
  </si>
  <si>
    <t>2009.03</t>
  </si>
  <si>
    <t>06-I9-273707</t>
  </si>
  <si>
    <t>2016.12.22</t>
  </si>
  <si>
    <t>MOS2007Master</t>
  </si>
  <si>
    <t>마이크로소프트</t>
  </si>
  <si>
    <t>7597139-NmJ6-woar</t>
  </si>
  <si>
    <t>2010.06.14</t>
  </si>
  <si>
    <t>1458</t>
  </si>
  <si>
    <t>0227</t>
  </si>
  <si>
    <t>0005-000221</t>
  </si>
  <si>
    <t>오선영</t>
  </si>
  <si>
    <t>Oh Sunyoung</t>
  </si>
  <si>
    <t>tjsdud0718@naver.com</t>
  </si>
  <si>
    <t>010-3883-0718</t>
  </si>
  <si>
    <t>010-4844-0125</t>
  </si>
  <si>
    <t>대한상공회의</t>
  </si>
  <si>
    <t>12-K9-028938</t>
  </si>
  <si>
    <t>2012.08.10</t>
  </si>
  <si>
    <t>0718</t>
  </si>
  <si>
    <t>0005-000222</t>
  </si>
  <si>
    <t>김은정</t>
  </si>
  <si>
    <t>Kim Eunjung</t>
  </si>
  <si>
    <t>schnee2@naver.com</t>
  </si>
  <si>
    <t>010-2929-9756</t>
  </si>
  <si>
    <t>010-8708-9756</t>
  </si>
  <si>
    <t>축류형 사이클론을 이용한 공기역학경과 광학직경 상관관계 분석에 관한 연구</t>
  </si>
  <si>
    <t>Par. Aerosol Res. Vol. 19, No. 4:  pp. 155-164 December 2023</t>
  </si>
  <si>
    <t>2023.10.24</t>
  </si>
  <si>
    <t>한국입자에어로졸학회</t>
  </si>
  <si>
    <t>2287-8130</t>
  </si>
  <si>
    <t>한국에너지기술연구원</t>
  </si>
  <si>
    <t>학생연구원</t>
  </si>
  <si>
    <t>한국표준과학연구원</t>
  </si>
  <si>
    <t>한국기초과학지원연구원</t>
  </si>
  <si>
    <t>2024.12.08</t>
  </si>
  <si>
    <t>102906</t>
  </si>
  <si>
    <t>46-116619</t>
  </si>
  <si>
    <t>18-K9-048599</t>
  </si>
  <si>
    <t>1030</t>
  </si>
  <si>
    <t>0614</t>
  </si>
  <si>
    <t>0005-000224</t>
  </si>
  <si>
    <t>이서영</t>
  </si>
  <si>
    <t>Lee Seoyoung</t>
  </si>
  <si>
    <t>tjdud7489@naver.com</t>
  </si>
  <si>
    <t>010-4103-3242</t>
  </si>
  <si>
    <t>010-3664-7489</t>
  </si>
  <si>
    <t>101496</t>
  </si>
  <si>
    <t>210117011042</t>
  </si>
  <si>
    <t>20-K9-103460</t>
  </si>
  <si>
    <t>2020.11.13</t>
  </si>
  <si>
    <t>90</t>
  </si>
  <si>
    <t>0726</t>
  </si>
  <si>
    <t>0005-000226</t>
  </si>
  <si>
    <t>최민준</t>
  </si>
  <si>
    <t>CHOI Minjun</t>
  </si>
  <si>
    <t>wxmjc02@gmail.com</t>
  </si>
  <si>
    <t>010-9120-6968</t>
  </si>
  <si>
    <t>010-2573-6968</t>
  </si>
  <si>
    <t>5% (21-853802, 부)</t>
  </si>
  <si>
    <t>1996.03</t>
  </si>
  <si>
    <t>1998.05</t>
  </si>
  <si>
    <t>20505030486C</t>
  </si>
  <si>
    <t>47-107241</t>
  </si>
  <si>
    <t>1254</t>
  </si>
  <si>
    <t>1229</t>
  </si>
  <si>
    <t>0005-000228</t>
  </si>
  <si>
    <t>이시연</t>
  </si>
  <si>
    <t>Lee Siyeon</t>
  </si>
  <si>
    <t>xiyeonlee@naver.com</t>
  </si>
  <si>
    <t>010-6678-7370</t>
  </si>
  <si>
    <t>010-2315-5127</t>
  </si>
  <si>
    <t>2023.02.13</t>
  </si>
  <si>
    <t>2023.08.12</t>
  </si>
  <si>
    <t>2024.01.13</t>
  </si>
  <si>
    <t>125724</t>
  </si>
  <si>
    <t>23-K9-022635</t>
  </si>
  <si>
    <t>2023.03.24</t>
  </si>
  <si>
    <t>60-108870</t>
  </si>
  <si>
    <t>0506</t>
  </si>
  <si>
    <t>0005-000231</t>
  </si>
  <si>
    <t>권다영</t>
  </si>
  <si>
    <t>Kwon Dayoung</t>
  </si>
  <si>
    <t>kwon8920a@gmail.com</t>
  </si>
  <si>
    <t>010-2385-6638</t>
  </si>
  <si>
    <t>010-8339-6638</t>
  </si>
  <si>
    <t>Near-infrared Transillumination and Photodynamic Therapy Using Hypericin in Animal Laryngeal Tumors</t>
  </si>
  <si>
    <t>Tissue Engineering and Regenerative Medicine Society, Volume 18, pages 941–951, (2021)</t>
  </si>
  <si>
    <t>(3/8)</t>
  </si>
  <si>
    <t>Tissue Engineering and Regenerative Medicine Society</t>
  </si>
  <si>
    <t>2212-5469</t>
  </si>
  <si>
    <t>Three-dimensional Imaging with an Endoscopic Optical Coherence Tomography System for Detection of Airway Stenosis</t>
  </si>
  <si>
    <t>한국광학회지, Vol.30, No.6, pp.243-248, 2019</t>
  </si>
  <si>
    <t>2019.12.25</t>
  </si>
  <si>
    <t>한국광학회지(Korean Journal of Optics and Photonics)</t>
  </si>
  <si>
    <t>1225-6285</t>
  </si>
  <si>
    <t>Preliminary Experiment for High-resolution Measurement of Tissue Mechanical Properties Using Dynamic Optical Coherence Elastography</t>
  </si>
  <si>
    <t>한국광학회지, Vol.29, No.3, pp.99-103, 2018</t>
  </si>
  <si>
    <t>2018.06.25</t>
  </si>
  <si>
    <t>OO대학교 산학협력단</t>
  </si>
  <si>
    <t>20204030270G</t>
  </si>
  <si>
    <t>19-K9-083292</t>
  </si>
  <si>
    <t>2019.09.13</t>
  </si>
  <si>
    <t>0005-000232</t>
  </si>
  <si>
    <t>임현정</t>
  </si>
  <si>
    <t>Lim hyeonjeong</t>
  </si>
  <si>
    <t>hj334811@gmail.com</t>
  </si>
  <si>
    <t>010-9223-4449</t>
  </si>
  <si>
    <t>010-6216-3348</t>
  </si>
  <si>
    <t>Electronic Nicotine, Non-Nicotine Delivery Systems, and Liquid Use by Flavoring and Nicotine Concentrations</t>
  </si>
  <si>
    <t>J Korean Soc Res Nicotine Tob 14(3), 101-109, 2023</t>
  </si>
  <si>
    <t>2023.09.30</t>
  </si>
  <si>
    <t>대한금연학회</t>
  </si>
  <si>
    <t>2093-0828</t>
  </si>
  <si>
    <t>NEW TEPS</t>
  </si>
  <si>
    <t>274.0</t>
  </si>
  <si>
    <t>2025.03.22</t>
  </si>
  <si>
    <t>0710006</t>
  </si>
  <si>
    <t>29009</t>
  </si>
  <si>
    <t>0205</t>
  </si>
  <si>
    <t>0005-000233</t>
  </si>
  <si>
    <t>김희정</t>
  </si>
  <si>
    <t>Kim Huijeong</t>
  </si>
  <si>
    <t>hjkim401@naver.com</t>
  </si>
  <si>
    <t>010-8592-1132</t>
  </si>
  <si>
    <t>010-9042-1123</t>
  </si>
  <si>
    <t>2020.11.30</t>
  </si>
  <si>
    <t>162828</t>
  </si>
  <si>
    <t>30348</t>
  </si>
  <si>
    <t>2022.06.28</t>
  </si>
  <si>
    <t>45-234945</t>
  </si>
  <si>
    <t>0005-000236</t>
  </si>
  <si>
    <t>조온유</t>
  </si>
  <si>
    <t>Jo Onyou</t>
  </si>
  <si>
    <t>skyblue0787@naver.com</t>
  </si>
  <si>
    <t>010-2228-0042</t>
  </si>
  <si>
    <t>010-6421-1797</t>
  </si>
  <si>
    <t>한의사</t>
  </si>
  <si>
    <t>25829</t>
  </si>
  <si>
    <t>2017.03.02</t>
  </si>
  <si>
    <t>1224</t>
  </si>
  <si>
    <t>0005-000237</t>
  </si>
  <si>
    <t>이지은</t>
  </si>
  <si>
    <t>Lee Jieun</t>
  </si>
  <si>
    <t>dlwldms217@naver.com</t>
  </si>
  <si>
    <t>010-5044-5062</t>
  </si>
  <si>
    <t>010-6478-5062</t>
  </si>
  <si>
    <t>2022.08.01</t>
  </si>
  <si>
    <t>38-132339</t>
  </si>
  <si>
    <t>2018.02.14</t>
  </si>
  <si>
    <t>보건의료연구개발 사업관리A - 16시간</t>
  </si>
  <si>
    <t>1221</t>
  </si>
  <si>
    <t>0217</t>
  </si>
  <si>
    <t>0005-000239</t>
  </si>
  <si>
    <t>정상도</t>
  </si>
  <si>
    <t>Jeong Sangdo</t>
  </si>
  <si>
    <t>qqw2000@naver.com</t>
  </si>
  <si>
    <t>010-9694-2007</t>
  </si>
  <si>
    <t>010-7471-7734</t>
  </si>
  <si>
    <t>2019.02</t>
  </si>
  <si>
    <t>계약 기간 만료</t>
  </si>
  <si>
    <t>0702</t>
  </si>
  <si>
    <t>0005-000240</t>
  </si>
  <si>
    <t>홍선미</t>
  </si>
  <si>
    <t>Hong Seonmi</t>
  </si>
  <si>
    <t>seonmi0211@hanmail.net</t>
  </si>
  <si>
    <t>010-2849-3864</t>
  </si>
  <si>
    <t>010-9387-3864</t>
  </si>
  <si>
    <t>Efects of diesel exhaust particles and urban particles on brain endothelial cells</t>
  </si>
  <si>
    <t>Toxicol Res. (2022) 38:91–98</t>
  </si>
  <si>
    <t>2021.10.13</t>
  </si>
  <si>
    <t>(2/7)</t>
  </si>
  <si>
    <t>TOXICOLOGY RESEARCH</t>
  </si>
  <si>
    <t>Exposure to Hazardous Substances  and Their Health Effects Among Residents Living Near Three Industrial Waste Incinerators in Korea</t>
  </si>
  <si>
    <t>J Korean Med Sci. 2023 Sep 18;38(37):e289</t>
  </si>
  <si>
    <t>2023.08.23</t>
  </si>
  <si>
    <t>(3/11)</t>
  </si>
  <si>
    <t>JOURNAL OF KOREAN MEDICAL SCIENCE</t>
  </si>
  <si>
    <t>1598-6357</t>
  </si>
  <si>
    <t>Evaluating the Impact of Airborne Fine Particulate Matter and Heavy Metals on Oxidative Stress via Vitamin Supplementation</t>
  </si>
  <si>
    <t>Toxics 2024, 12, 465</t>
  </si>
  <si>
    <t>toxics</t>
  </si>
  <si>
    <t>2305-6304</t>
  </si>
  <si>
    <t>2014.12.01</t>
  </si>
  <si>
    <t>0211</t>
  </si>
  <si>
    <t>0005-000241</t>
  </si>
  <si>
    <t>이가언</t>
  </si>
  <si>
    <t>LEE GAUN</t>
  </si>
  <si>
    <t>loveunni@naver.com</t>
  </si>
  <si>
    <t>010-3525-6567</t>
  </si>
  <si>
    <t>010-7211-9878</t>
  </si>
  <si>
    <t>2023.10.31</t>
  </si>
  <si>
    <t>170340</t>
  </si>
  <si>
    <t>05-301282</t>
  </si>
  <si>
    <t>2008.11.28</t>
  </si>
  <si>
    <t>0113</t>
  </si>
  <si>
    <t>0005-000243</t>
  </si>
  <si>
    <t>한주연</t>
  </si>
  <si>
    <t>Han Ju-yeon</t>
  </si>
  <si>
    <t>hzyan@naver.com</t>
  </si>
  <si>
    <t>010-6380-2192</t>
  </si>
  <si>
    <t>010-2972-5431</t>
  </si>
  <si>
    <t>5% (23246807, 배우자)</t>
  </si>
  <si>
    <t>2025.05.09</t>
  </si>
  <si>
    <t>102433</t>
  </si>
  <si>
    <t>54-225869</t>
  </si>
  <si>
    <t>2021.08.20</t>
  </si>
  <si>
    <t>교육평가</t>
  </si>
  <si>
    <t>교육행정 및 교육경영</t>
  </si>
  <si>
    <t>49</t>
  </si>
  <si>
    <t>0923</t>
  </si>
  <si>
    <t>0005-000244</t>
  </si>
  <si>
    <t>이진겸</t>
  </si>
  <si>
    <t>Jin Gyeom Lee</t>
  </si>
  <si>
    <t>gyeom622@gmail.com</t>
  </si>
  <si>
    <t>010-2101-9765</t>
  </si>
  <si>
    <t>010-6411-1781</t>
  </si>
  <si>
    <t>A  synergistic  effect  of  herb  and  acupuncture  on  the  methamphetamine</t>
  </si>
  <si>
    <t>Integrative Medicine Research, Volume 13, Issue 3, September 2024</t>
  </si>
  <si>
    <t>(1/12)</t>
  </si>
  <si>
    <t>KIOM</t>
  </si>
  <si>
    <t>2213-4220</t>
  </si>
  <si>
    <t>2018.03.19</t>
  </si>
  <si>
    <t>36-123727</t>
  </si>
  <si>
    <t>14-K9-005949</t>
  </si>
  <si>
    <t>2014.02.07</t>
  </si>
  <si>
    <t>한국산업기술기획평가원</t>
  </si>
  <si>
    <t>0005-000245</t>
  </si>
  <si>
    <t>성근홍</t>
  </si>
  <si>
    <t>Sung Keunhong</t>
  </si>
  <si>
    <t>skh960205@naver.com</t>
  </si>
  <si>
    <t>010-6641-1161</t>
  </si>
  <si>
    <t>010-2098-1469</t>
  </si>
  <si>
    <t>2023.05.01</t>
  </si>
  <si>
    <t>2022.12.09</t>
  </si>
  <si>
    <t>2020.05.12</t>
  </si>
  <si>
    <t>2H0304021593</t>
  </si>
  <si>
    <t>27230</t>
  </si>
  <si>
    <t>2019.12.27</t>
  </si>
  <si>
    <t>0005-000246</t>
  </si>
  <si>
    <t>천주희</t>
  </si>
  <si>
    <t>Chun Juhee</t>
  </si>
  <si>
    <t>chunjuhee2013@naver.com</t>
  </si>
  <si>
    <t>010-6456-5217</t>
  </si>
  <si>
    <t>010-7651-5217</t>
  </si>
  <si>
    <t>2024.07.14</t>
  </si>
  <si>
    <t>101795</t>
  </si>
  <si>
    <t>63-222191</t>
  </si>
  <si>
    <t>전산회계운용사2급</t>
  </si>
  <si>
    <t>21-L9-004220</t>
  </si>
  <si>
    <t>2021.08.06</t>
  </si>
  <si>
    <t>0915</t>
  </si>
  <si>
    <t>0005-000247</t>
  </si>
  <si>
    <t>김가현</t>
  </si>
  <si>
    <t>KIM KAHYUN</t>
  </si>
  <si>
    <t>rkgus0524@naver.com</t>
  </si>
  <si>
    <t>010-9971-8251</t>
  </si>
  <si>
    <t>010-9417-2851</t>
  </si>
  <si>
    <t>780.0</t>
  </si>
  <si>
    <t>115897</t>
  </si>
  <si>
    <t>28244</t>
  </si>
  <si>
    <t>20202122673Q</t>
  </si>
  <si>
    <t>2020.09.11</t>
  </si>
  <si>
    <t>0524</t>
  </si>
  <si>
    <t>0005-000249</t>
  </si>
  <si>
    <t>김재우</t>
  </si>
  <si>
    <t>Kim Jaewoo</t>
  </si>
  <si>
    <t>jaewoo1107@naver.com</t>
  </si>
  <si>
    <t>010-9179-7377</t>
  </si>
  <si>
    <t>010-3770-7377</t>
  </si>
  <si>
    <t>2016.05</t>
  </si>
  <si>
    <t>FT-GAT: Graph neural network for predicting spontaneous breathing trial success in patients with mechanical ventilation.</t>
  </si>
  <si>
    <t>Computer Methods and Programs in Biomedicine, Vol. 240, Article No. 107673, 2023.</t>
  </si>
  <si>
    <t>2023.08.01</t>
  </si>
  <si>
    <t>0169-2607</t>
  </si>
  <si>
    <t>SQLD(SQL개발자)</t>
  </si>
  <si>
    <t>SQLD-055017845</t>
  </si>
  <si>
    <t>2024.12.13</t>
  </si>
  <si>
    <t>0005-000250</t>
  </si>
  <si>
    <t>장환이</t>
  </si>
  <si>
    <t>Jang Hwani</t>
  </si>
  <si>
    <t>ia11095372@gmail.com</t>
  </si>
  <si>
    <t>010-6428-9247</t>
  </si>
  <si>
    <t>010-3400-5484</t>
  </si>
  <si>
    <t>2022.07.31</t>
  </si>
  <si>
    <t>2025.01.18</t>
  </si>
  <si>
    <t>2B7515705570</t>
  </si>
  <si>
    <t>62-102136</t>
  </si>
  <si>
    <t>2022.12.16</t>
  </si>
  <si>
    <t>21-K9-100828</t>
  </si>
  <si>
    <t>2021.08.27</t>
  </si>
  <si>
    <t>1108</t>
  </si>
  <si>
    <t>0005-000252</t>
  </si>
  <si>
    <t>김현기</t>
  </si>
  <si>
    <t>Kim Hyunki</t>
  </si>
  <si>
    <t>goteche12@naver.com</t>
  </si>
  <si>
    <t>010-9706-1615</t>
  </si>
  <si>
    <t>010-5202-5920</t>
  </si>
  <si>
    <t>2007.08</t>
  </si>
  <si>
    <t>2009.07</t>
  </si>
  <si>
    <t>Dual Task Effects on Speed and Accuracy During Cognitive and Upper Limb Motor Tasks in Adults With Stroke Hemiparesis</t>
  </si>
  <si>
    <t>Frontiers in Human Neuroscience,  Volume 15, 2021</t>
  </si>
  <si>
    <t>2021.06.17</t>
  </si>
  <si>
    <t>Frontiers in Human Neuroscience</t>
  </si>
  <si>
    <t>1662-5161</t>
  </si>
  <si>
    <t>Kwon, J., Han, E. J., &amp; Kim, H. K. (2023). An analysis of the effects of the income level of the family caregivers for the recipients in long-term care facilities on the willingness to pay for use of better services: A cross-sectional study. Journal of Kor</t>
  </si>
  <si>
    <t>Journal of Korean Gerontological Nursing, Vol.25 No 2, 103-115, 2023</t>
  </si>
  <si>
    <t>2023.04.21</t>
  </si>
  <si>
    <t>(3/3)</t>
  </si>
  <si>
    <t>한국노인간호학회</t>
  </si>
  <si>
    <t>2384-1877</t>
  </si>
  <si>
    <t>5년2개월</t>
  </si>
  <si>
    <t>국립재활원</t>
  </si>
  <si>
    <t>2020.05.08</t>
  </si>
  <si>
    <t>SASCertifiedBaseProgammerCredential</t>
  </si>
  <si>
    <t>SAS</t>
  </si>
  <si>
    <t>GKNZC641CN4EQK3S</t>
  </si>
  <si>
    <t>2017.08.24</t>
  </si>
  <si>
    <t>물리치료사</t>
  </si>
  <si>
    <t>42207</t>
  </si>
  <si>
    <t>2012.02.17</t>
  </si>
  <si>
    <t>0005-000253</t>
  </si>
  <si>
    <t>고은정</t>
  </si>
  <si>
    <t>Ko Eunjeong</t>
  </si>
  <si>
    <t>kej5624@naver.com</t>
  </si>
  <si>
    <t>010-2327-7245</t>
  </si>
  <si>
    <t>010-6440-5624</t>
  </si>
  <si>
    <t>5년6개월</t>
  </si>
  <si>
    <t>2020.02.01</t>
  </si>
  <si>
    <t>136442</t>
  </si>
  <si>
    <t>39-103898</t>
  </si>
  <si>
    <t>08-K9-018682</t>
  </si>
  <si>
    <t>2008.03.28</t>
  </si>
  <si>
    <t>회계관리</t>
  </si>
  <si>
    <t>0005-000255</t>
  </si>
  <si>
    <t>이연재</t>
  </si>
  <si>
    <t>LEE YEONJAE</t>
  </si>
  <si>
    <t>yn3216@naver.com</t>
  </si>
  <si>
    <t>010-5568-2050</t>
  </si>
  <si>
    <t>010-4314-2050</t>
  </si>
  <si>
    <t>2011.01</t>
  </si>
  <si>
    <t>2012.10</t>
  </si>
  <si>
    <t>2024.03.09</t>
  </si>
  <si>
    <t>114649</t>
  </si>
  <si>
    <t>산업위생관리기사</t>
  </si>
  <si>
    <t>산업인력공단</t>
  </si>
  <si>
    <t>24203021405F</t>
  </si>
  <si>
    <t>21203020923R</t>
  </si>
  <si>
    <t>2021.11.26</t>
  </si>
  <si>
    <t>0005-000256</t>
  </si>
  <si>
    <t>조효진</t>
  </si>
  <si>
    <t>Jo Hyojin</t>
  </si>
  <si>
    <t>bbeaa@naver.com</t>
  </si>
  <si>
    <t>010-9235-6747</t>
  </si>
  <si>
    <t>010-8845-6747</t>
  </si>
  <si>
    <t>2019.03</t>
  </si>
  <si>
    <t>2021.06</t>
  </si>
  <si>
    <t>중위</t>
  </si>
  <si>
    <t>2023.04.03</t>
  </si>
  <si>
    <t>2024.06.02</t>
  </si>
  <si>
    <t>2O3156211466</t>
  </si>
  <si>
    <t>1116</t>
  </si>
  <si>
    <t>1021</t>
  </si>
  <si>
    <t>0005-000257</t>
  </si>
  <si>
    <t>이기훈</t>
  </si>
  <si>
    <t>Lee Gihoon</t>
  </si>
  <si>
    <t>leebio918@nate.com</t>
  </si>
  <si>
    <t>010-2124-3733</t>
  </si>
  <si>
    <t>010-3520-5312</t>
  </si>
  <si>
    <t>2018.01</t>
  </si>
  <si>
    <t>2019.09</t>
  </si>
  <si>
    <t>기간 만료</t>
  </si>
  <si>
    <t>670.0</t>
  </si>
  <si>
    <t>2025.04.27</t>
  </si>
  <si>
    <t>146912</t>
  </si>
  <si>
    <t>22-K9-086193</t>
  </si>
  <si>
    <t>2022.09.30</t>
  </si>
  <si>
    <t>자동차운전면허1종보통</t>
  </si>
  <si>
    <t>1205</t>
  </si>
  <si>
    <t>0005-000259</t>
  </si>
  <si>
    <t>이정은</t>
  </si>
  <si>
    <t>Lee Jeongeun</t>
  </si>
  <si>
    <t>leeje5533@naver.com</t>
  </si>
  <si>
    <t>010-5533-8623</t>
  </si>
  <si>
    <t>010-2802-8623</t>
  </si>
  <si>
    <t>432022</t>
  </si>
  <si>
    <t>2019.08.20</t>
  </si>
  <si>
    <t>0313</t>
  </si>
  <si>
    <t>0005-000260</t>
  </si>
  <si>
    <t>연명훈</t>
  </si>
  <si>
    <t>YEON Myung hun</t>
  </si>
  <si>
    <t>audgns31@naver.com</t>
  </si>
  <si>
    <t>010-6562-3783</t>
  </si>
  <si>
    <t>010-5001-3783</t>
  </si>
  <si>
    <t>2018.05</t>
  </si>
  <si>
    <t>하사</t>
  </si>
  <si>
    <t>Level 2 (42)</t>
  </si>
  <si>
    <t>2024.06.23</t>
  </si>
  <si>
    <t>0002-0024054</t>
  </si>
  <si>
    <t>60-223203</t>
  </si>
  <si>
    <t>2022.08.06</t>
  </si>
  <si>
    <t>ITQ(OAMaster)</t>
  </si>
  <si>
    <t>20190006230</t>
  </si>
  <si>
    <t>1005</t>
  </si>
  <si>
    <t>0005-000262</t>
  </si>
  <si>
    <t>문윤경</t>
  </si>
  <si>
    <t>Moon Yunkyung</t>
  </si>
  <si>
    <t>ans516@naver.com</t>
  </si>
  <si>
    <t>010-2838-4524</t>
  </si>
  <si>
    <t>010-2685-4524</t>
  </si>
  <si>
    <t>0516</t>
  </si>
  <si>
    <t>0005-000264</t>
  </si>
  <si>
    <t>박예슬</t>
  </si>
  <si>
    <t>Park Yeseul</t>
  </si>
  <si>
    <t>mintsuel@naver.com</t>
  </si>
  <si>
    <t>010-3061-5314</t>
  </si>
  <si>
    <t>010-3577-9316</t>
  </si>
  <si>
    <t>44-115976</t>
  </si>
  <si>
    <t>15-K9-072654</t>
  </si>
  <si>
    <t>2015.12.11</t>
  </si>
  <si>
    <t>1184</t>
  </si>
  <si>
    <t>0005-000265</t>
  </si>
  <si>
    <t>임정석</t>
  </si>
  <si>
    <t>Lim Jungseok</t>
  </si>
  <si>
    <t>limjungseok@naver.com</t>
  </si>
  <si>
    <t>010-8951-1563</t>
  </si>
  <si>
    <t>010-2334-1561</t>
  </si>
  <si>
    <t>2011.02</t>
  </si>
  <si>
    <t>2012.11</t>
  </si>
  <si>
    <t>Phast, Safeti 프로그램을 활용한 PTS(Pipe to Ship)방식 LNG 벙커링 시설의 정량적 위험성 평가</t>
  </si>
  <si>
    <t>에너지공학, 제30권, 제4호, pp.128~137, 2021</t>
  </si>
  <si>
    <t>한국에너지학회</t>
  </si>
  <si>
    <t>1598-7981</t>
  </si>
  <si>
    <t>2016.02.01</t>
  </si>
  <si>
    <t>2021.07.10</t>
  </si>
  <si>
    <t>101441</t>
  </si>
  <si>
    <t>19201101319N</t>
  </si>
  <si>
    <t>2019.05.22</t>
  </si>
  <si>
    <t>39-233533</t>
  </si>
  <si>
    <t>일 잘하는 비법, 프로젝트 매니지먼트의 정석</t>
  </si>
  <si>
    <t>0005-000267</t>
  </si>
  <si>
    <t>김주연</t>
  </si>
  <si>
    <t>Kim Juyeon</t>
  </si>
  <si>
    <t>kimju3187@naver.com</t>
  </si>
  <si>
    <t>010-3187-3884</t>
  </si>
  <si>
    <t>010-9209-4191</t>
  </si>
  <si>
    <t>30-243048</t>
  </si>
  <si>
    <t>2016.02.11</t>
  </si>
  <si>
    <t>0005-000268</t>
  </si>
  <si>
    <t>윤태규</t>
  </si>
  <si>
    <t>YoonTaeGyu</t>
  </si>
  <si>
    <t>kea7415@naver.com</t>
  </si>
  <si>
    <t>010-5064-2896</t>
  </si>
  <si>
    <t>010-2506-6447</t>
  </si>
  <si>
    <t>2012.06</t>
  </si>
  <si>
    <t>2025.05.30</t>
  </si>
  <si>
    <t>2024.11.29</t>
  </si>
  <si>
    <t>2018.12.21</t>
  </si>
  <si>
    <t>485.0</t>
  </si>
  <si>
    <t>145593</t>
  </si>
  <si>
    <t>15203041200X</t>
  </si>
  <si>
    <t>2015.11.13</t>
  </si>
  <si>
    <t>24-109874</t>
  </si>
  <si>
    <t>2014.08.26</t>
  </si>
  <si>
    <t>0005-000269</t>
  </si>
  <si>
    <t>허지원</t>
  </si>
  <si>
    <t>Heo Jiwon</t>
  </si>
  <si>
    <t>gw3028@naver.com</t>
  </si>
  <si>
    <t>010-6648-6542</t>
  </si>
  <si>
    <t>010-8728-6542</t>
  </si>
  <si>
    <t>2023.02.03</t>
  </si>
  <si>
    <t>2023.08.20</t>
  </si>
  <si>
    <t>124557</t>
  </si>
  <si>
    <t>23-K9-049390</t>
  </si>
  <si>
    <t>2023.07.21</t>
  </si>
  <si>
    <t>22203121019D</t>
  </si>
  <si>
    <t>1459</t>
  </si>
  <si>
    <t>0005-000270</t>
  </si>
  <si>
    <t>윤예진</t>
  </si>
  <si>
    <t>Yun Yeejin</t>
  </si>
  <si>
    <t>yeejinyun@gmail.com</t>
  </si>
  <si>
    <t>010-9336-0562</t>
  </si>
  <si>
    <t>010-5354-7609</t>
  </si>
  <si>
    <t>Ginsenoside F1 Protects the Brain against Amyloid Beta-Induced Toxicity by Regulating IDE and NEP</t>
  </si>
  <si>
    <t>Life (Basel)/12(1):58. doi: 10.3390/life12010058/2022</t>
  </si>
  <si>
    <t>2022.01.01</t>
  </si>
  <si>
    <t>2075-1729</t>
  </si>
  <si>
    <t>Ginsenoside Rh2 mitigates doxorubicin-induced cardiotoxicity by inhibiting apoptotic and inflammatory damage and weakening pathological remodelling in breast cancer-bearing mice</t>
  </si>
  <si>
    <t>Cell proliferation / 55(6):e13246. doi: 10.1111 / 2022</t>
  </si>
  <si>
    <t>2022.05.09</t>
  </si>
  <si>
    <t>Wiley</t>
  </si>
  <si>
    <t>1365-2184</t>
  </si>
  <si>
    <t>Ginsenoside F1-Mediated Telomere Preservation Delays Cellular Senescence</t>
  </si>
  <si>
    <t>International journal of molecular sciences/ 24(18), 14241 / 2023</t>
  </si>
  <si>
    <t>2023.09.19</t>
  </si>
  <si>
    <t>1422-0067</t>
  </si>
  <si>
    <t>2023.03.01</t>
  </si>
  <si>
    <t>2H9086215380</t>
  </si>
  <si>
    <t>0707</t>
  </si>
  <si>
    <t>0005-000271</t>
  </si>
  <si>
    <t>조유주</t>
  </si>
  <si>
    <t>Jo Yuju</t>
  </si>
  <si>
    <t>joy5562@naver.com</t>
  </si>
  <si>
    <t>010-3116-2505</t>
  </si>
  <si>
    <t>010-5033-2505</t>
  </si>
  <si>
    <t>증평군청</t>
  </si>
  <si>
    <t>2020.01.20</t>
  </si>
  <si>
    <t>자치행정과</t>
  </si>
  <si>
    <t>지방시간선택제임기제 마급</t>
  </si>
  <si>
    <t>비서 업무</t>
  </si>
  <si>
    <t>행정과</t>
  </si>
  <si>
    <t>909</t>
  </si>
  <si>
    <t>0206</t>
  </si>
  <si>
    <t>“상황을 먼저 읽고, 구조를 정리하는 능력은 비서 업무의 핵심이라 생각합니다.”
비서는 단순히 일정을 관리하거나 문서를 정리하는 역할을 넘어, 조직 안팎의 흐름을 조율하고, 임원의 판단을 실질적인 실행으로 연결하는 연결자라고 생각합니다. 저는 약 7년간의 실무 경험을 통해 시간 관리, 의사소통, 기밀 유지 등 비서 업무에 필요한 기반 역량을 쌓았고, 이를 바탕으로 조직 운영 방식을 실제로 개선한 경험도 있습니다.
과거 비서로 근무할 당시, 상급자의 일정이 잦게 충돌하고 회의자료 누락도 빈번한 문제가 반복되었습니다. 기존에는 주간 보고서 형식으로 일정을 공유했지만, 변경 사항이 제때 반영되지 않아 일정 조정 시 혼선이 자주 발생했습니다. 저는 이를 단순한 불편이 아니라, 전체 업무 흐름과 신뢰도에 영향을 줄 수 있는 리스크로 보고 개선 방안을 마련했습니다.
세 가지 일정 관리 도구를 직접 비교·검토한 끝에, 실시간 공유 기능이 강점인 구글캘린더 기반 시스템 도입을 제안하고, 운영 체계를 새롭게 정비했습니다. 낯선 방식에 대한 구성원의 부담을 줄이기 위해 단계적으로 도입하고, 사용법을 안내하며, 샘플 일정을 미리 등록해 시스템에 자연스럽게 적응하도록 유도했습니다. 그 결과 일정 충돌 사례는 사라졌고, 회의자료 누락도 눈에 띄게 줄어들었으며, 상급자에게서 “보고 체계가 훨씬 매끄러워졌고 일정 관리가 한결 안정됐다”는 피드백을 받았습니다.
또한 다양한 사무환경에서 문서 작성, 회의자료 준비, 내방객 응대 등을 맡아오며, 단순한 문서 정리가 아니라 수신자 맞춤형 정보 구성 능력을 길러왔습니다. 특히 회의자료를 만들 때는 참석자의 직책과 관심 이슈를 사전에 파악해 요약본을 먼저 배포했고, 덕분에 회의 시간이 단축되었다는 평가도 받았습니다.
저는 주어진 일을 단순히 수행하는 데 그치지 않고, 업무의 목적과 흐름을 이해하고 먼저 움직이는 태도를 지향합니다. 또한 상대의 입장을 고려해 소통하고, 문제의 구조를 파악해 체계를 정비하는 방식으로 일해왔습니다. 한국보건산업진흥원이 중시하는 ‘신뢰’와 ‘소통’이라는 가치는 제가 실무에서 실천해온 방식과 방향이 잘 맞는다고 생각합니다.
앞으로도 변화에 유연하게 대응하며, 업무의 효율성과 안정성을 높이는 데 주도적으로 기여하겠습니다. 실무에서 신뢰를 쌓고 흐름을 조율하는 비서로서, 진흥원의 업무 환경에 안정감과 예측 가능성을 더하는 역할을 하겠습니다.</t>
  </si>
  <si>
    <t>“비서는 조직의 신뢰를 실무에서 체감할 수 있게 만드는 사람이라 생각합니다.”
한국보건산업진흥원은 보건산업의 전략적 육성과 글로벌 경쟁력 강화를 통해 국민 삶의 질을 높이는 것을 목표로 하는 공공기관입니다. 정책 개발, R&amp;D 투자, 기업 지원, 국제의료 활성화 등을 통해 보건산업이 국가 핵심 산업으로 자리 잡을 수 있도록 기반을 다져가고 있습니다. 저는 진흥원의 이러한 미션을 이해하고 있으며, '전문성·도전·소통·신뢰'라는 핵심가치를 실무에서 구체적으로 실현해나가는 구성원이 되고자 합니다.
이 중에서도 ‘신뢰’와 ‘소통’은 임원 비서 업무에서 가장 중심이 되는 가치라고 생각합니다. 임원 비서는 조직 안팎의 흐름을 연결하는 첫 관문으로서, 정확한 정보 전달, 유연한 응대, 안정적인 커뮤니케이션 운영을 통해 기관의 신뢰를 실질적으로 만들어가는 역할을 수행해야 합니다.
저는 이러한 가치를 실현하기 위해, 평소 문서 보안, 시간 관리, 보고체계의 준수, 대내외 응대 조율 등에서 기준을 세우고 실천하는 태도를 유지해왔습니다. 예를 들어 과거 회의자료를 관리하던 시기, 회의 종료 후 민감한 문서가 책상 위에 그대로 남아 있는 장면을 여러 차례 목격한 뒤, 회의 직후 기밀 자료를 분류해 직접 파쇄하는 루틴을 만들었습니다. 이러한 일상적인 실천 덕분에 문서 보안 사고 없이 회의를 마칠 수 있었고, 동료들은 저를 두고 “문서 처리에 빈틈이 없는 사람”이라고 평가해주었습니다.
또한 일정과 정확성을 중시하는 실무 환경에 맞춰 매일 아침 일정 점검표를 작성하고, 일정 간 충돌 여부를 사전에 파악해 조정안을 제안하는 루틴을 운영해왔습니다. 이 역시 단순 반복이 아니라, 업무 흐름을 예측하고 앞서 준비하는 태도에서 비롯된 습관입니다.
입사 후에는 진흥원의 윤리경영 방침과 직무 매뉴얼을 숙지하는 것을 기본으로, 정보보안 및 청렴 교육을 주기적으로 이수하며, 실무 매뉴얼 개선 제안 등에도 적극적으로 참여하겠습니다. 특히 외부 이해관계자와 직접 접점이 많은 비서 직무 특성상, 조직의 신뢰와 이미지를 대표하는 역할이라는 책임감을 잊지 않고 실천하겠습니다.
저는 임원 비서를 단순한 보조 인력이 아니라, 조직의 운영과 가치를 실무에서 구현하는 역할이라고 생각합니다. 진흥원의 방향성을 이해하고 실무에서 그 가치를 구체화하는 사람이 되기 위해, 계속해서 기준을 지키는 태도와 책임감 있는 실천을 이어가겠습니다.</t>
  </si>
  <si>
    <t>“갈등을 풀기 위해 먼저 만든 건, 말이 오갈 수 있는 구조였습니다.”
대학 시절 학생회 활동 중, 학과와 학생 간 소통이 단절되어 갈등이 깊어지는 상황을 마주한 적이 있습니다. 실습 기회 부족, 전공 강의 개설 미비 등에 대한 학생들의 불만이 커지고 있었지만, 학과 측은 별다른 문제의식을 느끼지 못한 채 양측 간의 피로감만 커져가고 있었습니다.
당시 저는 문제를 단순히 의견 충돌로 보기보다, 요구를 정리해 전달할 통로 자체가 부재하다는 점에 주목했습니다. 감정을 중재하는 것이 아닌, 구조를 만들어 소통이 가능해지도록 하는 데 집중했습니다.
우선 모든 학년 학생들이 자유롭게 참여할 수 있도록 온라인 설문을 개설하고, 학년 대표들과 함께 문항을 조율했습니다. 일주일간 총 30건의 의견을 수집했으며, 이 중 중복된 항목과 감정적 표현은 정리하고, 실현 가능성과 중요도를 기준으로 핵심 요구사항 5가지를 추렸습니다.
그 결과, 실습과목 수가 2개 확대되고 장비 구입 예산 200만 원이 새로 배정되었으며, 학과-학생 간 정기 간담회 제도도 신설되었습니다. 학과 측에서는 “학생 의견을 처음으로 체계적으로 전달받았다”는 피드백을 주었고, 학생회의 실질적 역할에 대한 신뢰도 함께 높아졌습니다.
이 경험을 통해 저는 갈등 상황에서는 감정적 입장보다, 각자의 현실과 필요를 구조화해 연결하는 과정이 중요하다는 것을 배웠습니다. 그리고 이 과정에서 다양한 입장을 듣고, 핵심을 추려 설득력 있는 방식으로 전달하는 조율력을 기를 수 있었습니다.
이해관계자 간의 이견을 조율하고, 실행 가능한 해결안을 도출하는 능력은 비서 업무에서 핵심적으로 요구되는 역량이라 생각합니다. 앞으로도 단순한 반응이 아닌, 갈등의 맥락을 이해하고 실행 가능한 흐름으로 전환하는 실무형 문제해결자로서 진흥원의 신뢰 기반 행정에 기여하겠습니다.</t>
  </si>
  <si>
    <t>“상대를 듣는다는 건, 단순히 말에 반응하는 것이 아니라 일의 맥락을 읽고 정확하게 조율하는 일입니다.”
저는 경청을 통해 신뢰를 형성하고, 이해관계자의 입장을 유연하게 조율하는 능력을 가장 큰 강점으로 생각합니다. 이는 성격적 특성에 머무르지 않고, 진흥원이 강조하는 ‘신뢰’와 ‘소통’의 조직 가치를 비서 직무에서 실질적으로 구현할 수 있는 역량이라고 판단합니다.
학창 시절 또래상담부 활동을 계기로, 이후 다양한 행정 실무에서 내·외부 협의 조율을 맡아오며 이 능력을 자연스럽게 키워왔습니다. 특히 상대의 말뿐 아니라 말하지 않은 정보, 우선순위, 상황의 흐름을 파악해 대응하는 감각은 내방객 응대, 일정 협의, 급박한 보고 조율 등에서 실무적으로 유용하게 작동해왔습니다.
예를 들어, 회의 일정을 조율하던 중 주최 부서와 외부 참석자 간 시간이 계속 어긋나는 상황이 있었습니다. 단순히 대안 시간을 재요청하는 방식으로는 해소되지 않아, 저는 기존 일정의 유연성, 안건의 시급성, 상대 성향 등을 기준으로 안건을 재배열하고, 핵심만 다루는 30분 단축 회의안을 제안했습니다. 결과적으로 불필요한 조율 과정을 줄이고 일정 합의에 성공했으며, 회의 후에는 “이해관계가 다른 일정도 이렇게 풀 수 있구나”라는 피드백을 받기도 했습니다.
한편, 저의 약점은 지나치게 신중한 성향으로 인해 초기에는 판단을 미루거나 결정 시점이 지연되는 경우가 있었던 점입니다. 하지만 실무를 거치며 기한을 지키는 것이 곧 신뢰라는 점을 체감했고, 이후로는 마감 기준을 스스로 설정하고, 우선순위를 고려하여 일정 내에 판단하고 실행하는 습관을 들였습니다.
입사 후에는 이러한 강점을 바탕으로 임원의 일정과 의전을 선제적으로 조율하고, 내부 정보 흐름을 안정적으로 유지하는 역할을 수행하고자 합니다. 더불어 감정노동 관리 교육, 커뮤니케이션 심화 훈련 등 자기계발을 병행하며, 변화에 능동적으로 대응할 수 있는 공공기관 비서로 성장하겠습니다.</t>
  </si>
  <si>
    <t>0005-000272</t>
  </si>
  <si>
    <t>반주윤</t>
  </si>
  <si>
    <t>Ban Juyoon</t>
  </si>
  <si>
    <t>qkswndbs@naver.com</t>
  </si>
  <si>
    <t>010-7223-0544</t>
  </si>
  <si>
    <t>010-8495-0544</t>
  </si>
  <si>
    <t>체험형 인턴</t>
  </si>
  <si>
    <t>대한상공회의소 자격평가사업단</t>
  </si>
  <si>
    <t>24-K9-024507</t>
  </si>
  <si>
    <t>2024.05.10</t>
  </si>
  <si>
    <t>42-104750</t>
  </si>
  <si>
    <t>전략적 조직운영을 위한 인사관리 실무</t>
  </si>
  <si>
    <t>1011</t>
  </si>
  <si>
    <t>0005-000273</t>
  </si>
  <si>
    <t>엄대희</t>
  </si>
  <si>
    <t>Eom Daehee</t>
  </si>
  <si>
    <t>djaeogml1224@gmail.com</t>
  </si>
  <si>
    <t>010-4055-3785</t>
  </si>
  <si>
    <t>010-9177-3785</t>
  </si>
  <si>
    <t>농림수산식품교육문화정보원</t>
  </si>
  <si>
    <t>2O3927524341</t>
  </si>
  <si>
    <t>20-k9-065677</t>
  </si>
  <si>
    <t>47-118831</t>
  </si>
  <si>
    <t>계량경영분석</t>
  </si>
  <si>
    <t>0005-000274</t>
  </si>
  <si>
    <t>이우진</t>
  </si>
  <si>
    <t>Lee Woojin</t>
  </si>
  <si>
    <t>snack9419@naver.com</t>
  </si>
  <si>
    <t>010-2370-9419</t>
  </si>
  <si>
    <t>010-8849-9419</t>
  </si>
  <si>
    <t>2019.07</t>
  </si>
  <si>
    <t>2021.05</t>
  </si>
  <si>
    <t>2024.01.01</t>
  </si>
  <si>
    <t>2021.05.17</t>
  </si>
  <si>
    <t>2021.06.12</t>
  </si>
  <si>
    <t>49-100010</t>
  </si>
  <si>
    <t>I9-K9-074740</t>
  </si>
  <si>
    <t>0930</t>
  </si>
  <si>
    <t>0005-000277</t>
  </si>
  <si>
    <t>김수아</t>
  </si>
  <si>
    <t>KIM SUA</t>
  </si>
  <si>
    <t>dkwjdj06@naver.com</t>
  </si>
  <si>
    <t>010-8732-2407</t>
  </si>
  <si>
    <t>010-9209-2402</t>
  </si>
  <si>
    <t>2024.10.12</t>
  </si>
  <si>
    <t>102402</t>
  </si>
  <si>
    <t>18202030613B</t>
  </si>
  <si>
    <t>2018.08.17</t>
  </si>
  <si>
    <t>36-126446</t>
  </si>
  <si>
    <t>전략경영론</t>
  </si>
  <si>
    <t>980</t>
  </si>
  <si>
    <t>0005-000278</t>
  </si>
  <si>
    <t>강대윤</t>
  </si>
  <si>
    <t>Kang Daeyun</t>
  </si>
  <si>
    <t>gdragun@naver.com</t>
  </si>
  <si>
    <t>010-5531-8616</t>
  </si>
  <si>
    <t>010-4120-0909</t>
  </si>
  <si>
    <t>2022.01</t>
  </si>
  <si>
    <t>2024.09.23</t>
  </si>
  <si>
    <t>사회복지사2급</t>
  </si>
  <si>
    <t>2-963307</t>
  </si>
  <si>
    <t>2020.02.18</t>
  </si>
  <si>
    <t>0005-000279</t>
  </si>
  <si>
    <t>이혁일</t>
  </si>
  <si>
    <t>Lee Hyeokil</t>
  </si>
  <si>
    <t>gurdlf123@naver.com</t>
  </si>
  <si>
    <t>010-7530-7898</t>
  </si>
  <si>
    <t>2011.03</t>
  </si>
  <si>
    <t>2012.12</t>
  </si>
  <si>
    <t>Intermediate Mid 3 (130)</t>
  </si>
  <si>
    <t>2022.12.04</t>
  </si>
  <si>
    <t>102657</t>
  </si>
  <si>
    <t>0322</t>
  </si>
  <si>
    <t>0005-000283</t>
  </si>
  <si>
    <t>이청명</t>
  </si>
  <si>
    <t>Lee Cheongmyeong</t>
  </si>
  <si>
    <t>bluemoong2@naver.com</t>
  </si>
  <si>
    <t>010-7236-5692</t>
  </si>
  <si>
    <t>010-2477-5692</t>
  </si>
  <si>
    <t>835.0</t>
  </si>
  <si>
    <t>2022.06.12</t>
  </si>
  <si>
    <t>123327</t>
  </si>
  <si>
    <t>23-K9-067809</t>
  </si>
  <si>
    <t>2023.09.22</t>
  </si>
  <si>
    <t>52-217532</t>
  </si>
  <si>
    <t>0005-000286</t>
  </si>
  <si>
    <t>변희정</t>
  </si>
  <si>
    <t>Byun heejeong</t>
  </si>
  <si>
    <t>hjbyun5315@naver.com</t>
  </si>
  <si>
    <t>010-6330-5315</t>
  </si>
  <si>
    <t>010-4198-9913</t>
  </si>
  <si>
    <t>0005-000287</t>
  </si>
  <si>
    <t>최지영</t>
  </si>
  <si>
    <t>Choi Jiyoung</t>
  </si>
  <si>
    <t>jenawldud@naver.com</t>
  </si>
  <si>
    <t>010-5322-1875</t>
  </si>
  <si>
    <t>010-9577-0011</t>
  </si>
  <si>
    <t>0410</t>
  </si>
  <si>
    <t>0005-000291</t>
  </si>
  <si>
    <t>신현영</t>
  </si>
  <si>
    <t>Shin Hyeonyeong</t>
  </si>
  <si>
    <t>jump_hy@naver.com</t>
  </si>
  <si>
    <t>010-2439-8018</t>
  </si>
  <si>
    <t>Quantitative analysis of mitochondrial DNA in porcine-mouse cloned embryos</t>
  </si>
  <si>
    <t>J Anim Sci Technol 2023;65(4):767-778</t>
  </si>
  <si>
    <t>Journal of Animal Science and Technology</t>
  </si>
  <si>
    <t>pISSN 2672-0191</t>
  </si>
  <si>
    <t>대전광역시경찰청</t>
  </si>
  <si>
    <t>2025.05.19</t>
  </si>
  <si>
    <t>축산기사</t>
  </si>
  <si>
    <t>1320113069J</t>
  </si>
  <si>
    <t>2013.06.11</t>
  </si>
  <si>
    <t>0005-000292</t>
  </si>
  <si>
    <t>장예림</t>
  </si>
  <si>
    <t>Jang Yelim</t>
  </si>
  <si>
    <t>limi1317@naver.com</t>
  </si>
  <si>
    <t>010-3312-1325</t>
  </si>
  <si>
    <t>010-9634-1425</t>
  </si>
  <si>
    <t>Advanced clinical symptoms of the antihangover compound HK-GCM-H01 in healthy Koreans</t>
  </si>
  <si>
    <t>Translational and Clinical Pharmacology, 32권, 3호, 137-149page, 2024년도</t>
  </si>
  <si>
    <t>대한임상약리학회(KSCPT)</t>
  </si>
  <si>
    <t>2383-5427(eISSN)</t>
  </si>
  <si>
    <t>○○대학교병원</t>
  </si>
  <si>
    <t>2024.01.02</t>
  </si>
  <si>
    <t>2025.07.13</t>
  </si>
  <si>
    <t>138149</t>
  </si>
  <si>
    <t>74-108876</t>
  </si>
  <si>
    <t>18-K9-026356</t>
  </si>
  <si>
    <t>2018.04.27</t>
  </si>
  <si>
    <t>1126</t>
  </si>
  <si>
    <t>0906</t>
  </si>
  <si>
    <t>0005-000294</t>
  </si>
  <si>
    <t>이효헌</t>
  </si>
  <si>
    <t>Lee Hyoheon</t>
  </si>
  <si>
    <t>pon01124@naver.com</t>
  </si>
  <si>
    <t>010-8994-7609</t>
  </si>
  <si>
    <t>010-3479-7609</t>
  </si>
  <si>
    <t>2015.01</t>
  </si>
  <si>
    <t>146053</t>
  </si>
  <si>
    <t>67-100884</t>
  </si>
  <si>
    <t>전산세무1급</t>
  </si>
  <si>
    <t>110104001989</t>
  </si>
  <si>
    <t>2022.10.20</t>
  </si>
  <si>
    <t>1468</t>
  </si>
  <si>
    <t>0005-000296</t>
  </si>
  <si>
    <t>안소희</t>
  </si>
  <si>
    <t>Ahn Soheui</t>
  </si>
  <si>
    <t>ahnsh2633@naver.com</t>
  </si>
  <si>
    <t>010-9533-2633</t>
  </si>
  <si>
    <t>010-7257-2633</t>
  </si>
  <si>
    <t>111238</t>
  </si>
  <si>
    <t>42-111475</t>
  </si>
  <si>
    <t>18-K9-058327</t>
  </si>
  <si>
    <t>2018.09.07</t>
  </si>
  <si>
    <t>0501</t>
  </si>
  <si>
    <t>0005-000297</t>
  </si>
  <si>
    <t>이선규</t>
  </si>
  <si>
    <t>Lee Sungyu</t>
  </si>
  <si>
    <t>sun_9119@naver.com</t>
  </si>
  <si>
    <t>010-2574-3989</t>
  </si>
  <si>
    <t>010-3137-7140</t>
  </si>
  <si>
    <t>7년4개월</t>
  </si>
  <si>
    <t>1109</t>
  </si>
  <si>
    <t>0005-000298</t>
  </si>
  <si>
    <t>임정은</t>
  </si>
  <si>
    <t>Im Jeongeun</t>
  </si>
  <si>
    <t>sdf6222@naver.com</t>
  </si>
  <si>
    <t>010-3499-6222</t>
  </si>
  <si>
    <t>010-6424-6222</t>
  </si>
  <si>
    <t>0701</t>
  </si>
  <si>
    <t>0005-000299</t>
  </si>
  <si>
    <t>박정인</t>
  </si>
  <si>
    <t>Park Jungin</t>
  </si>
  <si>
    <t>rhrnakcjs@naver.com</t>
  </si>
  <si>
    <t>010-2338-4192</t>
  </si>
  <si>
    <t>010-9553-4192</t>
  </si>
  <si>
    <t>2021.07.14</t>
  </si>
  <si>
    <t>2022.06.10</t>
  </si>
  <si>
    <t>2020.01.01</t>
  </si>
  <si>
    <t>102334</t>
  </si>
  <si>
    <t>19-K9-092044</t>
  </si>
  <si>
    <t>43-109060</t>
  </si>
  <si>
    <t>0727</t>
  </si>
  <si>
    <t>0005-000300</t>
  </si>
  <si>
    <t>박수연</t>
  </si>
  <si>
    <t>Park Suyeon</t>
  </si>
  <si>
    <t>qkrtndus20@naver.com</t>
  </si>
  <si>
    <t>010-5540-7181</t>
  </si>
  <si>
    <t>010-2266-2285</t>
  </si>
  <si>
    <t>72-224731</t>
  </si>
  <si>
    <t>23-K9-091592</t>
  </si>
  <si>
    <t>0404</t>
  </si>
  <si>
    <t>0005-000303</t>
  </si>
  <si>
    <t>박성민</t>
  </si>
  <si>
    <t>PARK SEONGMIN</t>
  </si>
  <si>
    <t>dmb06163@naver.com</t>
  </si>
  <si>
    <t>010-5618-4540</t>
  </si>
  <si>
    <t>010-3464-4540</t>
  </si>
  <si>
    <t>2024.05.09</t>
  </si>
  <si>
    <t>2A9427918436 </t>
  </si>
  <si>
    <t>73-116236</t>
  </si>
  <si>
    <t>0105</t>
  </si>
  <si>
    <t>0005-000304</t>
  </si>
  <si>
    <t>하선아</t>
  </si>
  <si>
    <t>SEONAH HA</t>
  </si>
  <si>
    <t>tjsdk9847@naver.com</t>
  </si>
  <si>
    <t>010-2367-9847</t>
  </si>
  <si>
    <t>010-2525-9847</t>
  </si>
  <si>
    <t>식품의약품안전평가원</t>
  </si>
  <si>
    <t>2018.01.01</t>
  </si>
  <si>
    <t>시험연구원</t>
  </si>
  <si>
    <t>2022.11.13</t>
  </si>
  <si>
    <t>102481</t>
  </si>
  <si>
    <t>42-102778</t>
  </si>
  <si>
    <t>17204220052K</t>
  </si>
  <si>
    <t>2017.12.22</t>
  </si>
  <si>
    <t>1044</t>
  </si>
  <si>
    <t>0221</t>
  </si>
  <si>
    <t>0005-000305</t>
  </si>
  <si>
    <t>이승용</t>
  </si>
  <si>
    <t>Lee Sengyong</t>
  </si>
  <si>
    <t>wind8231@naver.com</t>
  </si>
  <si>
    <t>010-8432-8231</t>
  </si>
  <si>
    <t>010-3290-2337</t>
  </si>
  <si>
    <t>2002.02</t>
  </si>
  <si>
    <t>2004.04</t>
  </si>
  <si>
    <t>경영지도사(마케팅)</t>
  </si>
  <si>
    <t>중소벤처기업부</t>
  </si>
  <si>
    <t>제12072호</t>
  </si>
  <si>
    <t>한국산학연협회</t>
  </si>
  <si>
    <t>1101</t>
  </si>
  <si>
    <t>0301</t>
  </si>
  <si>
    <t>0005-000306</t>
  </si>
  <si>
    <t>강민성</t>
  </si>
  <si>
    <t>Kang Minseong</t>
  </si>
  <si>
    <t>k123smart@naver.com</t>
  </si>
  <si>
    <t>010-7941-4389</t>
  </si>
  <si>
    <t>010-2064-3489</t>
  </si>
  <si>
    <t>2021.12.17</t>
  </si>
  <si>
    <t>2020.06.19</t>
  </si>
  <si>
    <t>2024.08.11</t>
  </si>
  <si>
    <t>123783</t>
  </si>
  <si>
    <t>49-101385</t>
  </si>
  <si>
    <t>19-K9-100500</t>
  </si>
  <si>
    <t>2019.07.30</t>
  </si>
  <si>
    <t>1115</t>
  </si>
  <si>
    <t>1220</t>
  </si>
  <si>
    <t>0005-000307</t>
  </si>
  <si>
    <t>장조아</t>
  </si>
  <si>
    <t>Jang Joa</t>
  </si>
  <si>
    <t>whdk0112@naver.com</t>
  </si>
  <si>
    <t>010-3164-3227</t>
  </si>
  <si>
    <t>010-3788-3293</t>
  </si>
  <si>
    <t>116381</t>
  </si>
  <si>
    <t>72-334546</t>
  </si>
  <si>
    <t>17-K9-003495</t>
  </si>
  <si>
    <t>2017.02.03</t>
  </si>
  <si>
    <t>0005-000308</t>
  </si>
  <si>
    <t>남수진</t>
  </si>
  <si>
    <t>Nam Sujin</t>
  </si>
  <si>
    <t>iamzinn@naver.com</t>
  </si>
  <si>
    <t>010-4695-9110</t>
  </si>
  <si>
    <t>010-9440-3299</t>
  </si>
  <si>
    <t>101519</t>
  </si>
  <si>
    <t>64-318396</t>
  </si>
  <si>
    <t>21-K9-071188</t>
  </si>
  <si>
    <t>2021.06.11</t>
  </si>
  <si>
    <t>보건의료연구개발 사업관리A - 87시간</t>
  </si>
  <si>
    <t>87</t>
  </si>
  <si>
    <t>1117</t>
  </si>
  <si>
    <t>960</t>
  </si>
  <si>
    <t>0005-000313</t>
  </si>
  <si>
    <t>김자현</t>
  </si>
  <si>
    <t>Kim Jahyun</t>
  </si>
  <si>
    <t>klh9101@naver.com</t>
  </si>
  <si>
    <t>010-7212-9101</t>
  </si>
  <si>
    <t>010-2980-8292</t>
  </si>
  <si>
    <t>2020.02.19</t>
  </si>
  <si>
    <t>Intermediate Mid 1 (110)</t>
  </si>
  <si>
    <t>2023.10.22</t>
  </si>
  <si>
    <t>102377</t>
  </si>
  <si>
    <t>69-113138</t>
  </si>
  <si>
    <t>23-K9-069543</t>
  </si>
  <si>
    <t>2023.09.29</t>
  </si>
  <si>
    <t>0722</t>
  </si>
  <si>
    <t>0005-000314</t>
  </si>
  <si>
    <t>이지현</t>
  </si>
  <si>
    <t>Lee Jihyun</t>
  </si>
  <si>
    <t>jyeollii@gmail.com</t>
  </si>
  <si>
    <t>010-6240-5017</t>
  </si>
  <si>
    <t>010-5017-8676</t>
  </si>
  <si>
    <t>2023.11.20</t>
  </si>
  <si>
    <t>Intermediate High (140)</t>
  </si>
  <si>
    <t>101774</t>
  </si>
  <si>
    <t>wqKL-kqo5</t>
  </si>
  <si>
    <t>2010.10.08</t>
  </si>
  <si>
    <t>0005-000315</t>
  </si>
  <si>
    <t>정혜지</t>
  </si>
  <si>
    <t>Chung hye ji</t>
  </si>
  <si>
    <t>casey019@naver.com</t>
  </si>
  <si>
    <t>010-8537-3783</t>
  </si>
  <si>
    <t>010-8331-2238</t>
  </si>
  <si>
    <t>2025.02.19</t>
  </si>
  <si>
    <t>131427</t>
  </si>
  <si>
    <t>45-121261</t>
  </si>
  <si>
    <t>17-K9-039974</t>
  </si>
  <si>
    <t>51</t>
  </si>
  <si>
    <t>714</t>
  </si>
  <si>
    <t>0112</t>
  </si>
  <si>
    <t>0005-000317</t>
  </si>
  <si>
    <t>장아윤</t>
  </si>
  <si>
    <t>Jang Ah Yun</t>
  </si>
  <si>
    <t>mv2464@naver.com</t>
  </si>
  <si>
    <t>010-2402-1310</t>
  </si>
  <si>
    <t>010-8210-7611</t>
  </si>
  <si>
    <t>한국환경산업기술원</t>
  </si>
  <si>
    <t>850.0</t>
  </si>
  <si>
    <t>2023.10.14</t>
  </si>
  <si>
    <t>138201</t>
  </si>
  <si>
    <t>TCC-25-105-032</t>
  </si>
  <si>
    <t>2025.03.06</t>
  </si>
  <si>
    <t>36-109843</t>
  </si>
  <si>
    <t>경영정보론</t>
  </si>
  <si>
    <t>0005-000320</t>
  </si>
  <si>
    <t>이하늘</t>
  </si>
  <si>
    <t>Lee Haneul</t>
  </si>
  <si>
    <t>haneul3000@naver.com</t>
  </si>
  <si>
    <t>010-6350-5520</t>
  </si>
  <si>
    <t>010-4566-5570</t>
  </si>
  <si>
    <t>2021.07.25</t>
  </si>
  <si>
    <t>086156-2412003901</t>
  </si>
  <si>
    <t>41-215759</t>
  </si>
  <si>
    <t>2018.11.09</t>
  </si>
  <si>
    <t>MOS2010Master</t>
  </si>
  <si>
    <t>wwKcn-22wL</t>
  </si>
  <si>
    <t>2018.05.15</t>
  </si>
  <si>
    <t>0304</t>
  </si>
  <si>
    <t>0005-000322</t>
  </si>
  <si>
    <t>조원택</t>
  </si>
  <si>
    <t>Cho Wontag</t>
  </si>
  <si>
    <t>wont0813@naver.com</t>
  </si>
  <si>
    <t>010-7132-8042</t>
  </si>
  <si>
    <t>2015.03</t>
  </si>
  <si>
    <t>72-115871</t>
  </si>
  <si>
    <t>22-K9-034146</t>
  </si>
  <si>
    <t>1216</t>
  </si>
  <si>
    <t>0813</t>
  </si>
  <si>
    <t>0005-000323</t>
  </si>
  <si>
    <t>홍승희</t>
  </si>
  <si>
    <t>Hong Seunghui</t>
  </si>
  <si>
    <t>comzzang10@naver.com</t>
  </si>
  <si>
    <t>010-4277-7087</t>
  </si>
  <si>
    <t>010-6385-6054</t>
  </si>
  <si>
    <t>2009.04</t>
  </si>
  <si>
    <t>2022.04.23</t>
  </si>
  <si>
    <t>2O2912010214</t>
  </si>
  <si>
    <t>국제의료관광코디네이터</t>
  </si>
  <si>
    <t>20202122474L</t>
  </si>
  <si>
    <t>03-I3-056547</t>
  </si>
  <si>
    <t>2003.09.20</t>
  </si>
  <si>
    <t>0504</t>
  </si>
  <si>
    <t>0005-000324</t>
  </si>
  <si>
    <t>KIM HYUNAH</t>
  </si>
  <si>
    <t>k42167001@gmail.com</t>
  </si>
  <si>
    <t>010-4216-7001</t>
  </si>
  <si>
    <t>010-5335-4279</t>
  </si>
  <si>
    <t>0005-000326</t>
  </si>
  <si>
    <t>백승민</t>
  </si>
  <si>
    <t>Baek Seungmin</t>
  </si>
  <si>
    <t>seung5580@naver.com</t>
  </si>
  <si>
    <t>010-9277-7970</t>
  </si>
  <si>
    <t>010-5800-2419</t>
  </si>
  <si>
    <t>2008.03</t>
  </si>
  <si>
    <t>2010.01</t>
  </si>
  <si>
    <t>Determination of red blood cell deformability using centrifugal force in a three-dimensional-printed mini-disk (3D-PMD).</t>
  </si>
  <si>
    <t>13(5):e0197619.</t>
  </si>
  <si>
    <t>2018.05.22</t>
  </si>
  <si>
    <t>PloS one</t>
  </si>
  <si>
    <t>1932-6203</t>
  </si>
  <si>
    <t>0425</t>
  </si>
  <si>
    <t>0005-000327</t>
  </si>
  <si>
    <t>김예지</t>
  </si>
  <si>
    <t>Kim Yeji</t>
  </si>
  <si>
    <t>yeji6491@daum.net</t>
  </si>
  <si>
    <t>010-3776-6491</t>
  </si>
  <si>
    <t>010-3527-6491</t>
  </si>
  <si>
    <t>Intermediate Low</t>
  </si>
  <si>
    <t>VHDEQP6-2II8-ML7A-7ISQ</t>
  </si>
  <si>
    <t>0131</t>
  </si>
  <si>
    <t>0005-000330</t>
  </si>
  <si>
    <t>권진아</t>
  </si>
  <si>
    <t>Kwon Jina</t>
  </si>
  <si>
    <t>ujlos@naver.com</t>
  </si>
  <si>
    <t>010-9384-4990</t>
  </si>
  <si>
    <t>1017</t>
  </si>
  <si>
    <t>0120</t>
  </si>
  <si>
    <t>0005-000332</t>
  </si>
  <si>
    <t>강지현</t>
  </si>
  <si>
    <t>Kang Jihyun</t>
  </si>
  <si>
    <t>psysy4891@naver.com</t>
  </si>
  <si>
    <t>010-7676-9752</t>
  </si>
  <si>
    <t>010-9389-9752</t>
  </si>
  <si>
    <t>164499</t>
  </si>
  <si>
    <t>25-K9-009022</t>
  </si>
  <si>
    <t>2025.02.25</t>
  </si>
  <si>
    <t>56-107445</t>
  </si>
  <si>
    <t>0628</t>
  </si>
  <si>
    <t>0005-000334</t>
  </si>
  <si>
    <t>박지윤</t>
  </si>
  <si>
    <t>Bak Jiyoon</t>
  </si>
  <si>
    <t>jy940816@naver.com</t>
  </si>
  <si>
    <t>010-3424-9661</t>
  </si>
  <si>
    <t>010-9273-9662</t>
  </si>
  <si>
    <t>2023.03.08</t>
  </si>
  <si>
    <t>2025.03.07</t>
  </si>
  <si>
    <t>Intermediate High (150)</t>
  </si>
  <si>
    <t>2020.04.25</t>
  </si>
  <si>
    <t>169155</t>
  </si>
  <si>
    <t>20-J0-002595</t>
  </si>
  <si>
    <t>2020.12.18</t>
  </si>
  <si>
    <t>20-K9-119769</t>
  </si>
  <si>
    <t>978</t>
  </si>
  <si>
    <t>0816</t>
  </si>
  <si>
    <t>0005-000336</t>
  </si>
  <si>
    <t>leedong0913@naver.com</t>
  </si>
  <si>
    <t>010-5521-6102</t>
  </si>
  <si>
    <t>010-7467-7427</t>
  </si>
  <si>
    <t>2024.05.12</t>
  </si>
  <si>
    <t>134628</t>
  </si>
  <si>
    <t>73-116134</t>
  </si>
  <si>
    <t>28684</t>
  </si>
  <si>
    <t>2021.03.11</t>
  </si>
  <si>
    <t>1339</t>
  </si>
  <si>
    <t>0325</t>
  </si>
  <si>
    <t>0005-000337</t>
  </si>
  <si>
    <t>최영현</t>
  </si>
  <si>
    <t>CHOI YEONG HYEON</t>
  </si>
  <si>
    <t>chldudgus8846@naver.com</t>
  </si>
  <si>
    <t>010-4691-6974</t>
  </si>
  <si>
    <t>010-5607-8846</t>
  </si>
  <si>
    <t>2024.10.11</t>
  </si>
  <si>
    <t>790.0</t>
  </si>
  <si>
    <t>108161</t>
  </si>
  <si>
    <t>한국역사편찬위원회</t>
  </si>
  <si>
    <t>56-110814</t>
  </si>
  <si>
    <t>19-K9-076282</t>
  </si>
  <si>
    <t>2019.08.30</t>
  </si>
  <si>
    <t>1084</t>
  </si>
  <si>
    <t>0005-000338</t>
  </si>
  <si>
    <t>박영찬</t>
  </si>
  <si>
    <t>Park Youngchan</t>
  </si>
  <si>
    <t>rbtpark1228@gmail.com</t>
  </si>
  <si>
    <t>010-5888-9688</t>
  </si>
  <si>
    <t>010-2713-5324</t>
  </si>
  <si>
    <t>2005.12</t>
  </si>
  <si>
    <t>Whole-Exome Sequencing Improves Understanding of Inherited Retinal Dystrophies in Korean Patients</t>
  </si>
  <si>
    <t>Curr. Issues Mol. Biol. 2024, 46(10), 11021-11030;</t>
  </si>
  <si>
    <t>2024.09.27</t>
  </si>
  <si>
    <t>Multidisciplinary Digital Publishing Institute(MDPI)</t>
  </si>
  <si>
    <t>1467-3045</t>
  </si>
  <si>
    <t>Variation analysis to construct Korean-specific exome variation database of pilot scale</t>
  </si>
  <si>
    <t>Volume 10, pages 126–130, (2016)</t>
  </si>
  <si>
    <t>2016.02.22</t>
  </si>
  <si>
    <t>Korean BioChip Society</t>
  </si>
  <si>
    <t>1976-0280</t>
  </si>
  <si>
    <t>A retrospective study on blood microbiota as a marker for cognitive decline: implications for detecting Alzheimer’s disease and amnestic mild cognitive impairment in Republic of Korea</t>
  </si>
  <si>
    <t>Osong Public Health and Research Perspectives 2025;16(2):141-151.</t>
  </si>
  <si>
    <t>2025.03.24</t>
  </si>
  <si>
    <t>Korea Center for Disease Control and Prevention</t>
  </si>
  <si>
    <t>국립보건연구원</t>
  </si>
  <si>
    <t>2024.04.27</t>
  </si>
  <si>
    <t>147658</t>
  </si>
  <si>
    <t>16202230077J</t>
  </si>
  <si>
    <t>2016.07.15</t>
  </si>
  <si>
    <t>1038</t>
  </si>
  <si>
    <t>0005-000342</t>
  </si>
  <si>
    <t>박순정</t>
  </si>
  <si>
    <t>PARK SUNJEONG</t>
  </si>
  <si>
    <t>sunjeongb7@gmail.com</t>
  </si>
  <si>
    <t>010-6671-9015</t>
  </si>
  <si>
    <t>010-4081-1008</t>
  </si>
  <si>
    <t>120112031578</t>
  </si>
  <si>
    <t>2024.02.22</t>
  </si>
  <si>
    <t>0609</t>
  </si>
  <si>
    <t>0005-000343</t>
  </si>
  <si>
    <t>이선일</t>
  </si>
  <si>
    <t>Lee Sunil</t>
  </si>
  <si>
    <t>chs2519@naver.com</t>
  </si>
  <si>
    <t>010-7464-2519</t>
  </si>
  <si>
    <t>010-3510-2519</t>
  </si>
  <si>
    <t>2018.02</t>
  </si>
  <si>
    <t>2019.10</t>
  </si>
  <si>
    <t>2023.10.16</t>
  </si>
  <si>
    <t>기술사업화팀</t>
  </si>
  <si>
    <t>101132</t>
  </si>
  <si>
    <t>73-111655</t>
  </si>
  <si>
    <t>IPAT(지식재산능력시험) 5급</t>
  </si>
  <si>
    <t>한국발명진흥회</t>
  </si>
  <si>
    <t>제2024-28- 100840호</t>
  </si>
  <si>
    <t>2024.06.07</t>
  </si>
  <si>
    <t>0005-000346</t>
  </si>
  <si>
    <t>김지호</t>
  </si>
  <si>
    <t>kim jiho</t>
  </si>
  <si>
    <t>dksdud123123@naver.com</t>
  </si>
  <si>
    <t>010-9884-9806</t>
  </si>
  <si>
    <t>2021.04.30</t>
  </si>
  <si>
    <t>2023.09.24</t>
  </si>
  <si>
    <t>110638</t>
  </si>
  <si>
    <t>ADsP-032010169</t>
  </si>
  <si>
    <t>2022.03.25</t>
  </si>
  <si>
    <t>21203061068B</t>
  </si>
  <si>
    <t>기업경영분석</t>
  </si>
  <si>
    <t>0817</t>
  </si>
  <si>
    <t>0005-000348</t>
  </si>
  <si>
    <t>이정기</t>
  </si>
  <si>
    <t>Lee Jeonggi</t>
  </si>
  <si>
    <t>jkl1216@naver.com</t>
  </si>
  <si>
    <t>010-3932-6080</t>
  </si>
  <si>
    <t>010-4232-6080</t>
  </si>
  <si>
    <t>2023.11</t>
  </si>
  <si>
    <t>2024.12.23</t>
  </si>
  <si>
    <t>2025.06.10</t>
  </si>
  <si>
    <t>육군</t>
  </si>
  <si>
    <t>2016.06.30</t>
  </si>
  <si>
    <t>102777</t>
  </si>
  <si>
    <t>23-K9-091429</t>
  </si>
  <si>
    <t>32-122303</t>
  </si>
  <si>
    <t>0005-000349</t>
  </si>
  <si>
    <t>홍민주</t>
  </si>
  <si>
    <t>Hong Minjoo</t>
  </si>
  <si>
    <t>gogl99@naver.com</t>
  </si>
  <si>
    <t>010-3290-1628</t>
  </si>
  <si>
    <t>010-3077-7514</t>
  </si>
  <si>
    <t>2024.12.27</t>
  </si>
  <si>
    <t>0005-000351</t>
  </si>
  <si>
    <t>이원경</t>
  </si>
  <si>
    <t>Lee Wonkyung</t>
  </si>
  <si>
    <t>dldnjsrud197@naver.com</t>
  </si>
  <si>
    <t>010-7739-1971</t>
  </si>
  <si>
    <t>010-9232-1971</t>
  </si>
  <si>
    <t>통계청</t>
  </si>
  <si>
    <t>빅데이터분석기사</t>
  </si>
  <si>
    <t>BAE-006003930</t>
  </si>
  <si>
    <t>19202121771U</t>
  </si>
  <si>
    <t>2019.08.16</t>
  </si>
  <si>
    <t>0005-000352</t>
  </si>
  <si>
    <t>김지수</t>
  </si>
  <si>
    <t>Kim Jisu</t>
  </si>
  <si>
    <t>ji_su316@naver.com</t>
  </si>
  <si>
    <t>010-4136-7627</t>
  </si>
  <si>
    <t>010-9416-0307</t>
  </si>
  <si>
    <t>2022.09.07</t>
  </si>
  <si>
    <t>100637</t>
  </si>
  <si>
    <t>22-K9-035267</t>
  </si>
  <si>
    <t>2022.04.08</t>
  </si>
  <si>
    <t>54-230302</t>
  </si>
  <si>
    <t>0316</t>
  </si>
  <si>
    <t>0005-000356</t>
  </si>
  <si>
    <t>송해인</t>
  </si>
  <si>
    <t>Song Haein</t>
  </si>
  <si>
    <t>2331264@naver.com</t>
  </si>
  <si>
    <t>010-6878-7587</t>
  </si>
  <si>
    <t>010-2313-4376</t>
  </si>
  <si>
    <t>2021.03.31</t>
  </si>
  <si>
    <t>2022.08.13</t>
  </si>
  <si>
    <t>100814</t>
  </si>
  <si>
    <t>24203240985G</t>
  </si>
  <si>
    <t>대기환경기사</t>
  </si>
  <si>
    <t>1520224865H</t>
  </si>
  <si>
    <t>2015.08.21</t>
  </si>
  <si>
    <t>0005-000357</t>
  </si>
  <si>
    <t>박유미</t>
  </si>
  <si>
    <t>PARK YUMI</t>
  </si>
  <si>
    <t>g3296@naver.com</t>
  </si>
  <si>
    <t>010-3771-5298</t>
  </si>
  <si>
    <t>010-5566-8728</t>
  </si>
  <si>
    <t>2019.08.26</t>
  </si>
  <si>
    <t>16204040189X</t>
  </si>
  <si>
    <t>2016.12.26</t>
  </si>
  <si>
    <t>0005-000360</t>
  </si>
  <si>
    <t>하정민</t>
  </si>
  <si>
    <t>Ha Jeongmin</t>
  </si>
  <si>
    <t>wjdals0146@naver.com</t>
  </si>
  <si>
    <t>010-4656-4207</t>
  </si>
  <si>
    <t>010-6630-0234</t>
  </si>
  <si>
    <t>05-K2-005099</t>
  </si>
  <si>
    <t>2005.08.10</t>
  </si>
  <si>
    <t>0429</t>
  </si>
  <si>
    <t>0005-000362</t>
  </si>
  <si>
    <t>이미소</t>
  </si>
  <si>
    <t>Lee Miso</t>
  </si>
  <si>
    <t>smile293@khidi.or.kr</t>
  </si>
  <si>
    <t>010-7304-9701</t>
  </si>
  <si>
    <t>010-6523-9701</t>
  </si>
  <si>
    <t>13년4개월</t>
  </si>
  <si>
    <t>2018.07.31</t>
  </si>
  <si>
    <t>E1C3-UGWU-EOE2-ZEW8-FWKU</t>
  </si>
  <si>
    <t>72-113676</t>
  </si>
  <si>
    <t>1465</t>
  </si>
  <si>
    <t>0005-000363</t>
  </si>
  <si>
    <t>이은영</t>
  </si>
  <si>
    <t>Lee Eunyoung</t>
  </si>
  <si>
    <t>eyoung0201@naver.com</t>
  </si>
  <si>
    <t>010-9438-4084</t>
  </si>
  <si>
    <t>010-9437-5445</t>
  </si>
  <si>
    <t>118346</t>
  </si>
  <si>
    <t>24-K9-039291</t>
  </si>
  <si>
    <t>2024.08.02</t>
  </si>
  <si>
    <t>67-105623</t>
  </si>
  <si>
    <t>0005-000364</t>
  </si>
  <si>
    <t>이다연</t>
  </si>
  <si>
    <t>Lee Da Yeon</t>
  </si>
  <si>
    <t>2mk0ve@naver.com</t>
  </si>
  <si>
    <t>010-3943-7366</t>
  </si>
  <si>
    <t>010-7612-7366</t>
  </si>
  <si>
    <t>2024.08.30</t>
  </si>
  <si>
    <t>2022.08.10</t>
  </si>
  <si>
    <t>2O1828328225</t>
  </si>
  <si>
    <t>25-K9-002156</t>
  </si>
  <si>
    <t>2025.01.28</t>
  </si>
  <si>
    <t>56-233543</t>
  </si>
  <si>
    <t>0005-000366</t>
  </si>
  <si>
    <t>ksb3734@naver.com</t>
  </si>
  <si>
    <t>010-9934-3734</t>
  </si>
  <si>
    <t>010-7924-9224</t>
  </si>
  <si>
    <t>2021.12.06</t>
  </si>
  <si>
    <t>동원전력사령부</t>
  </si>
  <si>
    <t>행정군무서기</t>
  </si>
  <si>
    <t>재정회계담당(사업 예산 집행, 결산, 계획, 연말정산, 급여 등), 복지담당(부대 행사 기획, 장병복지사업, 복지시설 관리 등)</t>
  </si>
  <si>
    <t>2025.06.28</t>
  </si>
  <si>
    <t>2O8576917543</t>
  </si>
  <si>
    <t>25-K9-045367</t>
  </si>
  <si>
    <t>38-102780</t>
  </si>
  <si>
    <t>제가 지원한 경영지원 직무는 조직이 제 기능을 충분히 할 수 있도록 예산, 회계, 자금, 행정 전반을 안정적으로 뒷받침하는 역할이라고 생각합니다. 말 그대로 보이지 않는 곳에서 기관이 매끄럽게 운영되도록 조율하고, 모든 부서가 제 역할을 할 수 있도록 기반을 만들어주는 일이기 때문입니다.
 저는 군무원으로 근무하면서 소속 부대의 예산 소요 관리, 집행과 월·연말 결산, 연말정산, 급여 업무, 복지 사업 추진 등 예산과 회계, 다양한 행정 업무를 경험할 수 있었습니다. 바쁜 상황에도 눈앞의 업무를 처리하는 데 그치지 않고, 어떻게 하면 더 효율적으로, 많은 사람이 편하게 일 할 수 있도록 할 수 있을지 늘 고민하며 일했습니다.
예를 들어, 예비군 훈련 시 훈련비 지급을 위해 수기로 계좌를 받는 기존 방식이 계속 오류를 일으켰던 일이 있었습니다. 손글씨 때문에 잘 알아볼 수 없거나, 계좌번호를 잘못 입력하거나, 제출 누락으로 돈을 제때 지급하지 못하는 일이 반복됐습니다. 관습적으로 처리해오던 방식이었지만, 저는 불편을 참고 기존 방식대로 일하는 것보다 새로운 방식을 적용해서 개선하고자 했습니다. 그래서 계좌번호와 주소지 등을 수집하는 구글폼을 QR코드로 만들어 입소하는 예비군들이 입력할 수 있도록 제안하였습니다. 실제 훈련에서 사용했을 때, 수집한 정보를 엑셀로 정리하여 활용도 또한 높일 수 있었습니다. 또한 결과적으로 계좌 오류가 ‘0건’이 되었고, 지급 소요 시간도 대폭 줄었습니다.  훈련 종료 후 부대장으로부터 “훌륭한 군무원이 들어와서 참 감사하다.”라는 말을 들었을 때, 제가 만든 변화가 실제로 사람들에게 도움이 되고 있다는 걸 느꼈습니다.
 이처럼 제가 경험한 바를 바탕으로 저는 경영지원이란 직무는 단순히 주어진 업무를 처리하는 것이 아니라, 불편함을 개선하고 사람들의 시간을 덜어주는 적극적이고 능동적인 태도가 필요하다고 생각합니다.  저는 업무 효율을 높이고 제 역량을 강화하기 위해 컴퓨터활용능력 2급, ITQ 한글·엑셀 A등급을 취득했고, 실무에서 꾸준히 엑셀 자동화와 양식 개선도 시도해왔습니다. 또한 토익, opic에도 꾸준히 응시하며 준비된 인재로 도약하기 위해 노력해왔습니다. 현재는 전산세무와 회계 자격증 취득을 위해 노력을 기울이고 있습니다. 저는 한국보건산업진흥원에 입사 후에도 안주하지 않고 스스로의 성장과 조직의 발전을 위해 끊임없이 가꾸는 인재가 되겠습니다. 
 경영지원이라는 일은 누가 알아주지 않아도, 묵묵히 제자리를 지키는 행정의 힘이 얼마나 중요한지를 보여주는 역할이라고 생각합니다. 저는 그 중심에서, 누군가의 일과와 하루가 조금이라도 수월해지도록 돕는 업무를 하고 싶습니다.</t>
  </si>
  <si>
    <t>한국보건산업진흥원은 한국의 보건의료산업을 통합적으로 지원하는 국가 핵심기관으로, 국민 건강 진흥과 보건산업 경쟁력 강화를 동시에 추구하는 기관입니다. 최근 5년간 코로나 시대부터 K-의료산업이 급부상하고 있는 현재까지 진흥원은 신약·의료기기 R&amp;D 지원, 바이오헬스 산업 육성, K-의료 해외진출 사업 등에서 의미 있는 성과를 보이고 있습니다. 이는 진흥원이 추구하는 가치가 국민의 삶에 기여하는 공공성과 국가 발전에 기여하는 산업성이라는 성과로 드러났다고 생각합니다. 이러한 성과에는 진흥원이 중시하는 청렴성과 사회적 책임이라는 중심 가치가 핵심이 되었다고 생각합니다.
 이렇듯 성장하고 있는 공공기관의 행정 실무자는 단순히 절차를 따르는 직원이 아니라, 조직의 목표를 이해하고 적극적으로 실현하는 동반자가 되어아햔다고 생각합니다. 저는 진흥원의 업무를 수행하는 데 필요한 핵심 직업윤리로 책임성, 청렴성, 협업성, 전문성을 꼽고 싶습니다.
첫째, 책임성은 예산과 정보를 다루는 실무자의 핵심 덕목입니다. 저는 군무원으로서 재정, 회계, 급여 업무를 담당하며, 모든 결과에 대해 ‘내가 설명하고 책임질 수 있는가’를 기준으로 판단하고 처리해 왔습니다. 예산 집행 중 위험성이 있다고 판단될 때, 선제적으로 대안을 마련하고, 실수 가능성이 있는 항목은 두세번 교차 검토하며 오류 방지를 위해 노력하였습니다
둘째, 청렴성은 공공기관의 신뢰 기반입니다. 업무 중 예산 사용과 관련하여 규정에 어긋나는 요청을 받았으나, 원칙에 어긋나는 요청은 단호하게 거절하고, 관련 근거를 제시해 설득하여 함께 대안을 찾기도 했습니다. 이러한 제 대응은 구성원들에게 ‘신뢰할 수 있는 재정담당’이라는 인식을 얻게 해주었다고 생각합니다.
셋째, 협업성과 소통 역량은 기관 간 협력이 많은 진흥원의 환경에서 더욱 요구되는 역량입니다. 저는 동원훈련 시 병무청과 함께 예비군 입소 처리 및 여비 지급 업무를 담당하며, 예비군들과 병무청 실무자 사이의 소통을 원활하게 중재해 왔습니다. 특히 계좌정보 수집 과정의 반복 오류를 개선하고자 QR코드를 활용한 폼 도입, 실수 없는 여비 지급이라는 성과로 병무청장 명의의 대외표창을 수상한 경험이 있습니다.
마지막으로, 전문성은 행정 수행의 기반이자 발전 가능성을 대표한다고 생각합니다. 저는 재직 중에 더 효율적인 업무 처리를 위해 컴퓨터활용능력 2급, ITQ 엑셀·한글 A등급을 취득하였으며, 이를 다양한 행정문서 작성과 회계 처리에서 양식 개선 등에 실질적으로 적용하였습니다.
 입사 후에도 저는 단순한 업무 수행자가 아니라, 진흥원의 핵심가치를 현장에서 실천하는 동반자로서 성장하겠습니다. 주어진 절차를 따르기보다, 왜 이 절차가 존재하는지를 이해하고, 그 취지를 살리는 방식으로 일하겠습니다. 제가 강조하는 직업윤리는 진흥원의 가치인 신뢰, 전문성, 소통, 도전과도 정확히 맞닿아 있으며, 이를 지속적으로 발전시키며 일할 준비가 되어 있습니다.</t>
  </si>
  <si>
    <t>예비군 훈련 당시, 훈련비 지급을 위한 계좌정보 수집 방식에서 반복적인 오류가 발생하고 있었습니다. 기존에는 예비군이 입소와 동시에 수기로 계좌번호를 작성하여 제출했는데, 오기재나 누락으로 인해 지급 지연이 잦았고, 이로 인해 해당 부서에 민원도 끊이지 않았습니다. 또 계좌 오기재나 누락 시에는 퇴소 전까지 확인이 되어야했기 때문에 현장에서 교육 중인 교관들과 틈틈이 연락을 취해야하는 불편이 있었습니다. 그래서 각자의 업무를 중시하다보니 구성원 간 갈등이 빚어지기도 했습니다. 특히 훈련비 지급은 병무청과 협업해 처리해야 하는 사안이었기에, 업무 지연은 협력 기관인 병무청으로서도 부담이 되는 상황이었습니다.
 이러한 문제 해결을 위해서 저는 가장 먼저 관습적으로 처리해오던 계좌 수집 방식을 전면적으로 바꿀 필요가 있다고 느꼈습니다. 그래서 훈련 종료 후 성과 검토 회의에서 다음 훈련 시 적용하면 좋을 것 같은 방안을 제시하였습니다. QR코드를 활용한 구글폼을 직접 제작하여 예비군들이 입소하면서 QR코드로 계좌정보를 입력하면 자동으로 엑셀 시트로 정리할 수 있도록 만들었습니다. 새로운 방식을 도입하기 위해서는 병무청 실무자, 부대 간부들과의 긴밀한 소통이 필요했습니다. 일부는 익숙한 방식이 아니라는 이유로 도입에 조심스러웠고, 훈련 당일의 혼란을 우려하기도 했습니다. 저는 사전에 관련자들에게 직접 시연을 보여주고, 기대되는 효과와 안정성에 대해 충분히 설득하였고, 다행히 다음 훈련에서 적용해보자는 의견이 우세하여 시도해볼 수 있었습니다. 현장에서는 QR코드 스캔에 익숙하지 않은 예비군을 위해 별도 안내 요원을 배치하는 등 적극적으로 대응하였습니다. 결과적으로 그 해 훈련에서는 단 한 건의 지급 오류도 발생하지 않았고, 계좌 오류로 인해 실질적인 업무에 집중하지 못했었던 교관들과, 병무청 담당자 역시 빨라진 지급 속도에 큰 만족을 표했습니다. 이러한 개선과 협업 노력의 성과를 인정받아 저는 병무청장 명의의 대외표창도 수상할 수 있었습니다.
 이 경험은 단순히 시스템을 바꾼 것 이상의 의미가 있었습니다. 정말 간단하고 기본적인 QR코드 제작 하나로 기존 방식을 고수하던 보수적인 조직 내 분위기 속에서 실질적인 개선을 보여주고, 다양한 이해관계자들과 긴밀하게 소통하며 실제 변화를 만들어냈다는 점에서 의미가 컸습니다. 문제 해결은 개인의 창의성뿐 아니라 협업과 소통의 힘이 더해질 때 더 강력하다는 것을 배울 수 있었던 계기였습니다.</t>
  </si>
  <si>
    <t>제가 가진 가장 큰 강점은 업무에 대한 책임감과 능동적인 업무 태도, 그리고 소통 능력이라고 생각합니다. 저는 항상 주어진 역할을 단순히 수행하는 데 그치지 않고, 보다 효율적인 방식은 없는지, 더 나은 결과를 만들 수 있는 방법은 무엇인지 끊임없이 고민하며 일해왔습니다.
 군무원으로 근무하던 당시, 전 부대원 대상 체육대회를 기획하며 예산 사용과 관련한 부서 간 이견이 발생한 적이 있었습니다. 각 부서에서 요구하는 물품과 가용 예산이 달라 갈등이 생겼고, 일정 진행에도 차질이 우려되는 상황이었습니다. 저는 예산 담당자로서 부서별 요청 항목을 정리하고, 사용 목적과 단가를 기준으로 공통 예산과 선택 예산을 구분한 표를 만들었습니다. 이 자료를 바탕으로 회의를 주도하며 각 부서의 입장을 수렴했고, 타협이 필요한 부서들과는 비공식 회의도 병행하며 예산 사용의 취지와 전체 행사 목적을 설득하였습니다. 그 결과, 주요 항목에 대한 공감대를 형성하고 일정을 원만히 추진할 수 있었습니다.
 이러한 경험은 진흥원의 업무환경과도 밀접하게 연결된다고 생각합니다. 진흥원은 보건의료산업의 다양한 주체들과 협업해야 할 일이 많으므로 그를 위해 내부 부서 간 연계도 긴밀하게 이루어져야할 것입니다. 각 이해관계자의 입장이 다를 때 이를 조율하고, 모두가 수긍할 수 있는 방향으로 이끄는 소통 역량은 조직의 발전과 유의미한 성과를 도출하는데 중요한 역할을 한다고 생각합니다. 저는 현장의 의견을 경청하고, 각자의 요구를 종합하여 구조화하는 데 강점을 가지고 있습니다. 또 단순한 중재가 아니라, 실질적인 실행이 가능한 현실적인 방안을 제시할 수 있습니다.
 반면, 제가 보완하고자 하는 점은 일을 추진할 때 다소 빠르게 결정하는 성향입니다. 문제를 신속히 해결하고자 하는 성격 탓에 때로는 관계자들과 충분히 협의하지 못한 채 일을 시작해, 이후에 설득하고 방향을 조율해야 했던 경험도 있습니다. 이 과정에서 제가 의도한 것과 다르게 전달되는 경우도 있었고, 오히려 갈등이 생기는 경우도 있었습니다. 그러한 과정을 거치며 저는 속도보다 방향이 우선이라는 점을 체감했습니다. 이후로는 일을 시작하기 전에 반드시 이해관계자들과 의견을 조율하고, 과정 중에도 피드백을 수렴하는 절차를 자연스럽게 체화하고 있습니다.
 입사 후에도 강점인 책임감과 주도성을 기반으로 조직의 발전에 기여하되, 구성원과의 긴밀한 소통과 협업의 균형을 잃지 않겠습니다. 제 단점을 객관적으로 성찰하고 실제로 보완해 온 경험을 바탕으로, 더욱 유연하고 성숙한 구성원으로 성장해 나가겠습니다.</t>
  </si>
  <si>
    <t>0005-000368</t>
  </si>
  <si>
    <t>유진혁</t>
  </si>
  <si>
    <t>Yoo Jinhyeok</t>
  </si>
  <si>
    <t>sooha1022@naver.com</t>
  </si>
  <si>
    <t>010-3753-7299</t>
  </si>
  <si>
    <t>010-7641-0283</t>
  </si>
  <si>
    <t>2017.03</t>
  </si>
  <si>
    <t>344.0</t>
  </si>
  <si>
    <t>2110211</t>
  </si>
  <si>
    <t>0005-000369</t>
  </si>
  <si>
    <t>김호용</t>
  </si>
  <si>
    <t>Kim Hoyong</t>
  </si>
  <si>
    <t>adios5069@gmail.com</t>
  </si>
  <si>
    <t>010-9474-1859</t>
  </si>
  <si>
    <t>010-9371-4452</t>
  </si>
  <si>
    <t>대규모 언어 모델(LLM)을 활용한 인공지능 기술의 트렌드 및 R&amp;D 전략방향 탐색: 의료기기 산업을 중심으로</t>
  </si>
  <si>
    <t>2025, 한국산학기술학회논문지, vol.26, no.5, pp. 146-156</t>
  </si>
  <si>
    <t>한국산학기술학회</t>
  </si>
  <si>
    <t>1975-4701</t>
  </si>
  <si>
    <t>LDA 토픽모델링 기반 제주지역 관련 연구동향 분석: 서울, 부산과의 비교를 중심으로</t>
  </si>
  <si>
    <t>2024, 제주도연구, vol.61, pp.291-314</t>
  </si>
  <si>
    <t>제주학회</t>
  </si>
  <si>
    <t>1229-7569</t>
  </si>
  <si>
    <t>2024.08.31</t>
  </si>
  <si>
    <t>2025.06.22</t>
  </si>
  <si>
    <t>102727</t>
  </si>
  <si>
    <t>51-100485</t>
  </si>
  <si>
    <t>20-K9-099167</t>
  </si>
  <si>
    <t>2020.11.06</t>
  </si>
  <si>
    <t>보건의료연구개발 사업관리A - 49시간</t>
  </si>
  <si>
    <t>0810</t>
  </si>
  <si>
    <t>0005-000372</t>
  </si>
  <si>
    <t>이현아</t>
  </si>
  <si>
    <t>Lee Hyeonah</t>
  </si>
  <si>
    <t>hyeonah92b@gmail.com</t>
  </si>
  <si>
    <t>010-4842-9972</t>
  </si>
  <si>
    <t>010-5058-9975</t>
  </si>
  <si>
    <t>Development and validation of sensitive BCR::ABL1 fusion gene quantitation using next-generation sequencing Running head: Sensitive BCR::ABL1 quantitation using NGS.</t>
  </si>
  <si>
    <t>Cancer Cell International 23.1 (2023): 106.</t>
  </si>
  <si>
    <t>2023.05.29</t>
  </si>
  <si>
    <t>BioMed Central</t>
  </si>
  <si>
    <t>1475-2867</t>
  </si>
  <si>
    <t>Ig gene clonality analysis using next-generation sequencing for improved minimal residual disease detection with significant prognostic value in multiple myeloma patients</t>
  </si>
  <si>
    <t>The Journal of Molecular Diagnostics 24.1 (2022): 48-56.</t>
  </si>
  <si>
    <t>(1/11)</t>
  </si>
  <si>
    <t>1525-1578</t>
  </si>
  <si>
    <t>Clinical evaluation of massively parallel RNA sequencing for detecting recurrent gene fusions in hematologic malignancies</t>
  </si>
  <si>
    <t>The Journal of Molecular Diagnostics 21.1 (2019): 163-170.</t>
  </si>
  <si>
    <t>인수공통감염연구과</t>
  </si>
  <si>
    <t>2018.08.31</t>
  </si>
  <si>
    <t>2H7103421504</t>
  </si>
  <si>
    <t>임상병리사</t>
  </si>
  <si>
    <t>49268</t>
  </si>
  <si>
    <t>2014.02.19</t>
  </si>
  <si>
    <t>1233</t>
  </si>
  <si>
    <t>0005-000373</t>
  </si>
  <si>
    <t>김정환</t>
  </si>
  <si>
    <t>Kim Jeonghwan</t>
  </si>
  <si>
    <t>wjdghks042@naver.com</t>
  </si>
  <si>
    <t>010-2073-0050</t>
  </si>
  <si>
    <t>010-7297-2103</t>
  </si>
  <si>
    <t>2014.11</t>
  </si>
  <si>
    <t>2016.08</t>
  </si>
  <si>
    <t>2021.01.01</t>
  </si>
  <si>
    <t>2020.05.01</t>
  </si>
  <si>
    <t>원무과</t>
  </si>
  <si>
    <t>24264</t>
  </si>
  <si>
    <t>2018.02.21</t>
  </si>
  <si>
    <t>0005-000375</t>
  </si>
  <si>
    <t>한상택</t>
  </si>
  <si>
    <t>Han Sangtaek</t>
  </si>
  <si>
    <t>hansangtack@naver.com</t>
  </si>
  <si>
    <t>010-4366-7331</t>
  </si>
  <si>
    <t>010-4212-7331</t>
  </si>
  <si>
    <t>2012.07</t>
  </si>
  <si>
    <t>2014.04</t>
  </si>
  <si>
    <t>산업안전산업기사</t>
  </si>
  <si>
    <t>21213120223J</t>
  </si>
  <si>
    <t>0005-000377</t>
  </si>
  <si>
    <t>강규리</t>
  </si>
  <si>
    <t>Kyu ri Kang</t>
  </si>
  <si>
    <t>fjamgha@naver.com</t>
  </si>
  <si>
    <t>010-2188-6813</t>
  </si>
  <si>
    <t>010-3217-6813</t>
  </si>
  <si>
    <t>메타버스를 이용한 이공계 대학원생 팀 프로젝트 기반 교육 프로그램 개발 사례 연구</t>
  </si>
  <si>
    <t>공학교육연구, 제26권 제6호</t>
  </si>
  <si>
    <t>(4/4)</t>
  </si>
  <si>
    <t>한국공학교육학회</t>
  </si>
  <si>
    <t>1738-6454</t>
  </si>
  <si>
    <t>2020.07.14</t>
  </si>
  <si>
    <t>기본교육실, 교수학습연구실, 인사총무실</t>
  </si>
  <si>
    <t>교육사무원</t>
  </si>
  <si>
    <t>기본교육 기획 및 운영, 교수학습 방법 관련 사업 운영, 자율형 학습공동체 사업 운영, 민원 및 정보공개청구, 법정 교육훈련관리, 회계, 기관 행사 및 조직문화 운영</t>
  </si>
  <si>
    <t>한국여성과학기술인육성재단</t>
  </si>
  <si>
    <t>2019.09.02</t>
  </si>
  <si>
    <t>인재육성팀, 정책기획팀</t>
  </si>
  <si>
    <t>여성과학기술인력 통계 재분석 보고서 발간 업무, 여성 담당관 회의 운영, 지역 이공계 여성 촉진, 멘토링, 공학연구팀제 운영</t>
  </si>
  <si>
    <t>대구테크노파크</t>
  </si>
  <si>
    <t>2018.08.20</t>
  </si>
  <si>
    <t>2019.01.14</t>
  </si>
  <si>
    <t>기업지원팀</t>
  </si>
  <si>
    <t>지역 기업 활성화를 위한 기업 실적 및 성과 모니터링, 비즈니스 중개를 위한 컨택센터, 하나로 지원센터 운영 지원</t>
  </si>
  <si>
    <t>102822</t>
  </si>
  <si>
    <t>40-236001</t>
  </si>
  <si>
    <t>2018.08.24</t>
  </si>
  <si>
    <t>17-k9-011644</t>
  </si>
  <si>
    <t>2017.03.03</t>
  </si>
  <si>
    <t>보건산업진흥지원 - 2학점</t>
  </si>
  <si>
    <t>성공창업전략</t>
  </si>
  <si>
    <t>문제 해결 중심의 아이디어 기획, 비즈니스 모델 수립, 시장성 분석 등의 기초</t>
  </si>
  <si>
    <t>보건산업진흥지원 - 30시간</t>
  </si>
  <si>
    <t>국가연구개발사업 성과목표 및 지표 설정</t>
  </si>
  <si>
    <t>성과평가제도 이해, 성과 목표 및 지표 설정 단계</t>
  </si>
  <si>
    <t>KIRD</t>
  </si>
  <si>
    <t>프로젝트 위험관리, 일정 관리 방법</t>
  </si>
  <si>
    <t>1269</t>
  </si>
  <si>
    <t>1158</t>
  </si>
  <si>
    <t>0826</t>
  </si>
  <si>
    <t>한국보건산업진흥원의 보건산업진흥지원 직무는 기술사업화, 창업지원, 제약바이오·의료기기 사업관리, 인재양성 등 다양한 영역의 정책을 발굴하고 산업 현장과 연계해 실행하는 종합 기획 업무입니다. 저는 특히 ‘바이오헬스 인재양성 사업관리’ 분야에 깊은 관심을 가지고 있으며, 변화하는 산업 수요에 맞는 인재를 전략적으로 양성하는 데 기여하고자 합니다.
이 직무를 수행하기 위해 필요한 역량은 
① 수요자 중심의 정책·교육 기획력
② 공공사업 전주기 관리와 데이터 기반의 분석력
③ 현장과 정책을 연결하는 융합형 커뮤니케이션 역량이라고 생각합니다.
저는 국가과학기술인력개발원(KIRD)에서 과학기술인을 위한 교육을 기획·운영하며, 특히 ‘자율형 학습모임(러닝랩)’ 사업을 운영했습니다. 사업 기획부터 만족도 분석까지 전 과정을 주도하며, 1.2억 예산 집행, 연구비 매뉴얼 작성, 성과 점검 체계 운영 등의 실무 기반 경험을 축적했고, 평균 만족도 4.8점(5점 만점)이라는 성과를 냈습니다. 이 과정은 수요자 요구에 기반한 맞춤형 기획 역량을 키울 수 있는 기반이 되었습니다.
또한 석사과정에서는 ‘KIRD 과학기술인 인재현황 조사’를 활용한 교육 수요분석을 수행하며, 통계 기반 정책 설계 역량을 강화했습니다. 사회과학조사방법론, 데이터 방법론 등을 바탕으로 학습자의 니즈를 분석하고 이를 프로그램 개선에 반영해 본 경험은 향후 인재양성 사업의 정책적 정합성을 높이는 데 도움될 것이라 생각합니다.
더불어 대구테크노파크 인턴 당시에는 지역 창업 컨설턴트들의 지원서를 정리하고 활동 성과를 문서화하는 일을 맡아 창업지원 사업의 흐름과 평가체계를 이해했습니다. 이러한 창업 현장 감각은 한국보건산업진흥원의 ‘보건산업 혁신창업 인재양성’ 과제에도 연결될 수 있는 기반이라 생각합니다. 
행정과 소통 역량도 빠르게 성장시켜 왔습니다. 인사총무팀에서는 정보공개청구, 국감자료 대응, 사전정보공개 등 외부 민원과 내부 감사 대응을 유연한 커뮤니케이션으로 조율하여, 감사 지적이나 특이 민원을 사전에 방지했습니다. 또한 공문서 작성, 계약·회계 시스템, 법정교육, 복리후생 운영 등 5년간의 공공기관 근무 경험을 통해 실무 전반을 빠르게 이해하고 적응하는 역량을 갖추었습니다.
저는 이처럼 교육기획, 정책 분석, 행정 실무, 현장 이해를 고루 갖춘 실전형 인재로서, 한국보건산업진흥원의 인재양성 정책을 보다 실효성 있게 구현하고 싶습니다. 수요자 중심의 기획력, 데이터 기반의 분석력, 현장과 정책을 연결하는 소통력을 바탕으로, 보건산업의 미래를 함께 설계하는 기획자가 되겠습니다.</t>
  </si>
  <si>
    <t>한국보건산업진흥원은 국민 건강 증진과 보건산업의 지속가능한 성장이라는 국가적 과제를 수행하는 기관으로, 정책 기획, 산업 육성, 기술사업화, 인재양성 등 전주기적 지원을 통해 미래 보건의료 생태계를 선도하고 있습니다. 최근에는 산업통계, 기술정보, 시험 데이터 등 공공성과 전문성을 갖춘 정보를 체계적으로 공개하고, 국민과 연구자가 쉽게 접근할 수 있도록 지원함으로써 데이터 기반의 신뢰받는 기관으로 나아가고 있습니다.
이처럼 다양한 이해관계자와 협업하며 사회적 책임을 수행하는 조직에서 가장 중요한 가치는 ‘신뢰’와 ‘소통’이라고 생각합니다. 국민에게 신뢰받는 공공기관이 되기 위해서는 투명한 정보공개와 소통 중심의 행정이 필수적이며, 내부 구성원 간에도 원활한 협력과 공감의 문화가 기반이 되어야 하기 때문입니다.
저는 KIRD에서 5년간 근무하며 이 가치를 업무 전반에 반영해왔습니다. 예를 들어, 상품권 구매와 관련해 회계, 사업, 본부 간 해석이 달라 갈등이 발생했을 때, 각 부서 입장을 조율하고 다양한 실무자 의견을 종합하여 대안을 마련함으로써 원활한 의사결정을 도운 경험이 있습니다. 당시 중요한 것은 규정의 엄격한 적용이 아니라, 상대를 존중하며 공감하고 소통하려는 태도였습니다.
또한 복리후생 알리오 지표를 공시하는 과정에서 기관장의 취임·퇴임으로 인해 계산 기준이 불명확했지만, TF를 주도해 공시 매뉴얼과 과거 사례를 검토하고 기관 의견수렴 채널에 질의를 남겨 해석의 기준을 명확히 하고자 노력했습니다. 결과적으로 외부 점검에서 소명 내용을 인정받고 벌점을 방지할 수 있었으며, 이는 투명성 있는 정보 공개를 위한 실무 역량으로 이어졌습니다.
데이터를 공개한다는 것은 단순한 행정이 아닌 ‘책임’과 ‘신뢰’의 표현이라 생각이 됩니다. 그 데이터를 신뢰받을 수 있는 형태로 설계하고, 이해당사자들과의 충분한 논의와 피드백을 거쳐 조율하는 과정에서 결국 기관의 신뢰와 소통 능력이 드러난다고 생각합니다. 저는 이러한 가치를 실무에서 계속 실현하고자, 소통 프로세스를 체계화하고 참여형 회의 및 피드백 체계를 구축해 구성원의 의견을 반영하려 합니다. 
입사 후에도 제가 해온 경험과 태도를 바탕으로 조직 구성원과 정책 수요자 간 신뢰를 구축하고, 데이터 기반 정책과 사업이 더 많은 국민에게 닿을 수 있도록 소통 중심의 기획·운영자로 성장해나가겠습니다.</t>
  </si>
  <si>
    <t>대규모 교육과정을 운영하면서 내부 구성원 간 협업의 어려움을 겪은 경험이 있습니다. 당시 저는 약 1,100명의 수료생을 배출한 장기 교육과정을 운영하는 담당자로, 프로그램 전체 기획부터 각 차수별 운영까지 총괄하는 업무를 맡고 있었습니다. 이 교육은 회차별로 운영 담당자가 달랐고, 차수마다 20명 이상의 강사와 운영 관계자들이 참여했습니다. 문제는 회차별 담당자마다 인식하는 역할 범위가 달라 발생했습니다. 예컨대, 어떤 담당자는 현장 조율만 자신의 역할로 인식한 반면, 또 다른 담당자는 운영 전 사전 공유 자료 제작까지 포함한다고 생각했습니다. 그 결과 운영 품질이 차수마다 들쭉날쭉해졌고, 수강생들의 만족도 편차도 발생하기 시작했습니다.
저는 이 문제를 해결하기 위해 먼저 ‘공통 언어 정리’와 ‘프로세스 표준화’에 집중했습니다. 교육운영에 반복적으로 등장하는 용어와 개념(예: 교육생, 참가자, 모듈 등)을 정의하고 문서로 정리해 사전 공유하였습니다. 그리고 전체 프로그램을 시간 단위로 분해한 운영 시나리오 매뉴얼을 제작하여 담당자들이 상황별로 참고할 수 있도록 했습니다. 또한 단순한 이메일 공유를 넘어, 모든 담당자가 실시간 소통할 수 있도록 채팅방을 개설하고, 교육 전·중·후 단계별 소통 채널을 분리해 오해를 줄였습니다.
이러한 시도는 내부 구성원 간의 기대역할 차이를 명확히 줄이고, 프로그램 전반의 품질을 균일하게 유지하는 데 효과적이었습니다. 그 결과 1년간 운영된 총 10기 교육의 평균 만족도를 4.6점 이상으로 유지할 수 있었고, 기획자와 운영자가 명확히 소통하는 구조를 만들었습니다. 특히 교육이 반복될수록 담당자들의 피드백이 체계화되어, 이후 신규 프로그램 기획 시에도 참고 자료로 활용되었습니다.
이 경험은 사업팀에서 발생할 수 있는 구성원 간 역할 인식 차이를 조율하고, 운영 품질을 유지하며 갈등을 예방하는 데 실질적인 역량이 된다고 생각합니다. 내부의 다양한 구성원과 협력해야 하는 바이오헬스 인재양성 사업에서도 저는 이와 같은 주도적 소통 능력과 조율 역량을 바탕으로 효과적으로 사업을 운영할 수 있을 것입니다.</t>
  </si>
  <si>
    <t>저는 한국보건산업진흥원의 업무 특성과 조직 문화에 적합한 역량으로 ① 법령 및 내규에 대한 해석 능력, ② 성과를 외부로 확산하는 기획 실행력, ③ 수요자 중심 교육기획력을 갖추고 있다고 생각합니다.
첫째, 법과 제도에 대한 해석 역량은 공공사업 운영에 있어 매우 중요한 요소입니다. 저는 인사총무팀에서 복지제도, 민원처리지침 등 다양한 내규를 개정하며 법제 실무를 수행해왔습니다. 해당 업무를 위해 법제처에서 주관한 법제 실무 특강을 수료했고, 현장 적용을 위한 이해관계자 의견 수렴 및 세부 조항 정리를 반복하며 법령과 내규의 연결고리를 명확히 해석하는 능력을 길렀습니다. 한국보건산업진흥원 입사 후 보건산업 관련 제도 및 규정을 이해하고 해석하는 업무를 수행하며, 이 역량은 더욱 강화될 수 있다고 확신합니다.
둘째, 공공사업의 성과를 외부로 알리고 확산하는 기획 실행력도 강점입니다. 기관 고용브랜딩 강화를 위한 채용 홍보안을 작성하며, '채용절차의 공정화에 관한 법률'을 검토하고 SWOT 분석을 기반으로 전략을 수립한 후, 커피챗, 뉴비헬프데스크 등의 프로그램을 기획·운영했습니다. 특히 스티비를 활용한 뉴스레터 발행, 미리캔버스를 활용한 홍보자료 디자인 등을 통해 직접 콘텐츠를 제작하고 운영 효과를 극대화하였으며, 이 경험은 2024년 공정채용 우수기업 어워즈 인사혁신상 수상으로 이어졌습니다. 이처럼 저는 한국보건산업진흥원이 발간하는 산업 이슈 브리프, 정책 뉴스레터, 인재양성 홍보 콘텐츠 등의 확산 업무에도 기여할 수 있는 실무형 기획 역량을 보유하고 있습니다.
셋째, 수요자 중심의 프로그램 기획 및 운영 경험은 제가 한국보건산업진흥원에서 실질적인 교육 및 사업운영자로 성장할 수 있는 밑바탕이 됩니다. 골든벨 형식의 전달형 교육, 게이미피케이션을 활용한 참여 유도형 회의, 퍼실리테이션 기법을 접목한 상호학습 구조 등 다양한 방식의 교육과 회의를 설계하여 참여자의 몰입도와 만족도를 높였고, Padlet, Miro, Kahoot 등 온라인 협업 도구를 통해 의견 수렴과 결과 공유의 효율성도 증대시켰습니다.
이러한 기획 역량은 특히 산·학·연 관계자들과의 협력 및 네트워킹이 중요한 협의회·포럼 등에서 효과적으로 발휘될 수 있는 자산입니다. 단순한 교육 운영을 넘어, 참여자 맞춤형 콘텐츠와 소통 구조를 설계하는 역량은 한국보건산업진흥원의 현장 밀착형 인재양성 사업 추진에 직접 기여할 수 있을 것입니다.
반면 저의 약점은 의료기기·제약 분야의 직접적인 현장 실무 경험이 부족하다는 점입니다. 하지만 이를 보완하기 위해 보건산업 R&amp;D 정책자료와 학술논문을 꾸준히 학습할 것이며, 현장 실무자와의 협업을 통해 생생한 관점을 기획에 반영하는 역량을 키우고자 노력할 것 입니다. 단순한 사업 전달자가 아니라, 이해관계자 간의 의견을 연결하고 정책 목표를 현실화하는 조정자·연결자 역할을 수행함으로써 한국보건산업진흥원의 전략적 가치 실현에 기여하고 싶습니다.</t>
  </si>
  <si>
    <t>0005-000378</t>
  </si>
  <si>
    <t>김현주</t>
  </si>
  <si>
    <t>Kim Hyunju</t>
  </si>
  <si>
    <t>duqguswn@naver.com</t>
  </si>
  <si>
    <t>010-5391-9945</t>
  </si>
  <si>
    <t>010-7758-9945</t>
  </si>
  <si>
    <t>2024.06.11</t>
  </si>
  <si>
    <t>101329</t>
  </si>
  <si>
    <t>24-K9-067139</t>
  </si>
  <si>
    <t>65-102774</t>
  </si>
  <si>
    <t>0005-000381</t>
  </si>
  <si>
    <t>도문주</t>
  </si>
  <si>
    <t>DO MOONJOO</t>
  </si>
  <si>
    <t>pinancho@naver.com</t>
  </si>
  <si>
    <t>010-8765-9693</t>
  </si>
  <si>
    <t>010-8269-9693</t>
  </si>
  <si>
    <t>1990.07</t>
  </si>
  <si>
    <t>1992.10</t>
  </si>
  <si>
    <t>0005-000383</t>
  </si>
  <si>
    <t>송명주</t>
  </si>
  <si>
    <t>Song Myoungju</t>
  </si>
  <si>
    <t>audwn852@naver.com</t>
  </si>
  <si>
    <t>010-8859-4060</t>
  </si>
  <si>
    <t>5년4개월</t>
  </si>
  <si>
    <t>2022.08.12</t>
  </si>
  <si>
    <t>20-K9-006688</t>
  </si>
  <si>
    <t>36-115814</t>
  </si>
  <si>
    <t>1008</t>
  </si>
  <si>
    <t>0909</t>
  </si>
  <si>
    <t>0005-000384</t>
  </si>
  <si>
    <t>장효원</t>
  </si>
  <si>
    <t>Jang Hyowon</t>
  </si>
  <si>
    <t>popo987as@gmail.com</t>
  </si>
  <si>
    <t>010-6876-0578</t>
  </si>
  <si>
    <t>010-9243-0578</t>
  </si>
  <si>
    <t>Artificial nucleic acid circuit with argonaute protein (ANCA) for one-step, amplification-free, and isothermal detection of antibiotic-resistant bacteria</t>
  </si>
  <si>
    <t>Nat. Commun., 14, 8033, 2023</t>
  </si>
  <si>
    <t>2023.12.05</t>
  </si>
  <si>
    <t>Spring nature</t>
  </si>
  <si>
    <t>2041-1723</t>
  </si>
  <si>
    <t>CRISPR/Cas12a2 Enables Ultra-Sensitive Amplification-free RNA Detection</t>
  </si>
  <si>
    <t>Nucleic acids Research, (In revision)</t>
  </si>
  <si>
    <t>(1/16)</t>
  </si>
  <si>
    <t>Oxford University Press</t>
  </si>
  <si>
    <t>1362-4962</t>
  </si>
  <si>
    <t>Development of integrated microdroplet generation device with minimal loss for streamlining ddPCR-based SARS-CoV-2 detection</t>
  </si>
  <si>
    <t>Sensors and Actuators B: Chemical Volume 415, 136032, 2024</t>
  </si>
  <si>
    <t>2024.09.15</t>
  </si>
  <si>
    <t>Elsevier BV</t>
  </si>
  <si>
    <t>0925-4005</t>
  </si>
  <si>
    <t>2H8278318553</t>
  </si>
  <si>
    <t>투자자산운용사</t>
  </si>
  <si>
    <t>한국금융투자협회</t>
  </si>
  <si>
    <t>25-001936</t>
  </si>
  <si>
    <t>2025.01.30</t>
  </si>
  <si>
    <t>기술신용평가사 3급</t>
  </si>
  <si>
    <t>기술보증기금</t>
  </si>
  <si>
    <t>2024.06.10</t>
  </si>
  <si>
    <t>0005-000385</t>
  </si>
  <si>
    <t>이정원</t>
  </si>
  <si>
    <t>Yi Jeongwon</t>
  </si>
  <si>
    <t>moyamjunta@gmail.com</t>
  </si>
  <si>
    <t>010-2485-2723</t>
  </si>
  <si>
    <t>010-9180-1858</t>
  </si>
  <si>
    <t>게임기반의 시각 피드백 훈련이 자세균형 조절에 미치는 영향</t>
  </si>
  <si>
    <t>한국콘텐츠학회논문지, Vol.12, No.3, pp. 25–33, 2012</t>
  </si>
  <si>
    <t>2012.06.12</t>
  </si>
  <si>
    <t>한국콘텐츠학회 (The Korea Contents Society)</t>
  </si>
  <si>
    <t>고령자의 게임기반 시각피드백 훈련에 따른 자세 균형 효과</t>
  </si>
  <si>
    <t>한국콘텐츠학회논문지,Vol. 13, No. 10, pp. 9–18, 2013</t>
  </si>
  <si>
    <t>2014.01.07</t>
  </si>
  <si>
    <t>잠재적 사용자 대상 뇌-기계 인터페이스 (Brain-Machine Interface, BMI) 기술 개발을 위한 수요조사</t>
  </si>
  <si>
    <t>직업재활연구, Vol.24, No.3, pp. 5–25, 2014</t>
  </si>
  <si>
    <t>2014.12.31</t>
  </si>
  <si>
    <t>한국직업재활학회</t>
  </si>
  <si>
    <t>1226‑2498</t>
  </si>
  <si>
    <t>10년7개월</t>
  </si>
  <si>
    <t>18-K9-025420</t>
  </si>
  <si>
    <t>2018.04.20</t>
  </si>
  <si>
    <t>962</t>
  </si>
  <si>
    <t>0005-000386</t>
  </si>
  <si>
    <t>김기동</t>
  </si>
  <si>
    <t>Kim Gidong</t>
  </si>
  <si>
    <t>gidong10@daum.net</t>
  </si>
  <si>
    <t>010-6405-5335</t>
  </si>
  <si>
    <t>010-3935-5635</t>
  </si>
  <si>
    <t>2008.08</t>
  </si>
  <si>
    <t>2010.06</t>
  </si>
  <si>
    <t>﻿Tripodal tris(diamide) receptor having H‑bond donors and acceptors on trindane platform for H2PO4 – recognition</t>
  </si>
  <si>
    <t>﻿Journal of Inclusion Phenomena and Macrocyclic Chemistry, https://doi.org/10.1007/s10847-019-00937-3, 2019년</t>
  </si>
  <si>
    <t>2019.07.02</t>
  </si>
  <si>
    <t>Journal of Inclusion Phenomena and Macrocyclic Chemistry</t>
  </si>
  <si>
    <t>﻿1388-3127</t>
  </si>
  <si>
    <t>A novel C3v-symmetric molecular clip with tris(diamide) recognition sites on trindane platform for H2PO4 recognition</t>
  </si>
  <si>
    <t>Tetrahedron Letters 59 (2018) 1679–1682, 2018년</t>
  </si>
  <si>
    <t>2018.03.20</t>
  </si>
  <si>
    <t>﻿0040-4039</t>
  </si>
  <si>
    <t>2H8438134102</t>
  </si>
  <si>
    <t>교육학개론</t>
  </si>
  <si>
    <t>0005-000387</t>
  </si>
  <si>
    <t>서수정</t>
  </si>
  <si>
    <t>Seo Sujeong</t>
  </si>
  <si>
    <t>shm119900@gmail.com</t>
  </si>
  <si>
    <t>010-6755-4570</t>
  </si>
  <si>
    <t>010-2699-1199</t>
  </si>
  <si>
    <t>715.0</t>
  </si>
  <si>
    <t>127164</t>
  </si>
  <si>
    <t>0005-000389</t>
  </si>
  <si>
    <t>한은정</t>
  </si>
  <si>
    <t>Han Eunjung</t>
  </si>
  <si>
    <t>han930707@gmail.com</t>
  </si>
  <si>
    <t>010-2866-4943</t>
  </si>
  <si>
    <t>010-4714-6337</t>
  </si>
  <si>
    <t>2024.12.15</t>
  </si>
  <si>
    <t>2016.08.01</t>
  </si>
  <si>
    <t>69-221655</t>
  </si>
  <si>
    <t>22542</t>
  </si>
  <si>
    <t>2016.03.17</t>
  </si>
  <si>
    <t>1112</t>
  </si>
  <si>
    <t>0005-000391</t>
  </si>
  <si>
    <t>이재영</t>
  </si>
  <si>
    <t>Lee Jaeyoung</t>
  </si>
  <si>
    <t>dochibokchi@gmail.com</t>
  </si>
  <si>
    <t>010-8961-2388</t>
  </si>
  <si>
    <t>010-5213-6578</t>
  </si>
  <si>
    <t>900.0</t>
  </si>
  <si>
    <t>118755</t>
  </si>
  <si>
    <t>74-101324</t>
  </si>
  <si>
    <t>0005-000393</t>
  </si>
  <si>
    <t>정수경</t>
  </si>
  <si>
    <t>Chung Sookyung</t>
  </si>
  <si>
    <t>jskyung12@naver.com</t>
  </si>
  <si>
    <t>010-3022-4289</t>
  </si>
  <si>
    <t>010-4249-4384</t>
  </si>
  <si>
    <t>2018.03.16</t>
  </si>
  <si>
    <t>교육부 국사편찬위원회</t>
  </si>
  <si>
    <t>34-100147</t>
  </si>
  <si>
    <t>0005-000394</t>
  </si>
  <si>
    <t>박율</t>
  </si>
  <si>
    <t>Park Yul</t>
  </si>
  <si>
    <t>sk40741@hanmail.net</t>
  </si>
  <si>
    <t>010-8263-1140</t>
  </si>
  <si>
    <t>010-2558-6622</t>
  </si>
  <si>
    <t>706</t>
  </si>
  <si>
    <t>0005-000395</t>
  </si>
  <si>
    <t>이세영</t>
  </si>
  <si>
    <t>Lee Seyoung</t>
  </si>
  <si>
    <t>syl9122@naver.com</t>
  </si>
  <si>
    <t>010-9599-1088</t>
  </si>
  <si>
    <t>010-3188-1088</t>
  </si>
  <si>
    <t>2024.12.02</t>
  </si>
  <si>
    <t>2025.06.29</t>
  </si>
  <si>
    <t>104441</t>
  </si>
  <si>
    <t>110110004903</t>
  </si>
  <si>
    <t>120109040715</t>
  </si>
  <si>
    <t>2023.08.24</t>
  </si>
  <si>
    <t>0005-000396</t>
  </si>
  <si>
    <t>권소희</t>
  </si>
  <si>
    <t>Kwon Sohee</t>
  </si>
  <si>
    <t>kwone1069@naver.com</t>
  </si>
  <si>
    <t>010-8335-1069</t>
  </si>
  <si>
    <t>010-7126-0367</t>
  </si>
  <si>
    <t>충북지방경찰청장</t>
  </si>
  <si>
    <t>2016.01.11</t>
  </si>
  <si>
    <t>0005-000397</t>
  </si>
  <si>
    <t>남경현</t>
  </si>
  <si>
    <t>Nam Gyunghyun</t>
  </si>
  <si>
    <t>rudgus0786@naver.com</t>
  </si>
  <si>
    <t>010-9875-0786</t>
  </si>
  <si>
    <t>010-5460-1899</t>
  </si>
  <si>
    <t>73-235637</t>
  </si>
  <si>
    <t>보건의료연구개발 사업관리B</t>
  </si>
  <si>
    <t>0005-000399</t>
  </si>
  <si>
    <t>김아윤</t>
  </si>
  <si>
    <t>Kim Ayoon</t>
  </si>
  <si>
    <t>naayoonk@naver.com</t>
  </si>
  <si>
    <t>010-8962-0984</t>
  </si>
  <si>
    <t>010-9909-0984</t>
  </si>
  <si>
    <t>2023.07.17</t>
  </si>
  <si>
    <t>108447</t>
  </si>
  <si>
    <t>70-105653</t>
  </si>
  <si>
    <t>22-K9-071573</t>
  </si>
  <si>
    <t>0005-000400</t>
  </si>
  <si>
    <t>박소영</t>
  </si>
  <si>
    <t>Park Soyoung</t>
  </si>
  <si>
    <t>psy960313@naver.com</t>
  </si>
  <si>
    <t>010-7736-1642</t>
  </si>
  <si>
    <t>010-7710-0212</t>
  </si>
  <si>
    <t>2024.10.21</t>
  </si>
  <si>
    <t>2025.04.06</t>
  </si>
  <si>
    <t>101877</t>
  </si>
  <si>
    <t>48-219565</t>
  </si>
  <si>
    <t>20201011386Q</t>
  </si>
  <si>
    <t>0005-000403</t>
  </si>
  <si>
    <t>양윤태</t>
  </si>
  <si>
    <t>Yang Yuntae</t>
  </si>
  <si>
    <t>sneekeeone@naver.com</t>
  </si>
  <si>
    <t>010-7131-2089</t>
  </si>
  <si>
    <t>010-5292-2089</t>
  </si>
  <si>
    <t>G-TELP(2년이상 직접등록)</t>
  </si>
  <si>
    <t>Level 2 (73)</t>
  </si>
  <si>
    <t>00020052662</t>
  </si>
  <si>
    <t>24203230795X</t>
  </si>
  <si>
    <t>0426</t>
  </si>
  <si>
    <t>0005-000404</t>
  </si>
  <si>
    <t>이현정</t>
  </si>
  <si>
    <t>Lee HyeonJeong</t>
  </si>
  <si>
    <t>dlguswjd5619@naver.com</t>
  </si>
  <si>
    <t>010-8631-2654</t>
  </si>
  <si>
    <t>010-4871-6325</t>
  </si>
  <si>
    <t>830.0</t>
  </si>
  <si>
    <t>130957</t>
  </si>
  <si>
    <t>19-K9-032223</t>
  </si>
  <si>
    <t>2019.04.12</t>
  </si>
  <si>
    <t>29-102043</t>
  </si>
  <si>
    <t>0005-000405</t>
  </si>
  <si>
    <t>이재혁</t>
  </si>
  <si>
    <t>Lee Jaehyeok</t>
  </si>
  <si>
    <t>welcome0858@naver.com</t>
  </si>
  <si>
    <t>010-4332-5194</t>
  </si>
  <si>
    <t>010-3525-7103</t>
  </si>
  <si>
    <t>면제</t>
  </si>
  <si>
    <t>2021.07.09</t>
  </si>
  <si>
    <t>815.0</t>
  </si>
  <si>
    <t>132192</t>
  </si>
  <si>
    <t>40234146</t>
  </si>
  <si>
    <t>16k9063437</t>
  </si>
  <si>
    <t>2016.10.21</t>
  </si>
  <si>
    <t>0005-000406</t>
  </si>
  <si>
    <t>최규원</t>
  </si>
  <si>
    <t>Choi Kyuwon</t>
  </si>
  <si>
    <t>choikwq1@gmail.com</t>
  </si>
  <si>
    <t>010-4877-3264</t>
  </si>
  <si>
    <t>010-9852-3264</t>
  </si>
  <si>
    <t>Level 2 (68)</t>
  </si>
  <si>
    <t>2024.09.22</t>
  </si>
  <si>
    <t>0002-0020314</t>
  </si>
  <si>
    <t>44-330482</t>
  </si>
  <si>
    <t>2019.08.10</t>
  </si>
  <si>
    <t>0831</t>
  </si>
  <si>
    <t>0005-000408</t>
  </si>
  <si>
    <t>조명신</t>
  </si>
  <si>
    <t>Cho Myoungshin</t>
  </si>
  <si>
    <t>msy1618@gmail.com</t>
  </si>
  <si>
    <t>010-5611-7046</t>
  </si>
  <si>
    <t>010-2455-7046</t>
  </si>
  <si>
    <t>134599</t>
  </si>
  <si>
    <t>55-101908</t>
  </si>
  <si>
    <t>21-K9-096442</t>
  </si>
  <si>
    <t>0005-000409</t>
  </si>
  <si>
    <t>송은미</t>
  </si>
  <si>
    <t>Song Eunmi</t>
  </si>
  <si>
    <t>1312_song@naver.com</t>
  </si>
  <si>
    <t>010-9300-1798</t>
  </si>
  <si>
    <t>010-5152-1788</t>
  </si>
  <si>
    <t>31374</t>
  </si>
  <si>
    <t>2023.03.20</t>
  </si>
  <si>
    <t>21-K9-048682</t>
  </si>
  <si>
    <t>2021.04.16</t>
  </si>
  <si>
    <t>0624</t>
  </si>
  <si>
    <t>0005-000410</t>
  </si>
  <si>
    <t>이수진</t>
  </si>
  <si>
    <t>Lee Sujin</t>
  </si>
  <si>
    <t>sjlee.dev927@gmail.com</t>
  </si>
  <si>
    <t>010-8791-6356</t>
  </si>
  <si>
    <t>010-9265-6356</t>
  </si>
  <si>
    <t>2023.11.19</t>
  </si>
  <si>
    <t>117470</t>
  </si>
  <si>
    <t>55-106745</t>
  </si>
  <si>
    <t>15203070371A</t>
  </si>
  <si>
    <t>2015.10.23</t>
  </si>
  <si>
    <t>1065</t>
  </si>
  <si>
    <t>0005-000411</t>
  </si>
  <si>
    <t>임사랑</t>
  </si>
  <si>
    <t>Lim Sarang</t>
  </si>
  <si>
    <t>ssss1567@naver.com</t>
  </si>
  <si>
    <t>010-3669-1567</t>
  </si>
  <si>
    <t>010-5160-1567</t>
  </si>
  <si>
    <t>첨단바이오기술RnD단 식의약RnD팀</t>
  </si>
  <si>
    <t>100547</t>
  </si>
  <si>
    <t>0005-000412</t>
  </si>
  <si>
    <t>백인혁</t>
  </si>
  <si>
    <t>Baek In-Hyuk</t>
  </si>
  <si>
    <t>baekja85@gmail.com</t>
  </si>
  <si>
    <t>010-8653-0729</t>
  </si>
  <si>
    <t>010-6381-2117</t>
  </si>
  <si>
    <t>2005.01</t>
  </si>
  <si>
    <t>Genetically Engineered Filamentous Bacteriophages Displaying TGF-β1 Promote Angiogenesis in 3D Microenvironments</t>
  </si>
  <si>
    <t>J. Funct. Biomater. 2024, 15(11), 314</t>
  </si>
  <si>
    <t>2024.10.24</t>
  </si>
  <si>
    <t>2079-4983</t>
  </si>
  <si>
    <t>Detection of Acidic Pharmaceutical Compounds Using Virus-Based Molecularly Imprinted Polymers</t>
  </si>
  <si>
    <t>Polymers 2018, 10(9), 974</t>
  </si>
  <si>
    <t>2018.09.01</t>
  </si>
  <si>
    <t>Investigation of the Synergistic Toxicity of Binary Mixtures of Pesticides and Pharmaceuticals on Aliivibrio fischeri in Major River Basins in South Korea</t>
  </si>
  <si>
    <t>Int. J. Environ. Res. Public Health 2019, 16(2), 208</t>
  </si>
  <si>
    <t>2019.01.13</t>
  </si>
  <si>
    <t>1660-4601</t>
  </si>
  <si>
    <t>2024.06.30</t>
  </si>
  <si>
    <t>KD8S-O2V9-66KR-GSS7-E782</t>
  </si>
  <si>
    <t>MOS2003Master</t>
  </si>
  <si>
    <t>6628038-qAwQ-wQ6G</t>
  </si>
  <si>
    <t>2008.12.24</t>
  </si>
  <si>
    <t>한자실력 2급</t>
  </si>
  <si>
    <t>(사)한자교육진흥회</t>
  </si>
  <si>
    <t>029-20-03232</t>
  </si>
  <si>
    <t>2006.12.22</t>
  </si>
  <si>
    <t>1124</t>
  </si>
  <si>
    <t>0005-000413</t>
  </si>
  <si>
    <t>김은지</t>
  </si>
  <si>
    <t>Kim Eunji</t>
  </si>
  <si>
    <t>dmswl4612@naver.com</t>
  </si>
  <si>
    <t>010-6437-4267</t>
  </si>
  <si>
    <t>010-7162-4267</t>
  </si>
  <si>
    <t>138123</t>
  </si>
  <si>
    <t>18-K9-056437</t>
  </si>
  <si>
    <t>2020.09.09</t>
  </si>
  <si>
    <t>47-109622</t>
  </si>
  <si>
    <t>경제학의 이해</t>
  </si>
  <si>
    <t>0430</t>
  </si>
  <si>
    <t>0005-000414</t>
  </si>
  <si>
    <t>신주영</t>
  </si>
  <si>
    <t>Shin Juyoung</t>
  </si>
  <si>
    <t>sjy5129@naver.com</t>
  </si>
  <si>
    <t>010-4166-2349</t>
  </si>
  <si>
    <t>010-9179-5129</t>
  </si>
  <si>
    <t>Power Generation Prediction of Building-Integrated Photovoltaic System with Colored Modules Using Machine Learning</t>
  </si>
  <si>
    <t>Energies, 15(7), 2589, 2022</t>
  </si>
  <si>
    <t>Energies</t>
  </si>
  <si>
    <t>1996-1073</t>
  </si>
  <si>
    <t>컬러 BIPV 시스템의 성능 추정 모델 제안</t>
  </si>
  <si>
    <t>한국태양에너지학회지, Vol.41, No.5, pp1-11, 2021</t>
  </si>
  <si>
    <t>2021.08.23</t>
  </si>
  <si>
    <t>한국태양에너지학회</t>
  </si>
  <si>
    <t>2508-3562</t>
  </si>
  <si>
    <t>2023.10.02</t>
  </si>
  <si>
    <t>IRIS 운영단</t>
  </si>
  <si>
    <t>IRIS 운영 및 관리</t>
  </si>
  <si>
    <t>(주)에스지에너지</t>
  </si>
  <si>
    <t>2023.09.27</t>
  </si>
  <si>
    <t>국가연구개발과제 수행 및 관리</t>
  </si>
  <si>
    <t>태양광연구단</t>
  </si>
  <si>
    <t>730.0</t>
  </si>
  <si>
    <t>108853</t>
  </si>
  <si>
    <t>51-146017</t>
  </si>
  <si>
    <t>비즈니스 영어 표현을 중심으로 실무 상황에서의 영어 활용 능력 학습</t>
  </si>
  <si>
    <t>영문독해</t>
  </si>
  <si>
    <t>다양한 영문 자료의 주제와 핵심 내용을 파악하는 독해 능력 학습</t>
  </si>
  <si>
    <t>1311</t>
  </si>
  <si>
    <t>1325</t>
  </si>
  <si>
    <t>[직무 이해] 보건의료 R&amp;D 전주기를 아우르는 기획·평가·관리
보건의료연구개발 사업관리 직무는 국가 보건의료 분야의 정책방향과 기술수요를 반영하여 사업 및 과제를 기획하고 평가, 협약, 정산, 성과관리 등 사업 전주기를 체계적으로 관리하여, 성과를 확산하는 역할이라고 이해하고 있습니다. 이는 단순한 행정 처리를 통한 과제 관리가 아닌 다양한 이해관계자와의 협력 속에서 국가 보건의료 R&amp;D의 방향성을 조율하는 일이라고 생각합니다.
[필요 역량] 정책·제도 이해력, 연구관리 행정 경험, 이해관계자 조정 능력
이 직무를 수행하기 위해서는 국가 보건의료 정책을 R&amp;D 과제로 기획하고 기획부터 협약, 연구비, 평가, 정산, 성과 분석까지 연구개발과제 전주기를 통합적으로 관리하는 역량이 필요하다고 생각합니다. 이를 위해서는 보건의료 R&amp;D 정책과 「국가연구개발혁신법」 및 관련 규정에 대한 이해력, R&amp;D 연구관리 행정 경험, 정책과 현장 간 간극을 메우는 이해관계자 조정능력이 필요하다고 생각합니다. 또한, 성과를 관리하고 환류하기 위해 데이터 기반 분석 역량이 병행되어야 한다고 생각합니다. 
[역량 형성] 제도 해석과 운영 능력을 갖춘 실무 조율자
저는 IRIS 운영단에서 근무하면서 35개 전문기관을 대상으로 정부부처와 전문기관 간의 이해를 실무적으로 조율해왔습니다. 「국가연구개발혁신법」을 기반으로 한 IRIS 시스템 내 과제 관리 업무를 기획하고, 전문기관 간담회를 운영하여 전문기관의 의견을 수렴한 뒤 과제 관리 업무 매뉴얼 및 표준 프로세스를 수립한 경험이 있습니다. 또한, 범부처 과제 데이터를 IRIS로 통합하는 과정에서 26개 전문기관의 데이터 이관을 지원하며, 전문기관별로 상이한 규정 및 관리방식에 따라 발생하는 오류를 분석하고 주요 이슈를 정리한 보고자료를 제작하여 실무자 대표로서 부처와 협의해 업무 기준을 마련했습니다. 이를 통해 정책과 연구현장 간을 조율하는 실무자로서 실질적인 정책 실행력과 커뮤니케이션 역량을 갖추었습니다. 
[역량 적용] 정산 프로세스 개선을 통한 실무 효율화
「국가연구개발혁신법」을 기반으로 구축된 IRIS 내 정산 기능은 규정 해석이 모호하여, 정산 회수금의 국고 반납이 지연되고 중복 행정이 발생하는 문제가 있었습니다. 또한, 기존 연구비관리시스템에서 사용하던 정산취소 개념이 법령에 정의되어 있지 않아 관련 업무를 수기로 처리하는 비효율이 발생하고 있었습니다. 이 문제를 해결하기 위해 저는 「국가연구개발혁신법」의 정산 관련 조항을 분석하고 전문기관 실무자 간담회를 열어 ‘정산 프로세스 간소화’, ‘정산취소 기능 신설 요청’ 등의 현장 요구사항을 수렴했습니다. 이후 정산 프로세스 개선안을 설계하여 부처에 제안하고 기능개선의 타당성을 설명하며 설득했습니다. 그 결과, 정산 프로세스를 개선할 수 있는 기반이 마련되었고 정산취소 기능이 구현되어 전문기관 담당자의 행정 부담을 줄이고 업무의 명확성과 효율성을 높일 수 있었습니다. 이 경험은 현장 수요를 바탕으로 정책과 실무 간의 간극을 주도하여 해소한 사례입니다.</t>
  </si>
  <si>
    <t>[KHIDI의 역할] 국민건강과 국가산업을 잇는 보건의료 중추기관
한국보건산업진흥원은 국가 보건산업의 발전을 이끄는 대표 공공기관으로 보건의료 R&amp;D, 산업 육성, 기업 지원, 국제의료 협력 등을 통해 국민의 건강권 향상과 보건산업의 국제 경쟁력 제고라는 이중적 가치를 실현하고 있다고 이해하고 있습니다. 특히 고령화, 감염병, 의료 접근성 문제 등이 복합적으로 대두되는 현시점에서 한국보건산업진흥원은 R&amp;D 전략 수립부터 정책 실행, 산업 확산까지 전주기를 아우르는 역할을 수행하며, 공공성과 혁신성을 균형 있게 추구하는 기관이라고 생각합니다.
[조직 가치 이해] 공공성과 신뢰를 바탕으로 한 윤리·책임 중심 행정
한국보건산업진흥원의 사업들은 공공재인 보건의료 기술을 대상으로 하므로 공정한 판단과 투명한 절차 그리고 국민적 신뢰 확보가 필수적입니다. 이를 위해 한국보건산업진흥원의 조직 구성원은 정책 중립성, 예산 투명성, 이해관계 배제, 객관적 기준의 일괄된 적용, 결과의 책임성 등을 기본 태도로 갖춰야 한다고 생각합니다. 한국보건산업진흥원의 모든 사업이 국민의 세금과 직결되어 있다는 점에서 객관적인 의사결정과 업무 공정성 유지는 곧 조직의 명성과 연결된다고 생각합니다.
[직업윤리 실천 경험] 공공성과 일관성을 지킨 이관 기준 표준화 
IRIS 운영단에서 범부처 연구지원시스템 통합에 따라 26개 전문기관의 R&amp;D 과제를 이관하는 업무를 담당했습니다. 기관별로 과제 관리 항목과 내부 규정이 달라 이관 기준을 통일하는 데 어려움이 있었고 일부 기관에서는 기관 규정에 맞춰 시스템을 수정해달라는 요청도 있었습니다. 당시 저는 특정 기관의 편의를 반영할 경우 전체 시스템의 신뢰성과 일관성이 무너질 수 있다고 판단했습니다. 이에 「국가연구개발혁신법」을 기반으로 공통된 이관 항목 기준을 정리하고 이를 기반으로 이관 업무 표준화를 추진했습니다. 이후 단순히 규정을 고지하는 방식이 아닌, 기관 실무자들과 대면 회의를 통해 현장의 의견을 직접 청취하고 조율했습니다. 실제 오류 사례와 제도적 근거를 바탕으로 표준화의 필요성을 설명했고 특정 기관을 위한 것이 아니라 국가 R&amp;D 과제 관리의 연속성과 책임성 확보를 위한 것임을 강조했습니다. 그 결과 다수의 기관이 표준안에 동의하였고 현재는 공통 기준에 따라 이관 데이터가 운영 및 관리되고 있습니다. 
[향후 계획] 신뢰받는 조직원으로 성장하기 위한 태도 확립
한국보건산업진흥원에서 근무하게 된다면 지침에 근거한 업무 계획 수립, 근거자료 기반의 판단, 이해관계자의 신뢰 확보를 실무 원칙으로 삼겠습니다. 이를 위해 업무수행 시 정책지침, 회계규정 등 기준 자료를 철저히 숙지하고 업무 수행 전 이해관계 충돌 여부를 사전 검토하는 절차를 실무 습관으로 내재화하겠습니다. 또한 직무 관련 공직윤리법, 공공기관 행동강령 등 직업윤리 교육과정을 주기적으로 학습하고 이해관계자 간 의견 차이가 있을 때는 정책 기준과 공익 가치에 기반해 설득하는 태도를 갖추겠습니다.</t>
  </si>
  <si>
    <t>[조직 간 갈등 조율을 통한 정산 기능 개선 성과 창출]
저는 기관 간 책임이 불분명하여 시스템 개선이 장기간 지연된 문제를 실무자 조율과 정책 기반 설득을 통해 해결한 경험이 있습니다.
IRIS 운영단에서 정산 기능 개선을 추진하던 중, 다수의 전문기관 실무자들로부터 동일한 민원이 반복적으로 제기되었습니다. 기존 연구비관리시스템에서는 지원되던 정산 관련 기능이 IRIS에는 구현되어 있지 않아 정산 수정사항이 발생 시, 수작업 요청과 반복 행정이 불가피했기 때문입니다. 특히, 「국가연구개발혁신법」상 정산 업무 관련 규정이 명확히 명시되어 있지 않아 제도적 해석이 어려워 기관마다 업무 이해도와 요구하는 기능이 달라 갈등이 지속되었습니다.
저는 이 문제를 해결하기 위해 전문기관 실무자들과의 정산 간담회를 주도적으로 개최하였습니다. 사전에 질의사항과 기능개선 요구사항을 취합하여 유형별로 정리하고 기존 연구비관리시스템(Ezbaro, RCMS)의 업무 프로세스 차이를 설명하여 상호 이해를 도왔습니다. 이를 통해 실무자 간 공통된 요구사항이 도출되었고 이를 바탕으로 양 연구비관리시스템 모두를 고려한 기능개선안을 설계할 수 있었습니다.
그러나 기능 구현을 위해서는 연구비관리시스템과의 시스템 연계가 필수적이었고 각 시스템은 운영 방식과 기능 구조가 달라 입장 차가 존재했습니다. 특히 기존에 해당 기능을 사용하지 않았던 시스템은 신규 개발이 필요하여 기술적 부담과 책임 회피로 협조가 지연되고 있었습니다. 저는 업무 지연의 근본 원인이 기관 간 책임 소재의 모호함에 있다고 판단하여 IRIS와 연구비관리시스템의 역할과 업무 흐름을 시각화한 분석 자료와 프로세스 개선안, 기대효과를 포함한 보고서를 직접 작성하였습니다. 이후 회의를 주최하여 각 기관과의 협업 방향을 제안하고 정책적 근거와 부처 검토 내용을 바탕으로 기능 개발의 타당성과 시급성을 설득했습니다. 특히 모호했던 기능 책임 소재에 대해서는 부처의 공식 입장을 도출해 각 기관의 역할을 명확히 지정하도록 유도했습니다.
그 결과 양 시스템의 협조를 이끌어내면서 IRIS 정산 프로세스 개선안을 정립하였고 정산 오류 발생 시 신속한 조치가 가능한 구조를 마련할 수 있었습니다. 이는 제도적 공백 속에서도 실무자와 외부 시스템 기관 간의 갈등을 조율하며 해결 방안을 주도한 경험이라고 생각합니다.
이 경험을 통해, 공공기관 실무자는 단순한 규정 집행자에 그치지 않고 정책과 현장의 간극을 메우는 조정자이자 설계자가 되어야 한다는 점을 실감했습니다. 앞으로도 다양한 이해관계자와의 협업에서 공익을 최우선으로 고려한 일관된 태도와 명확한 역할 조율을 통해 신뢰받는 정책 실행자가 되겠습니다.</t>
  </si>
  <si>
    <t>[강점] 실무 이슈를 제도와 연결 짓는 문제 해결 역량
저의 강점은 복잡한 실무 이슈를 제도적 맥락으로 분석하고 이를 기반으로 합리적인 해결책을 설계하는 능력입니다. IRIS 운영단에서 35개 전문기관과 소통하며 R&amp;D 과제관리 표준 프로세스 수립 및 시스템 기능개선 업무를 수행하면서 제도적 정합성과 현장 수요 간 균형을 고민해왔습니다.
예를 들어, IRIS 시스템에서는 수행 중인 연차에 대해서만 협약 변경이 가능했지만, 실제 연구현장에서는 이관과제 및 정산 과정에서 이전 연차의 협약변경이 필요한 사례가 반복적으로 발생했습니다. 그러나 이 문제는 「국가연구개발혁신법」상 관련 규정이 명시되어 있지 않아 정책적 근거와 기능 구현의 타당성 확보가 필요했습니다. 저는 이전 연차 협약변경 기능의 필요성을 이관과제, 정산, 사후관리 등 과제 전주기 흐름 속에서 분석하였습니다. 이를 바탕으로 행정 효율성과 데이터 연속성 관점에서 기능 도입의 필요성과 기대 효과를 정리한 보고서를 작성하여 부처를 대상으로 기능 도입을 설득했습니다. 그 결과, 기존에는 제도적으로 구현되지 않던 기능임에도 불구하고 실무 수요와 정책적 판단이 결합되어 해당 기능을 시스템에 반영할 수 있었습니다. 이는 단순한 기능 개선을 넘어, 제도 공백 속에서 실무와 정책을 연결하고 기능 실행까지 주도한 경험으로 한국보건산업진흥원이 요구하는 정책 실행력과 문제 해결력에 부합한다고 생각합니다. 특히 다양한 이해관계자 간 조율, 제도 분석, 개선방향 기획 능력은 보건산업의 공공성과 정책 집행력을 동시에 요구하는 한국보건산업진흥원의 업무환경에서도 강점으로 작용할 것이라고 생각합니다. 
[약점] 보건의료 분야 전문성 
저의 약점은 보건의료 산업에 대한 경험이 부족하다는 점입니다. IRIS 운영단에서 국가 R&amp;D 과제의 전주기 데이터를 다루며 다양한 전문기관의 과제 구조를 이해하고 관리한 경험은 있지만, 보건의료라는 전문영역에 대한 실무 기반은 미흡합니다.
이러한 약점을 인지하고 보완하기 위해, 최근 보건의료 R&amp;D사업 구조, 한국보건산업진흥원 주요 사업, 그리고 「보건의료기술육성기본계획」 등 관련 정책 문서를 학습하며 보건의료 R&amp;D 환경에 대한 이해를 넓혀가고 있습니다. 또한 그동안 쌓아온 데이터 기반의 분석력과 제도-현장 간 연결 경험은 새로운 분야에서도 빠르게 적응하고 기여할 수 있는 기반이 된다고 생각합니다.
앞으로는 보건의료 정책과 과제 데이터를 직접 분석하며, 이를 실무에 어떻게 적용할 수 있을지 구체적으로 고민하겠습니다. 새로운 분야일수록 본질을 파악하는 구조적 사고와 객관적 분석이 중요한 만큼 저는 기존의 강점을 활용해 한국보건산업진흥원에서도 빠르게 적응하고 성장하겠습니다.</t>
  </si>
  <si>
    <t>0005-000415</t>
  </si>
  <si>
    <t>최한승</t>
  </si>
  <si>
    <t>Choi Hanseung</t>
  </si>
  <si>
    <t>chsseung24@naver.com</t>
  </si>
  <si>
    <t>010-4158-1769</t>
  </si>
  <si>
    <t>010-4794-1769</t>
  </si>
  <si>
    <t>Deep learning-based fully automatic segmentation of the maxillary sinus on cone-beam computed tomographic images</t>
  </si>
  <si>
    <t>Scientific Reports, 12, 1, 14009, 2022</t>
  </si>
  <si>
    <t>2022.08.17</t>
  </si>
  <si>
    <t>Nature Publishing Group UK</t>
  </si>
  <si>
    <t>Automatic diagnosis of true proximity between the mandibular canal and the third molar on panoramic radiographs using deep learning</t>
  </si>
  <si>
    <t>Scientific Reports, 13, 1, 22022, 2023</t>
  </si>
  <si>
    <t>2023.12.12</t>
  </si>
  <si>
    <t>Automatic Prediction of TMJ Disc Displacement in CBCT Images Using Machine Learning</t>
  </si>
  <si>
    <t>Journal of Imaging Informatics in Medicine, -, -, 1-12, 2025</t>
  </si>
  <si>
    <t>Springer International Publishing</t>
  </si>
  <si>
    <t>2948-2925</t>
  </si>
  <si>
    <t>630.0</t>
  </si>
  <si>
    <t>149089</t>
  </si>
  <si>
    <t>20202041302S</t>
  </si>
  <si>
    <t>mTrJ-XVHV</t>
  </si>
  <si>
    <t>2019.08.29</t>
  </si>
  <si>
    <t>0924</t>
  </si>
  <si>
    <t>0005-000416</t>
  </si>
  <si>
    <t>장서경</t>
  </si>
  <si>
    <t>Jang Seokyeong</t>
  </si>
  <si>
    <t>jsk960124@gmail.com</t>
  </si>
  <si>
    <t>010-5431-5632</t>
  </si>
  <si>
    <t>010-5423-5632</t>
  </si>
  <si>
    <t>충남연구원</t>
  </si>
  <si>
    <t>2023.11.09</t>
  </si>
  <si>
    <t>123709</t>
  </si>
  <si>
    <t>20-K9-047556</t>
  </si>
  <si>
    <t>2020.06.12</t>
  </si>
  <si>
    <t>45-115542</t>
  </si>
  <si>
    <t>0005-000417</t>
  </si>
  <si>
    <t>서지석</t>
  </si>
  <si>
    <t>Seo Jiseok</t>
  </si>
  <si>
    <t>k990805@naver.com</t>
  </si>
  <si>
    <t>010-6202-2749</t>
  </si>
  <si>
    <t>010-9443-2749</t>
  </si>
  <si>
    <t>2020.01</t>
  </si>
  <si>
    <t>2021.07</t>
  </si>
  <si>
    <t>2023.02.26</t>
  </si>
  <si>
    <t>108284</t>
  </si>
  <si>
    <t>24203261906F</t>
  </si>
  <si>
    <t>21-K9-143019</t>
  </si>
  <si>
    <t>0805</t>
  </si>
  <si>
    <t>0005-000418</t>
  </si>
  <si>
    <t>김수연</t>
  </si>
  <si>
    <t>Kim Suyeon</t>
  </si>
  <si>
    <t>vsuev@naver.com</t>
  </si>
  <si>
    <t>010-5188-8609</t>
  </si>
  <si>
    <t>010-5233-8606</t>
  </si>
  <si>
    <t>식품안전정보원</t>
  </si>
  <si>
    <t>전략기획부</t>
  </si>
  <si>
    <t>관리원</t>
  </si>
  <si>
    <t>기관 대외평가 업무(경영평가, 고객만족도 등) , 전략 수립, 요구자료 대응</t>
  </si>
  <si>
    <t>CJ프레시웨이</t>
  </si>
  <si>
    <t>2016.01.18</t>
  </si>
  <si>
    <t>2020.05.15</t>
  </si>
  <si>
    <t>실수요사업부</t>
  </si>
  <si>
    <t>사업기획, 행정</t>
  </si>
  <si>
    <t>910.0</t>
  </si>
  <si>
    <t>132796</t>
  </si>
  <si>
    <t>21-K9-137445</t>
  </si>
  <si>
    <t>51-104999</t>
  </si>
  <si>
    <t>사업계획 수립 및 대외환경 분석</t>
  </si>
  <si>
    <t>경영정보시스템 활용한 전략 수립</t>
  </si>
  <si>
    <t>통계 프로그램 활용한 데이터 분석</t>
  </si>
  <si>
    <t>e-비지니스론</t>
  </si>
  <si>
    <t>디지털 경영 전략</t>
  </si>
  <si>
    <t>인사관리론</t>
  </si>
  <si>
    <t>채용, 교육, 성과평가 등 인사관리 주요 이론</t>
  </si>
  <si>
    <t>경영기획 - 17시간</t>
  </si>
  <si>
    <t>2025 대한민국 공공컨퍼런스</t>
  </si>
  <si>
    <t>새 정부 정책 방향 이해 및 공공기관 경영평가 대응 방향</t>
  </si>
  <si>
    <t>한국능률협회컨설팅</t>
  </si>
  <si>
    <t>[2025 재정교육] 공공기관 경영평가의 이해</t>
  </si>
  <si>
    <t>경영평가 편람 이해 및 주요 사례</t>
  </si>
  <si>
    <t>기획재정부</t>
  </si>
  <si>
    <t>데이터 리터러시 Overview 과정</t>
  </si>
  <si>
    <t>데이터 리터러시에 대한 이해</t>
  </si>
  <si>
    <t>행정안전부</t>
  </si>
  <si>
    <t>AX시대의 디지털 혁신</t>
  </si>
  <si>
    <t>디지털 혁신의 필요성 및 적용 사례</t>
  </si>
  <si>
    <t>생산성 Up, 업무시간 Down! 직장인을 위한  생성형 AI 활용법1</t>
  </si>
  <si>
    <t>생성형 AI 활용 방법</t>
  </si>
  <si>
    <t>890</t>
  </si>
  <si>
    <t>731</t>
  </si>
  <si>
    <t>0424</t>
  </si>
  <si>
    <t>[정책과 사업에 대한 이해를 바탕으로 이루어 낸 경영성과]
경영기획 직무는 조직의 비전과 목표 달성을 위해 중장기 전략과 사업계획을 수립하고 예산과 인력 확보, 경영평가 등 대외평가 대응, 조직 혁신을 종합적으로 추진하는 역할을 수행합니다. 한국보건산업진흥원 경영기획은 특히 보건산업 정책, 주요 전략사업, R&amp;D 기획, ESG 경영 실현 등 공공 가치와 정책적 목표 달성에 중점을 두고, 외부 환경 변화와 정부·부처의 정책 흐름을 파악하여 신속하게 이행하는 것이 중요합니다. 
이를 수행하기 위해서는 전략적 사고와 분석력, 정책 및 사업 환경에 대한 이해 그리고 대내외 소통 및 조정능력이 필수적이라고 생각합니다. 특히 주무부처, 국회 등 외부 기관 대응과 대외평가 대응에는 유연한 문제해결능력과 신뢰를 바탕으로 한 커뮤니케이션 능력이 요구됩니다.
저는 공공기관 전략기획 부서에 근무하며 경영평가, 고객만족도 등 대외평가 대응과 사업계획 수립, 요구자료 대응 업무를 수행하였습니다. 직무 전문성을 갖추기 위해 기획재정부 교육 과정을 이수하며 정책 및 기획실무에 대한 이론과 사례를 체계적으로 학습하였으며, 공공컨퍼런스 등 정책 세미나에 참석하여 새 정부 정책기조와 공공기관의 혁신 방향을 심도 있게 파악하였습니다. 이러한 노력으로 기관 경영성과 관리 수준 향상으로 소속 기관의 경영평가 등급 향상이라는 성과를 이루어 낼 수 있었습니다. 
진흥원에 입사하여서도 정책 변화에 능동적으로 대응하여 진흥원의 국정과제 이행과 현안 해결에 기여하고, 국민으로부터의 신뢰받는 기관으로 자리매김할 수 있도록 노력하겠습니다.</t>
  </si>
  <si>
    <t>[청렴과 책임의식으로 실현하는 국민 신뢰]
한국보건산업진흥원은 한국보건산업진흥원법 제1조에 근거하여 보건사업 육성 발전과 보건서비스 향상을 통해 보건사업의 국제 경쟁력을 높이고 국민보건 증진을 목적으로 설립된 보건복지부의 산하 공공기관입니다. 전문성, 도전, 소통, 신뢰라는 핵심가치를 설정하여 바이오헬스 산업의 혁신과 국가 보건산업의 미래를 위한 전문기관의 역할을 수행하고 있습니다. 이러한 진흥원의 구성원으로서 갖추어야 할 가장 중요한 직업윤리는 청렴과 책임의식입니다. 국민의 권익과 복지를 위해 존재하는 공공기관의 모든 업무는 국민의 신뢰와 공공의 이익에 기반합니다. 따라서, 청렴한 행동과 책임의식에 기반한 전문성을 갖추었을 때 국민으로부터 신뢰받을 수 있고 조직의 지속가능한 성장과 사회적 가치 실현에도 기여할 수 있을 것입니다. 
저는 과거 인쇄물 제작 과정에서 부당한 제안을 거절하여 원칙을 준수한 경험이 있습니다. 담당자였던 저는 과거 함께 일한 이력이 있는 업체로부터 올해도 함께 일할 것을 부탁 받았습니다. 하지만, 저는 그 부탁을 거절하고 내부 규정을 설명하여 신청 과정대로 참여할 것을 안내하였습니다. 해당 업체가 우수한 역량을 갖추었으나, 신청 과정 자체가 불투명하고 공정한 심사를 거치지 않았기 때문이었습니다. 모두에게 공평한 기회를 제공하기 위하여, 원칙이 존재하는 것이라고 생각하였습니다. 이러한 청렴하고 공정한 직업 윤리의식을 실천하였을 때, 조직과 사회가 바람직한 방향으로 나아갈 수 있습니다. 당장 눈 앞의 상황만 생각한다면 융통성이 없어 보일지 모르지만, 청렴을 지키는 것은 조직과 사회 전체의 신뢰를 쌓는 가장 중요한 토대입니다. 이러한 경험을 통해, 다시 한 번 청렴의 중요성을 깨달을 수 있었고, 조직과 구성원들로부터 신뢰를 얻을 수 있었습니다.</t>
  </si>
  <si>
    <t>[공감적 소통과 열린 관점으로 이끈 협력]
타 기관과의 공동 프로젝트를 수행하면서 소통의 어려움을 깊이 경험한 바 있습니다. 상대 기관의 담당자와는 세대 차이뿐만 아니라 프로젝트 목표에 대한 기대치에서도 큰 간극이 있어, 업무 초기에는 각자의 방식과 생각의 차이로 인해 원활한 협력이 쉽지 않았습니다. 이러한 상황을 극복하고 프로젝트의 성공을 이끌기 위해 저는 두 가지 전략을 주도적으로 실천했습니다.
첫째, 라포 형성을 위해 노력했습니다. 대화의 문을 열어 상대방의 관심사와 가치관을 세심히 파악하고, 업무 전후로 짧은 담소를 주고받으며 소소한 공감대를 쌓았습니다. 이를 통해 신뢰관계를 점진적으로 쌓아가며 자연스럽게 의견을 교환할 수 있는 환경을 마련했습니다.
둘째, ‘다름을 기회로 관점 바꾸기’ 전략을 적용했습니다. 서로의 생각이 다를 때 비판하거나 방어적으로 반응하기보다는, 상대방의 입장에 진심으로 귀 기울이고 그 아이디어가 제 시야를 확장시켜 줄 수 있다는 점을 인지하려고 노력했습니다. 열린 자세로 대화를 이어가면서, 상대방의 의견을 긍정적으로 수용하고, 차이를 논쟁거리로 만들지 않고 창의적 해법의 자극제로 삼았습니다.
그 결과 프로젝트는 양측의 강점이 조화롭게 반영된 높은 품질의 결과물로 완성될 수 있었고, 상대 기관 담당자와도 견고한 신뢰와 협력의 파트너십을 구축할 수 있었습니다. 이 경험을 통해 집단 내 갈등을 해결하고 협업의 시너지를 이끌어내는 데 있어 ‘공감적 소통’과 ‘열린 관점’의 중요성을 실감하였으며, 이러한 역량이 보건산업진흥원의 다양한 협업 사업에서도 큰 가치를 발휘할 수 있음을 확신하게 되었습니다.</t>
  </si>
  <si>
    <t>[도전적, 적극적 자세로 주도하는 혁신]
저의 가장 큰 강점은 변화에 유연하게 대응하고, 새로운 시도와 혁신을 주저하지 않는 도전적이고 적극적인 자세입니다. 실제로 공공기관 전략기획 부서에서 근무하며 정부 정책 기조와 대내외 환경 변화를 꾸준히 모니터링하며 신속히 대응해왔습니다. 기존에 마련된 방식에서 나아가 세부 방안을 개선하고 업무 프로세스를 적극적으로 환류, 보완하는데 앞장섰습니다. 이는 진흥원이 추구하는 ‘도전’과 ‘혁신’, 그리고 ‘소통’과 자연스럽게 맞닿아 있습니다. 특히 저는 다양한 이해관계자와의 협업, 내부 부서 간 소통이 중요한 조직에서 적극적인 태도와 유연한 커뮤니케이션으로 신뢰를 구축해왔습니다. 변화와 혁신이 필요한 지금 이 시점에서 진흥원의 구성원으로서 이러한 역량은 더욱 의미 있게 발휘될 수 있다고 생각합니다.  
저의 약점은 인간관계에 있어 ‘슬로우 스타터’라는 점입니다. 다소 차분한 성격으로 사람들과 마음을 터 놓고 친해지는데 시간이 걸리는 편입니다. 하지만 한 번 깊은 관계를 맺은 동료 친구들과는 길게 인연을 유지하고 있습니다. 이러한 약점은 직장생활에서 크게 문제가 된 경험은 없습니다. 업무를 직장생활에서는 대내외 여러 부서, 기관과 협업이 필요한 경우가 많고 그 과정에서 소통이 중요하다는 것을 알고 있습니다. 그래서 더욱 신경을 써서 소통을 합니다. 동료들과의 관계를 형성하는 데 있어서도 조금 느리지만 좋은 관계를 유지하며 직장생활을 할 수 있었습니다.</t>
  </si>
  <si>
    <t>0005-000419</t>
  </si>
  <si>
    <t>김나연</t>
  </si>
  <si>
    <t>Kim Nayeon</t>
  </si>
  <si>
    <t>nay_sk@naver.com</t>
  </si>
  <si>
    <t>010-3821-2859</t>
  </si>
  <si>
    <t>010-7707-2859</t>
  </si>
  <si>
    <t>2020년 의사파업에 대한 언론보도와 미디어 프레임 분석</t>
  </si>
  <si>
    <t>보건사회연구, Vol.42, No.2, pp.28-42, 30 June 2022</t>
  </si>
  <si>
    <t>2022.03.28</t>
  </si>
  <si>
    <t>1226-072X</t>
  </si>
  <si>
    <t>655.0</t>
  </si>
  <si>
    <t>125165</t>
  </si>
  <si>
    <t>21203012224Y</t>
  </si>
  <si>
    <t>54-102696</t>
  </si>
  <si>
    <t>0626</t>
  </si>
  <si>
    <t>0005-000420</t>
  </si>
  <si>
    <t>김지민</t>
  </si>
  <si>
    <t>Kim Jimin</t>
  </si>
  <si>
    <t>kjimin105@kakao.com</t>
  </si>
  <si>
    <t>010-7110-9774</t>
  </si>
  <si>
    <t>Condensed trajectory of the temporal correlation of diseases and mortality extracted from over 300,000 patients in hospitals</t>
  </si>
  <si>
    <t>PLoS One, 16, 10, e0257894, 2021</t>
  </si>
  <si>
    <t>2021.10.05</t>
  </si>
  <si>
    <t>Public Library of Science</t>
  </si>
  <si>
    <t>Identifying the risk of sepsis in patients with cancer using digital health care records: machine learning–based approach</t>
  </si>
  <si>
    <t>JMIR Medical Informatics, 10, 6, e37689, 2022</t>
  </si>
  <si>
    <t>2022.06.15</t>
  </si>
  <si>
    <t>JMIR Publications</t>
  </si>
  <si>
    <t>2291-9694</t>
  </si>
  <si>
    <t>1-Palmitoyl-2-Linoleoyl-3-Acetyl-rac-Glycerol Attenuates Streptozotocin-Induced Pancreatic Beta Cell Damage by Promoting Glucose Transporter 2 Endocytosis</t>
  </si>
  <si>
    <t>Molecular and Cellular Biology, 39, 21, e00157-19, 2019</t>
  </si>
  <si>
    <t>0270-7306</t>
  </si>
  <si>
    <t>한국과학기술정보연구원</t>
  </si>
  <si>
    <t>43-109109</t>
  </si>
  <si>
    <t>2019.06.17</t>
  </si>
  <si>
    <t>0005-000422</t>
  </si>
  <si>
    <t>최재영</t>
  </si>
  <si>
    <t>Choi Jaeyoung</t>
  </si>
  <si>
    <t>jr1375@naver.com</t>
  </si>
  <si>
    <t>010-4147-7971</t>
  </si>
  <si>
    <t>오창연구행정실</t>
  </si>
  <si>
    <t>홍보, 대외협력, 경영기획, 연구관리(기본사업관리, 수탁사업관리, 인사관리)</t>
  </si>
  <si>
    <t>2021.07.19</t>
  </si>
  <si>
    <t>2023.07.18</t>
  </si>
  <si>
    <t>혁신도전프로젝트추진단</t>
  </si>
  <si>
    <t>사업기획</t>
  </si>
  <si>
    <t>2019.05.01</t>
  </si>
  <si>
    <t>사업운영총괄실</t>
  </si>
  <si>
    <t>행정별정</t>
  </si>
  <si>
    <t>사업관리(민간수탁), 참여율관리</t>
  </si>
  <si>
    <t>인재양성진흥팀</t>
  </si>
  <si>
    <t>체험형인턴</t>
  </si>
  <si>
    <t>BK사업 평가, 현장점검 및 기획 지원</t>
  </si>
  <si>
    <t>141660</t>
  </si>
  <si>
    <t>20K9003722</t>
  </si>
  <si>
    <t>41105287</t>
  </si>
  <si>
    <t>경영핵심 마스터 꼭 알아야 할 경영전략 &amp; 마케팅</t>
  </si>
  <si>
    <t>경영전략 수립 및 마케팅 전략 수립을 위한 분석법 학습</t>
  </si>
  <si>
    <t>[오단기엑셀 2013]핵심스킬 완전정복</t>
  </si>
  <si>
    <t>실무능력 향상을 위한 엑셀스킬 학습 및 실습</t>
  </si>
  <si>
    <t>기획서 작성의 感을 깨우는 Business Writing</t>
  </si>
  <si>
    <t>기획서 작성 방법 학습 및 실습</t>
  </si>
  <si>
    <t>일 잘하는 조건 전략적 분석을 통한 문제해결</t>
  </si>
  <si>
    <t>경영전략 수립을 위한 방법 학습</t>
  </si>
  <si>
    <t>741</t>
  </si>
  <si>
    <t>0904</t>
  </si>
  <si>
    <t>[한정된 예산 내에서 사업의 효율성 극대화]
한국보건산업진흥원은 바이오헬스 산업진흥과 보건의료 R&amp;D에 특화된 사업 콘트롤타워입니다. 특히 국가 보건의료 R&amp;D의 50% 이상의 예산을 총괄하면서 ‘보건의료연구개발사업관리’ 직무를 중심으로 기획-관리-평가-성과관리의 사업 전체 프로세스를 수행합니다. 그러나 예산은 한정되어 있습니다. 따라서 중장기 경영목표에 맞는 사업을 '기획 및 선정'하고, 꼼꼼히 모니터링해 '집행관리'를 철저히 해야합니다. 저는 진흥원의 사업 중에서도 ‘한국형 ARPA-H 프로젝트’와 유사한 임무중심형 R&amp;D를 기획하는 ‘혁신도전 프로젝트’를 수행한 적이 있습니다. 이때 축적했던 경험과 지식을 바탕으로, 국가 보건의료의 난제를 해결할 수 있는 사업을 기획하고 관리하는 데 두가지 방법을 활용하겠습니다.
첫째, '선택과 집중'을 기반으로, 산업계 수요에 맞는 사업을 기획하고 선정하겠습니다. 특히 R&amp;D 예산이 많이 삭감되거나 팬데믹이 발생하는 등 대내외적 변수가 늘 존재하기 때문에, 기획 및 선정에서 '선택과 집중'이 필요합니다. 저는 기술을 관통하는 정책, 경제, 규제 환경을 이해하고 산업 동향 분석을 바탕으로 보고서를 작성했습니다. 이를 바탕으로 후보기술이 산업 내에서 차지하는 위치를 개괄적으로 파악할 수 있도록 하며 사업 기획에 참여해왔습니다. 제가 한국형 ARPA-H 프로젝트에 참여하게 된다면, 제 경험을 바탕으로 도전혁신성, 난제의 시급성, 파급효과, 과학기술을 통한 해결가능성 등 다양한 요소를 검토할 수 있도록 워킹그룹 운영 등 전문가 자문을 진행하겠습니다. 이를 바탕으로 사업 기획 시 필요한 자료를 적재적소에 제시하겠습니다.
둘째, '꾸준한 모니터링'을 기반으로, 사업을 관리해 정확성과 공정성을 높이겠습니다. 저는 부서 총사업비 관리 담당자로서 이월액 누적이라는 리스크를 해소하기 위해 집행계획을 만들고 꾸준히 모니터링했습니다. 매달 계획 대비 집행률을 조정하며 선제적으로 대안을 마련해 집행률 100%를 달성했습니다. 이처럼 진흥원에서도 담당 사업의 장기, 중기, 단기계획을 수립하고 꾸준히 모니터링해 사업의 정확성을 높여 목표 달성에 기여하겠습니다.</t>
  </si>
  <si>
    <t>우리나라의 바이오헬스산업은 격동기를 맞이하고 있습니다. 2008년 글로벌 금융위기와 2020년 팬데믹에도 불구하고 글로벌 시장이 계속 성장하는 가운데, 우리나라 역시 의약품 매출액 1조원 이상 회사가 14년대비 8배 증가하고, 바이오벤처의 해외 기술수출도 활발해지고 있습니다.
저는 이러한 바이오산업의 성장추세에 날개를 달아주는 것이 진흥원의 역할이라고 생각합니다. 진흥원은 바이오헬스산업의 육성과 혁신성장을 지원할 수 있도록 중장기경영목표라는 체계를 구축해왔습니다. 저는 이를 ‘공정’하게 수행함으로써 예산이 유망한 기술과 기업에 투자될 수 있도록 공정의 직업윤리를 실천하겠습니다.
[원칙준수를 통한 공정 중심의 보건의료R&amp;D사업 운영]
공공기관은 국가의 예산으로 운영되는 만큼 '원칙준수'가 공정성의 제1규칙이라고 생각합니다. 그러나 그 원칙이 비합리적이라고 생각했던 경험이 있습니다.
한국연구재단의 대형인재양성사업 성과점검평가 결과, 사업비가 증감될 수 있는 사업단에 실적점검을 나간 적이 있습니다. 그때 인문사회분야 사업단에서 수주한 연구과제의 성격이 문제가 되었습니다. 연구비 수주 실적 지표는 R&amp;D 과제 수주만을 인정하는 것이 원칙이기에, 인문사회분야에서는 해당 실적을 내기 어려웠습니다. 그래서 행사기획 및 조사용역 등의 비R&amp;D과제를 실적으로 입력한 경우가 다수 있었습니다. 이는 규정에 어긋나기에 불인정 처리를 했으나, 사업비가 감액될 수도 있어 담당 직원들이 저를 감정적으로 설득했습니다. 저또한 실적을 내기 어려운 평가지표를 포함시킨 것이 다소 비합리적이라고 생각했습니다.
그래서 다른 점검하시는 분들의 판단을 살펴보고 생각을 여쭤보았습니다. 그 결과, 사업단들간의 평가기준이 달라질 경우 평가 전체의 공정성이 저해되기 때문에, 비합리적이더라도 원칙을 준수하는 것이 공익에 가깝다는 결론을 얻을 수 있었습니다. 그래서 규정대로 점검하며 실적을 과다입력해 순위가 올라간 정황을 발견하는 등 유의미한 결과도 얻었습니다.
보건산업진흥원은 보건의료 R&amp;D 기획관리평가의 허브이기에 공정한 선정, 집행, 평가가 중요합니다. 사업 프로세스를 진행하고 자금을 집행함에 있어, 원칙을 준수하며 업무를 수행했는지 주기적으로 검토하며 진흥원 사업의 공정한 운영에 기여하겠습니다.</t>
  </si>
  <si>
    <t>[내부고객에게 업무적으로 신뢰를 얻음으로써 협조적인 관계 형성]
저는 생산기술연구원 본원에서 전체 학생연구원의 참여율 관리를 전담했기에, 8개가 넘는 지역본부별 담당자들에게 협조를 구할 일이 많았습니다. 그러나 기존에 본원에서 주도적으로 하던 업무가 본부로 분산된 상황에서 저에게 넘어온 업무라, 지역본부 담당자들의 협조가 원활하지 않았습니다. 얼굴도 보지 못하는 상황에서 원활히 협업하기 위해서는, 신뢰를 형성함으로써 좋은 이미지를 주는 것이 중요하다고 생각했습니다. 
첫번째, '약속을 지켜' 신뢰를 형성했습니다. 참여율 문의가 잦았는데, 시스템과 연계된 문의라 바로 답변하기 어려웠습니다. 그래서 처리기한을 정확히 말씀드리고 약속한 기한 내에 꼭 회신했습니다.
두번째, 업무담당자로서 다른 부분에서 '본부 담당자들의 행정부담을 덜어주며' 신뢰를 형성했습니다. 퇴직할 책임연구자 과제에 소속된 학생연구원의 참여율 조정을 위해, 퇴직연구자 명단이 필요했습니다. 이를 각 본부에서 보고해야 했으나 퇴직자마다 일자가 달라 제게 전달을 누락하는 경우가 잦았기 때문에 매번 전화를 하곤했습니다. 저는 이 과정을 단순화할 방법을 고민하다가 인사팀에 명단을 요청하는 것으로 절차를 간소화해 담당자들의 수고를 덜어주었습니다.
이후 신뢰를 쌓아 업무담당자로서 존중받았을 뿐만 아니라, 적극적으로 업무 협조도 받을 수 있었습니다. 작은 데서부터 신뢰를 형성하겠습니다. 이를 기반으로 내외부 관계자와 협력하며 긍정적인 관계를 유지하겠습니다.</t>
  </si>
  <si>
    <t>[사업기획을 위한 데이터 분석]
KISTEP의 혁신도전프로젝트추진단은 혁신도전적이고 임무지향적인 사업을 기획하고자, 바텀업과 탑다운 방식을 활용해 사업테마를 발굴하고 사업을 기획했습니다.
저는 이 과정에서 연구분야의 대내외 환경을 분석하여, 사업으로서의 적정성을 판단할 수 있는 기초자료를 만들었습니다. 
대표적으로 두 가지 자료를 만들었습니다. 첫째, 현재 정책 아젠다에 부합하는 연구분야에 대해 수집했습니다. 12대 전략기술 50개 세부기술을 기반으로, NTIS와 K2Base의 사업 데이터를 비교분석해 현재 혹은 신규 R&amp;D사업에 없는 공백영역을 발굴했습니다. 이 자료는 사업기획 아이디어 공모에서 R&amp;D 후보를 선정하는 데 큰 도움이 되었습니다.
둘째, 앞서 결정된 후보기술의 대내외 환경을 분석했습니다. 해당 분야의 정부R&amp;D 및 과학 기술 분야 뉴스를 클리핑하였습니다. 관련 부처별 유사사업, 유관 연구자를 조사하며 세부현황을 살폈습니다. 이를 바탕으로 후보마다 연구동향보고서를 만들어 공유하였고, 후보기술이 산업 내에서 차지하는 위치 등을 개괄적으로 파악하는 데 기여하였습니다.
진흥원은 보건의료 R&amp;D의 허브이므로, 업무환경상 우리나라의 관련 전문가POOL을 가장 많이 확보한 기관일 것입니다. 저는 사업관리뿐만 아니라 사업기획의 영역에서도 전문가가 되어야 한다고 생각합니다. 관련 분야를 전공하지 않아 지식이 다소 부족할 수 있다는 약점이 있습니다. 하지만 스스로 관련 기술에 대해 학습하고, 업무상 만나는 전문가분들에게 적극적으로 질의하며 사업의 필요성에 대해 파악하겠습니다. 이를 통해 산업의 대내외 환경뿐만 아니라 기술성도 이해하며, 사업 기획 시 필요한 자료를 적재적소에 제시하겠습니다.
[혁신법과 사업관리 시스템에 대한 풍부한 지식]
저는 13개 과제의 관리 업무를 수행하고 있습니다. 부처와 전문기관이 다른 과제들을 관리하면서, 협약변경과 연구비집행에 대해 규정에 맞는지 케이스를 판단해야하는 경우가 많습니다. 그리고 주관기관으로서 3천만원 이상 장비비 등 승인성 협약변경 업무를 수행하는 경우도 잦습니다. 이에 혁신법의 해석에 대해 계속 고민하고 공부하면서, 이해도가 높습니다.
시스템 역시 전문기관에 근무하는 사업관리자는 시스템상 확인할 수 있는 화면이 연구자와 다르다고 알고 있습니다. 그래서 전문기관 간사와 IRIS 및 통합EZBaro 시스템을 조정할 때 서로 소통이 어렵기도 합니다. 저는 이 시스템으로 업무를 해왔기 때문에, 수행기관 맞춤형으로 대응하는 데 기여하겠습니다.</t>
  </si>
  <si>
    <t>0005-000423</t>
  </si>
  <si>
    <t>서범석</t>
  </si>
  <si>
    <t>seo beomseok</t>
  </si>
  <si>
    <t>ssikssiki365@gmail.com</t>
  </si>
  <si>
    <t>010-3242-4885</t>
  </si>
  <si>
    <t>010-5092-1811</t>
  </si>
  <si>
    <t>2019.04</t>
  </si>
  <si>
    <t>2020.11</t>
  </si>
  <si>
    <t>한국도로교통공단(가덕 운전면허시험장)</t>
  </si>
  <si>
    <t>2025.01.24</t>
  </si>
  <si>
    <t>0005-000427</t>
  </si>
  <si>
    <t>최다은</t>
  </si>
  <si>
    <t>Choi Daeun</t>
  </si>
  <si>
    <t>ysl9489@naver.com</t>
  </si>
  <si>
    <t>010-6335-9489</t>
  </si>
  <si>
    <t>010-9929-9489</t>
  </si>
  <si>
    <t>The preclinical efficacy of the novel hypomethylating agent NTX-301 as a monotherapy and in combination with venetoclax in acute myeloid leukemia.</t>
  </si>
  <si>
    <t>Blood Cancer Journal</t>
  </si>
  <si>
    <t>(6/12)</t>
  </si>
  <si>
    <t>2052-8817</t>
  </si>
  <si>
    <t>2I8958810533</t>
  </si>
  <si>
    <t>864</t>
  </si>
  <si>
    <t>0323</t>
  </si>
  <si>
    <t>0005-000428</t>
  </si>
  <si>
    <t>박재범</t>
  </si>
  <si>
    <t>Park jaebum</t>
  </si>
  <si>
    <t>ten5855@daum.net</t>
  </si>
  <si>
    <t>010-2517-6360</t>
  </si>
  <si>
    <t>010-7280-5709</t>
  </si>
  <si>
    <t>1994.07</t>
  </si>
  <si>
    <t>1996.09</t>
  </si>
  <si>
    <t>0514</t>
  </si>
  <si>
    <t>0005-000429</t>
  </si>
  <si>
    <t>이준우</t>
  </si>
  <si>
    <t>Lee jun woo</t>
  </si>
  <si>
    <t>woo6376@naver.com</t>
  </si>
  <si>
    <t>010-2729-6376</t>
  </si>
  <si>
    <t>010-9208-8646</t>
  </si>
  <si>
    <t>0005-000430</t>
  </si>
  <si>
    <t>김효진</t>
  </si>
  <si>
    <t>Kim Hyojin</t>
  </si>
  <si>
    <t>gywlsdl6201@gmail.com</t>
  </si>
  <si>
    <t>010-3958-6201</t>
  </si>
  <si>
    <t>010-3520-6201</t>
  </si>
  <si>
    <t>2024.09.10</t>
  </si>
  <si>
    <t>2C3057522478</t>
  </si>
  <si>
    <t>0005-000431</t>
  </si>
  <si>
    <t>김도연</t>
  </si>
  <si>
    <t>Kim Doyeon</t>
  </si>
  <si>
    <t>amydoyeon@naver.com</t>
  </si>
  <si>
    <t>010-9284-0994</t>
  </si>
  <si>
    <t>010-2500-0993</t>
  </si>
  <si>
    <t>2C0209923593</t>
  </si>
  <si>
    <t>18-K9-023613</t>
  </si>
  <si>
    <t>2018.04.13</t>
  </si>
  <si>
    <t>0005-000432</t>
  </si>
  <si>
    <t>김동욱</t>
  </si>
  <si>
    <t>Kim Donguk</t>
  </si>
  <si>
    <t>dw2998@naver.com</t>
  </si>
  <si>
    <t>010-9492-2998</t>
  </si>
  <si>
    <t>010-3511-2998</t>
  </si>
  <si>
    <t>2015.04</t>
  </si>
  <si>
    <t>2020.12.28</t>
  </si>
  <si>
    <t>2022.02.16</t>
  </si>
  <si>
    <t>2A6840207213</t>
  </si>
  <si>
    <t>23201011613R</t>
  </si>
  <si>
    <t>2023.06.09</t>
  </si>
  <si>
    <t>34-126477</t>
  </si>
  <si>
    <t>0005-000434</t>
  </si>
  <si>
    <t>강태규</t>
  </si>
  <si>
    <t>KANGTAEGYU</t>
  </si>
  <si>
    <t>kangtegu1997@naver.com</t>
  </si>
  <si>
    <t>010-5610-7820</t>
  </si>
  <si>
    <t>010-8345-7820</t>
  </si>
  <si>
    <t>2020.08</t>
  </si>
  <si>
    <t>2022.05</t>
  </si>
  <si>
    <t>103095</t>
  </si>
  <si>
    <t>KBS한국어능력4+급</t>
  </si>
  <si>
    <t>한국방송공사(KBS)</t>
  </si>
  <si>
    <t>2025-85-177736</t>
  </si>
  <si>
    <t>2025.06.26</t>
  </si>
  <si>
    <t>08-I9-099057</t>
  </si>
  <si>
    <t>2008.08.29</t>
  </si>
  <si>
    <t>0005-000436</t>
  </si>
  <si>
    <t>강동우</t>
  </si>
  <si>
    <t>Kang Dongwoo</t>
  </si>
  <si>
    <t>dukang4182@naver.com</t>
  </si>
  <si>
    <t>010-9448-4182</t>
  </si>
  <si>
    <t>010-2541-4182</t>
  </si>
  <si>
    <t>2016.12</t>
  </si>
  <si>
    <t>Hygroscopic Behavior of Polypropylene Nanocomposites Filled with Graphene Functionalized by Alkylated Chains</t>
  </si>
  <si>
    <t>Nanomaterials, 12권, 4130p, 2022년도</t>
  </si>
  <si>
    <t>2022.11.23</t>
  </si>
  <si>
    <t>2079-4991</t>
  </si>
  <si>
    <t>Reducing Moisture Absorption in Polypropylene Nanocomposites for Automotive Headlamps Using Hydrophobicity-Modified Graphene/Montmorillonite</t>
  </si>
  <si>
    <t>Nanomaterials, 13권, 1439p, 2023년도</t>
  </si>
  <si>
    <t>2023.04.22</t>
  </si>
  <si>
    <t>(2/9)</t>
  </si>
  <si>
    <t>수소상용차용 대용량 액체수소 저장용기를 위한 다층 단열재용 스페이서 소재 연구</t>
  </si>
  <si>
    <t>한국자동차공학회논문집, 31권 4호, 247p, 2023년도</t>
  </si>
  <si>
    <t>한국자동차공학회</t>
  </si>
  <si>
    <t>1225-6382</t>
  </si>
  <si>
    <t>2023.07.07</t>
  </si>
  <si>
    <t>2024.11.05</t>
  </si>
  <si>
    <t>2J9008930479</t>
  </si>
  <si>
    <t>0005-000438</t>
  </si>
  <si>
    <t>신영란</t>
  </si>
  <si>
    <t>Shin Youngran</t>
  </si>
  <si>
    <t>sinyou31@naver.com</t>
  </si>
  <si>
    <t>010-6404-9981</t>
  </si>
  <si>
    <t>010-9755-0112</t>
  </si>
  <si>
    <t>09-I9-005433</t>
  </si>
  <si>
    <t>2009.01.30</t>
  </si>
  <si>
    <t>0005-000440</t>
  </si>
  <si>
    <t>이한솔</t>
  </si>
  <si>
    <t>Lee HanSol</t>
  </si>
  <si>
    <t>pdcheck@naver.com</t>
  </si>
  <si>
    <t>010-7212-1024</t>
  </si>
  <si>
    <t>010-9853-1024</t>
  </si>
  <si>
    <t>2012.04</t>
  </si>
  <si>
    <t>73.0</t>
  </si>
  <si>
    <t>0002-0022904</t>
  </si>
  <si>
    <t>71-105495</t>
  </si>
  <si>
    <t>2024.08.22</t>
  </si>
  <si>
    <t>23-K9-086415</t>
  </si>
  <si>
    <t>0005-000441</t>
  </si>
  <si>
    <t>김연수</t>
  </si>
  <si>
    <t>Kim Yeonsu</t>
  </si>
  <si>
    <t>sue8649@naver.com</t>
  </si>
  <si>
    <t>010-8574-8649</t>
  </si>
  <si>
    <t>010-4917-7752</t>
  </si>
  <si>
    <t>2024.12.22</t>
  </si>
  <si>
    <t>100765</t>
  </si>
  <si>
    <t>53-226372</t>
  </si>
  <si>
    <t>52-330710</t>
  </si>
  <si>
    <t>28</t>
  </si>
  <si>
    <t>1378</t>
  </si>
  <si>
    <t>0204</t>
  </si>
  <si>
    <t>0005-000442</t>
  </si>
  <si>
    <t>윤희원</t>
  </si>
  <si>
    <t>Yun Hiwon</t>
  </si>
  <si>
    <t>hiwon1995@naver.com</t>
  </si>
  <si>
    <t>010-8516-5129</t>
  </si>
  <si>
    <t>010-5380-5129</t>
  </si>
  <si>
    <t>2025.01.02</t>
  </si>
  <si>
    <t>기후변화대응연구센터</t>
  </si>
  <si>
    <t>탄소중립(목표관리제 사업 운영, 충청남도 기초지자체 탄소중립 기본계획 정책통합성 제고방안 전략과제)</t>
  </si>
  <si>
    <t>보건산업진흥지원 직무 희망</t>
  </si>
  <si>
    <t>한국건설생활환경연구원</t>
  </si>
  <si>
    <t>2023.03.06</t>
  </si>
  <si>
    <t>공기환경센터</t>
  </si>
  <si>
    <t>연구과제(의약외품 마스크 성능평가 신뢰성 확보를 위한 기반 지원 연구, 인도네시아 미세먼지 대응 제품 시험 인프라 구축), 국내 마스크 시험</t>
  </si>
  <si>
    <t>2023.09.23</t>
  </si>
  <si>
    <t>2A5367826302</t>
  </si>
  <si>
    <t>20-K9-112194</t>
  </si>
  <si>
    <t>2020.12.04</t>
  </si>
  <si>
    <t>38-240449</t>
  </si>
  <si>
    <t>보건산업진흥지원 - 310시간</t>
  </si>
  <si>
    <t>(환경,보건,안전)EHS 전문인력양성과정</t>
  </si>
  <si>
    <t>310</t>
  </si>
  <si>
    <t>환경·안전·보건 산업분야 동향 및 제도,기술에 대한 교육 및 현장실습</t>
  </si>
  <si>
    <t>1219</t>
  </si>
  <si>
    <t>보건산업진흥지원 직무는 보건산업의 전주기적 발전을 위한 전략적 기획과 실행을 아우르는 역할입니다. 기술사업화와 기술이전, 유망 창업기업 발굴 및 육성, 의료기기·디지털 헬스의 글로벌 인증 지원, 바이오헬스 인재 양성 등을 중심으로, 제약바이오 및 의료기기 산업의 전략 개발과 인허가, 수출지원 등 국내외 협업이 필수적인 영역을 포괄합니다. 이러한 과업을 성공적으로 수행하기 위해서는 다양한 역량이 요구된다고 생각합니다.
정량적 데이터를 기반으로 정책과 사업을 설계하고 성과를 측정하는 기획력이 필요하며, 제약 및 의료기기 인허가 절차와 글로벌 규제 기준에 대한 차이를 빠르게 파악할 줄 알아야 합니다. 또한 기술이전과 IP 전략에 대한 이해와 기술사업화 전반에 대한 지식과 더불어, 외국 기관 및 기업과의 협업이 많은 만큼 국제협력 역량과 영어 커뮤니케이션 능력도 필수적입니다. 마지막으로 정부 예산사업의 운영구조에 대한 이해와 함께, 사업 기획·성과 관리·이해관계자 조정 능력도 필요합니다.
저는 인도네시아 ODA 기반 국제공인시험소 구축 사업에서, 보건산업 기술사업화 및 글로벌 인증 지원 직무와 밀접하게 연결된 조정자 역할을 수행한 경험이 있습니다. 이 과정에서 겪은 기술 기준 불일치, 문서 양식 차이, 실험 절차상의 인식 격차 해결 경험을 통해 보건산업진흥지원 직무가 요구하는 기술 조정력, 국제협력 및 문서화 역량, 정확한 기준 관리 능력을 키울 수 있었습니다.
현장 상황이 어려웠던 이유는, 한국과 인도네시아 측 실무자 간에 사용되는 용어가 달랐고, 각 기관이 제시한 시험 절차와 평가 항목 또한 상이했기 때문입니다. 그 결과, 협의점을 찾지 못해 논의는 계속 반복되었습니다. 
저는 먼저 각 기관의 실험 조건서, 문서 양식, 평가 기준을 모두 수합하여 항목별로 정리했습니다. 그런 다음 비교 대조표를 다국어(한국어·영어·인도네시아어)로 제작하고, 시험기준 간 차이를 시각적으로 보여주는 가이드라인을 작성하여 회의 시 배포했습니다. 이를 통해 서로의 간극을 좁혀 논의의 출발점을 통일할 수 있었습니다.
또한 매 회의 이전에 사전 질의사항을 취합해 예상 쟁점을 정리하고, 안건별 의사결정 구조를 간소화했습니다. 회의 현장에서는 제가 정리한 안건을 토대로 빠르게 회의가 진행될 수 있도록 하였습니다. 그 결과 지연 없이 해당 사업의 1년차 주요 목표를 제때 달성할 수 있었습니다.
저는 해당 경험을 통해 협상·회의 주도력, 기준 문서화 및 다국어 가이드라인 제공 능력, 기술과 행정 간 소통 브릿지 역할에 필요한 능력을 쌓았습니다. 앞으로도 이러한 경험을 기반으로, KHIDI의 보건산업전주기 지원 및 글로벌 기술사업화 수행 과정에서 정확성, 투명성, 효율성을 높이는 역할을 수행하고 싶습니다.</t>
  </si>
  <si>
    <t>한국보건산업진흥원은 국민 보건 향상과 국가 보건산업의 글로벌 경쟁력 강화를 국가적 사명으로 삼고 있으며, 정책 개발부터 R&amp;D, 기술사업화, 창업지원, 수출·인증 지원, 글로벌 협력, 인재양성에 이르기까지 보건산업 전주기를 통합적으로 아우르는 공공기관입니다. KHIDI는 바이오·디지털헬스 신산업 육성과 규제혁신, 스마트병원·백신·스마트케어 등 고부가가치 기술의 실용화, 그리고 의료기관 회계정보 공시 등 투명성과 공공성 중심의 제도 개선에 앞장서고 있습니다. 이를 통해 실현되는 KHIDI의 핵심 조직가치는 전문성, 도전, 소통, 신뢰입니다. 
이러한 가치를 실현하기 위해서는 정확한 정책근거와 산업 데이터를 기반으로, 이해관계자 간 이견을 조정하고 민감한 예산과 사업 정보를 공정하고 투명하게 처리하며, 각자의 이해를 넘어 공공성과 실효성을 우선하는 책임 있는 태도가 중요하다고 생각합니다.
저는 충남연구원에서 '기초지자체 탄소중립 기본계획 정책통합성 제고방안 연구'를 수행하며, 각 기초지자체가 제출한 15개의 기본계획을 사업 항목과 예산 규모에 따라 체계적으로 분류·분석하였고 이를 바탕으로 유형화한 경험이 있습니다. 해당 업무는 단순한 자료 수집을 넘어, 지자체별 사업의 정책 타당성과 광역계획과의 수직 정합성, 지자체 간 수평 정합성, 그리고 예산의 연계성과 배분 합리성을 객관적으로 평가하는 과정을 포함했습니다. 특히 각 지자체의 지역 특수성을 고려하여 평가하는 것이 중요하였으며, 예산의 중복과 누락 없이 일관성 있게 구조화하는 노력이 필요했습니다.
저는 사업별 예산 흐름과 정책 목표 간 정합성 확보에 주안점을 두고, 정책적 중복과 공백을 도표화하여 명확히 제시함으로써 지자체별 실행 가능성이 높은 개선안을 도출하는 데 기여하였습니다. 지역별 특성과 산업 구조를 고려한 유형 분석을 통해, 단기 실적 위주의 사업이 아닌 중장기 산업 전략과 연계될 수 있는 실행 기반을 마련하는데 보탬이 되고자 하였습니다. 
이 경험은 보건산업진흥지원 직무에서 요구되는 산업기반 정책 설계 역량과 높은 연관성이 있다고 생각합니다. 특히 지원 대상의 산업별 특성, 기술 성숙도, 글로벌 진출 목표 등 다양한 요소를 고려하여 정책과 사업이 설계되어야 하며, 이는 곧 데이터 기반 사업기획, 예산구조 해석, 정책 효과 예측 역량이 필수적이라고 생각합니다. 
정책 연계성 분석이나 사업 구조 재정비, 예산 배분 전략 수립 같은 경험을 바탕으로, 기술창업 지원 프로그램 구조화나 제약·의료기기 분야 중복 투자 방지, 인재양성 사업의 실효성 평가 같은 업무도 금방 익숙해질 수 있다고 생각합니다. 또, 성과 중심의 정책 기획이나 정량적 분석을 통한 전략 수립, 중장기 연계성 확보를 위한 업무 설계 경험은 현장에서 바로 도움이 될 수 있는 저만의 강점이라고 생각합니다.</t>
  </si>
  <si>
    <t>KCL에서 인공혈액 침투저항성 시험 과제에 참여했을 당시, 여러 시험기관이 공동으로 참여하는 상황에서 실험 기준과 절차에 대한 이견이 발생해 협업이 상당히 어려웠던 경험이 있습니다. 각 기관은 보유한 시험 장비의 사양이나 내부 운영 기준이 달랐고, 그에 따라 장비 설정값, 반복 측정 횟수, 결과값의 데이터 처리 방식 등 실험 전반에 걸쳐 편차가 존재했습니다. 그 결과 동일한 샘플을 가지고도 결과값이 다르게 나오는 문제가 반복되었고, 실험 결과의 신뢰성이 확보되지 못하는 상황이 지속되었습니다. 특히, 각 기관이 제시하는 기준의 우선순위가 다르고, 적용하는 근거도 달라 논의가 반복되며 일정이 지연되었습니다. 
이러한 상황에서 저는 실무 조정자로서 중재안 설계 및 의사소통 구조를 정비하는 역할을 맡아 갈등 해소에 주도적으로 나섰습니다. 가장 먼저 수행한 일은 각 기관이 제공한 실험 조건서들을 항목별로 분류하고, 그 내용을 정리해 비교표를 제작하는 작업이었습니다. 시험에 영향을 미치는 주요 요소들을 기준으로 정리한 뒤, 이를 한눈에 볼 수 있는 도표로 재구성했습니다. 이러한 시각 자료는 기존에는 감각적으로 파악되던 기준 간 차이를 명확히 드러내주는 역할을 했고, 이후 논의의 초점을 모으는 데 중요한 기초자료가 되었습니다.
다음으로는, 각 기준의 차이가 실제 실험 결과에 어떤 영향을 미치는지를 검증하기 위해 예비 실험을 설계하고 데이터를 수집하였습니다. 동일한 시료에 대해 각 기관이 주장하는 시험 조건을 개별적으로 적용하여 데이터를 비교했고, 이를 바탕으로 조건 간 실효성을 수치적으로 검토했습니다. 이러한 데이터 기반 분석 결과를 바탕으로 가장 실현 가능하고 신뢰도가 높은 조건들을 선별해 조합하고, 이를 기반으로 단일화된 중재안을 도출하였습니다.
회의 전 단계에서는 중재안 설명자료와 사전 질의응답 목록을 정리하여 각 기관 실무자들에게 배포하였고, 회의 중에는 쟁점별 핵심 내용에 집중될 수 있도록 운영했습니다. 이처럼 기술적 차이를 구조화하고, 객관적인 데이터를 기반으로 중립적인 안을 제시하는 방식은 논의를 설득력 있게 이끄는 데 중요한 역할을 했고, 결과적으로 각 기관이 단일화된 시험 프로토콜에 합의하며 실험을 재개할 수 있었습니다.
이는 보건산업과 같이 고도의 기술 기준과 다양한 이해관계자가 얽힌 산업에서 실질적인 중재안을 설계하고, 협업을 통해 기술 기반 사업을 운영하는 데 있어 중요한 역량을 키운 경험이라고 생각합니다. 특히, 기준 해석과 절차상의 이견을 단순히 커뮤니케이션으로 조율하기보다는 정량적 데이터 분석과 구조화된 문서 기획을 통해 문제를 설계하고 해결하는 방식이 효과적임을 체감할 수 있었습니다. 향후 KHIDI의 기술평가, 기준 수립, 다자간 협력 기반 보건사업 업무를 수행하는 데 있어, 이러한 경험은 갈등 조정 및 실무 통합 운영 능력으로 이어질 수 있다고 생각합니다.</t>
  </si>
  <si>
    <t>보건산업진흥지원 직무는 다양한 이해관계자와의 협업을 전제로 한 기획과 운영, 그리고 이를 정량적 지표로 평가하고 보고하는 업무가 자주 요구된다고 이해하고 있습니다. 이러한 환경 속에서 저의 보고서 작성 능력과 실무자 간 소통 능력이 강점으로 작용할 수 있으며, 이를 기반으로 진흥원에서 더욱 발전적인 성장을 이룰 수 있다고 생각합니다.
충남연구원에서 수행한 온실가스 목표관리제 과제는 15개 시·군의 연간 감축 실적을 종합하여 도청과 환경부에 제출하는 종합보고서를 제작하는 업무였습니다. 이 과정에서 각 기관별 데이터 양식과 정리 수준의 차이로 단순 비교와 집계가 매우 어려운 상황이 반복되었습니다. 특히 일부 기관은 기준 해석이 달라 주요 항목이 누락되거나 단위가 불일치하는 문제도 발생하였습니다.
이에 저는 보고서의 일관성과 정확성을 확보하기 위해 체계를 직접 설계하였습니다. 먼저 각 기관의 데이터를 정리하고 감축 실적을 정량화하여 '상·중·하' 등급으로 구분하였으며, 이를 기준으로 표준화된 양식을 마련하였습니다. 해당 양식은 각 기관에 배포되어 작성 방향을 통일하는 데 활용되었고, 결과적으로 오류와 해석 차이를 줄이는 데 기여하였습니다. 또한 업무 일정을 역산해 전체 작성에 필요한 시간을 항목별로 산출하고, 그에 따른 협조 요청 일정을 명확히 제시하여 과업 진행 속도와 결과물의 품질 및 객관성을 높이는 데 성공하였습니다.
목표관리제 과제를 운영하며 시군 담당자들에게 공문과 이메일을 통해 요청한 자료에 대해 회신누락 혹은 일부 내용이 빠졌을 경우, 저는 단순히 그 사실을 통보하는 데 그치지 않고, 구체적인 항목을 명시하며 해당 데이터가 전체 결과 분석에 미치는 영향을 함께 설명하였습니다. 이러한 소통 방식은 상대 실무자가 자료 요청의 목적을 더욱 명확히 이해하는 데 도움을 주어 이후 응답률과 답변의 정확도를 크게 향상시켰습니다.
보건산업진흥지원 직무 또한 정책기획, 사업평가, 예산 집행 등 다양한 업무에서 수많은 기관, 기업, 연구자들과의 긴밀한 실무 소통이 필수적입니다. 각종 지표와 결과 보고서, 정책 성과 관리 체계를 설계할 때 신뢰할 수 있는 데이터 확보와 협력 대상의 참여 유도가 매우 중요합니다. 저는 앞서 언급한 경험을 통해 이러한 실무 역량을 체계적으로 키워왔습니다. 향후 KHIDI에서 정책 기반 연구와 기업 지원 사업의 실행력을 높이는 데 크게 기여할 수 있다고 생각합니다.
한편, 제가 보완해야 할 부분은 제약·바이오·의료기기 분야의 인허가, 기술이전, 기업 컨설팅 등 산업 실무 경험의 부족입니다. 인허가 절차나 기업 대상의 기술이전 전략 수립, 컨설팅 실무는 아직 접해보지 못해 이를 보완하기 위해, KHIDI가 수행한 기술이전·IP 전략 사례나 제약바이오 관련 사업보고서 등을 참고하여 기술사업화의 실질적 흐름과 운영 구조를 체계적으로 익히고자 합니다. 더불어 보건산업 분야의 최신 인허가 기준, 글로벌 규제 동향을 학습하여 기업지원 업무 전반에 보다 빠르게 적응하고, 실무에 기여할 수 있는 역량을 확장해 나가겠습니다.</t>
  </si>
  <si>
    <t>0005-000444</t>
  </si>
  <si>
    <t>임가은</t>
  </si>
  <si>
    <t>Lin Gaeun</t>
  </si>
  <si>
    <t>imgaeun15@gmail.com</t>
  </si>
  <si>
    <t>010-8339-7557</t>
  </si>
  <si>
    <t>010-3275-7577</t>
  </si>
  <si>
    <t>101613</t>
  </si>
  <si>
    <t>25-K9-032803</t>
  </si>
  <si>
    <t>2025.05.27</t>
  </si>
  <si>
    <t>0005-000445</t>
  </si>
  <si>
    <t>kimyeeeji@gmail.com</t>
  </si>
  <si>
    <t>010-9402-4590</t>
  </si>
  <si>
    <t>010-3090-2103</t>
  </si>
  <si>
    <t>0509</t>
  </si>
  <si>
    <t>0005-000447</t>
  </si>
  <si>
    <t>정다연</t>
  </si>
  <si>
    <t>Jeong Dayeon</t>
  </si>
  <si>
    <t>tenderly0@naver.com</t>
  </si>
  <si>
    <t>010-9417-4994</t>
  </si>
  <si>
    <t>010-5379-4994</t>
  </si>
  <si>
    <t>130440</t>
  </si>
  <si>
    <t>23-K9-054468</t>
  </si>
  <si>
    <t>2023.08.11</t>
  </si>
  <si>
    <t>63-113799</t>
  </si>
  <si>
    <t>0005-000451</t>
  </si>
  <si>
    <t>오지민</t>
  </si>
  <si>
    <t>Oh Jimin</t>
  </si>
  <si>
    <t>wlgjs_08@naver.com</t>
  </si>
  <si>
    <t>010-3306-3330</t>
  </si>
  <si>
    <t>010-2796-7800</t>
  </si>
  <si>
    <t>이직준비</t>
  </si>
  <si>
    <t>23-K9-091755</t>
  </si>
  <si>
    <t>407805</t>
  </si>
  <si>
    <t>0005-000454</t>
  </si>
  <si>
    <t>조문영</t>
  </si>
  <si>
    <t>Cho Moonyoung</t>
  </si>
  <si>
    <t>anselwh@naver.com</t>
  </si>
  <si>
    <t>010-8774-0025</t>
  </si>
  <si>
    <t>010-2828-8083</t>
  </si>
  <si>
    <t>2002.12</t>
  </si>
  <si>
    <t>기업특성을 반영한 이익조정 모형의 평가</t>
  </si>
  <si>
    <t>영상저널 = YEUNGSANG JOURNAL, v.4 no.2 = no.23, 2012년, pp.63 - 80</t>
  </si>
  <si>
    <t>2012.03.03</t>
  </si>
  <si>
    <t>영남대학교 산경연구소</t>
  </si>
  <si>
    <t>2005-6761</t>
  </si>
  <si>
    <t>기획조정과</t>
  </si>
  <si>
    <t>(재)한국규제과학센터</t>
  </si>
  <si>
    <t>2018.07.25</t>
  </si>
  <si>
    <t>07-X1-016146</t>
  </si>
  <si>
    <t>2007.07.10</t>
  </si>
  <si>
    <t>0005-000456</t>
  </si>
  <si>
    <t>임수인</t>
  </si>
  <si>
    <t>IM SUIN</t>
  </si>
  <si>
    <t>ddu_ddu@naver.com</t>
  </si>
  <si>
    <t>010-9157-2535</t>
  </si>
  <si>
    <t>010-4679-2535</t>
  </si>
  <si>
    <t>2023.09.02</t>
  </si>
  <si>
    <t>132433</t>
  </si>
  <si>
    <t>22-K9-047799</t>
  </si>
  <si>
    <t>0405</t>
  </si>
  <si>
    <t>0005-000457</t>
  </si>
  <si>
    <t>박동원</t>
  </si>
  <si>
    <t>Park Dongwon</t>
  </si>
  <si>
    <t>dwx9531@naver.com</t>
  </si>
  <si>
    <t>010-9959-3153</t>
  </si>
  <si>
    <t>010-4335-3153</t>
  </si>
  <si>
    <t>2021.02</t>
  </si>
  <si>
    <t>2022.11</t>
  </si>
  <si>
    <t>805.0</t>
  </si>
  <si>
    <t>107691</t>
  </si>
  <si>
    <t>69-224749</t>
  </si>
  <si>
    <t>0005-000458</t>
  </si>
  <si>
    <t>박세연</t>
  </si>
  <si>
    <t>Park Seyeon</t>
  </si>
  <si>
    <t>amy0813@naver.com</t>
  </si>
  <si>
    <t>010-4090-1756</t>
  </si>
  <si>
    <t>010-8917-7756</t>
  </si>
  <si>
    <t>127710</t>
  </si>
  <si>
    <t>25-KP-005966</t>
  </si>
  <si>
    <t>2025.02.11</t>
  </si>
  <si>
    <t>0005-000460</t>
  </si>
  <si>
    <t>김형민</t>
  </si>
  <si>
    <t>Kim GHyungmin</t>
  </si>
  <si>
    <t>jungsamin@naver.com</t>
  </si>
  <si>
    <t>010-5112-7749</t>
  </si>
  <si>
    <t>010-9567-7292</t>
  </si>
  <si>
    <t>2013.03</t>
  </si>
  <si>
    <t>2014.06</t>
  </si>
  <si>
    <t>의병제대</t>
  </si>
  <si>
    <t>상병</t>
  </si>
  <si>
    <t>Comparison of Surface Microhardness of the Flowable Bulk-Fill Resin and the Packable Bulk-Fill Resin according to Light Curing Time and Distance</t>
  </si>
  <si>
    <t>Journal of Dental Hygiene Science Vol. 23, No 2, pp123~131, 2023</t>
  </si>
  <si>
    <t>한국치위생과학회</t>
  </si>
  <si>
    <t>2233-7679</t>
  </si>
  <si>
    <t>21-K9-042368</t>
  </si>
  <si>
    <t>2021.04.02</t>
  </si>
  <si>
    <t>51-118152</t>
  </si>
  <si>
    <t>0713</t>
  </si>
  <si>
    <t>0005-000465</t>
  </si>
  <si>
    <t>김지윤</t>
  </si>
  <si>
    <t>Kim Jiyun</t>
  </si>
  <si>
    <t>bblockb@naver.com</t>
  </si>
  <si>
    <t>010-8033-7078</t>
  </si>
  <si>
    <t>010-4571-7078</t>
  </si>
  <si>
    <t>700.0</t>
  </si>
  <si>
    <t>103858</t>
  </si>
  <si>
    <t>22-I9-008609</t>
  </si>
  <si>
    <t>2022.07.15</t>
  </si>
  <si>
    <t>53-105038</t>
  </si>
  <si>
    <t>0005-000467</t>
  </si>
  <si>
    <t>곽의찬</t>
  </si>
  <si>
    <t>Kwak Uichan</t>
  </si>
  <si>
    <t>uichan@naver.com</t>
  </si>
  <si>
    <t>010-3044-5244</t>
  </si>
  <si>
    <t>010-9940-8045</t>
  </si>
  <si>
    <t>10202120205I</t>
  </si>
  <si>
    <t>2010.08.13</t>
  </si>
  <si>
    <t>0416</t>
  </si>
  <si>
    <t>0005-000468</t>
  </si>
  <si>
    <t>김혜원</t>
  </si>
  <si>
    <t>Kim hyewon</t>
  </si>
  <si>
    <t>kom5748@naver.com</t>
  </si>
  <si>
    <t>010-4416-1714</t>
  </si>
  <si>
    <t>010-4415-1714</t>
  </si>
  <si>
    <t>작업치료사</t>
  </si>
  <si>
    <t>전북지방경찰청</t>
  </si>
  <si>
    <t>0005-000469</t>
  </si>
  <si>
    <t>박강현</t>
  </si>
  <si>
    <t>Park Kanghyeon</t>
  </si>
  <si>
    <t>parkjoseph21@naver.com</t>
  </si>
  <si>
    <t>010-5675-8997</t>
  </si>
  <si>
    <t>010-2587-8997</t>
  </si>
  <si>
    <t>111425</t>
  </si>
  <si>
    <t>22-K9-037615</t>
  </si>
  <si>
    <t>2022.04.15</t>
  </si>
  <si>
    <t>56-230124</t>
  </si>
  <si>
    <t>0005-000470</t>
  </si>
  <si>
    <t>장다원</t>
  </si>
  <si>
    <t>Jang Dawon</t>
  </si>
  <si>
    <t>213067@naver.com</t>
  </si>
  <si>
    <t>010-3070-8088</t>
  </si>
  <si>
    <t>010-3452-8088</t>
  </si>
  <si>
    <t>2015 개정 교육과정 중학교 기술가정 교과서 '의복관리와 재활용' 관련 내용의 지속가능발전교육(ESD) 연관성 및 탐구적 성향 분석</t>
  </si>
  <si>
    <t>한국가정과교육학회지</t>
  </si>
  <si>
    <t>2020.03.25</t>
  </si>
  <si>
    <t>한국가정과교육학회</t>
  </si>
  <si>
    <t>2713-7147</t>
  </si>
  <si>
    <t>한국교육학술정보원</t>
  </si>
  <si>
    <t>2024.04.17</t>
  </si>
  <si>
    <t>2024.01.27</t>
  </si>
  <si>
    <t>2K6321504474</t>
  </si>
  <si>
    <t>34-360051</t>
  </si>
  <si>
    <t>0005-000471</t>
  </si>
  <si>
    <t>박민주</t>
  </si>
  <si>
    <t>Park Minjoo</t>
  </si>
  <si>
    <t>qaw396502@nate.com</t>
  </si>
  <si>
    <t>010-2061-3965</t>
  </si>
  <si>
    <t>010-5431-3965</t>
  </si>
  <si>
    <t>뇌병변장애 (심한 장애인)</t>
  </si>
  <si>
    <t>22-K9-042611</t>
  </si>
  <si>
    <t>2022.04.29</t>
  </si>
  <si>
    <t>0619</t>
  </si>
  <si>
    <t>0005-000474</t>
  </si>
  <si>
    <t>전세영</t>
  </si>
  <si>
    <t>Jeon Seyeong</t>
  </si>
  <si>
    <t>junsung4195@naver.com</t>
  </si>
  <si>
    <t>010-4769-5406</t>
  </si>
  <si>
    <t>010-3419-0134</t>
  </si>
  <si>
    <t>2014.07</t>
  </si>
  <si>
    <t>2016.07</t>
  </si>
  <si>
    <t>감사실</t>
  </si>
  <si>
    <t>152549</t>
  </si>
  <si>
    <t>38-105268</t>
  </si>
  <si>
    <t>05-I9-177938</t>
  </si>
  <si>
    <t>2005.12.16</t>
  </si>
  <si>
    <t>1028</t>
  </si>
  <si>
    <t>0005-000478</t>
  </si>
  <si>
    <t>김다인</t>
  </si>
  <si>
    <t>Kim Dain</t>
  </si>
  <si>
    <t>helloe0923@naver.com</t>
  </si>
  <si>
    <t>010-4934-5904</t>
  </si>
  <si>
    <t>010-2311-5904</t>
  </si>
  <si>
    <t>2022.05.15</t>
  </si>
  <si>
    <t>2021.10.24</t>
  </si>
  <si>
    <t>153096</t>
  </si>
  <si>
    <t>51-943943</t>
  </si>
  <si>
    <t>0005-000479</t>
  </si>
  <si>
    <t>허수지</t>
  </si>
  <si>
    <t>Heo Suji</t>
  </si>
  <si>
    <t>hsz0428@naver.com</t>
  </si>
  <si>
    <t>010-6401-2254</t>
  </si>
  <si>
    <t>010-2171-7839</t>
  </si>
  <si>
    <t>산업재해 환자의 수면의 질, 재활동기, 우울, 불안이 삶의 질에 미치는 영향</t>
  </si>
  <si>
    <t>동서간호학연구지, 29(1), 15-23. 2023.</t>
  </si>
  <si>
    <t>동서간호학연구소</t>
  </si>
  <si>
    <t>1226-4938</t>
  </si>
  <si>
    <t>Dietary interventions to reduce heavy metal exposure in antepartum and postpartum women: a systematic review</t>
  </si>
  <si>
    <t>Women's Health Nursing, 30(4), 265-276. 2024.</t>
  </si>
  <si>
    <t>한국여성건강간호학회 (Korean Society of Women Health Nursing)</t>
  </si>
  <si>
    <t>3022-7666</t>
  </si>
  <si>
    <t>A systematic review and quality assessment of estimated daily intake of microplastics through food</t>
  </si>
  <si>
    <t>Reviews on Environmental Health, 40(2), 371-392. 2024.</t>
  </si>
  <si>
    <t>2024.10.22</t>
  </si>
  <si>
    <t>De Gruyter</t>
  </si>
  <si>
    <t>0048-7554</t>
  </si>
  <si>
    <t>383066</t>
  </si>
  <si>
    <t>1391</t>
  </si>
  <si>
    <t>0428</t>
  </si>
  <si>
    <t>0005-000480</t>
  </si>
  <si>
    <t>오유경</t>
  </si>
  <si>
    <t>Oh Yukyeong</t>
  </si>
  <si>
    <t>dhdb12345@icloud.com</t>
  </si>
  <si>
    <t>010-8457-7716</t>
  </si>
  <si>
    <t>010-8251-7716</t>
  </si>
  <si>
    <t>1004</t>
  </si>
  <si>
    <t>0005-000484</t>
  </si>
  <si>
    <t>조승진</t>
  </si>
  <si>
    <t>JO SEUNGJIN</t>
  </si>
  <si>
    <t>promotion95@nate.com</t>
  </si>
  <si>
    <t>010-4710-7707</t>
  </si>
  <si>
    <t>010-8408-7876</t>
  </si>
  <si>
    <t>2016.10</t>
  </si>
  <si>
    <t>20-K9-096947</t>
  </si>
  <si>
    <t>2020.10.30</t>
  </si>
  <si>
    <t>45-116156</t>
  </si>
  <si>
    <t>기술창업지도사 양성과정</t>
  </si>
  <si>
    <t>0804</t>
  </si>
  <si>
    <t>0005-000486</t>
  </si>
  <si>
    <t>장유진</t>
  </si>
  <si>
    <t>Jang Yujin</t>
  </si>
  <si>
    <t>jaong6@naver.com</t>
  </si>
  <si>
    <t>010-7386-6243</t>
  </si>
  <si>
    <t>010-7186-6243</t>
  </si>
  <si>
    <t>510.0</t>
  </si>
  <si>
    <t>121592</t>
  </si>
  <si>
    <t>0618</t>
  </si>
  <si>
    <t>0005-000489</t>
  </si>
  <si>
    <t>김현민</t>
  </si>
  <si>
    <t>Kim Hyeonmin</t>
  </si>
  <si>
    <t>asdf6244@naver.com</t>
  </si>
  <si>
    <t>010-2059-6244</t>
  </si>
  <si>
    <t>010-6478-6244</t>
  </si>
  <si>
    <t>2021.04.24</t>
  </si>
  <si>
    <t>2D3910617198</t>
  </si>
  <si>
    <t>19203160256D</t>
  </si>
  <si>
    <t>2019.11.22</t>
  </si>
  <si>
    <t>29-213589</t>
  </si>
  <si>
    <t>보건산업진흥지원 - 94시간</t>
  </si>
  <si>
    <t>94</t>
  </si>
  <si>
    <t>0305</t>
  </si>
  <si>
    <t>0005-000491</t>
  </si>
  <si>
    <t>강나원</t>
  </si>
  <si>
    <t>Kang Nawon</t>
  </si>
  <si>
    <t>knwcharm@gmail.com</t>
  </si>
  <si>
    <t>010-5184-7454</t>
  </si>
  <si>
    <t>010-6533-3388</t>
  </si>
  <si>
    <t>대외협력팀</t>
  </si>
  <si>
    <t>2024.08.21</t>
  </si>
  <si>
    <t>2I3033921408</t>
  </si>
  <si>
    <t>0005-000495</t>
  </si>
  <si>
    <t>이예정</t>
  </si>
  <si>
    <t>Lee Yejung</t>
  </si>
  <si>
    <t>lyj9069@naver.com</t>
  </si>
  <si>
    <t>010-2307-9069</t>
  </si>
  <si>
    <t>010-5169-9069</t>
  </si>
  <si>
    <t>23-K9-045968</t>
  </si>
  <si>
    <t>0111</t>
  </si>
  <si>
    <t>0005-000496</t>
  </si>
  <si>
    <t>임승수</t>
  </si>
  <si>
    <t>IM SEUNGSU</t>
  </si>
  <si>
    <t>tmdtn3131@naver.com</t>
  </si>
  <si>
    <t>010-3444-1231</t>
  </si>
  <si>
    <t>010-3444-6568</t>
  </si>
  <si>
    <t>2025.03.10</t>
  </si>
  <si>
    <t>2O8769403571</t>
  </si>
  <si>
    <t>22202120624H</t>
  </si>
  <si>
    <t>2022.09.02</t>
  </si>
  <si>
    <t>57-123696</t>
  </si>
  <si>
    <t>0723</t>
  </si>
  <si>
    <t>0005-000497</t>
  </si>
  <si>
    <t>김세연</t>
  </si>
  <si>
    <t>Kim Se Yeon</t>
  </si>
  <si>
    <t>wlddy61@naver.com</t>
  </si>
  <si>
    <t>010-5571-6315</t>
  </si>
  <si>
    <t>010-3028-6315</t>
  </si>
  <si>
    <t>한국원자력안전기술원</t>
  </si>
  <si>
    <t>2019.02.01</t>
  </si>
  <si>
    <t>132349</t>
  </si>
  <si>
    <t>73-114499</t>
  </si>
  <si>
    <t>2107662345</t>
  </si>
  <si>
    <t>2018.02.22</t>
  </si>
  <si>
    <t>0601</t>
  </si>
  <si>
    <t>0005-000498</t>
  </si>
  <si>
    <t>김미경</t>
  </si>
  <si>
    <t>KIM MIKYEONG</t>
  </si>
  <si>
    <t>kmk820080@gmail.com</t>
  </si>
  <si>
    <t>010-2248-5203</t>
  </si>
  <si>
    <t>010-5491-5203</t>
  </si>
  <si>
    <t>Longitudinal Changes in Dual Decline in Memory and Gait Speed Association with Instrumental Activities of Daily Living: Findings from the National Social Life, Health, and Aging Project</t>
  </si>
  <si>
    <t>Journal of Aging and Health, 35, 3-4, pp. 256-264, 2022</t>
  </si>
  <si>
    <t>2022.09.09</t>
  </si>
  <si>
    <t>SAGE PUBLICATIONS INC</t>
  </si>
  <si>
    <t>0898-2643</t>
  </si>
  <si>
    <t>Application of a cognitive program with a comprehensive strategy feedback for Korean older adults</t>
  </si>
  <si>
    <t>Geriatric Nursing, Vol. 55, pp. 213-220, 2023</t>
  </si>
  <si>
    <t>2023.11.07</t>
  </si>
  <si>
    <t>MOSBY-ELSEVIER</t>
  </si>
  <si>
    <t>0197-4572</t>
  </si>
  <si>
    <t>A Systematic Review of the Effect of Dual Task Training Using Computerized Cognitive Rehabilitation Program on the Overall Function of Older Adults</t>
  </si>
  <si>
    <t>한국노년학, 제43권, 3호, pp. 267-279, 2023</t>
  </si>
  <si>
    <t>한국노년학회</t>
  </si>
  <si>
    <t>1225-1356</t>
  </si>
  <si>
    <t>660.0</t>
  </si>
  <si>
    <t>2023.11.26</t>
  </si>
  <si>
    <t>129489</t>
  </si>
  <si>
    <t>21202121217T</t>
  </si>
  <si>
    <t>32-227248</t>
  </si>
  <si>
    <t>0615</t>
  </si>
  <si>
    <t>0005-000499</t>
  </si>
  <si>
    <t>이채연</t>
  </si>
  <si>
    <t>Lee Chaeyeon</t>
  </si>
  <si>
    <t>panda3364@naver.com</t>
  </si>
  <si>
    <t>010-3364-5669</t>
  </si>
  <si>
    <t>010-5497-8334</t>
  </si>
  <si>
    <t>Gentian Violet Inhibits Cell Proliferation through Induction of  Apoptosis in Ovarian Cancer Cells</t>
  </si>
  <si>
    <t>Biomedicines</t>
  </si>
  <si>
    <t>2023.06.07</t>
  </si>
  <si>
    <t>(2/8)</t>
  </si>
  <si>
    <t>11061657</t>
  </si>
  <si>
    <t>Gramicidin, a Bactericidal Antibiotic, Is an Antiproliferative  Agent for Ovarian Cancer Cells</t>
  </si>
  <si>
    <t>Medicina</t>
  </si>
  <si>
    <t>2023.11.22</t>
  </si>
  <si>
    <t>59122059</t>
  </si>
  <si>
    <t>2C9571810553</t>
  </si>
  <si>
    <t>71-106974</t>
  </si>
  <si>
    <t>0005-000500</t>
  </si>
  <si>
    <t>박경희</t>
  </si>
  <si>
    <t>Park Gyeonghui</t>
  </si>
  <si>
    <t>parkgh1108@naver.com</t>
  </si>
  <si>
    <t>010-9941-0859</t>
  </si>
  <si>
    <t>010-3846-0903</t>
  </si>
  <si>
    <t>100380</t>
  </si>
  <si>
    <t>70-109555</t>
  </si>
  <si>
    <t>23203150417B</t>
  </si>
  <si>
    <t>0005-000502</t>
  </si>
  <si>
    <t>박수진</t>
  </si>
  <si>
    <t>Park Sujin</t>
  </si>
  <si>
    <t>sjsjsj8115@naver.com</t>
  </si>
  <si>
    <t>010-9954-2436</t>
  </si>
  <si>
    <t>010-2625-2436</t>
  </si>
  <si>
    <t>985.0</t>
  </si>
  <si>
    <t>135913</t>
  </si>
  <si>
    <t>22-K9-021753</t>
  </si>
  <si>
    <t>2022.03.04</t>
  </si>
  <si>
    <t>오송첨단의료산업진흥재단</t>
  </si>
  <si>
    <t>0005-000505</t>
  </si>
  <si>
    <t>조은빈</t>
  </si>
  <si>
    <t>Jo Eunbin</t>
  </si>
  <si>
    <t>eunbin1002@naver.com</t>
  </si>
  <si>
    <t>010-7521-0048</t>
  </si>
  <si>
    <t>010-8142-0048</t>
  </si>
  <si>
    <t>Who has experienced better or worse health conditions since the outbreak of COVID-19?: results from a representative cross-sectional survey in Seoul</t>
  </si>
  <si>
    <t>Nutrition Research and Practice (Vol. 17, No. 1, 103-121, 2022 )</t>
  </si>
  <si>
    <t>The Korean Nutrition Society</t>
  </si>
  <si>
    <t>2005-6168</t>
  </si>
  <si>
    <t>서비스 디자인 도구의 지역사회영양학 분야 활용: 청년 식생활 가이드 개발 사례</t>
  </si>
  <si>
    <t>Korean Journal of Community Nutrition (제27권, 제3호, 177-191, 2022)</t>
  </si>
  <si>
    <t>2022.07.05</t>
  </si>
  <si>
    <t>대한지역사회영양학회</t>
  </si>
  <si>
    <t>1226-0983</t>
  </si>
  <si>
    <t>24203190908N</t>
  </si>
  <si>
    <t>19-K9-111813</t>
  </si>
  <si>
    <t>2019.12.06</t>
  </si>
  <si>
    <t>803</t>
  </si>
  <si>
    <t>0005-000506</t>
  </si>
  <si>
    <t>최정열</t>
  </si>
  <si>
    <t>Choi JeongYeol</t>
  </si>
  <si>
    <t>devil1628@naver.com</t>
  </si>
  <si>
    <t>010-5363-1628</t>
  </si>
  <si>
    <t>2005.08</t>
  </si>
  <si>
    <t>0110</t>
  </si>
  <si>
    <t>0005-000508</t>
  </si>
  <si>
    <t>김보경</t>
  </si>
  <si>
    <t>Kim Bokyung</t>
  </si>
  <si>
    <t>kbg97516@naver.com</t>
  </si>
  <si>
    <t>010-9307-9751</t>
  </si>
  <si>
    <t>010-9363-9751</t>
  </si>
  <si>
    <t>2021.12.25</t>
  </si>
  <si>
    <t>109307</t>
  </si>
  <si>
    <t>22-K9-032017</t>
  </si>
  <si>
    <t>42-120567</t>
  </si>
  <si>
    <t>0005-000510</t>
  </si>
  <si>
    <t>이정명</t>
  </si>
  <si>
    <t>Lee Jeongmyeong</t>
  </si>
  <si>
    <t>xlrkqkf@naver.com</t>
  </si>
  <si>
    <t>010-4038-2141</t>
  </si>
  <si>
    <t>010-2777-3316</t>
  </si>
  <si>
    <t>102811</t>
  </si>
  <si>
    <t>73-229877</t>
  </si>
  <si>
    <t>11-K9-009501</t>
  </si>
  <si>
    <t>2011.03.04</t>
  </si>
  <si>
    <t>1397</t>
  </si>
  <si>
    <t>0220</t>
  </si>
  <si>
    <t>0005-000514</t>
  </si>
  <si>
    <t>서예진</t>
  </si>
  <si>
    <t>Seo Yejin</t>
  </si>
  <si>
    <t>syj990203@naver.com</t>
  </si>
  <si>
    <t>010-8597-8466</t>
  </si>
  <si>
    <t>010-3422-1564</t>
  </si>
  <si>
    <t>100995</t>
  </si>
  <si>
    <t>61-106326</t>
  </si>
  <si>
    <t>0005-000517</t>
  </si>
  <si>
    <t>이남훈</t>
  </si>
  <si>
    <t>LEE NAMHOON</t>
  </si>
  <si>
    <t>nh3virus@gmail.com</t>
  </si>
  <si>
    <t>010-4141-3209</t>
  </si>
  <si>
    <t>010-9989-2873</t>
  </si>
  <si>
    <t>Bayesian Inference of the Parameters from the Beta Log-logistic Model based on Progressive Type-II Censoring</t>
  </si>
  <si>
    <t>Journal of The Korean Data Analysis Society, 2018, vol.20, no.5, pp. 2201-2211</t>
  </si>
  <si>
    <t>Journal of The Korean Data Analysis Society</t>
  </si>
  <si>
    <t>2733-9173,Online</t>
  </si>
  <si>
    <t>0005-000518</t>
  </si>
  <si>
    <t>소담이</t>
  </si>
  <si>
    <t>SODAMYI</t>
  </si>
  <si>
    <t>phrygia306@gmail.com</t>
  </si>
  <si>
    <t>010-6859-3602</t>
  </si>
  <si>
    <t>010-4312-3602</t>
  </si>
  <si>
    <t>2021.08.14</t>
  </si>
  <si>
    <t>101692</t>
  </si>
  <si>
    <t>23-K9-046504</t>
  </si>
  <si>
    <t>34-130442</t>
  </si>
  <si>
    <t>34</t>
  </si>
  <si>
    <t>0706</t>
  </si>
  <si>
    <t>0005-000519</t>
  </si>
  <si>
    <t>오수연</t>
  </si>
  <si>
    <t>Oh Suyeon</t>
  </si>
  <si>
    <t>sy7luv@naver.com</t>
  </si>
  <si>
    <t>010-5017-4693</t>
  </si>
  <si>
    <t>2024.07.11</t>
  </si>
  <si>
    <t>2024.11.03</t>
  </si>
  <si>
    <t>100188</t>
  </si>
  <si>
    <t>23-K9-086677</t>
  </si>
  <si>
    <t>51-141286</t>
  </si>
  <si>
    <t>0307</t>
  </si>
  <si>
    <t>0005-000520</t>
  </si>
  <si>
    <t>심도은</t>
  </si>
  <si>
    <t>Sim Doeun</t>
  </si>
  <si>
    <t>sim0707179@gmail.com</t>
  </si>
  <si>
    <t>010-5279-4954</t>
  </si>
  <si>
    <t>21-K9-086129</t>
  </si>
  <si>
    <t>2021.07.23</t>
  </si>
  <si>
    <t>0905</t>
  </si>
  <si>
    <t>0005-000522</t>
  </si>
  <si>
    <t>장희재</t>
  </si>
  <si>
    <t>Jang Heejae</t>
  </si>
  <si>
    <t>4663803@naver.com</t>
  </si>
  <si>
    <t>010-5385-3803</t>
  </si>
  <si>
    <t>010-4942-2134</t>
  </si>
  <si>
    <t>2022.07.01</t>
  </si>
  <si>
    <t>2024.08.05</t>
  </si>
  <si>
    <t>915.0</t>
  </si>
  <si>
    <t>132516</t>
  </si>
  <si>
    <t>21202042232A</t>
  </si>
  <si>
    <t>51-145696</t>
  </si>
  <si>
    <t>0005-000523</t>
  </si>
  <si>
    <t>장민희</t>
  </si>
  <si>
    <t>Jang Minhee</t>
  </si>
  <si>
    <t>jjbmyh@naver.com</t>
  </si>
  <si>
    <t>010-8001-0434</t>
  </si>
  <si>
    <t>043-210-0884</t>
  </si>
  <si>
    <t>4급(195~209) (203)</t>
  </si>
  <si>
    <t>H42206017970</t>
  </si>
  <si>
    <t>IO-I9-074703</t>
  </si>
  <si>
    <t>2010.05.28</t>
  </si>
  <si>
    <t>중등학교2급정교사</t>
  </si>
  <si>
    <t>교육인적자원부</t>
  </si>
  <si>
    <t>제 6016호</t>
  </si>
  <si>
    <t>2007.02.21</t>
  </si>
  <si>
    <t>0005-000524</t>
  </si>
  <si>
    <t>황예지</t>
  </si>
  <si>
    <t>Hwang Yeji</t>
  </si>
  <si>
    <t>hyj3137@naver.com</t>
  </si>
  <si>
    <t>010-2298-3137</t>
  </si>
  <si>
    <t>010-9236-3137</t>
  </si>
  <si>
    <t>2O3050217446</t>
  </si>
  <si>
    <t>20-K9-070856</t>
  </si>
  <si>
    <t>47-104425</t>
  </si>
  <si>
    <t>1106</t>
  </si>
  <si>
    <t>0005-000525</t>
  </si>
  <si>
    <t>함수연</t>
  </si>
  <si>
    <t>Ham Sooyeon</t>
  </si>
  <si>
    <t>fx_yeon@naver.com</t>
  </si>
  <si>
    <t>010-2703-6870</t>
  </si>
  <si>
    <t>010-7357-6870</t>
  </si>
  <si>
    <t>2022.04.30</t>
  </si>
  <si>
    <t>제27715호</t>
  </si>
  <si>
    <t>mos 2016 Excel(Expert)</t>
  </si>
  <si>
    <t>dPET-DwBq</t>
  </si>
  <si>
    <t>2019.05.14</t>
  </si>
  <si>
    <t>1010</t>
  </si>
  <si>
    <t>0005-000526</t>
  </si>
  <si>
    <t>정샛별</t>
  </si>
  <si>
    <t>Jung Saetbyel</t>
  </si>
  <si>
    <t>saetbyel@naver.com</t>
  </si>
  <si>
    <t>010-9104-3641</t>
  </si>
  <si>
    <t>010-2421-3641</t>
  </si>
  <si>
    <t>Expression of LONP1 Is High in Visceral Adipose Tissue in Obesity, and Is Associated with Glucose and Lipid Metabolism</t>
  </si>
  <si>
    <t>Endocrinol Metab (Seoul). 2021 Jun 22;36(3):661–671</t>
  </si>
  <si>
    <t>2021.06.22</t>
  </si>
  <si>
    <t>(1/13)</t>
  </si>
  <si>
    <t>KOREAN ENDOCRINE SOC</t>
  </si>
  <si>
    <t>2093-596X</t>
  </si>
  <si>
    <t>Reduced oxidative capacity in macrophages results in systemic insulin resistance</t>
  </si>
  <si>
    <t>Nat Commun . 2018 Apr 19;9(1):1551.</t>
  </si>
  <si>
    <t>2018.04.19</t>
  </si>
  <si>
    <t>(1/19)</t>
  </si>
  <si>
    <t>NATURE PORTFOLIO</t>
  </si>
  <si>
    <t>Histone deacetylase 3 antagonizes aspirin-stimulated endothelial nitric oxide production by reversing aspirin-induced lysine acetylation of endothelial nitric oxide synthase</t>
  </si>
  <si>
    <t>Circ Res . 2010 Oct 1;107(7):877-87.</t>
  </si>
  <si>
    <t>2010.10.01</t>
  </si>
  <si>
    <t>LIPPINCOTT WILLIAMS &amp; WILKINS</t>
  </si>
  <si>
    <t>0009-7330</t>
  </si>
  <si>
    <t>0005-000527</t>
  </si>
  <si>
    <t>정은아</t>
  </si>
  <si>
    <t>Jeong Euna</t>
  </si>
  <si>
    <t>jea022103@naver.com</t>
  </si>
  <si>
    <t>010-5549-0326</t>
  </si>
  <si>
    <t>010-4660-1227</t>
  </si>
  <si>
    <t>25-K9-018931</t>
  </si>
  <si>
    <t>2025.03.25</t>
  </si>
  <si>
    <t>24203061287P</t>
  </si>
  <si>
    <t>1023</t>
  </si>
  <si>
    <t>0326</t>
  </si>
  <si>
    <t>0005-000530</t>
  </si>
  <si>
    <t>김경훈</t>
  </si>
  <si>
    <t>Kim Kyunhoon</t>
  </si>
  <si>
    <t>gns1234b@naver.com</t>
  </si>
  <si>
    <t>010-7289-2511</t>
  </si>
  <si>
    <t>010-9560-2511</t>
  </si>
  <si>
    <t>32-103910</t>
  </si>
  <si>
    <t>0005-000531</t>
  </si>
  <si>
    <t>하민우</t>
  </si>
  <si>
    <t>Ha Minwoo</t>
  </si>
  <si>
    <t>hmu0515@naver.com</t>
  </si>
  <si>
    <t>010-4358-2850</t>
  </si>
  <si>
    <t>010-8244-2850</t>
  </si>
  <si>
    <t>2021.12.22</t>
  </si>
  <si>
    <t>2G5451638142</t>
  </si>
  <si>
    <t>24203061506F</t>
  </si>
  <si>
    <t>52-222430</t>
  </si>
  <si>
    <t>0515</t>
  </si>
  <si>
    <t>0005-000533</t>
  </si>
  <si>
    <t>aig7977@naver.com</t>
  </si>
  <si>
    <t>010-7364-5783</t>
  </si>
  <si>
    <t>58-218346</t>
  </si>
  <si>
    <t>2022.04.22</t>
  </si>
  <si>
    <t>22-K9-021721</t>
  </si>
  <si>
    <t>767</t>
  </si>
  <si>
    <t>0005-000534</t>
  </si>
  <si>
    <t>고진미</t>
  </si>
  <si>
    <t>Ko Jinmi</t>
  </si>
  <si>
    <t>gjm6097@naver.com</t>
  </si>
  <si>
    <t>010-2406-6097</t>
  </si>
  <si>
    <t>010-2859-6097</t>
  </si>
  <si>
    <t>19-K9-110257</t>
  </si>
  <si>
    <t>2019.11.29</t>
  </si>
  <si>
    <t>0005-000535</t>
  </si>
  <si>
    <t>박승희</t>
  </si>
  <si>
    <t>Park Seunghee</t>
  </si>
  <si>
    <t>tmdgml4213@naver.com</t>
  </si>
  <si>
    <t>010-7238-6689</t>
  </si>
  <si>
    <t>010-9396-0083</t>
  </si>
  <si>
    <t>2023.01.02</t>
  </si>
  <si>
    <t>2023.07.02</t>
  </si>
  <si>
    <t>101133</t>
  </si>
  <si>
    <t>19-K9-118204</t>
  </si>
  <si>
    <t>44-220343</t>
  </si>
  <si>
    <t>0005-000536</t>
  </si>
  <si>
    <t>전수연</t>
  </si>
  <si>
    <t>Jeon Suyeon</t>
  </si>
  <si>
    <t>wjstndus982323@naver.com</t>
  </si>
  <si>
    <t>010-9823-9515</t>
  </si>
  <si>
    <t>010-6566-9515</t>
  </si>
  <si>
    <t>가입지원부</t>
  </si>
  <si>
    <t>102827</t>
  </si>
  <si>
    <t>65-109119</t>
  </si>
  <si>
    <t>19-K9-092751</t>
  </si>
  <si>
    <t>0005-000542</t>
  </si>
  <si>
    <t>이수주</t>
  </si>
  <si>
    <t>Lee Suju</t>
  </si>
  <si>
    <t>su9174@naver.com</t>
  </si>
  <si>
    <t>010-6530-9174</t>
  </si>
  <si>
    <t>010-9903-9174</t>
  </si>
  <si>
    <t>한국환경연구원</t>
  </si>
  <si>
    <t>131217</t>
  </si>
  <si>
    <t>21-J0-004388</t>
  </si>
  <si>
    <t>21-K9-056347</t>
  </si>
  <si>
    <t>0005-000543</t>
  </si>
  <si>
    <t>양경열</t>
  </si>
  <si>
    <t>Yang Gyeong Yeol</t>
  </si>
  <si>
    <t>tigmfr2001@naver.com</t>
  </si>
  <si>
    <t>010-9992-4028</t>
  </si>
  <si>
    <t>010-8588-3225</t>
  </si>
  <si>
    <t>21204040280W</t>
  </si>
  <si>
    <t>2021.12.24</t>
  </si>
  <si>
    <t>21-K9-048152</t>
  </si>
  <si>
    <t>1227</t>
  </si>
  <si>
    <t>0005-000544</t>
  </si>
  <si>
    <t>김은미</t>
  </si>
  <si>
    <t>KimEunmi</t>
  </si>
  <si>
    <t>dmsal2124@naver.com</t>
  </si>
  <si>
    <t>010-6320-4462</t>
  </si>
  <si>
    <t>010-8825-4452</t>
  </si>
  <si>
    <t>153639</t>
  </si>
  <si>
    <t>22-K9-051869</t>
  </si>
  <si>
    <t>0005-000545</t>
  </si>
  <si>
    <t>유승훈</t>
  </si>
  <si>
    <t>Yoo Seunghun</t>
  </si>
  <si>
    <t>s245u@naver.com</t>
  </si>
  <si>
    <t>010-8391-9259</t>
  </si>
  <si>
    <t>010-2549-9259</t>
  </si>
  <si>
    <t>2008.12</t>
  </si>
  <si>
    <t>한글판 치료협력 설문지 개발 및 신뢰도 분석</t>
  </si>
  <si>
    <t>J Korean Soc Phys Ther Vol.26, No.2, April 2014</t>
  </si>
  <si>
    <t>2014.04.30</t>
  </si>
  <si>
    <t>대한물리치료학회지(The journal of Korean society of physical therapy)</t>
  </si>
  <si>
    <t>2287-156X</t>
  </si>
  <si>
    <t>258.0</t>
  </si>
  <si>
    <t>2023.12.02</t>
  </si>
  <si>
    <t>0113154</t>
  </si>
  <si>
    <t>23203011478S</t>
  </si>
  <si>
    <t>0005-000547</t>
  </si>
  <si>
    <t>노정아</t>
  </si>
  <si>
    <t>Noh Jeonga</t>
  </si>
  <si>
    <t>jeonga3802@naver.com</t>
  </si>
  <si>
    <t>010-7588-3802</t>
  </si>
  <si>
    <t>010-2477-3803</t>
  </si>
  <si>
    <t>18-K9-068249</t>
  </si>
  <si>
    <t>2018.10.05</t>
  </si>
  <si>
    <t>779</t>
  </si>
  <si>
    <t>0916</t>
  </si>
  <si>
    <t>0005-000549</t>
  </si>
  <si>
    <t>조현혜</t>
  </si>
  <si>
    <t>Jo Hyunhyea</t>
  </si>
  <si>
    <t>daisy35333@naver.com</t>
  </si>
  <si>
    <t>010-9981-8501</t>
  </si>
  <si>
    <t>010-9418-8501</t>
  </si>
  <si>
    <t>106300</t>
  </si>
  <si>
    <t>20-K9-037818</t>
  </si>
  <si>
    <t>46-102290</t>
  </si>
  <si>
    <t>1111</t>
  </si>
  <si>
    <t>1007</t>
  </si>
  <si>
    <t>0005-000550</t>
  </si>
  <si>
    <t>함승연</t>
  </si>
  <si>
    <t>Ham Seungyeon</t>
  </si>
  <si>
    <t>yeoni2688@gmail.com</t>
  </si>
  <si>
    <t>010-2034-2834</t>
  </si>
  <si>
    <t>010-3030-2834</t>
  </si>
  <si>
    <t>132478</t>
  </si>
  <si>
    <t>1109500341</t>
  </si>
  <si>
    <t>2021.04.27</t>
  </si>
  <si>
    <t>42-103901</t>
  </si>
  <si>
    <t>0005-000551</t>
  </si>
  <si>
    <t>전은채</t>
  </si>
  <si>
    <t>JEON EUN CHAE</t>
  </si>
  <si>
    <t>jec020612@naver.com</t>
  </si>
  <si>
    <t>010-6334-0483</t>
  </si>
  <si>
    <t>010-3593-8020</t>
  </si>
  <si>
    <t>041014507</t>
  </si>
  <si>
    <t>0612</t>
  </si>
  <si>
    <t>0005-000557</t>
  </si>
  <si>
    <t>이서현</t>
  </si>
  <si>
    <t>Lee Seohyeon</t>
  </si>
  <si>
    <t>czerny208@naver.com</t>
  </si>
  <si>
    <t>010-2287-1755</t>
  </si>
  <si>
    <t>010-8212-1755</t>
  </si>
  <si>
    <t>커리어 개발</t>
  </si>
  <si>
    <t>131002</t>
  </si>
  <si>
    <t>SQLD-053010495</t>
  </si>
  <si>
    <t>2024.06.21</t>
  </si>
  <si>
    <t>제30387호</t>
  </si>
  <si>
    <t>2022.09.21</t>
  </si>
  <si>
    <t>1213</t>
  </si>
  <si>
    <t>0005-000559</t>
  </si>
  <si>
    <t>김규리</t>
  </si>
  <si>
    <t>Kim Kyuri</t>
  </si>
  <si>
    <t>rlarbfl456@naver.com</t>
  </si>
  <si>
    <t>010-4036-2713</t>
  </si>
  <si>
    <t>010-7510-1319</t>
  </si>
  <si>
    <t>102710</t>
  </si>
  <si>
    <t>24-K9-045948</t>
  </si>
  <si>
    <t>68-103359</t>
  </si>
  <si>
    <t>0005-000560</t>
  </si>
  <si>
    <t>이현준</t>
  </si>
  <si>
    <t>Lee Hyeonjun</t>
  </si>
  <si>
    <t>leejadejun@naver.com</t>
  </si>
  <si>
    <t>010-3546-2100</t>
  </si>
  <si>
    <t>010-4062-2102</t>
  </si>
  <si>
    <t>2023.12.10</t>
  </si>
  <si>
    <t>113845</t>
  </si>
  <si>
    <t>68-105640</t>
  </si>
  <si>
    <t>19-K9-080075</t>
  </si>
  <si>
    <t>2019.09.06</t>
  </si>
  <si>
    <t>819</t>
  </si>
  <si>
    <t>0005-000561</t>
  </si>
  <si>
    <t>김수경</t>
  </si>
  <si>
    <t>Kim Sukyung</t>
  </si>
  <si>
    <t>rlatnrud0927@gmail.com</t>
  </si>
  <si>
    <t>010-2442-1517</t>
  </si>
  <si>
    <t>010-8484-0805</t>
  </si>
  <si>
    <t>2A2919536323</t>
  </si>
  <si>
    <t>68-100644</t>
  </si>
  <si>
    <t>23-K9-079019</t>
  </si>
  <si>
    <t>0927</t>
  </si>
  <si>
    <t>0005-000562</t>
  </si>
  <si>
    <t>장수린</t>
  </si>
  <si>
    <t>Jang Surin</t>
  </si>
  <si>
    <t>cute6701@naver.com</t>
  </si>
  <si>
    <t>010-9459-6701</t>
  </si>
  <si>
    <t>010-9171-8540</t>
  </si>
  <si>
    <t>2214940627</t>
  </si>
  <si>
    <t>2011.12.22</t>
  </si>
  <si>
    <t>11-I9-005922</t>
  </si>
  <si>
    <t>2011.02.04</t>
  </si>
  <si>
    <t>0721</t>
  </si>
  <si>
    <t>0005-000563</t>
  </si>
  <si>
    <t>박윤민</t>
  </si>
  <si>
    <t>Park Yunmin</t>
  </si>
  <si>
    <t>yyunmp23@naver.com</t>
  </si>
  <si>
    <t>010-5918-6922</t>
  </si>
  <si>
    <t>010-5024-4265</t>
  </si>
  <si>
    <t>5% (33-374177, 부)</t>
  </si>
  <si>
    <t>144931</t>
  </si>
  <si>
    <t>64-106778</t>
  </si>
  <si>
    <t>20202171087Z</t>
  </si>
  <si>
    <t>0005-000564</t>
  </si>
  <si>
    <t>서경훈</t>
  </si>
  <si>
    <t>Seo Kyunghoon</t>
  </si>
  <si>
    <t>seokh533@gmail.com</t>
  </si>
  <si>
    <t>010-2907-4246</t>
  </si>
  <si>
    <t>010-2799-4246</t>
  </si>
  <si>
    <t>2013.12</t>
  </si>
  <si>
    <t>2015.12</t>
  </si>
  <si>
    <t>163681</t>
  </si>
  <si>
    <t>0005-000566</t>
  </si>
  <si>
    <t>김희조</t>
  </si>
  <si>
    <t>Kim Heejo</t>
  </si>
  <si>
    <t>glwhek@naver.com</t>
  </si>
  <si>
    <t>010-8543-6812</t>
  </si>
  <si>
    <t>010-3192-2029</t>
  </si>
  <si>
    <t>OPIc(중국어)</t>
  </si>
  <si>
    <t>2024.05.11</t>
  </si>
  <si>
    <t>2A1536616446</t>
  </si>
  <si>
    <t>14-K9-067186</t>
  </si>
  <si>
    <t>2014.12.12</t>
  </si>
  <si>
    <t>사무자동화산업기사</t>
  </si>
  <si>
    <t>14201022226M</t>
  </si>
  <si>
    <t>2014.05.30</t>
  </si>
  <si>
    <t>0005-000567</t>
  </si>
  <si>
    <t>윤준섭</t>
  </si>
  <si>
    <t>Yun Junseop</t>
  </si>
  <si>
    <t>gold_potato@naver.com</t>
  </si>
  <si>
    <t>010-7448-0731</t>
  </si>
  <si>
    <t>010-2532-0136</t>
  </si>
  <si>
    <t>2009.02</t>
  </si>
  <si>
    <t>Glycogen Synthase Kinase-3 Interaction Domain Enhances Phosphorylation of SARS-CoV-2 Nucleocapsid Protein</t>
  </si>
  <si>
    <t>Molecules and cells, 2022 Dec 31;45(12): 911–922.</t>
  </si>
  <si>
    <t>Korean Society for Molecular and Cellular Biology (KSMCB)</t>
  </si>
  <si>
    <t>0219-1032</t>
  </si>
  <si>
    <t>Exploring the chemical space of protein–protein interaction inhibitors through machine learning</t>
  </si>
  <si>
    <t>Scientific Reports, 2021 Jun 28;11(1):13369.</t>
  </si>
  <si>
    <t>2021.06.28</t>
  </si>
  <si>
    <t>Springer Nature (Nature Publishing Group)</t>
  </si>
  <si>
    <t>2045‑2322</t>
  </si>
  <si>
    <t>TGF-Pathway in Salivary Gland Fibrosis</t>
  </si>
  <si>
    <t>International Journal of Molecular Sciences, 2020 Nov 30;21(23):9138.</t>
  </si>
  <si>
    <t>2016.02.29</t>
  </si>
  <si>
    <t>6GEX-Y3XB-I5X1-SEKZ-MFQ8</t>
  </si>
  <si>
    <t>99-K1-007565</t>
  </si>
  <si>
    <t>1999.08.06</t>
  </si>
  <si>
    <t>0910</t>
  </si>
  <si>
    <t>0005-000568</t>
  </si>
  <si>
    <t>정나은</t>
  </si>
  <si>
    <t>Jeong Naeun</t>
  </si>
  <si>
    <t>heeeu4651@naver.com</t>
  </si>
  <si>
    <t>010-5489-7833</t>
  </si>
  <si>
    <t>010-9228-6807</t>
  </si>
  <si>
    <t>연구개발구진흥재단</t>
  </si>
  <si>
    <t>연구소기업 관리 및 전략 기술 발굴 연계 사업 , 이노폴리스캠퍼스 지원 사업 등</t>
  </si>
  <si>
    <t>OO대학교기술지주회사</t>
  </si>
  <si>
    <t>2022.08.05</t>
  </si>
  <si>
    <t>지역공헌팀</t>
  </si>
  <si>
    <t>대학타운형 도시재생뉴딜사업 관련 제반 업무(주민제안 공모사업, 도시재생 서포터즈, 리빙랩프로젝트 등)</t>
  </si>
  <si>
    <t>창조경제혁신센터</t>
  </si>
  <si>
    <t>대외협력관</t>
  </si>
  <si>
    <t>로컬크리에이터 활성화 지원 사업 (BM설계, 시작품 제작 비용 지원 등) 사업 운영</t>
  </si>
  <si>
    <t>135506</t>
  </si>
  <si>
    <t>21-K9-133405</t>
  </si>
  <si>
    <t>2021.11.12</t>
  </si>
  <si>
    <t>34-104640</t>
  </si>
  <si>
    <t>경영학에서 쓰이는 용어를 이해하고 경영학 전반에 대한 개괄적인 지식 함양</t>
  </si>
  <si>
    <t>회계 순환의 전 과정으로 이론적, 실무적으로 이해하며 이를 통해 조직의 경영성과와 재무상태에 대한 전반적인 회계정보의 산출 및 해석 능력 함양</t>
  </si>
  <si>
    <t>글로벌경영론</t>
  </si>
  <si>
    <t>글로벌 시대에서 우리의 국제 경영능력을 제고하기 위해 국제 경영이론 및 개념을 인지 하고 국제경영 이슈 학습</t>
  </si>
  <si>
    <t>IT비즈니스와 혁신</t>
  </si>
  <si>
    <t>IT비즈니스가 기업에 가져오는 잠재적 기회와 위험을 이해하고 필요 전략에 대한 논의를 통해IT비즈니스 경영 환경을 분석할 수 있는 체계적 사고를 배양</t>
  </si>
  <si>
    <t>기술경영과 혁신</t>
  </si>
  <si>
    <t>혁신관리의 중요 요소를 확인하고 이를 분석틀과 실증적 자료들에 결합하여 언제, 어디서 그리고 어떻게 기업의 혁신전략이 만들어지고 적용할 수 있는지 학습</t>
  </si>
  <si>
    <t>1204</t>
  </si>
  <si>
    <t>1307</t>
  </si>
  <si>
    <t>0330</t>
  </si>
  <si>
    <t>제가 생각하는 보건의료연구개발 사업관리는 단순하게 예산을 집행하고, 과제를 관리하는 것을 넘어 국민 건강 증진을 위해 기술의 실효성을 높이고, 이를 산업에 적용하여 파급효과를 일으키는 과정이라고 생각합니다. 그 이유는 실제 연구개발과제를 관리하며 느꼈던 점은 기술이 좋더라도 사업화로 이어지지 않은 경우가 많았습니다. 기업의 역량, 제도의 한계, 의료 현장의 목소리 등을 고려한 접근이 필요했고, 그때부터 저는 R&amp;D 사업관리를 ‘단순 관리’를 넘어 ‘실현 가능성’을 높여주는 과정으로 판단한 후 업무를 수행했습니다. 해당 직무를 수행하며 느꼈던 필요 역량은 먼저, ‘기술 및 산업 분석’ 역량이었습니다. 보건 산업의 기술이 다른 기술과 결합하며 확산함에 따라 디지털헬스케어, AI기반 진단 솔루션, 의료 빅데이터 등 융합 기술 분야에 대해서도 시야를 확장할 필요성을 느꼈습니다. 그리하여 해당 능력을 키우기 위해 보건산업진흥원 산업 동향 브리프, nipa 헬스케어 동향보고서 등을 꾸준히 분석하며 보건산업의 기술흐름과 정책 방향을 확인했습니다. 추가로 MEDITEK 등 보건 산업 분야의 세미나에 참여하여 산업에 대한 이해도를 높이기 위한 노력 또한 지속해 왔습니다. 두 번째로, 협업 네트워크 구축 역량이 필요합니다. 기술이 사업화되기 위해서는 여러 이해관계자의 협조가 필수적으로 필요합니다. 저는 과제 관리와 더불어 기업 역량 연구회를 운영하여 기업, 연구기관, 기술성, 시장성 분야의 전문가가 모여 연구에 대한 콘셉트부터 실제 연구개발계획서 작성까지 이어질 수 있는 자리를 만들었습니다. 이를 통해 각 전문가의 협력을 유도하여, 실제 연구개발계획서로 이어지는 실행 기반의 협업 구조를 완성할 수 있었고, 단순 아이디어 공유를 넘어 실질적인 R&amp;D과제로 발전시킬 수 있었습니다. 마지막으로 R&amp;D과제를 수행하는 데 있어 국가연구개발혁신법을 이해하고 이를 실무에 적용하는 역량이 필수적이라고 생각합니다. 사업기획부터 성과관리까지 일관된 법령 적용 및 판단력이 요구되기 때문에 이 역량을 키우기 위한 노력을 지속했습니다. 다부처 과제 사례를 비교하며 사업 전 주기에 걸친 법적 근거에 대해 학습하고 실무에 적용하는 과정을 진행하였습니다.
저는 협업 네트워크 구축 역량을 통해 성과를 창출한 경험이 있습니다. 한국보건사업진흥원의 개방형실험실 운영사업의 주관기관과 함께 바이오 헬스케어 라운드테이블이라는 행사를 운영하였습니다. 개방형실험실 사업 지원 기업, 병원, 유관 기관 간의 네트워킹과 기술소개, 민간 투자 연계를 위한 방안 수립 등을 진행하였고, 실제 지역 내 바이오 기업 및 관련 연구개발과제 참여 기업을 대상으로 IR 행사에 기획 등을 수행하였습니다. 이를 통해 R&amp;D과제 실무자의 역할을 넘어서 다양한 이해관계자들의 협력을 위한 장을 만드는 것이 중요하다는 사실을 깨닫게 되었습니다. 더 나아가, 이러한 경험을 바탕으로 한국보건산업진흥원에서 직무를 수행할 때 민간-기관-병원 간의 연계에 힘쓰고, 실효성 있는 과제 관리를 위한 기반 조성자의 역할을 해내고 싶습니다.</t>
  </si>
  <si>
    <t>한국보건산업진흥원은 국민의 건강 증진, 생명 보호를 넘어서 보건 산업이 미래 성장 동력으로 자리잡을 수 있도록 돕는 기관이라고 생각합니다. 연구를 지원하는 것에 그치는 것이 아닌 기술사업화 생태계 활성화, k-바이오 산업의 글로벌 경쟁력 제고 등 보건 산업의 혁신 성장을 견인하는 역할이며, 이러한 조직의 방향성과 지원 직무를 잘 수행하는데  필요한 직업 윤리는 ‘준법성’이라고 생각합니다. 기업 지원 사업을 운영하면서 느꼈던 점은 예산 사용, 법령 해석에 대한 문제로 인한 갈등 상황이 항상 존재한다는 것이었습니다. 예를 들어 사업 운영 지침에 명시가 되어 있음에도 불구하고 다른 기관에서는 가능한 상황인데 왜 해당 기관은 안되는 것이냐고 항의하거나, 지침의 해석을 두고 의견이 엇갈리며 갈등 상황이 발생하기도 하였습니다. 기업이 추구하는 바와 기관이 추구하는 바가 달라지며 이견을 조율해야 하는 상황을 많이 마주하게 되었고, 가끔은 심각한 사안이 아니라면 넘어갈지 고민을 적도 많았습니다. 하지만 함께 협력해서 좋은 성과를 창출해야 하는 관계에서 각자의 편익을 바라는 관계가 된다는 것은 결국 그 누구에게도 도움 되지 않는다는 것을 인지하였고, 무엇보다 기업의 성장을 돕고 그 과정에서 나도 함께 성장한다. 라는 제 신념을 저버리는 일이라고 생각했습니다. 
그래서 스스로 해결하기 어려운 갈등 상황에 부딪힐 때 법률자문을 받으며 정확한 해결 방법을 찾으려고 노력하였고, 예산 및 사업 운영에 대한 상시 점검 등을 통하여 기업의 성장을 위해 사용되어야 하는 자금이 다른 용도로 쓰이지 않았는지 자세히 검토하는 과정을 가졌습니다. 이러한 자세를 견지하다 보니 기업과 기관 모두 좋은 결과를 얻을 수 있었습니다. 이처럼 준법정신을 유지하며 일을 처리하는 것은 결코 쉬운 일은 아니지만, 예산이 올바르게 쓰이는지 항상 확인하는 것이 공공기관의 직원이라면 꼭 가져야 할 직무 덕목이라고 생각합니다. 이러한 자세를 가지면 스스로에게도 업무를 처리하는 데 있어 떳떳할 수 있고, 정직한 업무 처리로 기업의 신뢰를 얻을 수 있기 때문에 항상 준법정신을 함양하며 업무를 수행하고자 노력해 왔습니다. 한국보건산업진흥원에 입사하게 된다면 보건 산업과 관련된 법령과 내부 규정 등을 지속적으로 학습하고 업무에 쓰일 수 있도록 노력하겠습니다. 특히 복잡한 사업들에 대해서는 절차나 예산 활용 과정에서 실수가 발생하지 않도록 항상 경각심을 가지며 업무를 수행하고자 합니다.</t>
  </si>
  <si>
    <t>기업지원사업의 담당자로 업무를 수행한 경험이 있습니다. 이 사업은 해당연도에 처음 기획 및 시행되는 사업이었기에 사업 담당자, 기업 모두에게 수행하기 어려운 사업이었습니다. 엎친 데 덮친 격으로 사업 시작 후 한 달 뒤에 해당 프로젝트의 팀장님이 건강상의 이유로 휴직하게 되어 사실상 실무를 총괄해야 하는 역할을 맡게 되었습니다. 
이러한 상황 가운데 참여기업은 대부분 초기창업자였고, 절차나 용어에 대한 이해도 부족해 기본적인 소통조차 어려운 상황이 자주 발생했습니다. 또한 일부 기업들은 회의에 참석하지 않거나, 안내 메일에 대한 회신이 누락 되는 경우가 속출하였습니다. 이렇게 사업을 지속할 수 없다고 판단한 저는 사업관리에 대한 접근을 바꿔보고자 했습니다. 우선, 일방향 소통이 아닌 쌍방향 소통방식을 도입했습니다. 카카오톡 오픈채팅방 등을 활용하여 공지사항에 대해 모두가 인지할 수 있도록 노력하였습니다. 그리고 비대면 회의를 적극적으로 활용하여 기업의 참여를 독려했습니다. 또한 정기간담회나 현장 방문을 통해 기업 추진 계획을 공유받고, 이에 맞는 정보 제공을 진행했습니다. 또한 초기기업에게 필요한 지원 분야(BM고도화, 홍보 등)에 대해 확인하고 전문가를 매칭해주는 등 노력을 기울였습니다. 여기서 중요한 점은 제 역할이 단순한 담당자가 아니라, 함께 목표를 완성해 나가는 파트너‘ 라는 인식을 심어주는 일이었습니다. 이러한 노력은 기업과의 신뢰 회복에 큰 역할을 하였습니다. 그 결과 참여 기업의 대응률이 종전과 비교해 눈에 띄게 높아졌습니다. 또한, 담당자로서 사업에 대한 이해를 높이기 위해 비슷한 타 사업의 사례를 찾아본 뒤 관련된 지침을 참고로 활용하고 사업 운영과 관련된 시스템 사용법에 대해 타 부서의 도움을 요청해 숙지하였습니다. 이러한 학습 과정을 통해 자체 매뉴얼을 제작하였고, 참여 기업에게 배포함으로써 사업 절차에 대한 이해도를 높였습니다. 그 결과, 제출 자료 누락, 절차 착오 등 반복적으로 발생하는 문제에 대해서도 해결할 수 있었습니다.
이러한 노력으로 사업은 예산 집행률 99%를 달성하며 성공적으로 마무리됐고 중소벤처기업부 선정 올해의 우수 기업 또한 발굴할 수 있었습니다. 이러한 성과는 해당 기관의 차년도 사업을 준비할 때 우수사례로 활용이 되었으며, 제가 갖췄던 업무 프로세스가 공유되며 동료들도 큰 어려움 없이 업무를 수행할 수 있었습니다. 이러한 경험을 통해 적극적인 소통과 문제를 해결하고자 하는 의지가 더 나은 결과를 만들어 낸다는 사실을 깨닫게 되었고, 보건산업진흥원에 입사하더라고 이러한 자세를 유지하면 다양한 이해관계자들과의 우수한 협업사례를 창출하는데 기여하고 싶습니다.</t>
  </si>
  <si>
    <t>사람의 강점을 빠르게 파악하고 이를 성과로 연결하는 능력이 저의 가장 큰 강점이라고 생각합니다. 기업 지원사업, 전략기술 발굴(연구소기업), 대학 기술창업 활성화 사업 등을 수행하며, 다양한 이해관계자들과의 협업 속에서 개별 참여자의 장점을 파악하고, 좋은 성과가 날 수 있도록 전략을 구축하는 역할을 맡아 왔습니다. 예를 들어, 공공기술 사업화를 위해 기업에 필요한 기술을 매칭하기 위해 IBS 캠퍼스 연구단과의 협력 구조를 만들거나, TLO 협의회 등을 수행하며 기술이 가진 사업화 잠재력뿐만 아니라, 참여 주체들의 강점을 파악하는 데 집중했습니다. 기술성은 높지만 시장 진입 전략이 부족한 대학 기술에는 기업 파트너를 매칭하여 사업화할 수 있도록 도왔고, 반대로 사업성이 뛰어난 창업기업에는 TLO의 핵심 기술을 연결해 빠른 기술 도입이 이루어질 수 있도록 하였습니다. 이처럼 개별 주체의 역량과 상황을 읽고 적절한 방법으로 연결하며, 기술이 이전되고 사업화로 이어지는 선순환 구조를 만들어갈 수 있었습니다.
한국보건산업진흥원은 바이오헬스산업의 전 주기를 지원하며, 바이오헬스 혁신성장 인프라강화, 연구성과 창출, 그리고 글로벌 경쟁력 강화라는 전략목표 아래 다양한 과업을 진행하고 있습니다. 특히 그중에서도 기술사업화 생태계 활성화, 글로벌 연구협력 확대, 디지털헬스케어 기반 연구개발 등은 여러 이해관계자가 참여 할 수 밖에 없는 과업들입니다. 이처첨 다양한 주체들이 문제를 고민하고 해결해야 하는 환경에서, 저는 타인의 강점을 파악하고 연결하는 기획자의 강점을 충분히 발휘할 수 있을 것으로 생각합니다. 만약 입사하게 되어 R&amp;D과제 관리를 수행하게 된다면 단순한 행정의 영역이 아닌 다양한 혁신 주체들의 강점을 파악하고 이를 연결해주는 인재가 되고자 합니다. 이러한 강점을 가지고 있다면 더 노력하여 극복해야할 약점은 ’수치화역량‘ 이라고 생각합니다. 협업 과정에서 전체 흐름을 파악하고 조율하는 데 강점을 느껴왔다면, 보고서 작성이나 성과 보고 시 수치와 지표의 설득력이 부족하다는 피드백을 받은 적이 있습니다. 그때 정량 기반 설득의 중요성을 느꼈고, 이 부분이 약점이자 개선점으로 인식하게 되었습니다. 이러한 약점을 극복하기 위해 현재 기술 가치 평가, 재무제표 분석 등 교육 및 자격취득을 통해 보완 중이며, 수치적 설득력과 구조적 사고를 균형 있게 기르고자 노력하고 있습니다. 보건 산업 생태계 활성화를 위해서는 다양한 주체간의 협업이 필요하고 그들을 참여시킬 수 있는 설득이 선행되어야 합니다. 이러한 목표를 이루기 위해 수치화, 정량 수치에 기반한 보고자료를 의식적으로 쓰고자 노력하고 있으며, 만약 이 부분이 보완되게 된다면 ’강점을 더 날카롭게 만들어 줄 부분‘이라고 인식하고 있습니다. 입사 후에도 데이터 기반 사고력을 키워나갈 수 있는 노력을 지속하여 약점을 보완해 나갈 계획입니다.</t>
  </si>
  <si>
    <t>0005-000569</t>
  </si>
  <si>
    <t>김지우</t>
  </si>
  <si>
    <t>Kim Jiwoo</t>
  </si>
  <si>
    <t>jiwoo7084@gmail.com</t>
  </si>
  <si>
    <t>010-9278-7084</t>
  </si>
  <si>
    <t>33605</t>
  </si>
  <si>
    <t>63-222367</t>
  </si>
  <si>
    <t>0005-000573</t>
  </si>
  <si>
    <t>kelon94@naver.com</t>
  </si>
  <si>
    <t>010-9398-6526</t>
  </si>
  <si>
    <t>010-2551-6519</t>
  </si>
  <si>
    <t>머크</t>
  </si>
  <si>
    <t>2024.09.05</t>
  </si>
  <si>
    <t>Technical Service Team</t>
  </si>
  <si>
    <t>Sr. Technical Service Specialist</t>
  </si>
  <si>
    <t>고객사 품질 불만 조사 및 제품 관련 기술문의 처리를 담당하였습니다.</t>
  </si>
  <si>
    <t>경력 개발을 위한 퇴직입니다.</t>
  </si>
  <si>
    <t>GC 녹십자</t>
  </si>
  <si>
    <t>Quality System &amp; Material Disposition 팀</t>
  </si>
  <si>
    <t>대리(GL2)</t>
  </si>
  <si>
    <t>글로불린제제 및 정제공정 담당 QA: 제조기록서 검토 및 반제품 사용승인, 제조방법과 시험법 관련 허가 등록 및 변경 자료 작성, 일탈 원인조사 및 제품영향평가 등을 담당하였습니다.</t>
  </si>
  <si>
    <t>업무 경험의 폭을 넓히고자 이직하였습니다.</t>
  </si>
  <si>
    <t>965.0</t>
  </si>
  <si>
    <t>2021.08.29</t>
  </si>
  <si>
    <t>145920</t>
  </si>
  <si>
    <t>41--217741</t>
  </si>
  <si>
    <t>18-K9-046878</t>
  </si>
  <si>
    <t>2018.08.03</t>
  </si>
  <si>
    <t>식품의약품안전처가 주관하는 의약품 전주기에 따른 규제업무에 필요한 분야별 전문 지식 교육입니다. (CMC, 임상, 비임상, 인허가 등 포함)</t>
  </si>
  <si>
    <t>1249</t>
  </si>
  <si>
    <t>1365</t>
  </si>
  <si>
    <t>0929</t>
  </si>
  <si>
    <t>[역지사지로 넓은 시야를 갖추다]
제가 지원한 보건산업진흥지원 직무는 국내외 보건산업 동향을 분석하고, 관련 기업들과 소통하며 지원하고, 신규업체를 발굴하는 등 기업의 성장을 도와 궁극적으로 보건산업을 성장시키는 목표를 가진 업무입니다. 따라서 보건산업 분야에 대한 이해도와 커뮤니케이션역량이 중요하다고 생각합니다. 
저는 머크(원자재 공급업체)에서의 기술지원팀 업무와, 녹십자(제약회사) 제품 담당 QA 업무를 경험하며 제약바이오 분야에 대해 보다 넓은 시야를 가진 사람이 되었습니다. 
기술지원팀에서는 해외 제조처 QA와 소통하며 고객사의 품질불만 조사보고서를 작성하는 것을 담당했으며, 고객사와의 정기 미팅을 주관하며 품질 개선이 필요한 부분을 발굴하고 내부 담당자들과 개선점을 찾는 노력을 하였습니다. 제약회사 제품 QA로 근무하면서는 글로불린 주사제를 담당하며 제조기록서 및 출하문서의 검토부터 변경관리, 일탈조사, 허가 관리 등 제품 전반적인 업무를 다뤘습니다. 저는 두 counterpart 회사이자, 국내 및 글로벌사에서의 서로 다른 직무경험을 바탕으로 여러 부서의 상반된 입장을 이해하며 최선의 결과를 이끌어내는 사람으로 성장할 수 있었습니다. 
제약회사의 QA로 직접 생산현장 근처에서 일하고, 이후에는 영업 조직 산하의 제약회사를 기술적으로 지원하는 업무를 하며 GMP 제조공정과 관련 법규에 대한 이해도를 높였고, 동시에 회사의 운영과 의사결정 구조에 대한 큰 그림을 보는 능력도 갖출 수 있었습니다. 경험을 통해 제약바이오 기업에서 중요하게 여기는 기준과 니즈를 이해하고 있으므로, 한국보건산업진흥원에서 다양한 기업과 소통하며 지원 사업을 추진할 때 실질적으로 도움이 될 것으로 생각합니다. 
[성공적인 실사 대응을 위한 전략] 
해외 수출되는 제품을 담당하며, 국내외 규제기관(식약처, FDA, ANVISA 등) 실사를 성공적으로 대응해 본 경험이 많습니다. 실사를 준비하면서 제조방법 및 규격에 대한 제조소별, 국가별 갭분석을 실시하였고, 도출된 문제점들을 중요도에 따라 분류하여 제조부서와 함께 보완 조치를 하였습니다. 그 결과 문제점을 사전에 인지하고 대응하여 큰 지적사항 없이 실사를 마무리하였고, 예상치 못했던 질문에도 유연하게 대응할 수 있었습니다. 기술지원 업무를 하면서도 고객사 실사에 대비한 자료들을 함께 검토하기도 했습니다. 이 과정에서 여러 유관부서 및 기관과 소통하였으며, 제약바이오 기업이 직면하는 어려움과, 기술적인 부분에 대해서 잘 이해할 수 있는 적임자가 되었다고 생각합니다.</t>
  </si>
  <si>
    <t>[책임감 있고 투명하게]
한국보건산업진흥원은 국내외 환경 변화에 대응해 보건산업의 발전과 국제 경쟁력강화, 보건서비스의 향상을 통해 국민보건 향상에 기여하는 보건복지부 산하 기관입니다. 저는 그동안 바이오헬스 산업동향 브리프나, 뉴스 클리핑 등을 참조하기 위해 홈페이지를 방문하며 알게 된 기관입니다. 제가 지원한 보건산업진흥지원 직무는 기업들을 대상으로 각종 지원사업을 진행하며, 기업들의 요구를 반영한 정책을 개발하는 등의 업무를 진행합니다. 이를 위해서 국가예산을 사용하는 것이므로 담당한 업무에 대해 책임감 있고 주도적인 태도와, 투명한 일처리가 필요하다고 생각합니다.
저는 이전 회사에서 제품 담당 QA와 품질불만 담당자 업무를 수행하며 해당 영역에 대해서는 사내에서 가장 잘 아는 담당자가 되는 것을 목표로 삼고 전문성을 쌓아왔습니다. 업무 중 문제점을 발견했을 때 숨기기보다는 내부에 공유하고, 개선방안을 제시하며 해결하고자 노력했습니다. 
주사제의 허가변경 승인 후속 업무를 하던 중, 표시자재의 오기사항을 발견한 적이 있습니다. 작은 부분인데다 출하 일정이 매우 촉박하여 어려움이 있었지만, 추후 허가상 문제가 될 수 있는 중대한 이슈라고 판단하여 유관부서를 설득하고, 원활한 일처리를 위해 상부에 보고하였습니다. 다행히 대상 배치가 소비자에게 유통되지 않은 상태임을 확인하여 일부는 안내 쪽지를 삽입하고 사내 재고의 경우 재포장 후 출하한 적이 있습니다. 이후에는 동일한 문제가 재발하지 않도록 검토 절차를 보완하였습니다. 
이처럼 맡은 영역에서는 일의 처음부터 끝까지 주도적으로 챙기는 태도가 필요하다고 생각되며, 문제가 있는 경우 투명하게 공유하고, 협력하여 해결책을 강구하는 것의 중요성을 느꼈습니다. 이러한 방식으로 저는 신뢰받는 담당자로 자리매김할 수 있었습니다.
책임감 있는 업무 수행을 위해서는 담당 분야에 대한 전문성을 쌓는 것도 중요합니다. 특히 제약바이오 분야의 발전 속도는 매우 빠르므로 기업을 지원하기 위해서는 국내외 최신 동향에 대해 파악하는 것이 필요합니다. 저는 이를 위해 각종 사내 및 사외 교육에 참여하고, 사내 동아리를 통해 약사법을 공부하기도 하였습니다. 제가 한국보건산업진흥원에서 일하게 된다면 우선 내부 자료를 통해 기존 업무의 히스토리를 파악하고, 제가 경험하지 못한 의료기기 분야나, 사업 관리 등 필요한 업무의 전문성을 쌓기 위해 노력할 것입니다. 업무를 하며 처음 발생하는 문제보다 재발하는 문제가 많음을 알게 되었고, 이전의 처리 방향을 참조하는 것이 큰 도움이 되었습니다. 한국보건산업진흥원의 사업도 주로 연단위 계획을 기반으로 진행되고, 정책 특성상 더 장기적으로 진행되는 경우도 많으므로 전문성을 키우고 저만의 기준을 확실히 세워 지속적인 발전에 보탬이 되고 싶습니다.</t>
  </si>
  <si>
    <t>[기한 내 고객불만 처리 100% 달성] 
머크 기술지원팀에서 담당한 품질불만 업무에 있어서는 불만의 발생 건수를 줄이고, 고객사와 협의한 기한을 준수하는 것이 가장 중요한 업무 기준이었습니다. 품질불만 건은 긴급 처리를 요청하는 경우가 많고, 고객도 부정적인 시각을 가진 채 시작되는 업무입니다. 게다가 조사 결과 우리측 제조 및 품질 이슈가 확인된 건에 한하여 보상을 해주는 절차가 있고, 해외 제조처와 연락에 긴 기간이 소요되므로 항상 신속한 보상을 원하는 영업부서, 제조는 정상적으로 진행되었다고 주장하는 제조처, 이유불문 보상을 요청하는 고객사와 갈등이 많았습니다. 
제 역할은 해외 제조처와 협력하여 조사를 수행하고 그 결과에 따라 영업팀과는 보상과 이후 납품에 대한 계획을 세우며, 고객사 QA와 의견을 조율하여 고객이 납득할 수 있는 공문을 작성하는 것이었습니다. 담당한 품질 불만 건 중, 고객사의 출하 일정 준수를 위해서 긴급히 처리되어야 하나, 유럽 위탁제조처 담당자의 장기 휴가로 인해 조사 지연이 예상된 적이 있습니다. 저는 이를 고객사에 먼저 공유하여 품질적 평가 관점에서 요구되는 필수 정보를 사전에 파악하였습니다. 그리고 사내 QA가 확보한 최소한의 조사 데이터를 기반으로, 부족한 부분을 대체할 수 있는 자료들을 적극적으로 제시하며 기한 내에 조사 보고서를 완성한 적이 있습니다. 이 과정에서 제약회사 QA로서 일탈 시 제품 영향 평가를 해본 경험을 더하여 품질적으로 문제가 없음을 고객사에 논리적으로 설득할 수 있었습니다. 이러한 방식으로 저는 고객 불만 업무를 담당하는 동안 고객사와 협의한 기한을 지연 없이 100% 준수하였습니다.
품질 불만과 관련하여 서로 입장이 다른 고객사, 사내 영업부서, 해외 제조처와의 소통에서 가장 중요한 것은 모두가 같은 시각에서 문제를 바라볼 수 있도록 하는 것이었습니다. 장기적으로 불만 건수를 줄이기 위해 분석해본 결과, 제품 불량이 아닌 경우에는 사용상의 오류나 고객의 실제 사용 조건이 권고하는 사용 조건과 불일치하여 발생하는 건이 많았습니다. 전자의 경우는 제가 불만 접수단계에서 사용 가이드와 대조하여 확인 후 문제가 있는 경우는 올바른 사용방법에 대해 안내하고, 때로는 기술적 지원을 하는 부서와 연결하여 교육을 통해 고객이 올바르게 사용할 수 있도록 안내하였습니다. 후자의 경우는 지속적인 안내를 통해 고객사의 사용 조건을 바꾸거나, 조건에 맞는 다른 제품을 추천하여 불만 건을 줄이기 위해 노력하였습니다. 여러 고객사에서 재발하는 품질 불만 건에 대해서도 모니터링하여 제조처에 더 자세한 조사와 CAPA를 요청하기도 했습니다.  업무 초기에는 고객에게 친절하게 대응하는 것이 가장 중요하다고 여겼습니다. 하지만 경험이 쌓이면서 모두가 만족할 수 있는 타협점에 도달하기 위해서는 조사 과정을 정기적으로 공유하며 의견을 조율하는 과정이 중요함을 깨달았습니다. 그 과정에서 신뢰를 기반으로 한 협업이 가능해졌고, 문제해결 속도도 향상되었습니다.</t>
  </si>
  <si>
    <t>[전체 흐름을 이해하고 실질적 개선으로]
저는 업무 히스토리를 잘 정리해두고, 다른 업무에도 활용하여 효율적으로 일하는 장점이 있습니다. 이는 매년 산업 동향에 맞추어 신규 사업을 기획 및 추진하고, 여러 담당자와 협력하는 한국보건산업진흥원의 업무에 유용한 강점으로 생각됩니다. 
고객 품질불만 처리시 조사에 필요한 기본 정보를 파악하기 위해 메일과 전화를 통해 연락하게 되는데, 초기 대응 시 불완전한 답변으로 인해 반복적인 연락이 오가며 시간이 지연되는 경우가 빈번했습니다. 저는 초기에 신속히 정보를 수집하여 불만 처리의 효율성을 높이기 위해 고객이 작성할 수 있는 품질불만 접수 템플릿을 만들었습니다. 불만 제기 시 이를 작성함으로써 저는 조사에 필요한 정보를 한번에 수집할 수 있고, 처리 기한과 절차에 대한 기본적인 내용을 미리 안내함으로써 고객은 반복적인 문의를 하지 않아도 되는 장점이 있었습니다. 이는 부재 시 다른 담당자가 백업하여도 업무 처리의 통일성을 높이는데도 도움이 되었습니다.
저는 그동안 의약품의 제조부터 품질이슈의 조사, 인허가 자료 작성, 실사 대응, 사내 제조공정 교육, 그리고 고객 대응에 이르기까지 다양한 업무를 해보았습니다. 국내외 여러 부서 담당자와 협력하며 문제를 해결하는 과정에서 많은 걸 배웠고, 새로운 업무를 맡게 되더라도 제 나름대로의 기준을 세우고, 업무간 공통점을 찾고 전체 흐름을 파악하여 문제를 해결할 수 있게 되었습니다. 한국보건산업진흥원에서도 항상 유연하게 대처하며 다양한 이해관계자의 입장을 이해하고, 그들의 관점에서 생각하며 실질적인 개선을 이끌어내고 싶습니다.
[천천히, 그러나 확실하게]
저는 새로운 업무를 담당하거나, 처음 발생하는 문제를 해결함에 있어 시간이 조금 더 소요되는 편입니다. 최대한 많은 정보를 기반으로 판단하고 싶은 것이 원인이지만 이 과정에서 스트레스를 받기도 합니다. 업무에 익숙해지면서 이러한 제 특성을 이해하고 중요성에 따라 업무를 체계적으로 계획할 수 있게 되었고, 처음에 시간을 들여 히스토리를 파악하고 자료를 조사한 경험이 추후 다른 문제를 해결할 때에 도움이 된 적도 많아 지금은 조급해하지 않고, 이를 긍정적으로 받아들이려 하고 있습니다. 한국보건산업진흥원의 경우 1999년 설립되어 그 역사가 길고, 업무에 대한 여러 경험치도 많이 쌓여 있을 것이므로, 동료들과의 소통과 문서를 통한 이해를 통해 빠르게 적응할 수 있을 것입니다. 한국보건산업진흥원과 함께하며 보건산업의 성장에 기여하고 싶습니다.</t>
  </si>
  <si>
    <t>0005-000574</t>
  </si>
  <si>
    <t>이윤환</t>
  </si>
  <si>
    <t>Lee Yunhwan</t>
  </si>
  <si>
    <t>enn1210@gmail.com</t>
  </si>
  <si>
    <t>010-9344-0730</t>
  </si>
  <si>
    <t>010-5352-1610</t>
  </si>
  <si>
    <t>2013.11</t>
  </si>
  <si>
    <t>2015.08</t>
  </si>
  <si>
    <t>일상생활 활동을 위한 상지 보조기기에 관한 체계적 고찰</t>
  </si>
  <si>
    <t>대한작업치료학회지, 29(4), 143-163. 2021</t>
  </si>
  <si>
    <t>대한작업치료학회</t>
  </si>
  <si>
    <t>1226-0134</t>
  </si>
  <si>
    <t>척수 장애인의 욕창 예방을 위한 자세 변화 모니터링 시스템 기반의 맞춤형 융복합 오프로딩 방석 개발: 파일럿 스터디</t>
  </si>
  <si>
    <t>한국과학예술융합학회, 39(3), 383-393. 2021</t>
  </si>
  <si>
    <t>한국전시산업융합연구원</t>
  </si>
  <si>
    <t>2005-1409</t>
  </si>
  <si>
    <t>국내 보조기기 사용성 평가 연구에 관한 체계적 고찰</t>
  </si>
  <si>
    <t>특수교육재활과학연구 58(4), 279-298. 2019</t>
  </si>
  <si>
    <t>대구대학교 특수교육재활과학연구소</t>
  </si>
  <si>
    <t>1738-7205</t>
  </si>
  <si>
    <t>20203110920G</t>
  </si>
  <si>
    <t>2020.11.12</t>
  </si>
  <si>
    <t>0005-000575</t>
  </si>
  <si>
    <t>김예희</t>
  </si>
  <si>
    <t>Kim Yehee</t>
  </si>
  <si>
    <t>kkim1510@naver.com</t>
  </si>
  <si>
    <t>010-9086-1250</t>
  </si>
  <si>
    <t>010-3173-5602</t>
  </si>
  <si>
    <t>103525</t>
  </si>
  <si>
    <t>상공회의소</t>
  </si>
  <si>
    <t>23-K9-083745</t>
  </si>
  <si>
    <t>2023.12.01</t>
  </si>
  <si>
    <t>51-137140</t>
  </si>
  <si>
    <t>0005-000578</t>
  </si>
  <si>
    <t>박주연</t>
  </si>
  <si>
    <t>Park Juyeon</t>
  </si>
  <si>
    <t>cockie12@naver.com</t>
  </si>
  <si>
    <t>010-9062-1951</t>
  </si>
  <si>
    <t>2A5750239142</t>
  </si>
  <si>
    <t>57-101509</t>
  </si>
  <si>
    <t>21-K9-040426</t>
  </si>
  <si>
    <t>0005-000579</t>
  </si>
  <si>
    <t>정초은</t>
  </si>
  <si>
    <t>Jeong Choeun</t>
  </si>
  <si>
    <t>wjdch1015@naver.com</t>
  </si>
  <si>
    <t>010-6367-7598</t>
  </si>
  <si>
    <t>010-4065-7599</t>
  </si>
  <si>
    <t>2022.04.02</t>
  </si>
  <si>
    <t>101220</t>
  </si>
  <si>
    <t>45-103504</t>
  </si>
  <si>
    <t>0005-000581</t>
  </si>
  <si>
    <t>허성은</t>
  </si>
  <si>
    <t>Heo Seongeun</t>
  </si>
  <si>
    <t>dyqkqh10@naver.com</t>
  </si>
  <si>
    <t>010-5546-0697</t>
  </si>
  <si>
    <t>010-9252-0697</t>
  </si>
  <si>
    <t>0005-000583</t>
  </si>
  <si>
    <t>조소영</t>
  </si>
  <si>
    <t>Cho Soyoung</t>
  </si>
  <si>
    <t>holika0212@gmail.com</t>
  </si>
  <si>
    <t>010-4092-7157</t>
  </si>
  <si>
    <t>010-6480-7963</t>
  </si>
  <si>
    <t>2022.04.10</t>
  </si>
  <si>
    <t>106938</t>
  </si>
  <si>
    <t>42-110345</t>
  </si>
  <si>
    <t>16-L9-000974</t>
  </si>
  <si>
    <t>2016.07.08</t>
  </si>
  <si>
    <t>0005-000584</t>
  </si>
  <si>
    <t>이재원</t>
  </si>
  <si>
    <t>Lee Jaewon</t>
  </si>
  <si>
    <t>lys12552003@naver.com</t>
  </si>
  <si>
    <t>010-3866-5568</t>
  </si>
  <si>
    <t>010-2480-5568</t>
  </si>
  <si>
    <t>2003.12</t>
  </si>
  <si>
    <t>건설기계조종사면허 (3톤 미만의 지게차)</t>
  </si>
  <si>
    <t>화성시장</t>
  </si>
  <si>
    <t>경기23-2025-0360-00</t>
  </si>
  <si>
    <t>부산지방경찰청</t>
  </si>
  <si>
    <t>2017.01.13</t>
  </si>
  <si>
    <t>0720</t>
  </si>
  <si>
    <t>0005-000586</t>
  </si>
  <si>
    <t>권이주</t>
  </si>
  <si>
    <t>Kwon EJu</t>
  </si>
  <si>
    <t>a100866@naver.com</t>
  </si>
  <si>
    <t>010-5540-2418</t>
  </si>
  <si>
    <t>010-5450-2418</t>
  </si>
  <si>
    <t>132147</t>
  </si>
  <si>
    <t>63-113544</t>
  </si>
  <si>
    <t>2023.02.23</t>
  </si>
  <si>
    <t>22203120458U</t>
  </si>
  <si>
    <t>0005-000588</t>
  </si>
  <si>
    <t>최주영</t>
  </si>
  <si>
    <t>Choi Juyoung</t>
  </si>
  <si>
    <t>cpfl504@naver.com</t>
  </si>
  <si>
    <t>010-2811-5067</t>
  </si>
  <si>
    <t>010-8488-5067</t>
  </si>
  <si>
    <t>2024.01.16</t>
  </si>
  <si>
    <t>71-331662</t>
  </si>
  <si>
    <t>0310</t>
  </si>
  <si>
    <t>0005-000590</t>
  </si>
  <si>
    <t>정지은</t>
  </si>
  <si>
    <t>JUNG JIEUN</t>
  </si>
  <si>
    <t>1995kitty@naver.com</t>
  </si>
  <si>
    <t>010-8242-1410</t>
  </si>
  <si>
    <t>010-7654-0515</t>
  </si>
  <si>
    <t>2023.05.14</t>
  </si>
  <si>
    <t>101203</t>
  </si>
  <si>
    <t>06-I3-020412</t>
  </si>
  <si>
    <t>ITQ한글</t>
  </si>
  <si>
    <t>A0012005112005225</t>
  </si>
  <si>
    <t>2006.01.10</t>
  </si>
  <si>
    <t>0005-000591</t>
  </si>
  <si>
    <t>정수진</t>
  </si>
  <si>
    <t>Jeong Sujin</t>
  </si>
  <si>
    <t>sjj960308@naver.com</t>
  </si>
  <si>
    <t>010-6427-5047</t>
  </si>
  <si>
    <t>010-6417-5047</t>
  </si>
  <si>
    <t>0005-000592</t>
  </si>
  <si>
    <t>최정철</t>
  </si>
  <si>
    <t>Choi Joungcheul</t>
  </si>
  <si>
    <t>sharp9650@naver.com</t>
  </si>
  <si>
    <t>010-2533-4128</t>
  </si>
  <si>
    <t>010-2855-0836</t>
  </si>
  <si>
    <t>1997.12</t>
  </si>
  <si>
    <t>2000.02</t>
  </si>
  <si>
    <t>대전지방경찰청</t>
  </si>
  <si>
    <t>2017.04.17</t>
  </si>
  <si>
    <t>0225</t>
  </si>
  <si>
    <t>0005-000593</t>
  </si>
  <si>
    <t>김수정</t>
  </si>
  <si>
    <t>Kim Soojung</t>
  </si>
  <si>
    <t>flxmfznls@naver.com</t>
  </si>
  <si>
    <t>010-5163-3241</t>
  </si>
  <si>
    <t>010-3491-3241</t>
  </si>
  <si>
    <t>Extreme ambient temperature and emergency healthcare service utilization due to substance use disorders: a systematic review and meta-analysis</t>
  </si>
  <si>
    <t>Scientific Reports 15(1), 13582, 2025</t>
  </si>
  <si>
    <t>2025.04.19</t>
  </si>
  <si>
    <t>Scientific reports</t>
  </si>
  <si>
    <t>137112</t>
  </si>
  <si>
    <t>26801</t>
  </si>
  <si>
    <t>19203052606C</t>
  </si>
  <si>
    <t>0005-000594</t>
  </si>
  <si>
    <t>이경화</t>
  </si>
  <si>
    <t>Lee Gyeongwha</t>
  </si>
  <si>
    <t>gyeonghwa55@gmail.com</t>
  </si>
  <si>
    <t>010-9150-9946</t>
  </si>
  <si>
    <t>010-8813-9946</t>
  </si>
  <si>
    <t>2020.01.03</t>
  </si>
  <si>
    <t>2023.02.05</t>
  </si>
  <si>
    <t>119112</t>
  </si>
  <si>
    <t>22-K9-043383</t>
  </si>
  <si>
    <t>2022.05.06</t>
  </si>
  <si>
    <t>39-104226</t>
  </si>
  <si>
    <t>0106</t>
  </si>
  <si>
    <t>0005-000596</t>
  </si>
  <si>
    <t>김찬희</t>
  </si>
  <si>
    <t>Kim Chanhee</t>
  </si>
  <si>
    <t>chanheeyes@naver.com</t>
  </si>
  <si>
    <t>010-8443-0230</t>
  </si>
  <si>
    <t>010-5796-5001</t>
  </si>
  <si>
    <t>2024.04</t>
  </si>
  <si>
    <t>122881</t>
  </si>
  <si>
    <t>0005-000597</t>
  </si>
  <si>
    <t>오정인</t>
  </si>
  <si>
    <t>Oh Jeongin</t>
  </si>
  <si>
    <t>oji4827@naver.com</t>
  </si>
  <si>
    <t>010-4782-4822</t>
  </si>
  <si>
    <t>010-9913-9496</t>
  </si>
  <si>
    <t>2025.02.14</t>
  </si>
  <si>
    <t>117545</t>
  </si>
  <si>
    <t>51-137384</t>
  </si>
  <si>
    <t>20-K9-077314</t>
  </si>
  <si>
    <t>2020.09.04</t>
  </si>
  <si>
    <t>0005-000598</t>
  </si>
  <si>
    <t>임정규</t>
  </si>
  <si>
    <t>Im Junggyu</t>
  </si>
  <si>
    <t>sa00047@naver.com</t>
  </si>
  <si>
    <t>010-9355-3305</t>
  </si>
  <si>
    <t>010-2467-5777</t>
  </si>
  <si>
    <t>2015.02</t>
  </si>
  <si>
    <t>2022.10.23</t>
  </si>
  <si>
    <t>2020.07.31</t>
  </si>
  <si>
    <t>2022.03.13</t>
  </si>
  <si>
    <t>100763</t>
  </si>
  <si>
    <t>2108600687</t>
  </si>
  <si>
    <t>2019.10.24</t>
  </si>
  <si>
    <t>19-k9-034327</t>
  </si>
  <si>
    <t>2019.04.19</t>
  </si>
  <si>
    <t>1380</t>
  </si>
  <si>
    <t>0819</t>
  </si>
  <si>
    <t>0005-000601</t>
  </si>
  <si>
    <t>홍문의</t>
  </si>
  <si>
    <t>Hong mooneui</t>
  </si>
  <si>
    <t>ansdml09@naver.com</t>
  </si>
  <si>
    <t>010-9559-2897</t>
  </si>
  <si>
    <t>010-8882-6923</t>
  </si>
  <si>
    <t>2012.03.13</t>
  </si>
  <si>
    <t>진단분석국 세균분석과</t>
  </si>
  <si>
    <t>수인성식품매개감염병 병원체 감시사업 운영(병원체 및 매개체 감시정보 분석 및 보고)/부서예산관리(예산집행 및 결산관련업무)/ 부서행정업무(관서운영경비 집행 및 물품관리)</t>
  </si>
  <si>
    <t>73-122935</t>
  </si>
  <si>
    <t>08-K9-00935</t>
  </si>
  <si>
    <t>2008.02.29</t>
  </si>
  <si>
    <t>보건의료사회학 , 보건정책론</t>
  </si>
  <si>
    <t>보건의료사회학, 보건정책론 등을 학습하였고 이해관계자들의 관계가 정책에 영향을 미치고 당사자들의 입장을 이해하고 정책 및 연구에 반영해야 한다는 것을 배웠습니다.</t>
  </si>
  <si>
    <t>보건의료연구개발사업관리 직무에 있어 가장 필요한 역량은 전문성이라고 생각합니다. 최신 동향을 파악하고, 새로운 분야에 필요한 사업 기획을 통해 좋은 성과를 도출해 낼 수 있는 기획력이 가장 중요하고, 전문성 향상을 위해서는 다양한 경험, 꾸준한 노력, 미션을 해결하려는 책임감이 필수 요건이라 할 수 있습니다. 지원분야인 보건의료연구개발사업관리와 관련한 실무 경험을 보유하고 있습니다. 첫째로, 오랜 기간 동안 국가 감염병 감시사업을 운영하며 사업관리 능력을 쌓았습니다. 18개 지자체와 협업을 통한 사업으로, 지자체의 성과를 평가하고 사업 성과물인 데이터의 통계적 분석을 통한 주별보고와 연간 실적 보고서 작성 등 사업관리 업무 경험이 있습니다. 이러한 경험들을 실무에 바로 적용시킬 수 있는 것이 저의 강점입니다. 전문성 개발을 위해서 보건산업에 관한 전문적 지식을 쌓고자 대학원을 진학하여 보건의료정책 및 질병관리 전공을 토대로 보건의료사회학 및 보건경제학, 보건정책론 등을 학습하였고 이해관계자들의 관계가 정책에 영향을 미치고 당사자들의 입장을 이해하고 정책에 반영해야 한다는 것을 배웠습니다. 또한 국내외 세균성 감염병에 대한 감시분석 업무를 통해 최근 동향을 조사, 분석하고 매주 산출되어 제공되는 보고서의 질 향상을 위해 분석 항목을 추가하고 통계적 분석을 수행하여 주별 자료로 홈페이지 등을 통해 발표 및 환류하였습니다. 제공된 자료는 외부 연구자 및 의료진들에게 감염병에 대한 관리, 예방 대책 및 유행 분석 연구에 활용되었고 감시사업을 수행하며 유행하는 세균의 특성 분석을 통해 감염병 관련 전문가와 국민들에게 치료 및 예방에 필요한 정보를 제공하는 공익적 사업을 수행하였습니다. 저의 감염병 감시사업 업무 수행은 최근 동향 조사, 분석 및 보고서 작성 역량을 강화하는 경험이 되었습니다. 감염병 예방과 치료에 필요한 정보를 제공하는 공익적 사업을 수행한 경험을 바탕으로 보건산업진흥원에서 수행하고 있는 많은 사업 분야 중 보건의료연구개발사업 분야에 전문성을 활용하여 기여할 수 있습니다. 감염병 감시사업을 운영한 경험을 바탕으로 공익적 R&amp;D 분야의 국내외동향 조사, 분석을 통해 정보를 분석하여 계획을 수립하고 사업을 기획하여 보건의료 문제해결에 일조하고 공공의 이익에 기여하고자 합니다.</t>
  </si>
  <si>
    <t>한국보건산업진흥원은 보건의료 산업의 성장을 통해 국민 건강과 삶의 질 향상을 도모하는 공공기관으로서, 공익성과 청렴성, 전문성을 핵심 가치로 삼고 있다고 이해하고 있습니다. 특히 진흥원은 보건산업의 경쟁력 강화와 일자리 창출, 공공서비스의 질 향상을 목표로 다양한 연구개발(R&amp;D) 사업과 정책 지원을 수행하고 있으며, 이러한 역할을 수행하는 데 있어 투명한 절차와 국민 신뢰 확보는 필수적인 요소입니다.  저는 공공기관의 업무는 단순한 행정적 수행을 넘어, 국민 전체를 위한 방향성과 윤리의식을 바탕으로 해야 한다고 생각합니다. 특히 진흥원의 업무 특성상 민간기업, 연구기관, 다양한 이해관계자들과의 협력이 활발히 이루어지는 만큼, 이해 충돌을 방지하고 행정의 공정성과 신뢰를 확보하기 위한 직업윤리가 무엇보다 중요하다고 느낍니다. 저는 청렴성과 공익성을 이러한 윤리의 핵심 가치로 보고 있습니다. 따라서 청렴교육, 청탁금지법 등 공공기관 임직원을 위한 법령 교육 이수는 물론, 실무 수행 시에도 외부 민원인 또는 협력 기관과의 접촉 과정에서 항상 규정에 기반해 판단하고, 일관된 기준으로 업무를 처리하기 위해 노력했습니다. 또, 작은 일이라도 스스로에게 “이 행동이 공익에 부합하는가”라는 질문을 던지며, 업무의 목적과 방향성을 점검해 왔습니다. 입사 후에는 보건산업진흥원의 핵심가치를 지키기 위해 다음의 직업윤리를 실천하고자 합니다. 첫째, 업무의 투명성과 책임성을 기반으로 한 청렴한 자세를 유지하겠습니다. 둘째, 공익 우선의 시각으로 정책과 지원 사업을 기획·관리하고 변화하는 보건산업 환경에 발맞추기 위해 전문성과 윤리의식을 지속적으로 함께 성장시켜 나가겠습니다. 이를 위해 앞으로도 지속적인 윤리교육 이수, 정책·법령에 대한 자기주도 학습, 동료와의 윤리적 소통 등을 이어갈 계획입니다. 진흥원의 일원으로서 저는 ‘신뢰받는 공공기관’이라는 조직 가치를 실현하기 위해, 청렴성과 공익성이라는 직업윤리를 업무 전반에 반영하며 국민에게 신뢰를 주는 정책 수행자가 되겠습니다.</t>
  </si>
  <si>
    <t>벤처창업 동아리 활동을 통해 6개월이라는 짧은 시간에 건강기능성 음료를 생산하고 최종적으로 상품화하는 프로젝트를 수행하였습니다. 당시 10명의 식품공학 실험실 팀원들로 프로젝트 팀이 구성되었고 사업 예산 확보를 위해 사업계획서를 작성하고 2인 5조 체제로 분업화하여 건강기능성 식품의 개발 방법 조사, 분석하고 연구 개발 관련 문헌 조사를 통해 실험 설계를 하였습니다. 당시 건강기능식품에 대한 관심의 증가로 웰빙 열풍이였고 면역과 항암효과에 좋은 마늘을 아이템으로 선정하여 효능이 강화된 마늘을 이용한 음료 생산을 목표로 프로젝트를 수행하였습니다. 예비실험을 통해 관능평가를 수행하는 과정에서 마늘이라는 식품의 특성상 마늘취가 강하여 대중적으로 섭취할 수 있는 음료로서 적절하지 않다는 의견이 다수 있었고, 마늘취를 감소시키고 최적의 맛을 찾기 위한 실험 설계에 여러 문제와 어려움이 발생하였습니다. 마늘 관련 다양한 문헌과 시판 제품을 분석하여 설계하였지만 마늘취를 감소시키는 전처리 공정 수행에 대한 정보가 부족하였고 부 재료에 대한 사전조사가 미비하였습니다. 제품 출시까지 시간적 여유가 없었기 때문에 저는 열처리공정실험을 주도하고 관능평가를 반복 수행하였고, 그 결과 마늘취는 감소하고 효능은 유지하는 흑마늘 제조 조건을  도출 할 수 있었습니다. 또한 부재료를 첨가하는 방안을 제시하였고 조사를 통해 6가지 부재료를 선택하였습니다. 결과적으로 6가지 부재료가 강한 마늘취를 감소시킬 수 있었고 관능 평가 및 제품 선호도 조사에서 선호도가 가장 높았던 배합비율을 선정하여 제품화할 수 있었습니다. 실험 기간이 촉박했기 때문에 주 3회 팀 미팅을 주도하여 실험 결과를 공유하고 문제를 빠르게 조정할 수 있도록 했습니다. 또한 실험 결과를 팀원들과 공유함으로써 정보의 체계적인 흐름과 실행력 향상에 기여했습니다. 실험 설계에 여러 어려움이 있었지만 유사 문헌과 시판 제품을 참고하고 팀원들과의 끊임없는 논의를 통해 포기하지 않고 끝까지 책임감을 갖고 노력하여 최적의 기능성 마늘 음료를 생산하였고 장려상을 수상하는 기쁨도 얻을 수 있었습니다. 이러한 저의 경험이 해당 직무를 수행할 때 사업 기획과 문제 해결에 도움이 될 것입니다.</t>
  </si>
  <si>
    <t>저의 강점은 문제 해결을 위한 체계적인 분석 능력과 협업 중심의 실행력입니다. 이는 보건의료연구개발 사업관리 업무에서 필수적인 역량이라고 생각합니다. 실제로 부서 내 물품 재고관리의 비효율성 문제를 해결했던 경험이 있습니다. 재고 확인에 과도한 시간이 소요되고 중복 구매가 잦았던 상황에서, 저는 물품별 라벨링 시스템을 기획·도입하여 실시간 재고 파악과 효율적인 자원 관리가 가능하도록 업무 프로세스를 개선했습니다. 단순한 아이디어였지만, 이를 부서 전체가 참여하는 방식으로 확산시키며 협업 기반의 지속가능한 시스템을 구축했습니다. 이 경험은 사업관리 업무에서 다양한 이해관계자와 협력해 문제를 해결하는 데 중요한 자산이 될 수 있습니다.
또한, 청렴 프로그램의 일환으로 세대 간 소통 문제를 개선하고자 수평적인 조직문화를 촉진하는 프로그램을 기획·운영한 경험도 있습니다. 무기명 투표와 비공식 카카오톡 채널을 통해 구성원 간의 자율적 참여를 이끌어내고, 자발적 소통이 가능한 분위기를 조성함으로써 구성원의 참여율과 신뢰도를 높였습니다. 이와 같은 경험은 보건산업진흥원과 같이 다양한 세대와 전문 인력이 함께 협업하는 조직 내에서 소통을 조율하고, 참여형 R&amp;D 과제를 원활히 관리하는 데 있어 실질적인 강점이 될 것이라 생각합니다. 보건산업진흥원은 공공성과 전문성을 동시에 요구하며, 특히 다부처 연계, 민관 협력, 예산 집행의 책임성 등이 중요한 기관입니다. 저는 단순히 문제를 해결하는 데 그치지 않고, 그 원인을 구조적으로 분석하고 이를 체계적으로 개선하는 역량을 보유하고 있으며, 이를 R&amp;D 과제관리와 협력 조정, 성과 모니터링 등 전반적인 사업관리 업무에 접목해 조직에 기여할 수 있다고 자신합니다. 반면, 저의 보완점은 업무를 맡았을 때 처음부터 모든 것을 스스로 해결하려는 경향입니다.  과제를 맡으면 완벽히 준비된 상태로 마무리해야 한다는 부담이 컸고, 초기에는 주변에 적극적으로 도움을 요청하거나 협조를 구하는 데 어려움을 겪었습니다. 예를 들어, 부서 내 재고관리 프로세스를 개선할 당시에도 처음에는 모든 절차와 도구를 혼자서 설계하고 검토하다 보니, 오히려 실행 시점이 늦어지고 일부 요소는 현장과 맞지 않아 수정해야 했습니다. 이후에는 동료들과 아이디어를 사전에 공유하고, 현장의 의견을 더 빠르게 반영하는 방식으로 업무 효율이 높아졌습니다. 이 경험을 통해 저는 혼자 완성도 있게 추진하는 것보다, 적시에 협력하고 피드백을 반영하는 것이 더 큰 성과로 이어진다는 점을 배웠습니다. 특히 보건의료 R&amp;D 사업관리처럼 다양한 이해관계자와 협업이 필수적인 업무에서는, 의견을 수렴하고 함께 문제를 풀어가는 협업 역량이 더욱 중요하다는 것을 인식하고 있습니다. 현재는 과업을 맡을 때 초기에 팀원들과 공유하고 소통하는 것을 습관화하고 있으며, 입사 이후에도 이러한 태도를 기반으로 더욱 유연하고 열린 자세로 업무에 임하겠습니다.</t>
  </si>
  <si>
    <t>0005-000603</t>
  </si>
  <si>
    <t>김동영</t>
  </si>
  <si>
    <t>Kim Dongyeong</t>
  </si>
  <si>
    <t>my601704@naver.com</t>
  </si>
  <si>
    <t>010-3640-3112</t>
  </si>
  <si>
    <t>010-9213-1004</t>
  </si>
  <si>
    <t>경남지방경찰</t>
  </si>
  <si>
    <t>2011.08.16</t>
  </si>
  <si>
    <t>0005-000605</t>
  </si>
  <si>
    <t>권나은</t>
  </si>
  <si>
    <t>Kwon Naeun</t>
  </si>
  <si>
    <t>naeunkwon20@gmail.com</t>
  </si>
  <si>
    <t>010-9239-8298</t>
  </si>
  <si>
    <t>010-3802-0297</t>
  </si>
  <si>
    <t>930.0</t>
  </si>
  <si>
    <t>155587</t>
  </si>
  <si>
    <t>91688</t>
  </si>
  <si>
    <t>0801</t>
  </si>
  <si>
    <t>0005-000606</t>
  </si>
  <si>
    <t>김경민</t>
  </si>
  <si>
    <t>Kim Kyungmin</t>
  </si>
  <si>
    <t>kk520ss@naver.com</t>
  </si>
  <si>
    <t>010-3881-1436</t>
  </si>
  <si>
    <t>010-5603-1119</t>
  </si>
  <si>
    <t>2023.04.15</t>
  </si>
  <si>
    <t>150278</t>
  </si>
  <si>
    <t>22-K9-079190</t>
  </si>
  <si>
    <t>52-103466</t>
  </si>
  <si>
    <t>0005-000608</t>
  </si>
  <si>
    <t>임예지</t>
  </si>
  <si>
    <t>Lim Yeiji</t>
  </si>
  <si>
    <t>limyj0621@naver.com</t>
  </si>
  <si>
    <t>010-9541-0621</t>
  </si>
  <si>
    <t>010-5421-4024</t>
  </si>
  <si>
    <t>828</t>
  </si>
  <si>
    <t>0621</t>
  </si>
  <si>
    <t>0005-000609</t>
  </si>
  <si>
    <t>김한솔</t>
  </si>
  <si>
    <t>Kim Hansol</t>
  </si>
  <si>
    <t>pup_1102@naver.com</t>
  </si>
  <si>
    <t>010-3920-6244</t>
  </si>
  <si>
    <t>010-3610-6244</t>
  </si>
  <si>
    <t>0005-000611</t>
  </si>
  <si>
    <t>김남훈</t>
  </si>
  <si>
    <t>Kim Namhun</t>
  </si>
  <si>
    <t>dhfskh@naver.com</t>
  </si>
  <si>
    <t>010-4522-4390</t>
  </si>
  <si>
    <t>010-3126-4390</t>
  </si>
  <si>
    <t>2015.05</t>
  </si>
  <si>
    <t>2017.02</t>
  </si>
  <si>
    <t>2022.08.16</t>
  </si>
  <si>
    <t>ITQ한글엑셀 B등급</t>
  </si>
  <si>
    <t>kpc 한국생산성본부</t>
  </si>
  <si>
    <t>A001-2015103-003948</t>
  </si>
  <si>
    <t>2015.04.02</t>
  </si>
  <si>
    <t>0403</t>
  </si>
  <si>
    <t>0005-000613</t>
  </si>
  <si>
    <t>김민환</t>
  </si>
  <si>
    <t>Kim Minhwan</t>
  </si>
  <si>
    <t>urco12@naver.com</t>
  </si>
  <si>
    <t>010-7713-1564</t>
  </si>
  <si>
    <t>010-2252-1564</t>
  </si>
  <si>
    <t>2A7301027504</t>
  </si>
  <si>
    <t>17-K9-024011</t>
  </si>
  <si>
    <t>2017.04.21</t>
  </si>
  <si>
    <t>0005-000614</t>
  </si>
  <si>
    <t>윤태웅</t>
  </si>
  <si>
    <t>yoon tae woong</t>
  </si>
  <si>
    <t>ytw9723@naver.com</t>
  </si>
  <si>
    <t>010-6720-1016</t>
  </si>
  <si>
    <t>2020.09</t>
  </si>
  <si>
    <t>2022.02</t>
  </si>
  <si>
    <t>2024.10.13</t>
  </si>
  <si>
    <t>127043</t>
  </si>
  <si>
    <t>66-102932</t>
  </si>
  <si>
    <t>2023.08.25</t>
  </si>
  <si>
    <t>23-K9-028325</t>
  </si>
  <si>
    <t>2023.04.14</t>
  </si>
  <si>
    <t>0902</t>
  </si>
  <si>
    <t>0005-000615</t>
  </si>
  <si>
    <t>이영채</t>
  </si>
  <si>
    <t>Lee Yeongchae</t>
  </si>
  <si>
    <t>janelee822@gmail.com</t>
  </si>
  <si>
    <t>010-9240-1359</t>
  </si>
  <si>
    <t>010-2754-1359</t>
  </si>
  <si>
    <t>114213</t>
  </si>
  <si>
    <t>BAE-010001223</t>
  </si>
  <si>
    <t>2025.07.11</t>
  </si>
  <si>
    <t>23-K9-088360</t>
  </si>
  <si>
    <t>2023.12.22</t>
  </si>
  <si>
    <t>0005-000616</t>
  </si>
  <si>
    <t>류지희</t>
  </si>
  <si>
    <t>RYU JIHEE</t>
  </si>
  <si>
    <t>wlgml9295@naver.com</t>
  </si>
  <si>
    <t>010-9322-9395</t>
  </si>
  <si>
    <t>010-4635-9297</t>
  </si>
  <si>
    <t>한국세무사회자격시험</t>
  </si>
  <si>
    <t>120120018003</t>
  </si>
  <si>
    <t>15-K9-001033</t>
  </si>
  <si>
    <t>2015.01.23</t>
  </si>
  <si>
    <t>0513</t>
  </si>
  <si>
    <t>0005-000617</t>
  </si>
  <si>
    <t>유광진</t>
  </si>
  <si>
    <t>Yu Gwangjin</t>
  </si>
  <si>
    <t>shineenvy@kakao.com</t>
  </si>
  <si>
    <t>010-6688-1153</t>
  </si>
  <si>
    <t>010-5100-3409</t>
  </si>
  <si>
    <t>2024.03</t>
  </si>
  <si>
    <t>104364</t>
  </si>
  <si>
    <t>57-110453</t>
  </si>
  <si>
    <t>21-K9-064852</t>
  </si>
  <si>
    <t>0005-000619</t>
  </si>
  <si>
    <t>박은솔</t>
  </si>
  <si>
    <t>Park Eunsol</t>
  </si>
  <si>
    <t>pes8006@gmail.com</t>
  </si>
  <si>
    <t>010-8957-8006</t>
  </si>
  <si>
    <t>010-2065-5855</t>
  </si>
  <si>
    <t>710.0</t>
  </si>
  <si>
    <t>127373</t>
  </si>
  <si>
    <t>23-K9-047897</t>
  </si>
  <si>
    <t>63-112926</t>
  </si>
  <si>
    <t>1176</t>
  </si>
  <si>
    <t>0005-000621</t>
  </si>
  <si>
    <t>이수정</t>
  </si>
  <si>
    <t>Lee Soojeong</t>
  </si>
  <si>
    <t>ssoo1403@naver.com</t>
  </si>
  <si>
    <t>010-2272-0284</t>
  </si>
  <si>
    <t>010-6466-1679</t>
  </si>
  <si>
    <t>23877</t>
  </si>
  <si>
    <t>2206732507</t>
  </si>
  <si>
    <t>0005-000622</t>
  </si>
  <si>
    <t>조민</t>
  </si>
  <si>
    <t>Jo Min</t>
  </si>
  <si>
    <t>min8606@gmail.com</t>
  </si>
  <si>
    <t>010-4141-1498</t>
  </si>
  <si>
    <t>010-4411-1955</t>
  </si>
  <si>
    <t>Mechanomyography for the Measurement of Muscle Fatigue Caused by Repeated Functional Electrical Stimulation</t>
  </si>
  <si>
    <t>International Journal of Precision Engineering and Manufacturing, 19(9), 1405-1410, 2018</t>
  </si>
  <si>
    <t>2018.09.14</t>
  </si>
  <si>
    <t>Korean Society for Precision Engineering</t>
  </si>
  <si>
    <t>2234-7593</t>
  </si>
  <si>
    <t>2A0307824593</t>
  </si>
  <si>
    <t>0005-000623</t>
  </si>
  <si>
    <t>최희정</t>
  </si>
  <si>
    <t>Choi Huijeong</t>
  </si>
  <si>
    <t>gwc1117@gmail.com</t>
  </si>
  <si>
    <t>010-8892-3816</t>
  </si>
  <si>
    <t>010-4624-3816</t>
  </si>
  <si>
    <t>133258</t>
  </si>
  <si>
    <t>34-123404</t>
  </si>
  <si>
    <t>0005-000624</t>
  </si>
  <si>
    <t>구응모</t>
  </si>
  <si>
    <t>Koo Eungmo</t>
  </si>
  <si>
    <t>kemo17@naver.com</t>
  </si>
  <si>
    <t>010-4021-5708</t>
  </si>
  <si>
    <t>010-3748-5708</t>
  </si>
  <si>
    <t>51-101625</t>
  </si>
  <si>
    <t>일반행정사</t>
  </si>
  <si>
    <t>행정자치부</t>
  </si>
  <si>
    <t>16101034920</t>
  </si>
  <si>
    <t>2016.12.07</t>
  </si>
  <si>
    <t>0005-000625</t>
  </si>
  <si>
    <t>정세미</t>
  </si>
  <si>
    <t>Jung Semi</t>
  </si>
  <si>
    <t>tpalal@naver.com</t>
  </si>
  <si>
    <t>010-2296-7666</t>
  </si>
  <si>
    <t>2021.03.19</t>
  </si>
  <si>
    <t>행정관리사 2급</t>
  </si>
  <si>
    <t>한국행정관리협회</t>
  </si>
  <si>
    <t>2102-130365</t>
  </si>
  <si>
    <t>2013.12.30</t>
  </si>
  <si>
    <t>행정관리사 3급</t>
  </si>
  <si>
    <t>2003-131459</t>
  </si>
  <si>
    <t>2013.06.28</t>
  </si>
  <si>
    <t>0005-000627</t>
  </si>
  <si>
    <t>hyojink0620@gmail.com</t>
  </si>
  <si>
    <t>010-2234-4464</t>
  </si>
  <si>
    <t>010-3997-9595</t>
  </si>
  <si>
    <t>2021.08.07</t>
  </si>
  <si>
    <t>2C1309125593</t>
  </si>
  <si>
    <t>54-228158</t>
  </si>
  <si>
    <t>21-K9-021786</t>
  </si>
  <si>
    <t>2021.03.05</t>
  </si>
  <si>
    <t>0620</t>
  </si>
  <si>
    <t>0005-000628</t>
  </si>
  <si>
    <t>권미진</t>
  </si>
  <si>
    <t>Kwon Mijin</t>
  </si>
  <si>
    <t>alwls0071@naver.com</t>
  </si>
  <si>
    <t>010-7355-0992</t>
  </si>
  <si>
    <t>010-3947-0071</t>
  </si>
  <si>
    <t>5급</t>
  </si>
  <si>
    <t>163628</t>
  </si>
  <si>
    <t>2020.11.09</t>
  </si>
  <si>
    <t>0005-000630</t>
  </si>
  <si>
    <t>권민채</t>
  </si>
  <si>
    <t>Kwon minchae</t>
  </si>
  <si>
    <t>njalsco@naver.com</t>
  </si>
  <si>
    <t>010-2877-2802</t>
  </si>
  <si>
    <t>010-8829-6559</t>
  </si>
  <si>
    <t>2O7134922408</t>
  </si>
  <si>
    <t>대한상공회의소 회장</t>
  </si>
  <si>
    <t>19-K9-090221</t>
  </si>
  <si>
    <t>2019.09.27</t>
  </si>
  <si>
    <t>35-103399</t>
  </si>
  <si>
    <t>0005-000631</t>
  </si>
  <si>
    <t>이선민</t>
  </si>
  <si>
    <t>lee seon min</t>
  </si>
  <si>
    <t>pnm231@daum.net</t>
  </si>
  <si>
    <t>010-4224-6251</t>
  </si>
  <si>
    <t>010-3907-5126</t>
  </si>
  <si>
    <t>2024.09.04</t>
  </si>
  <si>
    <t>108398</t>
  </si>
  <si>
    <t>24202111258G</t>
  </si>
  <si>
    <t>66-212797</t>
  </si>
  <si>
    <t>0420</t>
  </si>
  <si>
    <t>0005-000632</t>
  </si>
  <si>
    <t>최하영</t>
  </si>
  <si>
    <t>CHOI HA YOUNG</t>
  </si>
  <si>
    <t>hylove7844@naver.com</t>
  </si>
  <si>
    <t>010-2381-7844</t>
  </si>
  <si>
    <t>010-5652-7844</t>
  </si>
  <si>
    <t>2022.09.04</t>
  </si>
  <si>
    <t>2C6943824295</t>
  </si>
  <si>
    <t>20202142682B</t>
  </si>
  <si>
    <t>42-100053</t>
  </si>
  <si>
    <t>0427</t>
  </si>
  <si>
    <t>0005-000633</t>
  </si>
  <si>
    <t>윤진경</t>
  </si>
  <si>
    <t>Yoon Jinkyung</t>
  </si>
  <si>
    <t>jkyoon0622@gmail.com</t>
  </si>
  <si>
    <t>010-9751-0622</t>
  </si>
  <si>
    <t>CRISPR interference–mediated metabolic engineering of Corynebacterium glutamicum for homo-butyrate production</t>
  </si>
  <si>
    <t>Biotechnology and Bioengineering, 115(8):2067-2074, 2018 Aug</t>
  </si>
  <si>
    <t>Biotechnology and Bioengineering</t>
  </si>
  <si>
    <t>0006-3592</t>
  </si>
  <si>
    <t>얀센백신</t>
  </si>
  <si>
    <t>MSAT</t>
  </si>
  <si>
    <t>Senior Engineer</t>
  </si>
  <si>
    <t>바이오의약품 Drug product 생산 기술 및 밸리데이션</t>
  </si>
  <si>
    <t>2023.03.13</t>
  </si>
  <si>
    <t>2024.11.27</t>
  </si>
  <si>
    <t>공정개발팀</t>
  </si>
  <si>
    <t>Manager</t>
  </si>
  <si>
    <t>폐렴구균백신 배양 (발효) 공정 개발 프로젝트 리딩</t>
  </si>
  <si>
    <t>삼성바이오로직스</t>
  </si>
  <si>
    <t>2023.03.12</t>
  </si>
  <si>
    <t>USP MSAT</t>
  </si>
  <si>
    <t>Senior Scientist</t>
  </si>
  <si>
    <t>바이오의약품 배양 공정 생산 기술 이전</t>
  </si>
  <si>
    <t>동아ST(구 동아쏘시오홀딩스)</t>
  </si>
  <si>
    <t>2017.12.11</t>
  </si>
  <si>
    <t>2020.06.22</t>
  </si>
  <si>
    <t>바이오텍연구소 세포주개발팀, 공정개발팀</t>
  </si>
  <si>
    <t>바이오의약품 세포주 개발 및 배양 공정 개발</t>
  </si>
  <si>
    <t>2023.12.26</t>
  </si>
  <si>
    <t>2C9154231324</t>
  </si>
  <si>
    <t>2024년 의약품 규제업무 전문가 양성과정 (중급교육)</t>
  </si>
  <si>
    <t>국내외 의약품 인허가 정책 및 관련 허가 문서, CTD 작성 교육</t>
  </si>
  <si>
    <t>한국규제과학센터장</t>
  </si>
  <si>
    <t>[직장인을 위한 협상 능력 UP!] 업무성과를 높이는 협상전략</t>
  </si>
  <si>
    <t>직장 내외 협상전략 교육 (NCS 분류: 경영기획 (02010101)</t>
  </si>
  <si>
    <t>[전문성을 바탕으로 보건산업의 지속가능한 성장을 지원]
한국보건산업진흥원의 보건산업진흥지원 분야에서는 국내 보건산업의 지속적인 성장과 글로벌 경쟁력 강화를 위해 1) 기술 사업화 및 기업의 글로벌 진출을 위한 지원, 2) 인증센터 운영과 평가 및 시험 지원, 3) 전문인력 양성을 위한 지원사업을 수립하고 실행하고 있습니다.
구체적으로 1) 기술 사업화 및 글로벌 진출을 위해서는 유망 기술 선별을 통한 사업화 지원, 특허와 인허가 컨설팅 및 투자유치 지원, 글로벌 파트너 매칭 등의 지원 사업을 진행하고 있습니다.
2) 인증 및 평가 지원 측면에서는 보건신기술 및 혁신형 제약기업 및 의료기기기업 인증과 의료기기 임상 및 적합성 평가 지원, 국산 백신 및 원부자재 성능시험 지원하고 있습니다. 
3) 전문인력 양성을 위해 AI 신약개발 교육, 제약 및 의료기기 산업 특성화대학원 지원, 바이오의약품 생산공정 전문인력 양성 사업을 진행하고 있습니다.
위와 같은 보건산업 지원사업을 수행하기 위해서는 산업 동향과 관련 제도 및 인허가 규정에 대한 이해, 의약품 생산 공정 관련 전문성을 갖추어야 한다고 생각합니다.
저는 식품생명공학과 대사공학 분야의 석사학위를 취득한 후, 총 7년 6개월 동안 동아ST, 삼성바이오로직스, SK바이오사이언스에서 연구 개발 및 생산 기술의 실무 경력을 쌓았습니다.
동아ST 공정연구팀에서 항체의약품 세포주 개발 및 배양 공정개발 연구를 진행하였으며 삼성바이오로직스 MSAT팀에서 바이오시밀러 생산을 위한 배양 공정 기술이전을 수행하였습니다. 이를 통해 유전자 수준부터 DoE 및 PAT 기반의 실험 능력을 갖추었고, 글로벌 제약사 및 유관 부서와 협업하여 고객사 공정 분석을 토대로 생산 스케일에 맞게 공정 전략을 수립하고, 공정 모니터링과 일탈 대응 및 CAPA 수립을 통해 70배치 이상의 항체의약품의 상업 생산을 성공시킨 경험이 있습니다.
이후 SK바이오사이언스에서 폐렴구균 백신의 배양 공정 개발 프로젝트를 리딩하며 공정개발 뿐 만 아니라 중장기 전략 수립 논의를 진행하며, 보다 프로젝트를 다각도로 바라보고 전략을 수립하는 사업 개발 업무에 관심을 가지게 되었습니다.
저의 바이오 의약품의 연구개발 및 생산 기술 이전, 프로젝트 리딩 경험을 토대로 한 전문성을 발휘하여 한국보건산업진흥원에서 유망 기술의 사업화, 연구 개발 및 전문인력 양성을 지원하고 보건산업이 국가전략 1위 산업으로 도약하는데 기여하고 싶습니다.</t>
  </si>
  <si>
    <t>[도전으로 다져온 전문성과 실무 경험으로 산업 현장을 이해하고 지원]
한국보건산업진흥원은 보건산업의 육성 및 보건의료 서비스 향상을 위한 지원 사업을 주도하며 이를 위해 구성원의 전문성과 스스로 변화와 혁신을 만들어가는 자율을 중시하고 있습니다.
저는 안정적인 보수와 복지가 갖춰진 기업에서 근무하였지만, 제 행복은 보수나 복지보다는 새로운 것에 대한 배움과 더 나아가는 것에 대한 갈망과 성취감에서 온다는 것을 깨달았습니다.
동아ST에서 바이오의약품의 세포주 개발 및 공정 개발 연구경험을 토대로 다음 단계인 생산을 이해하고 싶어 삼성바이오로직스로 이직하여 글로벌 제약사의 바이오시밀러 생산 공정을 배우고 기술 이전하는 업무에 도전하였고, 다양한 생산 공정 방식을 익힐 수 있었습니다. 이후 이를 적용해 바이오의약품 공정 개발을 리딩하고 싶다는 생각에 SK바이오사이언스에 입사하여 백신 배양 공정 개발 프로젝트를 리딩하며 균주 선별 기간 단축과 DoE 기반 공정 개발을 통해 50% 품질 향상을 이루었습니다. 프로젝트를 리딩하는 과정에서 보다 바이오 산업에 대한 이해와 사업 전략 수립 및 바이오 의약품 허가에 관한 관심이 생겨 2024년도 한국규제과학센터의 의약품 규제업무 전문가 양성과정 (중급)을 수료하였으며, 2025년도에는 의료기기 RA 2급 자격증을 취득하였습니다.
안주하기 보다는 늘 새로운 도전을 통해 전문성을 개발하였고 국내 바이오 산업의 발전에도 기여해왔습니다. 일을 단순한 생계 수단으로 생각하는 것이 아닌 열정과 자부심의 원천으로 생각하는 구성원으로서, 이제는 한국보건산업진흥원에서 사기업에서 쌓은 경험을 바탕으로 산업과 기업의 현실을 이해하며 보다 구체적이고 실효성 있는 지원사업을 기획하고 실행하는데 기여하고 싶습니다.</t>
  </si>
  <si>
    <t>[서로의 강, 약점을 보완하며 목표를 이루는 협업 지향]
동아ST 공정연구팀에서 근무하며 여러 팀원, 선배들과 배양 업무을 수행하면서 각자만의 실험법과 노하우가 있다는 것을 깨달았습니다. 저 또한 석사과정 시 터득한 저만의 실험법이 있었으나 이를 고집하지 않았고, 각 실험법의 장점과 단점을 파악하고 좋은 부분을 습득하고자 하였습니다. 각 팀원의 업무 스타일을 기억하고 필요로 하는 부분은 미리 준비하며 협업하였고, 그 결과 바이오시밀러 생산을 위한 200L scale up 공정 연구를 성공적으로 수행하여 생산을 위한 기술 이전에 보탬이 된 경험이 있습니다.
또한 선배들의 실험 노하우를 배우기 위해 대신 배양기 세팅, 주말 출근을 도맡아 하면서 배양실험과 트렌드 분석법을 빠르게 익혔습니다. 이를 통해 scale down model qualification 업무를 맡을 수 있었고, 기존 bioreactor power input 계산을 통한 agitation 값이 잘못 설정된 부분을 찾아 실험의 재설계를 제안하여 기존 모델보다 개선된 결과를 도출할 수 있었습니다.
제가 추구하는 조직 생활은 단순한 친밀함, 원활한 의사소통을 넘어서 조직의 목표달성을 함께 이루어 나가는 관계입니다. 이를 위해 팀원 간 업무 스타일과 강점을 이해하고, 제가 부족한 부분은 동료가 잘하고 동료가 힘들어하거나 부족한 부분은 제가 채우며 시너지 있는 협업이 중요하다고 생각합니다. 그 동안의 화합의 경험을 바탕으로 팀원들과 협력하며 공동의 목표를 달성해 나가는 구성원이 되고 싶습니다.</t>
  </si>
  <si>
    <t>[전문성과 협업 능력으로 보건산업 지원사업의 성공에 기여]
저는 바이오의약품 연구 개발과 생산 분야에서 쌓은 실무 경험, 의약품 및 의료기기 인허가 전문가 교육과 자격증 취득을 통해 바이오 산업에 대한 이해와 전문성을 갖추고 있습니다. 뿐 만 아니라 바이오 의약품 생산 시설에서 예상하지 못했던 이슈들을 대응하는 과정에서 여러 부서원들과의 협업 경험을 쌓았습니다.
삼성바이오로직스에서 바이오의약품 생산을 위한 신규 공장 건설 후 첫 배양기 mass transfer study를 진행하면서 새로운 기기의 사용이 많았기에 예상하지 못했던 일탈들이 발생하게 되었고 study를 중단을 해야 할지, 위험 평가 후 지속할 것인지 등 즉각 조치를 위한 결정을 해야 하는 순간들이 있었습니다.  타 부서원들과 study 결과 해석 측면, 전반적인 수행 일정, 자재 이슈 등 여러 방면에서의 위험도와 이점을 분석하였고, 이 과정에서 함께 해결하겠다는 의지와 우선 순위에 중점을 둔다면 빠르게 의사 결정을 하고 해결해 나갈 수 있다는 것을 배웠으며 공장 설비에 대한 이해도 및 타 부서와의 커뮤니케이션 능력이 향상될 수 있었습니다.
한국보건산업진흥원에서 유망 기술 사업화를 위한 지원과 신사업 발굴을 위한 협력, 인증 및 인력 양성을 위한 지원 사업을 수행하기 위해서는 관련 업계에 대한 이해와 산·학·연·관을 아우르는 협업 능력이 필수적이라 생각합니다. 저의 전문성과 협업능력을 토대로 공동의 목표를 달성한 경험은 다학제적 협업이 중심이 되는 진흥원의 업무환경에 빠르게 적응하고 성공적인 지원사업 운영에 기여할 수 있는 기반이 될 것입니다.
[부족함을 원동력으로, 배움을 통한 사업관리 전문성 향상]
정부지원 예산사업 운영과 기업분석, 기술평가, 기술투자, 기술창업 등 기술사업화에 대한 실무 경험이 없기에 사업관리 능력을 보완해야 한다고 생각합니다.
저의 바이오 분야에서의 실무 경험을 통한 기술사업화의 기반이 되는 기술의 본질에 대한 이해에서 더 나아가, 한국보건산업진흥원에서 보건산업 활성화를 위한 사업 지원 및 정책 개발을 직접 수행하며 산업 전반의 생태계의 흐름까지 연결할 수 있는 시야와 전문성을 키우고 싶습니다. 부족함을 성장의 원동력으로 삼아 보건산업에 실질적으로 기여할 수 있는 인재로 거듭나겠습니다.</t>
  </si>
  <si>
    <t>0005-000635</t>
  </si>
  <si>
    <t>김지현</t>
  </si>
  <si>
    <t>Kim Jihyun</t>
  </si>
  <si>
    <t>rlawlgus020406@naver.com</t>
  </si>
  <si>
    <t>010-2852-5625</t>
  </si>
  <si>
    <t>010-3805-5625</t>
  </si>
  <si>
    <t>2025.04.16</t>
  </si>
  <si>
    <t>72-104220</t>
  </si>
  <si>
    <t>73270</t>
  </si>
  <si>
    <t>0005-000636</t>
  </si>
  <si>
    <t>최건희</t>
  </si>
  <si>
    <t>CHOI GUNHEE</t>
  </si>
  <si>
    <t>chlrjsgml77@naver.com</t>
  </si>
  <si>
    <t>010-3371-5750</t>
  </si>
  <si>
    <t>010-8466-5750</t>
  </si>
  <si>
    <t>2020.03</t>
  </si>
  <si>
    <t>2022.06</t>
  </si>
  <si>
    <t>22-K9-093314</t>
  </si>
  <si>
    <t>0809</t>
  </si>
  <si>
    <t>0005-000637</t>
  </si>
  <si>
    <t>이소정</t>
  </si>
  <si>
    <t>Lee Sojung</t>
  </si>
  <si>
    <t>moolsyrup@naver.com</t>
  </si>
  <si>
    <t>010-4581-3985</t>
  </si>
  <si>
    <t>010-7322-3495</t>
  </si>
  <si>
    <t>5급(210~300) (216)</t>
  </si>
  <si>
    <t>H52501001007</t>
  </si>
  <si>
    <t>74-326150</t>
  </si>
  <si>
    <t>24203240978H</t>
  </si>
  <si>
    <t>0005-000638</t>
  </si>
  <si>
    <t>성현희</t>
  </si>
  <si>
    <t>Seong HyeonHui</t>
  </si>
  <si>
    <t>shh533@naver.com</t>
  </si>
  <si>
    <t>010-5170-3110</t>
  </si>
  <si>
    <t>010-2299-3110</t>
  </si>
  <si>
    <t>25-K9-003043</t>
  </si>
  <si>
    <t>2025.02.04</t>
  </si>
  <si>
    <t>65-101190</t>
  </si>
  <si>
    <t>0005-000639</t>
  </si>
  <si>
    <t>이경희</t>
  </si>
  <si>
    <t>Lee Gyeonghui</t>
  </si>
  <si>
    <t>lkh100794@gmail.com</t>
  </si>
  <si>
    <t>010-3838-2015</t>
  </si>
  <si>
    <t>010-3177-2949</t>
  </si>
  <si>
    <t>사회통계국 농어업통계과</t>
  </si>
  <si>
    <t>전산요원</t>
  </si>
  <si>
    <t>농림어업분야 자료 정비 및 분석, 통계 조사 및 행정 지원</t>
  </si>
  <si>
    <t>대전광역시선거관리위원회</t>
  </si>
  <si>
    <t>2024.04.10</t>
  </si>
  <si>
    <t>사이버공정선거지원단</t>
  </si>
  <si>
    <t>위법성검토요원</t>
  </si>
  <si>
    <t>사이버상 선거법 위반혐의게시물 등에 관한 위법 여부 검토</t>
  </si>
  <si>
    <t>나노종합기술원</t>
  </si>
  <si>
    <t>IoT센서개발센터</t>
  </si>
  <si>
    <t>연구과제 사업관리 및 연구행정 업무</t>
  </si>
  <si>
    <t>직종 변경 등 사유</t>
  </si>
  <si>
    <t>2020.04.20</t>
  </si>
  <si>
    <t>기획운영팀</t>
  </si>
  <si>
    <t>위촉주임연구원</t>
  </si>
  <si>
    <t>센터 운영 및 연구 지원 등 행정 업무</t>
  </si>
  <si>
    <t>2H0339033373</t>
  </si>
  <si>
    <t>44-113705</t>
  </si>
  <si>
    <t>19-K9-062203</t>
  </si>
  <si>
    <t>국제협상론</t>
  </si>
  <si>
    <t>글로벌 협상 성공 전략을 통해 협상능력 증진</t>
  </si>
  <si>
    <t>국가 행위를 다루는 법령 해석 및 요건, 국가 주체 법률행위 학습</t>
  </si>
  <si>
    <t>회사법</t>
  </si>
  <si>
    <t>회사법의 기본원리, 정관 등 회사 운영에 필요한 규정을 학습</t>
  </si>
  <si>
    <t>경제·무역원어사례연구</t>
  </si>
  <si>
    <t>경제적 무질서, 인공지능, 기후변화 등 시사 트렌드 이슈 학습으로 글로벌 동향 파악</t>
  </si>
  <si>
    <t>기획프로의 노하우 : 기획에서 프레젠테이션까지</t>
  </si>
  <si>
    <t>창의적 사고법과 문제해결 프로세스, 기획서 작성 스킬</t>
  </si>
  <si>
    <t>경제와 시장의 기본 원리 학습</t>
  </si>
  <si>
    <t>프로젝트 관리 프로세스 및 핵심활동 이해</t>
  </si>
  <si>
    <t>국가연구개발사업 성과평과의 실제(입문)</t>
  </si>
  <si>
    <t>국가 연구개발사업 성과평과 관련 개괄</t>
  </si>
  <si>
    <t>연구사업관리</t>
  </si>
  <si>
    <t>연구사업관리의 흐름 및 개괄</t>
  </si>
  <si>
    <t>855</t>
  </si>
  <si>
    <t>[저는 국가연구개발 사업 관리 경험과 적극적인 업무개선 경험을 통해 보건의료연구개발 사업 관리 직무를 효과적으로 수행하고자 합니다] 
사업 관리 직무는 보건의료 R&amp;D 사업을 기획하고 관리 및 평가하는 업무를 주 업무로 합니다. 이에 무엇보다 실제로 국가연구개발사업을 수행해 보았던 실무 경험을 기반으로 한 연구개발사업 이해가 가장 기본적으로 필요한 역량이라고 생각합니다. 또한 돌발변수이나 문제 상황이 발생하였을 때 적극적으로 개선하려는 프로젝트 관리 역량이 필요하다고 생각합니다. 
이러한 역량을 갖추기 위해 연구기관에서 국가연구개발 과제 사업 관리를 수행하며 국가연구개발에 대한 이해도를 높였습니다. 또한 다양한 공공기관에서 업무를 수행하며 적극적으로 절차를 개선하기 위해 노력했습니다.  
저는 연구기관에서 다학제 융합클러스터 과제와 기반 구축 성격의 과제를 수행하면서, 상이한 성격의 과제이지만 연구개발사업이라는 공통점에서 절차와 생태계를 이해하였습니다. 또한 과제에 수반되는 협약, 분기별 회계감사 대응, 연구비 관리, 보고서 작성 등의 연구행정업무도 수행한 경험이 있습니다. 
적극적인 업무개선 경험으로는 선거관리위원회에서 위법성검토요원으로 근무하면서 새로운 제출 양식 제작으로 시간적 효율을 달성했던 경험이 있습니다. 
일반 게시물의 양식과 달리 시, 분, 초라는 동영상 게시물의 특성을 반영한 양식을 제작하여 검토를 위해 동영상을 오래 시청해야 하는 번거로움을 감소시켜 낭비되는 시간을 줄이는 등 절차 개선을 위해 적극적으로 노력하고 시간적 효율을 달성했습니다. 
이처럼 직무에 적합한 직무 경험과 성과 달성을 위해 적극적으로 업무를 개선하는 경험을 사업 관리 업무에 효과적으로 활용하도록 하겠습니다.</t>
  </si>
  <si>
    <t>[저는 신뢰를 지키기 위해 절차와 원칙을 준수하여 공정한 업무 수행을 했던 경험이 있습니다]
한국보건산업진흥원은 국민 보건 향상을 위해 다양한 지원 사업을 수행하고 있습니다. 또한 국민 건강 증진을 통한 삶의 질 향상이라는 공익적 목표를 가진 공공기관이므로 국민의 신뢰를 확보하는 것이 무엇보다 중요하다고 생각합니다. 
저는 신뢰를 얻기 위해서는 공정한 업무 수행이 가장 중요한 요소라고 생각합니다. 
공공기관으로서 국민들과 다양한 기관을 대상으로 업무를 수행하는 만큼, 공정함이 바탕이 되어야 조직 내외로 신뢰를 형성할 수 있기 때문입니다. 
저는 절차와 원칙을 지킨 업무 수행으로 신뢰를 지켰던 경험이 있습니다.
제가 연구기관에서 장비활용비 지원사 사업을 수행할 당시, 신청 마감일이 지나서 접수를 받아달라고 요청한 업체가 있었습니다. 
그 업체는 저희 기관의 사업에 매년 꾸준히 참여했으나 이번에 딱 한 번 접수 기간을 놓쳤으니 추가로 접수해 달라고 부탁했습니다. 
하지만 저는 이렇게 편의를 봐드리기 위해 기한을 넘겨 접수를 받으면 이미 기간 내에 접수한 다른 업체들이 공정하게 선정 평가를 받을 수 있는 기회가 박탈될 수 있다고 생각했습니다. 게다가 원칙을 어긴다면 공정하고 투명하게 업무를 수행하는 기관이라는 믿음과 신뢰가 깨질 수 있을 것이라고 생각했습니다. 
저는 업체 담당자께 저희 지원 사업에 대한 관심에 감사드리지만 추가 접수는 어렵다고 말씀드렸습니다. 
이미 마감일이 지나 신청이 완료하신 업체 대상으로 선정 평가가 이미 준비 중이므로 개별적인 편의를 봐드리기 어렵다고 설명드렸습니다. 대신 기관의 사업 중에서 현재 지원 가능한 다른 사업을 안내받을 수 있도록 연계해 드렸습니다. 
대외적으로는 공정하고 신뢰할 수 있는 기관 이미지를 유지하였고, 조직 내적으로는 원칙과 절차를 지킨 업무 수행으로 선정 평가가 예정대로 원할하게 진행될 수 있어 업무상 신뢰를 형성 할 수 있었습니다.</t>
  </si>
  <si>
    <t>[저는 소통을 통해 예산 부족이라는 한계를 극복하고 각 부서의 의견을 조율해 목표를 달성한 경험이 있습니다]
저는 사업 관리 업무를 수행하면서 과제 홍보 사이트의 제작 발주를 수행한 적이 있습니다. 당시 홈페이지 제작 예산이 생각보다 적은 예산으로 책정되어 있어 홈페이지 제작에 한계가 있었습니다. 
저희 부서에서는 로그인 기능으로 회원 관리를 원했고, 기관의 정보화 팀에서는 기관에서 사업 페이지를 관리하는 것에 부담을 느껴 개별 사이트로 독립하기를 원했습니다. 예산의 한계로 두 부서의 요구사항을 모두 수용할 수 없었기 때문에 의견이 부딪혀 홈페이지 제작이 미루어졌습니다. 저는 지원 사업의 특성상 홍보를 위해서는 홈페이지가 빠르게 개설되어야 한다고 판단하여 이 문제를 해결하고자 했습니다. 
저는 이번 홈페이지 개설과 유사한 사례를 참고하기 위해 타 센터의 홈페이지 제작 현황과 조달청 홈페이지의 타 기관 입찰정보, 제작 업체들의 견적서를 참조하였습니다.  유사 사례를 근거로 현재 책정된 예산과 사이트의 규모를 고려했을 때, 1차년도에는 독립된 사이트 개설이 어려움을 정보화 팀에 솔직히 말씀드렸습니다. 
또한 저희 부서의 부서원들께 예산 한계로 로그인 기능을 구현하기는 어려움을 말씀드렸습니다. 
대신 해당 연차에는 보완 관리가 어려운 로그인 기능을 제외한 사업 기본 정보 등의 필수 정보만을 기관의 하위 페이지로 개설하고, 추후 예산을 확보해 고도화 및 독립하는 것을 제안 드렸습니다. 
소통을 통해 부서와 정보화 팀의 상이한 의견을 조율하고, 예산 부족이라는 한계를 수용한 중재안으로 설득하여 1차년도 홈페이지 개설이라는 당면한 문제를 해결할 수 있었습니다.</t>
  </si>
  <si>
    <t>[강점 : 저는 적극적인 노력으로 낯선 분야에 도전해 전문성을 향상했던 경험이 있습니다]
사업 관리 직무는 업무 특성상 정책, 시장, 기술 등 다양한 분야의 지식을 적극적으로 학습하여야 합니다. 저는 낯선 분야여도 적극적으로 도전하는 장점을 활용해 사업 관리에 필요한 지식을 빠르게 습득하고, 조직에 빠르게 적응하고자 합니다. 
저는 낯선 데이터 분야의 전문성을 적극적으로 향상했던 경험이 있습니다. 통계와 테이터 분야의 중요성이 중요해지고, 저 또한 해당 분야에 관심이 있어 역량 적극적으로 키워나갔습니다. 
처음에는 해당 분야의 자격증을 취득하였으나, 실무가 중요하다는 생각에 통계를 작성하는 기관에서 현장 경험을 해보고자 했습니다.
이에 직접 통계청 전산요원으로서 근무하며 통계 조사 및 작성 보조,  SAS를 활용한 내검 등을 진행하며 실무적 통계적 역량과 전문성을 쌓을 수 있었습니다.
이 강점을 활용하여 업무를 수행하며 필요성과 중요성이 느껴지는 분야가 있다면 적극적으로 지식과 경험을 습득하기 위해 노력하는 자세를 발전시키고자 합니다. 
특히 사업 관리를 하면서 새로운 분야의 지식을 습득해야 하는 경우가 많으므로 이러한 강점을 활용해 더 지식을 넓혀가도록 하겠습니다. 
[약점 보완 : 심도 있는 전문성 강화로 제너럴리스트에서 스페셜리스트로 성장해 정책과 연계되는 전문성과 체계성을 갖추겠습니다]
저는 늘 적시성이 있는 업무에 관심이 있어서 다양한 기관에서 다양한 업무들을 경험했습니다. 제가 지원한 사업 관리 직무는 이러한 다양한 분야의 경험을 활용하여 빠르게 적응할 수 있다는 점에서는 장점으로 작용할 것이라고 생각합니다.
하지만 진흥원에서 장기적으로 근무하며 함께 성장해 나가기 위해서는 사업 관리와 관련된 하나의 전문성을 깊이 심화시키는 것이 필요하고, 지금 제게 이러한 부분이 부족해서 보완해야 할 약점이라고 생각합니다.
이 부분을 보완하기 위해서 진흥원에서 업무를 수행하며 전문성 심화를 위해 정책 분야의 대학원을 진학하고자 합니다. 이를 통해서 정책과 연계된 사업 기획 등을 통해 한국보건산업진흥원이 전문적이고 체계적인 보건산업 육성과 국민 보건 향상을 이루는데 보탬이 되고자 합니다.</t>
  </si>
  <si>
    <t>0005-000640</t>
  </si>
  <si>
    <t>김총화</t>
  </si>
  <si>
    <t>Kim Chonghwa</t>
  </si>
  <si>
    <t>brown9811@naver.com</t>
  </si>
  <si>
    <t>010-3948-6978</t>
  </si>
  <si>
    <t>010-3728-6978</t>
  </si>
  <si>
    <t>STARBUCKS</t>
  </si>
  <si>
    <t>2025.07.10</t>
  </si>
  <si>
    <t>바리스타</t>
  </si>
  <si>
    <t>고객 응대 및 음료 제조</t>
  </si>
  <si>
    <t>건강 관리</t>
  </si>
  <si>
    <t>POSCO</t>
  </si>
  <si>
    <t>연구기획그룹 인사노무섹션</t>
  </si>
  <si>
    <t>104838</t>
  </si>
  <si>
    <t>20-J0-000179</t>
  </si>
  <si>
    <t>2020.03.06</t>
  </si>
  <si>
    <t>20-K9-021764</t>
  </si>
  <si>
    <t>비서학원론</t>
  </si>
  <si>
    <t>비서학 이해 및 직업 윤리의식 제고</t>
  </si>
  <si>
    <t>서비스매너</t>
  </si>
  <si>
    <t>매너 및 에티켓 실습</t>
  </si>
  <si>
    <t>국제비서실무실습</t>
  </si>
  <si>
    <t>비서 직무 실무 내용 및 지식 습득</t>
  </si>
  <si>
    <t>비즈니스커뮤니케이션</t>
  </si>
  <si>
    <t>구두 커뮤니케이션 훈련</t>
  </si>
  <si>
    <t>오피스웨어 실습</t>
  </si>
  <si>
    <t>OA 활용 기술 습득</t>
  </si>
  <si>
    <t>비서 직무는 단순히 경영진 보좌를 넘어 조직 내외 이해관계를 중재하여 흐름을 원활하게 만드는 역할을 수행합니다. 특히 보건 의료 산업은 국민의 건강과 직결되기 때문에 높은 수준의 전문성과 공공성이 요구됩니다. 이에 겸손한 태도의 커뮤니케이션 역량과 세심한 일정 및 정보 관리 능력, 체계적인 문서 작성 능력이 필수적이라고 생각합니다.
저는 대학 시절 비서가 되기 위해 관련 학과를 복수전공으로 선택했습니다. 해당 학과에서 문서 작성, 비즈니스 매너, 커뮤니케이션 스킬 등 비서와 관련된 실무 중심 과목을 수강하였습니다. 담당 교수님께서 “비서에게 비서자격증은 필수이다.”라고 조언하셨고, 이에 비서자격증 1급을 취득하였습니다. 또한 팀 과제 시 주로 조장을 맡아 자료 조사, 문서 작성, 발표 등 전 과정에 관여하여 팀원과의 원활한 협업을 이끌었습니다. 결과적으로 저의 대학 생활은 비서 직무 이론 습득뿐만 아니라 실무 감각과 커뮤니케이션 스킬을 키울 수 있는 사회생활의 발판이었습니다.
이를 토대로 첫 직장에서 보좌하게 된 임원께 신임을 얻었습니다. 비록 저 또한 사회생활이 처음이었고 임원께서도 비서를 처음 맞이하셨지만, 이론에서 배운 대로 겸손한 자세로 자주 소통하여 산하 직원에게도 정확한 정보를 전달하였습니다. 특히 임원의 일정과 요청 사항을 정확히 파악하고 관련자에게 명확히 전달하여 일정을 한 번도 놓치지 않아 임직원 모두에게 ‘믿고 맡길 수 있는 비서’ 이미지를 만들었습니다. 처음으로 사외에서 진행된 행사에는 장소 예약, 주차, 식사 등 운영 전반을 주도적으로 파악하여 행사를 성공적으로 마칠 수 있었습니다. 이후에도 지속해서 행사 준비를 담당했고 동료에게 방법을 알리기도 했습니다. 계약 만료로 퇴사하게 되었지만 매우 꼼꼼히 인계서를 작성하여 끝까지 신뢰를 지켰고, 현재까지도 꾸준히 인사를 나누며 좋은 관계를 유지하고 있습니다.
제가 보좌했던 임원께서는 저의 밝고 온화한 성격, 빠른 업무 이해력, 상황에 적극적으로 대처하는 자세를 높게 평가해 주셨습니다. 이 경험을 바탕으로 한국보건산업진흥원에서도 겸손한 자세로 신뢰받는 전문비서가 되겠습니다.</t>
  </si>
  <si>
    <t>한국보건산업진흥원은 보건 산업의 발전을 위해 연구개발 및 제도개선 지원, 글로벌 진출 기반 형성 등 다양한 위탁 사업을 진행하며 국가 보건 산업의 핵심적인 역할을 수행하는 기관입니다. 국민의 건강에 관여하고 공공 보건 산업을 다루는 만큼 무엇보다도 ‘청렴성, 투명성’이라는 조직 가치가 중요하다고 생각합니다.
이와 연결하여 비서 직무에서는 ‘기밀 유지’가 핵심적인 직업윤리라고 생각합니다. 저에게 기밀 유지라는 것은 단순히 정보가 유출되지 않게 관리하는 것에 그치지 않습니다. 조직과 경영진에 대한 신뢰를 지키는 일이며, 외부로부터 기업의 이미지와 가치를 보호하는 역할까지 포함되어 있습니다. 특히 경영진을 가장 가까이에서 보좌하며 많은 주요 문서를 관리하는 비서 직무는 다른 어떠한 직무보다도 보안 및 윤리 의식이 요구된다고 생각합니다.
저는 대학 시절 비서 관련 학과를 복수전공을 하여 “비서가 가져야 할 자질 1순위는 기밀 유지다.”라는 교수님의 말씀을 여러 차례 들었고, 자연스럽게 보안의 중요성을 인지하게 되었습니다. 이후 사회생활을 시작하면서 어떠한 발언을 하기 전에 여러 번 고민하고 조심하는 습관을 지니게 되었습니다. 비밀 유지 계약서의 서명을 가볍게 여기지 않았고 정보 보안 교육도 항상 성실히 이수했습니다. 실무에서는 임원 개인 전화번호나 이메일을 절대 외부에 알리지 않았고 폐기 문서는 반드시 파쇄하는 습관을 실천했습니다. 이를 지켜본 팀장님께서 비서로서의 역할을 잘 한다며 칭찬해 주신 기억이 있습니다.
저는 사회생활의 첫 순간부터 업무 중 접하게 되는 모든 정보는 보호되어야 하고 이메일, 대화, 회의 내용 등 일상의 모든 순간이 기업의 이미지를 좌지우지한다고 생각해 왔습니다. 그렇기 때문에 사적인 자리에서도 회사나 임원과 관련된 내용을 절대 언급하지 않는 것을 철칙으로 삼아왔습니다. 입사 후에도 이러한 자세를 바탕으로 한국보건산업진흥원의 신뢰와 가치를 지키는 청렴하고 책임감 있는 비서가 되겠습니다.</t>
  </si>
  <si>
    <t>비서 2년 차가 되었을 때, 함께 근무하던 두 명의 선임 비서가 동시에 타 부서로 발령 나면서 저 혼자 부서에 남게 되었습니다. 이후 새로 오신 두 명의 선임 비서를 맞이하였는데, 두 분의 업무 성향이 매우 달랐습니다. 한 명은 철저히 계획을 세워 사전 준비를 중시하는 계획형 스타일이었고, 다른 한 명은 주어진 상황에 맞춰 유연하게 업무를 조율하는 즉흥 실행형 스타일이었습니다. 함께 업무를 시작한 직후에 선임 비서 모두 각자의 방식대로 업무를 진행하다 보니 의견 충돌이 잦았고, 의사결정 방식에 대한 불만이 누적되기 시작했습니다. 비서 직무 특성상 일정 조율과 문서 공유 등 긴밀한 커뮤니케이션을 필요한데, 이대로는 조직 분위기와 업무 효율에 부정적인 영향을 미칠 것으로 판단하여 단순히 상황을 바라볼 수만은 없었습니다.
저는 비서 모두의 공통된 목표인 ‘일정을 정확하게 맞추는 것’에 집중했습니다. 계획형 비서의 업무 일정을 미리 공유하여 다른 비서가 업무를 놓치지 않을 수 있도록 상기시켰고, 협업을 위해 공유 문서를 만들어 주요 업무 마감 기한, 담당자, 사전 준비 사항 등을 정리했습니다. 또한 업무 진행 상황을 자주 공유하는 시간을 만들어 각자의 업무 스타일을 유지하면서도 원활한 커뮤니케이션을 이끌어냈습니다.
이 경험을 통해 저는 구성원 간 차이를 이해하고 중재하는 조정자 역할도 해낼 수 있다는 자신감을 얻게 되었습니다. 더불어 협업 과정에서 중요한 것은 공통의 목표에 집중하여 다른 사람들의 업무 스타일을 존중하는 것도 중요하다는 것을 배웠습니다. 한국보건산업진흥원 입사 후에도 다양한 성향의 구성원들과 유연하게 소통하여 조직 내 갈등을 최소화하는 다리 역할을 적극적으로 수행하겠습니다.</t>
  </si>
  <si>
    <t>저는 진취적인 성향입니다. 새로운 환경과 업무에 대해 두려움보다 호기심을 가지고 도전하며, 낯선 업무 속에서도 빠르게 적응하고 개선점을 찾는 편입니다. 비서로서 처음으로 사회생활을 시작할 때 학생이었던 신분을 벗어나 사회라는 큰 세계관을 맞이하여 걱정도 되었지만, 제 전공 지식과 주변인의 도움뿐만 아니라 저의 성장 욕구가 짧은 시간 내에 완벽한 적응을 해내도록 만들었습니다. 업무에 적응한 후에는 더 나은 서류 작성 방법, 사내 시스템을 더 활용할 수 있는 방안 등을 고민하여 업무 효율을 높이는 것에 집중했습니다. 이에 어디서나 ‘일 잘하는 비서’ 이미지를 만들 수 있었습니다. 
뿐만 아니라 저는 주기적으로 저의 부족한 부분을 보완하는 시간을 가집니다. 입사 후 1년이 조금 넘었을 때 영어 실력이 다소 하락하였다는 느낌이 들어, 회사 내 교육시스템을 통해 전화영어를 수강하여 실무 영어 감각을 회복했습니다. 이와 같은 능동적인 자세는 변화를 주도하는 것을 중시하는 한국보건산업진흥원의 인재상과도 부합한다고 생각합니다. 입사 후에도 보건 의료 사업에 대한 이해를 높이기 위해 관련 정책과 제도, 해외 협력 사례 등을 꾸준히 학습하여 비서로서 전문성과 신뢰를 갖춘 인재로 성장해 나가고자 합니다. 
반면 저는 때때로 업무를 혼자 해결하려는 경향이 있습니다. 특히 초반에는 주변에 도움을 요청하는 것이 낯설고 어렵게 느껴져 혼자 문제를 해결하려다 업무 진행이 느려지거나 팀 내 혼란을 야기한 적도 있습니다. 이 과정에서 모든 일을 스스로 책임지겠다는 태도가 오히려 협업을 방해하고 결과적으로 모든 업무에 부정적인 영향을 줄 수 있다는 사실을 깨달았습니다. 이후에는 도움을 요청하는 것을 의존이 아닌 효율적인 협업 방식으로 인식하고 관계자들과 정보를 공유한 후에 업무를 진행하는 습관을 들였습니다. 덕분에 업무 속도와 완성도를 높일 수 있었고 관계자와의 신뢰 관계도 강화되어 팀워크의 중요성을 배웠습니다. 저의 성격과 경험을 바탕으로 자기주도적인 업무 진행 능력을 갖추고 협업과 소통의 중요성을 인지하여 조직원들과 함께 한국보건산업진흥원의 발전에 기여하고 싶습니다.</t>
  </si>
  <si>
    <t>0005-000641</t>
  </si>
  <si>
    <t>여창민</t>
  </si>
  <si>
    <t>Yeo Changmin</t>
  </si>
  <si>
    <t>yeoyeo145@naver.com</t>
  </si>
  <si>
    <t>010-4580-2375</t>
  </si>
  <si>
    <t>2022.12.24</t>
  </si>
  <si>
    <t>141851</t>
  </si>
  <si>
    <t>19-K9-004117</t>
  </si>
  <si>
    <t>18202080254X</t>
  </si>
  <si>
    <t>0005-000642</t>
  </si>
  <si>
    <t>윤상무</t>
  </si>
  <si>
    <t>Yoon Sangmoo</t>
  </si>
  <si>
    <t>smyoon7311@gmail.com</t>
  </si>
  <si>
    <t>010-3447-7311</t>
  </si>
  <si>
    <t>010-5481-7311</t>
  </si>
  <si>
    <t>2010.05</t>
  </si>
  <si>
    <t>Refractive-index matched layers applied to flexible conductive MTO/Ag/MTO multilayer films on the PET substrate</t>
  </si>
  <si>
    <t>Journal of Ceramic Processing Research,  2021, 제22권 제1호, pp. 114-120</t>
  </si>
  <si>
    <t>한양대학교 청정에너지연구소</t>
  </si>
  <si>
    <t>1229-9162</t>
  </si>
  <si>
    <t>Optical and electrical properties of SnO2/Ag/SnO2/SiO2/ Nb2O5 hybrid film</t>
  </si>
  <si>
    <t>Journal of Ceramic Processing Research, 2016, 제17권 제2호, pp. 80-84</t>
  </si>
  <si>
    <t>교신저자</t>
  </si>
  <si>
    <t>(2/3)</t>
  </si>
  <si>
    <t>Growth and Characteristics of SnO2/Ag/SnO2 Multi Layer Film with Thickness Variation of SnO2 Layer</t>
  </si>
  <si>
    <t>Materials Science Forum (Volume 864), 2016, pp. 169-174</t>
  </si>
  <si>
    <t>Trans Tech Publications Ltd.</t>
  </si>
  <si>
    <t>0255-5476</t>
  </si>
  <si>
    <t>2022.10.12</t>
  </si>
  <si>
    <t>103728</t>
  </si>
  <si>
    <t>59-108053</t>
  </si>
  <si>
    <t>2022.06.24</t>
  </si>
  <si>
    <t>0005-000643</t>
  </si>
  <si>
    <t>장지훈</t>
  </si>
  <si>
    <t>Zhang Jihoon</t>
  </si>
  <si>
    <t>jihun1336@naver.com</t>
  </si>
  <si>
    <t>010-9142-1336</t>
  </si>
  <si>
    <t>010-4503-1336</t>
  </si>
  <si>
    <t>2004.02</t>
  </si>
  <si>
    <t>2006.02</t>
  </si>
  <si>
    <t>0005-000645</t>
  </si>
  <si>
    <t>박꽃송이</t>
  </si>
  <si>
    <t>Park Kkotsongyi</t>
  </si>
  <si>
    <t>flower1211_@naver.com</t>
  </si>
  <si>
    <t>010-4394-5605</t>
  </si>
  <si>
    <t>010-9707-5605</t>
  </si>
  <si>
    <t>2025.01.19</t>
  </si>
  <si>
    <t>104213</t>
  </si>
  <si>
    <t>42-233902</t>
  </si>
  <si>
    <t>2019.01.19</t>
  </si>
  <si>
    <t>0005-000649</t>
  </si>
  <si>
    <t>김민지</t>
  </si>
  <si>
    <t>Kim Minji</t>
  </si>
  <si>
    <t>alswl6240@naver.com</t>
  </si>
  <si>
    <t>010-8995-6240</t>
  </si>
  <si>
    <t>010-6317-9626</t>
  </si>
  <si>
    <t>청각장애 (심한 장애인)</t>
  </si>
  <si>
    <t>93656</t>
  </si>
  <si>
    <t>2020.04.07</t>
  </si>
  <si>
    <t>19204210897S</t>
  </si>
  <si>
    <t>2019.12.20</t>
  </si>
  <si>
    <t>0005-000650</t>
  </si>
  <si>
    <t>유수연</t>
  </si>
  <si>
    <t>Yu Suyeon</t>
  </si>
  <si>
    <t>claudy0@naver.com</t>
  </si>
  <si>
    <t>010-6621-9639</t>
  </si>
  <si>
    <t>010-2782-9639</t>
  </si>
  <si>
    <t>한국철도공사</t>
  </si>
  <si>
    <t>2022.05.22</t>
  </si>
  <si>
    <t>147296</t>
  </si>
  <si>
    <t>19-K9-027250</t>
  </si>
  <si>
    <t>2019.03.29</t>
  </si>
  <si>
    <t>27-108735</t>
  </si>
  <si>
    <t>0005-000651</t>
  </si>
  <si>
    <t>김시우</t>
  </si>
  <si>
    <t>Kim Siwoo</t>
  </si>
  <si>
    <t>siwoo01219@naver.com</t>
  </si>
  <si>
    <t>010-7423-5856</t>
  </si>
  <si>
    <t>010-4331-1238</t>
  </si>
  <si>
    <t>Effectiveness of school-based oral health education for children and adolescents in low and middle income countries</t>
  </si>
  <si>
    <t>Asia Pacific Journal of Public Health, 36(4), 312-321, 2024</t>
  </si>
  <si>
    <t>2024.03.28</t>
  </si>
  <si>
    <t>Asia Pacific Journal of Public Health</t>
  </si>
  <si>
    <t>1941-2479</t>
  </si>
  <si>
    <t>Effect of municipal smoke-free ordinances on secondhand smoke exposure in the Republic of Korea</t>
  </si>
  <si>
    <t>Frontiers in Public Health, 11, 2023</t>
  </si>
  <si>
    <t>2023.03.27</t>
  </si>
  <si>
    <t>Frontiers in Public Health</t>
  </si>
  <si>
    <t>2296-2565</t>
  </si>
  <si>
    <t>북한이탈주민의 구강보건서비스 경험이 구강건강관리행태에 미치는 영향</t>
  </si>
  <si>
    <t>Journal of Korean Academu of Oral Health, 46(3), 115-120, 2022</t>
  </si>
  <si>
    <t>2025.09.01</t>
  </si>
  <si>
    <t>대한구강보건학회</t>
  </si>
  <si>
    <t>2093-7784</t>
  </si>
  <si>
    <t>146089</t>
  </si>
  <si>
    <t>59823</t>
  </si>
  <si>
    <t>2014.03.17</t>
  </si>
  <si>
    <t>0005-000652</t>
  </si>
  <si>
    <t>유정상</t>
  </si>
  <si>
    <t>Yu Jeongsang</t>
  </si>
  <si>
    <t>zzistrjsa2@gmail.com</t>
  </si>
  <si>
    <t>010-2366-9164</t>
  </si>
  <si>
    <t>010-7306-8012</t>
  </si>
  <si>
    <t>2010.07</t>
  </si>
  <si>
    <t>18-K9-026013</t>
  </si>
  <si>
    <t>2107248817</t>
  </si>
  <si>
    <t>2017.06.22</t>
  </si>
  <si>
    <t>0005-000654</t>
  </si>
  <si>
    <t>김사랑</t>
  </si>
  <si>
    <t>KIMSARANG</t>
  </si>
  <si>
    <t>1234kimlove@gmail.com</t>
  </si>
  <si>
    <t>010-7137-9296</t>
  </si>
  <si>
    <t>010-8815-9296</t>
  </si>
  <si>
    <t>102937</t>
  </si>
  <si>
    <t>66-216664</t>
  </si>
  <si>
    <t>0005-000655</t>
  </si>
  <si>
    <t>고승현</t>
  </si>
  <si>
    <t>Ko Seunghyun</t>
  </si>
  <si>
    <t>onew030@naver.com</t>
  </si>
  <si>
    <t>010-3494-6935</t>
  </si>
  <si>
    <t>010-9092-6935</t>
  </si>
  <si>
    <t>980.0</t>
  </si>
  <si>
    <t>2021.02.21</t>
  </si>
  <si>
    <t>145253</t>
  </si>
  <si>
    <t>25201014568T</t>
  </si>
  <si>
    <t>자동차운전면허2종자동</t>
  </si>
  <si>
    <t>서울방배경찰서</t>
  </si>
  <si>
    <t>0117</t>
  </si>
  <si>
    <t>0005-000656</t>
  </si>
  <si>
    <t>최지윤</t>
  </si>
  <si>
    <t>Choi Jeeyoon</t>
  </si>
  <si>
    <t>q6744@naver.com</t>
  </si>
  <si>
    <t>010-5552-6744</t>
  </si>
  <si>
    <t>010-8522-6744</t>
  </si>
  <si>
    <t>폭염 취약지역과 건강 피해 발생의 공간적 일치성에 따른 지역 유형 분석</t>
  </si>
  <si>
    <t>한국지리정보학회지 26(1), pp.89-113, 2023</t>
  </si>
  <si>
    <t>한국지리정보학회</t>
  </si>
  <si>
    <t>1226-9719</t>
  </si>
  <si>
    <t>머신러닝과 공간분석을 활용한 부산시 중심지 체계 및 영향권 분석</t>
  </si>
  <si>
    <t>한국지리정보학회지 26(3), pp.65-84, 2023</t>
  </si>
  <si>
    <t>2023.09.13</t>
  </si>
  <si>
    <t>아동친화시설의 공간 접근성 및 영향요인 분석을 활용한 공급 적절성 평가: 부산광역시를 대상으로</t>
  </si>
  <si>
    <t>대한국토계획학회지 60(3), pp.5-25, 2025</t>
  </si>
  <si>
    <t>대한국토도시계획학회</t>
  </si>
  <si>
    <t>1226-7147</t>
  </si>
  <si>
    <t>2024.06.16</t>
  </si>
  <si>
    <t>135881</t>
  </si>
  <si>
    <t>21-K9-072374</t>
  </si>
  <si>
    <t>48-106054</t>
  </si>
  <si>
    <t>0903</t>
  </si>
  <si>
    <t>0005-000657</t>
  </si>
  <si>
    <t>사공유진</t>
  </si>
  <si>
    <t>Sakong Yujin</t>
  </si>
  <si>
    <t>gksmfyujin@naver.com</t>
  </si>
  <si>
    <t>010-9136-9850</t>
  </si>
  <si>
    <t>010-5041-9850</t>
  </si>
  <si>
    <t>65-210840</t>
  </si>
  <si>
    <t>19-K9-076745</t>
  </si>
  <si>
    <t>0005-000658</t>
  </si>
  <si>
    <t>이주희</t>
  </si>
  <si>
    <t>Lee Juhui</t>
  </si>
  <si>
    <t>leebu7252@gmail.com</t>
  </si>
  <si>
    <t>010-7252-7971</t>
  </si>
  <si>
    <t>010-3585-0822</t>
  </si>
  <si>
    <t>31165</t>
  </si>
  <si>
    <t>46-123419</t>
  </si>
  <si>
    <t>0005-000660</t>
  </si>
  <si>
    <t>als4234@naver.com</t>
  </si>
  <si>
    <t>010-7203-7789</t>
  </si>
  <si>
    <t>010-3223-1224</t>
  </si>
  <si>
    <t>0005-000661</t>
  </si>
  <si>
    <t>장건우</t>
  </si>
  <si>
    <t>Jang Geonwoo</t>
  </si>
  <si>
    <t>gwjang94@gmail.com</t>
  </si>
  <si>
    <t>010-8289-8249</t>
  </si>
  <si>
    <t>010-8080-7902</t>
  </si>
  <si>
    <t>완제의약품 이물검사 및 패키징팀</t>
  </si>
  <si>
    <t>Engineer</t>
  </si>
  <si>
    <t>1. 경비/예산/자산/교육/안전관리 (General Support) 2. cGMP MBR Documentation, 3. Production Scheduling</t>
  </si>
  <si>
    <t>국민 보건 안전성 향상을 위한 행정지원가로서의 전문성 향상을 위함</t>
  </si>
  <si>
    <t>의료제품연구부 의약품연구과</t>
  </si>
  <si>
    <t>전문연구원 다급(대체)</t>
  </si>
  <si>
    <t>1. KP 중 국가 필수의약품의 원료 및 완제의약품 규격 설정 현황 분석 2. 각조 규격 조사 및 비교 분석(USP, BP, EP, JP) 3. 의약품 각조 규격(안) 마련 4. 시험방법 밸리데이션/베리피케이션 수행</t>
  </si>
  <si>
    <t>대체(육아 휴직)계약직 기간 만료로 인한 퇴사</t>
  </si>
  <si>
    <t>덕산네오룩스</t>
  </si>
  <si>
    <t>2020.05.29</t>
  </si>
  <si>
    <t>재료기술팀 분석파트</t>
  </si>
  <si>
    <t>1. 유기재료의 순도(HPLC/UPLC), 분자량(LC-MS), 열(TGA/DSC), 광학(UV-Vis/PL), 전기(CV) 분석 및 해당 장비 Cleaning &amp; Calibration을 통한 유지 보수 2. 전체 분석 데이터 Lead time 관리 3. 시약 및 용매 MSDS 관리 4. 기기 수리 내역 레포트 관리</t>
  </si>
  <si>
    <t>산업 전환 및 직무의 변경 희망</t>
  </si>
  <si>
    <t>103492</t>
  </si>
  <si>
    <t>51-259914</t>
  </si>
  <si>
    <t>16-K9-047844</t>
  </si>
  <si>
    <t>2016.08.12</t>
  </si>
  <si>
    <t>제가 생각하는 한국보건산업진흥원은 국민의 건강 가이드입니다. 좋은 보건 산업 아이디어들을 지원하여 실현하는 데에 도움을 주고 모든 국민이 더 건강하게 살 수 있는 권리를 만들어주는 기관입니다. 이러한 권리를 제공하기 위해선 자본력을 통한 다양한 이벤트들을 실행시켜야 하고 여러 부처 및 기관들과의 협업 경험이 중요합니다.
좋은 연구 사업이 진행되기 위해서는 그에 걸맞은 자금과 자원이 있어야 합니다. 재직 당시 물품을 재경팀에서 구매해 주지 않아 사업 진행이 어려웠었습니다. CFO의 결재가 필요할 만큼 단위가 컸기 때문에 재경팀도 검토를 거듭하던 중 정해진 타임라인은 다가오고 있었습니다. 저는 이를 해결해야겠다고 생각하였고 관련 구매 담당자와의 미팅을 주선하여 사업의 흐름도와 물품 공급업체 리스트 및 입찰 과정과 결과를 설명하고 예산 사용 시나리오들을 보여주며 결국 설득해 예산을 받아 사업을 무사히 완수한 경험이 있습니다. 
대한민국약전 규격 개발에 참여할 당시 제약사의 의사결정에 따른 공급 중단, 원료 수급 등 여러 이유로 인하여 필수 의약품의 공급력이 점차 줄어들고 있다는 것을 파악하였습니다. 당시 COVID-19로 인하여 수급이 더 불안정해진 상황에서 타 의약품 센터들과의 협업을 통해 이를 개선한 경험이 있습니다.
먼저 화학 의약품 중 의료 현장의 수요와 시급성, 필요성을 종합적으로 고려하고 타 의약품 센터와의 내외부 의견조회를 거쳐 필수 의약품을 1차로 선별하였습니다. 약전의 각 조 개발을 통해 실질적 효과가 나타날 수 있는 품목들을 종합한 뒤 허가 품목의 규격 분석과 외국 공정서의 갭 분석, 베리피케이션을 통한 시험법 확립을 진행하여 필수 의약품의 개발과 허가 및 품질관리에 필요한 완료/완제의약품의 규격을 동시에 제공할 수 있게 되었습니다.
해당 의약 개선안을 진행하면서 타센터와의 의견 교류를 통한 사업 방향을 조절하는 경험과 국가사업의 진행 흐름을 알 수 있는 좋은 계기가 되었습니다.
이러한 예산 확보 능력과 연구 사업 진행 경험을 통하여 한국보건산업진흥원이 추구하는 국민이 건강하게 살 수 있는 권리를 지속적으로 실천하도록 하겠습니다.</t>
  </si>
  <si>
    <t>한국보건산업진흥원은 바이오헬스를 비롯한 보건 산업 육성을 통하여 국민의 삶의 질 향상에 기여하는 것을 중심 가치로 삼고 있습니다. 이를 발전시키기 위해서는 각 분야의 사업 진행이 제대로 이루어져야 합니다. 투명한 보건 산업 행정의 지원을 통해 국민의 건강 증진에 도움이 되고자 하는 마음을 한국보건산업진흥원에서 이루고자 합니다.
라면의 원료에서 발생한 2-클로로에탄올 이슈 중 전처리 및 정량법을 개발한 경험이 있습니다. 팀원들과 개발한 분석법이 전 세계에게 식의약품을 관리하는 데에 초석이 될 수 있었던 경험은 안전한 제품 생산에 기여하고 싶다는 생각을 만들어 주었습니다. 나아가 건강 증진을 위한 보건 연구개발 사업을 진행하는 것에 도움이 되고 싶은 생각을 갖게 되었습니다.
국책 연구 과제로는 대한민국약전 규격 현대화 및 시험법을 개선하는 연구를 통해 관련 국가 보고서를 제작하였습니다. 또한 현재 바이오 회사에서 재직하며 생산 현장에서 발생하는 위해요소의 파악, 프로젝트 예산/자산 관리 및 안전 관리 역량도 쌓았습니다. 이러한 경험을 실현하고 강화하기 위해 입사 후 다음과 같은 역량을 쌓겠습니다.
첫째, 5년 후에는 많은 제약 바이오 및 의료 사업 경험을 쌓아가고 있을 것입니다. 국민의 보건 안전을 확보할 수 있도록 관련 법적 지식과 행정 능력을 함양해 가도록 하겠습니다.
둘째, 10년 후에는 다양한 기술 사업화와 기술 개발 지원을 확장했을 것입니다. 연구 환경에 대한 개선 대책을 도출하여 연구 사업의 질을 높이는 방안을 유관부서들과의 협업을 통해 만들어가겠습니다.
위와 같이 업무를 진행해 오며 터득한 보건 의료 산업의 배경지식과 제약 바이오산업의 행정 지원 경험을 기반으로 다양한 연구 사업을 지원하도록 하겠습니다.</t>
  </si>
  <si>
    <t>[현장과의 소통]
생산관리 업무 당시 바이알 트레이의 클리닝 작업이 힘들다는 업무 보고를 받았습니다. 예전부터 현장 작업자 간의 내부적 소통만 이루어져서 매니저들에게는 내용 전달이 많이 희석되었습니다. 저는 월별 주어진 사업 예산을 보다 효율적으로 사용하고자 하였고 교대조 조장님들에게 직접 미팅을 제안하여 작업 중 불편한 부분들을 모두 말씀하시면 제한된 예산에서 방법을 강구하여 지원하겠다고 하였습니다. 현장에 자주 방문하여 직접 대면하는 소통을 많이 하고자 하였고, 현장에서 작업자와 같이 불편한 상황을 시뮬레이션 해보고 개선책을 찾아내었습니다. 발견한 문제는 라벨 접착력이 강해서 잔존물이 트레이에 남아 청소가 어려웠던 것이었습니다. 라벨 공급업체에 연락하여 접착력을 절반으로 줄여 예산도 절약하는 효과가 있었고 다른 부서에도 개선된 라벨의 정보를 공유하여 원래라면 늘어났을 청소 쓰레기의 양도 자동으로 경감하는 효과까지 얻어낼 수 있었습니다.
[규정의 준수]
1년 6개월간의 학부 연구실 생활을 하면서 지켜야 할 안전 관리 지침들이 있었습니다. 시약의 특성에 따른 보관 방법과 MSDS의 비치 여부, 폐액의 배출 관리까지 다양한 안전 규칙들을 준수하고 이행해야 했습니다. 순간의 귀찮음이 안전사고와 직결된다는 생각을 가지고 지침들을 이행했습니다. 
저는 실험에 사용되는 질소 가스의 누출 여부와 충전이 충분히 되었는지 미리 확인하여 학우들의 실험이 원활하게 진행되는 것에도 도움을 주었습니다. 특히 자주 사용하는 기기일수록 오히려 점검하지 않고 다른 사람이 쓰고 난 후 곧바로 재사용하는 경우가 많았습니다. 저는 이런 상황이 지속된다면 안전상의 문제가 발생하는 것은 시간문제라고 판단하였고 이를 방지하고자 실험실에서 퇴근하기 전에 장비들의 전원 상태를 확인하고 사고가 일어나지 않도록 매일 신경 써왔습니다. 이 습관은 제가 다양한 업무를 진행할 때마다 순간의 판단이 안전사고와 항상 연결될 수 있다는 경각심을 갖게 해주는 계기가 되었습니다.</t>
  </si>
  <si>
    <t>저는 7살 때부터 바둑을 두어 왔고 현재 아마추어 1단의 기력을 가지고 있습니다. 바둑의 가장 큰 장점은 한 수를 놓기 위해 여러 경우의 수를 머릿속으로 판단하고 활로의 루트를 그리는 힘이 강해지는 것입니다. 그래서 현재의 행동이 다음에 끼칠 영향을 항상 고려하며 움직입니다. 이는 제가 일을 대하는 태도에도 스며들었습니다.
보건 연구 개발사업을 지원하기 위해선 신중한 사업의 방향이 검토되어야 합니다. 적절한 예산의 책정, 철저한 후보자의 검증, 사업 진행 시 일어날 다양한 경우들을 처음 시작점에서 최대한 많이 고려하여 본래 목표와의 오차를 줄이는 것이 중요합니다. 바둑은 저에게 보드게임의 차원을 넘어 문제를 헤쳐나가는 것에 대한 지혜를 길러주었습니다. 이러한 태도는 근시안적인 해결책을 벗어나 사업 진행의 오차를 줄이는 것에 도움을 줄 수 있고 나아가 제가 삶을 대하는 밑바탕으로 자리하고 있습니다.
하루 13시간씩 총 5,000시간. 제가 하나의 실험 결과를 확인하는 데에 사용한 시간입니다. 학부 연구생 당시 여름철에 물을 이용한 실험을 수행해야 해서 아무도 나서지 않았지만 이를 해결해 보겠다고 생각하여 실험실에서 습도가 낮아지는 시간대와 환경을 직접 찾고 기록하며 지냈습니다. 마침내 실험에 성공하여 해내었을 때의 성취감을 잊을 수가 없습니다. 이때 만들어진 저의 도전 근육은 저에게 주어진 업무를 지치지 않고 끝까지 마무리 짓는 힘을 만들어주었습니다.
연구 사업을 잘 매듭짓는 것이야말로 시작하는 것보다 더 많은 공이 들어갑니다. 실험의 결과가 Pass이거나 Fail의 여부와는 상관없이 시작했다면 결과를 마주하려는 저의 결단력과 끝내기 정신을 통하여 무분별한 연구 사업의 시작을 방지하고 수행된 프로젝트들은 추적 연구 지원을 통하여 제대로 마무리될 수 있도록 노력하겠습니다. 다만, 저연차이기 때문에 연구 지원의 물리적인 경험치 한계가 있을 수 있겠지만 다양한 사업 실행과 수행 경험을 쌓아가면서 성장해 나가도록 하겠습니다.</t>
  </si>
  <si>
    <t>0005-000662</t>
  </si>
  <si>
    <t>김수지</t>
  </si>
  <si>
    <t>Kim Suji</t>
  </si>
  <si>
    <t>dear.lupina@gmail.com</t>
  </si>
  <si>
    <t>010-2284-0553</t>
  </si>
  <si>
    <t>010-3116-1018</t>
  </si>
  <si>
    <t>34-244513</t>
  </si>
  <si>
    <t>0129</t>
  </si>
  <si>
    <t>0005-000663</t>
  </si>
  <si>
    <t>김재헌</t>
  </si>
  <si>
    <t>Kim Jae Hun</t>
  </si>
  <si>
    <t>1927mos00a@gmail.com</t>
  </si>
  <si>
    <t>010-3775-8138</t>
  </si>
  <si>
    <t>010-9302-8138</t>
  </si>
  <si>
    <t>연구</t>
  </si>
  <si>
    <t>118491</t>
  </si>
  <si>
    <t>49-103259</t>
  </si>
  <si>
    <t>20-K9-073215</t>
  </si>
  <si>
    <t>2020.08.28</t>
  </si>
  <si>
    <t>1327</t>
  </si>
  <si>
    <t>0005-000665</t>
  </si>
  <si>
    <t>정기완</t>
  </si>
  <si>
    <t>Jung Kiwan</t>
  </si>
  <si>
    <t>vlack--@naver.com</t>
  </si>
  <si>
    <t>010-2980-2171</t>
  </si>
  <si>
    <t>114992</t>
  </si>
  <si>
    <t>67-103422</t>
  </si>
  <si>
    <t>0712</t>
  </si>
  <si>
    <t>0005-000666</t>
  </si>
  <si>
    <t>장지선</t>
  </si>
  <si>
    <t>Jang Jiseon</t>
  </si>
  <si>
    <t>sun3640@kakao.com</t>
  </si>
  <si>
    <t>010-9696-3640</t>
  </si>
  <si>
    <t>010-9889-3640</t>
  </si>
  <si>
    <t>2017.07.31</t>
  </si>
  <si>
    <t>14-K9-002804</t>
  </si>
  <si>
    <t>2014.01.31</t>
  </si>
  <si>
    <t>0005-000667</t>
  </si>
  <si>
    <t>김성중</t>
  </si>
  <si>
    <t>Kim Seongjung</t>
  </si>
  <si>
    <t>tjdwnd3069@naver.com</t>
  </si>
  <si>
    <t>010-9251-3069</t>
  </si>
  <si>
    <t>010-3138-7590</t>
  </si>
  <si>
    <t>2023.01.24</t>
  </si>
  <si>
    <t>101726</t>
  </si>
  <si>
    <t>58-113302</t>
  </si>
  <si>
    <t>19-K9-084288</t>
  </si>
  <si>
    <t>0314</t>
  </si>
  <si>
    <t>0005-000668</t>
  </si>
  <si>
    <t>하승희</t>
  </si>
  <si>
    <t>Ha Seunghee</t>
  </si>
  <si>
    <t>gmldi11s@naver.com</t>
  </si>
  <si>
    <t>010-3813-1370</t>
  </si>
  <si>
    <t>010-4455-2649</t>
  </si>
  <si>
    <t>Sunitinib release from biodegradable films of poly(L-lactide-co-caprolactone)</t>
  </si>
  <si>
    <t>Materials Research Bulletin 47권, 10호, 2735-2738, 2012년</t>
  </si>
  <si>
    <t>2012.04.26</t>
  </si>
  <si>
    <t>0025-5408</t>
  </si>
  <si>
    <t>Time-dependent proteomic and genomic alterations in Toll-like receptor-4-activated human chondrocytes: increased expression of lamin A/C and annexins</t>
  </si>
  <si>
    <t>The Korean Journal of Physiology &amp; Pharmacology 21권, 5호, 531-546, 2017년</t>
  </si>
  <si>
    <t>2017.08.22</t>
  </si>
  <si>
    <t>대한약리학회</t>
  </si>
  <si>
    <t>1226-4512</t>
  </si>
  <si>
    <t>10년3개월</t>
  </si>
  <si>
    <t>R&amp;D진흥본부 의료기술혁신단, 의료혁신R&amp;D단, 연구개발혁신본부 R&amp;D정책전략단</t>
  </si>
  <si>
    <t>의료기술 및 의료인프라 분야 R&amp;D 사업 예결산 대응, 과제 기획, 평가 및 관리, 성과 관리, 외부 요청자료 대응 등,  R&amp;D본부 경영 및 운영 총괄 지원, 전문기관 실태조사 등</t>
  </si>
  <si>
    <t>2017.08.01</t>
  </si>
  <si>
    <t>R&amp;D진흥본부 신약기기개발단</t>
  </si>
  <si>
    <t>신약개발 분야 R&amp;D 사업 예결산 대응, 과제 기획, 평가 및 관리, 성과 관리, 외부 요청자료 대응 등</t>
  </si>
  <si>
    <t>직급 변경에 따른 퇴사처리</t>
  </si>
  <si>
    <t>한국보건산업진흥원 R&amp;D진흥본부</t>
  </si>
  <si>
    <t>의료기술 분야 R&amp;D 사업 과제 평가 및 관리, 성과 관리 등 프로젝트 관리, 외부 요청자료 대응 등</t>
  </si>
  <si>
    <t>2015.04.20</t>
  </si>
  <si>
    <t>2016.11.30</t>
  </si>
  <si>
    <t>R&amp;D진흥본부 의료기술개발단(구, 중개연구단)</t>
  </si>
  <si>
    <t>의료기술 분야 R&amp;D 사업 과제 평가, 과제관리, 성과관리 등 프로젝트 관리, 외부 요청자료 대응 등</t>
  </si>
  <si>
    <t>생물학적제제 인허가 지원 워크숍 교육</t>
  </si>
  <si>
    <t>생물학적제제의 허가심사 개요, 생물학적제제 심사 시 다빈도 보완사항, 비임상시험평가 고려사항 등을 학습하여 생물학적제제 연구개발단계 파악 및 개발 연구과제 관리 전문성 강화</t>
  </si>
  <si>
    <t>한국보건복지인력개발원</t>
  </si>
  <si>
    <t>국가R&amp;D 과제 성과목표 및 지표 설정 교육</t>
  </si>
  <si>
    <t>국가R&amp;D 사업관리를 위한 성과목표 및 지표설정 기본방향 및 방안 등을 사전에 학습하여 담당 사업목적에 따른 성과물을 고려한 성과목표 및 지표설정</t>
  </si>
  <si>
    <t>국가연구개발사업 예비타당성조사 교육</t>
  </si>
  <si>
    <t>R&amp;D사업 기획평가방법론에 대한 교육을 통해 R&amp;D사업 기획역량 제고 1) 국가연구개발사업 예비타당성조사 목적 파악 및 조사대상 구분, 2) 추진일정, 분석방법 및 평가항목 등을 고려하여 사업 기획 추진</t>
  </si>
  <si>
    <t>1291</t>
  </si>
  <si>
    <t>한국보건산업진흥원은 3개 부처 및 청(보건복지부, 식품의약품안전처, 질병관리청)의 보건의료 R&amp;D 사업을 통합적으로 관리하는 전문기관으로, 기획·평가·성과관리 전 과정에서 정책성과 공공성을 균형 있게 고려하여 R&amp;D 사업을 총괄·지원하고 있습니다. 진흥원의 역할은 보건의료 R&amp;D 사업관리를 통해 보건산업 육성과 국민 삶의 질 향상에 기여할 수 있는 실질적인 연구성과 창출을 견인하는 데 있다고 생각합니다.
제가 지원한 직무는 보건의료 R&amp;D 사업의 기획, 과제 선정 및 관리, 성과관리 등 연구개발 전 주기를 종합적으로 수행함으로써 사업 운영을 효율적이고 체계적으로 지원하는 역할입니다. 이 직무는 단순한 행정 지원을 넘어 국가 보건의료 정책과 연구개발 방향성을 현장에 효과적으로 구현하고, 연구자와의 파트너십을 통해 실질적인 성과를 도출하는 것을 목표로 하고 있습니다. 
해당 직무를 수행하기 위해서 보건의료 R&amp;D 및 연구관리 행정에 대한 이해도, 이해관계자들과의 커뮤니케이션 능력이 중요하다고 생각합니다. 
저는 석사 졸업 후 대학병원 연구소에서 신약개발 후보물질 도출을 위한 기업 공동연구에 참여하여 계획서 작성부터 동물실험을 진행하였습니다. 이 과정에서 연구개발단계 및 용어 등 관련 분야 R&amp;D에 필요한 지식을 습득하였습니다. 이러한 지식은 이후 보건의료 분야 R&amp;D 연구관리 전문기관에서 근무하면서 사업관리 및 연구자와의 소통 과정에서 많은 도움이 되었습니다.
보건의료 R&amp;D 사업관리 관련 법규 및 관리지침은 업무의 성격이 담겨 있기에 상시 정확하게 파악하고 개정된 내용을 모니터링하면서 관련 용어, 업무 프로세스 숙지 및 적용 능력 등을 쌓았습니다. R&amp;D 연구관리 전문기관에서 약 10년 간 근무하면서 7년은 보건의료 R&amp;D 사업의 전 주기 관리 업무를 수행하며, 사업 기획, 예산 확보, 평가 운영, 성과분석 및 환류 업무를 경험하였습니다. 신규 사업을 기획하면서 니즈 파악 및 공백 분야를 발굴하는 분석력을 길렀고, 기존 사업의 문제점을 정리하고 개선 방향을 제시하면서 전문성을 키울 수 있었습니다. 기초연구부터 응용연구, 인재양성, 코로나19 감염병 대응을 위한 추가경정예산에 따른 인프라 구축 목적 등 다양한 사업을 담당하여 각 사업의 특성과 연구자에 따른 소통 방식도 달라져야 한다는 점을 실무로 체득하였습니다. 또한 실태조사 등 조직 내 협업이 필요한 업무를 수행하며 부서 간 조율과 일정 관리 능력을 강화하였습니다.
이를 토대로 원활한 업무 연계를 위하여 연구자 및 부서원들의 눈높이에 맞춰 유연한 의사소통을 하고자 노력한 것이 국회 표창 수상이라는 좋은 결과로 이어질 수 있었습니다. 
이러한 실무를 통해 쌓은 경력과 태도는 진흥원에서 능동적으로 업무를 수행할 수 있고, 전문성을 갖고 진흥원의 가치 실현에 기여하고, 보건산업의 미래를 함께 만들어가고자 합니다.</t>
  </si>
  <si>
    <t>한국보건산업진흥원은 보건산업의 육성과 보건서비스 향상을 위해 R&amp;D 사업을 기획하고 통합적으로 관리하는 전문기관으로, 제한된 예산으로 사회적 가치와 실효성 높은 성과를 창출하는 중요한 역할을 수행하고 있습니다. 이를 위해 사업 목표에 부합하는 과제를 선정하고, 성과 창출로 연결될 수 있도록 효율적이고 공정한 사업 관리가 필수적이며, 이 과정에서 요구되는 핵심 직업윤리는 전문성, 청렴성, 공익성이라 생각합니다.
 첫째, 전문성은 R&amp;D 사업관리 담당자의 기본 핵심 역량입니다. 기술 동향 파악, 수요조사, 성과분석 등 다양한 데이터를 바탕으로 정책 방향성과 부합하는 사업 기획이 이뤄져야 합니다. 연구관리 전문기관에서 근무하며, R&amp;D 인프라 분야의 신규사업을 기획하면서 세부 추진계획(안) 수립 업무를 맡은 경험이 있습니다. 해당 사업은 종료 사업의 후속으로, 선행사업의 성과분석을 수행하여 후속 사업 지원의 타당성을 도출하였습니다. 일반적인 R&amp;D 과제와 달리 유효성평가 관련 서비스 중심의 사업 특성상 정성적 성과 도출이 어려워서 서비스 실적, 동물모델 개발 등 정량적 수치를 바탕으로 직접성과와 후속성과를 구분하였습니다. 그리고 유효성 평가 단계 이후 연구개발 단계별 후속성과의 연계성을 분석하였습니다. 
그 결과 신속한 go/no-go decision을 통한 투자 효율성, 중소·벤처 기업의 파이프라인 확대 기여 등 성과들의 의의를 도출할 수 있었습니다. 2개월 동안 고민하고 분석한 자료를 활용하여 신규 세부사업 예산을 확보할 수 있었습니다. 
 둘째, 청렴성과 공익성은 공공기관 업무의 기본 원칙이라고 생각합니다. 특히 R&amp;D 사업은 평가, 협약, 관리 등 여러 절차에서 이해관계자 참여하므로 투명하고 공정한 자세를 가지고 법과 규정에 근거하여 업무를 처리하였습니다. 특히, 사업 평가관리 업무는 대외적으로 청렴성과 공정성이 잘 드러나는 부분으로 특정 연구자에게 유리하거나 불리한 조건이 발생하지 않도록 평가항목, 평가위원 구성, 일정 조율에 있어 형평성과 기준 준수를 철저히 지켜 평가계획(안)을 수립하였습니다. 또한 평가위원의 평가경력을 관리하고 평가위원 섭외 시 참고하여 공정한 평가가 진행될 수 있도록 노력하였습니다. 평가 종료 후, 피평가자와 평가위원 대상으로 설문조사를 진행하여 의견을 수렴하고 개선하면서 연구자가 신뢰하는 투명하고 공정하게 평가 환경을 조성해나가고 있습니다.
또한 협약 변경, 연구자 민원 대응 시에는 관련 법령과 지침의 취지를 명확히 설명하고, 타 기관 사례를 함께 안내하며 소통 중심의 대응을 통해 신뢰를 쌓았습니다. 규정을 단순히 전달하기보다는 연구자의 입장에서 이해하고 납득할 수 있도록 안내한 점이 불필요한 갈등을 예방하고 연구자 만족도 향상에 긍정적으로 작용했습니다.
이처럼 저는 실무 경험을 통해 전문성과 청렴성을 바탕으로 업무를 성실히 수행해왔으며, 앞으로도 한국보건산업진흥원의 조직 가치를 지키고 국민의 신뢰를 받는 R&amp;D 사업담당자가 될 수 있도록 노력하겠습니다.</t>
  </si>
  <si>
    <t>약 7년 동안 R&amp;D 사업부서에서 다양한 과제관리의 기획, 평가, 관리 관련 실무를 담당하면서 조직 내외부 구성원들과 협업하는 과정에서 여러 문제 상황을 경험하였습니다. 
2016년 초 미래부의 연구계획서 새로운 표준 서식이 새롭게 도입되었을 당시, 작성요령이 사전에 안내되었음에도 불구하고, 연구자들이 계획서를 작성하는 과정에서 문의와 민원으로 많이 발생하였습니다. 특히 각 항목의 목적과 의미를 충분히 이해하지 못한 채 형식적으로 작성되는 사례가 많았습니다. 이에 저는 약 2주간 연구자들의 의견을 수렴하고 오류 빈도 순으로 항목들을 정리하여 ‘작성 가이드라인’을 작성하였습니다. 해당 가이드라인에는 각 항목별 협약 및 평가 시 반영되는 목적과 중요도 등을 기술하였습니다. 가이드라인 배포 이후 연구자들로부터 “연구계획서 서식 이해와 작성 과정에서 실질적인 도움이 되었다”는 긍정적인 피드백을 받았고, 부서원들과 공유하여 민원 대응의 일관성과 사업관리의 효율성을 높일 수 있었습니다. 
 2021년에는 여러 부처의 관련 규정을 일원화하고 연구자의 행정부담을 줄이기 위하여 국가연구개발혁신법이 시행되었으나, 연구 현장에서는 새로운 규정 적용 및 해석에 어려움을 겪었습니다. 저는 연구자 중심으로 변경된 내용, 관련된 정책 및 제도 방향을 함께 설명하여 연구자에게 안내하여 이해도를 높일 수 있었습니다. 그리고 시행 초기에 연구자들이 숙지해야 할 규정의 양이 너무 많았기 때문에 연구자들의 정보 접근성을 높이고 효율적인 소통을 위하여 자주 묻는 질문과 핵심 내용을 주기적으로 업데이트하여 제공하였습니다. 이 경험을 통해 외부 고객과의 신뢰 형성뿐 아니라 내부 협업에서도 능동적인 소통과 문제 해결 태도가 중요함을 깨달았습니다. 
 혁신법 관련하여 내부적으로도 각 부서별 담당업무 관련 규정과 지침 등에 대한 개정 과정에서 부서 간 협의가 활발하게 진행되었습니다. 저는 평가 표준 서식과 관련하여 기존에 평가를 진행하면서 모호한 부분, 평가자들의 의견 등을 정리하여 실질적인 개선안을 제안하였습니다. 당시 담당 과제에 제재조치 관련 이슈가 발생하여 안건을 작성하면서 혁신법 시행 전후의 차이를 분석하고 타 R&amp;D 전문기관의 인터뷰를 통해 가이드라인 수립 과정에 주도적으로 참여하였습니다.
이러한 경험을 통해 다양한 사람들과 업무를 진행하면서 발생되는 문제는 단순한 정보 부족보다 서로 다른 입장과 이해의 차이에서 비롯된다는 것을 체감하였습니다. 이를 해결하기 위해서 적극적인 소통과 유연한 업무 자세가 중요하며, 이러한 역량은 향후 진흥원에서 업무를 원활히 수행하는 데에도 크게 기여할 수 있다고 확신합니다.</t>
  </si>
  <si>
    <t>국가R&amp;D사업들의 성과창출과 활용에 대한 관리의 중요성이 커지면서 연구성과 조기 창출을 위한 다양한 지원방안을 모색할 필요가 있었습니다. 예를 들어 특허기술동향조사 사업을 통한 효율적인 연구기획 수행 지원, 종료 후 연계 가능한 후속사업과의 연결을 통해 연구성과 활용 등이 있습니다. 
 제가 담당한 유효성평가 서비스 지원사업은 다소 차별화된 접근이 필요하였습니다. 해당 사업은 공급자와 수요자 간 서비스 활용 시점과 활용도가 성과 창출에 있어서 중요한 포인트라고 생각하였습니다. 이에 따라 해당 서비스의 활용 및 연계를 중점으로 국가 R&amp;D 지식정보 포털에서 타 부처의 유관 기관의 R&amp;D 사업공고 등을 확인하였고, 담당자들과 각 사업들의 미충족 연구개발단계를 중점으로 의견을 정리하였습니다. 이후 담당 사업과의 연계 가능성이 있는 기관 담당자와 회의를 통해 협업방안을 구체화하고, 연구자 협의체와 사전에 조율을 거쳐 유효성평가 분야 인프라가 활용될 수 있도록 타 기관 사업공고를 통해 정보를 제공하고 홍보하였습니다. 또한 타 부서 사업과의 연계 협력 강화를 위해 사업단 회의를 개최하여 서비스 활용도 및 성과달성도를 높일 수 있었습니다.
 본부 운영총괄 부서에서 본부 내 전 부서와 협업하여 전문기관 실태조사를 진행하였습니다. 전년도 내부 애로사항 파악 후, 당해연도 지표개선을 위한 이해관계자 회의 결과와 추진 근거를 공유하고 변경 및 추가된 지표에 대하여 의견을 받아 담당 부서와 사전에 실질적인 대응 방안을 같이 모색하였습니다. 또한 전년도 실태조사 분석 결과 중 개선이 필요한 2개 지표에 대하여 타 전문기관과 인터뷰를 기획하였고, 사전에 대상 기관의 사업제안요청서(RFP)를 검토하여 질의 문항을 정리함으로써 구체적인 개선 방향을 도출할 수 있었습니다.
이러한 경험을 통해 저는 담당 사업에 대한 정확한 이해와 실무 전문성 없이는 유관 기관과의 협업이나 전략적 연계가 실현되기 어렵다는 것을 깨달았습니다. 또한 동일한 문제라도 담당자의 이해도와 접근 방식에 따라 전혀 다른 해결방안이 도출될 수 있음을 체감하였습니다. 따라서 저는 다양한 시각에서 사안을 바라보고 유관 부처, 외부 기관과의 소통에 적극 참여하며 창의적 문제 해결 역량을 키우기 위해 노력하고 있습니다. 저는 맡은 업무에 대해 열정적으로 임하며, 성실함과 책임감을 바탕으로 목표를 끝까지 완수하려는 태도를 가지고 있습니다. 다만 때때로 높은 완성도를 추구하는 성향이 업무 속도와 충돌할 때가 있었고, 이를 보완하고자 과업별 우선순위를 명확히 설정하고, 체계적인 일정 관리로 보다 효율적인 추진력을 갖추기 위하여 노력하고 있습니다.
 한국보건산업진흥원은 복지부를 비롯한 다양한 유관 기관과 긴밀한 업무 협력이 필요하고, 외부의 잦은 자료 요청으로 기한 내 업무 수행이 중요한 조직입니다. 저는 이러한 조직문화에 적합한 소통 능력과 책임감, 일정 관리 역량을 기반으로 조직과 함께 성장하고, 나아가 국민 건강 증진을 실현할 수 있는 핵심일원이 되고자 합니다.</t>
  </si>
  <si>
    <t>0005-000669</t>
  </si>
  <si>
    <t>박보람</t>
  </si>
  <si>
    <t>Park BoRam</t>
  </si>
  <si>
    <t>fkal1011@naver.com</t>
  </si>
  <si>
    <t>010-9313-5911</t>
  </si>
  <si>
    <t>010-3955-5911</t>
  </si>
  <si>
    <t>2021.03.02</t>
  </si>
  <si>
    <t>2021.09.05</t>
  </si>
  <si>
    <t>102423</t>
  </si>
  <si>
    <t>15-19-018909</t>
  </si>
  <si>
    <t>2015.06.26</t>
  </si>
  <si>
    <t>17-105377</t>
  </si>
  <si>
    <t>2012.11.13</t>
  </si>
  <si>
    <t>92</t>
  </si>
  <si>
    <t>0005-000670</t>
  </si>
  <si>
    <t>최아로</t>
  </si>
  <si>
    <t>Choi Aro</t>
  </si>
  <si>
    <t>dkwls8745@naver.com</t>
  </si>
  <si>
    <t>010-5364-9163</t>
  </si>
  <si>
    <t>010-5967-0067</t>
  </si>
  <si>
    <t>Level 2 (75)</t>
  </si>
  <si>
    <t>0002-0022075</t>
  </si>
  <si>
    <t>15203080540E</t>
  </si>
  <si>
    <t>0823</t>
  </si>
  <si>
    <t>0005-000672</t>
  </si>
  <si>
    <t>신중훈</t>
  </si>
  <si>
    <t>Shin Joonhoon</t>
  </si>
  <si>
    <t>sjh8571@naver.com</t>
  </si>
  <si>
    <t>010-2714-0241</t>
  </si>
  <si>
    <t>010-2759-2139</t>
  </si>
  <si>
    <t>2024.07.28</t>
  </si>
  <si>
    <t>130929</t>
  </si>
  <si>
    <t>58-106733</t>
  </si>
  <si>
    <t>18-K9-055213</t>
  </si>
  <si>
    <t>0005-000674</t>
  </si>
  <si>
    <t>이충희</t>
  </si>
  <si>
    <t>LEE Chunghee</t>
  </si>
  <si>
    <t>trarsenir@naver.com</t>
  </si>
  <si>
    <t>010-6287-0915</t>
  </si>
  <si>
    <t>2008.09</t>
  </si>
  <si>
    <t>2010.10</t>
  </si>
  <si>
    <t>2019.03.08</t>
  </si>
  <si>
    <t>0005-000675</t>
  </si>
  <si>
    <t>송민석</t>
  </si>
  <si>
    <t>Song Minseok</t>
  </si>
  <si>
    <t>minseok1718@naver.com</t>
  </si>
  <si>
    <t>010-8434-1718</t>
  </si>
  <si>
    <t>010-9733-6364</t>
  </si>
  <si>
    <t>2014.02</t>
  </si>
  <si>
    <t>2015.11</t>
  </si>
  <si>
    <t>102183</t>
  </si>
  <si>
    <t>21-K9-107909</t>
  </si>
  <si>
    <t>2021.09.10</t>
  </si>
  <si>
    <t>49-100834</t>
  </si>
  <si>
    <t>0005-000676</t>
  </si>
  <si>
    <t>설문정</t>
  </si>
  <si>
    <t>Seol Munjeong</t>
  </si>
  <si>
    <t>munjung07@naver.com</t>
  </si>
  <si>
    <t>010-4938-1077</t>
  </si>
  <si>
    <t>010-7324-1077</t>
  </si>
  <si>
    <t>2023.12.24</t>
  </si>
  <si>
    <t>133901</t>
  </si>
  <si>
    <t>23-K9-006399</t>
  </si>
  <si>
    <t>54-230747</t>
  </si>
  <si>
    <t>0005-000678</t>
  </si>
  <si>
    <t>나혜주</t>
  </si>
  <si>
    <t>Na Hyeju</t>
  </si>
  <si>
    <t>nhj6999@naver.com</t>
  </si>
  <si>
    <t>010-6852-8120</t>
  </si>
  <si>
    <t>010-6852-9852</t>
  </si>
  <si>
    <t>2020.01.19</t>
  </si>
  <si>
    <t>122787</t>
  </si>
  <si>
    <t>22-K9-104036</t>
  </si>
  <si>
    <t>50-103665</t>
  </si>
  <si>
    <t>0005-000679</t>
  </si>
  <si>
    <t>이주민</t>
  </si>
  <si>
    <t>Lee Jumin</t>
  </si>
  <si>
    <t>juminiya@naver.com</t>
  </si>
  <si>
    <t>010-2166-3613</t>
  </si>
  <si>
    <t>010-2707-3613</t>
  </si>
  <si>
    <t>2022.06.17</t>
  </si>
  <si>
    <t>115482</t>
  </si>
  <si>
    <t>53-100781</t>
  </si>
  <si>
    <t>19201011533Q</t>
  </si>
  <si>
    <t>0005-000681</t>
  </si>
  <si>
    <t>이가람</t>
  </si>
  <si>
    <t>Lee Garam</t>
  </si>
  <si>
    <t>cksl0197@naver.com</t>
  </si>
  <si>
    <t>010-5053-4845</t>
  </si>
  <si>
    <t>010-4842-4845</t>
  </si>
  <si>
    <t>145087</t>
  </si>
  <si>
    <t>24-K9-016006</t>
  </si>
  <si>
    <t>55-105752</t>
  </si>
  <si>
    <t>0005-000683</t>
  </si>
  <si>
    <t>채형래</t>
  </si>
  <si>
    <t>Chae Hyungrae</t>
  </si>
  <si>
    <t>chaeggun@naver.com</t>
  </si>
  <si>
    <t>010-2416-8562</t>
  </si>
  <si>
    <t>010-4402-8188</t>
  </si>
  <si>
    <t>2013.07</t>
  </si>
  <si>
    <t>Evaluation of Resin Bonding to Tetrgonal and Graident-Shaded Cubic Zirconia Ceramics After Air-Abrasion</t>
  </si>
  <si>
    <t>Journal of Nanoscience and Nanotechnology, 21, 2959-2963, 2021년</t>
  </si>
  <si>
    <t>American Scientific Publishers</t>
  </si>
  <si>
    <t>1533-4880</t>
  </si>
  <si>
    <t>24203120337N</t>
  </si>
  <si>
    <t>71-109817</t>
  </si>
  <si>
    <t>0005-000685</t>
  </si>
  <si>
    <t>손은건</t>
  </si>
  <si>
    <t>Sone Eungeon</t>
  </si>
  <si>
    <t>hapkukhaja@gmail.com</t>
  </si>
  <si>
    <t>010-5654-7515</t>
  </si>
  <si>
    <t>010-3393-7515</t>
  </si>
  <si>
    <t>21011600424</t>
  </si>
  <si>
    <t>69-220558</t>
  </si>
  <si>
    <t>0005-000686</t>
  </si>
  <si>
    <t>박정현</t>
  </si>
  <si>
    <t>PARK JUNG HYUN</t>
  </si>
  <si>
    <t>jimmyme@naver.com</t>
  </si>
  <si>
    <t>010-2711-7905</t>
  </si>
  <si>
    <t>010-2562-9297</t>
  </si>
  <si>
    <t>X</t>
  </si>
  <si>
    <t>102278</t>
  </si>
  <si>
    <t>49104264</t>
  </si>
  <si>
    <t>0005-000691</t>
  </si>
  <si>
    <t>김선빈</t>
  </si>
  <si>
    <t>Kim SeonBeen</t>
  </si>
  <si>
    <t>tkwk3360@naver.com</t>
  </si>
  <si>
    <t>010-5234-3057</t>
  </si>
  <si>
    <t>010-7140-9527</t>
  </si>
  <si>
    <t>207180002495</t>
  </si>
  <si>
    <t>25-K9-016166</t>
  </si>
  <si>
    <t>2025.03.18</t>
  </si>
  <si>
    <t>73-122757</t>
  </si>
  <si>
    <t>0005-000692</t>
  </si>
  <si>
    <t>기석훈</t>
  </si>
  <si>
    <t>Kee Sukhoon</t>
  </si>
  <si>
    <t>ilxim777@naver.com</t>
  </si>
  <si>
    <t>010-9415-4894</t>
  </si>
  <si>
    <t>010-2062-9873</t>
  </si>
  <si>
    <t>2011.10</t>
  </si>
  <si>
    <t>2013.10</t>
  </si>
  <si>
    <t>147681</t>
  </si>
  <si>
    <t>전산회계운용사1급</t>
  </si>
  <si>
    <t>21-L9-005195</t>
  </si>
  <si>
    <t>2021.10.29</t>
  </si>
  <si>
    <t>34-110458</t>
  </si>
  <si>
    <t>220</t>
  </si>
  <si>
    <t>0005-000695</t>
  </si>
  <si>
    <t>정민우</t>
  </si>
  <si>
    <t>Jeong Minu</t>
  </si>
  <si>
    <t>outsider931@naver.com</t>
  </si>
  <si>
    <t>010-7541-8865</t>
  </si>
  <si>
    <t>010-6263-7566</t>
  </si>
  <si>
    <t>2006.07</t>
  </si>
  <si>
    <t>2008.07</t>
  </si>
  <si>
    <t>15-102635</t>
  </si>
  <si>
    <t>2012.05.29</t>
  </si>
  <si>
    <t>대한상공회읫소</t>
  </si>
  <si>
    <t>09I3002589</t>
  </si>
  <si>
    <t>2009.09.29</t>
  </si>
  <si>
    <t>0602</t>
  </si>
  <si>
    <t>0005-000696</t>
  </si>
  <si>
    <t>이선재</t>
  </si>
  <si>
    <t>Lee Seonjae</t>
  </si>
  <si>
    <t>lsy6074@naver.com</t>
  </si>
  <si>
    <t>010-7141-5676</t>
  </si>
  <si>
    <t>010-8210-5668</t>
  </si>
  <si>
    <t>73-343882</t>
  </si>
  <si>
    <t>0005-000697</t>
  </si>
  <si>
    <t>오수진</t>
  </si>
  <si>
    <t>Oh Soojin</t>
  </si>
  <si>
    <t>zxcm009@naver.com</t>
  </si>
  <si>
    <t>010-7411-6835</t>
  </si>
  <si>
    <t>010-9229-6835</t>
  </si>
  <si>
    <t>22-K9-073571</t>
  </si>
  <si>
    <t>2024.12.05</t>
  </si>
  <si>
    <t>산업위생관리산업기사</t>
  </si>
  <si>
    <t>22211100957S</t>
  </si>
  <si>
    <t>0005-000698</t>
  </si>
  <si>
    <t>유빛나</t>
  </si>
  <si>
    <t>Yoo Bitna</t>
  </si>
  <si>
    <t>you3147@hanmail.net</t>
  </si>
  <si>
    <t>010-7323-3059</t>
  </si>
  <si>
    <t>010-7765-3059</t>
  </si>
  <si>
    <t>102999</t>
  </si>
  <si>
    <t>110107000691</t>
  </si>
  <si>
    <t>2023.04.27</t>
  </si>
  <si>
    <t>54-230193</t>
  </si>
  <si>
    <t>0005-000699</t>
  </si>
  <si>
    <t>한상재</t>
  </si>
  <si>
    <t>Han Sangjae</t>
  </si>
  <si>
    <t>sangjae522@naver.com</t>
  </si>
  <si>
    <t>010-4573-5108</t>
  </si>
  <si>
    <t>010-2323-5118</t>
  </si>
  <si>
    <t>2020.10</t>
  </si>
  <si>
    <t>107859</t>
  </si>
  <si>
    <t>63-101032</t>
  </si>
  <si>
    <t>0522</t>
  </si>
  <si>
    <t>0005-000701</t>
  </si>
  <si>
    <t>윤민정</t>
  </si>
  <si>
    <t>Yun Minjung</t>
  </si>
  <si>
    <t>alishayun0@gmail.com</t>
  </si>
  <si>
    <t>010-7176-1375</t>
  </si>
  <si>
    <t>010-3730-8225</t>
  </si>
  <si>
    <t>135143</t>
  </si>
  <si>
    <t>20-K9-053399</t>
  </si>
  <si>
    <t>1226</t>
  </si>
  <si>
    <t>0005-000702</t>
  </si>
  <si>
    <t>정윤성</t>
  </si>
  <si>
    <t>Jung Yun Sung</t>
  </si>
  <si>
    <t>suejys@naver.com</t>
  </si>
  <si>
    <t>010-8082-9825</t>
  </si>
  <si>
    <t>010-5341-9825</t>
  </si>
  <si>
    <t>2013.04</t>
  </si>
  <si>
    <t>2021.12.13</t>
  </si>
  <si>
    <t>128633</t>
  </si>
  <si>
    <t>20-K9-017514</t>
  </si>
  <si>
    <t>42-111506</t>
  </si>
  <si>
    <t>0005-000703</t>
  </si>
  <si>
    <t>조하랑</t>
  </si>
  <si>
    <t>Cho Harang</t>
  </si>
  <si>
    <t>withjoha2017@naver.com</t>
  </si>
  <si>
    <t>010-3224-7076</t>
  </si>
  <si>
    <t>010-2511-2227</t>
  </si>
  <si>
    <t>0005-000704</t>
  </si>
  <si>
    <t>강하연</t>
  </si>
  <si>
    <t>Kang Hayeon</t>
  </si>
  <si>
    <t>play000527@gmail.com</t>
  </si>
  <si>
    <t>010-8354-5176</t>
  </si>
  <si>
    <t>010-8000-9672</t>
  </si>
  <si>
    <t>2022.03.27</t>
  </si>
  <si>
    <t>142562</t>
  </si>
  <si>
    <t>31701</t>
  </si>
  <si>
    <t>2023.05.26</t>
  </si>
  <si>
    <t>64-212327</t>
  </si>
  <si>
    <t>0527</t>
  </si>
  <si>
    <t>0005-000707</t>
  </si>
  <si>
    <t>지보람</t>
  </si>
  <si>
    <t>Ji Boram</t>
  </si>
  <si>
    <t>marobi@naver.com</t>
  </si>
  <si>
    <t>010-2510-3987</t>
  </si>
  <si>
    <t>010-3389-1500</t>
  </si>
  <si>
    <t>100965</t>
  </si>
  <si>
    <t>44-106569</t>
  </si>
  <si>
    <t>기술경영사</t>
  </si>
  <si>
    <t>(사)한국기술사업화진흥협회</t>
  </si>
  <si>
    <t>TC1506-010</t>
  </si>
  <si>
    <t>2015.02.16</t>
  </si>
  <si>
    <t>0005-000708</t>
  </si>
  <si>
    <t>이운영</t>
  </si>
  <si>
    <t>Lee Ounyoung</t>
  </si>
  <si>
    <t>oygag@hanmail.net</t>
  </si>
  <si>
    <t>010-2733-4208</t>
  </si>
  <si>
    <t>010-5681-4208</t>
  </si>
  <si>
    <t>152094</t>
  </si>
  <si>
    <t>0005-000709</t>
  </si>
  <si>
    <t>김유경</t>
  </si>
  <si>
    <t>Kim Yukyung</t>
  </si>
  <si>
    <t>rladbrud891@naver.com</t>
  </si>
  <si>
    <t>010-9360-9522</t>
  </si>
  <si>
    <t>010-7155-9620</t>
  </si>
  <si>
    <t>국사편찬위원</t>
  </si>
  <si>
    <t>53-219357</t>
  </si>
  <si>
    <t>1206802641</t>
  </si>
  <si>
    <t>2016.10.27</t>
  </si>
  <si>
    <t>산업기술 R&amp;D 교육 기본과정</t>
  </si>
  <si>
    <t>0922</t>
  </si>
  <si>
    <t>0005-000710</t>
  </si>
  <si>
    <t>명세현</t>
  </si>
  <si>
    <t>MYEONG SEHYEON</t>
  </si>
  <si>
    <t>ttltv1004@gmail.com</t>
  </si>
  <si>
    <t>010-2792-6704</t>
  </si>
  <si>
    <t>010-3732-6704</t>
  </si>
  <si>
    <t>주관적 건강수준과 코로나 19 방역을 위한 마스크 착용 실천의 연관성</t>
  </si>
  <si>
    <t>대한보건연구</t>
  </si>
  <si>
    <t>대한보건협회</t>
  </si>
  <si>
    <t>1738-3897</t>
  </si>
  <si>
    <t>140027</t>
  </si>
  <si>
    <t>33017</t>
  </si>
  <si>
    <t>2024.04.03</t>
  </si>
  <si>
    <t>30-121294</t>
  </si>
  <si>
    <t>0005-000711</t>
  </si>
  <si>
    <t>허지영</t>
  </si>
  <si>
    <t>Heo Giyoung</t>
  </si>
  <si>
    <t>wl3787@naver.com</t>
  </si>
  <si>
    <t>010-7488-4524</t>
  </si>
  <si>
    <t>010-7560-4524</t>
  </si>
  <si>
    <t>2024.03.25</t>
  </si>
  <si>
    <t>124984</t>
  </si>
  <si>
    <t>72-113654</t>
  </si>
  <si>
    <t>24-K9-050676</t>
  </si>
  <si>
    <t>0224</t>
  </si>
  <si>
    <t>0005-000713</t>
  </si>
  <si>
    <t>최송욱</t>
  </si>
  <si>
    <t>Choi Songwook</t>
  </si>
  <si>
    <t>choisongwook@naver.com</t>
  </si>
  <si>
    <t>010-2291-1391</t>
  </si>
  <si>
    <t>010-7665-1391</t>
  </si>
  <si>
    <t>2021.05.24</t>
  </si>
  <si>
    <t>2022.09.25</t>
  </si>
  <si>
    <t>169020</t>
  </si>
  <si>
    <t>42-106476</t>
  </si>
  <si>
    <t>16-K9-040299</t>
  </si>
  <si>
    <t>0005-000714</t>
  </si>
  <si>
    <t>장경은</t>
  </si>
  <si>
    <t>Jang Kyungeun</t>
  </si>
  <si>
    <t>soulmate907@naver.com</t>
  </si>
  <si>
    <t>010-2734-9809</t>
  </si>
  <si>
    <t>010-3024-5788</t>
  </si>
  <si>
    <t>Prediction of Motor Recovery in Patients with Basal Ganglia Hemorrhage Using Diffusion Tensor Imaging</t>
  </si>
  <si>
    <t>Journal of Clinical Medicine, 9(5), 1304, 2020</t>
  </si>
  <si>
    <t>(2/10)</t>
  </si>
  <si>
    <t>MDPI AG</t>
  </si>
  <si>
    <t>2077‑0383</t>
  </si>
  <si>
    <t>Neural processing of lower- and upper-case text in second language learners of English: an fMRI study</t>
  </si>
  <si>
    <t>Language, Cognition and Neuroscience, 33(2), 165-174, 2017</t>
  </si>
  <si>
    <t>2017.09.14</t>
  </si>
  <si>
    <t>Taylor &amp; Francis</t>
  </si>
  <si>
    <t>2327‑3798</t>
  </si>
  <si>
    <t>Accelerated Resting-State Functional Magnetic Resonance Imaging Using Multiband Echo-Planar Imaging with Controlled Aliasing</t>
  </si>
  <si>
    <t>Investigative Magnetic Resonance Imaging, 21, 223-232, 2017</t>
  </si>
  <si>
    <t>2017.10.07</t>
  </si>
  <si>
    <t>대한자기공명의과학회 (Korean Society of Magnetic Resonance in Medicine)</t>
  </si>
  <si>
    <t>2384‑1109</t>
  </si>
  <si>
    <t>112030415440</t>
  </si>
  <si>
    <t>2011.11.25</t>
  </si>
  <si>
    <t>정보처리기능사</t>
  </si>
  <si>
    <t>01455041884X</t>
  </si>
  <si>
    <t>2001.07.16</t>
  </si>
  <si>
    <t>0005-000715</t>
  </si>
  <si>
    <t>유상희</t>
  </si>
  <si>
    <t>Yoo Sanghee</t>
  </si>
  <si>
    <t>yshw0714@naver.com</t>
  </si>
  <si>
    <t>010-4189-8797</t>
  </si>
  <si>
    <t>010-4063-4279</t>
  </si>
  <si>
    <t>암 생존자에서 라이 프스타일 중재 프로 그램에 대한 체계적 고찰</t>
  </si>
  <si>
    <t>한국노인작업치료학회지, 6, 1, 51-65, 2024</t>
  </si>
  <si>
    <t>한국노인작업치료학회</t>
  </si>
  <si>
    <t>2671-7530</t>
  </si>
  <si>
    <t>Association betw  een dysphagia an  d depressive sym  ptoms: Propensit  y score matching  approaches</t>
  </si>
  <si>
    <t>Dysphagia, online published, 1-9, 2024</t>
  </si>
  <si>
    <t>2023.08.16</t>
  </si>
  <si>
    <t>1432-0460</t>
  </si>
  <si>
    <t>가족 간병인을 대상 으로 한 역량강화 프 로그램에 대한 체계적 고찰</t>
  </si>
  <si>
    <t>대한작업치료학회지 31, 3, 89-102, 2023</t>
  </si>
  <si>
    <t>2671-4450</t>
  </si>
  <si>
    <t>100723</t>
  </si>
  <si>
    <t>ADsP-044001240</t>
  </si>
  <si>
    <t>2025.03.21</t>
  </si>
  <si>
    <t>한국보건의료인국가시험원</t>
  </si>
  <si>
    <t>16863</t>
  </si>
  <si>
    <t>2019.02.14</t>
  </si>
  <si>
    <t>0714</t>
  </si>
  <si>
    <t>0005-000716</t>
  </si>
  <si>
    <t>조재웅</t>
  </si>
  <si>
    <t>CHO JEWOONG</t>
  </si>
  <si>
    <t>cjw2163@naver.com</t>
  </si>
  <si>
    <t>010-3905-8281</t>
  </si>
  <si>
    <t>010-5258-4474</t>
  </si>
  <si>
    <t>2024.12.01</t>
  </si>
  <si>
    <t>147488</t>
  </si>
  <si>
    <t>72-101804</t>
  </si>
  <si>
    <t>경영기획 - 12학점</t>
  </si>
  <si>
    <t>1302</t>
  </si>
  <si>
    <t>0005-000717</t>
  </si>
  <si>
    <t>전완수</t>
  </si>
  <si>
    <t>JEON WANSOO</t>
  </si>
  <si>
    <t>nsync016@naver.com</t>
  </si>
  <si>
    <t>010-4928-9586</t>
  </si>
  <si>
    <t>2008.05</t>
  </si>
  <si>
    <t>2010.03</t>
  </si>
  <si>
    <t>위촉직</t>
  </si>
  <si>
    <t>2022.04.04</t>
  </si>
  <si>
    <t>150973</t>
  </si>
  <si>
    <t>56-113366</t>
  </si>
  <si>
    <t>0005-000718</t>
  </si>
  <si>
    <t>채상훈</t>
  </si>
  <si>
    <t>Chae Sanghoon</t>
  </si>
  <si>
    <t>chae952@naver.com</t>
  </si>
  <si>
    <t>010-8851-5464</t>
  </si>
  <si>
    <t>1998.06</t>
  </si>
  <si>
    <t>2000.08</t>
  </si>
  <si>
    <t>2007.05.21</t>
  </si>
  <si>
    <t>대한 상공 회의소</t>
  </si>
  <si>
    <t>제 01-I2-048247 호</t>
  </si>
  <si>
    <t>2001.08.04</t>
  </si>
  <si>
    <t>723</t>
  </si>
  <si>
    <t>0005-000719</t>
  </si>
  <si>
    <t>이연화</t>
  </si>
  <si>
    <t>Lee Yeonhwa</t>
  </si>
  <si>
    <t>4dusghk@naver.com</t>
  </si>
  <si>
    <t>010-2703-9161</t>
  </si>
  <si>
    <t>010-3365-9161</t>
  </si>
  <si>
    <t>2025.04.15</t>
  </si>
  <si>
    <t>2025.05.25</t>
  </si>
  <si>
    <t>100260</t>
  </si>
  <si>
    <t>한국산업인력공단 이사장</t>
  </si>
  <si>
    <t>22202101496M</t>
  </si>
  <si>
    <t>51-257256</t>
  </si>
  <si>
    <t>0005-000722</t>
  </si>
  <si>
    <t>신자윤</t>
  </si>
  <si>
    <t>Shin Jayun</t>
  </si>
  <si>
    <t>sju5666@naver.com</t>
  </si>
  <si>
    <t>010-4098-9308</t>
  </si>
  <si>
    <t>010-5394-6502</t>
  </si>
  <si>
    <t>2A7357230218</t>
  </si>
  <si>
    <t>비서2급</t>
  </si>
  <si>
    <t>16J0001008</t>
  </si>
  <si>
    <t>16K9020198</t>
  </si>
  <si>
    <t>2016.03.25</t>
  </si>
  <si>
    <t>0005-000723</t>
  </si>
  <si>
    <t>이석용</t>
  </si>
  <si>
    <t>Lee Seokyong</t>
  </si>
  <si>
    <t>leejcsa@naver.com</t>
  </si>
  <si>
    <t>010-8567-5168</t>
  </si>
  <si>
    <t>042-866-8109</t>
  </si>
  <si>
    <t>2006.04</t>
  </si>
  <si>
    <t>2008.04</t>
  </si>
  <si>
    <t>국내 일반학술지</t>
  </si>
  <si>
    <t>한국노동패널조사(KLIPS) 활용 여성 연구 현황 : 1999~2019</t>
  </si>
  <si>
    <t>KLI 패널 워킹페이퍼 / 7권 / 1page / 2020년 발행</t>
  </si>
  <si>
    <t>2020.12.07</t>
  </si>
  <si>
    <t>(1211/2)</t>
  </si>
  <si>
    <t>2022.12.19</t>
  </si>
  <si>
    <t>2025.03.29</t>
  </si>
  <si>
    <t>2H7787409542</t>
  </si>
  <si>
    <t>37-219769</t>
  </si>
  <si>
    <t>2017.11.14</t>
  </si>
  <si>
    <t>06-K9-012896</t>
  </si>
  <si>
    <t>2006.04.21</t>
  </si>
  <si>
    <t>0005-000724</t>
  </si>
  <si>
    <t>김현경</t>
  </si>
  <si>
    <t>Kim Hyun Gyeong</t>
  </si>
  <si>
    <t>khk985@naver.com</t>
  </si>
  <si>
    <t>010-4600-3260</t>
  </si>
  <si>
    <t>010-6256-3260</t>
  </si>
  <si>
    <t>2B7360406502</t>
  </si>
  <si>
    <t>51-132869</t>
  </si>
  <si>
    <t>예산의 이해</t>
  </si>
  <si>
    <t>0005-000725</t>
  </si>
  <si>
    <t>김경부</t>
  </si>
  <si>
    <t>Kim Kyungbu</t>
  </si>
  <si>
    <t>rudqntkfkd1@naver.com</t>
  </si>
  <si>
    <t>010-6295-4640</t>
  </si>
  <si>
    <t>010-8548-2917</t>
  </si>
  <si>
    <t>2024.07.12</t>
  </si>
  <si>
    <t>2B3493611437</t>
  </si>
  <si>
    <t>24203051147X</t>
  </si>
  <si>
    <t>71-105048</t>
  </si>
  <si>
    <t>0005-000726</t>
  </si>
  <si>
    <t>김연준</t>
  </si>
  <si>
    <t>Kim Yeonjun</t>
  </si>
  <si>
    <t>kim_yeonjun@naver.com</t>
  </si>
  <si>
    <t>010-4467-7377</t>
  </si>
  <si>
    <t>010-4981-4979</t>
  </si>
  <si>
    <t>Enzyme-linked aptamer-based sandwich assay (ELASA) for detecting Plasmodium falciparum lactate dehydrogenase, a malarial biomarker</t>
  </si>
  <si>
    <t>RSC Advances, Vol. 12, No. 45, page. 29535-29542, 2022</t>
  </si>
  <si>
    <t>2022.10.14</t>
  </si>
  <si>
    <t>Royal Society of Chemistry</t>
  </si>
  <si>
    <t>2046-2069</t>
  </si>
  <si>
    <t>Expression, Purification, and Characterization of Plasmodium vivax Lactate Dehydrogenase from Bacteria without Codon Optimization</t>
  </si>
  <si>
    <t>International journal of Molecular Sciences, Vol. 24, No. 13, page. 11083, 2023</t>
  </si>
  <si>
    <t>High-efficiency production of Plasmodium falciparum lactate dehydrogenase from bacteria and its functional characterization</t>
  </si>
  <si>
    <t>Process Biochemistry, Vol. 145, page. 153-162, 2024</t>
  </si>
  <si>
    <t>2024.06.24</t>
  </si>
  <si>
    <t>1359-5113</t>
  </si>
  <si>
    <t>국제의료본부 의료해외진출단 의료해외진출사업팀</t>
  </si>
  <si>
    <t>중점 협력국 의료면허 규정 조사 및 관리, 중국, 아세안 및 동유럽 한국보건의료 진출 G2G 협력 아젠다 발굴 및 네트워크 구축, 의료진출 지원 협력</t>
  </si>
  <si>
    <t>116993</t>
  </si>
  <si>
    <t>한국보건산업진흥원은 ‘보건산업 육성과 글로벌 경쟁력 제고로 국민 삶의 질을 향상한다’는 미션 아래, 보건의료 연구개발을 핵심 수단으로 삼아 보건의료 육성 정책을 실현하고 있습니다. 특히, 보건의료 R&amp;D는 보건산업 전반의 혁신을 견인하는 수단이자, 글로벌 리더십 확보를 위한 전략적 자산이라는 점에서 중요성이 매우 크다고 생각합니다. 이 목표를 실현하는 보건의료연구개발 사업관리 직무는 연구개발 정책 및 전략 수립, 과제의 기획·선정·관리·성과 도출 및 확산 전 주기를 설계하고 조율하는 역할을 수행함으로써, 국가 예산의 효율적인 집행과 실질적 연구 성과 창출을 도모하는 핵심 직무입니다. 이 과정에서 고도의 전문성과 공공성을 기반으로 한 공정한 판단 능력이 필수적이라고 생각합니다.
직무를 성공적으로 수행하기 위해 가장 중요한 역량은 R&amp;D 과제 기획 및 관리 능력입니다. 저는 석사 과정 동안 진단키트 및 항체 소재 개발 연구를 수행하며, 연구에 적합한 정부 지원 사업을 찾기 위해 다양한 R&amp;D 사업 공고를 검토하였고, 이를 통해 국가연구개발사업의 기획 구조 및 평가 기준에 대한 시야를 넓힐 수 있었습니다. 또한 과제 신청서 작성부터, 연구 수행, 중간보고, 최종보고서 제출에 이르는 전 주기적 과제 수행 경험을 통해 과제 관리의 실제 흐름과 핵심 포인트를 체득했습니다. 이를 통해 과제의 기술적 타당성과 사업화 가능성, 기대 성과 수준을 평가할 수 있는 기초적인 판단 역량도 갖추었습니다.
성과관리 역시 중요한 부분입니다. 연구자로서 국외 SCIE급 저널에 주저자 논문 3편 게재, 3건의 특허 출원, 기술이전, 산업통상자원부 장관상 수상(2회) 등의 가시적인 성과 창출 경험이 있습니다. 이를 통해 연구를 수행하는 데 그치지 않고, 결과물을 산업적, 정책적으로 확신시키는 것의 중요성을 체감했으며, 향후 보건의료 R&amp;D 사업을 관리할 때 단순한 연구 수행 여부가 아닌 성과의 질과 파급력까지 종합적으로 고려하는 시각을 갖고 업무에 임하겠습니다.
두 번째로 중요한 역량은 공공기관 행정 업무 이해와 보고서 작성 능력입니다. 저는 한국보건산업진흥원 국제의료본부에서 근무하며 기안서 작성, 해외 출장 계획 및 결과 보고, 외부 기관 협조 문서 작성 등 다양한 행정 업무를 수행하였습니다. 이를 통해 공공기관 행정 절차와 문서 작성 체계에 대한 이해도를 높였습니다. 또한 보건복지부와의 소통을 통해 상급 기관과의 정책적 협의 및 대응 경험을 쌓았으며, 보도자료, 브리프 자료 작성 등 다양한 보고서 작업을 수행하며 정보를 간결하고 정확하게 전달하는 기술도 함양하였습니다.
이처럼 저는 연구개발 현장과 행정 실무를 모두 경험하며 보건의료연구개발 사업관리 직무에서 요구되는 역량을 실질적으로 갖추어 왔습니다. 향후에는 과제의 사회적 기여도와 실용성까지 고려할 수 있는 정책적 시야를 넓히기 위해, 기술 경영과 규제 과학 분야의 교육과 정책보고서 분석 등도 지속해 나갈 계획입니다. 노력과 경험을 바탕으로 한국보건산업진흥원의 보건의료 R&amp;D 전략 실행에 기여하는 인재가 되겠습니다.</t>
  </si>
  <si>
    <t>한국보건산업진흥원은 국민 건강 증진과 국가 보건산업의 지속가능한 성장을 위해 정책과 산업, 연구개발을 연결하는 핵심적인 공공기관이라고 생각합니다. 특히 R&amp;D 사업관리, 해외진출 지원, 산업정책 수립 등 국민의 세금이 투입되는 사업을 설계 및 운영하는 만큼 공공성과 책임성, 객관성, 그리고 청렴성이 진흥원의 조직 가치로서 매우 중요하다고 인식하고 있습니다. 이러한 가치들을 실현하기 위해, 구성원 개개인은 철저한 직업윤리와 윤리적 판단 능력을 갖추는 것이 필수적이라고 생각합니다.
저는 한국보건산업진흥원에서 계약직으로 근무하며 이와 같은 조직 가치를 실무 속에서 체득했습니다. 해외 의료시장 진출 관련 자료 조사 업무를 맡으며, 생소한 국가의 의료인 면허 제도나 진출 방식 등에 대한 정보를 수집하는 과정에서 언어나 체계가 익숙하지 않아 해석에 혼란이 있었던 상황에서도 공식 정부 기관, 국제기구 등 검증된 출처만을 바탕으로 자료를 구성했습니다. 단순히 결과물을 만들어내는 것이 아니라, 공공기관의 자료로서 객관성과 신뢰성을 유지해야 한다는 책임감을 우선시하며 업무를 수행하였습니다.
또한, 연구실에서 실험을 수행하던 시기에는 실험 결과가 예상과 다르게 나올 때도 데이터를 임의로 해석하거나 수정하지 않고, 그 원인을 분석하고 재실험하는 과정을 반복했습니다. 당시부터 ‘데이터의 진실성을 지키는 것이 연구의 시작이자 끝’이라는 태도를 가져왔고, 이는 진흥원에서 정책 연계 R&amp;D 사업을 다루는 데 있어서 가장 기본적인 윤리 의식이라고 믿습니다.
행정 실무 측면에서도 공공성을 지키기 위한 노력을 해왔습니다. 한국보건산업진흥원에서 예산을 사용하는 기안을 발의할 때는 기획 의도에 부합하는 사용인지, 절차가 적절한지 반복적으로 점검한 후 집행했습니다. 공공기관의 예산은 곧 국민의 신뢰라는 생각으로, 필요 이상의 집행은 지양하고 투명하게 문서화하는 것을 원칙으로 삼았습니다.
또한 메디컬코리아 행사 간 루마니아 장관 일행의 방한과 중동 언론의 양성자 및 중성자 치료 관련 방문을 대응할 때도, 단순히 외빈 접대를 넘어서 실질적으로 보건산업 협력에 도움이 되는 방향으로 일정 기획을 조율했습니다. 과도한 편의 제공보다는 국익과 산업에 실질적으로 기여하는 공공적 효과를 우선시하며 일정을 설계한 경험은 공공기관에서 요구되는 실천적 직업윤리를 몸소 익힌 계기엿습니다.
앞으로 진흥원의 일원으로서 업무를 수행하게 된다면, 이러한 윤리적 태도를 기반으로 정보의 투명한 전달, 책임감 있는 판단, 예산의 공정한 집행이라는 원칙을 업무 전반에 일관되게 적용하고자 합니다. 또한 산업, 정책, 의료기관 등 다양한 이해관계자들과 소통하는 진흥원의 업무 특성을 고려해, 복잡한 상황에서도 균형 잡힌 시각으로 판단하고, 공공성과 전문성을 함께 실현할 수 있는 인재로 성장해 나가겠습니다.</t>
  </si>
  <si>
    <t>중국 베이징에서 개최된 ‘한-중 보건산업 협력 및 비즈니스 파트너링 행사’를 기획·운영하며, 구성원 간 니즈 충돌로 인한 갈등 상황을 직접 경험하고 해결한 바 있습니다. 당시 저는 한국의 의료기관, 화장품, 의료기기 등 총 12개 보건의료 기업과 함께 중국 현지에 방문하여 비즈니스 상담 행사를 중심으로 중국 산업단지 및 의료기관 시찰 일정을 총괄하는 업무를 담당했습니다.
해당 행사는 국내 기업들이 자체 비용과 시간을 투자하여 중국까지 방문하는 일정인 만큼 각 기업은 최대한의 실질적인 성과를 기대하고 있었습니다. 그러나 기업군별로 행사 목적과 기대가 상이하여 일정 조율에 어려움이 있었습니다. 의료기관은 중국 환지의 유치 및 중국으로의 병원 진출에 초점을 맞춘 반면, 화장품 및 의료기기 기업들은 중국 내 임상시험 정보와 유통망 확보를 더 중시하였습니다. 이에 따라 비즈니스 상담 파트너 매칭 수요가 상이하였으며, 부대 일정인 산업단지 및 의료기관 방문에서 상반된 의견을 보였습니다. 의료기관 측에서는 중국 내의 산업단지 방문이 불필요하다고 언급했고, 화장품 및 의료기기 기업들은 현지 의료기관 방문이 실질적 이윤과 연결되지 않는다고 의견을 표현했습니다.
이에 저는 사전 메일링 및 전화 인터뷰를 통해 각 기업의 니즈를 사전에 정리하였고, 중국 현지 협력 기관과 긴밀히 협업하여 각 수요에 부합하는 현지 기업 및 기관이 비즈니스 상담 행사에 참여할 수 있도록 조율했습니다. 아울러 현장에서 갈등을 최소화하고 산업단지 및 의료기관 방문에 대한 참여 가치를 높이기 위해 다음과 같은 노력을 기울였습니다.
1. 기업 설명회 및 비즈니스 파트너링 행사를 통역을 동반한 맞춤형 매칭 형식으로 운영하여, 각 기업이 중국 시장 진출과 연계될 수 있도록 구성했습니다.
2. 산업단지 방문 시, 현지 관계자에게 한국 의료기관 입주 시 제공되는 세금 감면, 설립 절차 간소화 등 실질적 정부 지원 내용에 대한 정보 제공을 사전 요청하여 의료기관의 관심을 유도했습니다.
3. 의료기관 방문 일정에서는 피부미용·성형외과 등 화장품 및 의료기기 기업과 관련된 진료과를 지정한 방문 및 간담회를 구성하여, 사업 방향성 구축에 도움이 되도록 하였습니다.
최종적으로, 비즈니스 파트너링 행사에서는 총 60건의 1:1 상담이 이루어졌으며, 약 6억7천만 원의 상담액과 약 8천만원 규모의 계약 추진액이 발생했습니다. 참기 기업들은 중국 현지의 기관 및 기업들과 네트워크를 구축할 수 있는 기회였다고 언급했습니다. 또한, 산업단지 및 의료기관 방문을 통해 향후 중국 진출 전략을 구체화하는 실질적인 인사이트를 제공받았다는 긍정적인 피드백을 받았습니다.
이 경험은 다양한 이해관계자의 상충된 목표를 조율하며, 조정자이자 실행자로서 주도적으로 문제를 해결하는 과정이었습니다. 이 경험을 통해 의견 수렴과 조정 역량을 키웠으며, 향후에도 이해관계자의 니즈를 면밀히 파악하고 연결하는 실무 역량을 지속적으로 강화해 나가겠습니다.</t>
  </si>
  <si>
    <t>저의 가장 큰 강점은 새로운 환경이나 업무에 빠르게 적응하고, 핵심 업무를 구조화하여 실질적인 성과로 연결하는 실행력입니다. 다양한 아르바이트와 실무 경험을 통해 낯선 업무를 마주했을 때 목표의 본질과 우선순위를 신속하게 파악하고, 흐름을 정리해 효과적인 방향성을 설정하는 능력을 키웠습니다. 이러한 역량은 복잡하고 역동적인 R&amp;D 사업 환경 속에서, 기획부터 성과 관리까지 흐름이 중요한 진흥원의 업무 특성과도 잘 맞는다고 생각합니다.
실제 한국보건산업진흥원 국제의료본부에서 계약직으로 근무하며 이러한 강점을 실무에 적용한 바 있습니다. 저는 의료해외진출사업 관련 업무를 맡아 외국의 의료인 면허제도, 국가별 진출 방식(단독/합작 등), 관련 법령 등 처음 접하는 보건의료 국제 정책과 실무를 빠르게 학습해야 했습니다. 업무 초기에는 관련 용어조차 낯설었지만, 철저한 자료 조사와 선배 직원과의 협업을 통해 입사 8개월 만에 한국 의료인의 해외 의료 면허 취득 제도 요건을 정리한 ‘의료해외진출 주요국가 의료인 면허제도 안내’에 관한 브리프와 간행물을 발간할 수 있었습니다. 
또한, 근무 1년이 되지 않은 시점에서 아랍에미리트와 중국과 같은 해외 출장에도 참여하여 현지 의료기관의 조사, 협력 기관과의 미팅 준비, 출장계획안 작성부터 결과보고서 정리까지 전 과정을 책임졌습니다. 이는 정규직 중심의 업무 구조 속에서도 제가 빠르게 업무에 적응하고, 주도적으로 실무를 완수할 수 있는 역량을 인정받았다는 증거라고 생각됩니다. 저는 다양한 실무 경험을 통하여 진흥원이 요구하는 실행 중심의 전문성, 현장 중심의 소통력, 정책과 산업 간 연결고리 역할을 수행하는 데 적합한 역량을 보유했다고 확신합니다.
반면, 저의 보완이 필요한 부분은 장기근속에 기반한 프로젝트 운영 경험이 부족하다는 점입니다. 지금까지의 업무는 대부분 계약직 또는 단기 프로젝트 중심이었고, 장기간 동일 조직 내에서 연속성 있게 근무할 기회가 적었습니다. 하지만 이는 환경적인 제약이었으며, 짧은 기간에도 빠르게 핵심 과업을 파악하고 성과를 낼 수 있는 집중력과 책임감이 있습니다. 한국보건산업진흥원에 정식으로 입사하게 된다면, 그동안 축적한 빠른 적응력과 사업 기획 및 업무 수행 역량을 기반으로 하나의 분야에서 중장기적 전문성을 구축해 나갈 준비가 되어있습니다.
한국보건산업진흥원은 공공기관으로서 정책 연계 R&amp;D 사업의 효율성과 성과 관리의 전문성을 동시에 요구하며, 조직 내 협업과 유연한 문제 해결력 또한 중시됩니다. 저는 새로운 분야에 대한 두려움 없는 학습 태도와 빠른 업무 이해도, 실무 경험을 기반으로 이러한 조직문화 속에서 더욱 성장하고, 실질적 기여를 하는 있는 인재가 되겠습니다.</t>
  </si>
  <si>
    <t>0005-000730</t>
  </si>
  <si>
    <t>전미향</t>
  </si>
  <si>
    <t>Jeon Mihyang</t>
  </si>
  <si>
    <t>mihyaoo@naver.com</t>
  </si>
  <si>
    <t>010-3060-9058</t>
  </si>
  <si>
    <t>010-5052-9058</t>
  </si>
  <si>
    <t>생명의학연구원 인체자원은행</t>
  </si>
  <si>
    <t>사업행정 및 예산</t>
  </si>
  <si>
    <t>해당사항 없음(재직 중)</t>
  </si>
  <si>
    <t>○○시교육청</t>
  </si>
  <si>
    <t>총무과</t>
  </si>
  <si>
    <t>교육지원업무실무원</t>
  </si>
  <si>
    <t>지방공무원 채용 업무 지원, 기타 총무과 업무 지원</t>
  </si>
  <si>
    <t>○○과학기술원</t>
  </si>
  <si>
    <t>연구행정실</t>
  </si>
  <si>
    <t>국가연구개발 사업 관리, 부서 행정업무</t>
  </si>
  <si>
    <t>융합연구지원팀</t>
  </si>
  <si>
    <t>해당사항 없음(조직개편으로 부서명 변경, 동일업무 수행)</t>
  </si>
  <si>
    <t>2020.07.12</t>
  </si>
  <si>
    <t>138207</t>
  </si>
  <si>
    <t>23-K9-049253</t>
  </si>
  <si>
    <t>39-108333</t>
  </si>
  <si>
    <t>초급영어회화</t>
  </si>
  <si>
    <t>어학 활용 능력의 향상을 목적으로 일상생활 등의 상황에서 쓰일 수 있는 기초 실용 영어 학습, 회화 중심으로 프레젠테이션 발표 등을 수행하며 직문/독해 능력 함양</t>
  </si>
  <si>
    <t>중급영어회화</t>
  </si>
  <si>
    <t>어학 활용 능력의 향상을 위해 비즈니스 등의 상황에서 쓰일 수 있는 실용 영어의 학습, 회화 및 프레젠테이션 발표 중심으로 작문/독해 능력 함양</t>
  </si>
  <si>
    <t>경제의이해</t>
  </si>
  <si>
    <t>시장경제 원리 및 활동주체, 수요/공급이론, 생산요소시장, 외환시장 등 미시/거시 경제학 기본 이론 학습</t>
  </si>
  <si>
    <t>교직실무</t>
  </si>
  <si>
    <t>공문서, 보고서 작성, 문서관리, 문서분류 등 근무 환경에서 활용할 수 있는 실무 지식 능력 제고</t>
  </si>
  <si>
    <t>보건의료연구개발 사업관리A - 70시간</t>
  </si>
  <si>
    <t>쉽게 쓰고 편하게 읽히는 2page 보고서 만들기</t>
  </si>
  <si>
    <t>보고서/기획서 등 업무문서 작성법, 업무문서 아이디어 구체화 기법, 기획적 사고 기법, 정보관리 기법 등</t>
  </si>
  <si>
    <t>초보 직장인도 쉽게 배우는 비즈니스 스피치&amp;글쓰기</t>
  </si>
  <si>
    <t>PT 발표, 비즈니스 글쓰기 기초, 가독성을 높이는 실무 보고서 작성법, 효과적인 이메일 작성법 등</t>
  </si>
  <si>
    <t>프로젝트 관리 시 요구되는 과제기획 및 사업계획서 작성, 사업비 집행정산 관리, 산업기술 R&amp;D 사업/정책/규정 이해</t>
  </si>
  <si>
    <t>제5회 GCP 신규자 과정</t>
  </si>
  <si>
    <t>임상시험 개요 및 실시과정의 이해, GCP 규정, 임상시험 관련자의 역할 등</t>
  </si>
  <si>
    <t>연구사업 예산 관련 법령/제도, 전반적 예산 업무 프로세스 개괄</t>
  </si>
  <si>
    <t>1370</t>
  </si>
  <si>
    <t>0329</t>
  </si>
  <si>
    <t>[질병관리청 주관사업 '전주기' R&amp;D 행정경험 및 '신속/의연'한 문제해결 역량]
R&amp;D 기획/평가/관리는 매년 정해진 스케줄로 진행됩니다. 하지만 정부 아젠다 긴급대응, 국감자료 요구 등이 '수시/돌발' 발생할 수 있으므로, '신속/의연'한 대처능력이 중요합니다. 
2022년 대학병원 연구부서에서 마이크로바이옴 등 2개 연구사업 과제협약, 연구비 정산 등 연구행정을 할 때였습니다. 기억에 남는 것은 2023년 12월 질병관리청의 '계약해지 후 재계약' 통보였습니다. 염증성 장질환(IBD) 사업체제가 혁신법에서 국가계약법 소관으로 개편됐기 때문입니다. 
그래서 긴급히 '6일' 만에 7종의 입찰서류와 100페이지 분량 사업계획서를 준비하게 됐습니다. 기존 사업관리 시스템인 'e나라도움', '통합 EZbaro' 대신 처음 접한 '나라장터'를 통한 입찰도 난관이었습니다. 먼저 3개 참여기관 담당자들의 연말 휴가 등을 고려해 입찰에 필요한 개인정보 동의서, 국가연구자번호 등을 미리 요청했습니다. 아울러 공고서/과업지시서, 공동계약 운용요령 등을 숙지하고, 외근/이동 시에도 입찰 문의 답변, 서류 확인, 보완 요청 등 입찰 상황 점검/보완을 계속했습니다. 그 결과, 마감 하루 전날인 오후 5시, 5일 만에 투찰해 신규사업에 선정될 수 있었습니다.
쉽지는 않았습니다. 2개 사업 대상 정산, 연차보고서 작성은 물론, 갑작스러운 사업종료로 인한 기자재 계약연기, 퇴직처리 등 추가 업무까지 병행했기 때문입니다. 앞으로 한국보건산업진흥원에서도 1시간 일찍 출근, 3시간 늦게 퇴근하며 점심까지 책상에서 해결한 자세로 담당사업을 차질 없이 관리하겠습니다.</t>
  </si>
  <si>
    <t>['Work Attitude', 결국 태도가 경쟁력이었습니다.]
국내 디지털/바이오헬스 혁신성장 인프라 강화는 물론 보건의료 '퀀텀점프'를 위한 한국형 ARPA-H 프로젝트, 국가통합바이오빅데이터구축사업까지. 국민건강 수호와 실용화 성과창출, 바이오/보건의료 R&amp;D 지원을 위한 진흥원의 노력이 계속되고 있습니다. 국가난제 해결, 혁신성장을 도모하기 위해서는 '신뢰'가 무엇보다 중요합니다. 그리고 신뢰를 위해 필요한 사람이 될 것인지는 스스로 선택할 수 있는 문제이기도 합니다.
2019년 교육청 총무과 인사팀에서 지방공무원 채용지원 업무를 했습니다. 담당 주무관님 보좌, 응시자 민원응대, 지원서류 검토, 필기/면접시험 진행, 시험비품 관리 등이 주요 업무였습니다. 하지만 별도 '지시가 없어도' 사무실 휴지통, 문서파쇄기를 먼저 비웠고, 점심시간에도 다과세팅 등 회의준비를 '자원'했습니다.
그러던 중 필기시험 결과발표가 났습니다. 합격자는 지정 일시/장소에 직접 내방해 면접서류를 제출해야 됐습니다. 문제는 183명 중 한 분이 미제출 상태였던 것입니다. 그래서 오후 3시부터 전화/문자를 10통 이상 드렸습니다. 결국 마감 1시간 전에 합격사실을 몰랐던 응시자와 연락이 닿았고, 추후 "전화 덕분에 최종합격했으니, 저 역시 사회에 봉사하는 마음으로 일하겠다"라는 감사문자도 받을 수 있었습니다.
이외에도 저는 자발적으로 창고에 산재된 시험비품 재고조사를 하고, 필기응시자 1,300명의 답안지, 제출서류까지 확인하며 책임을 다했습니다. 그 결과 128일간의 짧은 아르바이트였지만, 이듬해 주무관님께 재계약 제의까지 받을 수 있었습니다. 앞으로 진흥원에서도 '연락할 필요는 없었지만' 연락했던 'Work Attitude'로 보건의료연구개발 사업의 원활한 운영에 기여하겠습니다.</t>
  </si>
  <si>
    <t>[총 20억 규모, 12개 사업관리로 연구자 30명을 '밀착 Care'했습니다.]
2017년 ○○과학기술원 근무 당시 30명 규모 연구부서의 '유일한' 연구행정 담당자였기에 눈코 뜰 새가 없었습니다. 입사 후 3개월은 주 3회 야근, 주말근무는 기본이었습니다. (1)과제 협약/변경/정산 및 참여율 관리 등 '연구행정', (2) 연구비 집행기준 안내/설명 등 '연구자 응대', (3)급여, 채용, 근태 등 '인사' 및 (4)자산구매/관리 등 '총무' 업무까지 전담했기 때문입니다. 특히 어려웠던 점은 연구관련 지식이 부족한 상황에서 연구비 지출의 적정성 판단 등 모든 의사결정을 '홀로' 해야 된다는 것이었습니다.
그래서 퇴근 후 시간을 활용했습니다. 먼저 담당연구 자료부터 정독했습니다. 바이오, IT, 나노, 자율주행 등 총 20억 규모, 12개 사업의 계획서, 연차보고서 등이었습니다. 한국연구재단, 산기평, 국토부, 농진청 등 발주처도 다양했기에 부처/전담기관별 규정을 숙지하고, EZbaro, RCMS, KAIA, AROMI 등 연구시스템 사용법도 '동시다발'적으로 익혔습니다. 입사 후 8주 차부터는 산기평 주관 산업기술 R&amp;D 교육을 이수하고, 이후 기본사업 연구비 정산교육, 산업부 연구비 관리교육도 수강했습니다.
덕분에 회계연도 마감인 12월에는 하루 20건 내외 비용처리를 하면서, 신규사업 협약, 연말 부서평가 지원까지 하는 등, 연구행정/인사/총무 업무까지 총괄할 수 있었습니다. 한국보건산업진흥원에서도 연구자 30명을 밀착 Care했던 책임감을 바탕으로 사업운영에 차질이 없도록 기여하겠습니다.</t>
  </si>
  <si>
    <t>['완료'와 '완성', 그 어느 것도 놓치지 않겠습니다.]
저는 '보건의료' 등 R&amp;D 행정 관련 '폭넓은' 경험을 바탕으로 국내 바이오헬스/보건의료 생태계 고도화에 공헌하기 위해 지원했습니다. 구체적으로 5년간 총 36.8억, 15개 연구사업을 전담관리했습니다. 질병청(국립보건연구원), 산기평, 한국연구재단, 국토부 등 다양한 발주처의 R&amp;D 사업 행정을 맡아 EZbaro, RCMS, e나라도움, KAIA, AROMI 등의 연구시스템을 활용했습니다. 특히 2022년부터는 질병관리청의 한국인체자원은행사업(Korea Biobank Project, KBP)에서 마이크로바이옴, 염증성 장질환 등 '보건의료' 연구행정 경험도 쌓았습니다. 그 과정에서 R&amp;D 행정역량 강화를 위한 노력도 지속했습니다. ①예산 교육, ②산업기술 R&amp;D 교육, ③의약품임상시험관리기준(GCP) 교육 및 기타 ④R&amp;D 사업계획서 작성, R&amp;D 프로젝트 관리 교육 등이었습니다.
한국보건산업진흥원은 '신뢰성'과 '공공성'이 요구되는 조직입니다. 저는 10억 규모 예산산출 내역서를 2일 만에 1원 오류 없이 작성하고, 혁신법 개정사항을 근거로 회계법인의 연구비 집행 불인정 건을 철회시키는 등, '정확성'이 곧 '신뢰'라는 원칙으로 업무를 수행해 왔습니다. 작년 대학병원에서 KBN 통합지침을 개발할 때도 마찬가지였습니다. 저는 지침의 Part 1(개요), Part 7(부록)을 담당해 전반적 업무용어 정의, KBP 및 KBN 특성화 사업 소개 부분을 작성했습니다.
지침은 국내외 기준/법령을 반영해야 했고, 용어/절차가 기관마다 상이했기 때문에 생명윤리법 등 관련법, 14개 기관별 표준운영지침 및 연구사업 현황, 국제기준(ISBER, ISO 20387) 등을 '조사/검토'했습니다. 또한, Part 1, Part 7을 담당하며 용어정의, 사업특성 반영, 내용의 구조적 연계 및 일관성 유지를 위해 위 자료들을 '비교/교차검증'하는 것은 물론, 전범위 '교정교열'을 수차례 반복해 오류를 제거함으로써 지침의 객관성과 신뢰성을 높일 수 있었습니다.
완성된 지침은 전국 인체유래물은행 및 온라인에 배포돼 현장에서 인체자원 관리와 운영절차 표준화에 기여하고 있습니다. 띄어쓰기 하나도 놓치지 않으려 애썼던 제게 실무 총괄자께서는 "이전에도 여러 사람과 일했지만, 이 정도로 꼼꼼한 검토는 처음 본다"라는 평가도 주셨습니다. 한국보건산업진흥원에서도 오류 없는 업무를 수행하겠습니다.
한편, 보건의료 R&amp;D 행정 경험을 통해 관련용어에 익숙하다고는 하나, 기술적 깊이를 요구하는 현안에 대한 판단, 연구자와 관련 의사소통 시 부족함을 느낀 경험이 있습니다. 입사 후에도 진흥원 교육 및 외부교육 등 자발적 노력을 통해 실무에 적용 가능한 동향/지식을 보완해 나가겠습니다.</t>
  </si>
  <si>
    <t>0005-000731</t>
  </si>
  <si>
    <t>김수영</t>
  </si>
  <si>
    <t>Kim Suyeong</t>
  </si>
  <si>
    <t>moonlitkim@gmail.com</t>
  </si>
  <si>
    <t>010-3127-0347</t>
  </si>
  <si>
    <t>010-8807-0347</t>
  </si>
  <si>
    <t>Floral Volatile Compound Accumulation and Gene Expression Analysis of Maxillaria tenuifolia</t>
  </si>
  <si>
    <t>Korean Journal of Horticultural Science &amp; Technology Vol.37, Issue 6, pp. 756-766, 2019</t>
  </si>
  <si>
    <t>Korean Society for Horticultural Science</t>
  </si>
  <si>
    <t>1226-8763</t>
  </si>
  <si>
    <t>103916</t>
  </si>
  <si>
    <t>0005-000733</t>
  </si>
  <si>
    <t>장희주</t>
  </si>
  <si>
    <t>Jang Huiju</t>
  </si>
  <si>
    <t>hjjang1234@naver.com</t>
  </si>
  <si>
    <t>010-2810-0619</t>
  </si>
  <si>
    <t>010-7760-3006</t>
  </si>
  <si>
    <t>2022.03.24</t>
  </si>
  <si>
    <t>101610</t>
  </si>
  <si>
    <t>20-K9-032824</t>
  </si>
  <si>
    <t>0005-000734</t>
  </si>
  <si>
    <t>김향중</t>
  </si>
  <si>
    <t>Kim Hyangjung</t>
  </si>
  <si>
    <t>too5775@naver.com</t>
  </si>
  <si>
    <t>010-9444-2405</t>
  </si>
  <si>
    <t>010-3456-7818</t>
  </si>
  <si>
    <t>45-115820</t>
  </si>
  <si>
    <t>0005-000735</t>
  </si>
  <si>
    <t>이현주</t>
  </si>
  <si>
    <t>Lee Hyunjoo</t>
  </si>
  <si>
    <t>77infinite77@naver.com</t>
  </si>
  <si>
    <t>010-2012-1767</t>
  </si>
  <si>
    <t>010-9939-8216</t>
  </si>
  <si>
    <t>113738</t>
  </si>
  <si>
    <t>72-218477</t>
  </si>
  <si>
    <t>495091</t>
  </si>
  <si>
    <t>0005-000737</t>
  </si>
  <si>
    <t>마연진</t>
  </si>
  <si>
    <t>Ma Younjin</t>
  </si>
  <si>
    <t>younjin1111@naver.com</t>
  </si>
  <si>
    <t>010-2431-9209</t>
  </si>
  <si>
    <t>010-3460-9209</t>
  </si>
  <si>
    <t>74-327848</t>
  </si>
  <si>
    <t>22-K9-030024</t>
  </si>
  <si>
    <t>0005-000739</t>
  </si>
  <si>
    <t>Kim Jiyoon</t>
  </si>
  <si>
    <t>jykim0224@naver.com</t>
  </si>
  <si>
    <t>010-4916-4816</t>
  </si>
  <si>
    <t>010-8003-4816</t>
  </si>
  <si>
    <t>2023.08.06</t>
  </si>
  <si>
    <t>101059</t>
  </si>
  <si>
    <t>73-234887</t>
  </si>
  <si>
    <t>23-K9-008837</t>
  </si>
  <si>
    <t>2023.02.17</t>
  </si>
  <si>
    <t>0005-000740</t>
  </si>
  <si>
    <t>심예은</t>
  </si>
  <si>
    <t>SimYeeun</t>
  </si>
  <si>
    <t>yaeeun4768@gmail.com</t>
  </si>
  <si>
    <t>010-5141-4768</t>
  </si>
  <si>
    <t>010-5101-4768</t>
  </si>
  <si>
    <t>2020.11.02</t>
  </si>
  <si>
    <t>137524</t>
  </si>
  <si>
    <t>58-110917</t>
  </si>
  <si>
    <t>20-K9-093963</t>
  </si>
  <si>
    <t>2020.10.23</t>
  </si>
  <si>
    <t>0005-000741</t>
  </si>
  <si>
    <t>강은정</t>
  </si>
  <si>
    <t>Kang Eunjung</t>
  </si>
  <si>
    <t>myeunjung77@naver.com</t>
  </si>
  <si>
    <t>010-2683-8797</t>
  </si>
  <si>
    <t>010-9516-8797</t>
  </si>
  <si>
    <t>20204170336H</t>
  </si>
  <si>
    <t>46-241517</t>
  </si>
  <si>
    <t>0005-000742</t>
  </si>
  <si>
    <t>엄경란</t>
  </si>
  <si>
    <t>Um Gyeongran</t>
  </si>
  <si>
    <t>ukl123@naver.com</t>
  </si>
  <si>
    <t>010-8607-7774</t>
  </si>
  <si>
    <t>0005-000743</t>
  </si>
  <si>
    <t>조현기</t>
  </si>
  <si>
    <t>Cho Hyeonki</t>
  </si>
  <si>
    <t>hkcho8560@naver.com</t>
  </si>
  <si>
    <t>010-8560-5318</t>
  </si>
  <si>
    <t>010-3608-5318</t>
  </si>
  <si>
    <t>52-102757</t>
  </si>
  <si>
    <t>0709</t>
  </si>
  <si>
    <t>0005-000744</t>
  </si>
  <si>
    <t>민주원</t>
  </si>
  <si>
    <t>Min Juwon</t>
  </si>
  <si>
    <t>wndnsj8346@naver.com</t>
  </si>
  <si>
    <t>010-2611-8346</t>
  </si>
  <si>
    <t>010-6308-8346</t>
  </si>
  <si>
    <t>2017.09</t>
  </si>
  <si>
    <t>107262</t>
  </si>
  <si>
    <t>57-118309</t>
  </si>
  <si>
    <t>18-K9-067679</t>
  </si>
  <si>
    <t>0005-000746</t>
  </si>
  <si>
    <t>이윤정</t>
  </si>
  <si>
    <t>LEE YOONJEONG</t>
  </si>
  <si>
    <t>vnq13@naver.com</t>
  </si>
  <si>
    <t>010-3077-5351</t>
  </si>
  <si>
    <t>010-4871-5351</t>
  </si>
  <si>
    <t>2025.02.27</t>
  </si>
  <si>
    <t>127082</t>
  </si>
  <si>
    <t>71-102435</t>
  </si>
  <si>
    <t>22691</t>
  </si>
  <si>
    <t>2016.04.14</t>
  </si>
  <si>
    <t>0005-000747</t>
  </si>
  <si>
    <t>연소정</t>
  </si>
  <si>
    <t>Yeon Sojeong</t>
  </si>
  <si>
    <t>yeonsj1001@naver.com</t>
  </si>
  <si>
    <t>010-2450-0231</t>
  </si>
  <si>
    <t>010-9419-2992</t>
  </si>
  <si>
    <t>134787</t>
  </si>
  <si>
    <t>70-108449</t>
  </si>
  <si>
    <t>24-K9-024505</t>
  </si>
  <si>
    <t>0705</t>
  </si>
  <si>
    <t>0005-000749</t>
  </si>
  <si>
    <t>차승원</t>
  </si>
  <si>
    <t>Cha Seungwon</t>
  </si>
  <si>
    <t>tmddnjscha@gmail.com</t>
  </si>
  <si>
    <t>010-4539-5953</t>
  </si>
  <si>
    <t>010-8531-5953</t>
  </si>
  <si>
    <t>2020.07</t>
  </si>
  <si>
    <t>2022.04</t>
  </si>
  <si>
    <t>2024.10.01</t>
  </si>
  <si>
    <t>101526</t>
  </si>
  <si>
    <t>24203210894P</t>
  </si>
  <si>
    <t>인간공학기사</t>
  </si>
  <si>
    <t>24202211551Q</t>
  </si>
  <si>
    <t>0005-000750</t>
  </si>
  <si>
    <t>한서영</t>
  </si>
  <si>
    <t>Han Seoyoung</t>
  </si>
  <si>
    <t>syeonglll@naver.com</t>
  </si>
  <si>
    <t>010-7558-8254</t>
  </si>
  <si>
    <t>010-3976-8254</t>
  </si>
  <si>
    <t>2H4183328266</t>
  </si>
  <si>
    <t>69-330884</t>
  </si>
  <si>
    <t>22-K9-064296</t>
  </si>
  <si>
    <t>2022.07.29</t>
  </si>
  <si>
    <t>0005-000752</t>
  </si>
  <si>
    <t>장석현</t>
  </si>
  <si>
    <t>JANG SEOKHYEON</t>
  </si>
  <si>
    <t>kkoy77@naver.com</t>
  </si>
  <si>
    <t>010-9355-9797</t>
  </si>
  <si>
    <t>2007.12</t>
  </si>
  <si>
    <t>2011.11</t>
  </si>
  <si>
    <t>0508</t>
  </si>
  <si>
    <t>0005-000756</t>
  </si>
  <si>
    <t>최가람</t>
  </si>
  <si>
    <t>Choi Garam</t>
  </si>
  <si>
    <t>garam1458@naver.com</t>
  </si>
  <si>
    <t>010-9690-6513</t>
  </si>
  <si>
    <t>010-8388-7287</t>
  </si>
  <si>
    <t>Multifunctional imaging of Amyloid-beta peptides with a New Gadolinium-based Contrast Agent in Alzheimer's Disease</t>
  </si>
  <si>
    <t>Journal of Industrial and Engineering Chemistry 83 (2020) 214-223</t>
  </si>
  <si>
    <t>2020.01.25</t>
  </si>
  <si>
    <t>ELSEVIER SCENCE INC</t>
  </si>
  <si>
    <t>1226-086X</t>
  </si>
  <si>
    <t>In vivo neutron capture therapy of cancer using ultrasmall gadolinium oxide nanoparticles with cancer-targeting ability</t>
  </si>
  <si>
    <t>RSC Advances, 2020, 10, 865-874</t>
  </si>
  <si>
    <t>(2/17)</t>
  </si>
  <si>
    <t>Royal society of chemistry</t>
  </si>
  <si>
    <t>MBP-11901 inhibits Tumor Growth of Hepatocellular Carcinoma through Multitargeted Inhinition of Receptor Tyrosine Kinases</t>
  </si>
  <si>
    <t>Cancers 2022, 14, 1994</t>
  </si>
  <si>
    <t>2022.04.14</t>
  </si>
  <si>
    <t>(2/14)</t>
  </si>
  <si>
    <t>2072-6694</t>
  </si>
  <si>
    <t>2020.09.30</t>
  </si>
  <si>
    <t>2C4043605551</t>
  </si>
  <si>
    <t>한자능력검정시험3급</t>
  </si>
  <si>
    <t>한국어문회</t>
  </si>
  <si>
    <t>33-013-0121</t>
  </si>
  <si>
    <t>2006.07.29</t>
  </si>
  <si>
    <t>04-I1-015749</t>
  </si>
  <si>
    <t>2004.03.25</t>
  </si>
  <si>
    <t>0209</t>
  </si>
  <si>
    <t>0005-000757</t>
  </si>
  <si>
    <t>김응종</t>
  </si>
  <si>
    <t>Kim Eungjong</t>
  </si>
  <si>
    <t>akellos@nate.com</t>
  </si>
  <si>
    <t>010-5001-0049</t>
  </si>
  <si>
    <t>010-9322-3405</t>
  </si>
  <si>
    <t>2003.04</t>
  </si>
  <si>
    <t>2005.04</t>
  </si>
  <si>
    <t>4급</t>
  </si>
  <si>
    <t>25-114073</t>
  </si>
  <si>
    <t>2014.11.11</t>
  </si>
  <si>
    <t>08202030469J</t>
  </si>
  <si>
    <t>2008.08.18</t>
  </si>
  <si>
    <t>1285</t>
  </si>
  <si>
    <t>0005-000758</t>
  </si>
  <si>
    <t>정경은</t>
  </si>
  <si>
    <t>Jung Kyungeun</t>
  </si>
  <si>
    <t>jkeekj93@naver.com</t>
  </si>
  <si>
    <t>010-8894-2541</t>
  </si>
  <si>
    <t>119090</t>
  </si>
  <si>
    <t>23-K9-050978</t>
  </si>
  <si>
    <t>61-210701</t>
  </si>
  <si>
    <t>0005-000760</t>
  </si>
  <si>
    <t>신수빈</t>
  </si>
  <si>
    <t>Shin Subin</t>
  </si>
  <si>
    <t>subin8936@naver.com</t>
  </si>
  <si>
    <t>010-4403-9901</t>
  </si>
  <si>
    <t>010-8842-4577</t>
  </si>
  <si>
    <t>102709</t>
  </si>
  <si>
    <t>기업·기술가치평가사(KCVA)</t>
  </si>
  <si>
    <t>제2024-KCVA-0187호</t>
  </si>
  <si>
    <t>30-106509</t>
  </si>
  <si>
    <t>0319</t>
  </si>
  <si>
    <t>0005-000763</t>
  </si>
  <si>
    <t>김준수</t>
  </si>
  <si>
    <t>Kim Junsu</t>
  </si>
  <si>
    <t>jsjs3010@naver.com</t>
  </si>
  <si>
    <t>010-8650-9738</t>
  </si>
  <si>
    <t>010-6658-9738</t>
  </si>
  <si>
    <t>74-324843</t>
  </si>
  <si>
    <t>0005-000764</t>
  </si>
  <si>
    <t>박규형</t>
  </si>
  <si>
    <t>Park Kyuhyung</t>
  </si>
  <si>
    <t>knkh9296@naver.com</t>
  </si>
  <si>
    <t>010-5528-0694</t>
  </si>
  <si>
    <t>010-4475-0508</t>
  </si>
  <si>
    <t>2A3637711592</t>
  </si>
  <si>
    <t>67-310916</t>
  </si>
  <si>
    <t>18-K9-076008</t>
  </si>
  <si>
    <t>0005-000765</t>
  </si>
  <si>
    <t>최인희</t>
  </si>
  <si>
    <t>Choe Inhui</t>
  </si>
  <si>
    <t>epoxy1212@naver.com</t>
  </si>
  <si>
    <t>010-3918-7741</t>
  </si>
  <si>
    <t>010-4376-4367</t>
  </si>
  <si>
    <t>172768</t>
  </si>
  <si>
    <t>45-123841</t>
  </si>
  <si>
    <t>18-K9-053299</t>
  </si>
  <si>
    <t>0005-000766</t>
  </si>
  <si>
    <t>채가은</t>
  </si>
  <si>
    <t>Chae Gaeun</t>
  </si>
  <si>
    <t>gyani_chae@naver.com</t>
  </si>
  <si>
    <t>010-3301-0712</t>
  </si>
  <si>
    <t>010-2797-5038</t>
  </si>
  <si>
    <t>2A3661207581</t>
  </si>
  <si>
    <t>26390</t>
  </si>
  <si>
    <t>37-219085</t>
  </si>
  <si>
    <t>2017.10.28</t>
  </si>
  <si>
    <t>0005-000767</t>
  </si>
  <si>
    <t>정수연</t>
  </si>
  <si>
    <t>Jeong Suyeon</t>
  </si>
  <si>
    <t>na001jsy@naver.com</t>
  </si>
  <si>
    <t>010-6686-5380</t>
  </si>
  <si>
    <t>010-6344-7567</t>
  </si>
  <si>
    <t>100600</t>
  </si>
  <si>
    <t>69-220526</t>
  </si>
  <si>
    <t>0005-000768</t>
  </si>
  <si>
    <t>김현진</t>
  </si>
  <si>
    <t>Hyeon-Jin Kim</t>
  </si>
  <si>
    <t>khj970923@naver.com</t>
  </si>
  <si>
    <t>010-7104-6587</t>
  </si>
  <si>
    <t>010-2525-6587</t>
  </si>
  <si>
    <t>Prevalence and Virulence Characteristics of Enterococcus faecalis and Enterococcus faecium in Bovine Mastitis Milk Compared to Bovine Normal Raw Milk in South Korea</t>
  </si>
  <si>
    <t>Animals, Vol. 12, No. 11, pp. 1407, 2022</t>
  </si>
  <si>
    <t>2022.05.30</t>
  </si>
  <si>
    <t>2076-2615</t>
  </si>
  <si>
    <t>Comparative anti-microbial and anti-biofilm activities of postbiotics derived from kefir and normal raw milk lactic acid bacteria against bovine mastitis pathogens</t>
  </si>
  <si>
    <t>LWT - Food Science and Technology, Vol. 182, Article 115699, 2024</t>
  </si>
  <si>
    <t>1096-1127</t>
  </si>
  <si>
    <t>2024.03.27</t>
  </si>
  <si>
    <t>인수공통감염병 대응을 위한 국가 R&amp;D 과제의 기획 및 수행, 연구과제 관리 및 성과관리 지원, 마이크로바이옴 기반 치료제 개발 및 기술개발 연구 참여, 연구계획서 및 결과보고서 작성, 특허 출원 및 논문 작성</t>
  </si>
  <si>
    <t>19-K9-116828</t>
  </si>
  <si>
    <t>식품기사</t>
  </si>
  <si>
    <t>19201171606A</t>
  </si>
  <si>
    <t>보건의료연구개발 사업관리 직무는 국가 보건의료 R&amp;D 정책의 방향성과 부합하는 연구과제를 기획하고, 그 집행 및 성과를 체계적으로 관리함으로써 국민 건강 증진에 기여하는 핵심적 기능이라고 이해하고 있습니다. 특히 정부 R&amp;D 예산의 효율적 운영, 연구성과의 제도적 연계, 공공성과 과학적 근거를 아우르는 기획 역량이 필수적인 직무라 생각합니다.
이 직무를 수행하기 위해 가장 중요하다고 판단한 역량은 크게 세 가지입니다. 첫째, 보건의료 R&amp;D 전주기에 대한 이해, 둘째, 다부처 협력 구조에 대한 분석력과 정량적 성과 도출 및 정책 연계 능력, 셋째, 다양한 연구자들과의 원활한 소통 능력입니다. 
저는 병원 기반의 마이크로바이옴 연구개발 실무를 수행하며, 실제로 국가 보건의료 연구과제의 기획부터 운영, 성과관리까지 전 주기를 폭넓게 경험해왔습니다. 예를 들어, 항생제 내성 억제를 위한 마이크로바이옴 기반 치료제 개발 연구에서는 초기 제안 단계부터 국가 보건정책 및 R&amp;D 로드맵과의 정합성을 고려하여 과제를 기획했습니다. 수행 과정에서는 연구성과의 확장 가능성과 제도적 연계를 염두에 두고, 실험 설계부터 타당성 자료 확보, 관련 규제 현황까지 전방위적으로 검토하였습니다. 그 결과, 해당 연구는 SCI 논문 게재와 특허 출원으로 성과를 이끌었습니다. 그러나 저는 이러한 성과가 단순한 연구 결과물에 그치지 않고, 실제 의료현장과 환자 삶에 긍정적인 변화를 이끌어낼 수 있어야 한다고 생각합니다.
기획 및 평가 과정에서는 다양한 전공과 이해관계를 지닌 연구자들과의 협업이 필수적이었으며, 저는 이를 원활하게 조율하며 소통하는 능력을 길러왔습니다. 신규과제 공모 시에는 연구자들의 제안 내용을 검토하고 보완점을 사전에 협의하여 과제의 완성도를 높였습니다.  또한 과제 선정 이후에는 연구계획 또는 예산 변경, 중간 점검, 성과관리 등 행정적 처리까지 담당하며, 공공기관의 R&amp;D 업무 흐름과 관련 규정에 대한 실무 경험을 체계적으로 쌓았습니다. 이러한 경험은 과제의 과학적 타당성뿐 아니라 제도적 완결성과 공공성까지 고려하는 균형 잡힌 시각을 갖추는 데 큰 도움이 되었습니다.
이러한 경험들은 과학기술이 국민 건강이라는 공공의 가치와 직결되어야 한다는 책임감을 심어주었고, 향후 한국보건산업진흥원에서 과제의 사회적·과학적 파급력을 고려한 정책적 기획을 수행하는 데 밑거름이 될 것이라 확신합니다.</t>
  </si>
  <si>
    <t>한국보건산업진흥원은 바이오헬스 산업의 혁신적 성장과 국민건강 증진을 위해 R&amp;D 기획·평가·성과관리 등 공공지원 기능을 수행하는 중추 기관으로, 전문성과 체계성을 기반으로 보건산업의 글로벌 경쟁력을 높이는 데 기여하고 있다고 이해하고 있습니다. 특히 '보건산업 육성과 글로벌 경쟁력 제고로 국민 삶의 질을 향상한다'는 미션과 '바이오헬스 산업 혁신과 국민건강 증진을 선도하는 글로벌 리더'라는 비전을 중심으로, 전문성·도전·소통·신뢰의 핵심가치를 실현하고 있다고 생각합니다.
입사 후 이러한 조직의 핵심가치를 지키며 업무를 수행하기 위해서는 전문성, 공정성, 책임감에 기반한 직업윤리가 필수적이라고 생각합니다. 정부 R&amp;D 사업은 막대한 공적 자금이 투입되는 사업이기에, 과제의 타당성과 파급력을 정량적으로 검토하는 객관적인 전문지식, 이해관계자 간 균형을 고려하는 공정한 판단력, 그리고 성과가 국민 건강에 실질적 기여로 이어지도록 하는 공공적 책임의식이 반드시 수반되어야 합니다.
저는 연구기관 재직 당시 국가 R&amp;D 과제의 기획과 평가, 행정 처리 전반에 참여하며 이러한 직업윤리의 중요성을 실무 현장에서 체감했습니다. 특히 보건의료 분야의 마이크로바이옴 기반 치료제 개발 연구와 병원 연계 과제를 수행하며, 생물학·의학·공중보건을 아우르는 융합적 전문지식을 바탕으로 과제 기획의 정합성을 높이고자 노력했습니다. 과제 제안 당시에는 공모 방향성과의 부합성, 실현 가능성, 성과 활용 가능성 등을 다각도로 검토하며 내용 완성도를 높였고, 평가 단계에서는 기준에 근거한 문서화와 의사결정 과정을 철저히 관리함으로써 전문성과 공정성을 동시에 실현하는 행정 처리를 경험하였습니다.
이외에도 연구자 및 관계기관과의 지속적인 소통 속에서 일관된 태도와 정확한 정보 공유를 유지하며 신뢰를 구축해 왔습니다. 실제로 과제 일정이나 예산 조정 과정에서 예상치 못한 이견이 발생했을 때에도, 관련 규정과 기준을 바탕으로 이해관계자 모두가 납득할 수 있는 해결책을 제시해 원활한 협력을 이끌어낸 경험이 있습니다.
앞으로도 저는 공공기관의 직업윤리를 단지 원칙으로서가 아니라, 현장에서 실천 가능한 행동으로 연결하는 실무형 자세를 유지하고자 합니다. 이를 위해 과제 기획 기준, 예산 정산 절차, 관련 법령 등을 지속적으로 학습하고, 실무에서 적용 가능한 형태로 습득해나가겠습니다. 더 나아가, 국가 보건산업 정책이 기술성과 공공성 모두를 담보할 수 있도록 조율하고 연결하는 기획자로서 성장하고 싶습니다.</t>
  </si>
  <si>
    <t>국가연구개발사업 과제 수행 중, 공동 보고서 및 실험 진행 과정에서 구성원 간 역할 분담이 명확하지 않아 일정이 지속적으로 지연되는 문제가 발생한 적이 있습니다. 특히 실험 결과 분석과 보고서 작성, 동물실험 수행 등 핵심 업무들이 특정 인력에게 과도하게 집중되면서, 다른 구성원들은 일정 관리에 대한 책임감이 낮아지고 전반적인 업무 흐름도 불균형 해졌습니다. 과제 마감 시한이 임박한 상황에서 이런 병목현상은 과제의 완성도와 제출 가능성을 위협하는 요인으로 작용했습니다.
저는 이러한 상황을 방치하면 구성원 간 신뢰가 무너지고 전체 일정에 차질이 생길 수 있다고 판단해, 갈등의 구조를 분석하고 실질적인 역할 재조정에 나섰습니다. 먼저, 남은 과업을 세부 단위로 나눈 뒤 구성원 각자의 전문성과 업무 선호도를 고려해 분담 방안을 새롭게 제시했습니다. 예를 들어, 시각자료에 강한 동료에게는 보고서의 그래프·표 구성을 맡기고, 데이터 리서치 경험이 풍부한 동료에게는 국제 동향 조사 파트를 집중 담당하게 했습니다. 동물실험에 숙련된 연구원은 실험 수행과 결과 정리에 전념할 수 있도록 재배치했습니다. 이 과정에서 저는 직접적인 커뮤니케이션과 공감 중심 조율 방식을 선택했습니다. 팀원들과 1:1로 면담하며 현재의 부담감을 공유하고, 재조정의 필요성을 함께 설득했습니다. 특히 "역할이 분명해질수록 각자의 전문성이 빛난다"는 점을 강조해 구성원들의 업무를 재조정하여 구성원 모두가 책임감을 갖고 효율적으로 업무에 몰입할 수 있는 환경을 조성했습니다. 
저는 해당 프로젝트의 실험 총괄자로서 동물실험과 결과 해석을 직접 수행했고, 동시에 팀 전체의 일정 조율과 보고서 취합을 총괄했습니다. 일정관리 툴을 활용해 업무 진행 상황을 시각화하고, 체크리스트를 통해 마감 항목을 관리했습니다. 그 결과, 보고서는 기한 내에 완성되었고, 실험 결과 역시 평가 일정에 맞춰 제출할 수 있었습니다. 이후 연구책임자로부터 “일정 조율과 책임 분담이 과제의 완성도를 높였다”는 긍정적인 피드백을 받을 수 있었습니다.
이 경험을 통해 저는 단순한 역할 분담이 아닌, 책임감 기반의 협업 구조 설계가 조직 내 갈등 해소와 생산성 향상의 핵심이라는 것을 배웠습니다. 특히 한국보건산업진흥원처럼 부서 간 협업과 조정, 다양한 이해관계자의 의견 조율이 중요한 조직에서, 이러한 경험은 실무적인 문제 해결 능력으로 직접 연결될 수 있을 것이라 확신합니다.</t>
  </si>
  <si>
    <t>저의 가장 큰 강점은 융합적 기획력과 과학적 분석 역량을 기반으로 보건의료 연구개발 과제를 전략적으로 설계하고 운영할 수 있다는 점입니다. 생물학과 의학, 공중보건이라는 세 분야를 모두 경험하며, 연구실에서 시작된 아이디어가 어떻게 제도화되고, 실제 의료현장에서 쓰일 수 있는지까지 고려하는 ‘끝을 보는 사고방식’을 체득해왔습니다.
특히 병원 기반 마이크로바이옴 연구를 수행하면서, 임상적 수요와 정책 방향을 연결한 과제 기획을 주도한 경험이 있습니다. 단순한 논문 중심의 성과에 그치지 않고, 질병 예방 전략 수립과 감염병 대응 정책과의 정합성을 고려해 실용성과 파급력을 갖춘 연구를 추진했습니다. 이 과정에서 정부 연구지원사업의 기획 흐름, 성과지표 설계, 중간평가 기준 등을 자연스럽게 이해하게 되었고, 행정적 문서 작성과 외부 심의 대응에도 능동적으로 참여했습니다.
이러한 강점은 다양한 이해관계자 간 조율이 필요한 한국보건산업진흥원의 조직문화에 잘 맞는다고 생각합니다. 진흥원은 단일한 연구 수행기관이 아니라, 부처 간 협업, 산업계·학계·의료기관과의 연계를 조정하며, 국민 건강에 실질적 영향을 주는 정책적 기획을 선도하는 조직입니다. 저는 이러한 복합적 환경에서, 융합적 사고와 실무형 기획력을 바탕으로 통합적 솔루션을 제시할 수 있는 인재로 성장할 수 있다고 믿습니다.
반면, 보완이 필요한 점은 제도적 해석과 행정 보고서 작성 경험의 상대적 부족입니다. 그동안은 현장 기반의 연구기획과 실험 수행에 집중했기 때문에, 법령 중심의 문서 작성이나 정책기조에 따른 예산편성 논리 구성에는 아직 익숙하지 않은 부분이 있습니다. 하지만 과제 수행 과정에서 행정 담당자들과의 협업을 통해 관련 규정과 문서 체계를 반복적으로 경험했고, 스스로 부족함을 인식하면서 이를 보완하고자 관련 지침과 기획보고서 사례를 학습하고 있습니다.
입사 후에는 정책기획 및 과제성과 분석 관련 교육을 적극적으로 이수하고, 선배 실무자들과 협업을 통해 공공기관 실무에 빠르게 적응할 계획입니다. 동시에 다양한 다부처 사업과 국내외 연구 동향을 분석하며, 기획의 관점에서 전략적으로 사고하는 능력을 더욱 확장해 나가겠습니다. 저의 강점은 진흥원의 융합적 기획 환경에서 더욱 빛날 수 있고, 약점은 실무를 통해 빠르게 극복 가능한 성장 여지라고 생각합니다. 입사 후에는 이러한 태도를 바탕으로 끊임없이 학습하고, 실무 현장에서 팀과 기관의 신뢰를 받을 수 있는 인재로 성장해 나가겠습니다.</t>
  </si>
  <si>
    <t>0005-000770</t>
  </si>
  <si>
    <t>조혁준</t>
  </si>
  <si>
    <t>Cho HyukJoon</t>
  </si>
  <si>
    <t>joehj0707@naver.com</t>
  </si>
  <si>
    <t>2004.03</t>
  </si>
  <si>
    <t>2006.03</t>
  </si>
  <si>
    <t>0005-000771</t>
  </si>
  <si>
    <t>장지우</t>
  </si>
  <si>
    <t>CHANG JIWOO</t>
  </si>
  <si>
    <t>applesmile9744@gmail.com</t>
  </si>
  <si>
    <t>010-8605-5398</t>
  </si>
  <si>
    <t>010-7700-5398</t>
  </si>
  <si>
    <t>현실세계 메타버스를 융합한 초등 체험교육 사례연구 - 초등학교 6학년을 대상으로 -</t>
  </si>
  <si>
    <t>한국과학예술융합학회, 2023, vol.41, no.2, pp. 277-288</t>
  </si>
  <si>
    <t>2023.03.30</t>
  </si>
  <si>
    <t>한국과학예술융합학회</t>
  </si>
  <si>
    <t>166456</t>
  </si>
  <si>
    <t>36-133793</t>
  </si>
  <si>
    <t>1335</t>
  </si>
  <si>
    <t>0005-000772</t>
  </si>
  <si>
    <t>윤희준</t>
  </si>
  <si>
    <t>Yun Heejun</t>
  </si>
  <si>
    <t>hjyoun2010@naver.com</t>
  </si>
  <si>
    <t>010-9496-8420</t>
  </si>
  <si>
    <t>010-4650-4835</t>
  </si>
  <si>
    <t>원</t>
  </si>
  <si>
    <t>2024.05.04</t>
  </si>
  <si>
    <t>2H4927117436</t>
  </si>
  <si>
    <t>15-104780</t>
  </si>
  <si>
    <t>0005-000773</t>
  </si>
  <si>
    <t>김성호</t>
  </si>
  <si>
    <t>Kim Seongho</t>
  </si>
  <si>
    <t>akavanksh@naver.com</t>
  </si>
  <si>
    <t>010-5593-9716</t>
  </si>
  <si>
    <t>010-2308-9716</t>
  </si>
  <si>
    <t>2021.11</t>
  </si>
  <si>
    <t>101602</t>
  </si>
  <si>
    <t>0005-000775</t>
  </si>
  <si>
    <t>배예지</t>
  </si>
  <si>
    <t>Bae YeJi</t>
  </si>
  <si>
    <t>qodpwl8310@nate.com</t>
  </si>
  <si>
    <t>010-9539-8871</t>
  </si>
  <si>
    <t>010-5129-1556</t>
  </si>
  <si>
    <t>2023.03.19</t>
  </si>
  <si>
    <t>102618</t>
  </si>
  <si>
    <t>25-K9-010441</t>
  </si>
  <si>
    <t>45-119527</t>
  </si>
  <si>
    <t>마케팅조사론</t>
  </si>
  <si>
    <t>0005-000776</t>
  </si>
  <si>
    <t>정하나</t>
  </si>
  <si>
    <t>Jung Hana</t>
  </si>
  <si>
    <t>jhn718@naver.com</t>
  </si>
  <si>
    <t>010-3096-0945</t>
  </si>
  <si>
    <t>010-5033-0945</t>
  </si>
  <si>
    <t>0005-000777</t>
  </si>
  <si>
    <t>채성원</t>
  </si>
  <si>
    <t>Chae Seongwon</t>
  </si>
  <si>
    <t>cso13579@naver.com</t>
  </si>
  <si>
    <t>010-9676-9872</t>
  </si>
  <si>
    <t>010-9535-9878</t>
  </si>
  <si>
    <t>Optimization-Incorporated Deep Learning Strategy to Automate L3 Slice Detection and Abdominal Segmentation in Computed Tomography</t>
  </si>
  <si>
    <t>Bioengineering, Vol. 12, No. 4, Page 367, 2025</t>
  </si>
  <si>
    <t>1934-5925</t>
  </si>
  <si>
    <t>컴퓨터 단층촬영 영상에서 3번 요추부 슬라이스 검출을 위한 최적화 기반 딥러닝 모델</t>
  </si>
  <si>
    <t>한국정보전자통신기술학회논문지, Vol.16, No.5, 331 - 337(page), 2023</t>
  </si>
  <si>
    <t>한국정보전자통신기술학회</t>
  </si>
  <si>
    <t>2005-081X(pISSN)</t>
  </si>
  <si>
    <t>159899</t>
  </si>
  <si>
    <t>24202050445T</t>
  </si>
  <si>
    <t>70-107481</t>
  </si>
  <si>
    <t>891</t>
  </si>
  <si>
    <t>0005-000778</t>
  </si>
  <si>
    <t>윤희주</t>
  </si>
  <si>
    <t>Yoon Heeju</t>
  </si>
  <si>
    <t>yhj990611@naver.com</t>
  </si>
  <si>
    <t>010-9926-8729</t>
  </si>
  <si>
    <t>22202121540J</t>
  </si>
  <si>
    <t>56-233592</t>
  </si>
  <si>
    <t>0005-000779</t>
  </si>
  <si>
    <t>이한슬</t>
  </si>
  <si>
    <t>Lee Hanseul</t>
  </si>
  <si>
    <t>dltmf298@naver.com</t>
  </si>
  <si>
    <t>010-4033-5978</t>
  </si>
  <si>
    <t>010-9638-5538</t>
  </si>
  <si>
    <t>137200</t>
  </si>
  <si>
    <t>21-K9-126521</t>
  </si>
  <si>
    <t>2021.10.22</t>
  </si>
  <si>
    <t>55-109326</t>
  </si>
  <si>
    <t>0311</t>
  </si>
  <si>
    <t>0005-000780</t>
  </si>
  <si>
    <t>조혜정</t>
  </si>
  <si>
    <t>Cho Hyejeong</t>
  </si>
  <si>
    <t>dalkomms@naver.com</t>
  </si>
  <si>
    <t>010-3450-9049</t>
  </si>
  <si>
    <t>010-6528-0998</t>
  </si>
  <si>
    <t>한국치산기술협회</t>
  </si>
  <si>
    <t>임직원 청렴윤리, 갑질 교육 및 외부강의 신고 접수, 정보공개 청구 업무 등</t>
  </si>
  <si>
    <t>경영기획본부 인사혁신실, 인재양성본부 전문인재실</t>
  </si>
  <si>
    <t>인사총무(직원교육, 기관행사, 국외출장 심의, 고객만족도 등), 사업관리(기획 및 운영, 예산관리, 실적 및 성과관리 등)</t>
  </si>
  <si>
    <t>17-K9-057790</t>
  </si>
  <si>
    <t>2019.09.29</t>
  </si>
  <si>
    <t>38-126651</t>
  </si>
  <si>
    <t>경영지원 - 10학점</t>
  </si>
  <si>
    <t>교육의 목적, 과정, 방법 등을 개괄적으로 배우는 과목으로, 교육 정책 수립 시 교육 체계와 학습자에 대한 기본적 이해를 제공</t>
  </si>
  <si>
    <t>교육방법 및 교육공학</t>
  </si>
  <si>
    <t>다양한 교육 방법론과 교육 공학 기술을 다루며, 효과적인 학습 환경 조성과 교육 정책 수립에 기술적 접근을 지원</t>
  </si>
  <si>
    <t>교육과정의 성과를 평가하고 이를 바탕으로 교육정책의 효과성을 분석하는 과목으로, 교육 정책의 성과를 객관적으로 측정하는 방법론을 제공</t>
  </si>
  <si>
    <t>교육실습</t>
  </si>
  <si>
    <t>실제 교육 현장에서의 실습 경험을 통해, 교육정책이 교육 현장에서 어떻게 작동하는지에 대한 실질적인 이해를 도움</t>
  </si>
  <si>
    <t>교육 기관의 운영과 관리 원칙을 배우고, 이를 바탕으로 공공기관의 행정 및 관리 업무에 적용할 수 있는 능력을 배양</t>
  </si>
  <si>
    <t>경영지원 - 92시간</t>
  </si>
  <si>
    <t>오피스 활용 능력 강화</t>
  </si>
  <si>
    <t>한글2010, 엑셀2010, 파워포인트2010의 핵심 기능 숙지, 빠른 문서 편집을 위한 한글 고급 기능, 업무 능력 향상을 위한 엑셀 파워팁, 슬라이드 제작에 필요한 도형 편집 기술 등</t>
  </si>
  <si>
    <t>농식품공무원교육원</t>
  </si>
  <si>
    <t>보고서 작성 기법 교육</t>
  </si>
  <si>
    <t>명확하고 논리적인 보고서를 작성하는 방법을 배우고, 보고서 작성 시 중요한 데이터 분석과 설득력 있는 구성 방식을 익힘</t>
  </si>
  <si>
    <t>스마트한 사무행정을 위한 애자일 방법론, 문서별 형식과 작성법, 데이터 검색/수집/가공/문서적용, 협업도구 등</t>
  </si>
  <si>
    <t>신뢰 스피치법, 설명&amp;설득의 스피치 기술, 소통/보고/회의 스피치 등</t>
  </si>
  <si>
    <t>조직 목표 달성을 위한 채용, 평가, 보상, 육성 등 인사 관리의 체계적 운영 방안 학습</t>
  </si>
  <si>
    <t>1129</t>
  </si>
  <si>
    <t>[경영지원, 한국보건산업진흥원의 키잡이]
경영지원 업무는 회사의 경영 활동이 원활하게 운영될 수 있도록 인사, 총무, 재무, 회계 등 다양한 분야에서 지원하는 역할이라고 이해하고 있습니다. 직접 수익을 창출하지는 않지만, 조직의 안정성과 효율성을 높이는 데 핵심적인 역할을 한다고 생각합니다. 저는 조직 내 다양한 부서와 협업하고 보이지 않는 곳에서 전체 시스템이 잘 작동하도록 만드는 데 보람을 느낍니다. 특히 내부 운영의 효율을 높이기 위해 직원교육, 채용지원, 기관행사를 운영함으로써 경영지원 업무에 관심을 갖게 되었습니다.
[역량: 성과를 나누며 함께 성장하는 태도]
경영지원 직무에 필요한 역량은 동료들과 성과를 적극적으로 공유하며 함께 성장하려는 태도입니다. 저는 주도적이고 능동적인 태도로 동료들과 팀워크에 기여한 바 있습니다. 첫 번째, 예산 집행 효율을 높이기 위해 직접 프로젝트 관리 시트를 제작했고, 역대 최대 집행률인 98%를 달성했습니다. 저는 이 시트를 팀원들과 공유하고 직접 활용법을 알려주며 함께 사용했습니다. 그 결과 팀 전체의 업무 효율이 향상되었습니다.
두 번째, e나라도움 정산 시스템 도입 당시 사업 참여자를 대상으로 실습 교육을 진행하며 시스템을 누구보다 깊이 이해하게 되었습니다. 그래서 전 직원 대상 사내 교육을 제안받고 흔쾌히 강의를 맡았습니다. 처음에는 부담이 됐지만, 제가 가진 지식이 누군가에게는 큰 도움이 될 수 있다는 생각으로 교육을 준비했고 동료들의 긍정적인 피드백에 보람을 느꼈습니다.
앞으로도 이런 태도로 진흥원에서 동료와 일하는 방식을 공유하며 함께 성장하는 직원이 되겠습니다.
[입사 후 목표: 전략적 인사관리를 통한 조직 혁신]
진흥원의 경쟁력을 높이기 위해 전략적 인사관리를 추진하겠습니다. 직무 분석을 통해 직렬별 핵심 역량을 명확히 하고, 이를 기반으로 맞춤형 교육체계를 구축해 구성원의 전문성을 체계적으로 키우겠습니다. 직무별 필요 역량을 체계화하면, 개인별 성장 로드맵을 기반으로 구성원 스스로 역량을 개발하고 자기 효능감을 높일 수 있습니다. 입사 후에는 이러한 체계를 정착시키고 지속적으로 개선하여 구성원이 본연의 업무에 몰입할 수 있는 환경을 만들겠습니다. 이를 통해 구성원의 경쟁력이 곧 진흥원의 경쟁력으로 이어지도록 기여하겠습니다.</t>
  </si>
  <si>
    <t>[조직 신뢰와 성장을 위한 공정과 개선]
진흥원은 보건산업 정책 연구, 국제 의료 진출 지원 등을 통해 보건산업의 국제 경쟁력을 강화하고 국민 보건 수준을 향상시키는 전문기관입니다. 특히 기술 패권 경쟁 시대에서 혁신형 R&amp;D와 새로운 국정 과제를 추진하며 보건산업의 미래와 사회적 가치를 창출하는 기관이라 생각합니다. 진흥원 업무를 수행함에 있어 공정함을 지키며 끊임없이 개선하는 태도가 중요하다고 생각합니다.
공정함은 신뢰받는 공공기관의 필수 기반입니다. 저는 사업자 선정을 통해 자금을 지원하는 업무를 담당하며, 공정한 원칙을 지키는 것이 얼마나 중요한지 체감했습니다. 성과공유대회에서 탈락한 기업으로부터 심사표 공개를 요구받았을 때, 저는 민원인의 불만을 충분히 경청하며 공감했지만, 심사의 객관성과 공정성을 지키는 것이 중요하다고 생각하여 심사표를 공개하지 않았습니다. 대신 차년도에 심사표 열람 기간을 도입하는 방식으로 제도를 개선하겠다고 안내했고, 결국 민원인도 수긍하였습니다. 이 경험을 바탕으로 공정함이 조직과 고객과의 신뢰를 구축하는 데 가장 강력한 원칙임을 깨달았습니다.
두 번째로, 제도 개선을 위한 문제의식을 중요하게 생각합니다. 급변하는 환경에서 조직 경쟁력을 유지하려면 현상을 그대로 두기보다 문제를 발견하고 개선하려는 노력이 필요합니다. 저는 기관 최초로 노사 공동의 중장기 직원 교육훈련 계획을 수립하며, 부족한 내부 자료를 외부 사례 조사와 SWOT 분석으로 보완하고, 노사 간 입장 차이를 꾸준히 조율해 최종 계획을 완성했습니다. 이를 통해 구성원들이 지속적으로 성장할 수 있는 체계를 마련했으며, 이는 곧 조직의 장기적 경쟁력과 직원 만족도를 높이는 데 기여했습니다.
입사 후에도 이러한 가치관을 바탕으로 공정하고 원칙 있는 태도로 업무를 수행하고, 변화와 개선을 지속적으로 고민함으로써 진흥원 성장에 기여하겠습니다.</t>
  </si>
  <si>
    <t>[불편을 해결하는 적극행정]
농업인 대상 국고보조 사업을 운영할 때, 예산과 지원 규모가 점점 커지는 추세였으나 배정된 인원은 그대로여서 업무 부담이 대폭 증가했습니다. 저는 사수와 주도적으로 예산 집행 방식을 변경하여 행정 효율을 높였고, 적극행정 공로상을 수상했습니다.
기존에는 정산을 위해 집행 증빙 영수증을 결과보고서에 첨부해야 했습니다. 그러다보니, 사업 기간이 길어질수록 영수증이 휘발되었고, 사업비 규모가 클수록 영수증 분실로 인해 집행 증빙에 어려움을 겪는 고객이 많았습니다. 저는 이를 해결하기 위해 e나라도움 시스템을 도입하여 사업비 집행과 정산 절차를 전산화 했습니다. 기존의 종이 검토 방식에서 시스템을 도입하면 검토 과정이 훨씬 자동화되었고 행정 절차가 간소화되었습니다. 하지만 문제는 고객이 디지털 취약계층이라 원활하게 시스템을 활용하기가 어려웠고 저는 전문교육 이수, 맞춤형 교재 제작, 권역별 실습교육을 통해 고객의 시스템 활용 역량을 키웠습니다.
디지털 취약계층이었던 고객들이 원활하게 시스템을 활용할 수 있도록 직접 e 나라도움 교육을 이수하여 전문성을 갖춘 뒤, 권역별 실습 교육을 진행하며 고객들의 시스템 도입을 적극 지원했습니다. 또한, 100명 이상의 고객 민원을 수시로 응대하며 민원 해결 역량을 키웠습니다. 그 결과, 고객의 시스템 활용도가 높아졌고 사업비 정산 절차가 대폭 간소화되어 담당자의 행정 효율성이 높아졌습니다. 뿐만 아니라 실시간 부정수급 모니터링이 가능해져 국고 보조금의 투명성 강화에도 기여할 수 있었습니다.
이러한 성과를 인정받아 적극행정 공로상을 수상했으며, 내부 직원을 대상으로 시스템 활용 교육을 진행하여 전사적 업무 혁신에도 기여했습니다. 앞으로도 고객의 불편을 해소하고, 업무 환경을 혁신적으로 변화시키는 태도를 바탕으로 진흥원의 발전에 기여하겠습니다.</t>
  </si>
  <si>
    <t>[강점: 안주하지 않고 발전하는 태도]
공공기관이 국민들에게 질 높은 서비스를 제공하기 위해서 지속적인 변화와 개선, 즉 ‘혁신’이 필수적이라고 생각합니다. 이러한 가치관을 바탕으로, 기관의 프로세스를 개선하고 업무 효율성을 높이기 위해 적극적으로 참여하고 실천해 왔습니다. 특히, 주니어보드 활동 팀장으로서 기관의 경영 개선에 적극적으로 기여했습니다. 주니어보드에서 구성원들과 함께 기관의 운영 방식과 업무 환경을 분석하고 1) 인트라넷 개선, 2) 공석 대체 방안 마련 등 실질적인 개선안을 제안했습니다.
1) 인트라넷 개선
직원들이 매일 사용하는 인트라넷의 불편 사항을 브레인스토밍을 통해 정리하고, 기능별 개선 방안을 도출했습니다. 공용차량 및 회의실 예약, 복무관리, 전자결재 및 재무 시스템 통합관리 등 불편사항을 취합하여 실질적인 개선이 이루어질 수 있도록 인트라넷 개선 용역을 실시했습니다. 그 결과, 직원들의 의견이 반영된 시스템 개편이 이루어졌습니다.
2) 공석 대체 방안 마련
휴직자나 퇴사자 등 팀 내 공석이 발생할 경우, 해당 업무를 대신 수행하는 직원들에게 적절한 보상과 지원이 이루어질 수 있도록 대안을 제안했습니다. 직원 보충 전까지 업무 공백을 메우는 직원들의 업무 분담에 따라 직무급을 지원함으로써 합리적인 보상이 이루어지는 결과를 도출했습니다.
이러한 노력을 통해 저희 팀은 최우수 주니어보드로 선정되는 성과를 거두었으며, 실질적인 변화로 이어지는 혁신을 이끌어냈습니다. 또한, 저는 혁신 문화 정착을 위해 사내 공모에도 적극 참여했습니다. 청렴 수기 공모 및 일하는 방식 개선 공모에서 참여하며, 조직 문화와 업무 방식 개선에 기여할 수 있는 아이디어를 제시했습니다.
저는 불편함을 그냥 지나치지 않고, 조직이 더 나은 방향으로 발전할 수 있도록 고민하고 실행하는 자세를 중요하게 생각합니다. 앞으로도 진흥원의 업무 환경과 교육 운영 방식을 혁신적으로 개선하고, 궁극적으로 국민들에게 더 나은 서비스를 제공하는 데 기여하겠습니다.
[약점: 실수를 직면하고 반복하지 않는 것]
저의 약점은 실수를 직면하고 완전히 내 것으로 만들기까지 시간이 다소 걸린다는 점입니다. 업무를 하다 보면 크고 작은 실수를 하기 마련인데, 저 역시 실수를 했을 때 그 상황을 객관적으로 받아들이기보다는 부끄러움이나 당황함이 먼저 앞서는 경우가 있었습니다. 그래서 실수를 곱씹고 분석하기 보다는 얼른 지나가기를 바라며 넘기는 경우도 있었고, 이는 같은 실수를 반복할 가능성을 높이는 요인이 되기도 했습니다.
하지만 이러한 점을 인식한 후로는 실수를 반드시 기록하고 자주 보이는 곳에 붙이는 습관을 갖게 되었습니다. 단순히 ‘다시는 그러지 말자’는 다짐에 그치지 않고, 매일 실수를 확인하면서 점점 실수를 줄여나가는 방식으로 바꿔나갑니다. 앞으로도 실수에서 배움을 찾고, 이를 통해 더 나은 업무 역량으로 발전할 수 있도록 노력하겠습니다.</t>
  </si>
  <si>
    <t>0005-000781</t>
  </si>
  <si>
    <t>임정선</t>
  </si>
  <si>
    <t>Lim Jeongseon</t>
  </si>
  <si>
    <t>forever5137@naver.com</t>
  </si>
  <si>
    <t>010-2284-1487</t>
  </si>
  <si>
    <t>2018.06.11</t>
  </si>
  <si>
    <t>36-101516</t>
  </si>
  <si>
    <t>0005-000782</t>
  </si>
  <si>
    <t>박지영</t>
  </si>
  <si>
    <t>Park Jiyoung</t>
  </si>
  <si>
    <t>jypark8625@gmail.com</t>
  </si>
  <si>
    <t>010-4430-3567</t>
  </si>
  <si>
    <t>010-7670-2567</t>
  </si>
  <si>
    <t>Development of a candidate vaccine against severe fever with thrombocytopenia syndrome virus using Gn/Gc glycoprotein via multiple expression vectors delivered by attenuated Salmonella confers effective protection in hDC-SIGN transduced mice</t>
  </si>
  <si>
    <t>Vaccine, Volume 43, Part 1, 1 January, 2025, 126524</t>
  </si>
  <si>
    <t>0264-410X</t>
  </si>
  <si>
    <t>An mRNA-Based Multiple Antigenic Gene Expression System Delivered by Engineered Salmonella for Severe Fever with Thrombocytopenia Syndrome and Assessment of Its Immunogenicity and Protection Using a Human DC-SIGN-Transduced Mouse Model</t>
  </si>
  <si>
    <t>Pharmaceutics, 15(5), 1339, 2023</t>
  </si>
  <si>
    <t>2023.04.26</t>
  </si>
  <si>
    <t>1999-4923</t>
  </si>
  <si>
    <t>Development and evaluation of a mouse model susceptible to severe fever with thrombocytopenia syndrome virus by rAAV-based exogenous human DC-SIGN expression</t>
  </si>
  <si>
    <t>Microbial Pathogenesis, Volume 178, May 2023, 106079</t>
  </si>
  <si>
    <t>1096-1208</t>
  </si>
  <si>
    <t>2024.09.09</t>
  </si>
  <si>
    <t>선임공무직</t>
  </si>
  <si>
    <t>살모넬라증과 캠필로박터증 관련 내부 연구 과제 수행 및 학술 연구 용역 관리</t>
  </si>
  <si>
    <t>보건산업 분야에서의 지속 가능한 커리어 개발을 위한 이직</t>
  </si>
  <si>
    <t>수의과대학 공중보건학실</t>
  </si>
  <si>
    <t>중증열성혈소판감소증후군 예방 백신 개발 및 감염 마우스 모델 개발</t>
  </si>
  <si>
    <t>연구 전문성 살리기 위하여 공공연구기관으로 이직</t>
  </si>
  <si>
    <t>2013.12.02</t>
  </si>
  <si>
    <t>2016.05.31</t>
  </si>
  <si>
    <t>에이즈종양바이러스과</t>
  </si>
  <si>
    <t>일반가급연구원</t>
  </si>
  <si>
    <t>HIV/HCV 코호스 중개연구 및 HCV 면역 후보 물질 발굴</t>
  </si>
  <si>
    <t>박사학위 진학을 위한 퇴사</t>
  </si>
  <si>
    <t>Level 2 (64)</t>
  </si>
  <si>
    <t>0002-0022037</t>
  </si>
  <si>
    <t>41227</t>
  </si>
  <si>
    <t>2009.01.19</t>
  </si>
  <si>
    <t>바이러스학</t>
  </si>
  <si>
    <t>바이러스 생활사 및 감염기전의 전반적 내용과 이를 이용한 예방 수단에 대한 내용</t>
  </si>
  <si>
    <t>면역학특론</t>
  </si>
  <si>
    <t>병원체 감염에 따른 면역 활성 기전에 대한 전반적인 내용</t>
  </si>
  <si>
    <t>수의면역병리학</t>
  </si>
  <si>
    <t>비임상 단계에서의 지표로 활용가능한 질병 감염에 따른 병리 형태 관찰에 대한 내용</t>
  </si>
  <si>
    <t>생물안전 3등급 시설 신규관리자 교육</t>
  </si>
  <si>
    <t>생물안전 3등급 시설 관리를 위한 생물안전 및 차폐시설 운영 및 구조 설명 및 견학</t>
  </si>
  <si>
    <t>0525</t>
  </si>
  <si>
    <t>[연구자와 관리자의 균형 잡힌 시각]
  보건의료연구개발 사업관리는 국가 보건의료 정책과 산업 발전을 위한 R&amp;D 과제를 기획하고, 연구자와 유관기관 간 협력을 통해 과제를 체계적으로 운영하며, 그 결과가 실질적 성과로 이어지도록 지원하는 역할이라고 이해하고 있습니다.
   이러한 직무 수행을 위해서는 과제의 흐름을 전체적으로 조망하면서도, 각 단계에서 성과 중심의 관점으로 연구성과를 촉진할 수 있는 관리 역량이 필요하다고 생각합니다. 동시에 연구자, 정책 담당자, 자문위원 등 다양한 이해관계자들과의 소통과 조율 능력 역시 중요한 역량으로 꼽을 수 있습니다. 특히 보건의료 분야는 학문적 접근뿐 아니라 실용성과 정책 연계도 요구되기에, 단순 행정 지원을 넘는 문제 해결형 커뮤니케이션이 중요하다고 느꼈습니다.
   저는 연구원 및 연구책임자로 다수의 생명과학 분야 과제를 수행하며 연구성과 창출에 직,간접적인 책임을 져왔고, 이후 공공연구기관에 재직하면서는 연구자 지원과 학술연구용역 관리, 과제 중간점검, 자문위원회 운영지원 등을 통해 관리자로서의 경험도 쌓았습니다. 특히, 연구자로 연구 수행 중 실제로 성과를 내기 어려운 조건에 처했을 때, 연구 목표 재설정이나 전문가의 조언을 얻고 수단을 모색하여 주저자 논문 5편 및 다수의 논문에 공동저자로 게재하는 성과 창출에 실질적 기여를 한 경험도 있습니다. 이를 통해 과제 수행 및 관리란 단순히 절차를 따르는 것이 아니라, 문제를 조율하고 방향을 제시함으로써 결과에 책임지는 과정임을 체감했습니다.
   공공연구기관 재직 중에는 연구기획 회의 및 자문위원회 운영 지원을 통해 정책적 수요를 반영한 과제 설계 논의에 참여했고, 과제 추진 과정에서는 연구자와 기관과의 이견을 조율하며 원활한 진행을 도운 바 있습니다. 이 과정에서 다양한 이해관계자 간의 입장 차이를 좁히고 협력적 대안을 모색하는 실행 중심의 커뮤니케이션 역량을 키울 수 있었습니다.
  앞으로도 보건의료 R&amp;D가 공공성과 실효성을 모두 갖출 수 있도록, 성과 중심의 시각과 유연한 소통 역량을 기반으로 기획과 관리 업무에 적극 기여하겠습니다.</t>
  </si>
  <si>
    <t>[과학적 전문성과 공정성을 바탕으로 보건의료 R&amp;D 사업을 선도하겠습니다]
  한국보건산업진흥원은 국민 건강 증진과 보건산업 발전을 위해 보건의료 R&amp;D의 중장기 계획 수립, 신규 사업기획, 과제 평가·관리, 성과 분석 등 R&amp;D 전 주기를 체계적으로 지원하는 중추적인 기관입니다. 저는 박사과정 동안 바이러스 매개 감염병 백신 개발 연구를 수행하며, 단순한 연구를 넘어 국민 건강과 공공의 이익에 기여하는 실질적 수단으로 연구를 적용하는 데 많은 노력을 기울였습니다. 분자 수준에서부터 동물실험에 이르기까지 전 과정을 경험하며 연구의 과학적 타당성을 객관적으로 판단하는 능력을 키웠고, 현장의 요구를 반영한 실효성 있는 과제 기획 요소들을 체득하였습니다. 이후 공공연구기관에서 학술용역과 연구과제 관리를 담당하면서 사업관리자로서 과제 수행을 위한 예산 집행과 진도 점검뿐만 아니라,  각종 문서 관련 절차를 체계적으로 경험하며 사업관리자로서 실무 역량과 책임감을 갖추게 되었습니다.
  이러한 경험을 바탕으로 저는 연구 현장과 정책 수요 양측을 조율하며, 국민 건강과 산업 발전을 위한 중장기 계획 수립과 이에 따른 자문위원회 구성 등 기획 지원 업무에 참여해 왔습니다. 또한 연구자와 사업관리자의 시각을 모두 이해하는 협업 역량을 발휘하여, 다양한 이해관계자 간 의사소통과 갈등 조정에 능동적으로 참여하였습니다. 이를 통해 과학적 근거와 정책적 필요성 사이에서 균형을 이루는 동시에, 보건의료 기술의 실현 가능성과 현장 적용성에 초점을 맞춘 전략적 기획 역량을 갖추게 되었습니다.
  제가 업무 수행에서 중요하게 생각하는 직업윤리는 책임감, 공정성, 투명성, 그리고 협업입니다. 공공연구과제 관리 업무를 수행하며, 정량·정성적 평가 기준을 엄격히 준수하고 객관성을 확보하기 위해 세심하게 데이터를 검토하고, 관련 문서 작성 과정에서 투명성을 유지하는 데 주력했습니다. 또한 연구자들과의 정기적인 소통을 통해 다양한 의견을 조율하며, 신뢰를 바탕으로 한 협업 문화를 조성해 왔습니다. 업무 중 발생하는 문제 상황에서는 원인을 신속히 파악하고, 이해 관계자들과 협력하여 실질적 해결책을 마련하는 자세를 실천 하였습니다. 앞으로도 최신 보건의료 기술 및 정책 동향을 꾸준히 습득하고, 현장과 정책 양측의 요구에 민첩하게 대응할 수 있는 기획 및 관리 역량을 강화해 나가겠습니다. 이를 통해 한국보건산업진흥원이 지향하는 공공성과 전문성, 투명성의 가치를 실현하는 데 기여하겠습니다.</t>
  </si>
  <si>
    <t>[위기 상황 속에서도 차분하게 대응하며 협업 성과를 이끌어낸 경험]
  공공연구기관에 재직 중, 학술용역사업 과제를 관리하면서 여러 예기치 못한 위기 상황을 경험했습니다. 해당 과제는 매년 일정 수준의 병원체를 수집해야 하는 목표를 가진 과제였는데, 과업 초기 조류인플루엔자(AI) 발생으로 인해 축산 농가 출입이 제한되면서 연구책임자가 목표 달성에 어려움을 호소하는 상황이 발생했습니다.
  저 역시 연구책임자로서의 경험이 있었기에 그 고충을 충분히 공감할 수 있었습니다. 다행히 과제가 1분기를 갓 지난 시점이었기에 시간적 여유가 있었고, 저는 사태의 추이를 면밀히 모니터링하면서 병원체 수집을 위한 대안을 마련하기 위해 적극적으로 움직였습니다. 수집 현황을 지속적으로 확인하며 관련 업계 전문가들과 소통하고, 연계 가능한 연구시설 및 농가를 발굴하여 연구팀에 연결해 드렸습니다. 물론 조류인플루엔자 사태가 진정되면서 이러한 대안들이 바로 실현되지는 않았지만, 가능한 한 많은 대안 경로를 마련하고자 하였고 이를 통해 연구팀의 불안감을 완화시키는 데 도움을 줄 수 있었습니다. 또한, 제가 제시한 대안들이 실제로 실행되었을 때, 현장과의 협업을 기반으로 추가적인 리소스를 확보할 수 있다는 가능성을 연구팀에 확신시킬 수 있었습니다. 
  또한 연구자들이 공통적으로 겪는 논문성과 창출의 부담을 덜어주기 위해, 연구 진도 점검을 단순히 평가의 차원이 아닌, 연구자들이 필요로 하는 지원을 제공하는 과정으로 진행했습니다. 주기적인 점검을 통해 방향성을 점검하고, 연구팀의 진척상황에 맞는 맞춤형 지원을 제공하였으며, 내부 연계 과제를 통해 병원체의 전장유전체 분석을 추가로 지원한 바 있습니다. 이러한 방식은 연구팀이 과제에마 집중할 수 있도록 돕는 역할을 했고 그 결과 학술용역과 내부 연구 간 협업 시너지를 창출하며 모두에게 도움이 될 수 있는 협력모델로 작용했습니다.
  이러한 경험을 통해, 과제 관리자는 단순한 행정 지원자가 아니라 연구자와 현장을 연결하고, 예기치 못한 상황에서도 실질적인 해결책을 제시할 수 있어야 한다는 점을 깨달았습니다. 앞으로도 현장과의 긴밀한 소통과 유연한 대응력을 바탕으로, 보건의료 R&amp;D 사업에서 실질적 성과를 창출하는데 기여하고자 합니다.</t>
  </si>
  <si>
    <t>[체계적인 기획 역량과 공공기관 실무 경험을 바탕으로 보건산업진흥원과 함께 성장하고자 합니다]
  저의 가장 큰 강점은 신중하고 체계적인 기획 역량입니다. 박사과정을 수행하면서 항원 선별 그리고 백신 개발부터 비임상 실험까지 일련의 연구를 기획하고 OO재단 연구과제에 선정되어 직접 수행하며, 과학적 근거에 기반한 판단과 문제 해결 능력을 길렀습니다. 이후 공공연구기관에 재직하면서 실제 학술용역과제 관리와 이와 연계된 연구과제를 수행하며 협약, 예산, 점검, 성과 창출까지 전 과정을 실무적으로 운영해 본 경험이 있습니다. 이러한 경험은 연구자와 과제관리자 양측의 입장을 모두 이해하며 객관적인 시각으로 과제를 평가하고 조정할 수 있는 역량으로 발전했습니다.
  한국보건산업진흥원은 국가 보건의료 R&amp;D의 중장기 전략 수립부터 과제 기획, 평가, 성과관리까지 전 과정에서 공공성과 전문성, 투명성과 신뢰성을 핵심 가치로 삼고 있다고 알고 있습니다. 또한 공공기관 특유의 절차 중심 환경 속에서도 협업과 민첩한 기획력, 정책 대응력이 강조되는 만큼, 저의 신중한 분석력에 기반한 정확한 기획이 이러한 조직의 방향성과 잘 맞는다고 생각합니다.
  한편, 저는 다양한 변수와 근거를 신중히 고려하려는 태도 덕분에 안정적인 판단을 해왔지만, 때로는 빠르게 변화하는 보건의료산업 기술의 흐름이나 정책 변화에 즉각적으로 대응하지 못한 아쉬움을 느낀 경험이 있습니다. 특히 과제 기획 시 속도감 있게 아이디어를 구체화하거나, 외부 환경 변화에 선제적으로 기획 방향을 전환하는 역량은 더 강화할 필요가 있다고 생각합니다.이를 보완하기 위해 최근 산업 기술 동향과 정책 자료를 정기적으로 학습하고, 외부 전문가, 연구자들과의 소통을 적극적으로 시도하고자 합니다. 특히 폐쇄적인 조직문화 안에서 유연한 소통과 열린 자세로 협력하는 태도를 갖추는 것이 중요하다는 점을 체감하고 있으며, 수평적인 협업과 기민한 정보 공유가 조직의 혁신을 만든다는 생각으로 업무에 임하고자 합니다.
  앞으로도 저는 책임·신뢰·전문성·협력의 가치를 실천하면서, 신중함과 속도감 사이의 균형을 찾아가는 역량을 지속적으로 강화해 나가겠습니다. 이를 통해 보건의료 R&amp;D 전 주기를 안정적이면서도 유연하게 관리할 수 있는 관리자로 성장하겠습니다.</t>
  </si>
  <si>
    <t>0005-000786</t>
  </si>
  <si>
    <t>남하늘</t>
  </si>
  <si>
    <t>Nam Haneul</t>
  </si>
  <si>
    <t>skagksmf2476@naver.com</t>
  </si>
  <si>
    <t>010-5092-2476</t>
  </si>
  <si>
    <t>010-9551-0666</t>
  </si>
  <si>
    <t>5급(주임)</t>
  </si>
  <si>
    <t>2021.12.11</t>
  </si>
  <si>
    <t>100023</t>
  </si>
  <si>
    <t>23-K9-056269</t>
  </si>
  <si>
    <t>65-321812</t>
  </si>
  <si>
    <t>0005-000788</t>
  </si>
  <si>
    <t>조은지</t>
  </si>
  <si>
    <t>JO EUN JI</t>
  </si>
  <si>
    <t>skdi852@naver.com</t>
  </si>
  <si>
    <t>010-2749-1708</t>
  </si>
  <si>
    <t>010-9333-1421</t>
  </si>
  <si>
    <t>Hepatoprotective effects of an Acer tegmentosum Maxim extract through antioxidant activity and the regulation of autophagy</t>
  </si>
  <si>
    <t>J Ethnopharmacol . 2019 Jul 15;239:111912. doi: 10.1016/j.jep.2019.111912. Epub 2019 Apr 25.</t>
  </si>
  <si>
    <t>2019.04.23</t>
  </si>
  <si>
    <t>J Ethnopharmacol</t>
  </si>
  <si>
    <t>Alleviation of ascorbic acid-induced gastric high acidity by calcium ascorbate in vitro and in vivo</t>
  </si>
  <si>
    <t>Korean J Physiol Pharmacol . 2018 Jan;22(1):35-42. doi: 10.4196/kjpp.2018.22.1.35. Epub 2017 Dec 22.</t>
  </si>
  <si>
    <t>2017.10.20</t>
  </si>
  <si>
    <t>(5/10)</t>
  </si>
  <si>
    <t>Korean J Physiol Pharmacol</t>
  </si>
  <si>
    <t>Rubiarbonone C inhibits platelet-derived growth factor-induced proliferation and migration of vascular smooth muscle cells through the foscal adhesion kinase, MAPK and STAT3 tyr705 signalling pathways.</t>
  </si>
  <si>
    <t>Br J Pharmacol . 2017 Nov;174(22):4140-4154. doi: 10.1111/bph.13986. Epub 2017 Sep 22.</t>
  </si>
  <si>
    <t>2017.10.22</t>
  </si>
  <si>
    <t>(6/10)</t>
  </si>
  <si>
    <t>Br J Pharmacol .</t>
  </si>
  <si>
    <t>Novice High</t>
  </si>
  <si>
    <t>2024.12.21</t>
  </si>
  <si>
    <t>103621</t>
  </si>
  <si>
    <t>기술평가사</t>
  </si>
  <si>
    <t>TA2110-012</t>
  </si>
  <si>
    <t>2023.12.21</t>
  </si>
  <si>
    <t>19-K-059091</t>
  </si>
  <si>
    <t>2019.07.12</t>
  </si>
  <si>
    <t>0215</t>
  </si>
  <si>
    <t>0005-000789</t>
  </si>
  <si>
    <t>최민서</t>
  </si>
  <si>
    <t>Choi Minseo</t>
  </si>
  <si>
    <t>choihi00@hanmail.net</t>
  </si>
  <si>
    <t>010-3655-0038</t>
  </si>
  <si>
    <t>010-4740-0038</t>
  </si>
  <si>
    <t>기술사업화추진단 기술사업화팀</t>
  </si>
  <si>
    <t>중기부 수탁사업 공공연 연구인력 파견지원사업 (전담기관, 파견기관, 연장지원기업)예산관리, 협약, 행사 및 회의 개최 담당</t>
  </si>
  <si>
    <t>성과확산부 기업지원팀</t>
  </si>
  <si>
    <t>중기부 수탁사업 공공연 연구인력 파견지원사업 참여기업 선정 평가 및 사업 참여기관 협약 업무</t>
  </si>
  <si>
    <t>계약기한 만료</t>
  </si>
  <si>
    <t>2022.09.05</t>
  </si>
  <si>
    <t>감사위원회 감사2부</t>
  </si>
  <si>
    <t>특정감사/종합감사 지원, 법령 및 규정분석, 국가 R&amp;D사업보고서 작성</t>
  </si>
  <si>
    <t>학술기획부</t>
  </si>
  <si>
    <t>대학 재정지원사업 지원 및 국정감사 대응 지원, 통계자료 관리</t>
  </si>
  <si>
    <t>2021.05.07</t>
  </si>
  <si>
    <t>국가소재연구데이터센터</t>
  </si>
  <si>
    <t>데이터구축사업참여자</t>
  </si>
  <si>
    <t>소재 연구 분야 빅데이터 구축을 위한 소재 논문 발췌 및 정리</t>
  </si>
  <si>
    <t>101560</t>
  </si>
  <si>
    <t>44-219916</t>
  </si>
  <si>
    <t>17204210903X</t>
  </si>
  <si>
    <t>중소기업경영론</t>
  </si>
  <si>
    <t>회계,재무,생산,마케팅,인사 등 경영 전분야에 관한 중소기업 사례학습, 창업아이템 발굴 및 기획안 작성</t>
  </si>
  <si>
    <t>경영자금의 조달부터 운용까지 다양한 수익모델과 투자기법에 대한 학습</t>
  </si>
  <si>
    <t>마케팅조사를 위해 필요한 조사 기획, 수립, 실행, 분석 피드백의 과정을 습득</t>
  </si>
  <si>
    <t>조직개발론</t>
  </si>
  <si>
    <t>조직개발을 위한 단계, 이론기법 학습 및 실제 사례 습득</t>
  </si>
  <si>
    <t>재무회계1</t>
  </si>
  <si>
    <t>회계 기준에 따른 재무제표 작성법 학습</t>
  </si>
  <si>
    <t>기술창업 지도를 위에 필요한 기법 및 사례</t>
  </si>
  <si>
    <t>국가연구개발혁신법 기본과정(출연(연),전문(연))</t>
  </si>
  <si>
    <t>국가연구개발행정제도 개선, 연구개발비 관리, 학생인건비 관리 등</t>
  </si>
  <si>
    <t>국가R&amp;D사업 성과관리 및 활용</t>
  </si>
  <si>
    <t>국가R&amp;D연구 성과관리, 유통제도 및 체계 이해</t>
  </si>
  <si>
    <t>정부예산의 특성에 대한 이해와 관리체계학습</t>
  </si>
  <si>
    <t>Python 데이터 분석 전처리</t>
  </si>
  <si>
    <t>python을 활용한 재정 데이터 분석 및 시각화</t>
  </si>
  <si>
    <t>한국재정정보원</t>
  </si>
  <si>
    <t>한국보건산업진흥원의 사업관리 직무는 단순 과제 수행이 아닌 복잡한 이해관계 속에서도 ‘신뢰 기반의 시스템’을 설계하고 조율하는 일이라고 생각합니다. 보건의료 연구개발은 국민 생명과 직결되고, 연구성과가 실현되기까지 수많은 주체의 합의와 시간이 요구됩니다. 주관연구개발기관의 파견사업 담당자로 근무하여, 실무 경험을 통해 갈등과 병목을 관리하고 체계를 정립하는 능력이야말로 KHIDI 사업관리자의 핵심 역량임을 체감해왔습니다.
1) 위기일수록 구조를 먼저 봅니다.
파견사업 담당자로 근무할 때 파견 연구원의 인건비와 직결된 업무였습니다. 급여일 이전 평가를 완료하고 협약을 진행하는 것이 중요했기에 단순 일정 관리가 아닌 전 과정의 흐름을 구조적으로 설계해야 했습니다.
이에 전체 프로세스를 시각화하고, 병목 지점을 우선적으로 파악했습니다. 특히 감사부 지적이 반복되어 협약이 지체될 때에도 ‘공신력’이라는 감사부의 핵심 요구사항을 파악하고 원본대조필 자료 위주로 보강했습니다. 또한 협약 기업에 필요 서류를 사전 공유하고 일정을 병렬적으로 관리해 급여일 전 협약을 마무리할 수 있었습니다.
이를 통해 업무 흐름을 구조적으로 사고하고 발생 가능한 문제를 예측하며 업무를 관리하는 역량을 함양할 수 있었습니다.
2) 민원을 처리만 하지 않고 제도로 고친다.
사업 담당자로 근무하며 반복되는 민원을 수동적으로 처리하기 보다 제도화된 개선책을 찾고자 노력했습니다. 평소 발생하는 민원을 엑셀을 활용해 주제와 발생 빈도 등을 정리했습니다. 특히 연구자와 기업 간 정보 비대칭으로 인한 행정 낭비가 반복되자, 이를 해결할 상호 매칭 시스템을 제안해 SMTECH(중소기업기술개발사업 종합관리시스템) 고도화에 반영했습니다.
또한 지원기업이 평가 단계별 진행 상황을 매번 기관에 문의해야 했기에, 시스템을 통해 평가 단계를 실시간으로 확인할 수 있도록 했습니다. 이 결과 민원 대응 시간이 줄고 매칭 효율성은 20% 향상되었습니다.
3) 신뢰는 객관성과 투명성에서 시작됩니다.
2년 연속 사업 예산이 삭감된 상황에서 11개 사업 참여기관의 반발 없이 예산을 배분하는 업무를 수행하며 단순한 통보가 아닌 설득과 신뢰를 구축할 수 있었습니다. 당시 사업 기여도와 전년도 평가 결과를 기준으로 예산 배분 원칙을 명확히 했고, 삭감 대상 기관에는 그 근거를 구체적으로 설명했습니다.
동시에 예산을 분할 지급하고 중간 점검을 도입해 예산 조정의 여지를 둬 일방 통보가 아닌 합의점을 함께 도출하도록 했습니다. 그 결과 예산 교부 과정에서 큰 항의 없이 마무리할 수 있었습니다.
이런 조율 역량은 다양한 기관과의 협업 과정에서 상대가 어떤 기준에 민감한지 파악하려고 노력했고, 이를 명확한 근거와 설득의 언어로 풀어내기 위해 예산 지표나 평가 기준 정리에 많은 시간을 들였습니다.
국민 건강이라는 공공의 가치를 위해 실효성 있는 연구개발과 신산업 육성 사업이 제대로 뿌리내릴 수 있도록 현장과 정책 사이에서 유연하게 조율하며 체계를 만들어가는 일을 진흥원에서 해내겠습니다.</t>
  </si>
  <si>
    <t>&lt;신뢰 시스템 구축을 통한 공공성과 투명성 확보&gt;
공공연 연구인력 파견사업을 담당하며 국내 바이오 중소기업들을 직접 방문해 연구 책임자 및 실무자들과 면담할 기회가 있었습니다. 대부분 인력 확보와 연구개발 자금 부족을 가장 큰 어려움으로 꼽았고, 단기성과 중심의 지원 제도에 대한 아쉬움도 나타냈습니다.
이처럼 단순한 지원을 넘어 지속 가능한 연구 환경을 만드는 정책적 뒷받침이 절실하다는 점을 느낄 수 있었습니다. 동시에 열악한 환경에서도 신약, 진단기술 등 보건의료 핵심 분야에서 성과를 내고자 하는 기업들의 역량을 보며 국내 보건산업의 저력과 성장 가능성을 실감하게 되었습니다. 이에 산업의 생태계를 설계하고 뒷받침하는 한국보건산업진흥원의 역할이 핵심적이라고 생각합니다. 특히 소극적 행정 수행이 아닌 적극적 행정 운영을 통해 사업 참여자 간의 신뢰 시스템을 구축해가는 과정이 중요하다고 생각합니다.
이러한 관점은 제가 직접 사업을 수행하며 더 분명해졌습니다. 공공연 연구인력 파견지원사업을 담당할 당시, 한 기업의 사업비 부정사용 정황으로 현장조사를 실시하게 되었습니다. 해당 기업은 당초 협약과 달리 자료 제출에 불응했고, 조사 일정에도 비협조적인 태도를 보였습니다. 일정에 쫓기던 상황이라 필수 절차만 빠르게 이행하고 마무리하고 싶은 마음도 들었습니다. 하지만 이 사건이 이후 유사 사례의 선례가 된다는 점, 그리고 이 한 건의 대응이 제도의 무게를 가늠하게 된다는 점에서 무조건적인 절차 준수보다 각 단계별 제도가 왜 필요한지를 명확히 하는 일이 더 중요하다고 느꼈습니다.
이에 해당 기업에 지속적으로 비협조적인 태도를 보일 시 이에 대한 불이익 조치를 구체적으로 고지하고, 관련 매뉴얼과 법령 조항을 정리해 제시했습니다. 뿐만 아니라 기업의 권리 보호도 함께 이뤄지도록 위원회 개최를 제안하였습니다. 단순 환수조치로 마무리하는 것이 아니라 기업에 충분한 소명기회를 제공해 참여자 모두가 제도 운영의 정당성을 인정하고 신뢰를 쌓는 시작점이 될 것이라고 생각했기 때문입니다.
그 결과 소명 기회가 생겼다는 점에서 기업의 불안한 마음이 진정되었고, 위원회 준비에 협조적인 자세를 이끌 수 있었습니다.
공공기관의 직업윤리는 단순히 규정을 위반하지 않는 소극적 정직함에서 그치는 것이 아니라 설계적 관점에서 접근할 수 있어야 한다고 생각합니다. 각 제도가 왜 필요한지 이해하고 이를 적극 활용해 사업의 정당성과 투명성이 시스템으로 자리잡을 수 있도록 하는 것입니다. 
KHIDI 입사 후에도 법령, 지침 기반의 판단원칙을 수립하겠습니다. 유사 사례에서 해석이 엇갈리는 지점은 관련 법령, 고시, 지침 등을 기준으로 핵심 요건을 정리해 일관된 판단 기준을 정립하겠습니다. 또한 쟁점 발생 시 대응 절차를 체계화하겠습니다. 비협조적 참여자나 분쟁 발생시 관련 규정에 따라 대응 절차를 정리하고 내부 공유하겠습니다. 이를 통해 사업 참여자의 예측 가능성을 높이고 담당자의 자의적 판단을 최소화해 사업 대응의 공정성 확보에 기여하겠습니다.</t>
  </si>
  <si>
    <t>&lt;주장하기 보다 해결방안 모색하기&gt;
논의의 초점을 ‘입장 관철’이 아닌 ‘해결책 도출’로 전환함으로써, 내부 갈등 상황 속에서 실질적 협업으로 관점의 전환을 이끌었던 경험이 있습니다. 이러한 접근은 단순한 갈등 해소를 넘어 공동의 문제를 함께 해결하려는 자세를 조직 내에 확산시킨 계기가 되었습니다. 한국보건산업진흥원에서도 다양한 내/외부 이해관계자들과의 협업에서 중요한 역량이라고 생각합니다.
데이터 기반 국책사업에 참여자로 근무하던 당시, 사업 참여자들과 주관기관 사이에는 논문 정보 추출의 기준에 대한 차이로 갈등이 발생했습니다. 가이드북이 빈약했기에 논문 추출 작업 진행이 어려웠고, 저를 포함한 참여자들은 지속적인 가이드북 보완을 요구했습니다. 하지만 기관은 반복적인 개정은 불가능하다는 원칙적인 입장을 고수했습니다. 양쪽이 대립각만 세우는 상황이 반복되자 소모적인 주장보단 해결방안을 모색하는 방향으로 관점을 전환하는 것이 필요하다고 생각했습니다.
이에 오픈채팅방과 스프레드시트를 활용한 공동 Q&amp;A 기록방안을 제시했습니다. 처음엔 익숙하지 않은 형식에 대부분 미온적인 반응을 보였습니다. 그러나 직접 스프레드 시트 양식을 만들어 공유하고 사용법 안내를 맡으며 적극적인 참여를 유도했습니다. 
특히 이 방법이 단순한 질의응답 공유를 넘어, 자주 반복되는 질문과 답변을 체계적으로 축적해 자연스럽게 가이드북을 대체하거나 보완할 수 있는 구조라는 점을 강조했습니다. 또한 동료 참여자들의 작은 질문 하나도 빠짐없이 정리하고 피드백을 추가하는 등 실질적으로 자료가 쌓이고 있다는 신뢰감을 주는 데 집중했습니다.
그 결과 참여자가 하나 둘 늘어나기 시작했고 어느 순간부터는 가이드북 부족에 대한 불만보다 스프레드시트를 어떻게 더 활용할 수 있을지에 관한 논의가 주를 이루게 되었습니다. 이는 협업 도구 하나를 찾은 것에 그치지 않고 논의 관점을 전환하고 논쟁보단 해결방안을 함께 고민할 수 있도록 했다는 것에 큰 의미가 있다고 생각합니다.
이 경험을 통해 조직 내 갈등을 조율하는 것을 넘어, 논의의 틀 자체를 ‘입장 대립’이 아닌 ‘해결 지향’으로 설계하는 주도성을 기를 수 있었습니다. 한국보건산업진흥원에서도 다양한 기관과 이해관계자 간의 협업 과정에서 같은 방식으로 갈등을 기회로 전환하고, 실행 가능한 해결안을 찾아내는 창의적 중재자의 역할을 수행하겠습니다.</t>
  </si>
  <si>
    <t>&lt;강점: 제한된 자원 속에서 전략적 준비로 최적의 결과 도출&gt;
제한된 자원 속에서도 전략적으로 준비하고, 실질적인 성과를 이끌어내는 실행력이 강점입니다. 
한국보건산업진흥원은 예산, 인력, 시간 등의 자원이 한정된 공공기관의 특성 속에서 국가 보건산업을 활성화하고, 효율적으로 정책을 집행하는 중추 역할을 수행하고 있습니다. 특히 사업관리 직무는 수많은 이해관계자와의 조율, 정책 목표와 현장 사이의 간극 해소, 규정과 절차에 맞는 실행 전략 수립이 필수적입니다. 이 과정에서 한정된 조건 속에서도 최대 효과를 내기 위한 사전 전략 수립과 실행 역량이 중요하다고 생각합니다.
이러한 역량을 중소벤처기업부 수탁사업 담당자로 근무하며 체득할 수 있었습니다. 당시 제도개선 회의를 기획·운영하는 업무를 맡았는데 회의 시간이 단 3시간으로 제한되어 있었습니다. 외부 위원들이 참여하는 회의에서 핵심 의제를 도출하고 제도 개선 방향을 구체화하기 위해선 짧은 시간 안에 최대한의 생산성을 끌어내야 했습니다.
이에 먼저 사전 전략 수립에 집중했습니다. 회의 전 사업 현황, 국정감사 지적사항, 현행 규정 등 복잡한 배경을 요약한 자료를 제작해 위원들에게 사전에 전달했고, 유·무선을 통해 의견을 미리 수렴하며 위원 간 시각 차를 좁혔습니다. 나아가 위원들의 주요 관심사와 문제의식을 분석해, ‘유연근무제 도입을 통한 사업 활성화 방안’이라는 중심 의제를 미리 설정할 수 있었습니다. 덕분에 회의 당일에는 배경 설명이나 방향 설정에 시간을 쓰지 않고 곧바로 심도 있는 논의로 이어질 수 있었고 도출된 제안은 다음 해 규정 개정에 반영되었습니다.
이 경험을 통해 주어진 자원의 제약을 돌파하는 법, 이해관계자 간 시차를 좁히는 법, 회의의 생산성을 극대화하는 방법을 체득할 수 있었습니다. 이는 단순히 실무적인 성과를 넘어 정책 실행력을 높이는데도 직결되는 역량이라고 생각합니다.
KHIDI의 사업관리자는 단순히 기획안과 예산을 관리하는 역할을 넘어 산업 전체의 흐름을 읽고 정책 방향을 사업 현장에 효과적으로 연결하는 가교 역할을 해야 합니다. KHIDI에서도 제한된 사업 환경에서도 최적화된 방안을 도출하는 역량을 가진 담당자가 되겠습니다.
&lt;약점: 세부적인 데드라인으로 업무속도 개선&gt;
평소 업무 완료를 마감기한에 맞춰 업무를 마치곤 했습니다. 마감기한 전에 업무를 여유롭게 끝내는 것이 더 옳은 업무 자세임을 자각하고 이를 극복하고자 노력하고 있습니다. 업무 전체를 세부 과업으로 나누고 세부과업별로 데드라인을 설정하는 것입니다. 
그러자 업무 전체 흐름이 보일 뿐 아니라 각 단계별 업무의 우선순위를 빠르게 파악할 수 있었습니다. 그 결과 높은 빈도로 마감기한 이전에 업무를 마무리하고 있습니다. 이 경험을 바탕으로 여유있는 업무마감 100% 달성을 위해 노력하겠습니다.</t>
  </si>
  <si>
    <t>0005-000790</t>
  </si>
  <si>
    <t>Chung Dayeon</t>
  </si>
  <si>
    <t>dyc0812@gmail.com</t>
  </si>
  <si>
    <t>010-8342-0354</t>
  </si>
  <si>
    <t>010-7235-0354</t>
  </si>
  <si>
    <t>5% (15-200058, 외손자녀)</t>
  </si>
  <si>
    <t>890.0</t>
  </si>
  <si>
    <t>160794</t>
  </si>
  <si>
    <t>414755</t>
  </si>
  <si>
    <t>0005-000791</t>
  </si>
  <si>
    <t>전푸르메</t>
  </si>
  <si>
    <t>Jun Purumea</t>
  </si>
  <si>
    <t>mtgreenie@naver.com</t>
  </si>
  <si>
    <t>010-3205-8383</t>
  </si>
  <si>
    <t>010-2240-7802</t>
  </si>
  <si>
    <t>Traditional Chinese Medicine and Traditional Indonesian Medicine: A Comparative Review of Herbal Medicines Restricted inPregnancy</t>
  </si>
  <si>
    <t>Chinese Journal of Integrative Medicine, 27, 794–800, 2021</t>
  </si>
  <si>
    <t>1672-0415</t>
  </si>
  <si>
    <t>ficacy of Traditional Herbal Medicine Treatment Based on Pattern Identification for Idiopathic Parkinson’s Disease: A Protocol forSystematic Review and Meta-Analysis</t>
  </si>
  <si>
    <t>Evidence‐Based Complementary and Alternative Medicine, 2022, 1 , 2022</t>
  </si>
  <si>
    <t>Wiley Online Library</t>
  </si>
  <si>
    <t>1741-427X</t>
  </si>
  <si>
    <t>Efficacy of herbal medicine treatment based on syndrome differentiation for Parkinson’s disease: A systematic review and meta-analysis of randomized placebo-controlled clinical trials</t>
  </si>
  <si>
    <t>Frontiers in Pharmacology, 14, 1108407, 2023</t>
  </si>
  <si>
    <t>2023.02.07</t>
  </si>
  <si>
    <t>1343</t>
  </si>
  <si>
    <t>0005-000792</t>
  </si>
  <si>
    <t>김상철</t>
  </si>
  <si>
    <t>kim sang cheol</t>
  </si>
  <si>
    <t>rhkdwnskfk@naver.com</t>
  </si>
  <si>
    <t>010-4045-7794</t>
  </si>
  <si>
    <t>010-8615-7794</t>
  </si>
  <si>
    <t>2017.04</t>
  </si>
  <si>
    <t>2024.03.06</t>
  </si>
  <si>
    <t>2G5169706435</t>
  </si>
  <si>
    <t>56-340590</t>
  </si>
  <si>
    <t>0005-000793</t>
  </si>
  <si>
    <t>유수민</t>
  </si>
  <si>
    <t>Yu Sumin</t>
  </si>
  <si>
    <t>soomin2832@gmail.com</t>
  </si>
  <si>
    <t>010-2046-2832</t>
  </si>
  <si>
    <t>010-2613-2832</t>
  </si>
  <si>
    <t>101916</t>
  </si>
  <si>
    <t>74-109618</t>
  </si>
  <si>
    <t>0411</t>
  </si>
  <si>
    <t>0005-000794</t>
  </si>
  <si>
    <t>최예진</t>
  </si>
  <si>
    <t>Choi Yejin</t>
  </si>
  <si>
    <t>cyj5443@gmail.com</t>
  </si>
  <si>
    <t>010-2688-5443</t>
  </si>
  <si>
    <t>010-5639-5353</t>
  </si>
  <si>
    <t>110105</t>
  </si>
  <si>
    <t>19-k9-032594</t>
  </si>
  <si>
    <t>39-121784</t>
  </si>
  <si>
    <t>0413</t>
  </si>
  <si>
    <t>0005-000797</t>
  </si>
  <si>
    <t>조수화</t>
  </si>
  <si>
    <t>Cho Suhwa</t>
  </si>
  <si>
    <t>hanstar1225@naver.com</t>
  </si>
  <si>
    <t>010-8484-3617</t>
  </si>
  <si>
    <t>010-4334-3617</t>
  </si>
  <si>
    <t>5% (61-300131, 국가유공자의 자녀)</t>
  </si>
  <si>
    <t>2023.08.14</t>
  </si>
  <si>
    <t>102298</t>
  </si>
  <si>
    <t>2015.01.15</t>
  </si>
  <si>
    <t>0005-000800</t>
  </si>
  <si>
    <t>전원희</t>
  </si>
  <si>
    <t>Jeon Wonhui</t>
  </si>
  <si>
    <t>5nee1004@naver.com</t>
  </si>
  <si>
    <t>010-6570-0237</t>
  </si>
  <si>
    <t>010-4065-0237</t>
  </si>
  <si>
    <t>122298</t>
  </si>
  <si>
    <t>25-K9-004691</t>
  </si>
  <si>
    <t>0005-000801</t>
  </si>
  <si>
    <t>박하늘</t>
  </si>
  <si>
    <t>Park Haneul</t>
  </si>
  <si>
    <t>seunuel10@naver.com</t>
  </si>
  <si>
    <t>010-8555-8607</t>
  </si>
  <si>
    <t>010-5899-0060</t>
  </si>
  <si>
    <t>20230006365</t>
  </si>
  <si>
    <t>23-K9-055944</t>
  </si>
  <si>
    <t>0005-000802</t>
  </si>
  <si>
    <t>백지연</t>
  </si>
  <si>
    <t>Baek Jiyeon</t>
  </si>
  <si>
    <t>ab10000@naver.com</t>
  </si>
  <si>
    <t>010-2433-8310</t>
  </si>
  <si>
    <t>010-8203-8282</t>
  </si>
  <si>
    <t>Heat-killed Lactiplantibacillus plantarum WB3813 and Lactiplantibacillus plantarum WB3814 alleviate LPS-induced inflammatory damage and apoptosis in A549 cells</t>
  </si>
  <si>
    <t>Probiotics and Antimicrobial Proteins, 2025, 1-14.</t>
  </si>
  <si>
    <t>2025.03.03</t>
  </si>
  <si>
    <t>1867‑1306</t>
  </si>
  <si>
    <t>130706</t>
  </si>
  <si>
    <t>22-K9-066547</t>
  </si>
  <si>
    <t>53-222310</t>
  </si>
  <si>
    <t>0005-000806</t>
  </si>
  <si>
    <t>김순완</t>
  </si>
  <si>
    <t>Kim Soonwan</t>
  </si>
  <si>
    <t>ksy_1005@naver.com</t>
  </si>
  <si>
    <t>010-5757-1930</t>
  </si>
  <si>
    <t>010-2300-1930</t>
  </si>
  <si>
    <t>118231</t>
  </si>
  <si>
    <t>0302</t>
  </si>
  <si>
    <t>0005-000807</t>
  </si>
  <si>
    <t>김용진</t>
  </si>
  <si>
    <t>Kim Yongjin</t>
  </si>
  <si>
    <t>jinjjayong@naver.com</t>
  </si>
  <si>
    <t>010-2888-5851</t>
  </si>
  <si>
    <t>010-7234-5851</t>
  </si>
  <si>
    <t>Differentiation of Environment and Wastewater Treatment Plants by Core Antibiotic Resistance Genes and aadA2 as Indicators in South Korea</t>
  </si>
  <si>
    <t>Ecological Indicators, Volume 157, 15 December 2023, 111259</t>
  </si>
  <si>
    <t>1470-160X</t>
  </si>
  <si>
    <t>Prevalence and Characterization of CRISPR Locus 2.1 Spacers in Escherichia coli Isolates Obtained from Feces of Animals and Humans</t>
  </si>
  <si>
    <t>Microbiology Spectrum</t>
  </si>
  <si>
    <t>American Society for Microbiology (ASM)</t>
  </si>
  <si>
    <t>2165-0497</t>
  </si>
  <si>
    <t>Resistome Study in Aquatic Environments</t>
  </si>
  <si>
    <t>Journal of Microbiology and Biotechnology, 2023. 33(3): 1–11</t>
  </si>
  <si>
    <t>Korean Society for Microbiology and Biotechnology</t>
  </si>
  <si>
    <t>1017-7825</t>
  </si>
  <si>
    <t>2023.09.26</t>
  </si>
  <si>
    <t>2A8560824352</t>
  </si>
  <si>
    <t>38-122984</t>
  </si>
  <si>
    <t>07-K9-042005</t>
  </si>
  <si>
    <t>2007.08.10</t>
  </si>
  <si>
    <t>0728</t>
  </si>
  <si>
    <t>0005-000808</t>
  </si>
  <si>
    <t>홍성현</t>
  </si>
  <si>
    <t>Hong Seonghyun</t>
  </si>
  <si>
    <t>gus1881@naver.com</t>
  </si>
  <si>
    <t>010-2707-1881</t>
  </si>
  <si>
    <t>010-4002-6343</t>
  </si>
  <si>
    <t>100459</t>
  </si>
  <si>
    <t>25-K9-039337</t>
  </si>
  <si>
    <t>2025.06.24</t>
  </si>
  <si>
    <t>120107009476</t>
  </si>
  <si>
    <t>0005-000809</t>
  </si>
  <si>
    <t>김영호</t>
  </si>
  <si>
    <t>Kim Youngho</t>
  </si>
  <si>
    <t>rladudgh2024@naver.com</t>
  </si>
  <si>
    <t>010-3307-2024</t>
  </si>
  <si>
    <t>010-7524-8788</t>
  </si>
  <si>
    <t>2019.05</t>
  </si>
  <si>
    <t>2020.12</t>
  </si>
  <si>
    <t>157399</t>
  </si>
  <si>
    <t>72-113127</t>
  </si>
  <si>
    <t>0005-000810</t>
  </si>
  <si>
    <t>박성열</t>
  </si>
  <si>
    <t>PARK SUNGYEOL</t>
  </si>
  <si>
    <t>sung_yul@naver.com</t>
  </si>
  <si>
    <t>010-6374-4755</t>
  </si>
  <si>
    <t>010-2355-4755</t>
  </si>
  <si>
    <t>Inactivation of the FoxO3a transcription factor is associated with the production of reactive oxygen species during protein kinase CK2 downregulation-mediated senescence in human colon cancer and breast cancer cells</t>
  </si>
  <si>
    <t>Biochemical and Biophysical Research Communications</t>
  </si>
  <si>
    <t>2016.07.24</t>
  </si>
  <si>
    <t>0006-291X</t>
  </si>
  <si>
    <t>144199</t>
  </si>
  <si>
    <t>0128</t>
  </si>
  <si>
    <t>0005-000811</t>
  </si>
  <si>
    <t>김유진</t>
  </si>
  <si>
    <t>Kim Yoojin</t>
  </si>
  <si>
    <t>gonlat@naver.com</t>
  </si>
  <si>
    <t>010-9255-9363</t>
  </si>
  <si>
    <t>010-6510-5315</t>
  </si>
  <si>
    <t>133562</t>
  </si>
  <si>
    <t>국사편찬위</t>
  </si>
  <si>
    <t>12-101556</t>
  </si>
  <si>
    <t>2011.08.26</t>
  </si>
  <si>
    <t>10-K9-041241</t>
  </si>
  <si>
    <t>2010.08.20</t>
  </si>
  <si>
    <t>0005-000813</t>
  </si>
  <si>
    <t>류은희</t>
  </si>
  <si>
    <t>Ryu Eunhee</t>
  </si>
  <si>
    <t>eh9295@naver.com</t>
  </si>
  <si>
    <t>64-106673</t>
  </si>
  <si>
    <t>2106426235</t>
  </si>
  <si>
    <t>2015.10.29</t>
  </si>
  <si>
    <t>0005-000814</t>
  </si>
  <si>
    <t>박은아</t>
  </si>
  <si>
    <t>Park Eunah</t>
  </si>
  <si>
    <t>bbacas0718@naver.com</t>
  </si>
  <si>
    <t>010-3159-6883</t>
  </si>
  <si>
    <t>010-8521-6883</t>
  </si>
  <si>
    <t>103260</t>
  </si>
  <si>
    <t>100068</t>
  </si>
  <si>
    <t>2022.01.04</t>
  </si>
  <si>
    <t>0005-000815</t>
  </si>
  <si>
    <t>김용호</t>
  </si>
  <si>
    <t>Kim Yongho</t>
  </si>
  <si>
    <t>yhyh0922@naver.com</t>
  </si>
  <si>
    <t>010-7762-8056</t>
  </si>
  <si>
    <t>010-7735-8056</t>
  </si>
  <si>
    <t>2020.02</t>
  </si>
  <si>
    <t>103347</t>
  </si>
  <si>
    <t>0005-000817</t>
  </si>
  <si>
    <t>이보미</t>
  </si>
  <si>
    <t>Lee Bomi</t>
  </si>
  <si>
    <t>microbom@naver.com</t>
  </si>
  <si>
    <t>010-4818-6396</t>
  </si>
  <si>
    <t>010-3136-6396</t>
  </si>
  <si>
    <t>Triterpenoids from Ziziphus jujuba induce apoptotic cell death in human cancer cells through mitochondrial reactive oxygen species production</t>
  </si>
  <si>
    <t>Food funct. 2018. 9. 3895-3905</t>
  </si>
  <si>
    <t>2042-650X</t>
  </si>
  <si>
    <t>2023.04.17</t>
  </si>
  <si>
    <t>2020.06.05</t>
  </si>
  <si>
    <t>가치분석사</t>
  </si>
  <si>
    <t>2014-3742</t>
  </si>
  <si>
    <t>2022.04.20</t>
  </si>
  <si>
    <t>실험동물기술사 2급</t>
  </si>
  <si>
    <t>한국실험동물학회</t>
  </si>
  <si>
    <t>2478</t>
  </si>
  <si>
    <t>2013.10.01</t>
  </si>
  <si>
    <t>0005-000819</t>
  </si>
  <si>
    <t>안영재</t>
  </si>
  <si>
    <t>Ahn Yeongjae</t>
  </si>
  <si>
    <t>bbangjea7@naver.com</t>
  </si>
  <si>
    <t>010-2464-9847</t>
  </si>
  <si>
    <t>010-2093-9847</t>
  </si>
  <si>
    <t>10% (59-247426, 본인)</t>
  </si>
  <si>
    <t>2023.05.24</t>
  </si>
  <si>
    <t>23-K9-029652</t>
  </si>
  <si>
    <t>57-238301</t>
  </si>
  <si>
    <t>0005-000820</t>
  </si>
  <si>
    <t>박다영</t>
  </si>
  <si>
    <t>Park Dayeong</t>
  </si>
  <si>
    <t>qkrekdud8257@naver.com</t>
  </si>
  <si>
    <t>010-9896-8257</t>
  </si>
  <si>
    <t>010-8191-8256</t>
  </si>
  <si>
    <t>0005-000822</t>
  </si>
  <si>
    <t>Lee Jihyeon</t>
  </si>
  <si>
    <t>easier97@naver.com</t>
  </si>
  <si>
    <t>010-7158-9247</t>
  </si>
  <si>
    <t>010-7720-9247</t>
  </si>
  <si>
    <t>775.0</t>
  </si>
  <si>
    <t>117882</t>
  </si>
  <si>
    <t>21-K9-080060</t>
  </si>
  <si>
    <t>51-140318</t>
  </si>
  <si>
    <t>소비자와 마케팅</t>
  </si>
  <si>
    <t>0122</t>
  </si>
  <si>
    <t>0005-000823</t>
  </si>
  <si>
    <t>황나희</t>
  </si>
  <si>
    <t>Hwang Nahee</t>
  </si>
  <si>
    <t>nahee1691@naver.com</t>
  </si>
  <si>
    <t>010-2973-1201</t>
  </si>
  <si>
    <t>010-4019-1226</t>
  </si>
  <si>
    <t>2019.03.07</t>
  </si>
  <si>
    <t>2025.07.05</t>
  </si>
  <si>
    <t>101936</t>
  </si>
  <si>
    <t>42-116666</t>
  </si>
  <si>
    <t>18202042751X</t>
  </si>
  <si>
    <t>0005-000824</t>
  </si>
  <si>
    <t>이예슬</t>
  </si>
  <si>
    <t>Lee Yeseul</t>
  </si>
  <si>
    <t>seul3554@naver.com</t>
  </si>
  <si>
    <t>010-2509-3554</t>
  </si>
  <si>
    <t>010-7726-2351</t>
  </si>
  <si>
    <t>560.0</t>
  </si>
  <si>
    <t>116970</t>
  </si>
  <si>
    <t>21-K9-127845</t>
  </si>
  <si>
    <t>0005-000825</t>
  </si>
  <si>
    <t>강예나</t>
  </si>
  <si>
    <t>Kang Yena</t>
  </si>
  <si>
    <t>yena7777@naver.com</t>
  </si>
  <si>
    <t>010-9206-9377</t>
  </si>
  <si>
    <t>010-7186-9377</t>
  </si>
  <si>
    <t>105089</t>
  </si>
  <si>
    <t>0005-000827</t>
  </si>
  <si>
    <t>이지선</t>
  </si>
  <si>
    <t>Lee Jiseon</t>
  </si>
  <si>
    <t>govlfpwu@naver.com</t>
  </si>
  <si>
    <t>010-7220-4548</t>
  </si>
  <si>
    <t>010-2802-4753</t>
  </si>
  <si>
    <t>101115</t>
  </si>
  <si>
    <t>54-232115</t>
  </si>
  <si>
    <t>21-K9-067859</t>
  </si>
  <si>
    <t>2021.06.04</t>
  </si>
  <si>
    <t>0005-000829</t>
  </si>
  <si>
    <t>오세문</t>
  </si>
  <si>
    <t>Oh Semun</t>
  </si>
  <si>
    <t>bast3306@nate.com</t>
  </si>
  <si>
    <t>010-9444-1896</t>
  </si>
  <si>
    <t>010-5150-2323</t>
  </si>
  <si>
    <t>2010.02</t>
  </si>
  <si>
    <t>2O3138237420</t>
  </si>
  <si>
    <t>25-K9-040786</t>
  </si>
  <si>
    <t>74-108661</t>
  </si>
  <si>
    <t>0005-000831</t>
  </si>
  <si>
    <t>박지혜</t>
  </si>
  <si>
    <t>Park Jihye</t>
  </si>
  <si>
    <t>hye15b0@naver.com</t>
  </si>
  <si>
    <t>010-6239-6074</t>
  </si>
  <si>
    <t>010-4018-0788</t>
  </si>
  <si>
    <t>2024.10.16</t>
  </si>
  <si>
    <t>2025.02.16</t>
  </si>
  <si>
    <t>2l6448300561</t>
  </si>
  <si>
    <t>484387</t>
  </si>
  <si>
    <t>2022.03.22</t>
  </si>
  <si>
    <t>0328</t>
  </si>
  <si>
    <t>0005-000832</t>
  </si>
  <si>
    <t>한상민</t>
  </si>
  <si>
    <t>Han Sangmin</t>
  </si>
  <si>
    <t>sangmin9767@naver.com</t>
  </si>
  <si>
    <t>010-4089-9767</t>
  </si>
  <si>
    <t>010-5452-0929</t>
  </si>
  <si>
    <t>680.0</t>
  </si>
  <si>
    <t>140681</t>
  </si>
  <si>
    <t>74-105196</t>
  </si>
  <si>
    <t>32550</t>
  </si>
  <si>
    <t>0005-000833</t>
  </si>
  <si>
    <t>LEEHANSOL</t>
  </si>
  <si>
    <t>erttre123@naver.com</t>
  </si>
  <si>
    <t>010-7101-0083</t>
  </si>
  <si>
    <t>010-3474-2858</t>
  </si>
  <si>
    <t>102049</t>
  </si>
  <si>
    <t>48-115241</t>
  </si>
  <si>
    <t>20-K9-045415</t>
  </si>
  <si>
    <t>0005-000834</t>
  </si>
  <si>
    <t>이혜지</t>
  </si>
  <si>
    <t>Lee hyeji</t>
  </si>
  <si>
    <t>dlgpwl729@naver.com</t>
  </si>
  <si>
    <t>010-4255-5613</t>
  </si>
  <si>
    <t>010-8076-9987</t>
  </si>
  <si>
    <t>2023.06.17</t>
  </si>
  <si>
    <t>100170</t>
  </si>
  <si>
    <t>22-K9-085368</t>
  </si>
  <si>
    <t>60-100281</t>
  </si>
  <si>
    <t>0005-000836</t>
  </si>
  <si>
    <t>이가은</t>
  </si>
  <si>
    <t>Lee Gaeun</t>
  </si>
  <si>
    <t>lkh05100@gmail.com</t>
  </si>
  <si>
    <t>010-3907-1996</t>
  </si>
  <si>
    <t>010-9766-0832</t>
  </si>
  <si>
    <t>146741</t>
  </si>
  <si>
    <t>73-115047</t>
  </si>
  <si>
    <t>국제무역사 1급</t>
  </si>
  <si>
    <t>한국무역협회</t>
  </si>
  <si>
    <t>2024-ITS-58-0523</t>
  </si>
  <si>
    <t>2024.05.25</t>
  </si>
  <si>
    <t>0510</t>
  </si>
  <si>
    <t>0005-000837</t>
  </si>
  <si>
    <t>강이진</t>
  </si>
  <si>
    <t>Kang Yijin</t>
  </si>
  <si>
    <t>jinbal310@daum.net</t>
  </si>
  <si>
    <t>010-9048-8757</t>
  </si>
  <si>
    <t>010-5485-8757</t>
  </si>
  <si>
    <t>103647</t>
  </si>
  <si>
    <t>20-K9-049532</t>
  </si>
  <si>
    <t>0005-000838</t>
  </si>
  <si>
    <t>이다성</t>
  </si>
  <si>
    <t>Lee Daseong</t>
  </si>
  <si>
    <t>dlektjd22@naver.com</t>
  </si>
  <si>
    <t>010-4799-4267</t>
  </si>
  <si>
    <t>010-2628-4267</t>
  </si>
  <si>
    <t>2021.10.10</t>
  </si>
  <si>
    <t>129819</t>
  </si>
  <si>
    <t>0005-000839</t>
  </si>
  <si>
    <t>박지현</t>
  </si>
  <si>
    <t>PARKJIHYUN</t>
  </si>
  <si>
    <t>gnh06247@naver.com</t>
  </si>
  <si>
    <t>010-2440-7652</t>
  </si>
  <si>
    <t>010-3772-7652</t>
  </si>
  <si>
    <t>2023.06.10</t>
  </si>
  <si>
    <t>101629</t>
  </si>
  <si>
    <t>63-218359</t>
  </si>
  <si>
    <t>0005-000840</t>
  </si>
  <si>
    <t>Kim Kyonghoon</t>
  </si>
  <si>
    <t>wgg_ggw@naver.com</t>
  </si>
  <si>
    <t>010-2736-5193</t>
  </si>
  <si>
    <t>010-2352-7221</t>
  </si>
  <si>
    <t>140374</t>
  </si>
  <si>
    <t>20-K9-039144</t>
  </si>
  <si>
    <t>45-115654</t>
  </si>
  <si>
    <t>2019.07.08</t>
  </si>
  <si>
    <t>0005-000842</t>
  </si>
  <si>
    <t>최연옥</t>
  </si>
  <si>
    <t>Choi Yeonock</t>
  </si>
  <si>
    <t>cyo4063@naver.com</t>
  </si>
  <si>
    <t>010-4063-6228</t>
  </si>
  <si>
    <t>010-7764-6228</t>
  </si>
  <si>
    <t>202021226331</t>
  </si>
  <si>
    <t>0917</t>
  </si>
  <si>
    <t>0005-000843</t>
  </si>
  <si>
    <t>신새미나</t>
  </si>
  <si>
    <t>Shin Saemina</t>
  </si>
  <si>
    <t>dntdj2@hanmail.net</t>
  </si>
  <si>
    <t>010-6739-2550</t>
  </si>
  <si>
    <t>010-2972-5637</t>
  </si>
  <si>
    <t>Discovery of Low Micromolar Dual Inhibitors for Wild Type and  L1196M Mutant of Anaplastic Lymphoma Kinase through Structure Based Virtual Screening</t>
  </si>
  <si>
    <t>Journal of Chemical Information and Modeling, Vol 56, Issue 4, 802−810, 2016</t>
  </si>
  <si>
    <t>American Chemical Society</t>
  </si>
  <si>
    <t>2472-5552</t>
  </si>
  <si>
    <t>0005-000844</t>
  </si>
  <si>
    <t>홍유정</t>
  </si>
  <si>
    <t>Hong Youjeong</t>
  </si>
  <si>
    <t>miae4091@naver.com</t>
  </si>
  <si>
    <t>010-9426-4091</t>
  </si>
  <si>
    <t>Level 2 (65)</t>
  </si>
  <si>
    <t>2025.02.02</t>
  </si>
  <si>
    <t>0002-0024855</t>
  </si>
  <si>
    <t>20120270066Q</t>
  </si>
  <si>
    <t>2021.06.02</t>
  </si>
  <si>
    <t>35-103376</t>
  </si>
  <si>
    <t>0005-000845</t>
  </si>
  <si>
    <t>김훈희</t>
  </si>
  <si>
    <t>Kim Hoonhee</t>
  </si>
  <si>
    <t>hunhee0515@naver.com</t>
  </si>
  <si>
    <t>010-2742-3930</t>
  </si>
  <si>
    <t>0005-000846</t>
  </si>
  <si>
    <t>이소연</t>
  </si>
  <si>
    <t>Lee Soyeoun</t>
  </si>
  <si>
    <t>ecodrive08@naver.com</t>
  </si>
  <si>
    <t>010-7353-9416</t>
  </si>
  <si>
    <t>010-8655-7895</t>
  </si>
  <si>
    <t>제 2-784599호</t>
  </si>
  <si>
    <t>2017.10.16</t>
  </si>
  <si>
    <t>17202071848P</t>
  </si>
  <si>
    <t>2017.08.04</t>
  </si>
  <si>
    <t>0005-000847</t>
  </si>
  <si>
    <t>박영준</t>
  </si>
  <si>
    <t>Bak, Yeong Jun</t>
  </si>
  <si>
    <t>pyj20c@gmail.com</t>
  </si>
  <si>
    <t>010-5689-3660</t>
  </si>
  <si>
    <t>010-8003-3660</t>
  </si>
  <si>
    <t>2013.08</t>
  </si>
  <si>
    <t>111541</t>
  </si>
  <si>
    <t>23201024027W</t>
  </si>
  <si>
    <t>32-117659</t>
  </si>
  <si>
    <t>0005-000848</t>
  </si>
  <si>
    <t>김대기</t>
  </si>
  <si>
    <t>Kim Daegi</t>
  </si>
  <si>
    <t>kdk3440@naver.com</t>
  </si>
  <si>
    <t>010-4120-5684</t>
  </si>
  <si>
    <t>5% (85240015, 자)</t>
  </si>
  <si>
    <t>2008.02</t>
  </si>
  <si>
    <t>2014.12.11</t>
  </si>
  <si>
    <t>고용 산재보험 적용 및 부과업무 일체</t>
  </si>
  <si>
    <t>23-103630</t>
  </si>
  <si>
    <t>보건의료연구개발 사업관리의 직무는 보건산업분야의 최신 트렌드의 이해를 바탕으로 분석 및 정책방향에 맞는 지원업무라 할 수 있습니다. 이 업무를 하기 위해선 무엇보다도 보건 산업의 관련 법,제도 등의 이해를 바탕으로 한 지속적인 학습이 밑바탕이 되어야 한다 생각합니다. 법과 제도에 대한 이해가 뒷받침 되지 않는다면 보건의료연구개발의 지원에 대한 기획 및 실행 능력이 떨어질 수 밖에 없습니다. 허용이 되는 테두리 안에서 해당 직무를 수행 할 때에 올바른 방향으로 업무를 진행해 나갈 수 있다 생각합니다. 저는 업무를 행함에 있어 기본기를 그 무엇보다 중요하다 여기고 업무를 해왔습니다. 기준이 흐트러 졌을때 벌어지는 문제점을 사전에 예방하고자 법과 제도를 먼저 습득한 후에 기능업무를 익히기 시작하였습니다. 밑바탕이 탄탄하게 다져진 탓에 떄론 난관에 부딪히더라도 유연하게 대처할 수 있는 역량이 생기기 시작하였습니다. 저 스스로도 당당해져서 업무를 주도적으로 처리 할 수 있게 되었습니다. 이런 저의 업무 스타일은 타의 모범이 되어, 조직내에서도 신뢰받는 직원으로 인정받게 되었습니다. 수학 문제를 풀고자 함에 있어서도 기본을 익히지 않은 체 응용문제를 풀 수 없듯이, 단순하게 업무를 함에 있어서도 기본기부터 탄탄히 다지고 업무를 진행해보자 했던 것이 처음에는 다소 어려움이 따르기도 하였으나, 그 과정을 겪고 난 후에는 업무 효율을 극대화 할 수 있었습니다.</t>
  </si>
  <si>
    <t>한국보건산업진흥원은 보건산업의 선두주자로서 다가오는 AI시대에 국민건강을 지키는 대표기관으로 앞장 설 것이라는 점을 믿어 의심치 않습니다. 다방면에 걸친 연구와 변화속도에 맞춰 진흥원 본연의 업무를 이행해 나가는 것이 중요합니다. 업무를 함에 있어서 무엇보다 가장 중요한 덕목인 '청렴'을 손에 꼽을 수 있습니다. 나스스로 떳떳해야 어떤 업무를 하게 되든 유혹에 쉽사리 흔들리지 않고 업무를 투명하게 진행할 수 있습니다. 사회적으로도 인정받는 한국보건산업진흥원이 되기 위해서도 '청렴'을 단연 으뜸으로 꼽을 수 있습니다.  청렴은 비단 혼자만의 노력으로 이루어 지는 것이 아닙니다. 조직내 구성원들 모두가 청렴을 그림자처럼 여기고 실천할 때 비로서 그 조직은 건강한 조직으로 거듭난다고 생각합니다. 그리고 요즘 화두가 되고있는 ESG 경영 또한 중요한 부분입니다. 과거에는 단순히 경영 성과에만 초점을 맞췄다면, 이제 자연과 사회에 환원할 수 있는 경영진의 모습이 더 각광받고 있는 시대가 되었습니다. 건강한 지구를 만들기 위해 여름철 냉방온도를 26도로 유지하고, 플라스틱 제품의 사용을 자제하는 등 저 스스로 할 수 있는 부분을 조금씩이나마 실천해 왔습니다. 처음엔 편한 것에 익숙해져 다소 불편한 느낌이 있었지만, 이 불편함 마저 익숙해 지니 어느덧 당연한 부분이라 생각되었습니다. 잠시 편리함을 택할 것이지 다음세대에 물려줄 환경을 생각할 것이지의 가치판단에서 후자를 택한 것 입니다.</t>
  </si>
  <si>
    <t>본래 부서 업무분장 중 서무는 남성이 경리는 여성이 해오던 관행이 있었습니다. 요즘같은 시대에 아직도 성역할로 업무를 나누는 것이 부당하다 생각하여 한 번 역할을 바꿔서 해보자는 제안을 한 적이 있습니다. 여성이 서무를 하고 남성이 경리를 하게 되면서 처음엔 다소 낯선 느낌이 존재하였지만, 여성 서무는 특유의 섬세함으로 업무를 꼼꼼이 챙길 수 있었고, 남성 경리 역시 추진력을 바탕으로 업무를 명확히 해 내는 모습을 볼 수 있었습니다. 변화를 추구하지 않는다면 조직은 쇠퇴할 수 밖에 없습니다. 기존의 강박힌 틀에서 벗어나 다른 방법을 물색해 보는 시도가 때로는 좋은 변화를 가져오는 것을 배웠습니다.
그리고, 업무분장 중에 제가 한달에 한 번 동료들을 독려해서 업무를 진행하도록 해야하는 일이 있었습니다. 매달 일정한 시기에 작업이 이루어 졌고, 업무스타일이 제각각인 동료탓에 어느 동료는 제 때 업무를 처리한 반면, 또 어떤 동료는 손도 대지 못하는 상황이 벌어지곤 했습니다. 함께 마무리 해야하는 일이였기에 다소 뒤쳐지는 동료를 다그치기보다는 간접적인 도움을 통해 해당 업무를 마무리 할 수 있도록 도와주었습니다. 업무 스타일에 따라 동일한 업무를 하더라도 속도차는 존재하기 마련입니다. 누구누구의 잘잘못을 탓하기 보다는 조직내 공통의 목표를 향해 나아가는 한 배를 탄 사람으로서, 상호보완해 줄 수 있는 점이 건강한 조직으로 나아가는 길이라 생각합니다.</t>
  </si>
  <si>
    <t>저는 이전 조직에서 조직문화 개선관련 사내 단체 일원인 스쿼드로 활동한 적이 있었습니다. 행복한 일터를 만들기의 일환으로 조직문화 개선을 위한 제안,적극적인 행사 참여 등을 통해 조직내 비합리적인 조직문화를 뿌리 뽑고, 좀 더 건전한 직장 문화를 만들기 위해 앞장 선 것입니다. 현실에 안주하기 보단 좀 더 나은 내일을 위해 혹은 함께 머리 맡대고 고민하고, 지속적인 유대관계를 유지하면서 한걸음 한걸음 변화를 추구해 나갔습니다. '시도하지 않으면, 아무것도 달라지지 않는다. '라는 마음으로 발자취를 하나씩 남겨나가자 주변에서 차차 긍정적인 성과를 볼 수 있었습니다. 이런 저의 강점들이 조직문화나 업무환경에 있어 유연한 분위기를 이끌 수 있으리라 생각됩니다.  또한 다년간 공공기관에서 행정업무를 하면서, 저만의 업무 노하우를 축적하였고, 이런 경험을 바탕으로 업무처리의 효율성 또한 높여 갔습니다. 업무를 진행하면서 고민이 되는 부분은 동료와 지속적으로 소통하면서 업무 해결방안을 모색했습니다. 업무는 홀로 해나가는 것이 아니기에 구성원들과의 소통 또한 매우 중요한 부분이라 생각합니다. 구성원과의 유대감을 형성하여 공동의 목표를 향해 전진해 나갈때 비로소 조직 목표 달성을 할 수 있습니다.
저의 약점은 새로운 분야에 적응해야 한다는 점입니다. 낯선 환경,낯선 구성원들과의 새로운 업무를 해 나가는데 있어서 무엇보다 조직 문화를 먼저 익히는 것이 필요하다 생각합니다. 사람은 적응의 동물인지라 차차 익숙해 질 것이라 봅니다.</t>
  </si>
  <si>
    <t>0005-000849</t>
  </si>
  <si>
    <t>Kim Seyeon</t>
  </si>
  <si>
    <t>worldkid1004@naver.com</t>
  </si>
  <si>
    <t>010-6547-7740</t>
  </si>
  <si>
    <t>010-4739-7740</t>
  </si>
  <si>
    <t>2024.08.14</t>
  </si>
  <si>
    <t>2C6420620487</t>
  </si>
  <si>
    <t>22-K9-082078</t>
  </si>
  <si>
    <t>46-120413</t>
  </si>
  <si>
    <t>0005-000851</t>
  </si>
  <si>
    <t>김선준</t>
  </si>
  <si>
    <t>kim sunjun</t>
  </si>
  <si>
    <t>sjkim21273@gmail.com</t>
  </si>
  <si>
    <t>010-2666-2160</t>
  </si>
  <si>
    <t>010-2656-2160</t>
  </si>
  <si>
    <t>100588</t>
  </si>
  <si>
    <t>23-k9-040867</t>
  </si>
  <si>
    <t>46-118531</t>
  </si>
  <si>
    <t>0005-000852</t>
  </si>
  <si>
    <t>김진실</t>
  </si>
  <si>
    <t>KIMJINSIL</t>
  </si>
  <si>
    <t>j1625ok@naver.com</t>
  </si>
  <si>
    <t>010-9038-1625</t>
  </si>
  <si>
    <t>010-4934-1627</t>
  </si>
  <si>
    <t>119174</t>
  </si>
  <si>
    <t>25AB00192</t>
  </si>
  <si>
    <t>24-K9-070530</t>
  </si>
  <si>
    <t>0005-000853</t>
  </si>
  <si>
    <t>홍진원</t>
  </si>
  <si>
    <t>Hong Jinwon</t>
  </si>
  <si>
    <t>red_secretary@naver.com</t>
  </si>
  <si>
    <t>010-3892-1440</t>
  </si>
  <si>
    <t>010-2925-1441</t>
  </si>
  <si>
    <t>2011.12</t>
  </si>
  <si>
    <t>2017.12.23</t>
  </si>
  <si>
    <t>24-K9-046954</t>
  </si>
  <si>
    <t>11-I9-053498</t>
  </si>
  <si>
    <t>2011.07.22</t>
  </si>
  <si>
    <t>0005-000855</t>
  </si>
  <si>
    <t>김동현</t>
  </si>
  <si>
    <t>Kim Donghyun</t>
  </si>
  <si>
    <t>yambysg2@gmail.com</t>
  </si>
  <si>
    <t>010-4447-5463</t>
  </si>
  <si>
    <t>010-3096-5463</t>
  </si>
  <si>
    <t>2001.12</t>
  </si>
  <si>
    <t>2O6701326593</t>
  </si>
  <si>
    <t>0005-000856</t>
  </si>
  <si>
    <t>허준호</t>
  </si>
  <si>
    <t>Heo Junho</t>
  </si>
  <si>
    <t>zmdkwhs123@naver.com</t>
  </si>
  <si>
    <t>010-7421-0968</t>
  </si>
  <si>
    <t>010-8836-0968</t>
  </si>
  <si>
    <t>121239</t>
  </si>
  <si>
    <t>KBS한국어능력3+급</t>
  </si>
  <si>
    <t>KBS한국방송공사</t>
  </si>
  <si>
    <t>2025-84-173631</t>
  </si>
  <si>
    <t>72-107889</t>
  </si>
  <si>
    <t>생활속의 통계</t>
  </si>
  <si>
    <t>0005-000857</t>
  </si>
  <si>
    <t>최형석</t>
  </si>
  <si>
    <t>Choi Hyungseok</t>
  </si>
  <si>
    <t>tjr3134@gmail.com</t>
  </si>
  <si>
    <t>010-5819-2466</t>
  </si>
  <si>
    <t>010-2375-9466</t>
  </si>
  <si>
    <t>Optimization of Microbial Glycogen Production by Saccharomyces cerevisiae CEY1</t>
  </si>
  <si>
    <t>Fermentation 2024, 10(8), 388; 29 July 2024</t>
  </si>
  <si>
    <t>Fermentation</t>
  </si>
  <si>
    <t>2311-5637</t>
  </si>
  <si>
    <t>2024.02.11</t>
  </si>
  <si>
    <t>102118</t>
  </si>
  <si>
    <t>24202102228Z</t>
  </si>
  <si>
    <t>화학분석기능사</t>
  </si>
  <si>
    <t>한국이업 기술가치평가협회</t>
  </si>
  <si>
    <t>23403131356T</t>
  </si>
  <si>
    <t>2023.09.20</t>
  </si>
  <si>
    <t>0005-000859</t>
  </si>
  <si>
    <t>임윤지</t>
  </si>
  <si>
    <t>Lim Yunji</t>
  </si>
  <si>
    <t>thenextname@naver.com</t>
  </si>
  <si>
    <t>010-2366-9779</t>
  </si>
  <si>
    <t>010-5107-8668</t>
  </si>
  <si>
    <t>2A5623322321</t>
  </si>
  <si>
    <t>22-k9-039333</t>
  </si>
  <si>
    <t>53-215756</t>
  </si>
  <si>
    <t>0005-000860</t>
  </si>
  <si>
    <t>shdlftjddms@naver.com</t>
  </si>
  <si>
    <t>010-8611-3247</t>
  </si>
  <si>
    <t>010-2080-1247</t>
  </si>
  <si>
    <t>157956</t>
  </si>
  <si>
    <t>67-104102</t>
  </si>
  <si>
    <t>23-K9-063015</t>
  </si>
  <si>
    <t>2023.09.08</t>
  </si>
  <si>
    <t>0005-000861</t>
  </si>
  <si>
    <t>김자연</t>
  </si>
  <si>
    <t>Kim Ja Yeon</t>
  </si>
  <si>
    <t>happyjayeon@naver.com</t>
  </si>
  <si>
    <t>010-7545-2833</t>
  </si>
  <si>
    <t>010-5659-2833</t>
  </si>
  <si>
    <t>111854</t>
  </si>
  <si>
    <t>22-K9-079125</t>
  </si>
  <si>
    <t>56-122583</t>
  </si>
  <si>
    <t>0005-000862</t>
  </si>
  <si>
    <t>김수향</t>
  </si>
  <si>
    <t>Kim Suhyang</t>
  </si>
  <si>
    <t>gsuhyang0716@naver.com</t>
  </si>
  <si>
    <t>010-2930-6097</t>
  </si>
  <si>
    <t>010-2646-6408</t>
  </si>
  <si>
    <t>740.0</t>
  </si>
  <si>
    <t>116722</t>
  </si>
  <si>
    <t>36-244640</t>
  </si>
  <si>
    <t>20-K9-062597</t>
  </si>
  <si>
    <t>0716</t>
  </si>
  <si>
    <t>0005-000864</t>
  </si>
  <si>
    <t>유지영</t>
  </si>
  <si>
    <t>Yu Jiyeong</t>
  </si>
  <si>
    <t>jiyeong000509@gmail.com</t>
  </si>
  <si>
    <t>010-9132-3872</t>
  </si>
  <si>
    <t>010-5400-3227</t>
  </si>
  <si>
    <t>100633</t>
  </si>
  <si>
    <t>67-103306</t>
  </si>
  <si>
    <t>23-K9-045784</t>
  </si>
  <si>
    <t>0005-000865</t>
  </si>
  <si>
    <t>홍성주</t>
  </si>
  <si>
    <t>HONG SEONGJU</t>
  </si>
  <si>
    <t>sj122211@gmail.com</t>
  </si>
  <si>
    <t>010-8447-6708</t>
  </si>
  <si>
    <t>010-9859-8500</t>
  </si>
  <si>
    <t>145631</t>
  </si>
  <si>
    <t>25201104439L</t>
  </si>
  <si>
    <t>33965</t>
  </si>
  <si>
    <t>0005-000866</t>
  </si>
  <si>
    <t>김민경</t>
  </si>
  <si>
    <t>Kim Mingyeong</t>
  </si>
  <si>
    <t>kimin148@naver.com</t>
  </si>
  <si>
    <t>010-8574-0814</t>
  </si>
  <si>
    <t>010-2654-0480</t>
  </si>
  <si>
    <t>AICE(BASIC)</t>
  </si>
  <si>
    <t>(주)케이티, (주)한국경제신문</t>
  </si>
  <si>
    <t>AICE_B24031501_20250315_B00205</t>
  </si>
  <si>
    <t>19-I9-015676</t>
  </si>
  <si>
    <t>2019.08.02</t>
  </si>
  <si>
    <t>0005-000867</t>
  </si>
  <si>
    <t>서다혜</t>
  </si>
  <si>
    <t>Seo Dahye</t>
  </si>
  <si>
    <t>dahee9410@naver.com</t>
  </si>
  <si>
    <t>010-9656-9410</t>
  </si>
  <si>
    <t>010-9922-4165</t>
  </si>
  <si>
    <t>물리치료실</t>
  </si>
  <si>
    <t>61801</t>
  </si>
  <si>
    <t>2017.02.24</t>
  </si>
  <si>
    <t>0005-000869</t>
  </si>
  <si>
    <t>강상아</t>
  </si>
  <si>
    <t>Kang Sanga</t>
  </si>
  <si>
    <t>sanga4931@naver.com</t>
  </si>
  <si>
    <t>010-4931-7922</t>
  </si>
  <si>
    <t>010-7338-0927</t>
  </si>
  <si>
    <t>2I3592208283</t>
  </si>
  <si>
    <t>49-106676</t>
  </si>
  <si>
    <t>0005-000870</t>
  </si>
  <si>
    <t>윤선화</t>
  </si>
  <si>
    <t>Yun Seonhwa</t>
  </si>
  <si>
    <t>yun950609@naver.com</t>
  </si>
  <si>
    <t>010-5047-8360</t>
  </si>
  <si>
    <t>2021.08.25</t>
  </si>
  <si>
    <t>2H6536424140</t>
  </si>
  <si>
    <t>1209129111</t>
  </si>
  <si>
    <t>20-K9-043688</t>
  </si>
  <si>
    <t>0005-000871</t>
  </si>
  <si>
    <t>전은미</t>
  </si>
  <si>
    <t>Jeon Eunmi</t>
  </si>
  <si>
    <t>jem3084@naver.com</t>
  </si>
  <si>
    <t>010-4114-3084</t>
  </si>
  <si>
    <t>010-6701-7176</t>
  </si>
  <si>
    <t>121403</t>
  </si>
  <si>
    <t>15202103143S</t>
  </si>
  <si>
    <t>15-K9-024310</t>
  </si>
  <si>
    <t>2015.04.17</t>
  </si>
  <si>
    <t>0005-000872</t>
  </si>
  <si>
    <t>조정인</t>
  </si>
  <si>
    <t>Jo Jeongin</t>
  </si>
  <si>
    <t>love_08@naver.com</t>
  </si>
  <si>
    <t>010-2626-8822</t>
  </si>
  <si>
    <t>010-2612-9289</t>
  </si>
  <si>
    <t>24-K9-032077</t>
  </si>
  <si>
    <t>45-115033</t>
  </si>
  <si>
    <t>0005-000873</t>
  </si>
  <si>
    <t>고대호</t>
  </si>
  <si>
    <t>Ko Daeho</t>
  </si>
  <si>
    <t>rheogh7107@naver.com</t>
  </si>
  <si>
    <t>010-5659-1171</t>
  </si>
  <si>
    <t>010-6772-7979</t>
  </si>
  <si>
    <t>2018.08</t>
  </si>
  <si>
    <t>124256</t>
  </si>
  <si>
    <t>51-137026</t>
  </si>
  <si>
    <t>0005-000874</t>
  </si>
  <si>
    <t>김소현</t>
  </si>
  <si>
    <t>SoHyunKim</t>
  </si>
  <si>
    <t>thgus4944@naver.com</t>
  </si>
  <si>
    <t>010-2584-7313</t>
  </si>
  <si>
    <t>010-2481-9622</t>
  </si>
  <si>
    <t>MicroSoft</t>
  </si>
  <si>
    <t>sMPK-XLRr</t>
  </si>
  <si>
    <t>한자능력검정시험1급</t>
  </si>
  <si>
    <t>(사)한국어문회</t>
  </si>
  <si>
    <t>49-038-0021</t>
  </si>
  <si>
    <t>2010.12.13</t>
  </si>
  <si>
    <t>0005-000877</t>
  </si>
  <si>
    <t>이희정</t>
  </si>
  <si>
    <t>Lee Heejung</t>
  </si>
  <si>
    <t>lhee0518@gmail.com</t>
  </si>
  <si>
    <t>010-2468-7863</t>
  </si>
  <si>
    <t>010-6503-5578</t>
  </si>
  <si>
    <t>348.0</t>
  </si>
  <si>
    <t>2022.09.17</t>
  </si>
  <si>
    <t>0113233</t>
  </si>
  <si>
    <t>47-104022</t>
  </si>
  <si>
    <t>20-K9-016738</t>
  </si>
  <si>
    <t>0005-000880</t>
  </si>
  <si>
    <t>이유진</t>
  </si>
  <si>
    <t>YI YUJIN</t>
  </si>
  <si>
    <t>leeuj6540@naver.com</t>
  </si>
  <si>
    <t>010-2066-1058</t>
  </si>
  <si>
    <t>010-9407-6825</t>
  </si>
  <si>
    <t>2023.02.19</t>
  </si>
  <si>
    <t>101680</t>
  </si>
  <si>
    <t>26872</t>
  </si>
  <si>
    <t>2020.03.03</t>
  </si>
  <si>
    <t>19-K9-006224</t>
  </si>
  <si>
    <t>국제의료사업지원 - 6학점</t>
  </si>
  <si>
    <t>0005-000881</t>
  </si>
  <si>
    <t>임새봄</t>
  </si>
  <si>
    <t>Lim Saebom</t>
  </si>
  <si>
    <t>lisabo9517@naver.com</t>
  </si>
  <si>
    <t>010-5001-9517</t>
  </si>
  <si>
    <t>010-5003-7960</t>
  </si>
  <si>
    <t>0005-000882</t>
  </si>
  <si>
    <t>이문희</t>
  </si>
  <si>
    <t>Lee Moonhee</t>
  </si>
  <si>
    <t>lmh0913@naver.com</t>
  </si>
  <si>
    <t>010-9063-0913</t>
  </si>
  <si>
    <t>010-9519-3055</t>
  </si>
  <si>
    <t>113707</t>
  </si>
  <si>
    <t>58-214931</t>
  </si>
  <si>
    <t>0005-000884</t>
  </si>
  <si>
    <t>신지혜</t>
  </si>
  <si>
    <t>Shin Jihye</t>
  </si>
  <si>
    <t>rola0513@naver.com</t>
  </si>
  <si>
    <t>010-6611-2736</t>
  </si>
  <si>
    <t>010-5053-9209</t>
  </si>
  <si>
    <t>770.0</t>
  </si>
  <si>
    <t>101002</t>
  </si>
  <si>
    <t>19-K9-107062</t>
  </si>
  <si>
    <t>42-104903</t>
  </si>
  <si>
    <t>0005-000887</t>
  </si>
  <si>
    <t>송영욱</t>
  </si>
  <si>
    <t>Song Younguk</t>
  </si>
  <si>
    <t>dkrjgodua@naver.com</t>
  </si>
  <si>
    <t>010-4339-0023</t>
  </si>
  <si>
    <t>010-3560-0023</t>
  </si>
  <si>
    <t>163439</t>
  </si>
  <si>
    <t>21-K9-064481</t>
  </si>
  <si>
    <t>2021.05.21</t>
  </si>
  <si>
    <t>49-224979</t>
  </si>
  <si>
    <t>0005-000888</t>
  </si>
  <si>
    <t>성윤주</t>
  </si>
  <si>
    <t>Seong Yunju</t>
  </si>
  <si>
    <t>kksk253@naver.com</t>
  </si>
  <si>
    <t>010-5616-0565</t>
  </si>
  <si>
    <t>010-2663-0565</t>
  </si>
  <si>
    <t>70-109826</t>
  </si>
  <si>
    <t>20-K9-058265</t>
  </si>
  <si>
    <t>2020.07.17</t>
  </si>
  <si>
    <t>0005-000890</t>
  </si>
  <si>
    <t>이중민</t>
  </si>
  <si>
    <t>Lee Jungmin</t>
  </si>
  <si>
    <t>dlwndals11@naver.com</t>
  </si>
  <si>
    <t>010-4388-5022</t>
  </si>
  <si>
    <t>010-4377-5023</t>
  </si>
  <si>
    <t>24203130842F</t>
  </si>
  <si>
    <t>24-K9-007177</t>
  </si>
  <si>
    <t>2024.02.23</t>
  </si>
  <si>
    <t>0005-000892</t>
  </si>
  <si>
    <t>김수림</t>
  </si>
  <si>
    <t>KIM SULIM</t>
  </si>
  <si>
    <t>azaz0717@naver.com</t>
  </si>
  <si>
    <t>010-8072-8696</t>
  </si>
  <si>
    <t>010-4574-8717</t>
  </si>
  <si>
    <t>125018</t>
  </si>
  <si>
    <t>ITQ정보기술자격 A등급</t>
  </si>
  <si>
    <t>한국생산성본부회장</t>
  </si>
  <si>
    <t>A001-2010104-011742</t>
  </si>
  <si>
    <t>2011.09.17</t>
  </si>
  <si>
    <t>09-I9-186418</t>
  </si>
  <si>
    <t>2009.12.30</t>
  </si>
  <si>
    <t>0312</t>
  </si>
  <si>
    <t>0005-000893</t>
  </si>
  <si>
    <t>황일하</t>
  </si>
  <si>
    <t>HWANH ILHA</t>
  </si>
  <si>
    <t>ira10jua@naver.com</t>
  </si>
  <si>
    <t>010-6647-3611</t>
  </si>
  <si>
    <t>010-5163-3611</t>
  </si>
  <si>
    <t>일병</t>
  </si>
  <si>
    <t>51-123573</t>
  </si>
  <si>
    <t>20-K9-056108</t>
  </si>
  <si>
    <t>0005-000894</t>
  </si>
  <si>
    <t>박시원</t>
  </si>
  <si>
    <t>Park Siwon</t>
  </si>
  <si>
    <t>siwoni13@naver.com</t>
  </si>
  <si>
    <t>010-9443-6757</t>
  </si>
  <si>
    <t>010-9744-6757</t>
  </si>
  <si>
    <t>2024.02.18</t>
  </si>
  <si>
    <t>101043</t>
  </si>
  <si>
    <t>24-K9-062763</t>
  </si>
  <si>
    <t>2024.11.15</t>
  </si>
  <si>
    <t>70-105265</t>
  </si>
  <si>
    <t>0005-000895</t>
  </si>
  <si>
    <t>이영서</t>
  </si>
  <si>
    <t>Lee Young Seo</t>
  </si>
  <si>
    <t>rui6185@naver.com</t>
  </si>
  <si>
    <t>010-6682-6185</t>
  </si>
  <si>
    <t>010-8264-1223</t>
  </si>
  <si>
    <t>120101001364</t>
  </si>
  <si>
    <t>2022.04.27</t>
  </si>
  <si>
    <t>22-K9-021601</t>
  </si>
  <si>
    <t>0005-000896</t>
  </si>
  <si>
    <t>이송희</t>
  </si>
  <si>
    <t>Lee Songhee</t>
  </si>
  <si>
    <t>song-1107@naver.com</t>
  </si>
  <si>
    <t>010-4336-3944</t>
  </si>
  <si>
    <t>010-3024-3712</t>
  </si>
  <si>
    <t>Metabolic pathway prediction of core microbiome based on enterotype and orotype</t>
  </si>
  <si>
    <t>Frontiers in Cellular and Infection Microbiology</t>
  </si>
  <si>
    <t>2023.06.22</t>
  </si>
  <si>
    <t>Frontier,13, 1173085,2023</t>
  </si>
  <si>
    <t>2235-2988</t>
  </si>
  <si>
    <t>Effect of Fermented Red Ginseng Concentrate Intake on Stool Characteristic, Biochemical Parameters, and Gut Microbiota in Elderly Korean Women</t>
  </si>
  <si>
    <t>Nutrients,14(9), 1693,2022</t>
  </si>
  <si>
    <t>Intake of Mpro3 over 4 Weeks Reduces Glucose Levels and Improves Gastrointestinal Health and Metabolism</t>
  </si>
  <si>
    <t>Microorganism,10(1), 88,2021</t>
  </si>
  <si>
    <t>2076-2607</t>
  </si>
  <si>
    <t>73-235141</t>
  </si>
  <si>
    <t>17-K9-066994</t>
  </si>
  <si>
    <t>2017.11.17</t>
  </si>
  <si>
    <t>0005-000898</t>
  </si>
  <si>
    <t>김미희</t>
  </si>
  <si>
    <t>Kim Mihui</t>
  </si>
  <si>
    <t>truklar@naver.com</t>
  </si>
  <si>
    <t>010-8927-3704</t>
  </si>
  <si>
    <t>010-8533-9960</t>
  </si>
  <si>
    <t>성인 비만환자의 삶의 질 영향요인 분석 - 신체활동 및 범불안장애의 매개효과를 중심으로 -</t>
  </si>
  <si>
    <t>보건의료산업학회지 19권, 2호, pp. 43-55, 2025</t>
  </si>
  <si>
    <t>보건의료산업학회</t>
  </si>
  <si>
    <t>2093-5986</t>
  </si>
  <si>
    <t>도시와 농·어촌 거주자 간 복부비만 영향요인 비교 분석</t>
  </si>
  <si>
    <t>보건교육건강증진학회지 42권, 1호,  pp.27-39, 2025</t>
  </si>
  <si>
    <t>한국보건교육건강증진학회</t>
  </si>
  <si>
    <t>1229-4128</t>
  </si>
  <si>
    <t>재무성과 영향요인 간 구조적인 관계 분석: 의료기관을 중심으로</t>
  </si>
  <si>
    <t>무역연구 18권, 6호, pp. 309-320, 2022</t>
  </si>
  <si>
    <t>한국무역연구원</t>
  </si>
  <si>
    <t>1738-8112</t>
  </si>
  <si>
    <t>104909</t>
  </si>
  <si>
    <t>한국기술사업화진흥협회</t>
  </si>
  <si>
    <t>TC2306-005</t>
  </si>
  <si>
    <t>0005-000900</t>
  </si>
  <si>
    <t>손경식</t>
  </si>
  <si>
    <t>Son Kyungsik</t>
  </si>
  <si>
    <t>sks2028@naver.com</t>
  </si>
  <si>
    <t>010-2776-6050</t>
  </si>
  <si>
    <t>010-3456-6993</t>
  </si>
  <si>
    <t>2022.01.23</t>
  </si>
  <si>
    <t>108451</t>
  </si>
  <si>
    <t>회계관리2급</t>
  </si>
  <si>
    <t>2-56-00889</t>
  </si>
  <si>
    <t>2015.07.31</t>
  </si>
  <si>
    <t>27-110917</t>
  </si>
  <si>
    <t>0005-000901</t>
  </si>
  <si>
    <t>이조현</t>
  </si>
  <si>
    <t>Lee Johyeon</t>
  </si>
  <si>
    <t>angela_hyeon@naver.com</t>
  </si>
  <si>
    <t>010-4219-1314</t>
  </si>
  <si>
    <t>IELTS</t>
  </si>
  <si>
    <t>7.5급</t>
  </si>
  <si>
    <t>25KR501837LEEJ001A</t>
  </si>
  <si>
    <t>0005-000902</t>
  </si>
  <si>
    <t>Jung Hyeji</t>
  </si>
  <si>
    <t>greenrain87@gmail.com</t>
  </si>
  <si>
    <t>010-8976-9305</t>
  </si>
  <si>
    <t>010-6307-6822</t>
  </si>
  <si>
    <t>0005-000903</t>
  </si>
  <si>
    <t>김동완</t>
  </si>
  <si>
    <t>Kim Dongwan</t>
  </si>
  <si>
    <t>dwan3303@naver.com</t>
  </si>
  <si>
    <t>010-3209-3705</t>
  </si>
  <si>
    <t>010-7615-3705</t>
  </si>
  <si>
    <t>2013.05</t>
  </si>
  <si>
    <t>Development of a Lightweight Powered Wheelchair for Persons with Physical Disabilities Using a Participatory Action Design</t>
  </si>
  <si>
    <t>Actuators, Vol. 13, No. 11, p. 439, 2024</t>
  </si>
  <si>
    <t>2024.10.29</t>
  </si>
  <si>
    <t>2076-0825</t>
  </si>
  <si>
    <t>보조공학에 적용된 경제성 분석과 가치 측정 도구에 관한 문헌 고찰</t>
  </si>
  <si>
    <t>대한보조공학기술학회지, Vol. 16, No. 1, 2024</t>
  </si>
  <si>
    <t>2024.04.12</t>
  </si>
  <si>
    <t>대한보조공학기술학회</t>
  </si>
  <si>
    <t>2092-7746</t>
  </si>
  <si>
    <t>여가활동 참여에서 수ㆍ전동휠체어 사용자 경험에 관한 질적연구 : 포커스그룹인터뷰를 중심으로</t>
  </si>
  <si>
    <t>대한작업치료학회지, Vol. 29, No. 4, 2021</t>
  </si>
  <si>
    <t>20203110913H</t>
  </si>
  <si>
    <t>0005-000904</t>
  </si>
  <si>
    <t>임수영</t>
  </si>
  <si>
    <t>Lim Suyoung</t>
  </si>
  <si>
    <t>yama3946@naver.com</t>
  </si>
  <si>
    <t>010-3546-3946</t>
  </si>
  <si>
    <t>010-2801-7478</t>
  </si>
  <si>
    <t>2000.09</t>
  </si>
  <si>
    <t>2002.11</t>
  </si>
  <si>
    <t>대구경북첨단의료복합단지의 발전요인 분석에 대한 연구 : 혁신클러스터 관점을 중심으로</t>
  </si>
  <si>
    <t>대구경북연구, 제22권 제1호, 1~23page. 2023년</t>
  </si>
  <si>
    <t>경북연구원</t>
  </si>
  <si>
    <t>2234-6767</t>
  </si>
  <si>
    <t>04203040567S</t>
  </si>
  <si>
    <t>2004.11.11</t>
  </si>
  <si>
    <t>0005-000905</t>
  </si>
  <si>
    <t>이슬기</t>
  </si>
  <si>
    <t>Lee Seulki</t>
  </si>
  <si>
    <t>seulg218@naver.com</t>
  </si>
  <si>
    <t>010-3476-8605</t>
  </si>
  <si>
    <t>010-4374-8605</t>
  </si>
  <si>
    <t>2020.12.17</t>
  </si>
  <si>
    <t>신HSK(PBT)</t>
  </si>
  <si>
    <t>6급(180~194) (182)</t>
  </si>
  <si>
    <t>2021.09.11</t>
  </si>
  <si>
    <t>H62109023375</t>
  </si>
  <si>
    <t>20-K9-044371</t>
  </si>
  <si>
    <t>0005-000909</t>
  </si>
  <si>
    <t>honeyduee@naver.com</t>
  </si>
  <si>
    <t>010-3861-4879</t>
  </si>
  <si>
    <t>010-3541-4879</t>
  </si>
  <si>
    <t>155366</t>
  </si>
  <si>
    <t>ITQ한글파워포인트 B등급</t>
  </si>
  <si>
    <t>A001-2007109-012143</t>
  </si>
  <si>
    <t>2008.02.15</t>
  </si>
  <si>
    <t>ITQ한글 C등급</t>
  </si>
  <si>
    <t>2007.10.12</t>
  </si>
  <si>
    <t>0005-000910</t>
  </si>
  <si>
    <t>정서희</t>
  </si>
  <si>
    <t>Jeong Seohee</t>
  </si>
  <si>
    <t>tjgml5896@naver.com</t>
  </si>
  <si>
    <t>010-2282-0048</t>
  </si>
  <si>
    <t>010-3683-9390</t>
  </si>
  <si>
    <t>540.0</t>
  </si>
  <si>
    <t>110671</t>
  </si>
  <si>
    <t>22-K9-096853</t>
  </si>
  <si>
    <t>2022.11.18</t>
  </si>
  <si>
    <t>42-100027</t>
  </si>
  <si>
    <t>0005-000912</t>
  </si>
  <si>
    <t>임형섭</t>
  </si>
  <si>
    <t>Lim Hyeongseop</t>
  </si>
  <si>
    <t>qazws125@naver.com</t>
  </si>
  <si>
    <t>010-9675-3755</t>
  </si>
  <si>
    <t>2025.05.11</t>
  </si>
  <si>
    <t>135892</t>
  </si>
  <si>
    <t>KBS한국어능력2-급</t>
  </si>
  <si>
    <t>2025-83-169542</t>
  </si>
  <si>
    <t>33-107508</t>
  </si>
  <si>
    <t>2016.11.08</t>
  </si>
  <si>
    <t>0216</t>
  </si>
  <si>
    <t>0005-000913</t>
  </si>
  <si>
    <t>최보미</t>
  </si>
  <si>
    <t>BOMI CHOI</t>
  </si>
  <si>
    <t>qhqhqh777@naver.com</t>
  </si>
  <si>
    <t>010-2019-9083</t>
  </si>
  <si>
    <t>24202133089B</t>
  </si>
  <si>
    <t>0005-000914</t>
  </si>
  <si>
    <t>고보민</t>
  </si>
  <si>
    <t>Ko Bomin</t>
  </si>
  <si>
    <t>bomin5942@naver.com</t>
  </si>
  <si>
    <t>010-3548-5942</t>
  </si>
  <si>
    <t>010-5209-5942</t>
  </si>
  <si>
    <t>2A3262930228</t>
  </si>
  <si>
    <t>65-100922</t>
  </si>
  <si>
    <t>0005-000915</t>
  </si>
  <si>
    <t>이미영</t>
  </si>
  <si>
    <t>Lee Miyoung</t>
  </si>
  <si>
    <t>mongee21@gmail.com</t>
  </si>
  <si>
    <t>010-2327-6065</t>
  </si>
  <si>
    <t>010-2698-6065</t>
  </si>
  <si>
    <t>155129</t>
  </si>
  <si>
    <t>ADsP-043015143</t>
  </si>
  <si>
    <t>국차편찬위원회</t>
  </si>
  <si>
    <t>69-116226</t>
  </si>
  <si>
    <t>0005-000917</t>
  </si>
  <si>
    <t>이아연</t>
  </si>
  <si>
    <t>LEE AYEON</t>
  </si>
  <si>
    <t>ayeon1004@naver.com</t>
  </si>
  <si>
    <t>010-3665-3238</t>
  </si>
  <si>
    <t>010-4419-3238</t>
  </si>
  <si>
    <t>145721</t>
  </si>
  <si>
    <t>22-K9-069248</t>
  </si>
  <si>
    <t>0005-000919</t>
  </si>
  <si>
    <t>주상민</t>
  </si>
  <si>
    <t>Joo Sangmin</t>
  </si>
  <si>
    <t>min6776@naver.com</t>
  </si>
  <si>
    <t>010-2077-6868</t>
  </si>
  <si>
    <t>010-3565-4552</t>
  </si>
  <si>
    <t>2019.11</t>
  </si>
  <si>
    <t>2K4836007531</t>
  </si>
  <si>
    <t>ADsP-035009967</t>
  </si>
  <si>
    <t>54-104563</t>
  </si>
  <si>
    <t>0911</t>
  </si>
  <si>
    <t>0005-000920</t>
  </si>
  <si>
    <t>김정빈</t>
  </si>
  <si>
    <t>Kim Jeongbin</t>
  </si>
  <si>
    <t>qlsqls0802@naver.com</t>
  </si>
  <si>
    <t>010-9144-6704</t>
  </si>
  <si>
    <t>010-6366-1470</t>
  </si>
  <si>
    <t>120282</t>
  </si>
  <si>
    <t>XwDE-XMYk</t>
  </si>
  <si>
    <t>2024.04.04</t>
  </si>
  <si>
    <t>mos 2016 Powerpoint(Core)</t>
  </si>
  <si>
    <t>Hdax-XMY5</t>
  </si>
  <si>
    <t>0422</t>
  </si>
  <si>
    <t>0005-000921</t>
  </si>
  <si>
    <t>홍희민</t>
  </si>
  <si>
    <t>Hong Heemin</t>
  </si>
  <si>
    <t>fonmm37@naver.com</t>
  </si>
  <si>
    <t>010-7450-1161</t>
  </si>
  <si>
    <t>010-9437-1161</t>
  </si>
  <si>
    <t>102399</t>
  </si>
  <si>
    <t>74-105282</t>
  </si>
  <si>
    <t>컬러리스트산업기사</t>
  </si>
  <si>
    <t>16201073988A</t>
  </si>
  <si>
    <t>2016.06.01</t>
  </si>
  <si>
    <t>0005-000922</t>
  </si>
  <si>
    <t>배혜운</t>
  </si>
  <si>
    <t>Bae Hyeun</t>
  </si>
  <si>
    <t>chdbs12@naver.com</t>
  </si>
  <si>
    <t>010-3635-3984</t>
  </si>
  <si>
    <t>010-7186-7574</t>
  </si>
  <si>
    <t>101475</t>
  </si>
  <si>
    <t>화공기사</t>
  </si>
  <si>
    <t>19202160166V</t>
  </si>
  <si>
    <t>35-100902</t>
  </si>
  <si>
    <t>0730</t>
  </si>
  <si>
    <t>0005-000925</t>
  </si>
  <si>
    <t>김슬기</t>
  </si>
  <si>
    <t>Kim Seulgi</t>
  </si>
  <si>
    <t>csu05063@gmail.com</t>
  </si>
  <si>
    <t>010-5032-1051</t>
  </si>
  <si>
    <t>010-3802-3582</t>
  </si>
  <si>
    <t>2022.06.14</t>
  </si>
  <si>
    <t>2022.10.29</t>
  </si>
  <si>
    <t>2I1107335296</t>
  </si>
  <si>
    <t>24202040783D</t>
  </si>
  <si>
    <t>61-212072</t>
  </si>
  <si>
    <t>0005-000926</t>
  </si>
  <si>
    <t>남정임</t>
  </si>
  <si>
    <t>Nam Jeongim</t>
  </si>
  <si>
    <t>wjd1034@kakao.com</t>
  </si>
  <si>
    <t>010-6506-2423</t>
  </si>
  <si>
    <t>010-6693-2423</t>
  </si>
  <si>
    <t>0005-000930</t>
  </si>
  <si>
    <t>최은수</t>
  </si>
  <si>
    <t>Choi Eunsu</t>
  </si>
  <si>
    <t>soo5957@naver.com</t>
  </si>
  <si>
    <t>010-6559-5957</t>
  </si>
  <si>
    <t>010-8863-5957</t>
  </si>
  <si>
    <t>520.0</t>
  </si>
  <si>
    <t>139207</t>
  </si>
  <si>
    <t>65-108737</t>
  </si>
  <si>
    <t>1207931176</t>
  </si>
  <si>
    <t>2018.08.23</t>
  </si>
  <si>
    <t>0005-000933</t>
  </si>
  <si>
    <t>신승현</t>
  </si>
  <si>
    <t>shinseunghyun</t>
  </si>
  <si>
    <t>ds0093@naver.com</t>
  </si>
  <si>
    <t>010-2045-2716</t>
  </si>
  <si>
    <t>010-6775-9236</t>
  </si>
  <si>
    <t>국사편찬위원회회</t>
  </si>
  <si>
    <t>43-223302</t>
  </si>
  <si>
    <t>19201122188l</t>
  </si>
  <si>
    <t>2019.03.21</t>
  </si>
  <si>
    <t>0005-000935</t>
  </si>
  <si>
    <t>황영재</t>
  </si>
  <si>
    <t>Hwang Yeongjae</t>
  </si>
  <si>
    <t>cruid@naver.com</t>
  </si>
  <si>
    <t>010-4468-9300</t>
  </si>
  <si>
    <t>010-2949-1440</t>
  </si>
  <si>
    <t>2013.06</t>
  </si>
  <si>
    <t>102348</t>
  </si>
  <si>
    <t>47-232205</t>
  </si>
  <si>
    <t>19-K9-027853</t>
  </si>
  <si>
    <t>0005-000936</t>
  </si>
  <si>
    <t>강다현</t>
  </si>
  <si>
    <t>Kang Dahyeon</t>
  </si>
  <si>
    <t>bbb4493@naver.com</t>
  </si>
  <si>
    <t>010-9910-1378</t>
  </si>
  <si>
    <t>010-8626-3363</t>
  </si>
  <si>
    <t>74.0</t>
  </si>
  <si>
    <t>0002-0023592</t>
  </si>
  <si>
    <t>55-225478</t>
  </si>
  <si>
    <t>21-K9-072775</t>
  </si>
  <si>
    <t>0005-000939</t>
  </si>
  <si>
    <t>문규현</t>
  </si>
  <si>
    <t>MOON KYU HYUN</t>
  </si>
  <si>
    <t>bluewalkers@naver.com</t>
  </si>
  <si>
    <t>010-2368-3620</t>
  </si>
  <si>
    <t>010-8516-3620</t>
  </si>
  <si>
    <t>2025.07.12</t>
  </si>
  <si>
    <t>115535</t>
  </si>
  <si>
    <t>21-K9-090877</t>
  </si>
  <si>
    <t>35-105945</t>
  </si>
  <si>
    <t>0005-000941</t>
  </si>
  <si>
    <t>박성신</t>
  </si>
  <si>
    <t>Park Sungsin</t>
  </si>
  <si>
    <t>pss6000@naver.com</t>
  </si>
  <si>
    <t>010-2206-8126</t>
  </si>
  <si>
    <t>010-4349-2580</t>
  </si>
  <si>
    <t>141414</t>
  </si>
  <si>
    <t>53-112930</t>
  </si>
  <si>
    <t>2022.06.18</t>
  </si>
  <si>
    <t>17-K9-042166</t>
  </si>
  <si>
    <t>0126</t>
  </si>
  <si>
    <t>0005-000942</t>
  </si>
  <si>
    <t>최수지</t>
  </si>
  <si>
    <t>lose7717@naver.com</t>
  </si>
  <si>
    <t>010-9996-3347</t>
  </si>
  <si>
    <t>156301</t>
  </si>
  <si>
    <t>19-k9-029584</t>
  </si>
  <si>
    <t>2019.04.05</t>
  </si>
  <si>
    <t>42-119676</t>
  </si>
  <si>
    <t>2019.01.26</t>
  </si>
  <si>
    <t>0731</t>
  </si>
  <si>
    <t>0005-000943</t>
  </si>
  <si>
    <t>강혜란</t>
  </si>
  <si>
    <t>Kang Hye Ran</t>
  </si>
  <si>
    <t>djtks99@naver.com</t>
  </si>
  <si>
    <t>010-2781-3283</t>
  </si>
  <si>
    <t>2G3345828418</t>
  </si>
  <si>
    <t>47-111780</t>
  </si>
  <si>
    <t>14-K9-069723</t>
  </si>
  <si>
    <t>2014.12.19</t>
  </si>
  <si>
    <t>0808</t>
  </si>
  <si>
    <t>0005-000944</t>
  </si>
  <si>
    <t>홍다솔</t>
  </si>
  <si>
    <t>Hong Dasol</t>
  </si>
  <si>
    <t>z8552@nate.com</t>
  </si>
  <si>
    <t>010-4044-8552</t>
  </si>
  <si>
    <t>010-5491-9072</t>
  </si>
  <si>
    <t>167015</t>
  </si>
  <si>
    <t>171050650</t>
  </si>
  <si>
    <t>2021.02.26</t>
  </si>
  <si>
    <t>20-k9-065690</t>
  </si>
  <si>
    <t>0005-000945</t>
  </si>
  <si>
    <t>정예지</t>
  </si>
  <si>
    <t>Jung YeaJi</t>
  </si>
  <si>
    <t>comjeong94@naver.com</t>
  </si>
  <si>
    <t>010-3878-6571</t>
  </si>
  <si>
    <t>010-9089-6572</t>
  </si>
  <si>
    <t>114393</t>
  </si>
  <si>
    <t>17-K9-036552</t>
  </si>
  <si>
    <t>2017.07.07</t>
  </si>
  <si>
    <t>15203101728K</t>
  </si>
  <si>
    <t>0005-000946</t>
  </si>
  <si>
    <t>pwonjh2@naver.com</t>
  </si>
  <si>
    <t>010-6413-4322</t>
  </si>
  <si>
    <t>010-3309-2743</t>
  </si>
  <si>
    <t>2018.12.14</t>
  </si>
  <si>
    <t>990.0</t>
  </si>
  <si>
    <t>165589</t>
  </si>
  <si>
    <t>23-K9-020573</t>
  </si>
  <si>
    <t>51-110834</t>
  </si>
  <si>
    <t>0005-000947</t>
  </si>
  <si>
    <t>윤이레</t>
  </si>
  <si>
    <t>Yun Ire</t>
  </si>
  <si>
    <t>yunire0591@gmail.com</t>
  </si>
  <si>
    <t>010-9531-0656</t>
  </si>
  <si>
    <t>010-6557-0656</t>
  </si>
  <si>
    <t>국제협력팀</t>
  </si>
  <si>
    <t>주임(라급)</t>
  </si>
  <si>
    <t>국제협력분야 내외국인 대상 교육과정 기획 및 운영, 국제협력분야 사업 기획 및 운영</t>
  </si>
  <si>
    <t>(사)부스러기사랑나눔회</t>
  </si>
  <si>
    <t>지역아동센터전남지원단</t>
  </si>
  <si>
    <t>청년학습선생님</t>
  </si>
  <si>
    <t>초등학생 학습 및 생활지도, 영어 수업 진행</t>
  </si>
  <si>
    <t>159423</t>
  </si>
  <si>
    <t>국제의료사업지원 - 51학점</t>
  </si>
  <si>
    <t>Research Methods in Health</t>
  </si>
  <si>
    <t>보건 분야 연구의 이론과 실제를 다루며, 정량적·정성적 연구 방법론, 연구 설계, 데이터 수집 및 분석, 윤리적 고려사항, 연구 결과의 해석과 정책·실무로의 전환 과정 등을 폭넓게 학습했습니다. 주요 학습 내용으로는 연구 질문 설정, 적절한 연구 설계 선택, 자료 수집 도구 개발, 데이터 분석 계획 수립, 문헌 검토 및 비판적 해석, 연구 결과의 전달 및 활용 방법 등을 배웠습니다.</t>
  </si>
  <si>
    <t>Shaping Health Policy</t>
  </si>
  <si>
    <t>보건 정책을 중심으로 공공 정책의 형성과 실행 과정을 이해하고 비판적으로 평가하는 데 필요한 개념과 분석 도구를 학습했습니다. 다양한 정책 행위자(정부, 정당, NGO, 이해집단 등)의 역할을 이해하고, 실제 보건 정책 사례를 바탕으로 정책 형성과정, 이해관계자 간 관점 차이, 조직 간 관계, 정책 실행 및 평가 방법을 학습했습니다. 또한 보건 정책 사례를 독립적으로 조사하고, 학습한 개념을 구체적인 정책 이슈에 적용하는 능력을 길렀습니다.</t>
  </si>
  <si>
    <t>Health Systems 1</t>
  </si>
  <si>
    <t>보건 시스템의 구조와 기능을 이해하는 데 중점을 두며, 보건의료 조직, 보건 전문가, 보건의료 재정 및 보건 시스템 비교에 대해 학습했습니다. 여러 국가의 보건 시스템을 비교하고, 공공보건 부문의 역할과 보건 이슈 대응 방식을 학습했습니다. 학생들은 보건 시스템의 성과를 평가하는 기준, 다양한 보건 시스템의 강점과 한계를 분석하고, 이를 바탕으로 개선 방안을 모색하는 능력을 길렀습니다.</t>
  </si>
  <si>
    <t>보건통계학개론</t>
  </si>
  <si>
    <t>보건학 연구를 위한 기본적인 통계의 개념을 배우고 실무에서 기초적인 자료분석을 할 수 있는 능력을 길렀습니다. 보건학뿐만 아니라 다양한 분야에서 적용이 가능한 기술을 배우고 익혔습니다. 통계 패키지(SAS, R)을 활용할 수 있는 능력을 배우고, 이를 활용하여 논문을 작성할 수 있는 정도의 분석을 하였습니다.</t>
  </si>
  <si>
    <t>근거중심 보건정책</t>
  </si>
  <si>
    <t>다양한 사례를 바탕으로 근거중심 보건의료 및 정책 수립의 전 과정을 학습하였습니다. 과학적 연구 근거의 탐색 및 해석, 보건문제의 정의와 정량화, 개입 방안의 개발 및 실행, 정책 및 프로그램의 평가 등 근거 기반 정책 결정에 필수적인 분석 도구와 실제 적용 능력을 함께 배양했습니다. 직접 주제를 선정하여 관련 문헌을 분석하고, 개입 방안 및 평가 전략을 설계하는 리서치 페이퍼를 수행함으로써 근거중심 보건정책 수립에 필요한 비판적 사고와 실무 역량을 강화하였습니다.</t>
  </si>
  <si>
    <t>한국보건산업진흥원의 국제의료사업지원 직무는 단순히 국내 의료기관의 해외 진출을 지원하는 것을 넘어, 국가 보건산업의 국제 경쟁력 강화 및 K-의료 브랜드 구축을 위한 전략 수립과 실행을 담당하는 핵심 직무라고 이해하고 있습니다.
특히 진출 대상국의 보건의료 수요와 제도를 분석하고, 이에 기반한 맞춤형 유치 전략을 수립하며, 국내 기관들이 안정적으로 해외 시장에 진입할 수 있도록 제도적·정보적 기반을 마련하는 역할이 중심이 될 것이라 생각합니다. 더불어 글로벌 협력 네트워크 관리, 해외 홍보 콘텐츠 기획, 정책 제안까지 수행하는 전략 중심의 복합적 업무로, 국가 단위의 보건외교 실행 주체이자 진흥원의 비전을 실현하는 실무 축이라고 보고 있습니다.
이러한 직무를 수행하기 위해 가장 중요한 역량은 세 가지라고 생각합니다.
첫째는 국내외 보건의료 정책 및 산업 구조에 대한 이해를 바탕으로 한 기획 및 실행력입니다. 저는 학부 및 대학원 시절 ‘공공보건정책론’, ‘Health Systems I’, ‘보건의료계량경제’, ‘보건통계학개론’ 등의 과목을 수강함으로써 정책 구조에 대한 이해와 정량 분석 역량을 함께 키워왔습니다.
둘째는 이해관계자 간 소통과 협업 조율 능력입니다. 정부, 의료기관, 민간, 해외 파트너가 함께 협력해야 하는 국제의료사업에서는 의견 차이를 조정하고 일정을 조율하는 능력이 매우 중요합니다.
셋째는 다문화적 감수성과 현장 대응 역량입니다. 외국인환자 유치나 국제 협력사업에서는 문화적 배경 차이에서 비롯되는 오해나 마찰을 줄이고, 상호 신뢰를 형성하는 것이 사업 성과에 직결됩니다.
이러한 역량을 체계적으로 기르기 위해 저는 학문적 기반과 실무 경험, 연구 활동을 유기적으로 쌓아왔습니다. 국제보건 초청연수사업을 기획·운영하며 다국적 연수생, 교수진, 병원 및 협력기관 관계자 등과 긴밀히 협업해왔고, 여러 기관과의 동시 협의 과정에서 의견 차를 조율하고 일정 충돌을 사전 해소한 경험은 실질적인 조율 역량을 키우는 계기가 되었습니다. 또한 영어로 연수생을 지원하고 다양한 문화적 배경의 참여자와 협업하며, 문화적 차이를 고려한 생활·교육·행동 규범 안내를 통해 신뢰 기반의 소통 능력을 체득하였습니다. 이는 연수생 만족도와 교육 성과 향상으로도 이어졌습니다
아울러 ‘이주사회학’ 수업을 통해 국제이주 및 다문화 이슈에 대한 이론적 이해를 넓혔고, 학위 연구로 결혼이민자의 미충족 의료 문제를 분석한 연구를 수행함으로써 다문화 환경 속 의료 격차 문제를 실증적으로 분석하였습니다. 입사 후에는 이러한 배경을 바탕으로 다양한 문화권을 상대로 하는 홍보·유치 전략 기획과 협력사업 운영에서 문화적 차이를 반영한 실질적인 접근을 실현할 수 있을 것입니다.
이렇듯 저는 직무 수행에 필요한 핵심 역량을 학문·실무·연구 경험을 통해 실질적으로 개발해왔습니다. 입사 후에도 지속적인 학습과 실천을 통해 전략과 실행을 아우르는 실무자로 성장하며, 진흥원의 국제보건의료 전략 실현에 책임감 있게 기여하겠습니다.</t>
  </si>
  <si>
    <t>한국보건산업진흥원은 국민 건강 증진과 보건산업 발전을 위한 핵심 기관으로, 보건의료 기술 개발, 해외진출 지원, 정책 연구 등 다양한 영역에서 중추적인 역할을 수행하고 있습니다. ‘한국보건산업진흥원법’ 제1조에 근거해 설립된 진흥원은, 바이오헬스 산업 혁신과 국민 삶의 질 향상이라는 공공적 목적을 실현하기 위해 노력해왔으며, ‘전문성·도전·소통·신뢰’라는 핵심 가치를 바탕으로 조직을 운영하고 있다고 이해하고 있습니다.
저는 이러한 가치를 실현하기 위해 가장 중요한 직업윤리는 ‘책임감’이라고 생각합니다. 평소 어떤 일이든 항상 끝까지 최선을 다해야 한다는 가치관을 가지고 살아온 저로써는, 업무상 제 발언이나 행동에 항상 책임이 따른다는 점을 명확히 인식하고 있습니다.
특히 아세안 보건 공무원을 대상으로 한 초청연수 사업을 진행하며 책임감의 가치를 실천한 경험이 있습니다. 당시 사전 웹세미나를 영어로 운영해야 하는 상황이었지만, 팀 내 인력 부족으로 아무도 선뜻 나서지 못했습니다. 저는 주저하지 않고 자원해 해당 업무를 맡았고, 연수생들에게 필수 정보를 정확하게 전달하기 위해 사업계획서를 반복해서 검토하고 스크립트를 여러 차례 다듬으며 철저히 준비했습니다. 예상 질문에 대비해 부가 자료도 제작했고, 영어로 정확하게 소통하기 위해 관련 표현과 전문 용어도 별도로 학습하며 만반의 준비를 갖추었습니다. 이러한 준비 과정을 바탕으로 연수생들의 질의에 영어로 원활히 응답했을 뿐만 아니라, 이전 연수사업의 성공 요인과 개선점까지 분석해 세미나 운영 방식에 반영함으로써 전체적인 교육 품질 향상에도 기여할 수 있었습니다.
또한, 이 경험을 통해 저는 책임감이 단순히 개인의 성실함에 그치지 않고, 소통을 기반으로 한 팀의 신뢰 형성과 협업 성과로 이어져야 진정한 의미를 갖는다는 점을 체감했습니다. 당시 세미나 준비가 성공적으로 마무리될 수 있었던 것도, 동료들과 진행 상황을 적극적으로 공유하고 피드백을 주고받으며 신뢰를 쌓아갔기 때문입니다. 
한국을 대표해 연수생들을 맞이한다는 사명감과 영어로 진행하는 발표라는 점에서 부담이 있었지만, 책임감을 갖고 도전한 경험은 저에게 큰 성취감을 안겨주었습니다. 이 경험은 이후 유사한 업무를 자신 있게 수행할 수 있는 토대가 되었습니다. 이렇듯 저는 ‘책임감’이야말로 전문성과 도전 정신, 소통과 신뢰를 유기적으로 실현하는 근간이라는 점을 깊이 이해하게 되었습니다.
입사 후에도 이 책임감을 바탕으로 주어진 업무에 주도적으로 임하고, 다양한 이해관계자와의 협업에서도 적극적인 소통과 신뢰를 바탕으로 조직의 목표 달성에 기여하겠습니다. 특히 국제의료사업과 같이 다자 간 협업과 민감한 커뮤니케이션이 요구되는 환경에서, 저의 직업윤리가 긍정적인 방향으로 작동할 수 있도록 지속적으로 성장해 나가겠습니다.</t>
  </si>
  <si>
    <t>저는 팀의 협력을 이끌고 공동의 목표를 달성하는 것은 적극적인 소통과 배려에서 비롯된다는 점을 실무를 통해 깊이 체득한 바 있습니다. 특히 아프리카 보건재정 분야 공무원을 대상으로 한 국제 초청연수 프로그램을 실무간사로서 기획·운영하며, 다양한 이해관계자와의 조율과 협업을 경험한 것이 이를 깊이 인식하는 계기가 되었습니다.
이 사업은 아프리카 국가들의 UHC 달성과 보건의료체계 강화를 목표로 하며, 저는 사업 운영위원장이신 교수님과의 소통을 통해 교육 커리큘럼을 구성하고, 교수님 간 강의 일정 조율, 온라인 플랫폼 관리, 연수생 응대, 보고서 작성 등 다방면의 업무를 담당했습니다. 연수 종료 후에는 직접 아프리카 현지를 방문하여 사후관리와 평가도 수행했습니다.
프로그램 운영 과정에서 가장 큰 어려움은 실무간사 동료와의 협업이었습니다. 초기에는 각자의 역할을 명확히 분담했으나, 사업이 진행되면서 점차 업무 경계가 흐려졌고, 결국 제가 동료의 주요 업무까지 맡게 되면서 제 업무에 집중하기 어려워졌습니다. 중요한 업무가 누락되거나, 두 사람이 같은 업무를 중복 수행하는 비효율도 발생했습니다. 단순히 ‘서로 일을 안 한다’는 문제라기보다는, 첫 연수사업이라는 부담감과 불완전한 정보 공유, 그리고 역할에 대한 인식 차이에서 오는 문제였습니다.
저는 이러한 상황을 회피하지 않고 주도적으로 개선하기 위해 다음과 같은 전략을 취했습니다. 먼저 동료에게 정기 미팅을 제안해 서로의 업무 상황을 공유하고, 놓치고 있던 세부 사항을 점검하며 계획을 재정비했습니다. 특히, 대화 시에는 감정적인 지적보다 동료의 입장을 경청하고, 노고에 대한 감사를 표현하는 방식으로 신뢰를 회복하고자 노력했습니다. 이후 역할 분담표를 기반으로 각자의 책임 영역을 다시 조정하고, 실시간 업무 공유를 위한 문서화 및 온라인 공유 폴더를 함께 구축했습니다.
이러한 조정 과정을 거친 결과, 연수 프로그램의 전체 일정은 큰 차질 없이 운영되었고, 연수생의 교육 만족도 역시 매우 높았습니다. 무엇보다 협업 구조가 명확해지면서 제 업무 효율성도 향상되었고, 동료와의 관계도 오히려 더욱 끈끈해졌습니다. 현재도 서로의 업무 스타일을 이해하고 존중하는 협력 관계를 유지하고 있습니다.
이 경험을 통해 저는 협업 과정에서 발생하는 갈등의 상당수가 역할의 불명확함이나 정보 공유 부족 같은 구조적인 요인에서 비롯될수 있다는 점을 깨달았습니다.
처음에는 당황스럽고 감정적으로 반응할 수도 있었지만, 문제의 본질을 이해하고 조정하려는 시도가 결국 협업의 질을 끌어올리는 데 훨씬 효과적이라는 것을 몸소 경험했습니다. 앞으로도 이처럼 갈등 상황에서도 침착하게 소통하고, 팀의 구조와 흐름을 다시 세밀하게 정비해나가는 방식으로 팀워크를 조율하며, 실질적인 성과를 이끌어내는 사람으로 성장해 나가고자 합니다.</t>
  </si>
  <si>
    <t>저는 주어진 업무를 끝까지 책임지는 태도와 세심함을 바탕으로, 업무의 세부 흐름과 구조를 빠르게 파악하고, 작은 요소 하나까지 정교하게 조율해내는 실행력을 강점으로 가지고 있습니다. 이러한 역량은 다양한 이해관계자와의 협업과 빠른 조율이 요구되는 국제의료사업지원 직무에서 특히 효과적으로 발휘될 수 있다고 생각합니다. 보건산업의 정책, 연구개발, 해외진출 등 다층적인 영역을 아우르는 한국보건산업진흥원의 환경 속에서, 저는 저만의 강점을 더욱 체계적으로 발전시키고 실질적인 기여로 연결해나가고 싶습니다.
국제보건 연수사업 운영, 국제협력사업 기획 참여 등을 통해 저는 다양한 기관과의 조율 과정에서 자료를 철저히 분석하고, 누락 없이 계획을 수립하며 세부 일정을 정리하는 일에 숙련되었습니다. 단순한 반복 업무만을 하는 것이 아닌, 기획-조정 역할을 맡는 과정에서, 맡은 바를 끝까지 책임지고자 하는 자세와, 사전에 빠짐없는 준비를 해내는 세심함은 저에게 가장 자연스러운 업무 습관이 되었습니다. 진흥원의 직무는 단순 반복 업무가 아니라 다기관 조율, 정책 기반 판단, 유동적인 대응이 요구되는 복합적 과업으로, 저의 강점이 더욱 발전할 수 있는 환경이라고 생각합니다.
반면, 저의 보완할 점은 때때로 나타나는 과도한 신중함과 완벽주의적 성향입니다. 저는 업무에 임할 때 모든 가능성을 미리 고려하고, 사소한 실수도 피하려는 경향이 있어 결정을 내리거나 업무를 추진하는 데 속도가 늦어질 때도 종종 있었습니다. 예컨대 자료를 충분히 검토한 후가 아니면 실행을 주저하거나, 리스크를 완전히 제거하지 못하면 계획 수립에 부담을 느끼는 경우가 있었습니다. 이러한 태도는 최선을 다하고자 하는 의지에서 비롯된 것이지만, 복잡하고 예측 불가능한 현장에서 신속한 판단과 유연한 대응이 필요한 경우에는 단점이 될 수 있음을 깨달았습니다.
이를 개선하기 위해 저는 최근에는 ‘완벽한 계획’보다 ‘빠른 실행과 지속적인 보완’이라는 관점을 내면화하고자 노력하고 있습니다. 업무 추진 시 80%의 확신이 있다면 과감히 실행한 후, 유연하게 조정하는 방식을 실천 중입니다. 또한, 실패를 회피하기보다는 예기치 못한 상황을 수용하고, 실수를 빠르게 복구할 수 있는 대응 능력과 회복 탄력성을 함께 기르고자 합니다. 신중함과 책임감을 유지하되, 상황에 따라 속도감 있게 의사결정을 내리고, 시행착오에도 유연하게 대처할 수 있는 실질적 역량으로 발전시키고자 합니다.
궁극적으로 저는 진흥원의 공공성과 국제성을 동시에 요구하는 조직문화 속에서, 저의 강점을 더욱 단련하고 약점을 기민하게 보완해나가며 조직과 함께 성장하고자 합니다. 맡은 바에 최선을 다하는 책임감 있는 자세와 유연한 실천력을 바탕으로, 국민건강 증진과 보건산업의 글로벌 경쟁력 확보라는 진흥원의 비전에 기여하겠습니다.</t>
  </si>
  <si>
    <t>0005-000948</t>
  </si>
  <si>
    <t>이용성</t>
  </si>
  <si>
    <t>Yongseong Lee</t>
  </si>
  <si>
    <t>mhh11111@naver.com</t>
  </si>
  <si>
    <t>010-7130-0849</t>
  </si>
  <si>
    <t>010-3898-0849</t>
  </si>
  <si>
    <t>When less is not more: the effect of transparent masks on facial attractiveness judgment</t>
  </si>
  <si>
    <t>Cognitive Research: Principles and Implications, 8(1), 21. 2023</t>
  </si>
  <si>
    <t>2365-7464</t>
  </si>
  <si>
    <t>장면의 중앙과 경계로 향하는 주의가 경계변환에 미치는 영향</t>
  </si>
  <si>
    <t>한국심리학회지: 인지 및 생물, 2025</t>
  </si>
  <si>
    <t>한국인지및생물심리학회</t>
  </si>
  <si>
    <t>1226-9654</t>
  </si>
  <si>
    <t>134288</t>
  </si>
  <si>
    <t>24201122160Z</t>
  </si>
  <si>
    <t>0005-000949</t>
  </si>
  <si>
    <t>김신영</t>
  </si>
  <si>
    <t>Kim Sinyoung</t>
  </si>
  <si>
    <t>sstuv@naver.com</t>
  </si>
  <si>
    <t>010-7624-0127</t>
  </si>
  <si>
    <t>한국기계연구원</t>
  </si>
  <si>
    <t>2025.05.18</t>
  </si>
  <si>
    <t>100034</t>
  </si>
  <si>
    <t>51-255345</t>
  </si>
  <si>
    <t>16K9069407</t>
  </si>
  <si>
    <t>2016.12.02</t>
  </si>
  <si>
    <t>0127</t>
  </si>
  <si>
    <t>0005-000950</t>
  </si>
  <si>
    <t>김예본</t>
  </si>
  <si>
    <t>Kim Yebon</t>
  </si>
  <si>
    <t>dsd04062@naver.com</t>
  </si>
  <si>
    <t>010-5647-0401</t>
  </si>
  <si>
    <t>010-7245-0401</t>
  </si>
  <si>
    <t>216321605474</t>
  </si>
  <si>
    <t>사회복지사1급</t>
  </si>
  <si>
    <t>1-165501</t>
  </si>
  <si>
    <t>2021.04.14</t>
  </si>
  <si>
    <t>0005-000951</t>
  </si>
  <si>
    <t>이승희</t>
  </si>
  <si>
    <t>Lee Seunghui</t>
  </si>
  <si>
    <t>fkffkf159@naver.com</t>
  </si>
  <si>
    <t>010-2912-6377</t>
  </si>
  <si>
    <t>010-9990-5442</t>
  </si>
  <si>
    <t>2021.08.17</t>
  </si>
  <si>
    <t>2025.01.11</t>
  </si>
  <si>
    <t>100669</t>
  </si>
  <si>
    <t>74-102167</t>
  </si>
  <si>
    <t>22204010279P</t>
  </si>
  <si>
    <t>0318</t>
  </si>
  <si>
    <t>0005-000952</t>
  </si>
  <si>
    <t>백관종</t>
  </si>
  <si>
    <t>Baek Kwanjong</t>
  </si>
  <si>
    <t>tkarnrwjsrlz@naver.com</t>
  </si>
  <si>
    <t>010-4118-4520</t>
  </si>
  <si>
    <t>010-2580-3175</t>
  </si>
  <si>
    <t>121357</t>
  </si>
  <si>
    <t>41-215319</t>
  </si>
  <si>
    <t>I7-K9-076898</t>
  </si>
  <si>
    <t>2017.12.29</t>
  </si>
  <si>
    <t>0005-000954</t>
  </si>
  <si>
    <t>qw8472@naver.com</t>
  </si>
  <si>
    <t>010-8366-8470</t>
  </si>
  <si>
    <t>010-5380-8470</t>
  </si>
  <si>
    <t>충청북도경찰청장</t>
  </si>
  <si>
    <t>2024.05.23</t>
  </si>
  <si>
    <t>24-K9-025254</t>
  </si>
  <si>
    <t>0005-000956</t>
  </si>
  <si>
    <t>허가현</t>
  </si>
  <si>
    <t>Heo Gahyeon</t>
  </si>
  <si>
    <t>rkguscjswo1@naver.com</t>
  </si>
  <si>
    <t>010-4524-3652</t>
  </si>
  <si>
    <t>010-3651-1509</t>
  </si>
  <si>
    <t>101322</t>
  </si>
  <si>
    <t>24203140468J</t>
  </si>
  <si>
    <t>56-235727</t>
  </si>
  <si>
    <t>0005-000957</t>
  </si>
  <si>
    <t>김윤지</t>
  </si>
  <si>
    <t>Kim Yunji</t>
  </si>
  <si>
    <t>akzmwkdk@naver.com</t>
  </si>
  <si>
    <t>010-4849-5899</t>
  </si>
  <si>
    <t>010-5138-4220</t>
  </si>
  <si>
    <t>Level 2 (92)</t>
  </si>
  <si>
    <t>00020023581</t>
  </si>
  <si>
    <t>58-221740</t>
  </si>
  <si>
    <t>0005-000960</t>
  </si>
  <si>
    <t>최다혜</t>
  </si>
  <si>
    <t>Choi Dahye</t>
  </si>
  <si>
    <t>flrain2@naver.com</t>
  </si>
  <si>
    <t>010-6462-1474</t>
  </si>
  <si>
    <t>010-3282-1474</t>
  </si>
  <si>
    <t>기업의 ESG 중 사회책임경영과 기업가치에 관한 연구 - 고용의 질의 조절효과를 중심으로</t>
  </si>
  <si>
    <t>관리회계연구, 제22권 제3호 pp.1~31, 2022</t>
  </si>
  <si>
    <t>2022.12.22</t>
  </si>
  <si>
    <t>(2/2)</t>
  </si>
  <si>
    <t>한국관리회계학회</t>
  </si>
  <si>
    <t>1598－978X</t>
  </si>
  <si>
    <t>Case Studies and Strategy Design of Bigdata Center for Medical Service based on Bigdata and Artificial Intelligence</t>
  </si>
  <si>
    <t>Test Engineering and Management, Vol. 81. No. 1. pp. 2460 - 2465, 2019</t>
  </si>
  <si>
    <t>2019.12.12</t>
  </si>
  <si>
    <t>Test Engineering and Management</t>
  </si>
  <si>
    <t>0193-4120</t>
  </si>
  <si>
    <t>19203071021P</t>
  </si>
  <si>
    <t>26-213274</t>
  </si>
  <si>
    <t>2015.02.10</t>
  </si>
  <si>
    <t>0005-000961</t>
  </si>
  <si>
    <t>이미송</t>
  </si>
  <si>
    <t>Lee Misong</t>
  </si>
  <si>
    <t>kumbanglee@naver.com</t>
  </si>
  <si>
    <t>010-7183-1366</t>
  </si>
  <si>
    <t>010-2779-2368</t>
  </si>
  <si>
    <t>127888</t>
  </si>
  <si>
    <t>24-k9-061987</t>
  </si>
  <si>
    <t>64-100745</t>
  </si>
  <si>
    <t>0005-000963</t>
  </si>
  <si>
    <t>김재희</t>
  </si>
  <si>
    <t>Kim Jaehui</t>
  </si>
  <si>
    <t>mnr302@naver.com</t>
  </si>
  <si>
    <t>010-8412-3358</t>
  </si>
  <si>
    <t>22-K9-036295</t>
  </si>
  <si>
    <t>46-123247</t>
  </si>
  <si>
    <t>0005-000964</t>
  </si>
  <si>
    <t>박정환</t>
  </si>
  <si>
    <t>Park Jeonghwan</t>
  </si>
  <si>
    <t>pwjdghks@gmail.com</t>
  </si>
  <si>
    <t>010-2882-3711</t>
  </si>
  <si>
    <t>2017.07</t>
  </si>
  <si>
    <t>2024.02.04</t>
  </si>
  <si>
    <t>150160</t>
  </si>
  <si>
    <t>22201011241G</t>
  </si>
  <si>
    <t>58-101317</t>
  </si>
  <si>
    <t>0005-000966</t>
  </si>
  <si>
    <t>고명진</t>
  </si>
  <si>
    <t>Go Meongjin</t>
  </si>
  <si>
    <t>kmj8937@naver.com</t>
  </si>
  <si>
    <t>010-7117-0850</t>
  </si>
  <si>
    <t>010-7404-7678</t>
  </si>
  <si>
    <t>101066</t>
  </si>
  <si>
    <t>2-78-00796</t>
  </si>
  <si>
    <t>08-I9-060213</t>
  </si>
  <si>
    <t>2008.05.30</t>
  </si>
  <si>
    <t>0005-000967</t>
  </si>
  <si>
    <t>현병식</t>
  </si>
  <si>
    <t>Hyun Byungsik</t>
  </si>
  <si>
    <t>s701391@naver.com</t>
  </si>
  <si>
    <t>010-4070-9373</t>
  </si>
  <si>
    <t>2012.05</t>
  </si>
  <si>
    <t>2I3528501521</t>
  </si>
  <si>
    <t>17201121208P</t>
  </si>
  <si>
    <t>2017.05.30</t>
  </si>
  <si>
    <t>2106212251</t>
  </si>
  <si>
    <t>2015.04.30</t>
  </si>
  <si>
    <t>0223</t>
  </si>
  <si>
    <t>0005-000968</t>
  </si>
  <si>
    <t>김소희</t>
  </si>
  <si>
    <t>Kim Sohee</t>
  </si>
  <si>
    <t>ssssshhhk@naver.com</t>
  </si>
  <si>
    <t>010-7109-7523</t>
  </si>
  <si>
    <t>010-7756-7523</t>
  </si>
  <si>
    <t>149396</t>
  </si>
  <si>
    <t>22-K9-095561</t>
  </si>
  <si>
    <t>53-222125</t>
  </si>
  <si>
    <t>NTIS 활용 교육</t>
  </si>
  <si>
    <t>0005-000969</t>
  </si>
  <si>
    <t>이창규</t>
  </si>
  <si>
    <t>LEE CHANG GYU</t>
  </si>
  <si>
    <t>lc8222@naver.com</t>
  </si>
  <si>
    <t>010-7197-0579</t>
  </si>
  <si>
    <t>010-4101-0569</t>
  </si>
  <si>
    <t>2021.04</t>
  </si>
  <si>
    <t>2024.11.16</t>
  </si>
  <si>
    <t>100519</t>
  </si>
  <si>
    <t>73-349227</t>
  </si>
  <si>
    <t>IPAT(지식재산능력시험) 3급(공인)</t>
  </si>
  <si>
    <t>2023-27-100407</t>
  </si>
  <si>
    <t>2023.12.07</t>
  </si>
  <si>
    <t>0123</t>
  </si>
  <si>
    <t>0005-000971</t>
  </si>
  <si>
    <t>lys9602@naver.com</t>
  </si>
  <si>
    <t>010-3430-9143</t>
  </si>
  <si>
    <t>010-8842-9889</t>
  </si>
  <si>
    <t>112406</t>
  </si>
  <si>
    <t>23203270325Q</t>
  </si>
  <si>
    <t>54-109528</t>
  </si>
  <si>
    <t>0210</t>
  </si>
  <si>
    <t>0005-000972</t>
  </si>
  <si>
    <t>김현준</t>
  </si>
  <si>
    <t>Kim Hyunjun</t>
  </si>
  <si>
    <t>jun2528@naver.com</t>
  </si>
  <si>
    <t>010-7142-3519</t>
  </si>
  <si>
    <t>010-2625-3519</t>
  </si>
  <si>
    <t>국립농업박물관</t>
  </si>
  <si>
    <t>인사혁신팀, 기획재정팀</t>
  </si>
  <si>
    <t>인사 관련 업무(직원 교육훈련, 포상, 수습 및 인턴직원 관리 등), 기획 관련 업무(이사회, 임원추천위원회, 회의 체계 운영 등)</t>
  </si>
  <si>
    <t>OO본부</t>
  </si>
  <si>
    <t>승하차 발권 보조, 승하차 도우미, 민원 응대 등</t>
  </si>
  <si>
    <t>2021.12.18</t>
  </si>
  <si>
    <t>안전관리처</t>
  </si>
  <si>
    <t>국가자격시험 관련 사무 업무(자격증 발급, 시험 운영, 일정 관리, 일일 회계 마감 등)</t>
  </si>
  <si>
    <t>108220</t>
  </si>
  <si>
    <t>21-K9-019293</t>
  </si>
  <si>
    <t>48-102046</t>
  </si>
  <si>
    <t>행정법I</t>
  </si>
  <si>
    <t>행정법 기초 내용에 대한 개론</t>
  </si>
  <si>
    <t>공기업론(영강)</t>
  </si>
  <si>
    <t>공기업 경영 형태, 경영평가 등 공기업(공공기관) 관련 개론</t>
  </si>
  <si>
    <t>공공전략관리론(영강)</t>
  </si>
  <si>
    <t>공공 부문 성공적인 정책을 위한 전략 관리 방법론</t>
  </si>
  <si>
    <t>행정과리더쉽(영강)</t>
  </si>
  <si>
    <t>리더십 관련 이론, 행정 부문 리더십 발휘 사례 등을 통한 리더십의 중요성 인식</t>
  </si>
  <si>
    <t>공공의사결정론(영강)</t>
  </si>
  <si>
    <t>공공 부문 효과적이고 효율적인 의사결정을 위한 방법론</t>
  </si>
  <si>
    <t>경영기획 - 51시간</t>
  </si>
  <si>
    <t>경제학 관련 기초 내용을 실생활에 적용하여 학습</t>
  </si>
  <si>
    <t>(회계스타) 개그맨 김승혜의 난생 처음 재무회계</t>
  </si>
  <si>
    <t>재무관리와 기초 회계 관련 내용</t>
  </si>
  <si>
    <t>고객 응대의 중요성, 감정 스트레스 관리법 등</t>
  </si>
  <si>
    <t>[조직의 방향성 설정, 실무 경험, 부족한 부분을 메우고자 노력하는 태도]
한국보건산업진흥원의 '경영기획' 직무는 기관의 전체적인 방향성을 설정하고, 이에 따라 중장기 및 연간 단위의 사업 계획과 추진 전략을 수립하여 조직의 성과를 체계적으로 달성해나가는 핵심 업무라고 이해하고 있습니다. 특히 기관의 사업 구조와 실적에 대한 정확한 이해를 바탕으로, 임원 및 의사결정권자의 판단을 지원하고, 외부의 정책 및 산업 변화에 민첩하게 대응할 수 있는 전략을 수립하는 것이 중요한 직무라고 생각합니다. 이러한 과정은 조직 내 다양한 부서와 유기적인 협업이 필요하며, 내외부 이해관계자들과 긴밀한 소통이 요구되는 복합적인 업무입니다.
이러한 경영기획 직무를 수행하기 위해서는 첫째, 조직의 내부 운영과 외부 환경을 거시적으로 파악하여 사업의 방향성과 목표를 명확히 설정할 수 있는 분석적 사고력과 전략적 안목이 필요하다고 생각합니다. 둘째, 구성원 간 협업을 이끌어내고, 유관 기관 및 정책 관계자들과 원활하게 소통하기 위한 커뮤니케이션 능력과 협상력이 요구됩니다. 마지막으로, 경영실적을 수치화하고 평가 자료로 정리해내기 위해 보고서나 공문 등 다양한 형태의 문서를 명확하고 설득력 있게 작성하는 문서 작성 능력도 매우 중요하다고 판단합니다.
이러한 역량을 갖추기 위해 저는 기획 업무에 대한 이해도를 높이고자 실무를 경험하면서 항상 배우고자 하는 태도와 적극적인 업무 수행을 유지하려고 노력했습니다. 특히 사업 계획 수립이나 성과 관리 과정에서 지표나 수치의 배경을 이해하고자 관련 업무 내용과 유사 기관 사례를 찾아보고, 부서장 등 선배 직원들에게 조언을 구하면서 기획의 논리 구조와 판단 근거를 체계적으로 정리해왔습니다. 더불어 실무 과정에서 기관 기초 통계자료, 실적 보고서, 회의자료 등 다양한 문서를 작성하며, 명확하고 간결한 문서작성 능력 또한 꾸준히 향상시켰습니다. 다양한 경험을 하며 부족하다고 느끼는 것은 스스로 서적이나 자료 등을 찾아 전문 지식을 습득하며 보완하고자 노력했습니다.
타 기관 재직 당시에는 부서의 고유 지표를 직접 관리하며 성과를 달성하였고, 해당 지표의 평가 항목 개선과 목표 상향 조정에도 기여했습니다. 평가 당시 지표의 도전성, 난이도, 정량성과 정성적 요인을 종합적으로 고려하여 개선 방향을 제안하고 계량 지표 및 비계량 지표를 설정했습니다. 이는 조직 내에서의 기획적 사고와 성과 관리 역량을 인정받는 계기가 되었습니다.
앞으로도 실무 경험을 바탕으로 경영기획 직무에 대한 전문성을 심화하고, 정책과 시장 변화에 능동적으로 대응하는 학습과 자기 계발을 지속해 나갈 것입니다. 다양한 구성원들과의 협업을 통해 공공기관의 가치와 목표를 실현하는 데 기여하겠습니다.</t>
  </si>
  <si>
    <t>[책임감이 기본이 되는 객관성과 윤리성]
한국보건산업진흥원은 보건 산업을 고부가가치 국가 전략 산업으로 육성함으로써 국민 건강 향상과 국가 경제 성장이라는 공공성과 산업성을 동시에 실현하는 기관입니다. 보건산업 정책개발, 보건의료 R&amp;D 지원, 산업 및 기업 지원, 국제의료 활성화 지원이라는 핵심 사업을 중심으로 국내외 보건산업 생태계를 체계적으로 조성하고, 보건의료 분야의 지속가능한 혁신을 선도하고 있습니다. 이는 단순한 정책 수행을 넘어, 국민의 건강권을 보호하고 보건산업의 미래 성장동력을 책임지는 공공기관으로서 사명감이 바탕이 되어야 할 것입니다.
한국보건산업진흥원은 ‘공공성’, ‘투명성’, ‘윤리성’, ‘전문성’이라는 핵심 가치를 바탕으로 정책과 사업을 추진하고 있습니다. 경영기획 직무의 경우, 기관의 방향성을 설정하고 각 부서의 성과를 관리하는 조직의 중추 역할을 담당하는 만큼, 공공기관으로서의 책무를 수행하기 위해 높은 수준의 책임감과 객관성이 요구될 것입니다. 기관의 중장기 계획을 수립하고 경영평가 지표를 설정하는 업무는 다양한 이해관계자에게 영향을 미치기 때문에, 모든 과정에서 조직의 핵심 가치를 기준으로 판단하고 추진해야 합니다.
이러한 가치를 지키며 업무를 수행하기 위해서는 ‘객관적이고 윤리적인 태도’가 가장 중요한 직업윤리라고 생각합니다. 공공기관 경영은 사회적 자원과 국민 세금을 기반으로 운영되기 때문에, 사적인 이해나 감정에 좌우되지 않고 항상 공정한 기준에 따라 판단하고 의사결정할 수 있는 태도가 필수적입니다. 경영기획 직무는 평가 지표의 수립과 성과 분석, 전략 수립 등 다양한 결정의 중심에 있기 때문에, 단순한 효율성뿐만 아니라 정책의 형평성과 타당성까지 고려하는 윤리적 사고가 요구됩니다.
이전 실무 경험 속에서 직업윤리를 실천하기 위해 다양한 노력을 기울여왔습니다. 업무를 수행함에 있어 주관적인 판단에 의존하기보다는 다양한 구성원의 의견을 경청하고, 유사 사례나 통계자료 등을 근거로 삼아 보다 객관적인 판단을 내리기 위해 노력했습니다. 또한, 중요한 의사결정을 할 때는 ‘이 결정이 공공기관으로서 적절한가’, ‘국민에게 떳떳할 수 있는가’라는 질문을 스스로에게 던지며 윤리적인 판단 기준을 세우려고 했습니다.
앞으로도 공공기관 실무자로서 객관성과 윤리성을 기반으로 업무를 수행하고자 합니다. 주요 정책이나 사업을 기획하고 조정하는 과정에서 정량, 정성적 근거를 바탕으로 합리적 판단을 내리는 역량을 더욱 키우고, 동시에 변화하는 사회적 요구에 맞춰 윤리적 기준도 지속적으로 성찰하고 보완해나가겠습니다. 이러한 노력을 통해 조직의 가치가 실제 업무에 내재화될 수 있도록 기여하고, 국민의 신뢰를 받는 경영기획 실무자가 되겠습니다.</t>
  </si>
  <si>
    <t>[실질적인 데이터를 기반으로 한 조율과 의사결정]
단과대학 학생회장으로 활동하던 당시, 재학생들의 참여도가 높은 ‘야식 행사’를 코로나19 시기에도 추진하는 과정에서 내부 갈등 상황을 겪은 적이 있습니다. 해당 행사는 매년 학생들이 가장 기대하는 오프라인 프로그램 중 하나였지만, 당시 방역 지침과 학교 출석률 감소 등의 문제로 인해 학생회 내부에서는 행사 방식에 대해 의견이 첨예하게 갈렸습니다. 일부는 학생 안전을 고려해 온라인 방식으로만 대체하자는 입장이었고, 다른 일부는 예전처럼 오프라인으로 진행해야 한다는 입장이었습니다. 두 입장 모두 타당한 근거가 있었기에, 어느 한 쪽의 의견을 일방적으로 따르는 방식은 오히려 더 큰 갈등을 초래할 수 있는 상황이었습니다.
당시 학생회장으로서 이견을 조율하고, 최종적인 방향을 제시해야 하는 책임이 있었습니다. 먼저 이 행사의 가장 중요한 이해관계자는 다름 아닌 재학생들이라는 판단을 내렸습니다. 그래서 학생회의 입장만으로 결정하지 않고, 실제 행사의 수혜자인 학생들의 의견을 객관적으로 수렴하는 방안을 제안했습니다. 내부 회의를 통해 합의된 방식은 단과대학 재학생을 대상으로 한 온라인 설문조사였습니다. 설문 항목은 '야식행사에 대한 기대 및 희망 여부', '등교 여부 및 오프라인 행사 참여 가능성', '온라인 행사에 대한 선호도' 등으로 구성했습니다.
설문 결과, 대다수의 학생이 ‘행사 개최’를 희망했고, 동시에 등교하지 않는 학생도 상당수 존재하는 것으로 나타났습니다. 이를 바탕으로 단일 방식이 아닌 온오프라인 병행 운영 방식을 제안했고, 이는 양극으로 의견이 갈렸던 학생회 구성원들에게 공감을 얻었습니다. 이후 학생회 인원을 두 그룹으로 나누어, 오프라인 행사 담당자와 온라인 행사 담당자를 지정하고, 각각 기획과 운영을 병행해 나갔습니다. 오프라인은 학교와 협의를 통해 방역 지침을 철저히 준수하며 현장에서 준비한 야식을 배부하였고, 온라인은 기프티콘을 통해 참여하지 못하는 학생들에게 동일한 혜택을 제공했습니다.
최종적으로 약 300여 명의 학생들에게 야식이 제공되었고, 온라인 및 오프라인 모두 높은 참여율과 긍정적인 피드백을 받았습니다. 특히 형평성과 실현 가능성을 동시에 고려한 방식이 다른 단과대학에도 긍정적인 인상을 남겨, 타 단과대학 학생회에서도 유사 방식의 행사를 벤치마킹하는 성과로 이어졌습니다. 이 경험은 갈등 상황에서도 구성원의 입장과 실질적인 데이터를 기반으로 문제를 분석하고, 중립적이고 조율적인 태도로 문제를 해결할 수 있었던 사례였습니다.
무엇보다도, 이 경험을 통해 단순히 의견을 조율하는 것을 넘어, 객관적 근거와 다양한 의견을 바탕으로 공정하고 실용적인 결정을 내리는 것의 중요성을 체득했습니다. 이는 앞으로 공공기관 실무자로서 다양한 이해관계자와 협업하고 정책을 기획하는 과정에서도 중요한 역량이 될 것이라 확신합니다.</t>
  </si>
  <si>
    <t>[소통의 강점, 급한 성격 보완 노력]
가장 큰 강점은 구성원들과 유기적으로 소통하고, 적극적으로 협조하는 태도입니다. 타 기관에서 근무하며 조직문화 프로그램에서 구성원들의 투표로 ‘소통왕’, ‘협력왕’으로 선정됐었습니다. 단지 친화적인 태도 때문만이 아니라, 타 부서의 업무 협조 요청에 능동적으로 응하면서 구성원 간의 신뢰를 형성한 결과라고 생각합니다. 일례로, 기관 내 행사를 함께 준비해야 하는 상황에서 주어진 역할을 넘어 타 부서의 업무 공백을 메우기 위해 자발적으로 지원하였고, 그 과정에서 실무 간 연계의 효율성과 응집력을 높이는 데 기여한 경험이 있습니다.
한국보건산업진흥원은 공공성과 전문성을 기반으로 다양한 이해관계자와 유기적으로 협력하여 국가 보건산업의 경쟁력을 강화하는 기관입니다. 경영기획 직무는 각 부서 및 외부 기관과의 소통을 통해 사업 계획을 수립하고 실적을 관리해야 하는 업무 특성이 있기 때문에, 부서 간 경계를 넘는 원활한 협력 능력이 중요하다고 생각합니다. 조직 내의 다양한 구성원과 열린 자세로 소통하며 이견을 조율하고, 실질적인 수요를 반영한 계획을 수립해 나갈 수 있는 역량을 갖추고자 합니다. 이러한 역량은 단순히 개인의 업무 성과에 그치지 않고, 조직의 소통 문화에도 긍정적인 영향을 주어 협력 기반의 조직문화를 조성하는 데 기여할 수 있다고 믿습니다.
구성원들과의 활발한 소통은 경영기획 업무 수행 시, 실제 조직 상황에 부합하는 실효성 있는 전략과 실적 관리 체계를 설계할 수 있는 밑바탕이 됩니다. 단순한 수치 기반의 분석에 그치지 않고, 조직 내부의 흐름과 변화하는 수요를 파악하여 구체적이고 실행 가능한 방향성을 제시할 수 있기 때문입니다. 앞으로도 이러한 소통 역량을 바탕으로 중장기 전략 수립과 경영 성과 향상에 실질적인 기여를 하고 싶습니다.
반면, 약점은 다소 성격이 급한 편이라는 점입니다. 일을 빠르게 처리하고자 하는 성향은 단기적으로는 추진력을 발휘할 수 있지만, 경우에 따라 업무의 완성도나 세부 사항의 누락으로 이어질 수 있다고 생각합니다. 경영기획 직무처럼 전략적 사고와 정밀한 자료 작성이 요구되는 업무에서는 치명적인 실수로 연결될 수 있어 이를 극복하고자 노력하고 있습니다.
이를 위해 업무의 중요도와 시급성에 따라 우선순위를 정리하고, 각 업무에 대한 스스로 기한을 설정하여 체계적으로 수행하는 습관을 들이고 있습니다. 개인 노트와 스마트폰 앱을 병행해 활용하며 일정을 세분화하고, 업무별 체크리스트를 작성해 필수 준비물이나 점검 항목을 꼼꼼히 정리하고 있습니다. 또한 회의나 행사를 준비할 때에는 단순히 주요 안건만 챙기는 것이 아니라, 세부적인 흐름을 고려하려는 연습도 지속하고 있습니다.
이러한 노력은 단순히 약점을 보완하는 수준을 넘어, 업무 계획성과 디테일 관리 능력 향상으로 이어지고 있으며, 앞으로 진흥원의 복잡한 사업 운영과 기획 업무 수행에 있어 더욱 발전적인 기반이 될 것이라 생각합니다. 강점을 강화하고 약점을 개선하는 과정을 통해 진흥원의 가치에 부합하는 실무자가 되겠습니다.</t>
  </si>
  <si>
    <t>0005-000974</t>
  </si>
  <si>
    <t>한준희</t>
  </si>
  <si>
    <t>Han Junhui</t>
  </si>
  <si>
    <t>junhuihan507@gmail.com</t>
  </si>
  <si>
    <t>010-5625-1885</t>
  </si>
  <si>
    <t>010-5401-1897</t>
  </si>
  <si>
    <t>760.0</t>
  </si>
  <si>
    <t>140668</t>
  </si>
  <si>
    <t>21-K9-145378</t>
  </si>
  <si>
    <t>48-110074</t>
  </si>
  <si>
    <t>0005-000976</t>
  </si>
  <si>
    <t>민경배</t>
  </si>
  <si>
    <t>Min Kyeongbae</t>
  </si>
  <si>
    <t>mkb1389@naver.com</t>
  </si>
  <si>
    <t>010-3766-1389</t>
  </si>
  <si>
    <t>010-4458-1389</t>
  </si>
  <si>
    <t>100819</t>
  </si>
  <si>
    <t>24-K9-067230</t>
  </si>
  <si>
    <t>30-128409</t>
  </si>
  <si>
    <t>0005-000977</t>
  </si>
  <si>
    <t>유미라</t>
  </si>
  <si>
    <t>Yu Mira</t>
  </si>
  <si>
    <t>mira2012@naver.com</t>
  </si>
  <si>
    <t>010-6634-6911</t>
  </si>
  <si>
    <t>010-8916-6911</t>
  </si>
  <si>
    <t>102063</t>
  </si>
  <si>
    <t>73-117498</t>
  </si>
  <si>
    <t>24201260171W</t>
  </si>
  <si>
    <t>0005-000978</t>
  </si>
  <si>
    <t>변유선</t>
  </si>
  <si>
    <t>Pyun Yousun</t>
  </si>
  <si>
    <t>usunie@naver.com</t>
  </si>
  <si>
    <t>010-5485-8614</t>
  </si>
  <si>
    <t>010-3695-0671</t>
  </si>
  <si>
    <t>2020.05.03</t>
  </si>
  <si>
    <t>119705</t>
  </si>
  <si>
    <t>18-K9-039912</t>
  </si>
  <si>
    <t>2018.07.06</t>
  </si>
  <si>
    <t>38-134556</t>
  </si>
  <si>
    <t>0005-000980</t>
  </si>
  <si>
    <t>정영은</t>
  </si>
  <si>
    <t>Jeong Yeongeun</t>
  </si>
  <si>
    <t>youngeun115@naver.com</t>
  </si>
  <si>
    <t>010-2706-0910</t>
  </si>
  <si>
    <t>010-8856-5869</t>
  </si>
  <si>
    <t>Association of seafood consumption with sleep quality according to high sensitivity C-reactive protein levels in Korean adults</t>
  </si>
  <si>
    <t>The Journal of nutrition, health and aging, Volume 29, Issue 8, 2025, 100611</t>
  </si>
  <si>
    <t>1279-7707</t>
  </si>
  <si>
    <t>한국 성인의 불면증에 따른 수산물 섭취와 심혈관 질환의 관련성 연구: 한국인 유전체 역학 조사사업 자료를 기반으로</t>
  </si>
  <si>
    <t>J Nutr Health. 2024 Dec;57(6):641-652.</t>
  </si>
  <si>
    <t>한국영양학회</t>
  </si>
  <si>
    <t>2288-3959</t>
  </si>
  <si>
    <t>101223</t>
  </si>
  <si>
    <t>21-K9-104527</t>
  </si>
  <si>
    <t>0005-000982</t>
  </si>
  <si>
    <t>허성신</t>
  </si>
  <si>
    <t>Huh Sungsin</t>
  </si>
  <si>
    <t>sungsin1120@gmail.com</t>
  </si>
  <si>
    <t>010-6482-5793</t>
  </si>
  <si>
    <t>010-6442-7888</t>
  </si>
  <si>
    <t>포공영, 금은화, 익모초 혼합물의 항산화 및 항염증 효과에 관한 연구</t>
  </si>
  <si>
    <t>대한한의학회지. 44(3):10-28, 2023</t>
  </si>
  <si>
    <t>대한한의학회</t>
  </si>
  <si>
    <t>1010-0695</t>
  </si>
  <si>
    <t>2024.03.16</t>
  </si>
  <si>
    <t>104728</t>
  </si>
  <si>
    <t>0005-000986</t>
  </si>
  <si>
    <t>Jun Jeeyun</t>
  </si>
  <si>
    <t>roses1122@naver.com</t>
  </si>
  <si>
    <t>010-3243-3292</t>
  </si>
  <si>
    <t>010-5519-5899</t>
  </si>
  <si>
    <t>2025.04.28</t>
  </si>
  <si>
    <t>128645</t>
  </si>
  <si>
    <t>23203210886N</t>
  </si>
  <si>
    <t>39-109351</t>
  </si>
  <si>
    <t>1122</t>
  </si>
  <si>
    <t>0005-000990</t>
  </si>
  <si>
    <t>오광석</t>
  </si>
  <si>
    <t>Oh Kwangseok</t>
  </si>
  <si>
    <t>dddr2233@naver.com</t>
  </si>
  <si>
    <t>010-9479-5301</t>
  </si>
  <si>
    <t>010-2856-1334</t>
  </si>
  <si>
    <t>Defining regorafenib as a senomorphic drug: therapeutic potential in the age-related lung disease emphysema</t>
  </si>
  <si>
    <t>Experimental &amp; Molecular Medicine volume 55, pages794–805 (2023)</t>
  </si>
  <si>
    <t>대한생화학·분자생물학회</t>
  </si>
  <si>
    <t>1226-3613</t>
  </si>
  <si>
    <t>Regorafenib prevents the development of emphysema in a murine elastase model</t>
  </si>
  <si>
    <t>BMB Reports 2023; 56(8): 439-444</t>
  </si>
  <si>
    <t>2023.06.29</t>
  </si>
  <si>
    <t>1976-670X</t>
  </si>
  <si>
    <t>2016.03.02</t>
  </si>
  <si>
    <t>0005-000991</t>
  </si>
  <si>
    <t>Kim Sungho</t>
  </si>
  <si>
    <t>sungho509@gmail.com</t>
  </si>
  <si>
    <t>010-2900-2304</t>
  </si>
  <si>
    <t>010-2246-2500</t>
  </si>
  <si>
    <t>2012.01</t>
  </si>
  <si>
    <t>Osteo Stimulating Ability of b-tricalcium Phosphate/collagen Composite as a Practical Bone-grafting Substitute: Invitro and  Invivo Comparison Study with Commercial One</t>
  </si>
  <si>
    <t>Biotechnology and Bioprocess Engineering</t>
  </si>
  <si>
    <t>The Korean Society for Biotechnology and Bioengineering</t>
  </si>
  <si>
    <t>1226-8372</t>
  </si>
  <si>
    <t>Chimeric protein-mediated dual mineral formation on biopolymer: Non-segregated and well-distributed deposition of CaCO3 and silica particles</t>
  </si>
  <si>
    <t>Colloids and Surfaces B: Biointerfaces</t>
  </si>
  <si>
    <t>0927-7765</t>
  </si>
  <si>
    <t>Biomineral-Based Composite Materials in Regenerative Medicine</t>
  </si>
  <si>
    <t>International Journal of Molecular Sciences</t>
  </si>
  <si>
    <t>2021.03.26</t>
  </si>
  <si>
    <t>0005-000992</t>
  </si>
  <si>
    <t>고현빈</t>
  </si>
  <si>
    <t>Go Hyunbin</t>
  </si>
  <si>
    <t>seqnws@naver.com</t>
  </si>
  <si>
    <t>010-2042-6970</t>
  </si>
  <si>
    <t>010-4047-4477</t>
  </si>
  <si>
    <t>2018.12</t>
  </si>
  <si>
    <t>25-k9-045995</t>
  </si>
  <si>
    <t>74-217904</t>
  </si>
  <si>
    <t>0005-000993</t>
  </si>
  <si>
    <t>최종민</t>
  </si>
  <si>
    <t>Choi Jongmin</t>
  </si>
  <si>
    <t>c3j2@naver.com</t>
  </si>
  <si>
    <t>010-7727-8938</t>
  </si>
  <si>
    <t>010-9584-4545</t>
  </si>
  <si>
    <t>2004.10</t>
  </si>
  <si>
    <t>2006.10</t>
  </si>
  <si>
    <t>0005-000996</t>
  </si>
  <si>
    <t>변정은</t>
  </si>
  <si>
    <t>Byun Jungeun</t>
  </si>
  <si>
    <t>8yunnnnn@gmail.com</t>
  </si>
  <si>
    <t>010-5475-5570</t>
  </si>
  <si>
    <t>010-5406-2403</t>
  </si>
  <si>
    <t>EIS-based simulation-experiment coupled framework for predicting remaining capacity of electric vehicle batteries</t>
  </si>
  <si>
    <t>Journal of Mechanical Science and Technology, Vol. 39, No. 11</t>
  </si>
  <si>
    <t>2025.11.30</t>
  </si>
  <si>
    <t>대한기계학회</t>
  </si>
  <si>
    <t>1976-3824</t>
  </si>
  <si>
    <t>배터리 성능 예측을 위한 EIS 기반 멀티피직스 전산해석 모델 개발</t>
  </si>
  <si>
    <t>한국전산구조공학회 논문집 제38권 제3호(2025.6)</t>
  </si>
  <si>
    <t>한국전산구조공학회</t>
  </si>
  <si>
    <t>2287‑2302</t>
  </si>
  <si>
    <t>Heat transfer simulation and analysis of thermal battery</t>
  </si>
  <si>
    <t>Technology and Economics of Smart Grids and Sustainable Energy (2022) 7:12</t>
  </si>
  <si>
    <t>2022.03.16</t>
  </si>
  <si>
    <t>(4/6)</t>
  </si>
  <si>
    <t>2199‑4706</t>
  </si>
  <si>
    <t>101036</t>
  </si>
  <si>
    <t>0919</t>
  </si>
  <si>
    <t>0005-000997</t>
  </si>
  <si>
    <t>김민정</t>
  </si>
  <si>
    <t>Kim Minjung</t>
  </si>
  <si>
    <t>vldh1004@naver.com</t>
  </si>
  <si>
    <t>010-9688-3838</t>
  </si>
  <si>
    <t>010-2550-4355</t>
  </si>
  <si>
    <t>615.0</t>
  </si>
  <si>
    <t>119613</t>
  </si>
  <si>
    <t>359864</t>
  </si>
  <si>
    <t>0005-000998</t>
  </si>
  <si>
    <t>고가영</t>
  </si>
  <si>
    <t>Ko Gayoung</t>
  </si>
  <si>
    <t>gyko97@naver.com</t>
  </si>
  <si>
    <t>010-2235-6846</t>
  </si>
  <si>
    <t>010-5157-6846</t>
  </si>
  <si>
    <t>103436</t>
  </si>
  <si>
    <t>0005-001000</t>
  </si>
  <si>
    <t>김성현</t>
  </si>
  <si>
    <t>KIM SUNG HYUN</t>
  </si>
  <si>
    <t>qwer8403@naver.com</t>
  </si>
  <si>
    <t>010-3862-8403</t>
  </si>
  <si>
    <t>010-2027-8403</t>
  </si>
  <si>
    <t>대한상공회읫호</t>
  </si>
  <si>
    <t>18-X2-001947</t>
  </si>
  <si>
    <t>2018.10.23</t>
  </si>
  <si>
    <t>0005-001001</t>
  </si>
  <si>
    <t>awesome3110@naver.com</t>
  </si>
  <si>
    <t>010-9556-7105</t>
  </si>
  <si>
    <t>010-8839-7101</t>
  </si>
  <si>
    <t>2H5667200591</t>
  </si>
  <si>
    <t>IPAT(지식재산능력시험) 6급</t>
  </si>
  <si>
    <t>2025-30-100767</t>
  </si>
  <si>
    <t>51-125036</t>
  </si>
  <si>
    <t>0005-001002</t>
  </si>
  <si>
    <t>양하연</t>
  </si>
  <si>
    <t>Yang Hayeon</t>
  </si>
  <si>
    <t>didgkdus0113@naver.com</t>
  </si>
  <si>
    <t>010-5613-6523</t>
  </si>
  <si>
    <t>010-4576-1333</t>
  </si>
  <si>
    <t>장애인 의복 개발 활성화를 위한 국내 장애인 의복 개발 연구에 관한 체계적 고찰</t>
  </si>
  <si>
    <t>한국디자인포럼</t>
  </si>
  <si>
    <t>한국디자인트렌드학회</t>
  </si>
  <si>
    <t>(P)2233-9205</t>
  </si>
  <si>
    <t>A Systematic Review on the Development of Clothing for People with Disability in Korea</t>
  </si>
  <si>
    <t>Lecture Notes in Computer Science, vol. 13287</t>
  </si>
  <si>
    <t>Springer Nature Switzerland AG</t>
  </si>
  <si>
    <t>(P)0302-9743</t>
  </si>
  <si>
    <t>72-103205</t>
  </si>
  <si>
    <t>23921</t>
  </si>
  <si>
    <t>0005-001003</t>
  </si>
  <si>
    <t>장관효</t>
  </si>
  <si>
    <t>Jang Gwanhyo</t>
  </si>
  <si>
    <t>wkdrhksgy@naver.com</t>
  </si>
  <si>
    <t>010-2641-0951</t>
  </si>
  <si>
    <t>010-2745-0951</t>
  </si>
  <si>
    <t>602705</t>
  </si>
  <si>
    <t>39-121638</t>
  </si>
  <si>
    <t>10-K9-032109</t>
  </si>
  <si>
    <t>2010.06.25</t>
  </si>
  <si>
    <t>0005-001004</t>
  </si>
  <si>
    <t>박유림</t>
  </si>
  <si>
    <t>Park Yurim</t>
  </si>
  <si>
    <t>kosaf3675@naver.com</t>
  </si>
  <si>
    <t>010-4878-3675</t>
  </si>
  <si>
    <t>010-6811-3675</t>
  </si>
  <si>
    <t>92360</t>
  </si>
  <si>
    <t>2021.03.30</t>
  </si>
  <si>
    <t>0005-001008</t>
  </si>
  <si>
    <t>송규빈</t>
  </si>
  <si>
    <t>Song Kyubin</t>
  </si>
  <si>
    <t>99kkbkkn@gmail.com</t>
  </si>
  <si>
    <t>010-7614-2330</t>
  </si>
  <si>
    <t>153936</t>
  </si>
  <si>
    <t>국사능력편찬위원회</t>
  </si>
  <si>
    <t>57-107235</t>
  </si>
  <si>
    <t>18-K9-084535</t>
  </si>
  <si>
    <t>0005-001009</t>
  </si>
  <si>
    <t>김도겸</t>
  </si>
  <si>
    <t>Kim Dogyeom</t>
  </si>
  <si>
    <t>kimceo27@naver.com</t>
  </si>
  <si>
    <t>010-3816-7025</t>
  </si>
  <si>
    <t>기타장애 (심하지 않은 장애인)</t>
  </si>
  <si>
    <t>2019.06</t>
  </si>
  <si>
    <t>2025.01.22</t>
  </si>
  <si>
    <t>2J1927208501</t>
  </si>
  <si>
    <t>74-325268</t>
  </si>
  <si>
    <t>21-K9-130281</t>
  </si>
  <si>
    <t>0005-001010</t>
  </si>
  <si>
    <t>이영민</t>
  </si>
  <si>
    <t>Lee Youngmin</t>
  </si>
  <si>
    <t>lym9870@naver.com</t>
  </si>
  <si>
    <t>010-9368-7617</t>
  </si>
  <si>
    <t>010-3420-7617</t>
  </si>
  <si>
    <t>타 기관 이직</t>
  </si>
  <si>
    <t>2025.01.05</t>
  </si>
  <si>
    <t>103001</t>
  </si>
  <si>
    <t>73-115714</t>
  </si>
  <si>
    <t>190070312C</t>
  </si>
  <si>
    <t>0519</t>
  </si>
  <si>
    <t>0005-001011</t>
  </si>
  <si>
    <t>김현</t>
  </si>
  <si>
    <t>Hyun Kim</t>
  </si>
  <si>
    <t>1985turf@daum.net</t>
  </si>
  <si>
    <t>010-9426-0372</t>
  </si>
  <si>
    <t>010-4024-9476</t>
  </si>
  <si>
    <t>101269</t>
  </si>
  <si>
    <t>07-K9-002614</t>
  </si>
  <si>
    <t>2007.02.02</t>
  </si>
  <si>
    <t>0315</t>
  </si>
  <si>
    <t>0005-001012</t>
  </si>
  <si>
    <t>황유정</t>
  </si>
  <si>
    <t>Hwang Yujung</t>
  </si>
  <si>
    <t>eliteyujung@naver.com</t>
  </si>
  <si>
    <t>010-5135-6746</t>
  </si>
  <si>
    <t>010-4455-6746</t>
  </si>
  <si>
    <t>High-Molecular-Weight Hyaluronic Acid Vehicle Can Deliver Gadolinium Into the Cochlea at a Higher Concentration for a Longer Duration: A 9.4-T Magnetic Resonance Imaging Study</t>
  </si>
  <si>
    <t>Frontiers in Neurology</t>
  </si>
  <si>
    <t>2021.06.24</t>
  </si>
  <si>
    <t>FRONTIERS MEDIA SA</t>
  </si>
  <si>
    <t>1664-2295</t>
  </si>
  <si>
    <t>Intratympanic steroid treatment can reduce ROS and immune response in human perilymph investigated by in-depth proteome analysis</t>
  </si>
  <si>
    <t>Proteomics</t>
  </si>
  <si>
    <t>2022.10.18</t>
  </si>
  <si>
    <t>WILEY</t>
  </si>
  <si>
    <t>1615-9853</t>
  </si>
  <si>
    <t>Biosafety and potency of high-molecular-weight hyaluronic acid with intratympanic dexamethasone delivery for acute hearing loss</t>
  </si>
  <si>
    <t>Frontiers in Pharmacology</t>
  </si>
  <si>
    <t>N/A</t>
  </si>
  <si>
    <t>2A0457637304</t>
  </si>
  <si>
    <t>청각사</t>
  </si>
  <si>
    <t>대한이비인후과학회</t>
  </si>
  <si>
    <t>서울특별시경찰청장</t>
  </si>
  <si>
    <t>0005-001013</t>
  </si>
  <si>
    <t>장하정</t>
  </si>
  <si>
    <t>Jang Hajung</t>
  </si>
  <si>
    <t>gkwjd157@naver.com</t>
  </si>
  <si>
    <t>010-3969-7786</t>
  </si>
  <si>
    <t>010-7595-2949</t>
  </si>
  <si>
    <t>74-105183</t>
  </si>
  <si>
    <t>19-K9-049317</t>
  </si>
  <si>
    <t>0920</t>
  </si>
  <si>
    <t>0005-001014</t>
  </si>
  <si>
    <t>민재완</t>
  </si>
  <si>
    <t>Min Jaewan</t>
  </si>
  <si>
    <t>a1127a@kakao.com</t>
  </si>
  <si>
    <t>010-4104-1137</t>
  </si>
  <si>
    <t>010-7767-6207</t>
  </si>
  <si>
    <t>101442</t>
  </si>
  <si>
    <t>70-100976</t>
  </si>
  <si>
    <t>0005-001015</t>
  </si>
  <si>
    <t>김경미</t>
  </si>
  <si>
    <t>Kim Kyungmi</t>
  </si>
  <si>
    <t>kkm4081@naver.com</t>
  </si>
  <si>
    <t>010-7373-5896</t>
  </si>
  <si>
    <t>010-2955-5896</t>
  </si>
  <si>
    <t>2022.05.27</t>
  </si>
  <si>
    <t>0005-001016</t>
  </si>
  <si>
    <t>이혜민</t>
  </si>
  <si>
    <t>Hyemin Lee</t>
  </si>
  <si>
    <t>leehm951018@naver.com</t>
  </si>
  <si>
    <t>010-2890-1401</t>
  </si>
  <si>
    <t>053-283-9871</t>
  </si>
  <si>
    <t>2I8255609561</t>
  </si>
  <si>
    <t>36-125585</t>
  </si>
  <si>
    <t>0005-001017</t>
  </si>
  <si>
    <t>강나영</t>
  </si>
  <si>
    <t>Kang Nayoung</t>
  </si>
  <si>
    <t>kkangcharm@naver.com</t>
  </si>
  <si>
    <t>010-7152-0408</t>
  </si>
  <si>
    <t>010-6689-6127</t>
  </si>
  <si>
    <t>23-K9-027811</t>
  </si>
  <si>
    <t>2023.04.07</t>
  </si>
  <si>
    <t>0408</t>
  </si>
  <si>
    <t>0005-001018</t>
  </si>
  <si>
    <t>배그리</t>
  </si>
  <si>
    <t>Bae Geuri</t>
  </si>
  <si>
    <t>bls1987@naver.com</t>
  </si>
  <si>
    <t>010-4116-4830</t>
  </si>
  <si>
    <t>010-5528-4518</t>
  </si>
  <si>
    <t>2011.04.01</t>
  </si>
  <si>
    <t>정보처리산업기사</t>
  </si>
  <si>
    <t>12203071530Y</t>
  </si>
  <si>
    <t>2012.11.23</t>
  </si>
  <si>
    <t>의공산업기사</t>
  </si>
  <si>
    <t>08204071021T</t>
  </si>
  <si>
    <t>2008.12.15</t>
  </si>
  <si>
    <t>0822</t>
  </si>
  <si>
    <t>0005-001019</t>
  </si>
  <si>
    <t>박원빈</t>
  </si>
  <si>
    <t>Park Wonbin</t>
  </si>
  <si>
    <t>ppparkterjer@naver.com</t>
  </si>
  <si>
    <t>010-4591-1255</t>
  </si>
  <si>
    <t>010-8417-1255</t>
  </si>
  <si>
    <t>2023.02</t>
  </si>
  <si>
    <t>2024.11</t>
  </si>
  <si>
    <t>150245</t>
  </si>
  <si>
    <t>30130</t>
  </si>
  <si>
    <t>0005-001021</t>
  </si>
  <si>
    <t>양선욱</t>
  </si>
  <si>
    <t>Yang seonuk</t>
  </si>
  <si>
    <t>sunwook6867@naver.com</t>
  </si>
  <si>
    <t>010-6301-6074</t>
  </si>
  <si>
    <t>010-6301-6867</t>
  </si>
  <si>
    <t>2024.08.17</t>
  </si>
  <si>
    <t>102024</t>
  </si>
  <si>
    <t>22-k9-103661</t>
  </si>
  <si>
    <t>58-221982</t>
  </si>
  <si>
    <t>0005-001022</t>
  </si>
  <si>
    <t>현태준</t>
  </si>
  <si>
    <t>Hyun Taejun</t>
  </si>
  <si>
    <t>hyuntaejun1217@naver.com</t>
  </si>
  <si>
    <t>010-3152-2882</t>
  </si>
  <si>
    <t>010-3128-2881</t>
  </si>
  <si>
    <t>73-120809</t>
  </si>
  <si>
    <t>24-K9-066593</t>
  </si>
  <si>
    <t>0005-001023</t>
  </si>
  <si>
    <t>김상준</t>
  </si>
  <si>
    <t>Kim Sangjun</t>
  </si>
  <si>
    <t>sangjoon225@gmail.com</t>
  </si>
  <si>
    <t>010-5004-6849</t>
  </si>
  <si>
    <t>102165</t>
  </si>
  <si>
    <t>42-126191</t>
  </si>
  <si>
    <t>04-K1-012184</t>
  </si>
  <si>
    <t>2004.05.17</t>
  </si>
  <si>
    <t>0005-001025</t>
  </si>
  <si>
    <t>서성민</t>
  </si>
  <si>
    <t>Seo Seongmin</t>
  </si>
  <si>
    <t>seongmin1531@naver.com</t>
  </si>
  <si>
    <t>010-6238-1341</t>
  </si>
  <si>
    <t>010-5075-2452</t>
  </si>
  <si>
    <t>2021.03.28</t>
  </si>
  <si>
    <t>140848</t>
  </si>
  <si>
    <t>기술사업화 전문코디네이터</t>
  </si>
  <si>
    <t>20143743</t>
  </si>
  <si>
    <t>2022.11.08</t>
  </si>
  <si>
    <t>53-335758</t>
  </si>
  <si>
    <t>0005-001026</t>
  </si>
  <si>
    <t>함영원</t>
  </si>
  <si>
    <t>Ham Youngwon</t>
  </si>
  <si>
    <t>hyo0721@naver.com</t>
  </si>
  <si>
    <t>010-3803-5856</t>
  </si>
  <si>
    <t>010-5261-5530</t>
  </si>
  <si>
    <t>범부처재생의료기술개발사업단</t>
  </si>
  <si>
    <t>R&amp;D운영본부</t>
  </si>
  <si>
    <t>구) R&amp;D기획관리본부 - 연구개발과제 진도·상시점검 운영, 심의위원회 운영, 신규과제 협약 체결, 성과관리,단계·최종평가 지원 등 현) R&amp;D운영본부 - 임직원 인사·복무·근태 관리 전반사항 등</t>
  </si>
  <si>
    <t>제약바이오R&amp;D단</t>
  </si>
  <si>
    <t>보건의료R&amp;D 제약바이오 분야 내역사업 과제 기획·운영·평가, 전문위원회 운영 등</t>
  </si>
  <si>
    <t>산업기술R&amp;D단</t>
  </si>
  <si>
    <t>식약처 출연연구개발사업 과제 기획·운영·평가</t>
  </si>
  <si>
    <t>계약직 재입사</t>
  </si>
  <si>
    <t>104741</t>
  </si>
  <si>
    <t>49110943</t>
  </si>
  <si>
    <t>보건의료산업혁신전략1(R&amp;D관리)</t>
  </si>
  <si>
    <t>보건의료산업 연구개발 현장에서 요구되는 R&amp;D관리자가 갖추어야 할 기본 역량, 실무지식, 이와 연계한 실습 등을 통해 R&amp;D 관리분야 취업에 성공할 수 있는 전문 R&amp;D관리자를 배출</t>
  </si>
  <si>
    <t>보건의료산업혁신전략2(기술사업화)</t>
  </si>
  <si>
    <t>보건의료산업에 있어서 기술기획, 기술획득, 기술거래, 기술금융, 지시재산권의 보호 및 활용, 창업 등 기술 이전 사업화에 대한 전반적인 이론과 실무를 습득</t>
  </si>
  <si>
    <t>보건통계분석</t>
  </si>
  <si>
    <t>연속형 및 이산형 자료에 대한 통계분석방법 숙지, 회귀분석 방법 숙지 및 자료 적용</t>
  </si>
  <si>
    <t>정보분석관리</t>
  </si>
  <si>
    <t>Office 프로그램을 활용하여 자료와 정보, 데이터베이스에 대한 이해를 바탕으로 데이터 분석 및 정보 관리 능력 함양</t>
  </si>
  <si>
    <t>공문서 작성기술</t>
  </si>
  <si>
    <t>행정기관 공문서의 종류, 작성 원칙 및 실무 작성 요령 학습</t>
  </si>
  <si>
    <t>산업기술R&amp;D 교육 기본과정</t>
  </si>
  <si>
    <t>산업기술 R&amp;D의 정책 이해, 과제 기획·평가</t>
  </si>
  <si>
    <t>한국산업기술평가관리원</t>
  </si>
  <si>
    <t>과제의 기획부터 운영, 평가, 성과관리까지 R&amp;D 전주기를 담당하는 사업관리 직무는 정부 정책과 국민의 수요를 연결하는 전문기관의 핵심 역할을 수행한다고 생각합니다. 특히 한국보건산업진흥원의 사업관리 업무는 보건의료산업 육성과 글로벌 경쟁력 제고라는 비전을 달성하기 위해 R&amp;D를 기획하고, 과제를 선정하여 성과를 사업화로 연계하는 전 과정을 주도하는 만큼 가장 중요한 직무라고 생각합니다.
사업관리 직무에서 가장 중요한 역량은 국가 정책 방향과 현안의 우선순위를 반영한 기획력, 이해관계자 간 소통 및 협업 능력, 책임감과 정확성을 지닌 실무 역량입니다. 저는 이 세 가지 역량을 전문기관과 사업단에서의 4년간의 R&amp;D 업무 경험을 통해 체계적으로 쌓아왔습니다.
범부처재생의료기술개발사업단에서는 총 16개 신규과제 선정평가와 협약 체결, 18건의 심의위원회 운영, 30개 과제 단계 및 최종평가를 수행하며 R&amp;D 전 과정을 체계적으로 운영한 경험이 있습니다. 신규과제 협약 과정에서 연구개발계획서를 꼼꼼히 분석하고, 반복되는 협약 문의에 대응하기 위해 수기협약 매뉴얼을 제작해 배포함으로써 연구자의 이해도를 높였습니다. 또한 진도 및 상시점검 체계를 구축하고 평가 보고서 양식과 분석 기준을 수립해 평가의 신뢰성과 정합성을 높였습니다. 166명의 연구자가 참여한 정산 설명회를 주도하여 연구자들과의 원활한 소통과 협업도 이끌어낸 경험도 있습니다.
성과관리 측면에서는 총 123개 과제의 연구성과를 정리하고, 128건의 논문성과에 대해 연도별, 인용도별 mrnIF 값을 조사해 과제별 정량 목표 달성률을 산출했습니다. 이 분석 결과를 평가에 반영하였고, 우수 과제를 선별하여 기관 표창으로 이어지는 성과도 있었습니다. 특히 성과교류회에서 연구자가 직접 발표할 수 있는 자리를 마련해 성과 확산에 기여하였습니다.
한국보건산업진흥원에 재직 시 22년도 식약처 출연 연구개발과제 기획 업무에 참여하며 종료 과제와 진행 과제를 검토하고, 관련 정책과 현안을 분석해 차년도 과제 기획을 위한 기획 아이템을 제안했습니다. 또한 RFP 작성 과정에서 종료 사업 평가를 준비하면서 연구 기획 단계에서 정량적, 정성적 지표를 명확히 설정하는 것이 필수적임을 인식하였으며, 이를 반영하여 성과 목표를 체계적으로 수립하고자 지원하였습니다.
입사 후에는 진흥원의 정책 목표와 국민들의 수요를 반영한 R&amp;D 과제 기획과 성과관리 체계 고도화에 기여하고자 합니다. 단기적으로는 기존 사업 성과를 분석해 개선점을 도출하고, 중장기적으로는 정책 방향성과 기술 동향을 반영한 투자전략을 수립함으로써, 보건산업이 국가 전략산업으로 성장할 수 있도록 기여하겠습니다.</t>
  </si>
  <si>
    <t>한국보건산업진흥원은 ‘바이오헬스 산업 혁신과 국민 건강 증진을 선도하는 글로벌 리더’라는 비전 아래 보건의료 R&amp;D 지원, 산업 진흥, 정책 수립, 해외 진출 촉진 등 다양한 역할을 수행하고 있습니다. 국민 건강과 보건 산업을 연결하는 핵심 전문기관인 만큼, 전문성은 물론이고 사회적 책임과 공공성을 기반으로 한 신뢰와 투명성이 중요하다고 생각합니다. 진흥원이 강조하는 ‘전문성, 도전, 소통, 신뢰’의 핵심가치는 결국 원칙을 지키는 태도에서 비롯된다고 보고 있습니다.
저는 ‘기본을 지키는 자세’가 직업윤리의 출발점이라고 생각하며, 이를 실천하기 위해 꾸준히 노력해 왔습니다. 학부 시절에는 수업에 성실히 참여하고 공동체 활동에도 책임감 있게 임하며 일상의 기본을 지키려 노력했고, 그 결과로 2018년 모범학생 표창을 받기도 했습니다. 단순히 성적만이 아니라 생활 태도와 공동체 기여도를 종합적으로 평가한 결과였기에 더 의미가 깊었습니다. 시험을 준비할 때도 단순히 제 공부에만 집중하기보다는, 스터디를 만들어 학우들과 자료를 공유하고 함께 준비하면서 공동의 성장을 중요하게 생각했습니다.
학과 부학회장과 기자단장을 맡았던 시절에도 투명성과 공정성을 중점으로 두고자 노력했습니다. 행사 기획이나 예산 집행 과정에서 개인적인 판단이나 영향력을 앞세우기보다는, 내부 규칙에 따라 구성원들과 함께 논의하고 결정하는 방식으로 일했습니다. 당시에는 공공기관의 역할이나 행정의 투명성에 대해 깊이 알지는 못했지만, 그때의 경험이 절차와 원칙의 중요성을 체감하게 해준 계기가 되었습니다.
이후 전문기관과 사업단에서 R&amp;D 업무를 수행하며, 실무 현장에서 요구되는 직업윤리를 자연스럽게 체득하게 되었습니다. 특히 공공 재원이 투입되는 사업 특성상 공정한 심의 및 예산 집행이 필수적이라는 점을 실감했으며 규정과 절차에 기반한 업무 수행의 중요성을 깊이 깨달았습니다. 예를 들어, 평가위원 위촉 시 이해충돌 여부를 꼼꼼히 검토하고, 협약 및 정산 업무에서는 관련 규정을 준수해 객관성을 유지하려고 노력했습니다. 또한 각종 설명회와 협의체 운영을 통해 다양한 이해관계자와 소통하며, 정책 정보 제공과 결과 공유를 투명하게 진행하고자 노력했습니다. 
진흥원에 입사하게 된다면, 공공기관의 사회적 책임과 조직 가치를 실현하는 데 있어 저 역시 소명 의식을 갖고 업무에 임할 것입니다. 어떤 일을 하든 원칙과 기준을 바탕으로 투명하게 처리하고, 동료 및 이해관계자들과의 협업에서도 기본을 잃지 않는 태도로 신뢰받는 구성원이 되겠습니다. 국민 건강과 직접 연결되는 보건 산업을 다룬다는 사명감을 늘 기억하며, 진흥원의 핵심 가치에 걸맞은 자세로 일하고 싶습니다.</t>
  </si>
  <si>
    <t>연구개발비 사용 절차를 둘러싼 오해를 해소하고, 연구자와의 소통 간극을 좁히기 위해 설명회를 기획한 경험이 있습니다. 한국보건산업진흥원에서 과제관리 업무를 수행할 당시, 연구개발비 집행 및 정산 절차와 관련해 연구자들과 갈등이 빈번하게 발생한 바 있습니다. 연구자들은 복잡한 절차와 잦은 행정적 요청으로 인해 연구 본연에 집중하기 어렵다는 불만을 제기했고, 저는 관련 법령과 지침에 근거해 집행 기준과 정산 요건을 안내했지만, 그 전달 방식이 일방적이라는 인상을 주어 연구자 입장에서는 부담과 불만으로 작용하는 상황이었습니다.
당시 저는 단순히 행정규정을 전달하고 설명하는 것을 넘어, 연구자들의 입장에서 제도를 이해하고 실무에 반영할 수 있도록 소통 방식을 재정비하고자 했습니다. 반복적으로 제기되는 문의사항들을 유형별로 정리하여 시각화한 Q&amp;A 자료를 제작하고, 연구자들이 가장 어려워하는 정산 절차, 불인정 항목, 회계 처리 기준 등을 정리한 설명 자료를 기획하였습니다. 이 과정에서 단순 문서 전달이 아니라 전문가와 연구자가 직접 소통할 수 있는 자리가 필요하다고 판단해 연구개발비 사용 및 정산 설명회를 운영하여 소통의 장을 마련했습니다.
설명회에서는 규정 위주의 일방적 전달이 아니라 실제 사례를 중심으로 접근하여 연구자들이 쉽게 이해할 수 있도록 했습니다. 설명회 이후에는 현장 질의응답 시간을 충분히 확보하여 연구자들이 겪는 현장의 애로사항을 듣고, 그에 대해 실무자 및 외부 전문가가 함께 소통하는 구조를 마련하였습니다.
그 결과 설명회 이후 유사한 문의가 현저히 줄었고, 연구자들 사이에서는 설명회 시간이 더 길었으면 좋겠고 자주 개최되길 바란다는 긍정적인 평가를 받았습니다. 무엇보다도 연구자와의 신뢰가 강화되어 이후 정산 업무에서도 협력적인 태도가 보였고, 과제 운영의 효율성 또한 향상되었습니다. 또한, 내부적으로도 연구자 중심의 소통 방식이 긍정적으로 평가되어, 유사한 방식의 설명회나 자료 기획이 지속적으로 추진될 수 있는 기회가 되었습니다.
이러한 경험을 통해 저는 ‘규정 중심의 일방향 전달’이 아닌, ‘상대의 입장에서 구조화된 맞춤형 소통’이 얼마나 중요한지를 체감할 수 있었습니다. 조직 구성원 간의 갈등은 대부분 정보의 비대칭성과 소통 부족에서 비롯된다는 사실을 다시금 느끼게 되었고, 행정 실무자의 역할은 단순한 규정 집행이 아닌, 이해관계자 간의 간극을 좁히고 신뢰를 구축하는 데 있다는 것을 배웠습니다.
앞으로도 저는 한국보건산업진흥원에서 다양한 이해관계자와의 소통 과정에서 상대방의 입장을 경청하고 조율하는 자세를 바탕으로, 신뢰에 기반한 협력 관계를 지속적으로 형성해 나가겠습니다.</t>
  </si>
  <si>
    <t>법령과 규정에 따라 일을 체계적으로 정리하고 추진하는 데에 강점을 가지고 있습니다. 사업단에서 인사관리 업무를 맡으며 근로기준법, 모성보호법 등의 개정 내용을 주기적으로 확인하고, 내부 인사 복무 규정을 개편한 경험이 있습니다. 단순히 개정 법령을 반영하는 데 그치지 않고, 직원들이 보다 쉽게 이해하고 활용할 수 있도록 행정안내 매뉴얼을 직접 기획하고 재편한 것도 그중 하나입니다. 이 외에도 협약 기간 단축을 위해 협약체결 절차 등을 정리한 수기협약 안내 매뉴얼을 제작해 연구자들에게 배포했으며, 2021년 처음 시행된 국가연구개발혁신법과 관련해서는 연구자들이 생소해하고 혼란스러워하는 부분을 중심으로 주요 핵심 내용을 정리한 설명집을 만들어 안내한 적도 있습니다. 이러한 경험들은 진흥원의 실무 환경에서 요구되는 법령 해석력, 규정 기반의 행정 처리 능력을 갖추고 있다는 것을 보여준다고 생각합니다.
협업 능력도 제가 가진 중요한 강점 중 하나입니다. 학부 시절부터 학생회, 학과 기자단 등의 활동을 하며 교수님들과 학생들 사이에서 소통하고 다양한 협업 과제를 진행해 본 경험이 있습니다. 실무에서는 연구자들과의 소통은 물론, 부처의 요구사항을 반영해 자료를 준비하고 전달하는 과정, 전문위원회 및 전문기관 간 협의체 운영 등에서 다양한 전문가들과의 협업이 필요했습니다. 특히 종료 사업의 성과추적조사 보고서를 작성하며 용역기관과 공동 작업을 수행한 경험, 협의체 운영을 통해 여러 전문기관 관계자들과 협력했던 경험은 유관기관 및 외부 전문가들과 소통하고 의견을 조율하는 실질적인 역량을 길러주었습니다. 진흥원은 보건복지부를 비롯한 다양한 부처와의 협업뿐 아니라, 연구자, 전문가, 기업 등 이해관계자들과의 긴밀한 소통이 필요한 기관이기에, 이러한 경험이 실무 수행에 있어 유의미한 기반이 될 것이라 생각합니다.
반면, 저의 약점은 새로운 상황에 직면했을 때 신중하게 접근하려는 경향이 있어, 초기 적응 속도가 다소 느릴 수 있다는 점입니다. 변화에 대해 섣불리 판단하지 않고 깊이 이해하고자 하는 태도는 장점일 수 있지만, 빠른 실행력이 필요한 상황에서는 약점으로 작용할 수 있다고 생각합니다. 이를 극복하기 위해 업무에 필요한 법령이나 규정은 사전에 파악하려고 하고, 주변 선배나 동료들에게 자문을 구하며 부족한 부분을 빠르게 보완하고자 노력해 왔습니다. 실제로 초기에 익숙하지 않았던 R&amp;D 정산, 성과보고, 부처자료 작성 업무도 반복적인 학습과 피드백 수용을 통해 짧은 시간 내에 담당 업무를 스스로 수행할 수 있게 되었습니다. 앞으로도 새로운 환경에서도 신속하게 적응하고 역량을 확장해 나갈 수 있도록, 주체적으로 학습하고 협업을 통해 성장하는 자세를 유지하겠습니다.</t>
  </si>
  <si>
    <t>0005-001027</t>
  </si>
  <si>
    <t>Kim Hyeonji</t>
  </si>
  <si>
    <t>khj103ad@naver.com</t>
  </si>
  <si>
    <t>010-9486-8095</t>
  </si>
  <si>
    <t>010-8845-8095</t>
  </si>
  <si>
    <t>650.0</t>
  </si>
  <si>
    <t>114412</t>
  </si>
  <si>
    <t>68-327184</t>
  </si>
  <si>
    <t>335-00769</t>
  </si>
  <si>
    <t>0005-001028</t>
  </si>
  <si>
    <t>김유양</t>
  </si>
  <si>
    <t>Kim YuYang</t>
  </si>
  <si>
    <t>yyang11047@gmail.com</t>
  </si>
  <si>
    <t>010-9009-1378</t>
  </si>
  <si>
    <t>010-9009-6180</t>
  </si>
  <si>
    <t>인재경영실</t>
  </si>
  <si>
    <t>평가 총괄: 내부평가(정규직·별정직) 및 KPI 담당, 평가제도 및 시스템 개선, 외부위원 추천 및 고용노동부 통계 자료 작성 등 외부 대응</t>
  </si>
  <si>
    <t>국책사업총괄팀</t>
  </si>
  <si>
    <t>국가전략사업 관리 업무 지원, 본부 예산관리, 전문위원 위촉 지원, 직원 역량강화 프로그램 기획 및 운영, 국정감사 자료 대응 등</t>
  </si>
  <si>
    <t>코러스운영부</t>
  </si>
  <si>
    <t>산학연구 시스템 운영 및 관리, 행정정보시스템 분석 및 중장기 전략 정책연구 용역 기획 및 관리, 종합 성과발표회 기획 총괄 등</t>
  </si>
  <si>
    <t>Advanced Low (170)</t>
  </si>
  <si>
    <t>2023.05.06</t>
  </si>
  <si>
    <t>22-K9-098337</t>
  </si>
  <si>
    <t>46-115191</t>
  </si>
  <si>
    <t>디자인 기획과 전략</t>
  </si>
  <si>
    <t>특정 과업 주제에 맞춰 팀 사업 아이템 제시, 디자인 원칙에 근거하여 제품 개발부터 마케팅 및 판매 전략까지 전체 프로세스 구축, 사업 계획 공유 등 진행</t>
  </si>
  <si>
    <t>과학적 사고와 논문 작성</t>
  </si>
  <si>
    <t>주요 과학 저널을 읽고 분석하는 과정을 통해 작성 실습 진행, 형식에 맞게 자신의 연구 활동을 주제로 논문 작성</t>
  </si>
  <si>
    <t>생명과학 특강</t>
  </si>
  <si>
    <t>생명과학 분야 최신 연구 동향 및 우수 실적 공유를 통해 바이오 전문성 강화</t>
  </si>
  <si>
    <t>경영기획 - 34시간</t>
  </si>
  <si>
    <t>연구기획 업무를 효율적으로 수행하기 위해 기술예측에 대한 개념 및 로드맵 설정, 추진부터 특허정보 분석법, R&amp;D 기획을 위한 절차 및 평가 과정 학습</t>
  </si>
  <si>
    <t>(주)러닝플러스</t>
  </si>
  <si>
    <t>NTIS(국가과학기술지식정보서비스)의 이해 및 현황(실적, 연계 기관 등)을 바탕으로 NTIS 제공 서비스 활용법 습득</t>
  </si>
  <si>
    <t>HR전문가 과정(1기)</t>
  </si>
  <si>
    <t>공공 R&amp;D기관 인재정책 방향, 공공기관 노무관리 주요 쟁점, HRD 개론 및 프로세스, 생성형 AI를 활용한 HR 업무혁신 실무 등 HR 전문가가 되기 위해 다양한 직무 역량 교육 이수</t>
  </si>
  <si>
    <t>한국보건산업진흥원의 경영기획 업무에 필요한 역량은 크게 "보건 R&amp;D 과제(사업)에 대한 이해"와 "연구 지원 활성화를 위한 경험 기반 혁신적 정책 기획 능력", 그리고 "기관의 미션 및 비전을 달성하기 위한 소통"으로 요약할 수 있습니다. 그리고 저는 융복합 분야와 기술사업화를 포함한 다목적 국책 R&amp;D 사업 관리 경험과 정책연구 교육 수강 노력, 시스템 구축을 위한 정책연구 용역 사업 관리, 인사 평가 관리자로서의 기억을 토대로 경영기획 직무에서 역량을 발휘하고자 합니다.
한국보건산업진흥원에서 경영기획 업무는 곧 국가 정책 기조에 따라 우리나라 보건 산업의 미래를 이끌 first mover로서 방향성을 제시하는 역할입니다. 이를 위해 기관운영계획을 수립하고, 경영평가 및 조직관리 의사결정을 위한 회의를 주재하고, 주요 보건 정책 분석을 통한 연구지원 방향을 마련해야 합니다. 이 과정에서 필연적으로 기관의 인사 및 연구사업 등 기관 내 담당자와 협업이 필요하며 공공기관에 적용되는 법률, 규정, 지침 등에 관한 이해가 수반됩니다.
저는 그동안 다양한 팀 프로젝트와 프로그램 운영, 연구 활동 수행, 성과분석 정책연구 기획, 행사 주최 등 전반적인 R&amp;D 관련 활동을 주도해 왔습니다. 특히 연구지원 및 관리 전문기관에서 국책연구 수행에 있어 선정평가부터 전문위원 운영까지 도우며 우리나라 연구지원 사업에 관해 고심할 기회를 많이 얻었습니다. 이후 출연연의 인사평가 담당자가 되어 다양한 요구자료에 대응하는 것은 물론 기관운영 시 발생하는 주요 쟁점을 함께 다루었고, 경영 계열 직무 수행에 도움이 될 역량강화 교육을 들으며 실력을 다졌습니다. 아울러 평가제도 개선을 위해 위원회 운영 및 관리를 담당하며 기관 경영방침 및 전략목표와 연계한 인사평가 제도 마련을 위해 노력했습니다. 그리고 제게는 시민참여형 과학 연구 활동과, 시스템 운영 담당자로서의 시간이 만들어준 소통 능력이 있습니다. 참여자(사용자)와 운영자라는, 각자 상반된 입장으로 인해 야기된 갈등 상황을 헤쳐 나간 노력이 지금의 저를 만들어주었습니다. 이때 저는 대화의 주도권을 갖기 위한 화법을 익혔고, 동시에 상대의 입장을 이해할 기회를 얻었습니다. 발전된 정책의 도입을 위해선 내부 구성원과 외부 고객, 정책 담당관과의 소통도 필수적입니다. 더욱 나은 프로그램 및 서비스 제공을 위해 의견을 조사하고, 행사를 주관하며 적극적인 소통의 장을 이어오며 고객으로부터 만족스럽다는 답변을 받아왔던 대로, 제가 먼저 다가갈 줄 아는 한국보건산업진흥원 직원이 되겠습니다.</t>
  </si>
  <si>
    <t>KHIDI는 보건 산업의 국제 경쟁력 확보를 위해 연구과제를 지원하고 성과 창출 및 기술사업화 촉진, 서비스 향상 등 보건산업 진흥을 위해 앞장서고 있는 기관입니다. 사람은 누구나 아프고, 다치고, 쇠약해지기에 보건은 인류 역사에서 떼어놓을 수 없는 가치를 지니고 있습니다. 특히 제가 보건산업 특화 기관을 유심히 보게 된 것은 대학시절 생물학을 전공해서이기도 하지만, 우연한 기회로 NIH 소속 전문가의 강연을 듣게 되었기 때문입니다. 세계 최대 규모의 의료·보건사업 지원 행정기관에서 어떠한 노력을 기울이고 있는지, 지원 체계와 추구하는 방향성을 청취하며 저도 제 역량을 보건산업 발전에 쏟아보고 싶어졌습니다. 이렇듯 우리나라 보건산업의 일선에서 건강한 사회를 위한 보건 생태계 관리자로 일하고 싶어 이번 한국보건산업진흥원 채용공고에 도전했습니다.
한국보건산업진흥원은 바이오헬스 산업의 다양한 세부 분야 지원과 정책 마련, 정보시스템 운영, 연구개발 촉진 및 글로벌 업무를 수행하고 있습니다. 과거 우리나라 보건산업 추진 경과를 바탕으로 현재의 바이오헬스 생태계 지원을 주도하고, 동시에 미래 보건산업 경쟁에서 우리나라가 선두 주자로서 그 자리를 확고히 할 수 있도록 관련 연구개발 사업, 인재육성을 독려하고 우리나라의 뛰어난 최첨단 의료기기 및 기술을 글로벌 시장에 진출시키는 KHIDI의 행보는 앞으로 10년 후, 50년 후 국민건강을 책임지는 결과로 이어지리라 기대합니다.
이처럼 막중한 임무를 부여받은 한국보건산업진흥원의 일원으로서, 제가 입사하게 된다면 보건산업 육성에 기여하는 경영기획 직무 수행을 위해 직분 의식과 책임 의식을 토대로 청렴한 직업윤리를 실천하고자 합니다.
저는 정보화 전문 기관에서 시스템 운영 및 관리를 수행하며 직분 의식의 필요성을 느꼈습니다. 업무 특성상 다수의 이용자를 위한 서비스에 기여하는 만큼 제 노력 여하에 따라 수혜자의 만족도 차이가 컸고, 제 일이 사회에 많은 영향을 미친다는 사실을 깨달아 더욱 앞장서서 일하게 되었습니다. 또한 제가 보완한 내용을 통해 타인의 직무수행 효율이 향상된다는 것을 알고 나니 제가 맡은 일에 책임을 다해야겠다고 다짐하게 되었습니다. 그 후 문제 발생 시 반드시 해결하겠다는 마음가짐으로 최대한 빠르게 방법을 찾았고, 서비스 이용 불만 해소는 물론 장기적인 시스템 개선에도 도움을 주었습니다. 이직 후 연구지원 기관에서 공공기관의 직원이 가져야 할 중립적 태도와 청렴한 업무 습관을 새기며 관련 활동과 교육을 도와 기관 청렴도 제고를 위해 노력하였으며, 아직 미숙한 업무였지만 인사평가를 총괄하는 막중한 역할 앞에서도 책임감을 잃지 않고 무사히 평가 전반을 관리했습니다.
특히 한국보건산업진흥원은 국민 전체가 보건산업의 이용자이자 수혜자인 만큼, 내 일이 사회에 큰 영향을 준다는 책임감으로 KHIDI에서도 최선을 다해 업무에 임하겠습니다.</t>
  </si>
  <si>
    <t>이전에 속했던 회사에 다니며 대규모 성과발표회 개최를 진행할 때, 준비 과정에서 부서 팀원 및 이해관계자와 갈등을 겪었으나 성공적으로 협력한 적이 있습니다.
당시 이 업무는 통합정보시스템을 운영 및 관리하는 우리 부서에서 아직 구체적으로 시행해본 적 없는 프로젝트였습니다. 이전부터 사용자에게 맞춤형 원스톱 서비스를 제공하기 위해 노력해왔지만 실질적인 개선 현황을 파악하기 어려웠기 때문에 필요성이 대두되던 시점이었고, 마침 연구 데이터 분석 경험이 있던 제가 시스템 사용현황을 선행 과정으로 파악하여 보고하게 되었습니다.
저는 이러한 사용 현황 분석을 원활하게 하고자 자료의 신뢰성과 분석 결과의 효용성 검증에 집중했습니다. 전임자가 부재한 상황에서 먼저 업무의 진행 상태를 진단하기 위해 계획(안)부터 관련 공문을 하나하나 들여다보고, 역으로 추적하여 원본 자료를 다시 가공했습니다. 그리고 분야별 담당 동료의 협조를 받아 실태를 파악함으로써 자료를 보강해 유의미한 분석 결과를 제시하였습니다. 이때 협업 관련하여 업무 과중을 우려한 일부 팀원과 사소한 마찰이 생겼습니다. 하지만 이내 제 업무 타임라인과 협조 요청 사항을 간결히 작성하여 원활히 토의하였고, 아울러 이 데이터를 통해 파악할 수 있는 추가 고려 사항을 제안 드림으로써 시스템 활용 제고 방안 마련의 기본 자료로 사용할 수 있었습니다.제안해 드림으로써제 상황이 발생한 과업에 책임 있게 대처하는 자세를 터득했습니다.
이후 저는 유사 외부 행사 기획 및 운영 자료를 참고삼아 후배 팀원과 함께 규모, 목적, 예산을 고려하여 행사 전반을 기획했습니다. 참석자 현황을 파악해 행사지를 결정한 후 대관 시설의 담당자와 업무 의견을 주고받았습니다. 이때 대관처와 예산 및 운영 과정을 두고 다소 갈등이 생겼습니다. 자칫 행사의 틀과 일정이 전면 재검토에 들어갈 수 있는 위기에서, 저는 조율할 수 있는 상황을 유선으로 공유하고 최악의 시나리오까지 고려해 대안을 마련하되 타협에 주력했습니다.
우여곡절이 있었으나 기획 의도와 절충 가능한 사안을 명확히 하여 갈등 해소의 돌파구를 찾았고, 이후로는 갈등 전보다 긴밀하게 소통하며 발표회를 성공적으로 마무리했습니다. 외부 협력에 경험 있는 동료의 조언과, 지난 분석 업무에서의 갈등 해결 경험을 토대로, 부서원 모두가 협력하여 작성한 발표 자료를 서비스 이용자와 공유하고 주요 현안을 교류했습니다. 이를 통해 갈등 해결 요령을 익혔고, 소통의 기본자세를 되새길 수 있었습니다. 한국보건산업진흥원에 입사하게 된다면 이러한 갈등 상황이 생겼을 때 먼저 제 입장과 의견을 확실히 정리하는 자세, 상대의 말을 경청하고 대화 요점을 짚어내는 능력을 살려 갈등이 협력의 발판이 되도록 노력하겠습니다.</t>
  </si>
  <si>
    <t>제 강점은 체계적인 업무 관리로 일의 우선순위를 파악하고, 체계적인 자료 분석으로 동료와 협업, 상급자 보고를 통한 검토 사항을 바탕으로 주체적인 업무 추진을 해나간다는 점입니다. 아울러 공공기관의 직원으로서 공정성과 윤리적 업무 활동에 집중하고 맡은 바 소임을 다하고자 늘 노력하고 있습니다.
실제로 저는 대학 시절 다양한 팀 프로젝트와 프로그램 운영을 주도해 왔습니다. 그중 기업가정신과 사회적 책임을 다루는 강의에서 팀원과 함께 미래 환경을 고려한 미세먼지 저감 대책 기반 사업 아이디어를 고안했고, 강조되는 ESG 경영 원칙에 근거해 앞으로 제가 해야 할 일을 생각했습니다. 다양한 세미나와 연구 동향을 살피며 미래 유망기술 및 전문가의 관점을 청취했습니다. 첫 직장에서 전산 업무에 대한 전문성이 다소 부족하였지만 시간을 쏟아 공부하는 동시에 제 강점인 "데이터 분석 및 활용"을 살렸습니다. 중심 사업의 운영 계획을 기반으로 발전 방안 마련을 위한 정책연구 용역 계약 사업을 직접 이끌었으며, 이러한 업무 태도 및 성과를 높이 평가받았습니다. 연구지원 기관에서도 인턴이지만 정규 업무를 주도적으로 수행함은 물론, 복잡한 평가 기준을 단시간에 파악해 업무 타임라인을 세워 바로 실전에 돌입했습니다.
위 경험을 바탕으로 제가 보산진에 입사한다면,  대한민국의 보건 산업 및 기술을 전략 자원화하는 미래에 저도 함께하겠습니다. 한국보건산업진흥원에서 지향하는 "바이오헬스 산업 혁신과 국민 건강 증진을 선도하는 글로벌 리더"라는 비전에 발맞춰 경영기획 직무를 수행하고 업무 전문성 강화를 위한 관련 직업 교육 신청 등을 통해 자기 계발에 힘쓰고자 합니다.
제 약점은 강점과 밀접한 연관이 있습니다. 늘 맡은 일에 최선을 다하지만 그만큼 어떤 일을 완벽하게 하고 싶다는 욕심이 커서, 다양한 업무 상황에 맞닥뜨렸을 때 유연하게 대처하기까지 우여곡절을 겪었습니다. 거대 사업을 마무리한 직후 새로운 일에 매달리려 하고 그렇게 업무가 과중되면 스트레스를 받아 효율이 낮아지는 등 문제가 발생하여 스스로 관리하는 과정이 필요했습니다. 또한 이 부담감으로 인해 실수도 발생하곤 했습니다. 이를 극복하기 위해 저는 업무 비수기에 제 담당 업무에 대한 로드맵을 그렸습니다. 아울러 주기별 업무 예측을 토대로 필요한 자료를 미리 수집하여 미래에 대비했습니다. 반대로 바쁜 시기가 오면 당장 일을 무분별하게 처리하려 급급해하기보다 제 업무 속도와 진행 현황을 정리하고 필요 시 주변에 협력을 요청했습니다. 결과적으로 이러한 자기 관리는 유동적인 업무 대처 능력을 기를 기회를 얻었습니다. 아울러 최종 결재 전 반드시 두 번씩 다시 읽어보는 습관을 길러 오류를 최소화했습니다. 여전히 갑작스러운 위기 상황에 처했을 때 막막함을 느끼곤 하지만, 먼저 차분하게 지금을 파악하고 어떻게 대처해야 할지 파악해 실천하는 속도는 개선되었음을 느낍니다. 한국보건산업진흥원에서도 이 약점을 꾸준히 보완해나가겠습니다. 잘 부탁드립니다.</t>
  </si>
  <si>
    <t>0005-001030</t>
  </si>
  <si>
    <t>이유상</t>
  </si>
  <si>
    <t>LEEYUSANG</t>
  </si>
  <si>
    <t>yusang_l@naver.com</t>
  </si>
  <si>
    <t>010-5257-3518</t>
  </si>
  <si>
    <t>010-3695-3518</t>
  </si>
  <si>
    <t>102897</t>
  </si>
  <si>
    <t>20-K9-008233</t>
  </si>
  <si>
    <t>2020.02.07</t>
  </si>
  <si>
    <t>43-112720</t>
  </si>
  <si>
    <t>0005-001031</t>
  </si>
  <si>
    <t>옥유빈</t>
  </si>
  <si>
    <t>Ock Yubeen</t>
  </si>
  <si>
    <t>okyb2000@naver.com</t>
  </si>
  <si>
    <t>010-9442-1743</t>
  </si>
  <si>
    <t>010-7550-9835</t>
  </si>
  <si>
    <t>2023.03.18</t>
  </si>
  <si>
    <t>101967</t>
  </si>
  <si>
    <t>24-K9-016422</t>
  </si>
  <si>
    <t>23201033212W</t>
  </si>
  <si>
    <t>0005-001032</t>
  </si>
  <si>
    <t>윤선영</t>
  </si>
  <si>
    <t>Yoon Sunyoung</t>
  </si>
  <si>
    <t>ysyoungg@naver.com</t>
  </si>
  <si>
    <t>010-6861-5956</t>
  </si>
  <si>
    <t>010-4775-4076</t>
  </si>
  <si>
    <t>ITQ한글 B등급</t>
  </si>
  <si>
    <t>A001-2018451-001925</t>
  </si>
  <si>
    <t>2018.12.27</t>
  </si>
  <si>
    <t>0005-001033</t>
  </si>
  <si>
    <t>김해민</t>
  </si>
  <si>
    <t>Kim Haemin</t>
  </si>
  <si>
    <t>goals0711@gmail.com</t>
  </si>
  <si>
    <t>010-9189-2650</t>
  </si>
  <si>
    <t>010-4678-2650</t>
  </si>
  <si>
    <t>韓孟詩派 聯句詩의 특징</t>
  </si>
  <si>
    <t>중국문학, 106권, 157-177쪽, 2021</t>
  </si>
  <si>
    <t>단독저자</t>
  </si>
  <si>
    <t>2021.02.17</t>
  </si>
  <si>
    <t>한국중국어문학회</t>
  </si>
  <si>
    <t>1226-2943</t>
  </si>
  <si>
    <t>0005-001034</t>
  </si>
  <si>
    <t>민혜민</t>
  </si>
  <si>
    <t>Min Hyemin</t>
  </si>
  <si>
    <t>mhm700@naver.com</t>
  </si>
  <si>
    <t>010-6644-9273</t>
  </si>
  <si>
    <t>010-5118-9273</t>
  </si>
  <si>
    <t>101892</t>
  </si>
  <si>
    <t>0005-001035</t>
  </si>
  <si>
    <t>엄차옥</t>
  </si>
  <si>
    <t>Eom Chaok</t>
  </si>
  <si>
    <t>scfrgu92@naver.com</t>
  </si>
  <si>
    <t>010-7378-3353</t>
  </si>
  <si>
    <t>010-5326-2097</t>
  </si>
  <si>
    <t>1207925432</t>
  </si>
  <si>
    <t>13204110304W</t>
  </si>
  <si>
    <t>2013.12.13</t>
  </si>
  <si>
    <t>0005-001036</t>
  </si>
  <si>
    <t>오아영</t>
  </si>
  <si>
    <t>Oh Ayoung</t>
  </si>
  <si>
    <t>carol.oh1007@gmail.com</t>
  </si>
  <si>
    <t>010-4905-3675</t>
  </si>
  <si>
    <t>010-9145-3675</t>
  </si>
  <si>
    <t>Comparative immunologic profiling of mRNA and protein-conjugated vaccines: acute inflammatory responses and anti-PEG antibody production</t>
  </si>
  <si>
    <t>Animal cells and systems, vol.29, no.1, 387-401, 2025</t>
  </si>
  <si>
    <t>(6/16)</t>
  </si>
  <si>
    <t>0147-9571</t>
  </si>
  <si>
    <t>3AIM-seq: Quality assessment of mRNA therapeutics using sequencing for 3′ poly(A) tails of in vitro-transcribed mRNA</t>
  </si>
  <si>
    <t>Molecular Therapy, online now</t>
  </si>
  <si>
    <t>(3/10)</t>
  </si>
  <si>
    <t>1477-7525</t>
  </si>
  <si>
    <t>0005-001038</t>
  </si>
  <si>
    <t>이보림</t>
  </si>
  <si>
    <t>Lee Borim</t>
  </si>
  <si>
    <t>cactus1124@nate.com</t>
  </si>
  <si>
    <t>010-4252-8237</t>
  </si>
  <si>
    <t>010-5032-3379</t>
  </si>
  <si>
    <t>38-102314</t>
  </si>
  <si>
    <t>0005-001039</t>
  </si>
  <si>
    <t>박도현</t>
  </si>
  <si>
    <t>Park Dohyun</t>
  </si>
  <si>
    <t>ehgus2608@naver.com</t>
  </si>
  <si>
    <t>010-8614-2608</t>
  </si>
  <si>
    <t>010-2979-2608</t>
  </si>
  <si>
    <t>102470</t>
  </si>
  <si>
    <t>25201041228D</t>
  </si>
  <si>
    <t>51-252284</t>
  </si>
  <si>
    <t>0005-001040</t>
  </si>
  <si>
    <t>양범수</t>
  </si>
  <si>
    <t>Yang Bumsu</t>
  </si>
  <si>
    <t>bc3244@hanmail.net</t>
  </si>
  <si>
    <t>010-6592-0365</t>
  </si>
  <si>
    <t>010-6569-2501</t>
  </si>
  <si>
    <t>2021.09.12</t>
  </si>
  <si>
    <t>100012</t>
  </si>
  <si>
    <t>34-120841</t>
  </si>
  <si>
    <t>06-K9-038268</t>
  </si>
  <si>
    <t>2006.09.22</t>
  </si>
  <si>
    <t>0005-001041</t>
  </si>
  <si>
    <t>김승환</t>
  </si>
  <si>
    <t>Kim Seunghwan</t>
  </si>
  <si>
    <t>jhg054ksh@gmail.com</t>
  </si>
  <si>
    <t>010-2214-8661</t>
  </si>
  <si>
    <t>010-5716-8661</t>
  </si>
  <si>
    <t>2021.10</t>
  </si>
  <si>
    <t>128276</t>
  </si>
  <si>
    <t>25-K9-011289</t>
  </si>
  <si>
    <t>24201100757E</t>
  </si>
  <si>
    <t>0005-001043</t>
  </si>
  <si>
    <t>이예지</t>
  </si>
  <si>
    <t>Lee Yeji</t>
  </si>
  <si>
    <t>yeji9338@naver.com</t>
  </si>
  <si>
    <t>010-2670-9352</t>
  </si>
  <si>
    <t>010-9505-9352</t>
  </si>
  <si>
    <t>102357</t>
  </si>
  <si>
    <t>72-108679</t>
  </si>
  <si>
    <t>27525</t>
  </si>
  <si>
    <t>2020.05.20</t>
  </si>
  <si>
    <t>0005-001044</t>
  </si>
  <si>
    <t>김혜민</t>
  </si>
  <si>
    <t>Kim Hyemin</t>
  </si>
  <si>
    <t>kimhminmin@naver.com</t>
  </si>
  <si>
    <t>010-9281-2053</t>
  </si>
  <si>
    <t>010-4958-1553</t>
  </si>
  <si>
    <t>100342</t>
  </si>
  <si>
    <t>22-K9-101487</t>
  </si>
  <si>
    <t>60-103037</t>
  </si>
  <si>
    <t>0005-001045</t>
  </si>
  <si>
    <t>정지희</t>
  </si>
  <si>
    <t>Jeong Jihee</t>
  </si>
  <si>
    <t>shine9011@naver.com</t>
  </si>
  <si>
    <t>010-7368-0206</t>
  </si>
  <si>
    <t>010-9776-0128</t>
  </si>
  <si>
    <t>2023.01.06</t>
  </si>
  <si>
    <t>42-104789</t>
  </si>
  <si>
    <t>0005-001046</t>
  </si>
  <si>
    <t>남현주</t>
  </si>
  <si>
    <t>Nam Hyunju</t>
  </si>
  <si>
    <t>hyunjunam928@gmail.com</t>
  </si>
  <si>
    <t>010-6685-9095</t>
  </si>
  <si>
    <t>010-4159-0811</t>
  </si>
  <si>
    <t>151373</t>
  </si>
  <si>
    <t>20-K9-119434</t>
  </si>
  <si>
    <t>46-115890</t>
  </si>
  <si>
    <t>0005-001047</t>
  </si>
  <si>
    <t>조민정</t>
  </si>
  <si>
    <t>Jo Minjeong</t>
  </si>
  <si>
    <t>jmj950912@gmail.com</t>
  </si>
  <si>
    <t>010-2817-1310</t>
  </si>
  <si>
    <t>010-8543-1310</t>
  </si>
  <si>
    <t>A combination formulation of TPGS micelles loaded with paclitaxel and olaparib and a pH-thermosensitive hydrogel for treating peritoneal metastasis and drug-resistant ovarian cancer</t>
  </si>
  <si>
    <t>Journal of Pharmaceutical Investigation, 55, 303–319 (2025)</t>
  </si>
  <si>
    <t>2093-5552</t>
  </si>
  <si>
    <t>Gemcitabine and rapamycin-loaded mixed polymeric thermogel for metastatic pancreatic cancer therapy</t>
  </si>
  <si>
    <t>Journal of Controlled Release, 360, 796-809 (2023)</t>
  </si>
  <si>
    <t>2023.07.23</t>
  </si>
  <si>
    <t>(2/15)</t>
  </si>
  <si>
    <t>0168-3659</t>
  </si>
  <si>
    <t>Evaluation of the Physicochemical Properties, Pharmacokinetics, and In Vitro Anticancer Effects of Docetaxel and Osthol Encapsulated in Methoxy Poly(ethylene glycol)- b-Poly(caprolactone) Polymeric Micelles</t>
  </si>
  <si>
    <t>International Journal of Molecular Sciences, 22(1), 231 (2020)</t>
  </si>
  <si>
    <t>mdpi</t>
  </si>
  <si>
    <t>894</t>
  </si>
  <si>
    <t>0005-001048</t>
  </si>
  <si>
    <t>김미영</t>
  </si>
  <si>
    <t>KIM MIYONG</t>
  </si>
  <si>
    <t>paigekim15@naver.com</t>
  </si>
  <si>
    <t>010-6415-8218</t>
  </si>
  <si>
    <t>010-6496-9931</t>
  </si>
  <si>
    <t>5% (93-664351, 자녀)</t>
  </si>
  <si>
    <t>0005-001049</t>
  </si>
  <si>
    <t>장예은</t>
  </si>
  <si>
    <t>Jang Yeeun</t>
  </si>
  <si>
    <t>jye6353@naver.com</t>
  </si>
  <si>
    <t>010-3911-2308</t>
  </si>
  <si>
    <t>010-2971-0889</t>
  </si>
  <si>
    <t>51-137486</t>
  </si>
  <si>
    <t>20-K9-041767</t>
  </si>
  <si>
    <t>2020.05.22</t>
  </si>
  <si>
    <t>0005-001050</t>
  </si>
  <si>
    <t>홍소영</t>
  </si>
  <si>
    <t>Hong Soyoung</t>
  </si>
  <si>
    <t>soyoung01234567@gmail.com</t>
  </si>
  <si>
    <t>010-6736-8237</t>
  </si>
  <si>
    <t>010-6608-8237</t>
  </si>
  <si>
    <t>125500</t>
  </si>
  <si>
    <t>30-126985</t>
  </si>
  <si>
    <t>0005-001051</t>
  </si>
  <si>
    <t>김은진</t>
  </si>
  <si>
    <t>Kim Eunjin</t>
  </si>
  <si>
    <t>koz2071@gmail.com</t>
  </si>
  <si>
    <t>010-7633-2071</t>
  </si>
  <si>
    <t>010-2415-2071</t>
  </si>
  <si>
    <t>46-124222</t>
  </si>
  <si>
    <t>19-K9-070291</t>
  </si>
  <si>
    <t>0005-001052</t>
  </si>
  <si>
    <t>강수현</t>
  </si>
  <si>
    <t>Kang Suhyeon</t>
  </si>
  <si>
    <t>rkdtngus7007@naver.com</t>
  </si>
  <si>
    <t>010-5669-4619</t>
  </si>
  <si>
    <t>010-8279-7006</t>
  </si>
  <si>
    <t>2023.06.25</t>
  </si>
  <si>
    <t>107924</t>
  </si>
  <si>
    <t>23202013898K</t>
  </si>
  <si>
    <t>53-225162</t>
  </si>
  <si>
    <t>0605</t>
  </si>
  <si>
    <t>0005-001053</t>
  </si>
  <si>
    <t>임슬기</t>
  </si>
  <si>
    <t>sealkee3049@naver.com</t>
  </si>
  <si>
    <t>010-2849-3049</t>
  </si>
  <si>
    <t>100296</t>
  </si>
  <si>
    <t>58-329007</t>
  </si>
  <si>
    <t>20-K9-006298</t>
  </si>
  <si>
    <t>0005-001056</t>
  </si>
  <si>
    <t>jeanie0803@naver.com</t>
  </si>
  <si>
    <t>010-9631-2827</t>
  </si>
  <si>
    <t>010-3623-2827</t>
  </si>
  <si>
    <t>2025.02.08</t>
  </si>
  <si>
    <t>103315</t>
  </si>
  <si>
    <t>69-109286</t>
  </si>
  <si>
    <t>23-K9-091350</t>
  </si>
  <si>
    <t>0803</t>
  </si>
  <si>
    <t>0005-001058</t>
  </si>
  <si>
    <t>고예진</t>
  </si>
  <si>
    <t>Ko Yejin</t>
  </si>
  <si>
    <t>yeah1227@naver.com</t>
  </si>
  <si>
    <t>010-9554-9915</t>
  </si>
  <si>
    <t>010-4856-6872</t>
  </si>
  <si>
    <t>7년1개월</t>
  </si>
  <si>
    <t>디지털소통협력팀</t>
  </si>
  <si>
    <t>대외협력 및 홍보</t>
  </si>
  <si>
    <t>R&amp;D지원팀</t>
  </si>
  <si>
    <t>정부지원사업 운영 관리</t>
  </si>
  <si>
    <t>일신상의 이유</t>
  </si>
  <si>
    <t>주식회사 과학기술전략연구소</t>
  </si>
  <si>
    <t>2018.10.30</t>
  </si>
  <si>
    <t>국가 R&amp;D 조사분석</t>
  </si>
  <si>
    <t>정책혁신팀</t>
  </si>
  <si>
    <t>정책자료 수집 및 분석 지원, 행정업무 지원</t>
  </si>
  <si>
    <t>고용기간 만료</t>
  </si>
  <si>
    <t>2023.06.11</t>
  </si>
  <si>
    <t>110172</t>
  </si>
  <si>
    <t>19201131273F</t>
  </si>
  <si>
    <t>42-111698</t>
  </si>
  <si>
    <t>통계프로그래밍 및 실험</t>
  </si>
  <si>
    <t>수집한 데이터를 처리, 분석하여 시각화 및 통계적 모델 구축</t>
  </si>
  <si>
    <t>경영 체계 운영 방안 수립 시 과학적 방법을 통한 의사결정 지</t>
  </si>
  <si>
    <t>이해관계자의 경제적 판단 지원을 위하여 경제적 사건을 재무정보로 제작하고 검</t>
  </si>
  <si>
    <t>탐색적 자료분석 및 실험색적 자료분석 및 실험</t>
  </si>
  <si>
    <t>수집한 데이터를 다양한 각도에서 관찰하고 분석하여 가공</t>
  </si>
  <si>
    <t>보건의료연구개발 사업관리 직무는 보건산업의 육성과 보건 서비스 향상을 위해 유망하고 시급한 보건기술을 발굴하고, R&amp;D 사업을 기획·운영하며 연구성과를 확산하는 업무입니다. 최근 귀 사의 SNS에서 소개된 ‘건강한 내일을 위한 러닝메이트’라는 표현은 국민과 산업 현장을 연결하는 한국보건산진흥원의 역할을 잘 보여줍니다. 이러한 비전 아래, 저는 보건의료 R&amp;D 사업관리 직무가 단순한 관리 업무를 넘어 혁신 기술의 상용화와 국민 건강 증진을 촉진하는 전략적 역할을 한다고 생각합니다.
원활한 직무 수행을 위해 첫 번째로는 조사·분석 역량이 필요합니다. 국가연구개발혁신법과 보건의료기술진흥법 등 관련 법령과 정책을 이해하고, 보건의료 산업과 기술 동향을 신속히 파악할 수 있어야 합니다. 저는 과거 기관의 대외협력 업무를 맡아 연구 분야와 언론 자료를 매일 모니터링하여 배포하였으며, 보건·질병·식의약 등 보건 분야를 폭넓게 어우르는 관계 분야의 정책·기술·산업 동향을 조사해 미래 전망과 시사점을 도출하는 자료집을 제작한 경험이 있습니다. 이를 통해 산업과 기술에 대한 조사·분석 역량을 쌓았고, 배포한 자료는 연구자들의 새로운 과제 기획과 연구주제 발굴에도 기여했습니다.
두 번째로 체계적인 프로젝트 관리 역량이 요구됩니다. 사업의 기획부터 선정, 평가, 관리까지 단계별 꼼꼼한 진도와 성과 관리가 행정적으로 이뤄져야 하며, 이해관계자와 원활히 소통해야 합니다. 이전 중소기업 대상 정부 보조금 사업을 운영하며 수천 개 기관의 선정, 계약, 바우처 지급·사용, 완료 점검 업무를 수행한 경험이 있습니다. 이를 통해 일정 관리 능력과 정부 부처·관리기관·기업 간 소통 역량을 키웠으며, 공공 업무에서의 행정 처리 능력도 강화했습니다. 특히 바우처 미사용 기업을 대상으로 반복 안내와 지원업체 매칭 서비스를 정기적으로 시행해 사용기간 초과와 컨설팅 기업 매칭 불발을 막고, 환수율을 10% 이상 낮춰 민원을 줄이는 성과를 거두었습니다.
마지막으로 연구성과 측정과 확산 역량이 필요합니다. 지난 5년간 보건의료 R&amp;D를 포함한 국가 R&amp;D 사업에서 착수–수행–종료–활용 단계별 성과분석을 수행하며 성과평가 제도와 연구성과의 종류 및 특성을 깊이 이해하게 되었습니다. 수많은 연구책임자와 협력해 성과를 수집하고, 사업 목표에 맞춘 성과분석을 통해 정부의 국가 R&amp;D 성과 평가 결과 ‘우수’ 등급을 획득했으며, 후속 사업의 기획과 수립에도 기여한 경험이 있습니다.</t>
  </si>
  <si>
    <t>한국보건산업진흥원은 보건의료 R&amp;D를 지원하고 연구자와 산업계가 협력할 수 있는 기반을 마련하여 국가 보건산업의 경쟁력을 높이는 핵심 기관입니다. 이를 위해 과제와 관련된 다양한 정보를 신속히 제공하고, 선발과 평가 과정을 투명하게 운영하며, 공정한 과제 관리 체계를 확립하는 것이 무엇보다 중요하다고 생각합니다. 위 체계가 구축될 때 건강한 보건의료 R&amp;D 생태계가 조성되고, 혁신적인 R&amp;D 과제와 연구기관들이 발굴되며, 연구생산성의 증대로 진흥원의 궁극적인 목표에 도달할 수 있다고 믿습니다.
저는 이러한 가치 실현에 기여하기 위해 업무 전반에서 신뢰성과 공정성을 중시해 왔습니다. R&amp;D 성과조사·분석 업무를 수행할 때는 모든 성과 데이터를 관련 규정에 따라 철저히 검증하고 근거 자료를 명확히 제시하여 분석 결과의 신뢰성을 확보했습니다. 특히 연구성과 검증 과정에서 발생한 이해관계자의 민원이나 상위기관의 지적사항도 객관적인 데이터와 근거 중심의 검증으로 해결하며 업무의 투명성을 강화했습니다.
또한 정부보조금 사업 운영 시에는 모든 신청기관의 제출 서류와 사업계획서를 규정에 따라 평가하고, 이해충돌을 방지하며, 정성 평가가 필요한 경우 분야별 전문가 자문을 받아 평가의 공정성과 전문성을 높였습니다. 이와 더불어 직업윤리 교육을 정기적으로 이수하고, 사업 참여자와 평가위원들의 의견을 수렴해 과제 선정의 투명성을 높이기 위해 지원·선정 정보 공개 범위를 확대하고 사업 규정 재개정(안)을 제안한 경험도 있습니다.
입사 후에도 저는 보건의료 R&amp;D 사업관리 업무에서 법령과 규정을 철저히 준수하고, 정보 공개와 공정한 평가를 통해 투명한 과제 관리 문화를 정착시키겠습니다. 이를 통해 한국보건산업진흥원이 국민과 산업계로부터 더욱 신뢰받는 기관으로 자리매김하는 데 기여하겠습니다.</t>
  </si>
  <si>
    <t>R&amp;D 사업의 기획 내용을 바탕으로 성과목표를 세우는 전략계획서 수립 과정에서 연구자와 사업담당자의 상충한 의견을 모으고 합리적인 의사결정을 지원하였습니다. 
전략계획서 수립 시 연구책임자와 연구관리 전문기관의 사업 담당자와 함께 논의하며 성과 목표를 설정하였으나, 성과지표와 목표치 설정에서 이견이 좁혀지지 않았습니다. 연구자는 목표치 달성에 대한 부담으로 보수적인 설정을 원하였으나, 사업 담당자는 진취적인 목표 설정을 주장하였습니다.
저는 두 의견 사이에서 접점을 찾고자 2가지 행동을 취했습니다.
첫 번째로 유사 기술 사업군의 최근 5년간 성과를 수집하여 그 수준과 증감 추이를 측정하고, 동 사업의 성과 수준을 비교하여 평균 대비 3% 높은 합리적인 목표치를 제안하였습니다. 두 번째로 성과지표 안내서, 유관기관 정책연구 자료 등의 문헌조사로 본 사업에 적용 가능하고, 연구진 측에서도 직접 실적치 측정이 가능한 다른 질적 성과지표를 개발하여 제안하였습니다. 차년도에 수치가 공개되어 당해연도에 실적치 관리가 어려운 IF(피인용지수)나 mrnIF(표준화된 순위보정영향력지수) 대신, JCI(저널·연구 영향력 지표 가이드) 사용을 제안하여 연구자 차원의 선제적인 실적관리를 도모하였습니다.
그 결과 연구진이 모니터링을 통해 목표 달성에 대한 불확실성을 줄이는 성과지표를 사용하며, 유사 사업 실적 대비 5% 높은 도전적인 목표를 수립하여 이해관계자 모두가 만족하는 결과를 얻었습니다. 다양한 이해관계자의 의견을 합치·중재·해결하는 자세를 귀사에서도 펼쳐서 업무를 수월하게 수행하고 조직 전사적인 목표 달성에도 기여하겠습니다.</t>
  </si>
  <si>
    <t>한국보건산업진흥원은 보건산업을 국가의 미래 성장동력으로 육성하기 위해 글로벌 시장에서 경쟁력 있는 기술 발굴과 산업화 지원을 추진하고 있습니다. 이를 위해 과학적 근거에 기반한 의사결정과 연구성과 관리 역량을 중시하며, 이를 토대로 산업계와 연구현장이 활용할 수 있는 실질적인 지원 체계를 구축하고 있습니다. 이러한 환경에서 제 강점을 발휘하고 전문성을 더욱 발전시킬 수 있다고 생각합니다.
첫 번째 강점으로 보건의료 R&amp;D를 포함한 다양한 분야의 R&amp;D 성과조사·분석 경험을 통해 국가연구개발사업의 체계와 구조, 연구성과물의 특성 등에 대한 이해도가 높습니다. 과제의 착수부터 종료, 성과 확산까지 전 주기를 분석하며 국가 R&amp;D 제도와 관리체계를 체득했고, 이를 기반으로 사업의 운영와 진도관리, 성과 창출, 활용·확산 부문의 개선 방향을 제시할 수 있는 역량을 갖추게 되었습니다.
두 번째 강점은 데이터 분석 능력과 연구관리 시스템 활용 역량입니다. 통계와 계량경영 전공지식을 바탕으로 수천 건의 과제와 연구성과를 수집·검증·분석한 경험이 있습니다. 이를 통해 사업별 성과와 관리지표를 설정하고, 현황을 분석해 실적을 산출하며 목표 달성도를 체계적으로 관리할 수 있는 역량을 쌓았습니다. 이 과정에서 범부처통합연구지원시스템(IRIS)과 보건의료기술종합정보시스템(HTDream)을 활용하며 데이터 관리와 행정 처리 능력을 함께 강화했습니다. 이러한 경험은 보건의료연구개발 사업관리 직무에 빠르게 적응하고 효율적으로 업무를 수행할 수 있는 기반이 될 것입니다.
셋째, 명확한 정보 전달 능력입니다. 보고서, 간행물, 홍보용 카드뉴스 등 다양한 형태의 문서를 직접 작성·제작하며 공문서 작성 역량과 함께 복잡한 분석 결과를 시각적으로 정리해 이해하기 쉽게 전달하는 역량을 길렀습니다. 이러한 경험은 연구성과를 효과적으로 확산하고, 다양한 이해관계자와의 소통에 기여할 수 있는 강점입니다.
한편, 한국보건산업진흥원은 보건산업 미래가치를 창출하는 전문기관으로 보건의료 R&amp;D 관련 연구분류나 전문용어, 기술동향에 대한 높은 지식을 요하고 있습니다. 현업에서 원활하게 직무를 수행하기 위해 아직 저의 보건의료 지식은 상대적으로 부족하다고 생각합니다. 이를 보완하기 위해 기관에서 발행하는 바이오헬스산업동향, 바이오헬스정책연구 등 관련 정책 보고서와 산업 동향 자료를 학습하고 있습니다. 또한, 향후 공공정책분야 학위 과정을 통해 공공정책 전반에 대한 전문성을 높이고자 합니다. 입사 후에도 실무 경험과 지속적인 스터디를 통해 전문성을 강화하여, 보건의료 R&amp;D 사업관리 전문가로 성장하겠습니다.</t>
  </si>
  <si>
    <t>0005-001059</t>
  </si>
  <si>
    <t>염소란</t>
  </si>
  <si>
    <t>Yeom Soran</t>
  </si>
  <si>
    <t>soranyeom@naver.com</t>
  </si>
  <si>
    <t>010-4710-3390</t>
  </si>
  <si>
    <t>010-8446-3390</t>
  </si>
  <si>
    <t>상사에 대한 정서노동의 잠재프로파일분석: 정서노동 유형에 따른 선행변인 및 직무효과성 차이</t>
  </si>
  <si>
    <t>한국심리학회지: 산업 및 조직, 2017, vol.30, no.3, pp. 465-489 (25 pages)</t>
  </si>
  <si>
    <t>2017.08.27</t>
  </si>
  <si>
    <t>한국산업및조직심리학회</t>
  </si>
  <si>
    <t>1229-0696</t>
  </si>
  <si>
    <t>상사에 대한 정서노동이 이직의도에 미치는 영향: 직무태도의 매개효과 및 성별의 조절효과</t>
  </si>
  <si>
    <t>한국심리학회지:여성, 2017 vol.22, no.4, pp.669 - 688</t>
  </si>
  <si>
    <t>한국여성심리학회</t>
  </si>
  <si>
    <t>1229-0726</t>
  </si>
  <si>
    <t>131844</t>
  </si>
  <si>
    <t>69-101903</t>
  </si>
  <si>
    <t>14201081066O</t>
  </si>
  <si>
    <t>0005-001060</t>
  </si>
  <si>
    <t>임승찬</t>
  </si>
  <si>
    <t>Lim Seungchan</t>
  </si>
  <si>
    <t>suo9514@naver.com</t>
  </si>
  <si>
    <t>010-8546-8281</t>
  </si>
  <si>
    <t>2016.11</t>
  </si>
  <si>
    <t>2024.09.19</t>
  </si>
  <si>
    <t>2C2268029488</t>
  </si>
  <si>
    <t>14-100371</t>
  </si>
  <si>
    <t>2012.01.26</t>
  </si>
  <si>
    <t>0005-001063</t>
  </si>
  <si>
    <t>김가은</t>
  </si>
  <si>
    <t>Kim Gaeun</t>
  </si>
  <si>
    <t>gaeunn312@gmail.com</t>
  </si>
  <si>
    <t>010-2520-1605</t>
  </si>
  <si>
    <t>010-8405-1605</t>
  </si>
  <si>
    <t>116189</t>
  </si>
  <si>
    <t>62-103443</t>
  </si>
  <si>
    <t>22203072177R</t>
  </si>
  <si>
    <t>0005-001066</t>
  </si>
  <si>
    <t>권원주</t>
  </si>
  <si>
    <t>Kwon Wonju</t>
  </si>
  <si>
    <t>mickey926@naver.com</t>
  </si>
  <si>
    <t>010-7554-2660</t>
  </si>
  <si>
    <t>010-5501-3663</t>
  </si>
  <si>
    <t>2018.06.29</t>
  </si>
  <si>
    <t>053172-0415008701</t>
  </si>
  <si>
    <t>47-102431</t>
  </si>
  <si>
    <t>금융투자협회</t>
  </si>
  <si>
    <t>19-013361</t>
  </si>
  <si>
    <t>2019.07.04</t>
  </si>
  <si>
    <t>0005-001067</t>
  </si>
  <si>
    <t>김학진</t>
  </si>
  <si>
    <t>Kim Hakjin</t>
  </si>
  <si>
    <t>9809king@naver.com</t>
  </si>
  <si>
    <t>010-7608-4520</t>
  </si>
  <si>
    <t>010-9351-4520</t>
  </si>
  <si>
    <t>960.0</t>
  </si>
  <si>
    <t>102603</t>
  </si>
  <si>
    <t>24202050597J</t>
  </si>
  <si>
    <t>42-231344</t>
  </si>
  <si>
    <t>0005-001069</t>
  </si>
  <si>
    <t>서재원</t>
  </si>
  <si>
    <t>Suh jaiwon</t>
  </si>
  <si>
    <t>jwon12341234@naver.com</t>
  </si>
  <si>
    <t>010-2629-5711</t>
  </si>
  <si>
    <t>010-4042-8819</t>
  </si>
  <si>
    <t>Flow characteristic during injection molding of PC/MWNT nanocomposites</t>
  </si>
  <si>
    <t>Korea-Australia Rheology Journal (Vol.32, No.4, pp.261-269, 2020)</t>
  </si>
  <si>
    <t>The Korean Society of Rheology and Springer</t>
  </si>
  <si>
    <t>2093-7660</t>
  </si>
  <si>
    <t>2C5670816370</t>
  </si>
  <si>
    <t>0005-001071</t>
  </si>
  <si>
    <t>신소영</t>
  </si>
  <si>
    <t>Shin Soyoung</t>
  </si>
  <si>
    <t>soyoung4544@naver.com</t>
  </si>
  <si>
    <t>010-7533-7737</t>
  </si>
  <si>
    <t>010-4656-4094</t>
  </si>
  <si>
    <t>119036</t>
  </si>
  <si>
    <t>24-K9-014395</t>
  </si>
  <si>
    <t>51-104451</t>
  </si>
  <si>
    <t>0005-001072</t>
  </si>
  <si>
    <t>김미홍</t>
  </si>
  <si>
    <t>Kim Mihong</t>
  </si>
  <si>
    <t>ghddl7777@naver.com</t>
  </si>
  <si>
    <t>010-7182-8751</t>
  </si>
  <si>
    <t>010-2848-1561</t>
  </si>
  <si>
    <t>109846</t>
  </si>
  <si>
    <t>55-115644</t>
  </si>
  <si>
    <t>20-K9-048085</t>
  </si>
  <si>
    <t>0005-001073</t>
  </si>
  <si>
    <t>윤성호</t>
  </si>
  <si>
    <t>Yun Sungho</t>
  </si>
  <si>
    <t>yunsungho0@naver.com</t>
  </si>
  <si>
    <t>010-5917-7218</t>
  </si>
  <si>
    <t>충북</t>
  </si>
  <si>
    <t>104801</t>
  </si>
  <si>
    <t>전자기기기능사</t>
  </si>
  <si>
    <t>18400121066F</t>
  </si>
  <si>
    <t>문서실무사1급</t>
  </si>
  <si>
    <t>한국정보관리협회</t>
  </si>
  <si>
    <t>171CB51-10002678</t>
  </si>
  <si>
    <t>2017.08.11</t>
  </si>
  <si>
    <t>0818</t>
  </si>
  <si>
    <t>0005-001074</t>
  </si>
  <si>
    <t>박중환</t>
  </si>
  <si>
    <t>Park Junghwan</t>
  </si>
  <si>
    <t>jobandwork@naver.com</t>
  </si>
  <si>
    <t>010-2684-1920</t>
  </si>
  <si>
    <t>010-4233-1945</t>
  </si>
  <si>
    <t>118107</t>
  </si>
  <si>
    <t>1209343951</t>
  </si>
  <si>
    <t>38-133468</t>
  </si>
  <si>
    <t>0005-001078</t>
  </si>
  <si>
    <t>김지혜</t>
  </si>
  <si>
    <t>Kim Jihye</t>
  </si>
  <si>
    <t>kkjhm307@naver.com</t>
  </si>
  <si>
    <t>010-2486-0846</t>
  </si>
  <si>
    <t>010-4798-0846</t>
  </si>
  <si>
    <t>Multi-shelled LaNi0.5Co0.5O3 yolk-shell microspheres as electrocatalysts for high-capacity lithium-oxygen batteries</t>
  </si>
  <si>
    <t>Electrochimica Acta, 412, 140097, 2022</t>
  </si>
  <si>
    <t>0013-4686</t>
  </si>
  <si>
    <t>119203</t>
  </si>
  <si>
    <t>0005-001079</t>
  </si>
  <si>
    <t>이효찬</t>
  </si>
  <si>
    <t>LEE HYO CHAN</t>
  </si>
  <si>
    <t>gycks98@naver.com</t>
  </si>
  <si>
    <t>010-7220-6367</t>
  </si>
  <si>
    <t>010-5217-6367</t>
  </si>
  <si>
    <t>44-104047</t>
  </si>
  <si>
    <t>0005-001080</t>
  </si>
  <si>
    <t>주현우</t>
  </si>
  <si>
    <t>Ju Hyunwoo</t>
  </si>
  <si>
    <t>wntjddbs1@naver.com</t>
  </si>
  <si>
    <t>010-4216-0108</t>
  </si>
  <si>
    <t>010-9700-2888</t>
  </si>
  <si>
    <t>2013.02</t>
  </si>
  <si>
    <t>100841</t>
  </si>
  <si>
    <t>0005-001081</t>
  </si>
  <si>
    <t>김면수</t>
  </si>
  <si>
    <t>Kim Myoun-Su</t>
  </si>
  <si>
    <t>myounsukim@gmail.com</t>
  </si>
  <si>
    <t>010-4753-8401</t>
  </si>
  <si>
    <t>010-5400-1905</t>
  </si>
  <si>
    <t>Cyclodimerization of Mohangamide A by Thioesterase Domain Is Directed by Substrates</t>
  </si>
  <si>
    <t>Organic Letters, 24(24), 4444-4448, 2022</t>
  </si>
  <si>
    <t>미국화학회(American Chemical Society, ACS)</t>
  </si>
  <si>
    <t>1523-7060</t>
  </si>
  <si>
    <t>Nyuzenamide C, an Antiangiogenic Epoxy Cinnamic Acid-Containing Bicyclic Peptide from a Riverine Streptomyces sp.</t>
  </si>
  <si>
    <t>Journal of Natural Products, 85(4), 804-814, 2022</t>
  </si>
  <si>
    <t>(2/12)</t>
  </si>
  <si>
    <t>0163-3864</t>
  </si>
  <si>
    <t>Unprecedented Noncanonical Features of the Nonlinear Nonribosomal Peptide Synthetase Assembly Line for WS9326A Biosynthesis</t>
  </si>
  <si>
    <t>Angewandte Chemie International Edition, 60(36), 19766-19773, 2021</t>
  </si>
  <si>
    <t>Wiley‑VCH (John Wiley &amp; Sons 산하 독일 법인)</t>
  </si>
  <si>
    <t>1433-7851</t>
  </si>
  <si>
    <t>2A7319012582</t>
  </si>
  <si>
    <t>PMP(국제공인프로젝트관리전문가)</t>
  </si>
  <si>
    <t>Project Management Institute</t>
  </si>
  <si>
    <t>3214486</t>
  </si>
  <si>
    <t>서울특별시경찰청</t>
  </si>
  <si>
    <t>2012.02.20</t>
  </si>
  <si>
    <t>0005-001082</t>
  </si>
  <si>
    <t>조민지</t>
  </si>
  <si>
    <t>Jo Minji</t>
  </si>
  <si>
    <t>mica47@naver.com</t>
  </si>
  <si>
    <t>010-7100-2781</t>
  </si>
  <si>
    <t>120109030299</t>
  </si>
  <si>
    <t>39-104529</t>
  </si>
  <si>
    <t>0005-001083</t>
  </si>
  <si>
    <t>이소희</t>
  </si>
  <si>
    <t>Sohee Lee</t>
  </si>
  <si>
    <t>dlthgml1501@gmail.com</t>
  </si>
  <si>
    <t>010-3835-1501</t>
  </si>
  <si>
    <t>010-3202-1501</t>
  </si>
  <si>
    <t>2023.09.21</t>
  </si>
  <si>
    <t>2C3768722332</t>
  </si>
  <si>
    <t>국사편찬위원회위원회</t>
  </si>
  <si>
    <t>60-109706</t>
  </si>
  <si>
    <t>21-K9-041038</t>
  </si>
  <si>
    <t>0005-001084</t>
  </si>
  <si>
    <t>유혜미</t>
  </si>
  <si>
    <t>Yu Hyemi</t>
  </si>
  <si>
    <t>gpal6397@naver.com</t>
  </si>
  <si>
    <t>010-4567-3708</t>
  </si>
  <si>
    <t>010-2885-6397</t>
  </si>
  <si>
    <t>102545</t>
  </si>
  <si>
    <t>19-k9-120819</t>
  </si>
  <si>
    <t>0005-001085</t>
  </si>
  <si>
    <t>최현정</t>
  </si>
  <si>
    <t>Choi Hyun Jung</t>
  </si>
  <si>
    <t>guswjd___12@naver.com</t>
  </si>
  <si>
    <t>010-2055-1556</t>
  </si>
  <si>
    <t>010-2578-4625</t>
  </si>
  <si>
    <t>168767</t>
  </si>
  <si>
    <t>22-K9-018981</t>
  </si>
  <si>
    <t>54-105603</t>
  </si>
  <si>
    <t>0005-001087</t>
  </si>
  <si>
    <t>서다운</t>
  </si>
  <si>
    <t>Seo Daun</t>
  </si>
  <si>
    <t>1219nasala@naver.com</t>
  </si>
  <si>
    <t>010-8891-6571</t>
  </si>
  <si>
    <t>010-3223-5965</t>
  </si>
  <si>
    <t>Wet tissue adhesive polymeric powder hydrogels for skeletal muscle regeneration</t>
  </si>
  <si>
    <t>Bioactive materials 40, 334-344, 2024</t>
  </si>
  <si>
    <t>ScienceDirect</t>
  </si>
  <si>
    <t>2452-199X</t>
  </si>
  <si>
    <t>Optimization of alginate/dextran-aldehyde bioink for 3D bioprinting and cell engraftment</t>
  </si>
  <si>
    <t>International Journal of bioprinting, 8440, 2025</t>
  </si>
  <si>
    <t>AccScience Publishing</t>
  </si>
  <si>
    <t>2424-77</t>
  </si>
  <si>
    <t>54-232209</t>
  </si>
  <si>
    <t>0005-001088</t>
  </si>
  <si>
    <t>정지연</t>
  </si>
  <si>
    <t>Jung Jiyeon</t>
  </si>
  <si>
    <t>jpsoo1565@naver.com</t>
  </si>
  <si>
    <t>010-9163-4103</t>
  </si>
  <si>
    <t>010-5425-4103</t>
  </si>
  <si>
    <t>158913</t>
  </si>
  <si>
    <t>20-K9-065742</t>
  </si>
  <si>
    <t>47-112040</t>
  </si>
  <si>
    <t>0005-001089</t>
  </si>
  <si>
    <t>김상우</t>
  </si>
  <si>
    <t>Kim Sangwoo</t>
  </si>
  <si>
    <t>ksw9268@naver.com</t>
  </si>
  <si>
    <t>010-6245-7950</t>
  </si>
  <si>
    <t>010-3177-0007</t>
  </si>
  <si>
    <t>24201120782R</t>
  </si>
  <si>
    <t>2017.01.26</t>
  </si>
  <si>
    <t>0005-001090</t>
  </si>
  <si>
    <t>염다혜</t>
  </si>
  <si>
    <t>Yeom Dahye</t>
  </si>
  <si>
    <t>dahye756@naver.com</t>
  </si>
  <si>
    <t>010-2737-8126</t>
  </si>
  <si>
    <t>010-3885-8484</t>
  </si>
  <si>
    <t>36-103599</t>
  </si>
  <si>
    <t>16-K9-053407</t>
  </si>
  <si>
    <t>0708</t>
  </si>
  <si>
    <t>0005-001091</t>
  </si>
  <si>
    <t>apell562@naver.com</t>
  </si>
  <si>
    <t>010-6538-5725</t>
  </si>
  <si>
    <t>103476</t>
  </si>
  <si>
    <t>58-221865</t>
  </si>
  <si>
    <t>22-K9-023083</t>
  </si>
  <si>
    <t>0521</t>
  </si>
  <si>
    <t>0005-001093</t>
  </si>
  <si>
    <t>이성엽</t>
  </si>
  <si>
    <t>Lee Seongyup</t>
  </si>
  <si>
    <t>yop-s@hanmail.net</t>
  </si>
  <si>
    <t>010-9381-2737</t>
  </si>
  <si>
    <t>2000.06</t>
  </si>
  <si>
    <t>2002.08</t>
  </si>
  <si>
    <t>2010.02.01</t>
  </si>
  <si>
    <t>052020995C</t>
  </si>
  <si>
    <t>2005.08.22</t>
  </si>
  <si>
    <t>0005-001094</t>
  </si>
  <si>
    <t>김지영</t>
  </si>
  <si>
    <t>Kim Jiyoung</t>
  </si>
  <si>
    <t>jyoungkim233@gmail.com</t>
  </si>
  <si>
    <t>010-9131-0649</t>
  </si>
  <si>
    <t>010-5098-0649</t>
  </si>
  <si>
    <t>146717</t>
  </si>
  <si>
    <t>18-K9-053332</t>
  </si>
  <si>
    <t>19-107180</t>
  </si>
  <si>
    <t>2013.05.28</t>
  </si>
  <si>
    <t>0005-001097</t>
  </si>
  <si>
    <t>권지훈</t>
  </si>
  <si>
    <t>Kwon JiHoon</t>
  </si>
  <si>
    <t>wlgnsdl627915@naver.com</t>
  </si>
  <si>
    <t>010-7377-6264</t>
  </si>
  <si>
    <t>0005-001098</t>
  </si>
  <si>
    <t>tapuri000@naver.com</t>
  </si>
  <si>
    <t>010-9273-3364</t>
  </si>
  <si>
    <t>010-9400-2313</t>
  </si>
  <si>
    <t>2H5392620296</t>
  </si>
  <si>
    <t>40-110767</t>
  </si>
  <si>
    <t>17204120640S</t>
  </si>
  <si>
    <t>0005-001099</t>
  </si>
  <si>
    <t>장혜윤</t>
  </si>
  <si>
    <t>Jang Hye Yoon</t>
  </si>
  <si>
    <t>gpruddl29@naver.com</t>
  </si>
  <si>
    <t>010-5020-0725</t>
  </si>
  <si>
    <t>010-2020-4786</t>
  </si>
  <si>
    <t>102736</t>
  </si>
  <si>
    <t>22-K9-080520</t>
  </si>
  <si>
    <t>55-112093</t>
  </si>
  <si>
    <t>0608</t>
  </si>
  <si>
    <t>0005-001101</t>
  </si>
  <si>
    <t>노권정</t>
  </si>
  <si>
    <t>Ro Kwonjoung</t>
  </si>
  <si>
    <t>rokj1145@naver.com</t>
  </si>
  <si>
    <t>010-4542-9426</t>
  </si>
  <si>
    <t>010-4573-9207</t>
  </si>
  <si>
    <t>101644</t>
  </si>
  <si>
    <t>20505040408T</t>
  </si>
  <si>
    <t>20-K9-130269</t>
  </si>
  <si>
    <t>0005-001102</t>
  </si>
  <si>
    <t>sailorsoul@naver.com</t>
  </si>
  <si>
    <t>010-3462-3103</t>
  </si>
  <si>
    <t>010-8829-3103</t>
  </si>
  <si>
    <t>74-108706</t>
  </si>
  <si>
    <t>15-K9-050230</t>
  </si>
  <si>
    <t>2015.08.28</t>
  </si>
  <si>
    <t>0005-001103</t>
  </si>
  <si>
    <t>박은영</t>
  </si>
  <si>
    <t>Park Eunyoung</t>
  </si>
  <si>
    <t>rashidi@naver.com</t>
  </si>
  <si>
    <t>010-3214-5618</t>
  </si>
  <si>
    <t>23-222379</t>
  </si>
  <si>
    <t>11-K9-016630</t>
  </si>
  <si>
    <t>0005-001106</t>
  </si>
  <si>
    <t>김서현</t>
  </si>
  <si>
    <t>Kim Seohyeon</t>
  </si>
  <si>
    <t>kshyun515@gmail.com</t>
  </si>
  <si>
    <t>010-9398-7856</t>
  </si>
  <si>
    <t>101807</t>
  </si>
  <si>
    <t>19-K9-005014</t>
  </si>
  <si>
    <t>38-117748</t>
  </si>
  <si>
    <t>0005-001107</t>
  </si>
  <si>
    <t>김신희</t>
  </si>
  <si>
    <t>Kim Shinhui</t>
  </si>
  <si>
    <t>sinikkyu030@naver.com</t>
  </si>
  <si>
    <t>010-4026-3053</t>
  </si>
  <si>
    <t>010-6245-1191</t>
  </si>
  <si>
    <t>74-108868</t>
  </si>
  <si>
    <t>22-K9-083210</t>
  </si>
  <si>
    <t>0005-001108</t>
  </si>
  <si>
    <t>김호현</t>
  </si>
  <si>
    <t>Kim, Hohyeon</t>
  </si>
  <si>
    <t>duplisona@naver.com</t>
  </si>
  <si>
    <t>010-9686-7845</t>
  </si>
  <si>
    <t>010-8141-7845</t>
  </si>
  <si>
    <t>국외 전문학술지</t>
  </si>
  <si>
    <t>Focused Magnetic Stimulation for Motor Recovery after Stroke</t>
  </si>
  <si>
    <t>Brain Stimulation, 17 (5), 1048-1059, 2024</t>
  </si>
  <si>
    <t>2024.08.28</t>
  </si>
  <si>
    <t>(3/9)</t>
  </si>
  <si>
    <t>Magnetothermal-based Non-invasive Focused Magnetic Stimulation for Functional Recovery in Chronic Stroke Treatment</t>
  </si>
  <si>
    <t>Scientific Reports, 13 (1), 4988, 2023</t>
  </si>
  <si>
    <t>114391</t>
  </si>
  <si>
    <t>0415</t>
  </si>
  <si>
    <t>0005-001109</t>
  </si>
  <si>
    <t>김미연</t>
  </si>
  <si>
    <t>Kim Miyeon</t>
  </si>
  <si>
    <t>myyyeon@naver.com</t>
  </si>
  <si>
    <t>010-5672-9670</t>
  </si>
  <si>
    <t>010-2777-2919</t>
  </si>
  <si>
    <t>113031</t>
  </si>
  <si>
    <t>19-K9-095420</t>
  </si>
  <si>
    <t>2019.10.11</t>
  </si>
  <si>
    <t>41-111547</t>
  </si>
  <si>
    <t>0005-001110</t>
  </si>
  <si>
    <t>mjlee8160@naver.com</t>
  </si>
  <si>
    <t>010-7588-7868</t>
  </si>
  <si>
    <t>010-4112-2548</t>
  </si>
  <si>
    <t>73-122656</t>
  </si>
  <si>
    <t>23-K9-003377</t>
  </si>
  <si>
    <t>2023.01.27</t>
  </si>
  <si>
    <t>0005-001111</t>
  </si>
  <si>
    <t>장재립</t>
  </si>
  <si>
    <t>Zhang Zili</t>
  </si>
  <si>
    <t>xinli211@gmail.com</t>
  </si>
  <si>
    <t>010-3182-2203</t>
  </si>
  <si>
    <t>010-2078-2287</t>
  </si>
  <si>
    <t>『동의보감·신형』과 『의방유취·양성문』의 원문 비교연구</t>
  </si>
  <si>
    <t>한국의사학회지, 36(1), pp.129 ~ 141, 2023</t>
  </si>
  <si>
    <t>한국의사학회</t>
  </si>
  <si>
    <t>1229-6147</t>
  </si>
  <si>
    <t>일제강점기 미키 사카에(三木榮)의 경력에 대한 고찰 -조선에서의 활동을 중심으로-</t>
  </si>
  <si>
    <t>한국의사학회지, 35(2), pp.101 ~ 111, 2022</t>
  </si>
  <si>
    <t>2022.11.22</t>
  </si>
  <si>
    <t>이고의 음화론에 대한 새로운 이해 – PTDS, PTG의 관점에서</t>
  </si>
  <si>
    <t>한국의사학회지, 34(1), pp.59 ~ 74, 2021</t>
  </si>
  <si>
    <t>0005-001112</t>
  </si>
  <si>
    <t>이지웅</t>
  </si>
  <si>
    <t>LEE JI UNG</t>
  </si>
  <si>
    <t>keenspirit9@naver.com</t>
  </si>
  <si>
    <t>010-9562-8901</t>
  </si>
  <si>
    <t>010-9580-8901</t>
  </si>
  <si>
    <t>2003.07</t>
  </si>
  <si>
    <t>2005.07</t>
  </si>
  <si>
    <t>154031</t>
  </si>
  <si>
    <t>16033433</t>
  </si>
  <si>
    <t>2012.09.04</t>
  </si>
  <si>
    <t>MOS MASTER</t>
  </si>
  <si>
    <t>MS</t>
  </si>
  <si>
    <t>6770880</t>
  </si>
  <si>
    <t>2009.04.30</t>
  </si>
  <si>
    <t>0005-001113</t>
  </si>
  <si>
    <t>김태우</t>
  </si>
  <si>
    <t>Taewoo Kim</t>
  </si>
  <si>
    <t>taewoo1190@naver.com</t>
  </si>
  <si>
    <t>010-3538-7119</t>
  </si>
  <si>
    <t>010-7707-5999</t>
  </si>
  <si>
    <t>2009.11</t>
  </si>
  <si>
    <t>2011.09</t>
  </si>
  <si>
    <t>60.0</t>
  </si>
  <si>
    <t>2023.01.29</t>
  </si>
  <si>
    <t>0002-0024548</t>
  </si>
  <si>
    <t>61-317710</t>
  </si>
  <si>
    <t>0005-001114</t>
  </si>
  <si>
    <t>김치현</t>
  </si>
  <si>
    <t>KIM CHIHYUN</t>
  </si>
  <si>
    <t>tourkimchi@naver.com</t>
  </si>
  <si>
    <t>010-8908-9401</t>
  </si>
  <si>
    <t>010-4725-0757</t>
  </si>
  <si>
    <t>5% (23-043780, 국가유공자 자녀)</t>
  </si>
  <si>
    <t>2005.02</t>
  </si>
  <si>
    <t>126404</t>
  </si>
  <si>
    <t>20202013536B</t>
  </si>
  <si>
    <t>47-223705</t>
  </si>
  <si>
    <t>0005-001115</t>
  </si>
  <si>
    <t>Lee Hansol</t>
  </si>
  <si>
    <t>dlgksthf9110@naver.com</t>
  </si>
  <si>
    <t>010-2554-8718</t>
  </si>
  <si>
    <t>010-9387-8718</t>
  </si>
  <si>
    <t>137753</t>
  </si>
  <si>
    <t>46-111190</t>
  </si>
  <si>
    <t>2020.02.08</t>
  </si>
  <si>
    <t>18-K9-059032</t>
  </si>
  <si>
    <t>0005-001117</t>
  </si>
  <si>
    <t>조아진</t>
  </si>
  <si>
    <t>JO AJIN</t>
  </si>
  <si>
    <t>kjhg714@naver.com</t>
  </si>
  <si>
    <t>010-5531-9707</t>
  </si>
  <si>
    <t>010-7619-4196</t>
  </si>
  <si>
    <t>국산편찬위원회</t>
  </si>
  <si>
    <t>63-332667</t>
  </si>
  <si>
    <t>21-K9-014231</t>
  </si>
  <si>
    <t>0005-001118</t>
  </si>
  <si>
    <t>진성호</t>
  </si>
  <si>
    <t>Jin Sungho</t>
  </si>
  <si>
    <t>doublehelix@naver.com</t>
  </si>
  <si>
    <t>010-7237-3520</t>
  </si>
  <si>
    <t>010-5574-3930</t>
  </si>
  <si>
    <t>2005.10</t>
  </si>
  <si>
    <t>2007.10</t>
  </si>
  <si>
    <t>02202073673L</t>
  </si>
  <si>
    <t>2002.08.19</t>
  </si>
  <si>
    <t>0005-001120</t>
  </si>
  <si>
    <t>정창민</t>
  </si>
  <si>
    <t>Jeong Changmin</t>
  </si>
  <si>
    <t>jeongcm365@gmail.com</t>
  </si>
  <si>
    <t>010-7486-5824</t>
  </si>
  <si>
    <t>010-674-0582</t>
  </si>
  <si>
    <t>2005.06</t>
  </si>
  <si>
    <t>101703</t>
  </si>
  <si>
    <t>65-101650</t>
  </si>
  <si>
    <t>23201014469P</t>
  </si>
  <si>
    <t>0005-001121</t>
  </si>
  <si>
    <t>조윤아</t>
  </si>
  <si>
    <t>Cho Yuna</t>
  </si>
  <si>
    <t>yuna4424@naver.com</t>
  </si>
  <si>
    <t>010-6455-4424</t>
  </si>
  <si>
    <t>010-3443-7310</t>
  </si>
  <si>
    <t>RA전문가</t>
  </si>
  <si>
    <t>RA02-19-0049</t>
  </si>
  <si>
    <t>65922</t>
  </si>
  <si>
    <t>2015.05.29</t>
  </si>
  <si>
    <t>0005-001124</t>
  </si>
  <si>
    <t>geeyaa@nate.com</t>
  </si>
  <si>
    <t>010-9033-0055</t>
  </si>
  <si>
    <t>5% (21-292130, 자녀)</t>
  </si>
  <si>
    <t>A001-2009114-003200</t>
  </si>
  <si>
    <t>2010.03.04</t>
  </si>
  <si>
    <t>0005-001126</t>
  </si>
  <si>
    <t>고혜림</t>
  </si>
  <si>
    <t>Ko Hyerim</t>
  </si>
  <si>
    <t>3312khr@naver.com</t>
  </si>
  <si>
    <t>010-3312-1933</t>
  </si>
  <si>
    <t>010-8323-1988</t>
  </si>
  <si>
    <t>2024.03.10</t>
  </si>
  <si>
    <t>24-K9-001296</t>
  </si>
  <si>
    <t>0005-001128</t>
  </si>
  <si>
    <t>이호정</t>
  </si>
  <si>
    <t>Lee Hojeong</t>
  </si>
  <si>
    <t>lee_nv@naver.com</t>
  </si>
  <si>
    <t>010-7323-7703</t>
  </si>
  <si>
    <t>010-4120-9489</t>
  </si>
  <si>
    <t>106680</t>
  </si>
  <si>
    <t>23-K9-091179</t>
  </si>
  <si>
    <t>42-127113</t>
  </si>
  <si>
    <t>0005-001129</t>
  </si>
  <si>
    <t>최다인</t>
  </si>
  <si>
    <t>Choi Dain</t>
  </si>
  <si>
    <t>cdi0526@naver.com</t>
  </si>
  <si>
    <t>010-4366-9586</t>
  </si>
  <si>
    <t>010-5405-9586</t>
  </si>
  <si>
    <t>147040</t>
  </si>
  <si>
    <t>23203131768R</t>
  </si>
  <si>
    <t>23-K9-035088</t>
  </si>
  <si>
    <t>2023.05.12</t>
  </si>
  <si>
    <t>0526</t>
  </si>
  <si>
    <t>0005-001131</t>
  </si>
  <si>
    <t>이승전</t>
  </si>
  <si>
    <t>Lee Seungjeon</t>
  </si>
  <si>
    <t>uhoo89@gmail.com</t>
  </si>
  <si>
    <t>010-9102-0373</t>
  </si>
  <si>
    <t>010-8027-0373</t>
  </si>
  <si>
    <t>0005-001132</t>
  </si>
  <si>
    <t>최경구</t>
  </si>
  <si>
    <t>Choi Kyoungkoo</t>
  </si>
  <si>
    <t>godwjdfhs@gmail.com</t>
  </si>
  <si>
    <t>010-6617-5601</t>
  </si>
  <si>
    <t>010-6613-5601</t>
  </si>
  <si>
    <t>46-115763</t>
  </si>
  <si>
    <t>13-K9-022695</t>
  </si>
  <si>
    <t>2013.05.03</t>
  </si>
  <si>
    <t>0005-001134</t>
  </si>
  <si>
    <t>손유철</t>
  </si>
  <si>
    <t>Son Yucheol</t>
  </si>
  <si>
    <t>syc00319@naver.com</t>
  </si>
  <si>
    <t>010-4459-3015</t>
  </si>
  <si>
    <t>010-7584-3015</t>
  </si>
  <si>
    <t>Fabrication of a micropatterned shape-memory polymer patch with l-DOPA for tendon regeneration</t>
  </si>
  <si>
    <t>Biomaterials Science, 13(5), 1243-1260. 2025.01</t>
  </si>
  <si>
    <t>Biomaterials Science</t>
  </si>
  <si>
    <t>2047‑4830</t>
  </si>
  <si>
    <t>0005-001135</t>
  </si>
  <si>
    <t>홍찬미</t>
  </si>
  <si>
    <t>Hong Chanmi</t>
  </si>
  <si>
    <t>hcm0727@naver.com</t>
  </si>
  <si>
    <t>010-8479-5479</t>
  </si>
  <si>
    <t>010-7753-1102</t>
  </si>
  <si>
    <t>0002-0022399</t>
  </si>
  <si>
    <t>24AC00756</t>
  </si>
  <si>
    <t>2024.02.20</t>
  </si>
  <si>
    <t>63-101073</t>
  </si>
  <si>
    <t>0005-001137</t>
  </si>
  <si>
    <t>유다솜</t>
  </si>
  <si>
    <t>Yoo Dasom</t>
  </si>
  <si>
    <t>coco0234@naver.com</t>
  </si>
  <si>
    <t>010-4811-3207</t>
  </si>
  <si>
    <t>010-5453-3208</t>
  </si>
  <si>
    <t>2H7966802502</t>
  </si>
  <si>
    <t>66-105480</t>
  </si>
  <si>
    <t>23-K9-013344</t>
  </si>
  <si>
    <t>0005-001138</t>
  </si>
  <si>
    <t>오경주</t>
  </si>
  <si>
    <t>OH GYEONGJU</t>
  </si>
  <si>
    <t>dhrudwn124@naver.com</t>
  </si>
  <si>
    <t>010-6343-9947</t>
  </si>
  <si>
    <t>010-3205-9941</t>
  </si>
  <si>
    <t>2024.02.24</t>
  </si>
  <si>
    <t>102499</t>
  </si>
  <si>
    <t>55-107824</t>
  </si>
  <si>
    <t>20-K9-075820</t>
  </si>
  <si>
    <t>0005-001139</t>
  </si>
  <si>
    <t>Kim Jihyeon</t>
  </si>
  <si>
    <t>tina9574@naver.com</t>
  </si>
  <si>
    <t>010-5416-9695</t>
  </si>
  <si>
    <t>010-4880-9695</t>
  </si>
  <si>
    <t>110679</t>
  </si>
  <si>
    <t>20201220055N</t>
  </si>
  <si>
    <t>46-241722</t>
  </si>
  <si>
    <t>0005-001140</t>
  </si>
  <si>
    <t>홍상화</t>
  </si>
  <si>
    <t>Hong Sanghwa</t>
  </si>
  <si>
    <t>smartly905@naver.com</t>
  </si>
  <si>
    <t>010-8530-4535</t>
  </si>
  <si>
    <t>010-2024-4535</t>
  </si>
  <si>
    <t>130782</t>
  </si>
  <si>
    <t>51-111765</t>
  </si>
  <si>
    <t>0005-001141</t>
  </si>
  <si>
    <t>오정은</t>
  </si>
  <si>
    <t>Oh Jeongeun</t>
  </si>
  <si>
    <t>obs3695@naver.com</t>
  </si>
  <si>
    <t>010-4289-3695</t>
  </si>
  <si>
    <t>010-9548-3695</t>
  </si>
  <si>
    <t>162914</t>
  </si>
  <si>
    <t>52-102893</t>
  </si>
  <si>
    <t>21-K9-039342</t>
  </si>
  <si>
    <t>0005-001142</t>
  </si>
  <si>
    <t>정한나</t>
  </si>
  <si>
    <t>Jeong Hanna</t>
  </si>
  <si>
    <t>hanna6027@naver.com</t>
  </si>
  <si>
    <t>010-7701-6027</t>
  </si>
  <si>
    <t>010-6212-5550</t>
  </si>
  <si>
    <t>TOEFL</t>
  </si>
  <si>
    <t>97.0</t>
  </si>
  <si>
    <t>9345110240497581</t>
  </si>
  <si>
    <t>24458</t>
  </si>
  <si>
    <t>2018.03.08</t>
  </si>
  <si>
    <t>36-111843</t>
  </si>
  <si>
    <t>0627</t>
  </si>
  <si>
    <t>0005-001143</t>
  </si>
  <si>
    <t>박선주</t>
  </si>
  <si>
    <t>Park Seonju</t>
  </si>
  <si>
    <t>happysun1960@naver.com</t>
  </si>
  <si>
    <t>010-9983-6352</t>
  </si>
  <si>
    <t>010-2251-6352</t>
  </si>
  <si>
    <t>166804</t>
  </si>
  <si>
    <t>72-103725</t>
  </si>
  <si>
    <t>24-K9-025752</t>
  </si>
  <si>
    <t>0005-001144</t>
  </si>
  <si>
    <t>ellyslee92@gmail.com</t>
  </si>
  <si>
    <t>010-6674-2201</t>
  </si>
  <si>
    <t>010-9371-2201</t>
  </si>
  <si>
    <t>685.0</t>
  </si>
  <si>
    <t>145749</t>
  </si>
  <si>
    <t>0005-001147</t>
  </si>
  <si>
    <t>조혜민</t>
  </si>
  <si>
    <t>CHO HYEMIN</t>
  </si>
  <si>
    <t>hyem05220@naver.com</t>
  </si>
  <si>
    <t>010-3159-9531</t>
  </si>
  <si>
    <t>010-7105-9531</t>
  </si>
  <si>
    <t>도박문제에 관한 텍스트 마이닝 분석: 도박문제 온라인 게시판상담 사례를 중심으로</t>
  </si>
  <si>
    <t>정신건강과 사회복지, 53(2), 134-160.</t>
  </si>
  <si>
    <t>한국정신건강사회복지학회</t>
  </si>
  <si>
    <t>2733-9564</t>
  </si>
  <si>
    <t>학대 및 방임이 학교 밖 청소년의 스마트폰 중독에 미치는 영향에 대한 우울의 매개효과: 학업형· 비학업형 집단 간 차이 탐색</t>
  </si>
  <si>
    <t>청소년문화포럼, 171-207.</t>
  </si>
  <si>
    <t>한국청소년문화연구소</t>
  </si>
  <si>
    <t>2713-797X</t>
  </si>
  <si>
    <t>307.0</t>
  </si>
  <si>
    <t>제384회</t>
  </si>
  <si>
    <t>ADsP-042002623</t>
  </si>
  <si>
    <t>통계청(한국산업인력공단)</t>
  </si>
  <si>
    <t>22201260652G</t>
  </si>
  <si>
    <t>0005-001148</t>
  </si>
  <si>
    <t>이지민</t>
  </si>
  <si>
    <t>Lee Jimin</t>
  </si>
  <si>
    <t>bu04051@naver.com</t>
  </si>
  <si>
    <t>010-4133-4590</t>
  </si>
  <si>
    <t>010-4132-4590</t>
  </si>
  <si>
    <t>5% (23-308950, 자녀)</t>
  </si>
  <si>
    <t>45-233420</t>
  </si>
  <si>
    <t>09-K9-030256</t>
  </si>
  <si>
    <t>2009.07.17</t>
  </si>
  <si>
    <t>0005-001149</t>
  </si>
  <si>
    <t>최완선</t>
  </si>
  <si>
    <t>Choi Wanseon</t>
  </si>
  <si>
    <t>dhkstjd37@naver.com</t>
  </si>
  <si>
    <t>010-9791-0325</t>
  </si>
  <si>
    <t>010-4139-6363</t>
  </si>
  <si>
    <t>53-105159</t>
  </si>
  <si>
    <t>19202041110T</t>
  </si>
  <si>
    <t>0005-001150</t>
  </si>
  <si>
    <t>박지민</t>
  </si>
  <si>
    <t>elovym@gmail.com</t>
  </si>
  <si>
    <t>010-2755-7852</t>
  </si>
  <si>
    <t>010-5082-7852</t>
  </si>
  <si>
    <t>신장장애 (심하지 않은 장애인)</t>
  </si>
  <si>
    <t>2019.03.06</t>
  </si>
  <si>
    <t>102020</t>
  </si>
  <si>
    <t>22-110871</t>
  </si>
  <si>
    <t>2014.02.11</t>
  </si>
  <si>
    <t>131DJ51-10007587</t>
  </si>
  <si>
    <t>2013.12.06</t>
  </si>
  <si>
    <t>0005-001151</t>
  </si>
  <si>
    <t>Oh Su Yeon</t>
  </si>
  <si>
    <t>syo0701@naver.com</t>
  </si>
  <si>
    <t>010-3328-2143</t>
  </si>
  <si>
    <t>25201121949B</t>
  </si>
  <si>
    <t>69-224683</t>
  </si>
  <si>
    <t>0005-001152</t>
  </si>
  <si>
    <t>김영찬</t>
  </si>
  <si>
    <t>Kim Youngchan</t>
  </si>
  <si>
    <t>congji2000@naver.com</t>
  </si>
  <si>
    <t>010-9353-6851</t>
  </si>
  <si>
    <t>010-4547-6851</t>
  </si>
  <si>
    <t>100689</t>
  </si>
  <si>
    <t>60-338595</t>
  </si>
  <si>
    <t>0005-001153</t>
  </si>
  <si>
    <t>박영주</t>
  </si>
  <si>
    <t>Park Yeongju</t>
  </si>
  <si>
    <t>pyj824@naver.com</t>
  </si>
  <si>
    <t>010-9595-7610</t>
  </si>
  <si>
    <t>010-4200-9188</t>
  </si>
  <si>
    <t>945.0</t>
  </si>
  <si>
    <t>2021.03.14</t>
  </si>
  <si>
    <t>138497</t>
  </si>
  <si>
    <t>51-111466</t>
  </si>
  <si>
    <t>0005-001154</t>
  </si>
  <si>
    <t>정수영</t>
  </si>
  <si>
    <t>Jeong Suyeong</t>
  </si>
  <si>
    <t>suyeong0@naver.com</t>
  </si>
  <si>
    <t>010-5103-7812</t>
  </si>
  <si>
    <t>010-2756-7812</t>
  </si>
  <si>
    <t>2022.09.29</t>
  </si>
  <si>
    <t>2A1876029246</t>
  </si>
  <si>
    <t>0005-001156</t>
  </si>
  <si>
    <t>이준행</t>
  </si>
  <si>
    <t>Lee Junhaeng</t>
  </si>
  <si>
    <t>lljh0608@nate.com</t>
  </si>
  <si>
    <t>010-7472-8380</t>
  </si>
  <si>
    <t>010-4759-8380</t>
  </si>
  <si>
    <t>2A5742428428</t>
  </si>
  <si>
    <t>57-104766</t>
  </si>
  <si>
    <t>0005-001160</t>
  </si>
  <si>
    <t>정민혜</t>
  </si>
  <si>
    <t>Jung Minhye</t>
  </si>
  <si>
    <t>sharon9232@naver.com</t>
  </si>
  <si>
    <t>010-9232-1658</t>
  </si>
  <si>
    <t>010-4073-1658</t>
  </si>
  <si>
    <t>131661</t>
  </si>
  <si>
    <t>2109547201</t>
  </si>
  <si>
    <t>20-K9-099055</t>
  </si>
  <si>
    <t>0502</t>
  </si>
  <si>
    <t>0005-001161</t>
  </si>
  <si>
    <t>김영선</t>
  </si>
  <si>
    <t>Kim Young-Sun</t>
  </si>
  <si>
    <t>ds3nyn@naver.com</t>
  </si>
  <si>
    <t>010-9466-6775</t>
  </si>
  <si>
    <t>010-5420-6775</t>
  </si>
  <si>
    <t>Impact of the COVID-19 pandemic on clinical and psychological aspects of temporomandibular disorders</t>
  </si>
  <si>
    <t>BMC oral health 24(1):447 2024</t>
  </si>
  <si>
    <t>European Review for Medical and Pharmacological Sciences</t>
  </si>
  <si>
    <t>2284-0729</t>
  </si>
  <si>
    <t>Periapical Healing in Single-visit Endodontics under General Anesthesia in Special Needs Patients</t>
  </si>
  <si>
    <t>Journal of Endodontics Volume 45, Issue 2p116-122 2019</t>
  </si>
  <si>
    <t>(5/5)</t>
  </si>
  <si>
    <t>1878-3554</t>
  </si>
  <si>
    <t>Selected Food Consumption Mediates the Association between Education Level and Metabolic Syndrome in Korean Adults.</t>
  </si>
  <si>
    <t>Annals of nutrition &amp; metabolism 70 (2): 122–131 2017</t>
  </si>
  <si>
    <t>2017.03.28</t>
  </si>
  <si>
    <t>(5/6)</t>
  </si>
  <si>
    <t>Karger Publishers</t>
  </si>
  <si>
    <t>1421-9697</t>
  </si>
  <si>
    <t>22147</t>
  </si>
  <si>
    <t>0724</t>
  </si>
  <si>
    <t>0005-001162</t>
  </si>
  <si>
    <t>임유경</t>
  </si>
  <si>
    <t>LIM YUKYOUNG</t>
  </si>
  <si>
    <t>yk8878@naver.com</t>
  </si>
  <si>
    <t>010-3945-1884</t>
  </si>
  <si>
    <t>151923</t>
  </si>
  <si>
    <t>44-222256</t>
  </si>
  <si>
    <t>19-k9-059998</t>
  </si>
  <si>
    <t>2019.07.19</t>
  </si>
  <si>
    <t>0005-001163</t>
  </si>
  <si>
    <t>신수진</t>
  </si>
  <si>
    <t>Shin Sujin</t>
  </si>
  <si>
    <t>sinsoojin94@naver.com</t>
  </si>
  <si>
    <t>010-9585-6413</t>
  </si>
  <si>
    <t>010-9766-6413</t>
  </si>
  <si>
    <t>2208415752</t>
  </si>
  <si>
    <t>2019.06.20</t>
  </si>
  <si>
    <t>38-110010</t>
  </si>
  <si>
    <t>0005-001166</t>
  </si>
  <si>
    <t>KIMHYEONJIN</t>
  </si>
  <si>
    <t>smaic157@naver.com</t>
  </si>
  <si>
    <t>010-2363-7342</t>
  </si>
  <si>
    <t>010-7193-0250</t>
  </si>
  <si>
    <t>2023.04.29</t>
  </si>
  <si>
    <t>101755</t>
  </si>
  <si>
    <t>45-110440</t>
  </si>
  <si>
    <t>19-K9-019497</t>
  </si>
  <si>
    <t>0005-001167</t>
  </si>
  <si>
    <t>aidia2@naver.com</t>
  </si>
  <si>
    <t>010-3942-4295</t>
  </si>
  <si>
    <t>010-2461-4295</t>
  </si>
  <si>
    <t>133775</t>
  </si>
  <si>
    <t>58-221643</t>
  </si>
  <si>
    <t>20203121630I</t>
  </si>
  <si>
    <t>0005-001169</t>
  </si>
  <si>
    <t>현수빈</t>
  </si>
  <si>
    <t>subinhyun8282@gmail.com</t>
  </si>
  <si>
    <t>010-8910-0440</t>
  </si>
  <si>
    <t>010-3696-0440</t>
  </si>
  <si>
    <t>124452</t>
  </si>
  <si>
    <t>21-K9-074426</t>
  </si>
  <si>
    <t>0005-001170</t>
  </si>
  <si>
    <t>안희준</t>
  </si>
  <si>
    <t>An Huijun</t>
  </si>
  <si>
    <t>nijun4846@hanmail.net</t>
  </si>
  <si>
    <t>010-2093-4846</t>
  </si>
  <si>
    <t>010-5099-0219</t>
  </si>
  <si>
    <t>109840</t>
  </si>
  <si>
    <t>대한역사편찬위원회</t>
  </si>
  <si>
    <t>39-232670</t>
  </si>
  <si>
    <t>0005-001171</t>
  </si>
  <si>
    <t>김수민</t>
  </si>
  <si>
    <t>sumin7852@naver.com</t>
  </si>
  <si>
    <t>010-8448-7852</t>
  </si>
  <si>
    <t>010-2046-7852</t>
  </si>
  <si>
    <t>2A7278119476</t>
  </si>
  <si>
    <t>22-19-007680</t>
  </si>
  <si>
    <t>0005-001172</t>
  </si>
  <si>
    <t>이정인</t>
  </si>
  <si>
    <t>Lee Jungin</t>
  </si>
  <si>
    <t>leejungin92@naver.com</t>
  </si>
  <si>
    <t>010-8705-1170</t>
  </si>
  <si>
    <t>010-8299-1170</t>
  </si>
  <si>
    <t>Selective Neurodegeneration of the Hippocampus Caused by Chronic Cerebral Hypoperfusion : F-18 FDG PET Study in Rats.</t>
  </si>
  <si>
    <t>PLoS ONE 17(2): e0262224. 2022</t>
  </si>
  <si>
    <t>2022.02.10</t>
  </si>
  <si>
    <t>PLoS ONE</t>
  </si>
  <si>
    <t>0005-001173</t>
  </si>
  <si>
    <t>박보경</t>
  </si>
  <si>
    <t>ParkBoGyeong</t>
  </si>
  <si>
    <t>maroken@naver.com</t>
  </si>
  <si>
    <t>010-4144-1359</t>
  </si>
  <si>
    <t>010-4013-4359</t>
  </si>
  <si>
    <t>45-101030</t>
  </si>
  <si>
    <t>16203070201K</t>
  </si>
  <si>
    <t>2016.11.18</t>
  </si>
  <si>
    <t>0005-001174</t>
  </si>
  <si>
    <t>윤정민</t>
  </si>
  <si>
    <t>Yoon Jungmin</t>
  </si>
  <si>
    <t>jungmin_y@naver.com</t>
  </si>
  <si>
    <t>010-7227-7847</t>
  </si>
  <si>
    <t>010-4878-1503</t>
  </si>
  <si>
    <t>Neoantigen-Displaying Protein Nanoparticles as a Therapeutic Cancer Vaccine Against Melanoma</t>
  </si>
  <si>
    <t>ADVANCED HEALTHCARE MATERIALS, v.14, no.4, 2025,</t>
  </si>
  <si>
    <t>2024.11.23</t>
  </si>
  <si>
    <t>ADVANCED HEALTHCARE MATERIALS</t>
  </si>
  <si>
    <t>2192-2640</t>
  </si>
  <si>
    <t>Engineering of a Fluorescent Protein for a Sensing of an Intrinsically Disordered Protein through Transition in the Chromophore State</t>
  </si>
  <si>
    <t>JACS AU, v.3, no.11, pp.3055-3065, 2023</t>
  </si>
  <si>
    <t>JACS</t>
  </si>
  <si>
    <t>0066-4154</t>
  </si>
  <si>
    <t>Integrative Structural Investigation on the Architecture of Human Importin4_Histone H3/H4_Asf1a Complex and Its Histone H3 Tail Binding</t>
  </si>
  <si>
    <t>J Mol Biol, 430(6):822-841, 2018</t>
  </si>
  <si>
    <t>Journal of Molecular Biology</t>
  </si>
  <si>
    <t>1089-8638</t>
  </si>
  <si>
    <t>2023.12.16</t>
  </si>
  <si>
    <t>101007</t>
  </si>
  <si>
    <t>대전유성경찰서</t>
  </si>
  <si>
    <t>2017.06.24</t>
  </si>
  <si>
    <t>0005-001175</t>
  </si>
  <si>
    <t>임수빈</t>
  </si>
  <si>
    <t>Lim Subeen</t>
  </si>
  <si>
    <t>sutootoo@gmail.com</t>
  </si>
  <si>
    <t>010-8960-9590</t>
  </si>
  <si>
    <t>010-7195-9590</t>
  </si>
  <si>
    <t>Priority analysis of factors affecting family planning practices among Ethiopians using a decision tree analysis</t>
  </si>
  <si>
    <t>African Journal of Reproductive Health 27호, 46-57, 2023</t>
  </si>
  <si>
    <t>Women’s Health and Action Research Centre</t>
  </si>
  <si>
    <t>2141-3606</t>
  </si>
  <si>
    <t>137616</t>
  </si>
  <si>
    <t>0005-001176</t>
  </si>
  <si>
    <t>손현수</t>
  </si>
  <si>
    <t>Son Hyeonsu</t>
  </si>
  <si>
    <t>moonlanore@naver.com</t>
  </si>
  <si>
    <t>010-5904-7856</t>
  </si>
  <si>
    <t>010-3096-1627</t>
  </si>
  <si>
    <t>용인시 의료기기산업 경쟁력 분석 및 발전 전략 수립 연구</t>
  </si>
  <si>
    <t>OO대학교 일반대학원, 2025, 106 p.</t>
  </si>
  <si>
    <t>72.0</t>
  </si>
  <si>
    <t>0002-0025422</t>
  </si>
  <si>
    <t>25201261512C</t>
  </si>
  <si>
    <t>54-227707</t>
  </si>
  <si>
    <t>0005-001177</t>
  </si>
  <si>
    <t>박상준</t>
  </si>
  <si>
    <t>park sang jun</t>
  </si>
  <si>
    <t>eebba@naver.com</t>
  </si>
  <si>
    <t>010-3455-1052</t>
  </si>
  <si>
    <t>010-8586-6008</t>
  </si>
  <si>
    <t>0005-001179</t>
  </si>
  <si>
    <t>이아영</t>
  </si>
  <si>
    <t>Lee Ahyoung</t>
  </si>
  <si>
    <t>alicialee1124@gmail.com</t>
  </si>
  <si>
    <t>010-9939-9258</t>
  </si>
  <si>
    <t>010-9352-6681</t>
  </si>
  <si>
    <t>무역영어1급</t>
  </si>
  <si>
    <t>12-Y1-001265</t>
  </si>
  <si>
    <t>2012.07.12</t>
  </si>
  <si>
    <t>12-K9-011064</t>
  </si>
  <si>
    <t>2012.03.23</t>
  </si>
  <si>
    <t>0005-001180</t>
  </si>
  <si>
    <t>곽정원</t>
  </si>
  <si>
    <t>Gwak Jeongwon</t>
  </si>
  <si>
    <t>bestgardeninlife@gmail.com</t>
  </si>
  <si>
    <t>010-9071-7623</t>
  </si>
  <si>
    <t>010-9782-4107</t>
  </si>
  <si>
    <t>2020.12.20</t>
  </si>
  <si>
    <t>108538</t>
  </si>
  <si>
    <t>55-329991</t>
  </si>
  <si>
    <t>0005-001181</t>
  </si>
  <si>
    <t>손수인</t>
  </si>
  <si>
    <t>Son Suin</t>
  </si>
  <si>
    <t>foi426@naver.com</t>
  </si>
  <si>
    <t>010-4313-6372</t>
  </si>
  <si>
    <t>010-8992-6372</t>
  </si>
  <si>
    <t>2A6674507475</t>
  </si>
  <si>
    <t>ADsP-010018461</t>
  </si>
  <si>
    <t>14201052774Y</t>
  </si>
  <si>
    <t>2015.02.12</t>
  </si>
  <si>
    <t>0005-001183</t>
  </si>
  <si>
    <t>윤재현</t>
  </si>
  <si>
    <t>yoonjaehyun</t>
  </si>
  <si>
    <t>kouv07@naver.com</t>
  </si>
  <si>
    <t>010-7156-2035</t>
  </si>
  <si>
    <t>2002.04</t>
  </si>
  <si>
    <t>0005-001184</t>
  </si>
  <si>
    <t>황시원</t>
  </si>
  <si>
    <t>Hwang Siwon</t>
  </si>
  <si>
    <t>ghkdtldnjs99@naver.com</t>
  </si>
  <si>
    <t>010-5773-3647</t>
  </si>
  <si>
    <t>070-8243-3647</t>
  </si>
  <si>
    <t>Novice High (80)</t>
  </si>
  <si>
    <t>2025.03.23</t>
  </si>
  <si>
    <t>407138-1510009101</t>
  </si>
  <si>
    <t>0005-001185</t>
  </si>
  <si>
    <t>김지은</t>
  </si>
  <si>
    <t>Kim Jieun</t>
  </si>
  <si>
    <t>84jerry@hanmail.net</t>
  </si>
  <si>
    <t>010-2387-8435</t>
  </si>
  <si>
    <t>010-8866-9315</t>
  </si>
  <si>
    <t>Sex differences in the association between  body mass index and quality of life among  Korean older adults; evidence from a  Community Health Survey in South Korea</t>
  </si>
  <si>
    <t>BMC Geriatrics. 24(1) 1039-1048. 2024</t>
  </si>
  <si>
    <t>1471-2318</t>
  </si>
  <si>
    <t>Family support and dementia screening participation among  older adults: Evidence from a South Korea fact-finding survey  on the status of older adults</t>
  </si>
  <si>
    <t>Aging Medicine. 7(6) 754-760. 2024</t>
  </si>
  <si>
    <t>2475-0360</t>
  </si>
  <si>
    <t>국내 의료기관 인증제의 과제: 사후관리 중심으로</t>
  </si>
  <si>
    <t>Quality Improvement in Health Care. 24(1) 1-8. 2018</t>
  </si>
  <si>
    <t>한국의료질향상학회</t>
  </si>
  <si>
    <t>1225-7613</t>
  </si>
  <si>
    <t>11985</t>
  </si>
  <si>
    <t>2007.03.28</t>
  </si>
  <si>
    <t>06201051082Z</t>
  </si>
  <si>
    <t>2006.09.01</t>
  </si>
  <si>
    <t>0005-001187</t>
  </si>
  <si>
    <t>이연진</t>
  </si>
  <si>
    <t>LEE YEONJIN</t>
  </si>
  <si>
    <t>gh0846@nmc.or.kr</t>
  </si>
  <si>
    <t>010-6769-0424</t>
  </si>
  <si>
    <t>010-8938-0846</t>
  </si>
  <si>
    <t>110654</t>
  </si>
  <si>
    <t>25-027287</t>
  </si>
  <si>
    <t>45-103295</t>
  </si>
  <si>
    <t>0005-001188</t>
  </si>
  <si>
    <t>이지성</t>
  </si>
  <si>
    <t>leejiseong</t>
  </si>
  <si>
    <t>jsljs21@naver.com</t>
  </si>
  <si>
    <t>010-7291-6249</t>
  </si>
  <si>
    <t>010-8895-6249</t>
  </si>
  <si>
    <t>0005-001189</t>
  </si>
  <si>
    <t>한유리</t>
  </si>
  <si>
    <t>Han Yuri</t>
  </si>
  <si>
    <t>gksdbfl323@naver.com</t>
  </si>
  <si>
    <t>010-4003-3023</t>
  </si>
  <si>
    <t>010-4141-3446</t>
  </si>
  <si>
    <t>71-106477</t>
  </si>
  <si>
    <t>1208618977</t>
  </si>
  <si>
    <t>0005-001190</t>
  </si>
  <si>
    <t>김신경</t>
  </si>
  <si>
    <t>Kim Shinkyeong</t>
  </si>
  <si>
    <t>shinkyeongkim@gmail.com</t>
  </si>
  <si>
    <t>010-6298-3607</t>
  </si>
  <si>
    <t>010-7453-0528</t>
  </si>
  <si>
    <t>Attitude and Acceptance of COVID-19 Vaccine in Parents and Adolescents: A Nationwide Survey</t>
  </si>
  <si>
    <t>Journal of Adolescent Health, Volume 71, Issue 2, August 2022, Pages 164-171</t>
  </si>
  <si>
    <t>The Society for Adolescent Health and Medicine</t>
  </si>
  <si>
    <t>1054-139X</t>
  </si>
  <si>
    <t>105501</t>
  </si>
  <si>
    <t>38-237890</t>
  </si>
  <si>
    <t>0005-001191</t>
  </si>
  <si>
    <t>이형주</t>
  </si>
  <si>
    <t>Lee Hyungjoo</t>
  </si>
  <si>
    <t>redrum999@gmail.com</t>
  </si>
  <si>
    <t>010-2590-2046</t>
  </si>
  <si>
    <t>010-9097-9751</t>
  </si>
  <si>
    <t>10% (23-174307, 본인)</t>
  </si>
  <si>
    <t>2005.05</t>
  </si>
  <si>
    <t>Effect of the Schroth method of emphasis of active holding on Cobb’s angle in patients with scoliosis: a case report</t>
  </si>
  <si>
    <t>Journal of physical therapy science</t>
  </si>
  <si>
    <t>2016.04.25</t>
  </si>
  <si>
    <t>The Society of Physical Therapy Science</t>
  </si>
  <si>
    <t>2187-5626</t>
  </si>
  <si>
    <t>Feasibility and outcomes of a community-based, mobile health system-monitored lifestyle intervention in chronic stroke: A pilot study</t>
  </si>
  <si>
    <t>Technology and Health Care. 32권. 4호</t>
  </si>
  <si>
    <t>SAGE Publications</t>
  </si>
  <si>
    <t>1878-7401</t>
  </si>
  <si>
    <t>Usability of the novel ankle training equipment with spring resistance-based plantar press exercises in the standing position: A focus on chronic stroke patients with hemiplegic gait</t>
  </si>
  <si>
    <t>Technology and Health Care. 32권. 2호.</t>
  </si>
  <si>
    <t>Technology and Health Care</t>
  </si>
  <si>
    <t>2022.08.18</t>
  </si>
  <si>
    <t>재활연구소 재활보조기술연구과</t>
  </si>
  <si>
    <t>외부수탁과제 운영 업무</t>
  </si>
  <si>
    <t>더고든의원</t>
  </si>
  <si>
    <t>2014.07.14</t>
  </si>
  <si>
    <t>2018.05.19</t>
  </si>
  <si>
    <t>근골격치료센터</t>
  </si>
  <si>
    <t>센터장</t>
  </si>
  <si>
    <t>근골격계 질환 도수치료, 물리치료사 교육 및 직원 관리</t>
  </si>
  <si>
    <t>미라클의원</t>
  </si>
  <si>
    <t>2011.11.07</t>
  </si>
  <si>
    <t>2013.12.08</t>
  </si>
  <si>
    <t>물리치료실 관리, 의원급 원무 보험청구 등 관리 업무 전반</t>
  </si>
  <si>
    <t>학업(대학원 지원)</t>
  </si>
  <si>
    <t>종로마치통증의학과의원</t>
  </si>
  <si>
    <t>2011.04.25</t>
  </si>
  <si>
    <t>물리치료</t>
  </si>
  <si>
    <t>승진 및 파견지 이동</t>
  </si>
  <si>
    <t>천안본정형외과</t>
  </si>
  <si>
    <t>2011.04.05</t>
  </si>
  <si>
    <t>스카우트</t>
  </si>
  <si>
    <t>08203070868V</t>
  </si>
  <si>
    <t>2008.11.20</t>
  </si>
  <si>
    <t>31045</t>
  </si>
  <si>
    <t>2008.02.14</t>
  </si>
  <si>
    <t>보건의료연구개발 사업관리B - 220학점</t>
  </si>
  <si>
    <t>물리치료학</t>
  </si>
  <si>
    <t>① 본인이 이해하고 있는 내용
- 보건의료 R&amp;D 전 주기를 행정과 전략기획 관점에서 총괄하는 직무라고 이해하고 있습니다. 신규사업 기획, 과제 평가 및 진도관리, 연구비 협약 및 정산, 성과분석까지 전 과정이 유기적으로 연결되어 있으며, 단순한 행정 집행이 아니라 정책적 방향과 현장의 상황을 종합적으로 고려해 조정하고 구조화하는 능력이 핵심이라 생각합니다.
② 그 직무 수행에 필요하다고 생각하는 역량
- 첫째, 국가연구개발사업 관련 제도와 규정에 대한 실무적 이해력, 둘째, 과제 및 예산 흐름을 설계하고 문서화하는 정보구조화 역량, 셋째, 보건의료분야의 기초적 전문성과 커뮤니케이션 역량입니다.
과제 하나를 운영하더라도 다양한 부처 지침과 법령 해석, 연구자의 질의 응답, 회계 상의 논거 정리 등 다면적인 판단이 요구되기에, 이 세 가지 역량이 균형 있게 요구된다고 봅니다.
③ 어떠한 노력으로 그 역량 들을 갖추게 되었는지 또는 갖출 것인지
- 보건소 및 국립연구기관의 연구원으로 보건의료 데이터를 분석하고, 장애인 건강지표 연구를 수행한 바 있습니다. 공공연구기관에서는 실증과제 운영을 맡아 협약변경, 정산 검토, 과제점검 등의 업무를 담당했으며 외부수탁 과제 중에는 보건산업진흥원을 통한 수탁과제도 포함되어 있어 협업의 경험이 있습니다. 그 과정에서 자체 보고서 양식을 개발해 팀 내 표준문서로 정착시킨 경험도 있습니다. 또한 한시직 연구관(5급)으로 근무하면서 사업 운영 전반과 연구진 조율, 보고체계 설계까지 맡으며 정책-연구-현장을 잇는 조정자 역할을 직접 수행하였습니다.</t>
  </si>
  <si>
    <t>① 내가 이해한 보건산업진흥원의 역할과 조직 가치
- 한국보건산업진흥원은 단순한 보건의료 행정기관이 아니라, 국가 보건의료 R&amp;D와 산업 전반을 전략적으로 기획하고 조정하는 ‘산업진흥의 허브’라 이해하고 있습니다. 보건의료는 국민의 삶과 직결되는 동시에, 산업으로서도 글로벌 경쟁력이 필요한 영역입니다. 진흥원은 공공성과 산업성이라는 두 축을 균형 있게 설계하고 지원하는 조직이라 이해하고 있습니다. 특히 저는 진흥원이 정책의 집행자에 머무르지 않고, 정책의 현장 구현을 위한 구체적 실행 기획자 역할을 수행한다는 점에서 그 가치가 높다고 생각합니다.
② 내가 이해한 가치를 지키며 업무를 수행하는데 필요한 직업윤리, 직업윤리를 갖추기 위해 했던 노력 혹은 앞으로의 계획
- 제가 업무 수행에서 가장 중요하게 여기는 직업윤리는 ‘이해관계로부터의 거리감’, 즉 청렴성과 공정성의 유지입니다.
보건의료 분야는 사람의 건강과 직결되며, 동시에 막대한 예산이 투입되는 정책사업이기 때문에, ‘기술’과 ‘관계’ 어느 한쪽에도 치우치지 않고 균형 있게 판단하는 태도가 무엇보다 중요하다고 생각합니다. 저는 임상 현장에서 사람 중심의 신뢰관계를 중시해왔고, 연구기관에서는 협업의 필요성을 이해하고 있지만, 그 어떤 관계보다도 ‘공공의 목적’이 우선이라는 원칙을 고수해왔습니다.
실제 경험 중 가장 이를 강하게 실천했던 사례는, 한시직 연구관으로 일하던 당시 관리하던 외부 용역 과제의 질적 수준이 지나치게 부실했던 사건입니다. 단순한 모니터링을 넘어서야 할 필요를 느껴, 직접 현장점검을 계획했고, 중간평가위원장이 동행하는 일정까지 성사시켜 실질적 검토가 이뤄지도록 조치했습니다. 당시 일부에서는 관계 유지를 고려해 조용히 넘어가자는 기류도 있었지만, 공공의 자금이 투입된 사업의 책임자로서 정당한 행정 절차를 이행하는 것이 더 중요하다고 판단했습니다. 이후 해당 과제는 구조 개선을 거쳐 일정 수준의 성과를 보완할 수 있었고, 평가 결과의 객관성도 확보되었습니다.
이런 경험을 통해, 저는 ‘청렴함’은 단지 금전적 부정이 아닌 모호한 상황에서 관계에 기대지 않고 원칙에 서는 용기임을 배웠습니다. 앞으로도 관계가 아닌 기준에 따라 일하며, 어떤 상황에서도 스스로 떳떳한 행정 실무자가 되겠습니다.</t>
  </si>
  <si>
    <t>① 집단 또는 조직 생활에서 구성원 간의 갈등이나 협업의 어려움 등의 문제 상황 경험
- 제가 겪었던 가장 인상 깊은 협업의 어려움은, 공공연구기관에 재직하던 당시 부서 내 역할 분담이 명확하지 않아 업무가 비효율적으로 중복되고, 회의 때마다 같은 논의를 반복하는 구조적 문제였습니다.
특히 연구자와 행정인력 간에 업무 이해도가 서로 다르고, 문서 작성 기준도 제각각이라서 협약 변경, 보고서 작성, 예산 집행 등의 단위 업무마다 불필요한 조율 시간이 많이 소모되었습니다.
서로의 잘못이라기보다는 “누가 책임질지 모호한 구조”에서 오는 혼선이었고, 이를 방치하면 팀 전체의 신뢰도에 영향을 줄 수 있다는 위기의식을 느꼈습니다.
② 주도적으로 문제를 해결한 과정과 결과, 당시 나의 역할
- 저는 실무 담당자로서 팀 내 업무 혼선을 줄이고 협업 효율을 높이기 위해 ‘정형화된 구조’와 ‘기능 중심의 사고 방식’을 바탕으로 문제 해결을 시도했습니다. 가장 먼저 시도한 개선은, 당시 자주 반복되던 회의와 보고서 작성 과정의 불일치 문제였습니다. 단순 요약이나 서술식 보고는 담당자별 이해도에 따라 다르게 해석되는 일이 많았기 때문에, 회의에서 오간 주요 논의와 결정사항을 키워드 중심의 항목화 방식으로 정리해 보고서 틀을 구성했습니다.
이 결과보고 양식은 각 사안의 경과, 조치, 미해결 과제를 명확하게 나누고, 정량적·구조적으로 확인할 수 있는 형식이어서 팀 내 모든 업무 기록의 통일된 기준이 되었고, 지금도 그 양식이 팀 내 표준 보고서 양식으로 사용되고 있습니다.
한편, 이러한 방식은 단순 보고서에 국한되지 않고, 기술적 업무 판단에서도 저의 주된 접근법이 되었습니다. 예를 들어 행사 현장에서 오디오 장비를 세팅하거나 새로운 장비를 도입해야 할 때, 단순히 제품을 비교하기보다, 우선 구현해야 할 기능을 먼저 정의하고, 이를 실현하기 위해 필요한 입력·출력 포트 규격, 보유 장비의 호환성, 케이블 종류 등을 하나씩 구조화하여 점검한 뒤 최종 장비를 선정하는 방식을 취했습니다.
이런 과정을 거치면 문제 해결이 담당자의 직관이나 경험에만 의존하지 않게 되고, 누구라도 동일한 기준으로 업무를 재현하거나 검토할 수 있어 협업 안정성도 높아집니다.
이러한 경험들을 통해 저는, 갈등이나 혼선의 핵심은 종종 사람 간의 ‘마음’보다 일의 구조와 판단의 기준이 명확하지 않아서 생긴다는 점을 깨달았습니다. 앞으로도 기능적 기준과 공통 언어를 바탕으로 협업의 기반을 설계해나가는 실무자가 되고자 합니다.</t>
  </si>
  <si>
    <t>① 나의 장점 중 입사 후 더욱 발전적으로 성장할 수 있는 요소 혹은 그 강점
- 저는 그동안 임상 실무와 공공연구기관의 행정 실무를 모두 경험하며, 문제 해결 과정에서 ‘기준’과 ‘원칙’을 중심에 두는 태도를 실천해왔습니다. 특히 한시직 연구관으로 근무하던 시절, 외부 용역과제의 부실을 확인하고도 관계 유지를 이유로 조용히 넘기자는 분위기가 있었지만, 청렴성과 공공 책임의 원칙을 따르는 쪽을 선택하여 직접 현장점검을 추진한 경험이 있습니다. 저는 이러한 원칙 중심의 태도를 조직 내에서 지속적으로 정제하고 확장해 나가고자 합니다. 입사 후에는 진흥원이 추구하는 청렴성과 공공성, 책임 있는 실천력의 가치를 제 내면의 윤리 기준과 접목하여, 단순히 ‘청렴하게 일하는 사람’을 넘어서 ‘조직에 청렴 문화를 뿌리내리는 실무 담당자’로 성장하고 싶습니다.
② 진흥원의 조직문화나 업무환경과 연계된 강점을 기술한 이유
- 보건산업진흥원은 단순한 정책 집행기관이 아니라, 공공성과 산업성 사이의 균형, 정책 실행과 행정의 정합성, 그리고 청렴과 신뢰에 기반한 조직문화를 동시에 추구하는 기관으로 이해하고 있습니다. 이러한 문화는 실무에 있어 책임감 있게 구조를 설계하고, 결과에 대해 정량적·정성적으로 판단 기준을 세우는 저의 업무 방식과 자연스럽게 연계됩니다. 특히 진흥원이 도입한 청렴옴부즈만 제도, 직원 행동강령, 내부 부정에 대한 자정 노력은 단지 규정 준수를 넘어, 조직이 지속가능한 공공성과 신뢰 기반을 다지고자 한다는 의지를 보여줍니다. 저는 이러한 조직 가치에 적극적으로 공감하며, 원칙을 끝까지 지키는 태도가 결국 조직의 장기적 신뢰를 만든다는 점을 실무자로서 몸소 느껴왔기에, 진흥원의 환경 속에서 제 가치관과 업무 역량을 더욱 건강하게 확장시킬 수 있다고 생각합니다.</t>
  </si>
  <si>
    <t>0005-001192</t>
  </si>
  <si>
    <t>박병은</t>
  </si>
  <si>
    <t>PARK BYUNG EUN</t>
  </si>
  <si>
    <t>bepark77@naver.com</t>
  </si>
  <si>
    <t>010-7273-1062</t>
  </si>
  <si>
    <t>컴퓨터 보조진단을 위한 초음파 영상에서 갑상선 결절의 텍스쳐 분석</t>
  </si>
  <si>
    <t>멀티미디어학회 논문지 제20권, 제1호, 43~50(8page), 2017.1</t>
  </si>
  <si>
    <t>2016.12.20</t>
  </si>
  <si>
    <t>한국멀티미디어학회</t>
  </si>
  <si>
    <t>1229-7771</t>
  </si>
  <si>
    <t>Texture Analysis of Supraspinatus Ultrasound Image for Computer Aided Diagnostic System</t>
  </si>
  <si>
    <t>Healthcare Informatics Research 22권 4호 299~304p, 2016</t>
  </si>
  <si>
    <t>2016.09.29</t>
  </si>
  <si>
    <t>Healthcare Informatics</t>
  </si>
  <si>
    <t>2093-3681</t>
  </si>
  <si>
    <t>0005-001194</t>
  </si>
  <si>
    <t>이희림</t>
  </si>
  <si>
    <t>Lee Huirim</t>
  </si>
  <si>
    <t>heee2d@naver.com</t>
  </si>
  <si>
    <t>010-3997-1093</t>
  </si>
  <si>
    <t>010-4624-1093</t>
  </si>
  <si>
    <t>755.0</t>
  </si>
  <si>
    <t>133210</t>
  </si>
  <si>
    <t>19-K9-060091</t>
  </si>
  <si>
    <t>43-109845</t>
  </si>
  <si>
    <t>0005-001196</t>
  </si>
  <si>
    <t>김채화</t>
  </si>
  <si>
    <t>Kim Chaehwa</t>
  </si>
  <si>
    <t>qjqmfcoghk@naver.com</t>
  </si>
  <si>
    <t>010-9698-0313</t>
  </si>
  <si>
    <t>010-4464-9985</t>
  </si>
  <si>
    <t>20-J0-001421</t>
  </si>
  <si>
    <t>20-I9-016394</t>
  </si>
  <si>
    <t>0005-001197</t>
  </si>
  <si>
    <t>정다운</t>
  </si>
  <si>
    <t>Jeong Dawoon</t>
  </si>
  <si>
    <t>ekdns0118@naver.com</t>
  </si>
  <si>
    <t>010-6428-3835</t>
  </si>
  <si>
    <t>010-3980-6428</t>
  </si>
  <si>
    <t>2024.01.07</t>
  </si>
  <si>
    <t>101587</t>
  </si>
  <si>
    <t>20-K9-028928</t>
  </si>
  <si>
    <t>47-112528</t>
  </si>
  <si>
    <t>0005-001198</t>
  </si>
  <si>
    <t>송문현</t>
  </si>
  <si>
    <t>Song Munhyeon</t>
  </si>
  <si>
    <t>songmun12@gmail.com</t>
  </si>
  <si>
    <t>010-9890-8462</t>
  </si>
  <si>
    <t>010-2335-3623</t>
  </si>
  <si>
    <t>2A8768200455</t>
  </si>
  <si>
    <t>0005-001199</t>
  </si>
  <si>
    <t>yeana0129@naver.com</t>
  </si>
  <si>
    <t>010-9506-2448</t>
  </si>
  <si>
    <t>010-9594-2448</t>
  </si>
  <si>
    <t>103399</t>
  </si>
  <si>
    <t>23203240778A</t>
  </si>
  <si>
    <t>56-231423</t>
  </si>
  <si>
    <t>0005-001201</t>
  </si>
  <si>
    <t>임찬</t>
  </si>
  <si>
    <t>Yim Chan</t>
  </si>
  <si>
    <t>limchan17@naver.com</t>
  </si>
  <si>
    <t>010-4171-9156</t>
  </si>
  <si>
    <t>010-9415-9156</t>
  </si>
  <si>
    <t>2024.07.20</t>
  </si>
  <si>
    <t>103357</t>
  </si>
  <si>
    <t>24-K9-005236</t>
  </si>
  <si>
    <t>2024.02.16</t>
  </si>
  <si>
    <t>43-226104</t>
  </si>
  <si>
    <t>0005-001202</t>
  </si>
  <si>
    <t>이은지</t>
  </si>
  <si>
    <t>Lee Eunji</t>
  </si>
  <si>
    <t>ji2_2ji@naver.com</t>
  </si>
  <si>
    <t>010-4231-2203</t>
  </si>
  <si>
    <t>010-2249-9076</t>
  </si>
  <si>
    <t>2A4761534430</t>
  </si>
  <si>
    <t>22203121084N</t>
  </si>
  <si>
    <t>60-339030</t>
  </si>
  <si>
    <t>0005-001203</t>
  </si>
  <si>
    <t>박서정</t>
  </si>
  <si>
    <t>Park Seojeong</t>
  </si>
  <si>
    <t>seojeong_p@naver.com</t>
  </si>
  <si>
    <t>010-2083-1900</t>
  </si>
  <si>
    <t>44-108154</t>
  </si>
  <si>
    <t>18-K9-085327</t>
  </si>
  <si>
    <t>0005-001205</t>
  </si>
  <si>
    <t>한기정</t>
  </si>
  <si>
    <t>Han Gijeong</t>
  </si>
  <si>
    <t>gijung356@naver.com</t>
  </si>
  <si>
    <t>010-5857-3821</t>
  </si>
  <si>
    <t>010-2237-3821</t>
  </si>
  <si>
    <t>116365</t>
  </si>
  <si>
    <t>19201120572E</t>
  </si>
  <si>
    <t>42-230040</t>
  </si>
  <si>
    <t>0005-001207</t>
  </si>
  <si>
    <t>최지수</t>
  </si>
  <si>
    <t>Choi Jisu</t>
  </si>
  <si>
    <t>jisuchoi1020@naver.com</t>
  </si>
  <si>
    <t>010-7588-6407</t>
  </si>
  <si>
    <t>010-522-4640</t>
  </si>
  <si>
    <t>2A8156428478</t>
  </si>
  <si>
    <t>54-102444</t>
  </si>
  <si>
    <t>20203022604E</t>
  </si>
  <si>
    <t>0005-001209</t>
  </si>
  <si>
    <t>Kim Yujin</t>
  </si>
  <si>
    <t>jin04130@naver.com</t>
  </si>
  <si>
    <t>010-6596-0831</t>
  </si>
  <si>
    <t>010-2898-0831</t>
  </si>
  <si>
    <t>75.0</t>
  </si>
  <si>
    <t>00020022549</t>
  </si>
  <si>
    <t>48-111549</t>
  </si>
  <si>
    <t>0005-001210</t>
  </si>
  <si>
    <t>이하은</t>
  </si>
  <si>
    <t>Lee Haeun</t>
  </si>
  <si>
    <t>zzonga328@naver.com</t>
  </si>
  <si>
    <t>010-9991-9552</t>
  </si>
  <si>
    <t>010-7676-9552</t>
  </si>
  <si>
    <t>배색의 증가에 따른 단맛 연상 예측</t>
  </si>
  <si>
    <t>한국색채학회 논문집</t>
  </si>
  <si>
    <t>한국색채학회</t>
  </si>
  <si>
    <t>1226-6450</t>
  </si>
  <si>
    <t>172316</t>
  </si>
  <si>
    <t>74-327461</t>
  </si>
  <si>
    <t>0005-001212</t>
  </si>
  <si>
    <t>Kim Yeonsoo</t>
  </si>
  <si>
    <t>dustn0643@naver.com</t>
  </si>
  <si>
    <t>010-9838-0643</t>
  </si>
  <si>
    <t>010-8842-4643</t>
  </si>
  <si>
    <t>2A9409423504</t>
  </si>
  <si>
    <t>23-K9-004626</t>
  </si>
  <si>
    <t>58-111017</t>
  </si>
  <si>
    <t>0005-001213</t>
  </si>
  <si>
    <t>이아람</t>
  </si>
  <si>
    <t>LEE A RAM</t>
  </si>
  <si>
    <t>througharam@gmail.com</t>
  </si>
  <si>
    <t>010-4983-0700</t>
  </si>
  <si>
    <t>010-8011-9001</t>
  </si>
  <si>
    <t>101096</t>
  </si>
  <si>
    <t>47-106444</t>
  </si>
  <si>
    <t>ITQ한글파워포인트 A등급</t>
  </si>
  <si>
    <t>A001-2008104-005124</t>
  </si>
  <si>
    <t>2008.05.09</t>
  </si>
  <si>
    <t>0005-001214</t>
  </si>
  <si>
    <t>최윤선</t>
  </si>
  <si>
    <t>CHOIYUNSEON</t>
  </si>
  <si>
    <t>tscy96@naver.com</t>
  </si>
  <si>
    <t>010-2845-4826</t>
  </si>
  <si>
    <t>010-9489-2274</t>
  </si>
  <si>
    <t>101981</t>
  </si>
  <si>
    <t>20-K9-104461</t>
  </si>
  <si>
    <t>47-338413</t>
  </si>
  <si>
    <t>0005-001215</t>
  </si>
  <si>
    <t>임정수</t>
  </si>
  <si>
    <t>IM JUNGSOO</t>
  </si>
  <si>
    <t>when0325@naver.com</t>
  </si>
  <si>
    <t>010-2509-6257</t>
  </si>
  <si>
    <t>010-2565-6256</t>
  </si>
  <si>
    <t>0005-001216</t>
  </si>
  <si>
    <t>권다현</t>
  </si>
  <si>
    <t>Kwon Dahyeon</t>
  </si>
  <si>
    <t>kwond82@gmail.com</t>
  </si>
  <si>
    <t>010-9113-8772</t>
  </si>
  <si>
    <t>010-3517-8772</t>
  </si>
  <si>
    <t>134582</t>
  </si>
  <si>
    <t>66-214113</t>
  </si>
  <si>
    <t>0005-001217</t>
  </si>
  <si>
    <t>박현진</t>
  </si>
  <si>
    <t>Park Hyeonjin</t>
  </si>
  <si>
    <t>phj36612@naver.com</t>
  </si>
  <si>
    <t>010-5532-673</t>
  </si>
  <si>
    <t>010-5123-6783</t>
  </si>
  <si>
    <t>124877</t>
  </si>
  <si>
    <t>25-K9-024975</t>
  </si>
  <si>
    <t>73-122707</t>
  </si>
  <si>
    <t>0005-001218</t>
  </si>
  <si>
    <t>임효인</t>
  </si>
  <si>
    <t>LIM HYOIN</t>
  </si>
  <si>
    <t>hyoin0312@naver.com</t>
  </si>
  <si>
    <t>010-6221-5760</t>
  </si>
  <si>
    <t>02-441-5760</t>
  </si>
  <si>
    <t>2023.11.23</t>
  </si>
  <si>
    <t>YNPBY25EF8T992MID9HZ</t>
  </si>
  <si>
    <t>481395</t>
  </si>
  <si>
    <t>2022.03.03</t>
  </si>
  <si>
    <t>07-321260</t>
  </si>
  <si>
    <t>2009.11.09</t>
  </si>
  <si>
    <t>0005-001219</t>
  </si>
  <si>
    <t>박소현</t>
  </si>
  <si>
    <t>Park Sohyun</t>
  </si>
  <si>
    <t>ctrl.sft.n@gmail.com</t>
  </si>
  <si>
    <t>010-7186-6039</t>
  </si>
  <si>
    <t>010-2958-8123</t>
  </si>
  <si>
    <t>2021.11.21</t>
  </si>
  <si>
    <t>100591</t>
  </si>
  <si>
    <t>51-117979</t>
  </si>
  <si>
    <t>18-K9-030235</t>
  </si>
  <si>
    <t>2018.05.18</t>
  </si>
  <si>
    <t>0005-001221</t>
  </si>
  <si>
    <t>신현호</t>
  </si>
  <si>
    <t>Shin Hyunho</t>
  </si>
  <si>
    <t>sceenn@nate.com</t>
  </si>
  <si>
    <t>010-3049-5656</t>
  </si>
  <si>
    <t>010-4943-6871</t>
  </si>
  <si>
    <t>2014.09</t>
  </si>
  <si>
    <t>101895</t>
  </si>
  <si>
    <t>22-K9-037423</t>
  </si>
  <si>
    <t>0005-001223</t>
  </si>
  <si>
    <t>김은비</t>
  </si>
  <si>
    <t>Kim Eunbi</t>
  </si>
  <si>
    <t>rladmsql6522@naver.com</t>
  </si>
  <si>
    <t>010-9264-6521</t>
  </si>
  <si>
    <t>010-5771-6522</t>
  </si>
  <si>
    <t>25-K9-032825</t>
  </si>
  <si>
    <t>69-224182</t>
  </si>
  <si>
    <t>0005-001224</t>
  </si>
  <si>
    <t>임유정</t>
  </si>
  <si>
    <t>Lim Youjeong</t>
  </si>
  <si>
    <t>z0530z@naver.com</t>
  </si>
  <si>
    <t>010-3465-6027</t>
  </si>
  <si>
    <t>010-5583-6027</t>
  </si>
  <si>
    <t>100626</t>
  </si>
  <si>
    <t>56-231475</t>
  </si>
  <si>
    <t>토양환경기사</t>
  </si>
  <si>
    <t>21202241050E</t>
  </si>
  <si>
    <t>0005-001226</t>
  </si>
  <si>
    <t>심혜선</t>
  </si>
  <si>
    <t>Shim Hyeseon</t>
  </si>
  <si>
    <t>hanadool2011@naver.com</t>
  </si>
  <si>
    <t>010-3755-4796</t>
  </si>
  <si>
    <t>010-7121-4796</t>
  </si>
  <si>
    <t>155474</t>
  </si>
  <si>
    <t>국가편찬위원회</t>
  </si>
  <si>
    <t>71-102719</t>
  </si>
  <si>
    <t>2024.01.29</t>
  </si>
  <si>
    <t>0005-001227</t>
  </si>
  <si>
    <t>조윤경</t>
  </si>
  <si>
    <t>Jo Yungyeong</t>
  </si>
  <si>
    <t>glowky@naver.com</t>
  </si>
  <si>
    <t>010-5150-1342</t>
  </si>
  <si>
    <t>010-2556-1342</t>
  </si>
  <si>
    <t>101764</t>
  </si>
  <si>
    <t>73-123344</t>
  </si>
  <si>
    <t>25-K9-005692</t>
  </si>
  <si>
    <t>0119</t>
  </si>
  <si>
    <t>0005-001229</t>
  </si>
  <si>
    <t>남다름</t>
  </si>
  <si>
    <t>Nam Dareum</t>
  </si>
  <si>
    <t>ndr5298@naver.com</t>
  </si>
  <si>
    <t>010-7125-0335</t>
  </si>
  <si>
    <t>010-9856-9873</t>
  </si>
  <si>
    <t>2024.03.14</t>
  </si>
  <si>
    <t>101042</t>
  </si>
  <si>
    <t>창업지도사 2급</t>
  </si>
  <si>
    <t>삼일회게법인, 창업지도사협회</t>
  </si>
  <si>
    <t>2024B01-000001</t>
  </si>
  <si>
    <t>41-325007</t>
  </si>
  <si>
    <t>0005-001230</t>
  </si>
  <si>
    <t>김두혜</t>
  </si>
  <si>
    <t>Kim Doohye</t>
  </si>
  <si>
    <t>dodo4305@naver.com</t>
  </si>
  <si>
    <t>010-4344-4306</t>
  </si>
  <si>
    <t>010-9670-3663</t>
  </si>
  <si>
    <t>132367</t>
  </si>
  <si>
    <t>0005-001231</t>
  </si>
  <si>
    <t>황혜진</t>
  </si>
  <si>
    <t>Hwang Hyejin</t>
  </si>
  <si>
    <t>celestechosj@gmail.com</t>
  </si>
  <si>
    <t>010-7251-5512</t>
  </si>
  <si>
    <t>102178</t>
  </si>
  <si>
    <t>22-K9-089466</t>
  </si>
  <si>
    <t>국사편찬의원회</t>
  </si>
  <si>
    <t>36-103597</t>
  </si>
  <si>
    <t>0005-001232</t>
  </si>
  <si>
    <t>송인애</t>
  </si>
  <si>
    <t>Song Inae</t>
  </si>
  <si>
    <t>dlsdo103@gmail.com</t>
  </si>
  <si>
    <t>010-4912-8624</t>
  </si>
  <si>
    <t>010-5056-4540</t>
  </si>
  <si>
    <t>150241</t>
  </si>
  <si>
    <t>한경협 ESG전문가 자격증</t>
  </si>
  <si>
    <t>한경협 국제경영원</t>
  </si>
  <si>
    <t>2024-0017-214</t>
  </si>
  <si>
    <t>57-244020</t>
  </si>
  <si>
    <t>0005-001233</t>
  </si>
  <si>
    <t>Park Jihyeon</t>
  </si>
  <si>
    <t>gih516@naver.com</t>
  </si>
  <si>
    <t>010-6323-9806</t>
  </si>
  <si>
    <t>010-9249-0529</t>
  </si>
  <si>
    <t>충청북도경찰청</t>
  </si>
  <si>
    <t>0005-001234</t>
  </si>
  <si>
    <t>승지영</t>
  </si>
  <si>
    <t>Seung jiyoung</t>
  </si>
  <si>
    <t>4hellokitty6@naver.com</t>
  </si>
  <si>
    <t>010-3440-6359</t>
  </si>
  <si>
    <t>163980</t>
  </si>
  <si>
    <t>19-K9-039085</t>
  </si>
  <si>
    <t>2019.05.03</t>
  </si>
  <si>
    <t>37-107573</t>
  </si>
  <si>
    <t>0005-001235</t>
  </si>
  <si>
    <t>조희지</t>
  </si>
  <si>
    <t>Jo Heeji</t>
  </si>
  <si>
    <t>dpvpfxkq556@naver.com</t>
  </si>
  <si>
    <t>010-7472-3573</t>
  </si>
  <si>
    <t>010-7711-1908</t>
  </si>
  <si>
    <t>Discovery and characterization of a potent activator of the BKCa channel that relives overactive bladder syndrome in rats</t>
  </si>
  <si>
    <t>European Journal of Pharmacology, 927, 175055, 2022.</t>
  </si>
  <si>
    <t>0014-2999</t>
  </si>
  <si>
    <t>Novel Thioxothiazolo[3,4‑a]quinazolin-5(4H)‑one Derivatives as BKCa Channel Activators for Urinary Incontinence</t>
  </si>
  <si>
    <t>ACS Medicinal Chemistry Letters, 13, 1052-1061, 2022. </t>
  </si>
  <si>
    <t>2022.06.21</t>
  </si>
  <si>
    <t>1948-5875</t>
  </si>
  <si>
    <t>Synthesis and BK channel-opening activity of 2-amino-1,3-thiazole derivatives</t>
  </si>
  <si>
    <t>Bioorganic &amp; Medicinal Chemistry Letters, 43, 128083, 2021.</t>
  </si>
  <si>
    <t>2021.05.06</t>
  </si>
  <si>
    <t>0960-894X</t>
  </si>
  <si>
    <t>2024.07.06</t>
  </si>
  <si>
    <t>100235</t>
  </si>
  <si>
    <t>IPAT(지식재산능력시험) 4급(공인)</t>
  </si>
  <si>
    <t>2025-30-100244</t>
  </si>
  <si>
    <t>0005-001236</t>
  </si>
  <si>
    <t>Lee Youjin</t>
  </si>
  <si>
    <t>yujin1178@gmail.com</t>
  </si>
  <si>
    <t>010-9155-4627</t>
  </si>
  <si>
    <t>010-5797-4627</t>
  </si>
  <si>
    <t>111317</t>
  </si>
  <si>
    <t>21-K9-023151</t>
  </si>
  <si>
    <t>51-144855</t>
  </si>
  <si>
    <t>0005-001238</t>
  </si>
  <si>
    <t>이수미</t>
  </si>
  <si>
    <t>Lee Soomi</t>
  </si>
  <si>
    <t>soociety@naver.com</t>
  </si>
  <si>
    <t>010-9865-9801</t>
  </si>
  <si>
    <t>010-9869-9801</t>
  </si>
  <si>
    <t>137140</t>
  </si>
  <si>
    <t>22-k9-034866</t>
  </si>
  <si>
    <t>55-105524</t>
  </si>
  <si>
    <t>0005-001239</t>
  </si>
  <si>
    <t>박배근</t>
  </si>
  <si>
    <t>Park Baegeun</t>
  </si>
  <si>
    <t>pbg970811@naver.com</t>
  </si>
  <si>
    <t>010-6261-3965</t>
  </si>
  <si>
    <t>010-3009-0969</t>
  </si>
  <si>
    <t>2021.12</t>
  </si>
  <si>
    <t>2K6773403522</t>
  </si>
  <si>
    <t>51-113134</t>
  </si>
  <si>
    <t>424117</t>
  </si>
  <si>
    <t>0811</t>
  </si>
  <si>
    <t>0005-001241</t>
  </si>
  <si>
    <t>오승현</t>
  </si>
  <si>
    <t>Oh Seunghyeon</t>
  </si>
  <si>
    <t>dhtmdguslove@naver.com</t>
  </si>
  <si>
    <t>010-7771-9903</t>
  </si>
  <si>
    <t>010-8575-3561</t>
  </si>
  <si>
    <t>118043</t>
  </si>
  <si>
    <t>25-K9-024009</t>
  </si>
  <si>
    <t>71-100634</t>
  </si>
  <si>
    <t>0005-001242</t>
  </si>
  <si>
    <t>kimso218@naver.com</t>
  </si>
  <si>
    <t>010-8508-3926</t>
  </si>
  <si>
    <t>010-8648-3926</t>
  </si>
  <si>
    <t>SMAT(서비스경영) 3급</t>
  </si>
  <si>
    <t>MASM319313670774</t>
  </si>
  <si>
    <t>2019.04.20</t>
  </si>
  <si>
    <t>40-226670</t>
  </si>
  <si>
    <t>0005-001243</t>
  </si>
  <si>
    <t>이안나</t>
  </si>
  <si>
    <t>LEE Anna</t>
  </si>
  <si>
    <t>sui9803@naver.com</t>
  </si>
  <si>
    <t>010-7530-9379</t>
  </si>
  <si>
    <t>010-4267-9379</t>
  </si>
  <si>
    <t>2021.08.21</t>
  </si>
  <si>
    <t>164284</t>
  </si>
  <si>
    <t>48-105088</t>
  </si>
  <si>
    <t>한국산업인력관리공단</t>
  </si>
  <si>
    <t>16203020246Y</t>
  </si>
  <si>
    <t>0005-001244</t>
  </si>
  <si>
    <t>이주영</t>
  </si>
  <si>
    <t>Lee Joo Young</t>
  </si>
  <si>
    <t>ks1253@naver.com</t>
  </si>
  <si>
    <t>010-2484-0807</t>
  </si>
  <si>
    <t>010-3941-8836</t>
  </si>
  <si>
    <t>Maternal pre-pregnancy obesity affects the uncinate fasciculus white matter tract in preterm infants</t>
  </si>
  <si>
    <t>Frontiers in Pediatris, Volume 11, 1-12, 2023</t>
  </si>
  <si>
    <t>2296-2360</t>
  </si>
  <si>
    <t>Altered asymmetries of the structural networks comprising the fronto-limbic brain circuitry of preterm infants</t>
  </si>
  <si>
    <t>Scientific Reports, Volume 11, article number 1318, 2021</t>
  </si>
  <si>
    <t>2021.01.14</t>
  </si>
  <si>
    <t>NATURE RESEARCH</t>
  </si>
  <si>
    <t>Accelerated Small‑World Property of Structural Brain Networks in Preterm Infants at Term‑Equivalent Age</t>
  </si>
  <si>
    <t>Neonatology, Volume 115, Issue 2, Page 99-107, 2019</t>
  </si>
  <si>
    <t>Karger</t>
  </si>
  <si>
    <t>1661‑7819</t>
  </si>
  <si>
    <t>0002-0024070</t>
  </si>
  <si>
    <t>0005-001247</t>
  </si>
  <si>
    <t>이민섭</t>
  </si>
  <si>
    <t>Lee Minseob</t>
  </si>
  <si>
    <t>lmseob0302@gmail.com</t>
  </si>
  <si>
    <t>010-2001-3241</t>
  </si>
  <si>
    <t>010-5410-3241</t>
  </si>
  <si>
    <t>2014.12</t>
  </si>
  <si>
    <t>2016.09</t>
  </si>
  <si>
    <t>167786</t>
  </si>
  <si>
    <t>21-K9-130805</t>
  </si>
  <si>
    <t>0005-001248</t>
  </si>
  <si>
    <t>송윤아</t>
  </si>
  <si>
    <t>Song Yuna</t>
  </si>
  <si>
    <t>sadbsdk@naver.com</t>
  </si>
  <si>
    <t>010-2630-6812</t>
  </si>
  <si>
    <t>010-3113-7413</t>
  </si>
  <si>
    <t>101017</t>
  </si>
  <si>
    <t>25-K9-009077</t>
  </si>
  <si>
    <t>69-102639</t>
  </si>
  <si>
    <t>0005-001249</t>
  </si>
  <si>
    <t>안연수</t>
  </si>
  <si>
    <t>An Yeonsu</t>
  </si>
  <si>
    <t>dustn9811@naver.com</t>
  </si>
  <si>
    <t>010-4336-3470</t>
  </si>
  <si>
    <t>010-4518-2374</t>
  </si>
  <si>
    <t>102485</t>
  </si>
  <si>
    <t>49-105897</t>
  </si>
  <si>
    <t>20202040614B</t>
  </si>
  <si>
    <t>0503</t>
  </si>
  <si>
    <t>0005-001250</t>
  </si>
  <si>
    <t>신주연</t>
  </si>
  <si>
    <t>Shin Jooyeon</t>
  </si>
  <si>
    <t>woltanri@naver.com</t>
  </si>
  <si>
    <t>010-5232-9251</t>
  </si>
  <si>
    <t>010-2012-6137</t>
  </si>
  <si>
    <t>304.0</t>
  </si>
  <si>
    <t>XDD5-04B3-A170-A77E</t>
  </si>
  <si>
    <t>20-K9-090497</t>
  </si>
  <si>
    <t>2020.10.09</t>
  </si>
  <si>
    <t>31-102839</t>
  </si>
  <si>
    <t>0005-001251</t>
  </si>
  <si>
    <t>조아라</t>
  </si>
  <si>
    <t>CHOARA</t>
  </si>
  <si>
    <t>openended@hanmail.net</t>
  </si>
  <si>
    <t>010-7661-9696</t>
  </si>
  <si>
    <t>010-7414-2072</t>
  </si>
  <si>
    <t>2H9840335304</t>
  </si>
  <si>
    <t>0005-001252</t>
  </si>
  <si>
    <t>박하경</t>
  </si>
  <si>
    <t>Park Ha Kyung</t>
  </si>
  <si>
    <t>gkrud44@nate.com</t>
  </si>
  <si>
    <t>010-2715-2751</t>
  </si>
  <si>
    <t>010-9701-2751</t>
  </si>
  <si>
    <t>Level 2 (82)</t>
  </si>
  <si>
    <t>0002-0024496</t>
  </si>
  <si>
    <t>57-121585</t>
  </si>
  <si>
    <t>0005-001253</t>
  </si>
  <si>
    <t>조승현</t>
  </si>
  <si>
    <t>Cho Seunghyun</t>
  </si>
  <si>
    <t>hans018@naver.com</t>
  </si>
  <si>
    <t>010-6423-5983</t>
  </si>
  <si>
    <t>010-6413-5983</t>
  </si>
  <si>
    <t>104549</t>
  </si>
  <si>
    <t>74-218003</t>
  </si>
  <si>
    <t>25-I9-001579</t>
  </si>
  <si>
    <t>0005-001254</t>
  </si>
  <si>
    <t>신재인</t>
  </si>
  <si>
    <t>JAEIN SHIN</t>
  </si>
  <si>
    <t>janey28161217@gmail.com</t>
  </si>
  <si>
    <t>010-2816-1217</t>
  </si>
  <si>
    <t>010-6507-2144</t>
  </si>
  <si>
    <t>SQLD-055000151</t>
  </si>
  <si>
    <t>0005-001255</t>
  </si>
  <si>
    <t>김연경</t>
  </si>
  <si>
    <t>KIM YEON GYEONG</t>
  </si>
  <si>
    <t>ymyg1102@naver.com</t>
  </si>
  <si>
    <t>010-5337-4877</t>
  </si>
  <si>
    <t>010-3006-4877</t>
  </si>
  <si>
    <t>2A5302603328</t>
  </si>
  <si>
    <t>1209130015</t>
  </si>
  <si>
    <t>38-137224</t>
  </si>
  <si>
    <t>2018.02.03</t>
  </si>
  <si>
    <t>0005-001257</t>
  </si>
  <si>
    <t>Lee Hyunju</t>
  </si>
  <si>
    <t>hjcg33@gmail.com</t>
  </si>
  <si>
    <t>010-6259-9398</t>
  </si>
  <si>
    <t>010-3054-9392</t>
  </si>
  <si>
    <t>2021.11.06</t>
  </si>
  <si>
    <t>118481</t>
  </si>
  <si>
    <t>23-K9-031825</t>
  </si>
  <si>
    <t>57-108160</t>
  </si>
  <si>
    <t>0005-001258</t>
  </si>
  <si>
    <t>이혜진</t>
  </si>
  <si>
    <t>Lee Hyejin</t>
  </si>
  <si>
    <t>lhj4119@gmail.com</t>
  </si>
  <si>
    <t>010-2020-5164</t>
  </si>
  <si>
    <t>010-3849-5164</t>
  </si>
  <si>
    <t>한국수출입은행</t>
  </si>
  <si>
    <t>보고타사무소</t>
  </si>
  <si>
    <t>보고서 작성 및 행정 업무</t>
  </si>
  <si>
    <t>인천국제공항공사</t>
  </si>
  <si>
    <t>글로벌교육팀</t>
  </si>
  <si>
    <t>통번역 등 교육운영 지원, 교육프로그램 온라인 마케팅 기획</t>
  </si>
  <si>
    <t>970.0</t>
  </si>
  <si>
    <t>140805</t>
  </si>
  <si>
    <t>21-K9-043333</t>
  </si>
  <si>
    <t>국제기구</t>
  </si>
  <si>
    <t>WHO, WTO, UNDP 등 주요 국제기구의 기능과 협력 구조를 학습하며, 국제협력 사업에 있어 이해관계자 간 조정과 다자간 파트너십 형성의 중요성을 체감했습니다</t>
  </si>
  <si>
    <t>정치학연구방법론</t>
  </si>
  <si>
    <t>정성적·정량적 분석 기법을 통해 정책자료나 외교 보고서의 구조와 설계 방식을 익혔고, 데이터 분석 및 보고서 작성 역량을 키웠습니다.</t>
  </si>
  <si>
    <t>보건산업진흥원의 국제의료사업지원 직무는, 다양한 국가의 보건의료 시스템과 정책을 이해하고, 이를 비교 분석해 사업 전략을 수립하는 능력이 요구된다고 이해하고 있습니다. 특히 국가별 제도와 시장 특성이 다양한 상황에서, 수치와 정보를 단순 나열하는 데 그치지 않고 이를 논리적으로 구조화해 의미 있는 방향성을 제시하는 ‘분석력’이 필수적이라 판단합니다.
저는 이러한 분석 기반의 정책적 사고를 한국수출입은행 인턴십을 통해 체계화한 바 있으며, 국가간 차이를 비교하고 실무에 활용 가능한 자료로 가공하는 경험을 통해 해당 직무에 기여할 수 있는 준비를 갖추었다고 생각합니다. 당시 해외사무소에서 본사에 정기적으로 전달해야 하는 국가별 신용도분석 보고서를 작성하는 업무를 맡았고, 참고해야 할 이전 보고서들이 제각기 형식이 달라 비교가 어렵고, 일부 출처가 불분명한 문제가 있었습니다. 저는 모든 자료의 공통 항목을 추출하고, 출처별 신뢰도 기준을 설정한 후, 표 형식으로 국가별 분석 구조를 통일했습니다. 이를 통해 보고서 간 일관성과 비교 가능성이 확보되었고, 소장님으로부터 “정책 브리핑에 바로 활용 가능한 정리 방식”이라는 긍정적 평가를 받았습니다.
이 경험은 단순한 수집을 넘어, 맥락을 파악하고 핵심을 추출해 조직이 활용할 수 있는 정보로 가공하는 과정을 훈련할 수 있었던 기회였습니다. 한국보건산업진흥원의 국제의료 사업 지원에서도, 다양한 국가의 의료정책과 수요를 구조화하고 전략적 시사점을 도출해내는 데 이러한 역량을 효과적으로 발휘하고자 합니다.</t>
  </si>
  <si>
    <t>저는 한국보건산업진흥원이 국민 건강과 생명에 직결되는 보건산업을 공익적으로 육성하는 기관이라고 이해하고 있습니다. 특히 보건의료의 디지털화, 초고령사회 진입, 감염병 확산 등 복합적인 보건환경 변화 속에서, 한국보건산업진흥원은 바이오, 디지털헬스 등 첨단 산업을 활성화하는 동시에 국민 삶의 질을 높이는 데 중추적인 역할을 수행하고 있다고 생각합니다.
이러한 미션을 실현하기 위해, 저는 무엇보다 ‘신뢰를 기반으로 한 직업윤리’가 중요하다고 판단합니다. 국제의료사업은 국내외 협력 파트너, 환자, 정부기관 등 다양한 이해관계자가 연계된 업무인 만큼, 민감한 정책자료 및 개인정보를 정확하고 책임 있게 다루는 자세가 필수입니다. 정보의 정확성과 보안성, 그리고 반복 업무에서도 일관된 기준을 유지하는 성실함이 공공기관의 신뢰를 지탱한다고 생각합니다.
이와 관련된 경험으로는 서울시의회 아르바이트 당시, 정당 소속 당원들의 개인정보 및 상임위 내부 회의자료를 엑셀로 정리·관리하는 업무를 맡은 바 있습니다. 당시 저는 자료 유출 방지를 위해 USB 및 클라우드 사용을 제한하고, 출력물은 이중 확인 후 폐기 기준을 철저히 따르는 등 보안 수칙을 자율적으로 적용했습니다. 또한 이름 철자와 주민번호 오류를 방지하기 위해 데이터 입력 후 전수 검토를 세 차례 반복했고, 실제로 누락 항목과 오기재를 직접 찾아내 수정함으로써, 자료의 완성도를 높일 수 있었습니다.
이 경험은 반복적이고 사소해 보일 수 있는 업무 속에서도, 정보의 정확성과 책임을 지키는 태도가 공공기관 실무의 기반이라는 점을 깊이 체감하게 해주었습니다. 한국보건산업진흥원의 국제의료사업 분야에서도, 저는 이러한 ‘신뢰 기반의 업무 윤리’를 바탕으로 국내외 협력관계 속에서 공공성과 전문성을 동시에 실현하는 구성원이 되고자 합니다.</t>
  </si>
  <si>
    <t>대학교 학회 활동 중 신입회원 모집 방식에 대해 동료 간 의견 충돌을 겪은 경험이 있습니다. 당시 예년보다 지원자가 크게 늘었는데, 동료 중 한 사람이 다인원 관리와 참여율 저하 문제를 고려해 간단한 면담을 도입하자고 주장했습니다. 반면, 다른 동료는 평가처럼 보일 수 있다며 반대 의견을 내놓았습니다.
논의가 교착상태에 빠지자, 저는 역대 세미나 참석률과 회원 유지 데이터를 정리해 간단한 그래프를 만들어 보았습니다. 분석 결과, 회원이 많을수록 관리가 어렵고 참여 유지가 힘들다는 것을 알아내 학회원들과 공유했습니다. 동시에 다른 동료의 우려도 반영해, '평가'가 아닌 '활동 방향 안내 및 참여 의지 확인'이라는 목적을 가진 면담을 실행하는 것을 제안했습니다.
최종적으로 양측 의견을 반영한 해당 방식이 채택되었고, 이후에는 학회원들과 신입회원의 소속감을 높이기 위한 활동을 기획하는 회의를 정기적으로 가졌습니다. 그 과정에서 저는 회의 시작 전 ‘사전 의견 공유 폼’을 만들어 회의 전 논의 포인트를 정리하고, 회의록도 시각화해 공유하는 역할을 맡았습니다. 학회원들과 함께 고민한 끝에 소모임 기획과 활동별 리마인드 메시지 등을 운영했습니다.
결과적으로, 해당 학년도에는 신입회원 100% 유지율을 기록하며 유의미한 성과를 거두었습니다. 이 경험을 통해  단순히 갈등을 피하는 것이 아닌, 팀 내 이견을 효과적으로 조율하는 방식에 대해 스스로 학습하게 되었습니다.</t>
  </si>
  <si>
    <t>저는 복잡한 과제를 구조화하고 시각화함으로써, 구성원 간 원활한 협업 흐름을 만드는 데 강점을 갖고 있습니다. 이는 특히 다양한 부서와 이해관계자 간 협력이 중요한 한국보건산업진흥원의 업무 환경에서 효과적으로 작용할 수 있다고 생각합니다.
인천공항 인턴십 당시, 각 부서 인턴들이 참여하는 홍보영상 기획 프로젝트가 있었는데, 작업 방식과 기대치가 달라 진행이 지체되었습니다. 저는 매일 5분간의 데일리 회의와 간단한 콘티 시트를 제안해 업무 흐름을 시각화하고, 역할과 일정을 명확히 조정했습니다. 그 결과 프로젝트 속도는 계획 대비 약 30% 단축되었고, 구성원 간 신뢰도도 높아졌습니다.
또한, 수출입은행 인턴 중 협업하여 현지조사 보고서를 작성해야하는 업무를 맡은 당시에도 비슷한 방식으로 팀워크를 강화했습니다. 각자가 맡은 국가별 사례 조사가 중복되고 범위가 불명확하다는 문제가 발생했는데, 저는 초반 리서치 범위와 기준을 재정리하고, 조사 방식에 따라 담당 국가를 재분배했습니다. 이후 결과물을 표준화된 양식으로 통합하여 전체 발표자료로 정리했습니다. 이 경험은 방식이 모호한 상황에서도 효율적 협업 흐름을 만드는 훈련이 되었습니다.
반면, 저의 보완점은 완성도에 집착해 초기 단계에서 속도가 다소 느려지는 경향이 있다는 점입니다. 이를 극복하기 위해 최근에는 ‘빠른 초안 작성–피드백 반영’ 구조를 반복하며 속도와 품질 간 균형을 조율하는 연습을 하고 있습니다. 한국보건산업진흥원의 실무 환경에서도 이 같은 노력을 통해 지속적으로 성장해나가겠습니다.</t>
  </si>
  <si>
    <t>0005-001259</t>
  </si>
  <si>
    <t>이승연</t>
  </si>
  <si>
    <t>Lee Seungyeon</t>
  </si>
  <si>
    <t>613_miso@naver.com</t>
  </si>
  <si>
    <t>010-2923-4205</t>
  </si>
  <si>
    <t>010-3253-4205</t>
  </si>
  <si>
    <t>Clinical and Cytogenetic Findings from 14,011 Amniocentesis Cases in Korea Following the Implementation of Non-Invasive Prenatal Testing (2014–2023)</t>
  </si>
  <si>
    <t>Lab Med Online 2025;15(3):247-255.</t>
  </si>
  <si>
    <t>Lab Med Online</t>
  </si>
  <si>
    <t>2093-6346</t>
  </si>
  <si>
    <t>Growth Characteristics and Applicability for Health Promotion of Hydroponic Basil Treated with Nutrient-enhanced Effective Microorganisms Powder</t>
  </si>
  <si>
    <t>Journal of Next-generation Convergence Technology Association Vol.9, No.5, pp. 1221-1230, 2025</t>
  </si>
  <si>
    <t>(8/10)</t>
  </si>
  <si>
    <t>Journal of Next-generation Convergence Technology Association</t>
  </si>
  <si>
    <t>2508-8270</t>
  </si>
  <si>
    <t>Strategic Institutionalization of Point-of-Care Testing (POCT) in Response to a Super-Aged Society: Focusing on the Role of Clinical Laboratory Scientists</t>
  </si>
  <si>
    <t>Korean Journal of Clinical Laboratory Science, 2025</t>
  </si>
  <si>
    <t>Korean Journal of Clinical Laboratory Science</t>
  </si>
  <si>
    <t>2288-1662</t>
  </si>
  <si>
    <t>141071</t>
  </si>
  <si>
    <t>59270</t>
  </si>
  <si>
    <t>0005-001260</t>
  </si>
  <si>
    <t>신창현</t>
  </si>
  <si>
    <t>SHIN CHANG HYEON</t>
  </si>
  <si>
    <t>sundaycos@naver.com</t>
  </si>
  <si>
    <t>010-9323-8655</t>
  </si>
  <si>
    <t>010-9536-6501</t>
  </si>
  <si>
    <t>2020.11.29</t>
  </si>
  <si>
    <t>121686</t>
  </si>
  <si>
    <t>57-110913</t>
  </si>
  <si>
    <t>20-K9-091470</t>
  </si>
  <si>
    <t>0005-001261</t>
  </si>
  <si>
    <t>윤준석</t>
  </si>
  <si>
    <t>Yoon Junseok</t>
  </si>
  <si>
    <t>beckhamjune@naver.com</t>
  </si>
  <si>
    <t>010-4017-7508</t>
  </si>
  <si>
    <t>181214</t>
  </si>
  <si>
    <t>21-k9-012058</t>
  </si>
  <si>
    <t>0005-001262</t>
  </si>
  <si>
    <t>권보형</t>
  </si>
  <si>
    <t>Kweon Bohyeong</t>
  </si>
  <si>
    <t>kbh961028@naver.com</t>
  </si>
  <si>
    <t>010-3223-2988</t>
  </si>
  <si>
    <t>010-9506-1988</t>
  </si>
  <si>
    <t>112479</t>
  </si>
  <si>
    <t>70-103586</t>
  </si>
  <si>
    <t>0005-001264</t>
  </si>
  <si>
    <t>박지선</t>
  </si>
  <si>
    <t>PARK JISUN</t>
  </si>
  <si>
    <t>bananajisun@gmail.com</t>
  </si>
  <si>
    <t>010-6660-8235</t>
  </si>
  <si>
    <t>010-2042-8235</t>
  </si>
  <si>
    <t>2024.04.14</t>
  </si>
  <si>
    <t>16-K9-024975</t>
  </si>
  <si>
    <t>2016.04.15</t>
  </si>
  <si>
    <t>22183</t>
  </si>
  <si>
    <t>0005-001265</t>
  </si>
  <si>
    <t>박태옥</t>
  </si>
  <si>
    <t>Park Taeok</t>
  </si>
  <si>
    <t>pto9362@daum.net</t>
  </si>
  <si>
    <t>010-9362-3398</t>
  </si>
  <si>
    <t>010-6340-4127</t>
  </si>
  <si>
    <t>Level 2 (69)</t>
  </si>
  <si>
    <t>0002-0020178</t>
  </si>
  <si>
    <t>1207532648</t>
  </si>
  <si>
    <t>2017.12.21</t>
  </si>
  <si>
    <t>28-103349</t>
  </si>
  <si>
    <t>2015.08.25</t>
  </si>
  <si>
    <t>0005-001267</t>
  </si>
  <si>
    <t>주은혜</t>
  </si>
  <si>
    <t>JOO EUNHYE</t>
  </si>
  <si>
    <t>eunhye7456@naver.com</t>
  </si>
  <si>
    <t>010-4523-7456</t>
  </si>
  <si>
    <t>010-6616-3377</t>
  </si>
  <si>
    <t>2024.08.03</t>
  </si>
  <si>
    <t>102369</t>
  </si>
  <si>
    <t>위험물산업기사</t>
  </si>
  <si>
    <t>25201141320E</t>
  </si>
  <si>
    <t>2016.01.20</t>
  </si>
  <si>
    <t>0925</t>
  </si>
  <si>
    <t>0005-001269</t>
  </si>
  <si>
    <t>장연재</t>
  </si>
  <si>
    <t>Jang Yeonjae</t>
  </si>
  <si>
    <t>zjvlgkswks96@naver.com</t>
  </si>
  <si>
    <t>010-4670-0398</t>
  </si>
  <si>
    <t>010-4795-9726</t>
  </si>
  <si>
    <t>2022.10.22</t>
  </si>
  <si>
    <t>152121</t>
  </si>
  <si>
    <t>25-K9-035069</t>
  </si>
  <si>
    <t>0005-001270</t>
  </si>
  <si>
    <t>최희주</t>
  </si>
  <si>
    <t>Choi Huiju</t>
  </si>
  <si>
    <t>hjhj9912@naver.com</t>
  </si>
  <si>
    <t>010-2889-0978</t>
  </si>
  <si>
    <t>010-2284-0978</t>
  </si>
  <si>
    <t>127199</t>
  </si>
  <si>
    <t>24203290465N</t>
  </si>
  <si>
    <t>64-213221</t>
  </si>
  <si>
    <t>0005-001273</t>
  </si>
  <si>
    <t>이병환</t>
  </si>
  <si>
    <t>Lee Byunghwan</t>
  </si>
  <si>
    <t>bhlee4964@gmail.com</t>
  </si>
  <si>
    <t>010-4521-4964</t>
  </si>
  <si>
    <t>010-3672-4964</t>
  </si>
  <si>
    <t>154540</t>
  </si>
  <si>
    <t>2014.02.26</t>
  </si>
  <si>
    <t>0005-001274</t>
  </si>
  <si>
    <t>송채현</t>
  </si>
  <si>
    <t>Song Chaehyeon</t>
  </si>
  <si>
    <t>karapark13@naver.com</t>
  </si>
  <si>
    <t>010-8781-2160</t>
  </si>
  <si>
    <t>010-5553-2160</t>
  </si>
  <si>
    <t>101397</t>
  </si>
  <si>
    <t>61-109551</t>
  </si>
  <si>
    <t>30031</t>
  </si>
  <si>
    <t>0005-001275</t>
  </si>
  <si>
    <t>이진경</t>
  </si>
  <si>
    <t>Lee Jinkyung</t>
  </si>
  <si>
    <t>jpk04056@naver.com</t>
  </si>
  <si>
    <t>010-7422-9173</t>
  </si>
  <si>
    <t>010-5110-9173</t>
  </si>
  <si>
    <t>102469</t>
  </si>
  <si>
    <t>442773</t>
  </si>
  <si>
    <t>2021.02.18</t>
  </si>
  <si>
    <t>0005-001276</t>
  </si>
  <si>
    <t>김가혜</t>
  </si>
  <si>
    <t>Kim Gahye</t>
  </si>
  <si>
    <t>tr_hyeip23@naver.com</t>
  </si>
  <si>
    <t>010-9966-3917</t>
  </si>
  <si>
    <t>IVNO-2YO8-D3OX-1S6U-D4JO</t>
  </si>
  <si>
    <t>0005-001279</t>
  </si>
  <si>
    <t>마희진</t>
  </si>
  <si>
    <t>Ma Heejin</t>
  </si>
  <si>
    <t>magmlwls@gmail.com</t>
  </si>
  <si>
    <t>010-2738-9664</t>
  </si>
  <si>
    <t>010-8774-9664</t>
  </si>
  <si>
    <t>73-114411</t>
  </si>
  <si>
    <t>22-K9-082805</t>
  </si>
  <si>
    <t>0005-001280</t>
  </si>
  <si>
    <t>이윤선</t>
  </si>
  <si>
    <t>LeeYoonSun</t>
  </si>
  <si>
    <t>ysunny1541@naver.com</t>
  </si>
  <si>
    <t>010-8409-9649</t>
  </si>
  <si>
    <t>010-9100-3277</t>
  </si>
  <si>
    <t>152938</t>
  </si>
  <si>
    <t>29216153</t>
  </si>
  <si>
    <t>08-K9-048782</t>
  </si>
  <si>
    <t>2008.09.05</t>
  </si>
  <si>
    <t>0005-001281</t>
  </si>
  <si>
    <t>박강산</t>
  </si>
  <si>
    <t>Park Kangsan</t>
  </si>
  <si>
    <t>kangsan00123@gmail.com</t>
  </si>
  <si>
    <t>010-8241-6441</t>
  </si>
  <si>
    <t>020-2250-6441</t>
  </si>
  <si>
    <t>147335</t>
  </si>
  <si>
    <t>51-100944</t>
  </si>
  <si>
    <t>0005-001283</t>
  </si>
  <si>
    <t>임상윤</t>
  </si>
  <si>
    <t>Lim Sangyoon</t>
  </si>
  <si>
    <t>sangyoon2003@hanmail.net</t>
  </si>
  <si>
    <t>010-9630-3174</t>
  </si>
  <si>
    <t>010-9995-3174</t>
  </si>
  <si>
    <t>2022.01.02</t>
  </si>
  <si>
    <t>2A1504602262</t>
  </si>
  <si>
    <t>120101020901</t>
  </si>
  <si>
    <t>44-1030156</t>
  </si>
  <si>
    <t>0005-001284</t>
  </si>
  <si>
    <t>이슬</t>
  </si>
  <si>
    <t>Lee Seul</t>
  </si>
  <si>
    <t>dd9772@naver.com</t>
  </si>
  <si>
    <t>010-2363-9772</t>
  </si>
  <si>
    <t>010-2764-9772</t>
  </si>
  <si>
    <t>71271</t>
  </si>
  <si>
    <t>0005-001285</t>
  </si>
  <si>
    <t>dh920121@hanmail.net</t>
  </si>
  <si>
    <t>010-4161-8367</t>
  </si>
  <si>
    <t>010-9406-8972</t>
  </si>
  <si>
    <t>136870</t>
  </si>
  <si>
    <t>74-211241</t>
  </si>
  <si>
    <t>23-K9-060541</t>
  </si>
  <si>
    <t>0121</t>
  </si>
  <si>
    <t>0005-001286</t>
  </si>
  <si>
    <t>박사연</t>
  </si>
  <si>
    <t>Park Sayeon</t>
  </si>
  <si>
    <t>qkelelr@naver.com</t>
  </si>
  <si>
    <t>010-2798-9181</t>
  </si>
  <si>
    <t>010-6680-9181</t>
  </si>
  <si>
    <t>(재)서울경제진흥원</t>
  </si>
  <si>
    <t>DMC활성화팀</t>
  </si>
  <si>
    <t>선임(6급)</t>
  </si>
  <si>
    <t>중소기업 지원센터 입주기업 모집 및 운영, XR 해커톤 및 컨퍼런스 주최, XR 중소기업 지원 사업 운영, 디지털 사이니지 관리 및 운영</t>
  </si>
  <si>
    <t>(주)이제이정보시스템</t>
  </si>
  <si>
    <t>2018.07.24</t>
  </si>
  <si>
    <t>홍보·마케팅팀</t>
  </si>
  <si>
    <t>온라인 광고 집행, SNS 콘텐츠 기획 및 관리, 박람회 등 오프라인 홍보 기획 및 운영, 언론보도자료 작</t>
  </si>
  <si>
    <t>경력전환</t>
  </si>
  <si>
    <t>(주)퍼플프렌즈</t>
  </si>
  <si>
    <t>2017.08.23</t>
  </si>
  <si>
    <t>IMC1본부</t>
  </si>
  <si>
    <t>시장분석을 통한 마케팅 제안 기획 및 실행</t>
  </si>
  <si>
    <t>회사 경영상황 악화</t>
  </si>
  <si>
    <t>2015.11.03</t>
  </si>
  <si>
    <t>기관 언론 모니터링, 기관 견학 담당, 기관 행사 지원 및 촬영 담당</t>
  </si>
  <si>
    <t>113874</t>
  </si>
  <si>
    <t>한국인력공단</t>
  </si>
  <si>
    <t>15203131005X</t>
  </si>
  <si>
    <t>24-224997</t>
  </si>
  <si>
    <t>조사연구방법</t>
  </si>
  <si>
    <t>체계적인 자료 수집과 분석 방법을 익혀 객관적 연구 결과 도출을 학습</t>
  </si>
  <si>
    <t>논리와 비판적사고</t>
  </si>
  <si>
    <t>논리적 사고와 비판적 분석으로 문제 해결력과 의사결정 능력 강화</t>
  </si>
  <si>
    <t>글로벌 커뮤니케이션론</t>
  </si>
  <si>
    <t>다문화 환경에서의 효과적 의사소통과 국제 협력 방법 연구</t>
  </si>
  <si>
    <t>소비자 행동 이해와 시장 분석을 통해 효과적인 마케팅 전략 수립</t>
  </si>
  <si>
    <t>커뮤니케이션 윤리</t>
  </si>
  <si>
    <t>윤리적 의사소통의 원칙과 실제 사례를 통해 신뢰 구축법 학습</t>
  </si>
  <si>
    <t>[전략적 기획과 실행력을 갖춘 경영기획 인재]
한국보건산업진흥원의 경영기획 직무는 기관의 비전과 전략을 수립하고, 이를 실현하기 위한 실행계획을 관리·조정하는 핵심적인 역할을 수행한다고 이해하고 있습니다. 특히 보건산업이라는 국가 전략 산업의 지속적 성장을 견인하기 위해, 사업계획·성과 평가·경영평가 등을 체계적으로 설계하고 운영하는 직무라고 생각합니다.
이러한 직무를 수행하기 위해서는 전략적 사고력, 분석 및 문제 해결 능력, 의사소통 및 협업 능력이 필수적이라고 생각합니다. 환경 변화에 대응하는 유연한 기획력, 데이터를 기반으로 한 객관적 분석과 대안 도출 능력, 그리고 조직 내외 관계자와 원활히 소통할 수 있는 역량을 갖춘 인재가 필요하다고 생각합니다.
저는 공공기관에서 2년간 중소기업 임대공간 지원사업을 담당하며 이러한 역량을 실무 현장에서 체득했습니다. 당시 시설의 입주율이 81%까지 하락한 상황에서, 퇴거 기업들과의 면담과 입주 이력 분석을 통해 주요 원인이 경기 침체에 따른 창업 수요 감소와 10년 장기 입주 기업들의 대거 퇴거라는 점을 파악했습니다. 이에 따라 입주기업 대상 수요 조사를 실시하고, 소형 호실에 대한 수요가 높다는 분석 결과를 반영해 대형 호실 분할을 기획해 공간 활용도를 제고했습니다. 또한 홍보대행사를 선정하여 신규 입주 공고 홍보를 강화하고, 기존의 ‘1기업 1호실’ 원칙을 유연하게 조정하여 2년 이상 연체 없이 입주한 성실 기업에 추가 배정을 허용하는 개선안도 마련했습니다.
이러한 전략적 개선책을 단계적으로 실행한 결과, 약 10개월 만에 입주율을 81%에서 90%로 상승시킬 수 있었고, 입주 기업의 만족도도 크게 향상되었습니다. 이 경험을 통해 문제의 근본 원인을 분석 및 진단하고, 관계자와 긴밀히 협력하며, 실행할 수 있는 대안을 기획·적용하는 역량을 실질적으로 쌓을 수 있었습니다.
앞으로 한국보건산업진흥원의 경영기획 직무에서도 이러한 경험을 바탕으로, 데이터 기반의 기획과 실질적인 실행력, 그리고 현장과의 소통을 통한 문제 해결력으로 기관의 전략과 경영 목표 달성에 기여하겠습니다.</t>
  </si>
  <si>
    <t>[정직하고 책임감 있는 업무처리가 부르는 신뢰]
한국보건산업진흥원은 보건산업을 고부가가치 전략산업으로 육성하고, 국민 삶의 질 향상과 보건안보 실현에 기여하는 공공기관입니다. 초고령 사회와 신종 감염병 등 보건 위기에 대응하며 미래 산업 기반을 마련하는 동시에, 사회적 책임을 다하고 있습니다. 저는 이러한 진흥원의 역할이 단순한 산업 육성을 넘어, 국민 건강과 사회 문제 해결을 위한 국가 차원의 중추적 역할을 수행한다고 생각합니다.
이 조직의 가치를 실현하기 위해 가장 중요한 직업 윤리는 ‘신뢰’라고 생각합니다. 그리고 그 신뢰는 책임감 있는 업무 처리와 투명한 소통을 통해 쌓인다고 믿습니다. 입사 후에도 국민, 산업계, 그리고 기관 구성원이 믿고 의지할 수 있는 신뢰받는 구성원이 되고자 합니다.
공공기관에서 근무하며 150여 개 중소기업이 입주해 있는 임대공간의 퇴거 기업 보증금 정산 업무를 담당했을 때, 경영지원팀의 업무 과중으로 보증금 입금이 지연될 가능성을 파악했습니다. 이에 입금 예정일 3일 전부터 담당자에게 지속적으로 상황을 확인하고, 긴급 리마인드 메시지를 전달했습니다. 그러나 결국 지연이 현실화되자, 해당 기업에 직접 연락해 사정을 투명하게 설명하고 양해를 구했습니다. 기업은 신속한 사전 안내 덕분에 대체 자금 운용 방안을 마련할 수 있었고, 보증금은 하루 늦게 입금되었지만 큰 불편 없이 퇴거 절차를 마무리할 수 있었습니다. 이후 해당 기업과 다른 프로젝트에서 협업할 기회가 있었는데, 당시 제가 속했던 기관에 대해 신뢰를 갖고 긍정적으로 반응해 준 모습이 매우 인상 깊었습니다.
이 경험을 통해 업무 프로세스의 사각지대를 예측하고, 이해관계자와의 솔직한 소통을 통해 신뢰를 지키는 일이 얼마나 중요한지를 체감할 수 있었습니다.
앞으로도 저는 공공성과 책임성을 바탕으로, 국민과 산업계 모두에게 신뢰받는 구성원이 되어 한국보건산업진흥원의 비전 실현에 기여하도록 노력하겠습니다.</t>
  </si>
  <si>
    <t>[공감과 데이터 기반 설득으로 갈등을 조율한 경험]
디스플레이 기업 마케팅팀에서 근무할 당시, 한정된 예산 내에서 해외 박람회 참가와 쇼룸 리모델링 중 어떤 항목에 우선 투자할지를 두고 팀 내 의견이 갈린 적이 있었습니다. 일부 팀원들은 박람회를 통해 잠재 고객을 직접 만나는 것이 더 중요하다고 주장했고, 저는 그와는 다른 입장을 갖고 있었습니다.
우선 저는 팀원들의 의견에 공감하며 박람회의 홍보 효과에 동의하는 태도를 보였습니다. 그 뒤로는 제 입장을 설득력 있게 전달하기 위해 관련 논리와 데이터를 준비했습니다. 고객이 박람회에서 브랜드에 관심을 가지더라도, 이후 방문한 쇼룸의 인상에서 신뢰를 잃는다면 구매 전환으로 이어지기 어렵다고 판단했기 때문입니다. 이에 과거 박람회 참가 이후의 고객 소비 전환율과 쇼룸 방문 후 전환율 데이터를 비교·분석해 공유했고, 내부 인프라를 먼저 정비하는 것이 고객 경험의 완성도와 만족도 측면에서 더 효과적이라는 점을 강조했습니다.
결국 팀은 쇼룸 개선에 우선 투자하고, 박람회는 기존 계획보다 규모를 줄여 참여하는 절충안을 도출했습니다. 이후 쇼룸 리모델링과 고객 픽업 차량 준비, 방문 고객 감사 사은품 제작까지 프로젝트가 유기적으로 진행되었으며, 처음에는 박람회에 더 비중을 두었던 팀원들도 점차 리모델링 준비에 적극적으로 참여하게 되었습니다.
이 경험을 통해 저는 의견 대립 상황에서 공감과 소통, 그리고 객관적 자료를 활용한 설득으로 모두가 납득할 수 있는 합의안을 도출하는 과정이 얼마나 중요한지를 체감했습니다. 한국보건산업진흥원에서도 다양한 이해관계자와 협력하며 유사한 갈등 상황이 발생할 수 있다고 생각합니다. 앞으로도 저는 단순한 주장이 아닌 신뢰 기반의 설득과 조율 능력을 바탕으로, 조직 내 시너지를 이끌어내는 인재가 되겠습니다.</t>
  </si>
  <si>
    <t>[창의적인 문제 해결 능력과 적극적 의사소통]
저는 창의적인 문제 해결 능력과 변화 대응 역량을 강점으로 가지고 있으며, 특히 ‘폭넓은 시야를 가지고 창의적인 문제 해결 능력을 갖춘 인재’라는 한국보건산업진흥원의 인재상과 부합한다고 생각합니다.
공공기관에 근무하던 당시, 형식적으로 운영되던 입주기업 연장 심사평가 제도를 개선한 경험이 있습니다. 기존에는 발표 중심의 정성평가가 이뤄졌지만, 지원 목적이 '중소기업의 자립 기반 지원'이었기 때문에 대부분 연장 적격 판정을 받는 구조였고, 평가의 실효성이 떨어졌습니다. 저는 평가 방식을 서면으로 전환하고 정량 지표 중심의 체계로 재설계했습니다. 이에 따라 기업과 심사위원 모두의 부담을 줄이면서, 실질적인 성과를 기준으로 기업을 평가할 수 있게 되었습니다. 이는 제도 운영의 실효성과 효율성을 모두 향상시킨한 사례로, 변화의 필요를 인지하고 이를 기획과 실행으로 연결한 경험입니다.
또한 XR 산업 진흥을 위한 해커톤과 컨퍼런스를 주관하며 기관, 산업계, 학계 간 협업을 조율한 경험도 있습니다. 초기에는 중소기업들이 참여에 대해 소극적인 태도를 보였으나, 저는 유망 대학 학생들과의 네트워킹을 통해 신선한 아이디어를 발굴할 수 있다는 가치를 중소기업들에게 적극적으로 설명하고 설득했습니다. 덕분에 점차 중소기업들의 참여가 활발해졌고, 나중에는 기업들이 자발적으로 협력하며 아이디어 교류와 프로젝트 참여에 적극적으로 임하는 분위기가 조성되었습니다. 이를 통해 다양한 이해관계자의 요구를 반영한 기획안을 설계하여 모두가 만족하는 성과를 도출할 수 있었습니다.
형식적인 입주 연장평가 제도를 효율성과 공정성을 고려해 개선했던  경험은, 보건산업 진흥 정책과 제도 기획·운영 과정에서 더욱 발전시킬 수 있으며 실질적 기여를 할 수 있는 강점이라고 생각합니다. 또한, 한국보건산업진흥원은 다양한 주체와의 협업을 통해 보건산업의 지속가능한 생태계를 조성하는 역할을 수행하는 만큼, 산업계와 학계의 기대를 조율하며 공통의 성과를 도출했던 소통 역량과 조정력을 발전시켜 나갈 수 있다고 생각합니다.
저의 약점은 완벽을 기하려는 성향으로 인해 업무 속도가 다소 느려지는 경향이 있다는 점입니다. 초반에는 꼼꼼함이 강점이라 여겼지만, 지나치게 완성도를 추구하다 보니 업무 진행이 지연되는 경우가 생겼습니다. 이를 극복하기 위해 최근에는 업무별 기한을 명확히 설정하고, 1차 목표 시점까지 초안을 완성한 후 피드백을 받아 보완하는 방식으로 일하는 습관을 들이고 있습니다. 덕분에 현재는 업무의 정확성과 속도를 모두 향상시키는 방향으로 개선하고 있습니다.
앞으로도 선제적 문제해결을 위해 노력하며 적극적 소통을 통해 협업을 수월하게 할 수 있도록 노력하면서 제 역량을 지속적으로 발전시켜 나가겠습니다.</t>
  </si>
  <si>
    <t>0005-001287</t>
  </si>
  <si>
    <t>남지안</t>
  </si>
  <si>
    <t>Nam Jian</t>
  </si>
  <si>
    <t>kiwi1112@nate.com</t>
  </si>
  <si>
    <t>010-7424-9937</t>
  </si>
  <si>
    <t>010-3424-4246</t>
  </si>
  <si>
    <t>교육과학기술부</t>
  </si>
  <si>
    <t>제2764</t>
  </si>
  <si>
    <t>2009.02.19</t>
  </si>
  <si>
    <t>04-I2-037624</t>
  </si>
  <si>
    <t>2004.06.24</t>
  </si>
  <si>
    <t>0005-001288</t>
  </si>
  <si>
    <t>이정민</t>
  </si>
  <si>
    <t>033103jm@gmail.com</t>
  </si>
  <si>
    <t>010-9191-1646</t>
  </si>
  <si>
    <t>010-8419-1646</t>
  </si>
  <si>
    <t>2022.07.10</t>
  </si>
  <si>
    <t>137375</t>
  </si>
  <si>
    <t>56-121235</t>
  </si>
  <si>
    <t>20-K9-099451</t>
  </si>
  <si>
    <t>0331</t>
  </si>
  <si>
    <t>0005-001289</t>
  </si>
  <si>
    <t>전해인</t>
  </si>
  <si>
    <t>Jeon Haein</t>
  </si>
  <si>
    <t>jhaein_@naver.com</t>
  </si>
  <si>
    <t>010-2847-5158</t>
  </si>
  <si>
    <t>010-3422-5158</t>
  </si>
  <si>
    <t>101307</t>
  </si>
  <si>
    <t>20-K9-116040</t>
  </si>
  <si>
    <t>43-103659</t>
  </si>
  <si>
    <t>0005-001290</t>
  </si>
  <si>
    <t>fffaa1166@naver.com</t>
  </si>
  <si>
    <t>010-3426-4886</t>
  </si>
  <si>
    <t>010-4947-4886</t>
  </si>
  <si>
    <t>153195</t>
  </si>
  <si>
    <t>22-K9-060615</t>
  </si>
  <si>
    <t>59-329750</t>
  </si>
  <si>
    <t>0005-001291</t>
  </si>
  <si>
    <t>신민정</t>
  </si>
  <si>
    <t>MINJEONG SHIN</t>
  </si>
  <si>
    <t>hellomin3206@gmail.com</t>
  </si>
  <si>
    <t>010-7223-9242</t>
  </si>
  <si>
    <t>010-2344-9242</t>
  </si>
  <si>
    <t>2H1582805532</t>
  </si>
  <si>
    <t>19202132461S</t>
  </si>
  <si>
    <t>39-226319</t>
  </si>
  <si>
    <t>0005-001293</t>
  </si>
  <si>
    <t>심형준</t>
  </si>
  <si>
    <t>Shim Hyungjoon</t>
  </si>
  <si>
    <t>swoody02@naver.com</t>
  </si>
  <si>
    <t>010-2566-7760</t>
  </si>
  <si>
    <t>010-2293-3351</t>
  </si>
  <si>
    <t>식약처 출연연구개발사업 기획·평가·관리 및 식의약 안전기술 기술수준평가 관리</t>
  </si>
  <si>
    <t>식약처 출연연구개발사업 기획·평가·관리 대행업무 및 식약처 출연연구개발사업 관리</t>
  </si>
  <si>
    <t>첨단바이오기술RnD단 식의약RnD센터</t>
  </si>
  <si>
    <t>식약처 출연연구개발사업 관리</t>
  </si>
  <si>
    <t>127389</t>
  </si>
  <si>
    <t>A001-2005109-011014</t>
  </si>
  <si>
    <t>2006.10.12</t>
  </si>
  <si>
    <t>04-I9-120025</t>
  </si>
  <si>
    <t>2004.12.24</t>
  </si>
  <si>
    <t>경영윤리</t>
  </si>
  <si>
    <t>관리자로써 업무를 수행함에 있어 준수해야 하는 기본 윤리 및 여러 경영 사례를 통해 다양한 상황에서의 경영윤리에 대한 고찰</t>
  </si>
  <si>
    <t>여러분야의 시장과 산업에 대한 이해 및 해당 분야의 기업의 경영상황에 대한 분석</t>
  </si>
  <si>
    <t>벤처창업과 가치평가</t>
  </si>
  <si>
    <t>벤처기업에 대한 이해 및 벤처기업의 진행 사업 및 보유·연구개발 중인 신기술에 대한 이해 및 가치평가</t>
  </si>
  <si>
    <t>경제학에 대한 기초 이론 및 다양한 상황에서의 이론 적용을 통한 경제적 흐름 학습</t>
  </si>
  <si>
    <t>통계학 기초 이론 및 다양한 실사례에서의 이론 적용을 통한 통계학에 대한 이해도 향상</t>
  </si>
  <si>
    <t>제가 이번 채용공고에서 지원한 직무는 "보건의료연구개발 사업관리"로, 해당 직무는 국내 보건산업 육성 및 글로벌 경쟁력 제고를 위해 다양한 분야에서의 새로운 보건의료 기술이 개발될 수 있도록 신규 연구개발사업을 기획하고 또 연구자들이 온전히 연구에 집중하여 우수한 성과를 창출할 수 있도록 지원하는 것, 그리고 연구에서 도출된 성과들이 실제로 해당 분야에서 활용되어 국내 보건의료 산업의 경쟁력을 강화할 수 있도록 발생 성과를 홍보 등의 방법으로 관리하는 것이 제일 중요한 내용이라고 생각합니다. 이를 위해 필요한 역량으로는 사회적으로 시급한 분야의 보건의료 기술이 개발될 수 있도록 필요 분야를 선정해 해당 분야의 연구사업을 기획할 수 있는 "기획 역량"이 필요하다고 생각합니다. 또한, 기획된 신규사업에서 기술 개발을 위한 연구가 원활히 진행될 수 있도록 사업을 관리하고 연구자의 애로사항 및 문의사항에 대응하여 우수성과를 창출할 수 있도록 하는 "관리 역량"도 매우 중요하게 작용할 것이라고 생각합니다. 저는 한국보건산업진흥원 식의약R&amp;D센터에서 약 반년간 청년인턴으로 근무하며 식약처 출연연구개발사업을 관리하였고, 이를 통해 국가연구개발사업이란 무엇이며 이를 국가연구개발혁신법과 규정에 의거하여 어떻게 평가하고 관리하는지를 학습했습니다. 이후, 식품의약품안전평가원 기획조정과에서 근무하면서 식약처 출연연구개발사업의 예산 대응 및 각 사업 관련 시행계획 수립 등을 지원하였고, 이를 통해 전문기관-연구자 간의 다양한 업무를 통한 연구개발사업 관리뿐만이 아닌 부처 차원에서 국가연구개발사업이 어떻게 관리되는지 또한 경험할 수 있었습니다. 이후, 현재 한국보건산업진흥원 식의약R&amp;D팀에서 근무하면서 앞선 경험들을 통해 학습한 내용들을 활용하여 식약처 출연연구개발사업 기획·평가·관리 업무를 수행하고 있으며, 식의약 안전기술의 수준 파악 해외국가와의 기술수준격차를 확인하기 위한 "식의약 안전기술 기술수준평가"를 도맡아 관리하고 있습니다. 더욱이, R&amp;D 관리를 업무별로 여러 팀에서 나누어서 관리하고 있는 보건산업진흥원의 보건의료R&amp;D와 달리, 식의약R&amp;D는 한 팀에서 R&amp;D 전주기에 해당하는 업무를 도맡아 관리하고 있기 때문에 국가연구개발사업 전주기 업무를 직접 수행하고 경험하며 직무 수행에 가장 필요한 역량 모두를 갖추었다고 생각하고 있습니다. 또한 이러한 역량들을 활용하여 실제로 보건산업진흥원에서 자체기획한 신규 식약처 출연연구개발사업의 RFP 작성 및 심의 등을 지원하였고, 지금도 해당 사업의 신규과제 도출을 위해 예산 대응 등을 진행하고 있습니다. 나아가 담당 사업에서 우수한 성과들이 도출될 수 있도록 연구자들의 애로사항을 해소하고 문의사항에 대응하며 성과 창출을 지원하였으며, 이를 통해 국가연구개발사업 중간평가에서 담당 사업이 우수 성과를 받을 수 있었습니다. 이러한 역량과 다양한 경험들을 활용한다면 보건의료연구개발 사업관리에서도 맡은 직무를 문제없이 수행할 수 있다고 생각합니다.</t>
  </si>
  <si>
    <t>한국보건산업진흥원의 역할은 보건산업이 발전하여 국제적인 경쟁력을 가질 수 있도록 이에 필요한 업무를 전문적으로 수행하고, 신규 분야의 산업이 잘 육성될 수 있도록 도전적으로 임하며, 이렇게 육성된 보건산업을 국민들이 잘 체감하고 만족할 수 있도록 소통하여 궁극적으로 국민들이 국내 보건의료 산업을 신뢰할 수 있도록 하는 것이라고 생각합니다. 이러한 보건산업진흥원의 역할과 가치를 지키며 업무를 수행하기 위해서 가장 필요한 직업윤리로는 "정직함"과 "공정성"이 가장 중요하다고 생각합니다. 국가의 재원을 활용해 발전이 필수적인 보건의료 분야에 지원하는 것이기에, 개인적이거나 특정 조직의 사적인 이익이 개입되지 않도록 하기 위해 "정직함"이 필수적인 직업윤리라고 생각합니다. 그리고, 연구개발사업을 관리함에 있어 신규과제의 수행기관 선정 등에서 연구자들이 전문기관의 업무 수행을, 나아가 국민들이 한국보건산업진흥원을 신뢰할 수 있도록 하기 위해서는 업무 수행에 있어 항상 "공정성"을 준수하며 임할 수 있도록 자각하는 것 또한 매우 중요할 것이라고 생각합니다. 저는 이중에서도 전문기관에서 업무를 수행하는 사람으로써 연구자나 연구기관이 저의 업무 수행이 규정과 절차에 맞게 진행되는 것이라는 신뢰를 주는 것을 매우 중요한 가치로 생각하였고, 지금도 항상 업무를 수행하면서 이를 준수할 수 있도록 노력하며 근무하고 있습니다. 이러한 신뢰를 연구자들에게 주기 위해서는 역설적으로 제가 규정이 무엇이고 절차가 어떻게 진행되는 것인지 완벽하게 숙지해야 한다고 저는 생각합니다. 이를 위해 국가연구개발사업 관리에 기본이 되는 "국가연구개발혁신법", 그리고 식약처 연구개발사업 관리를 위한 "규제과학혁신법"과 하위 운영규정 등을 지속적으로 찾아보며 연구자들이 연구 수행 중에 있어 필요하거나 궁금한 사항 등에 대해 문의할 시 즉각적으로 대응이 가능하도록 노력하고 있습니다. 또한 법과 규정만으로 판단이 어려운 특수한 상황, 그리고 새로이 발생한 상황에서 담당자가 어떻게 대응해야 하는지를 위해 다양한 사례들을 참고하고, 또 앞으로 동일한 상황이 발생했을 때에는 어떻게 처리해야하는지를 위해 절차를 수립하고 개선했던 경험들이 있습니다. 저는 앞으로도 제가 한국보건산업진흥원의 역할, 나아가 보건의료연구개발 사업관리라는 직무 수행에 있어 가장 중요하다고 생각하는 직업윤리인 "정직함"과 "공정성"을 계속하여 준수할 수 있도록 지금까지의 노력들을 계속하여 수행할 것입니다.</t>
  </si>
  <si>
    <t>제가 담당하고 있는 식약처 출연연구개발사업 내 신규사업 중에는 '다부처 협업사업'으로 분류되는 사업이 있습니다. 다부처 협업사업이라 함은 보건복지부나 식약처 뿐만이 아닌 다양한 부처에서 현재 수행하고 있는 국가연구개발사업 중 동일하거나 비슷한 분야의 사업 간 소통 및 교류 등의 협업을 통해 보다 우수한 성과를 창출할 수 있도록 하는 것입니다. 다만, 해당 사업을 진행하는 도중 식약처의 사업 담당 주관부서와 연구자 간 갈등이 발생하는 상황들이 많았습니다. 식약처의 연구개발사업에는 식약처가 지정한 방법으로 수행하여 필요한 결과물을 도출되게 하는 "고유사업"과, 반대로 연구자가 RFP에 맞게 연구방법 및 내용 등을 제시하여 연구자가 자율적으로 연구 수행을 통해 성과를 창출하는 "출연사업"이 있습니다. 제가 담당하고 있는 사업은 출연사업이기에 선정 시 연구자가 제시한 연구내용과 연구 방향에 맞게 연구가 수행되는 것이 맞지만, 주관부서에서 출연연구개발사업 관리가 처음이기에 이를 고유사업과 혼동하시어 부서에서 필요한 성과가 도출될 수 있도록, 부서에서 원하는 방향으로 연구를 진행해야 한다고 의견을 피력하거나, 연구자들에게 주기적으로 연구 진행상황을 보고하라고 말씀하시는 사례들이 있었습니다. 이에 연구자들은 일반적인 출연연구개발사업과 다른 방식에 당황하고, 또 본인들이 제시한 연구내용 및 방향과 차이가 있기에 난감해하며 갈등이 심화되고 있는 상황이 있었습니다. 저는 해당 사업이 다부처 협업사업이기 때문에, 해당 사업에서 연구가 제대로 수행되지 못하고 이로 인해 성과가 도출되지 못한다면 본 사업뿐만이 아닌 다른 연구개발사업에도 지장을 초래할 수 있기에, 해당 상황을 초기에 해소해야 한다고 판단했습니다. 그렇기에 중간에서 부처 및 연구자와의 지속적인 소통을 통해 갈등의 해소를 위해 노력하였습니다. 부처의 담당자께는 해당 사업이 식약처의 고유사업과는 근거가 되는 법이 다른 출연사업이고, 그렇기 때문에 고유사업과는 달리 연구자의 자율성 보장을 우선으로 하는 국가연구개발혁신법의 취지에 입각하여 해당 사업을 관리해야 함을 계속하여 설명드렸습니다. 또한, 연구자에게도 해당 상황에 대해 전문기관의 입장을 설명하면서, 연구자들이 곤란해하지 않도록 설명하며 연구에 보다 집중할 수 있도록 안내하였습니다. 다행히 부처의 주관부서 담당자께서도 이내 두 사업의 다른 특성을 이해해주셨고, 이후 다부처 협의체 등에서 연구자 및 부처와 함께 소통하면서 갈등을 해소하고, 또 연구사업이 잘 수행되어 성과를 창출하고 또 이를 잘 활용할 수 있는 방안들에 대해 긍정적으로 논의할 수 있었습니다. 해당 상황이 지속적으로 유지됐다면 사업 관리에 큰 문제가 발생할 수도 있었다고 생각하지만, 다행히 연구자가 온전히 연구에 집중할 수 있도록 초기에 이를 잘 해결한 것이 다행이라고 스스로 생각하고 있습니다.</t>
  </si>
  <si>
    <t>제가 가지고 있는 강점은 "도전 정신"과 "경험"이라고 생각하며, 한국보건산업진흥원에 입사 후에도 이를 통해 지금보다 더욱 발전하고 성장할 수 있을 것이라 자신하고 있습니다. 제가 지원한 직무는 보건의료연구개발 사업관리이고, 현재 보건산업진흥원에서는 보건의료R&amp;D를 기획, 공고 및 선정, 사업 관리, 성과 관리 등으로 각 업무별로 나누어 여러 팀에서 관리하고 있습니다. 이와 달리, 식의약R&amp;D는 식의약R&amp;D팀 한 팀에서 기획부터 평가, 그리고 관리까지 국가연구개발사업 전주기 업무를 도맡아 수행하고 있습니다. 저는 식의약R&amp;D팀에서 과거 인턴으로써, 그리고 현재 계약직으로 근무하면서 식약처 출연연구개발사업 관리에 있어 전주기에 해당되는 업무를 수행한 경험이 있습니다. 그렇기에 본 직무에서 어떠한 업무를 담당하게 되더라도 맡은 바를 원활히, 그리고 성실히 수행할 수 있을 것이라 생각하기 때문에 경험이 저의 큰 강점이라고 생각합니다. 또한 저는 본래 경영 관련 전공이기에 보건의료 관련 업무, 그리고 규제과학 관련 업무에 대한 지식 등이 많이 부족하였습니다. 그럼에도 제가 배웠던 분야와 다른 분야의 업무라고 회피하고 포기하는 것이 아닌, 제가 더 노력하면 문제없이 업무를 수행할 수 있을 것이라는 도전 정신을 가지고 업무를 수행하고 있습니다. 또한 부족한 부분을 보완할 수 있도록 꾸준히 업무에 필요한 법과 규정, 그리고 업무 절차 등을 숙지하면서 스스로의 전문성을 강화할 수 있도록 노력하고 있습니다. 제가 지원한 보건의료 분야의 R&amp;D는 식의약 R&amp;D와는 다소 지원하는 연구 분야도 다르고, 그렇기에 업무 수행에 있어서도 다소 차이가 있을 수 있다고 생각합니다. 그럼에도 새로운 업무를, 또 연구개발사업관리 이외의 업무를 수행하게 되더라도 그 업무에 맞는 지식, 그리고 규정과 절차들을 여태까지 해왔듯이 지속적으로 숙지하면서 문제없이 제 몫을 다할 수 있게 꾸준히 노력할 것입니다. 그럼에도 담당하여 관리하게 될 보건의료R&amp;D 분야에 대한 전문지식이 다소 부족하다는 것은 제 약점일 것이라 생각됩니다. 국가연구개발사업을 관리함에 있어 담당 사업에 대한 전문지식이 없다고 하여 업무를 수행하지 못하는 것은 아니지만, 담당 사업 분야에 대한 현황 및 내용 등을 파악한다면 성과 창출을 위한 사업관리에 도움이 되는 부분도 있기 때문입니다. 저는 이를 보완하기 위해 현재도 제가 담당하고 있는 연구개발사업 분야의 국내외 동향이 어떠한지, 그리고 그 분야의 산업이 어떠한 식으로 발전하고 있는지 등을 꾸준히 학습하고 있습니다. 또한, 직무관련 혹은 보건의료 분야 관련 사내·외 교육도 틈틈히 이수하고 있으며 앞으로도 이수할 계획이며, 나아가 학위 취득 등의 방법을 통해 개인 업무 역량을 강화하고 이를 통해 약점을 보완할 수 있도록 지속적으로 노력할 것입니다.</t>
  </si>
  <si>
    <t>0005-001294</t>
  </si>
  <si>
    <t>정주영</t>
  </si>
  <si>
    <t>Jung Juyoung</t>
  </si>
  <si>
    <t>wjdwndud753@naver.com</t>
  </si>
  <si>
    <t>010-9898-1420</t>
  </si>
  <si>
    <t>010-7156-0378</t>
  </si>
  <si>
    <t>104759</t>
  </si>
  <si>
    <t>65-109139</t>
  </si>
  <si>
    <t>0005-001296</t>
  </si>
  <si>
    <t>오인성</t>
  </si>
  <si>
    <t>Oh Insung</t>
  </si>
  <si>
    <t>dhinsung1@gmail.com</t>
  </si>
  <si>
    <t>010-8555-2664</t>
  </si>
  <si>
    <t>010-2083-2664</t>
  </si>
  <si>
    <t>2A4405817562</t>
  </si>
  <si>
    <t>MOS Excel 2010</t>
  </si>
  <si>
    <t>saGM-XLJ9</t>
  </si>
  <si>
    <t>2016.12.09</t>
  </si>
  <si>
    <t>MOS Powerpoint 2010</t>
  </si>
  <si>
    <t>wE938-4Svc</t>
  </si>
  <si>
    <t>0005-001297</t>
  </si>
  <si>
    <t>안진영</t>
  </si>
  <si>
    <t>Ahn Jinyoung</t>
  </si>
  <si>
    <t>peter9597@naver.com</t>
  </si>
  <si>
    <t>010-9878-2568</t>
  </si>
  <si>
    <t>010-4205-2568</t>
  </si>
  <si>
    <t>중사</t>
  </si>
  <si>
    <t>21203100859W</t>
  </si>
  <si>
    <t>48-227560</t>
  </si>
  <si>
    <t>0005-001300</t>
  </si>
  <si>
    <t>Kim Sumin</t>
  </si>
  <si>
    <t>208soom@naver.com</t>
  </si>
  <si>
    <t>010-9486-9812</t>
  </si>
  <si>
    <t>010-5687-7577</t>
  </si>
  <si>
    <t>2021.11.28</t>
  </si>
  <si>
    <t>107500</t>
  </si>
  <si>
    <t>21-K9-005166</t>
  </si>
  <si>
    <t>2021.02.05</t>
  </si>
  <si>
    <t>42-105017</t>
  </si>
  <si>
    <t>0005-001301</t>
  </si>
  <si>
    <t>황희상</t>
  </si>
  <si>
    <t>Hwang Heesang</t>
  </si>
  <si>
    <t>kknhjk2@naver.com</t>
  </si>
  <si>
    <t>010-4816-6720</t>
  </si>
  <si>
    <t>010-9221-5771</t>
  </si>
  <si>
    <t>그래픽기술자격(GTQ)2급</t>
  </si>
  <si>
    <t>GA10221102346298</t>
  </si>
  <si>
    <t>0005-001302</t>
  </si>
  <si>
    <t>전형준</t>
  </si>
  <si>
    <t>Jeon Hyeongjun</t>
  </si>
  <si>
    <t>hjjeon717@naver.com</t>
  </si>
  <si>
    <t>010-8932-2394</t>
  </si>
  <si>
    <t>010-8939-0722</t>
  </si>
  <si>
    <t>135036</t>
  </si>
  <si>
    <t>25-K9-009185</t>
  </si>
  <si>
    <t>72-112842</t>
  </si>
  <si>
    <t>0005-001303</t>
  </si>
  <si>
    <t>조재욱</t>
  </si>
  <si>
    <t>Cho Jaewook</t>
  </si>
  <si>
    <t>jaewok1234@gmail.com</t>
  </si>
  <si>
    <t>010-9415-5187</t>
  </si>
  <si>
    <t>010-5291-5187</t>
  </si>
  <si>
    <t>143418</t>
  </si>
  <si>
    <t>31-220140</t>
  </si>
  <si>
    <t>0005-001304</t>
  </si>
  <si>
    <t>권승민</t>
  </si>
  <si>
    <t>Kwon Seungmin</t>
  </si>
  <si>
    <t>qqq3003@gmail.com</t>
  </si>
  <si>
    <t>010-6746-2237</t>
  </si>
  <si>
    <t>010-7648-2237</t>
  </si>
  <si>
    <t>131985</t>
  </si>
  <si>
    <t>48-1141-79</t>
  </si>
  <si>
    <t>0005-001305</t>
  </si>
  <si>
    <t>이세정</t>
  </si>
  <si>
    <t>Lee Sejeong</t>
  </si>
  <si>
    <t>ejttpfl@gmail.com</t>
  </si>
  <si>
    <t>010-4908-2419</t>
  </si>
  <si>
    <t>010-5614-5289</t>
  </si>
  <si>
    <t>고용노동부(대한상공회의소)</t>
  </si>
  <si>
    <t>13-K9-026004</t>
  </si>
  <si>
    <t>2013.05.24</t>
  </si>
  <si>
    <t>18251</t>
  </si>
  <si>
    <t>2013.03.07</t>
  </si>
  <si>
    <t>0005-001306</t>
  </si>
  <si>
    <t>문지한</t>
  </si>
  <si>
    <t>Mun Jihan</t>
  </si>
  <si>
    <t>ohani1358@naver.com</t>
  </si>
  <si>
    <t>010-6403-3207</t>
  </si>
  <si>
    <t>010-3805-7897</t>
  </si>
  <si>
    <t>47077</t>
  </si>
  <si>
    <t>0005-001307</t>
  </si>
  <si>
    <t>김령은</t>
  </si>
  <si>
    <t>Kim Ryeongeun</t>
  </si>
  <si>
    <t>ryoung_2@naver.com</t>
  </si>
  <si>
    <t>010-7404-4142</t>
  </si>
  <si>
    <t>010-6878-8734</t>
  </si>
  <si>
    <t>GSP1-111 Modulates the Microglial M1/M2 Phenotype by Inhibition of Toll-like Receptor 2: A Potential Therapeutic Strategy for Depression</t>
  </si>
  <si>
    <t>Int. J. Mol. Sci. 2024, 25(19), 10594;</t>
  </si>
  <si>
    <t>Novel Therapeutics for Treating Sleep Disorders:  NewPerspectives on Maydis stigma</t>
  </si>
  <si>
    <t>Int. J. Mol. Sci. 2020, 21, 7227</t>
  </si>
  <si>
    <t>Astaxanthin Suppresses PM2.5-Induced  Neuroinflammation by Regulating Akt  Phosphorylation in BV-2 Microglial Cells</t>
  </si>
  <si>
    <t>101292</t>
  </si>
  <si>
    <t>8LeK-uGH6</t>
  </si>
  <si>
    <t>2013.11.13</t>
  </si>
  <si>
    <t>0005-001308</t>
  </si>
  <si>
    <t>송양진</t>
  </si>
  <si>
    <t>Song Yangjin</t>
  </si>
  <si>
    <t>songyj1126@naver.com</t>
  </si>
  <si>
    <t>010-2894-2564</t>
  </si>
  <si>
    <t>010-2601-2505</t>
  </si>
  <si>
    <t>2006.01</t>
  </si>
  <si>
    <t>코로나바이러스 감염증-19(COVID-19)의 유행 기간 중 의료기관 원무 행정직 정신건강에 대한 연구</t>
  </si>
  <si>
    <t>병원경영학회지 = Korea journal of hospital management, v.28 no.3, 2023년, pp.15 - 26</t>
  </si>
  <si>
    <t>2003.08.16</t>
  </si>
  <si>
    <t>병원경영학회지</t>
  </si>
  <si>
    <t>1226-6299(pISSN)</t>
  </si>
  <si>
    <t>317843</t>
  </si>
  <si>
    <t>2014.02.27</t>
  </si>
  <si>
    <t>13571</t>
  </si>
  <si>
    <t>2009.02.16</t>
  </si>
  <si>
    <t>0005-001309</t>
  </si>
  <si>
    <t>정봉욱</t>
  </si>
  <si>
    <t>Jeong BongWook</t>
  </si>
  <si>
    <t>bongwook0@naver.com</t>
  </si>
  <si>
    <t>010-5685-0074</t>
  </si>
  <si>
    <t>010-3447-2212</t>
  </si>
  <si>
    <t>2010.09</t>
  </si>
  <si>
    <t>73-122663</t>
  </si>
  <si>
    <t>20201120173M</t>
  </si>
  <si>
    <t>0005-001311</t>
  </si>
  <si>
    <t>Lee Jeongmin</t>
  </si>
  <si>
    <t>autumn9x@naver.com</t>
  </si>
  <si>
    <t>010-6645-5297</t>
  </si>
  <si>
    <t>010-9249-5297</t>
  </si>
  <si>
    <t>113612</t>
  </si>
  <si>
    <t>23-K9-029625</t>
  </si>
  <si>
    <t>0005-001312</t>
  </si>
  <si>
    <t>이상윤</t>
  </si>
  <si>
    <t>Lee Sangyoon</t>
  </si>
  <si>
    <t>youngsk1414@gmail.com</t>
  </si>
  <si>
    <t>010-8608-6492</t>
  </si>
  <si>
    <t>010-7305-5690</t>
  </si>
  <si>
    <t>Strengthening the cellular function of dermal fibroblasts and dermal papilla cells using nanovesicles extracted from stem cells using blue light-based photobiomodulation technology</t>
  </si>
  <si>
    <t>Biomaterials Science, Volume 13, Issue 5, Pages 1209-1221, 2025</t>
  </si>
  <si>
    <t>2047-4830</t>
  </si>
  <si>
    <t>Photocuring 3D printing technology as an advanced tool for promoting angiogenesis in hypoxia-related diseases</t>
  </si>
  <si>
    <t>Journal of Tissue Engineering, Volume 15, Pages 20417314241282476, 2024</t>
  </si>
  <si>
    <t>2041-7314</t>
  </si>
  <si>
    <t>Subaqueous acoustic pressure system based one day heterotypic pseudo-islet spheroid formation with adipose derived stem cells for graft survival-related function enhancement</t>
  </si>
  <si>
    <t>Bioactive Materials, Volume 51, Pages 276-292, 2025</t>
  </si>
  <si>
    <t>(6/18)</t>
  </si>
  <si>
    <t>2A9306826504</t>
  </si>
  <si>
    <t>0005-001313</t>
  </si>
  <si>
    <t>최혜민</t>
  </si>
  <si>
    <t>Hyemin Choi</t>
  </si>
  <si>
    <t>chm19984@gmail.com</t>
  </si>
  <si>
    <t>010-9057-9123</t>
  </si>
  <si>
    <t>010-6389-3377</t>
  </si>
  <si>
    <t>144016</t>
  </si>
  <si>
    <t>25-K9-012713</t>
  </si>
  <si>
    <t>0401</t>
  </si>
  <si>
    <t>0005-001315</t>
  </si>
  <si>
    <t>김종윤</t>
  </si>
  <si>
    <t>Kim Jong Yoon</t>
  </si>
  <si>
    <t>ss358966@naver.com</t>
  </si>
  <si>
    <t>010-3819-4918</t>
  </si>
  <si>
    <t>010-3811-4918</t>
  </si>
  <si>
    <t>220116019084</t>
  </si>
  <si>
    <t>0005-001316</t>
  </si>
  <si>
    <t>고우민</t>
  </si>
  <si>
    <t>Go oumin</t>
  </si>
  <si>
    <t>abchjko1@naver.com</t>
  </si>
  <si>
    <t>010-2235-6876</t>
  </si>
  <si>
    <t>2023.12</t>
  </si>
  <si>
    <t>2025.09</t>
  </si>
  <si>
    <t>건설안전기사</t>
  </si>
  <si>
    <t>19400131367V</t>
  </si>
  <si>
    <t>24203132881W</t>
  </si>
  <si>
    <t>0005-001317</t>
  </si>
  <si>
    <t>손예준</t>
  </si>
  <si>
    <t>Son YeJun</t>
  </si>
  <si>
    <t>ckdfkr50@gmail.com</t>
  </si>
  <si>
    <t>010-6339-5401</t>
  </si>
  <si>
    <t>010-6878-5401</t>
  </si>
  <si>
    <t>137760</t>
  </si>
  <si>
    <t>40-117163</t>
  </si>
  <si>
    <t>17-K9-073200</t>
  </si>
  <si>
    <t>0005-001322</t>
  </si>
  <si>
    <t>조하현</t>
  </si>
  <si>
    <t>Cho Hahyeon</t>
  </si>
  <si>
    <t>chh9316@naver.com</t>
  </si>
  <si>
    <t>010-4912-0355</t>
  </si>
  <si>
    <t>010-9591-0355</t>
  </si>
  <si>
    <t>보건행정학회지</t>
  </si>
  <si>
    <t>보건행정학회지, 30(4), 451-459, 2020</t>
  </si>
  <si>
    <t>2289-0149</t>
  </si>
  <si>
    <t>Association between nutrition labelling awareness and the metabolic  syndrome: results from the Korean National Health and Nutrition Examination  Survey (KNHANES) 2016–2018</t>
  </si>
  <si>
    <t>British Journal of Nutrition, 126, 5(14), 685–694, 2021</t>
  </si>
  <si>
    <t>2021.09.14</t>
  </si>
  <si>
    <t>Cambridge University Press</t>
  </si>
  <si>
    <t>0007-1145</t>
  </si>
  <si>
    <t>Association between social support  and postpartum depression</t>
  </si>
  <si>
    <t>Scientific Reports, 12, 3128</t>
  </si>
  <si>
    <t>146284</t>
  </si>
  <si>
    <t>44-225746</t>
  </si>
  <si>
    <t>14631505580P</t>
  </si>
  <si>
    <t>2014.06.13</t>
  </si>
  <si>
    <t>0005-001323</t>
  </si>
  <si>
    <t>김다영</t>
  </si>
  <si>
    <t>Kim Dayeong</t>
  </si>
  <si>
    <t>mtjh06u5x@naver.com</t>
  </si>
  <si>
    <t>010-6553-6477</t>
  </si>
  <si>
    <t>010-3805-0926</t>
  </si>
  <si>
    <t>136244</t>
  </si>
  <si>
    <t>30-121689</t>
  </si>
  <si>
    <t>0005-001327</t>
  </si>
  <si>
    <t>이하경</t>
  </si>
  <si>
    <t>Lee Hagyeong</t>
  </si>
  <si>
    <t>hk_06@naver.com</t>
  </si>
  <si>
    <t>010-3904-5833</t>
  </si>
  <si>
    <t>063-278-5855</t>
  </si>
  <si>
    <t>144351</t>
  </si>
  <si>
    <t>19-K9-087832</t>
  </si>
  <si>
    <t>2019.09.20</t>
  </si>
  <si>
    <t>1208211132</t>
  </si>
  <si>
    <t>0005-001328</t>
  </si>
  <si>
    <t>문유진</t>
  </si>
  <si>
    <t>Moon Youjin</t>
  </si>
  <si>
    <t>ansdbwls1121@naver.com</t>
  </si>
  <si>
    <t>010-2748-4636</t>
  </si>
  <si>
    <t>010-3430-4433</t>
  </si>
  <si>
    <t>2025.05.03</t>
  </si>
  <si>
    <t>101955</t>
  </si>
  <si>
    <t>1209520418</t>
  </si>
  <si>
    <t>2109422707</t>
  </si>
  <si>
    <t>2021.03.09</t>
  </si>
  <si>
    <t>0005-001330</t>
  </si>
  <si>
    <t>김영림</t>
  </si>
  <si>
    <t>Kim Younglim</t>
  </si>
  <si>
    <t>hithf721@gmail.com</t>
  </si>
  <si>
    <t>010-9386-3738</t>
  </si>
  <si>
    <t>010-9534-7411</t>
  </si>
  <si>
    <t>105922</t>
  </si>
  <si>
    <t>69-102408</t>
  </si>
  <si>
    <t>0005-001331</t>
  </si>
  <si>
    <t>형다인</t>
  </si>
  <si>
    <t>Hyung Dain</t>
  </si>
  <si>
    <t>cyc3737@naver.com</t>
  </si>
  <si>
    <t>010-5002-3015</t>
  </si>
  <si>
    <t>010-7164-3306</t>
  </si>
  <si>
    <t>2025.03.14</t>
  </si>
  <si>
    <t>2K2376503522</t>
  </si>
  <si>
    <t>69-116019</t>
  </si>
  <si>
    <t>21-K9-041487</t>
  </si>
  <si>
    <t>0005-001332</t>
  </si>
  <si>
    <t>김성환</t>
  </si>
  <si>
    <t>Kim Seonghwan</t>
  </si>
  <si>
    <t>whanysky@naver.com</t>
  </si>
  <si>
    <t>010-7609-4533</t>
  </si>
  <si>
    <t>010-3260-4488</t>
  </si>
  <si>
    <t>101455</t>
  </si>
  <si>
    <t>34-112246</t>
  </si>
  <si>
    <t>0005-001333</t>
  </si>
  <si>
    <t>임예리</t>
  </si>
  <si>
    <t>Lim Yeli</t>
  </si>
  <si>
    <t>ye9292@naver.com</t>
  </si>
  <si>
    <t>010-2872-1392</t>
  </si>
  <si>
    <t>0005-001335</t>
  </si>
  <si>
    <t>이재하</t>
  </si>
  <si>
    <t>Lee Jae Ha</t>
  </si>
  <si>
    <t>jaeddavs@gmail.com</t>
  </si>
  <si>
    <t>010-6261-4300</t>
  </si>
  <si>
    <t>010-5053-4798</t>
  </si>
  <si>
    <t>153270</t>
  </si>
  <si>
    <t>18-K9-063139</t>
  </si>
  <si>
    <t>2018.09.21</t>
  </si>
  <si>
    <t>40-102094</t>
  </si>
  <si>
    <t>0005-001337</t>
  </si>
  <si>
    <t>권대현</t>
  </si>
  <si>
    <t>Kwon Daehyun</t>
  </si>
  <si>
    <t>eogus1985@naver.com</t>
  </si>
  <si>
    <t>010-2434-6000</t>
  </si>
  <si>
    <t>010-2303-3003</t>
  </si>
  <si>
    <t>125787</t>
  </si>
  <si>
    <t>49-224236</t>
  </si>
  <si>
    <t>0005-001338</t>
  </si>
  <si>
    <t>이재찬</t>
  </si>
  <si>
    <t>Lee jae chan</t>
  </si>
  <si>
    <t>dkqnqh0630@naver.com</t>
  </si>
  <si>
    <t>010-6261-3403</t>
  </si>
  <si>
    <t>010-2569-3403</t>
  </si>
  <si>
    <t>2018.06</t>
  </si>
  <si>
    <t>103824</t>
  </si>
  <si>
    <t>70-325044</t>
  </si>
  <si>
    <t>21-K9-114774</t>
  </si>
  <si>
    <t>2021.09.17</t>
  </si>
  <si>
    <t>0005-001339</t>
  </si>
  <si>
    <t>류하주</t>
  </si>
  <si>
    <t>Ryu Hajoo</t>
  </si>
  <si>
    <t>hajoo9702@naver.com</t>
  </si>
  <si>
    <t>010-9858-9702</t>
  </si>
  <si>
    <t>010-5217-9702</t>
  </si>
  <si>
    <t>100767</t>
  </si>
  <si>
    <t>19-k9-072582</t>
  </si>
  <si>
    <t>0005-001340</t>
  </si>
  <si>
    <t>송경민</t>
  </si>
  <si>
    <t>Song Kyungmin</t>
  </si>
  <si>
    <t>onlyfirst86@naver.com</t>
  </si>
  <si>
    <t>010-2641-7343</t>
  </si>
  <si>
    <t>010-4899-7343</t>
  </si>
  <si>
    <t>2012.03</t>
  </si>
  <si>
    <t>2025.06.14</t>
  </si>
  <si>
    <t>102557</t>
  </si>
  <si>
    <t>텔레마케팅관리사</t>
  </si>
  <si>
    <t>12202012519W</t>
  </si>
  <si>
    <t>2012.08.17</t>
  </si>
  <si>
    <t>0005-001342</t>
  </si>
  <si>
    <t>고서연</t>
  </si>
  <si>
    <t>Gho Seoyeon</t>
  </si>
  <si>
    <t>sunflowers2s2@naver.com</t>
  </si>
  <si>
    <t>010-9016-5947</t>
  </si>
  <si>
    <t>010-9027-5947</t>
  </si>
  <si>
    <t>140873</t>
  </si>
  <si>
    <t>25-K9-037690</t>
  </si>
  <si>
    <t>72-103613</t>
  </si>
  <si>
    <t>0005-001343</t>
  </si>
  <si>
    <t>황다솜</t>
  </si>
  <si>
    <t>Hwang Dasom</t>
  </si>
  <si>
    <t>dasom_miso@naver.com</t>
  </si>
  <si>
    <t>010-7279-5454</t>
  </si>
  <si>
    <t>010-7239-0815</t>
  </si>
  <si>
    <t>21-I9-005396</t>
  </si>
  <si>
    <t>0005-001344</t>
  </si>
  <si>
    <t>조영란</t>
  </si>
  <si>
    <t>Cho YoungRan</t>
  </si>
  <si>
    <t>whdudsks@naver.com</t>
  </si>
  <si>
    <t>010-9313-5132</t>
  </si>
  <si>
    <t>010-9371-0209</t>
  </si>
  <si>
    <t>101349</t>
  </si>
  <si>
    <t>ADsP-041016376</t>
  </si>
  <si>
    <t>20-K9-126727</t>
  </si>
  <si>
    <t>0306</t>
  </si>
  <si>
    <t>0005-001345</t>
  </si>
  <si>
    <t>서상원</t>
  </si>
  <si>
    <t>Seo Sang Won</t>
  </si>
  <si>
    <t>qpflznf12@naver.com</t>
  </si>
  <si>
    <t>010-9080-9821</t>
  </si>
  <si>
    <t>010-8777-9821</t>
  </si>
  <si>
    <t>102224</t>
  </si>
  <si>
    <t>0-74-00373</t>
  </si>
  <si>
    <t>1208415068</t>
  </si>
  <si>
    <t>0005-001348</t>
  </si>
  <si>
    <t>minn214@naver.com</t>
  </si>
  <si>
    <t>010-8859-7508</t>
  </si>
  <si>
    <t>010-6316-7508</t>
  </si>
  <si>
    <t>100823</t>
  </si>
  <si>
    <t>25-K9-029418</t>
  </si>
  <si>
    <t>2025.05.06</t>
  </si>
  <si>
    <t>72-109509</t>
  </si>
  <si>
    <t>0005-001349</t>
  </si>
  <si>
    <t>배경운</t>
  </si>
  <si>
    <t>Bae Kyungun</t>
  </si>
  <si>
    <t>bku19@naver.com</t>
  </si>
  <si>
    <t>010-9095-8696</t>
  </si>
  <si>
    <t>010-5225-8696</t>
  </si>
  <si>
    <t>Concurrent validity and test reliability of the deep learning markerless motion capture system during the overhead squat</t>
  </si>
  <si>
    <t>Nature Scientific Reports 14, 1, 2024</t>
  </si>
  <si>
    <t>Nature</t>
  </si>
  <si>
    <t>IT 기업 사무직 근로자의 대사증후군 예방을 위한 맞춤형 운동프로그램의 효과</t>
  </si>
  <si>
    <t>한국산업보건학회지 34, 1, 77-84, 2024</t>
  </si>
  <si>
    <t>한국산업보건학회</t>
  </si>
  <si>
    <t>2289-0564</t>
  </si>
  <si>
    <t>Markerless motion capture-based machine learning models for low back pain classification</t>
  </si>
  <si>
    <t>BMC Musculoskeletal Disorders</t>
  </si>
  <si>
    <t>2025.12.31</t>
  </si>
  <si>
    <t>25. 6월 제출</t>
  </si>
  <si>
    <t>331.0</t>
  </si>
  <si>
    <t>2024.09.28</t>
  </si>
  <si>
    <t>0113617</t>
  </si>
  <si>
    <t>39-116470</t>
  </si>
  <si>
    <t>0005-001350</t>
  </si>
  <si>
    <t>박현성</t>
  </si>
  <si>
    <t>Park Hyunsung</t>
  </si>
  <si>
    <t>hspark6281@hanmail.net</t>
  </si>
  <si>
    <t>010-9916-6201</t>
  </si>
  <si>
    <t>010-7226-6281</t>
  </si>
  <si>
    <t>2021.07.28</t>
  </si>
  <si>
    <t>100197</t>
  </si>
  <si>
    <t>51-107160</t>
  </si>
  <si>
    <t>0005-001352</t>
  </si>
  <si>
    <t>이효령</t>
  </si>
  <si>
    <t>Lee Hyoryoung</t>
  </si>
  <si>
    <t>hrlee9186@naver.com</t>
  </si>
  <si>
    <t>010-7202-9186</t>
  </si>
  <si>
    <t>010-4588-9186</t>
  </si>
  <si>
    <t>107381</t>
  </si>
  <si>
    <t>421735012</t>
  </si>
  <si>
    <t>21201013425p</t>
  </si>
  <si>
    <t>연번</t>
    <phoneticPr fontId="5" type="noConversion"/>
  </si>
  <si>
    <t>인정여부
(1 : 인정 / 0 : 불인정)</t>
    <phoneticPr fontId="5" type="noConversion"/>
  </si>
  <si>
    <t>비고</t>
    <phoneticPr fontId="5" type="noConversion"/>
  </si>
  <si>
    <t>건수</t>
    <phoneticPr fontId="5" type="noConversion"/>
  </si>
  <si>
    <t>배점
(10/8/6)</t>
    <phoneticPr fontId="5" type="noConversion"/>
  </si>
  <si>
    <t>1</t>
    <phoneticPr fontId="5" type="noConversion"/>
  </si>
  <si>
    <t>01_경영지원-정규직-전문직/연구원-오송</t>
  </si>
  <si>
    <t>기재사항 없음</t>
    <phoneticPr fontId="5" type="noConversion"/>
  </si>
  <si>
    <t>02_경영기획-정규직-전문직/연구원-오송</t>
  </si>
  <si>
    <t>03_보건산업진흥지원-정규직-전문직/연구원-오송</t>
  </si>
  <si>
    <t>게재구분 : 제출</t>
    <phoneticPr fontId="5" type="noConversion"/>
  </si>
  <si>
    <t>공동저자</t>
    <phoneticPr fontId="5" type="noConversion"/>
  </si>
  <si>
    <t>게재구분 : 제출 / 공동저자</t>
    <phoneticPr fontId="5" type="noConversion"/>
  </si>
  <si>
    <t>04_국제의료사업지원-정규직(전임)-전문직/연구원-오송</t>
  </si>
  <si>
    <t>05_보건의료연구개발 사업관리A-정규직-전문직/연구원-오송</t>
  </si>
  <si>
    <t>국내 일반학술지</t>
    <phoneticPr fontId="5" type="noConversion"/>
  </si>
  <si>
    <t>1935-861X</t>
    <phoneticPr fontId="5" type="noConversion"/>
  </si>
  <si>
    <t>학술지 검색 결과 SCIE 해당 / 현재시점 SCIE 해당</t>
    <phoneticPr fontId="5" type="noConversion"/>
  </si>
  <si>
    <t>06_(사회형평적 채용) 보건의료 연구개발사업관리B-정규직-전문직/연구원-오송</t>
  </si>
  <si>
    <t>07_(사회형평적 채용) 임원 비서-정규직(전임)-실무직/실무원-오송</t>
  </si>
  <si>
    <t>자격증 연번</t>
    <phoneticPr fontId="5" type="noConversion"/>
  </si>
  <si>
    <t>명칭</t>
  </si>
  <si>
    <t>발급기관</t>
  </si>
  <si>
    <t>등록번호</t>
  </si>
  <si>
    <t>취득일</t>
  </si>
  <si>
    <t>정량심사 구분</t>
    <phoneticPr fontId="5" type="noConversion"/>
  </si>
  <si>
    <t>자격증 인정여부
(인정 : 1 / 불인정 : 0)</t>
    <phoneticPr fontId="5" type="noConversion"/>
  </si>
  <si>
    <t>자격증 구분</t>
    <phoneticPr fontId="5" type="noConversion"/>
  </si>
  <si>
    <t>자격증 개별점수</t>
    <phoneticPr fontId="5" type="noConversion"/>
  </si>
  <si>
    <t>한국사 점수
(5)</t>
    <phoneticPr fontId="5" type="noConversion"/>
  </si>
  <si>
    <t>국가기술 자격증 점수
(5)</t>
    <phoneticPr fontId="5" type="noConversion"/>
  </si>
  <si>
    <t>일반자격증
(한국사+국가기술자격)
(10)</t>
    <phoneticPr fontId="5" type="noConversion"/>
  </si>
  <si>
    <t>전문분야 자격증 점수
(20)</t>
    <phoneticPr fontId="5" type="noConversion"/>
  </si>
  <si>
    <t>해당</t>
    <phoneticPr fontId="5" type="noConversion"/>
  </si>
  <si>
    <t>기재 자격증 없음</t>
    <phoneticPr fontId="5" type="noConversion"/>
  </si>
  <si>
    <t>비해당</t>
    <phoneticPr fontId="5" type="noConversion"/>
  </si>
  <si>
    <t>어학연번</t>
    <phoneticPr fontId="5" type="noConversion"/>
  </si>
  <si>
    <t>시험명(관리용)</t>
    <phoneticPr fontId="5" type="noConversion"/>
  </si>
  <si>
    <t>취득등급(점수)
기재원본</t>
    <phoneticPr fontId="5" type="noConversion"/>
  </si>
  <si>
    <t>취득등급(점수)
심사용</t>
    <phoneticPr fontId="5" type="noConversion"/>
  </si>
  <si>
    <t>응시일</t>
    <phoneticPr fontId="5" type="noConversion"/>
  </si>
  <si>
    <t>등록번호</t>
    <phoneticPr fontId="5" type="noConversion"/>
  </si>
  <si>
    <t>인정여부
(인정:1/불인정:0)</t>
    <phoneticPr fontId="5" type="noConversion"/>
  </si>
  <si>
    <t>어학성적 점수
(10)</t>
    <phoneticPr fontId="5" type="noConversion"/>
  </si>
  <si>
    <t>기재 어학 없음</t>
    <phoneticPr fontId="5" type="noConversion"/>
  </si>
  <si>
    <t>0005-000119</t>
    <phoneticPr fontId="5" type="noConversion"/>
  </si>
  <si>
    <t>2025.11.17. 기준 유효기간 만료 / 2년 이상 직접 등록 미선택</t>
    <phoneticPr fontId="5" type="noConversion"/>
  </si>
  <si>
    <t>0005-000765</t>
    <phoneticPr fontId="5" type="noConversion"/>
  </si>
  <si>
    <t>0005-000111</t>
    <phoneticPr fontId="5" type="noConversion"/>
  </si>
  <si>
    <t>취업지원대상자
(0/5%/10%)</t>
    <phoneticPr fontId="5" type="noConversion"/>
  </si>
  <si>
    <t>취업지원대상자(점수)</t>
    <phoneticPr fontId="5" type="noConversion"/>
  </si>
  <si>
    <t>장애인
(5)</t>
    <phoneticPr fontId="5" type="noConversion"/>
  </si>
  <si>
    <t>저소득층
(3)</t>
    <phoneticPr fontId="5" type="noConversion"/>
  </si>
  <si>
    <t>한부모가족
(3)</t>
    <phoneticPr fontId="5" type="noConversion"/>
  </si>
  <si>
    <t>자립준비청년
(3)</t>
    <phoneticPr fontId="5" type="noConversion"/>
  </si>
  <si>
    <t>북한이탈주민
(3)</t>
    <phoneticPr fontId="5" type="noConversion"/>
  </si>
  <si>
    <t>다문화가정
(3)</t>
    <phoneticPr fontId="5" type="noConversion"/>
  </si>
  <si>
    <t>비수도권지역인재
(3)</t>
    <phoneticPr fontId="5" type="noConversion"/>
  </si>
  <si>
    <t>이전지역지역인재
(3)</t>
    <phoneticPr fontId="5" type="noConversion"/>
  </si>
  <si>
    <t>공공기관청년인턴</t>
    <phoneticPr fontId="5" type="noConversion"/>
  </si>
  <si>
    <t>청년</t>
    <phoneticPr fontId="5" type="noConversion"/>
  </si>
  <si>
    <t>경력단절여성</t>
    <phoneticPr fontId="5" type="noConversion"/>
  </si>
  <si>
    <t>우대가점
(최종)</t>
    <phoneticPr fontId="5" type="noConversion"/>
  </si>
  <si>
    <t>정량심사 여부</t>
    <phoneticPr fontId="5" type="noConversion"/>
  </si>
  <si>
    <t>일반 자격증
(10)</t>
    <phoneticPr fontId="5" type="noConversion"/>
  </si>
  <si>
    <t>어학성적
(10)</t>
    <phoneticPr fontId="5" type="noConversion"/>
  </si>
  <si>
    <t>논문실적
(10)</t>
    <phoneticPr fontId="5" type="noConversion"/>
  </si>
  <si>
    <t>전문분야 자격증 및 면허 소지(20)</t>
    <phoneticPr fontId="5" type="noConversion"/>
  </si>
  <si>
    <t xml:space="preserve"> 정량심사 총점
(20)</t>
    <phoneticPr fontId="5" type="noConversion"/>
  </si>
  <si>
    <t>정량평가</t>
    <phoneticPr fontId="5" type="noConversion"/>
  </si>
  <si>
    <t>정성평가
(80/100)</t>
    <phoneticPr fontId="5" type="noConversion"/>
  </si>
  <si>
    <t>가점</t>
    <phoneticPr fontId="5" type="noConversion"/>
  </si>
  <si>
    <t>총점
(100+가점)</t>
    <phoneticPr fontId="5" type="noConversion"/>
  </si>
  <si>
    <t>순위</t>
    <phoneticPr fontId="5" type="noConversion"/>
  </si>
  <si>
    <t>대전</t>
  </si>
  <si>
    <t>경남</t>
  </si>
  <si>
    <t>광주</t>
  </si>
  <si>
    <t>자기소개서/불성실 기재(동일답변 반복)</t>
  </si>
  <si>
    <t>-</t>
    <phoneticPr fontId="5" type="noConversion"/>
  </si>
  <si>
    <t>부적격</t>
    <phoneticPr fontId="5" type="noConversion"/>
  </si>
  <si>
    <t>울산</t>
  </si>
  <si>
    <t>대구</t>
  </si>
  <si>
    <t>충남</t>
  </si>
  <si>
    <t>자기소개서/블라인드 위배(성별)</t>
  </si>
  <si>
    <t>경북</t>
  </si>
  <si>
    <t>부산</t>
  </si>
  <si>
    <t>전남</t>
  </si>
  <si>
    <t>자기소개서/불성실 기재(기관명 오기, 타기관명)</t>
  </si>
  <si>
    <t>자기소개서/블라인드 위배(연령)</t>
  </si>
  <si>
    <t>강원</t>
  </si>
  <si>
    <t>경력사항/블라인드 위배(학교명)</t>
  </si>
  <si>
    <t>전북</t>
  </si>
  <si>
    <t>세종</t>
  </si>
  <si>
    <t>자기소개서/불성실 기재(기관명 오기)</t>
  </si>
  <si>
    <t>자기소개서/불성실 기재(의미없는 내용 반복)</t>
    <phoneticPr fontId="5" type="noConversion"/>
  </si>
  <si>
    <t>자기소개서/블라인드 위배(가족관계)</t>
  </si>
  <si>
    <t>제주</t>
  </si>
  <si>
    <t>연구실적,경력사항/블라인드 위배(학교명)</t>
  </si>
  <si>
    <t>0005-000649</t>
    <phoneticPr fontId="5" type="noConversion"/>
  </si>
  <si>
    <t>자기소개서/블라인드 위배(성명)</t>
  </si>
  <si>
    <t>연구실적/블라인드 위배(학교명)</t>
  </si>
  <si>
    <t>경력사항/블라인드 위배(가족관계)</t>
  </si>
  <si>
    <t>자기소개서/블라인드 위배(종교)</t>
  </si>
  <si>
    <t>1지망 : (사회형평적 채용) 보건의료 연구개발사업관리B-정규직-전문직/연구원-오송</t>
    <phoneticPr fontId="5" type="noConversion"/>
  </si>
  <si>
    <t>0005-000397</t>
    <phoneticPr fontId="5" type="noConversion"/>
  </si>
  <si>
    <t>자격요건 미해당</t>
    <phoneticPr fontId="5" type="noConversion"/>
  </si>
  <si>
    <t>1지망 : (사회형평적 채용) 임원 비서-정규직(전임)-실무직/실무원-오송</t>
    <phoneticPr fontId="5" type="noConversion"/>
  </si>
  <si>
    <t>5 / 모집인원 4명 미만</t>
    <phoneticPr fontId="5" type="noConversion"/>
  </si>
  <si>
    <t>자격요건 미해당
자기소개서/블라인드 위배(성명, 학교명)</t>
    <phoneticPr fontId="5" type="noConversion"/>
  </si>
  <si>
    <t>점수</t>
    <phoneticPr fontId="5" type="noConversion"/>
  </si>
  <si>
    <t>구분</t>
    <phoneticPr fontId="5" type="noConversion"/>
  </si>
  <si>
    <t>전문분야</t>
    <phoneticPr fontId="5" type="noConversion"/>
  </si>
  <si>
    <t>국가기술</t>
    <phoneticPr fontId="5" type="noConversion"/>
  </si>
  <si>
    <t>한국사</t>
    <phoneticPr fontId="5" type="noConversion"/>
  </si>
  <si>
    <t>모집인원</t>
    <phoneticPr fontId="5" type="noConversion"/>
  </si>
  <si>
    <t>정량</t>
    <phoneticPr fontId="5" type="noConversion"/>
  </si>
  <si>
    <t>정성</t>
    <phoneticPr fontId="5" type="noConversion"/>
  </si>
  <si>
    <t>토익</t>
    <phoneticPr fontId="5" type="noConversion"/>
  </si>
  <si>
    <t>토플</t>
    <phoneticPr fontId="5" type="noConversion"/>
  </si>
  <si>
    <t>뉴텝스</t>
    <phoneticPr fontId="5" type="noConversion"/>
  </si>
  <si>
    <t>지텔프</t>
    <phoneticPr fontId="5" type="noConversion"/>
  </si>
  <si>
    <t>토스</t>
    <phoneticPr fontId="5" type="noConversion"/>
  </si>
  <si>
    <t>오픽영어</t>
    <phoneticPr fontId="5" type="noConversion"/>
  </si>
  <si>
    <t>심사불요</t>
    <phoneticPr fontId="5" type="noConversion"/>
  </si>
  <si>
    <t>자기소개서/불성실 기재(동일답변 반복)</t>
    <phoneticPr fontId="5" type="noConversion"/>
  </si>
  <si>
    <t>자기소개서/블라인드 위배(가족관계)</t>
    <phoneticPr fontId="5" type="noConversion"/>
  </si>
  <si>
    <t>자기소개서/블라인드 위배(성별)</t>
    <phoneticPr fontId="5" type="noConversion"/>
  </si>
  <si>
    <t>자기소개서/불성실 기재(기관명 오기)</t>
    <phoneticPr fontId="5" type="noConversion"/>
  </si>
  <si>
    <t>자기소개서,경력사항/블라인드 위배(학교명)</t>
    <phoneticPr fontId="5" type="noConversion"/>
  </si>
  <si>
    <t>정량심사 비해당</t>
  </si>
  <si>
    <t>부적격</t>
  </si>
  <si>
    <t>과락여부판단</t>
    <phoneticPr fontId="5" type="noConversion"/>
  </si>
  <si>
    <t>평가위원1</t>
  </si>
  <si>
    <t>종합의견</t>
  </si>
  <si>
    <t>평가위원2</t>
  </si>
  <si>
    <t>평가위원3</t>
  </si>
  <si>
    <t>최경미</t>
    <phoneticPr fontId="5" type="noConversion"/>
  </si>
  <si>
    <t>김은영</t>
    <phoneticPr fontId="5" type="noConversion"/>
  </si>
  <si>
    <t>송규희</t>
    <phoneticPr fontId="5" type="noConversion"/>
  </si>
  <si>
    <t>장미</t>
    <phoneticPr fontId="5" type="noConversion"/>
  </si>
  <si>
    <t>이만표</t>
    <phoneticPr fontId="5" type="noConversion"/>
  </si>
  <si>
    <t>전찬경</t>
    <phoneticPr fontId="5" type="noConversion"/>
  </si>
  <si>
    <t>전환주</t>
    <phoneticPr fontId="5" type="noConversion"/>
  </si>
  <si>
    <t>이진수</t>
    <phoneticPr fontId="5" type="noConversion"/>
  </si>
  <si>
    <t>조혜정</t>
    <phoneticPr fontId="5" type="noConversion"/>
  </si>
  <si>
    <t>김유란</t>
    <phoneticPr fontId="5" type="noConversion"/>
  </si>
  <si>
    <t>이수경</t>
    <phoneticPr fontId="5" type="noConversion"/>
  </si>
  <si>
    <t>김미경</t>
    <phoneticPr fontId="5" type="noConversion"/>
  </si>
  <si>
    <t>정현학</t>
    <phoneticPr fontId="5" type="noConversion"/>
  </si>
  <si>
    <t>정선미</t>
    <phoneticPr fontId="5" type="noConversion"/>
  </si>
  <si>
    <t>차수호</t>
    <phoneticPr fontId="5" type="noConversion"/>
  </si>
  <si>
    <t>김희정</t>
    <phoneticPr fontId="5" type="noConversion"/>
  </si>
  <si>
    <t>노미현</t>
    <phoneticPr fontId="5" type="noConversion"/>
  </si>
  <si>
    <t>엄지영</t>
    <phoneticPr fontId="5" type="noConversion"/>
  </si>
  <si>
    <t>평균점수</t>
    <phoneticPr fontId="5" type="noConversion"/>
  </si>
  <si>
    <t>서류전형 합격</t>
    <phoneticPr fontId="5" type="noConversion"/>
  </si>
  <si>
    <t>70점 미만 과락</t>
    <phoneticPr fontId="5" type="noConversion"/>
  </si>
  <si>
    <t>서류전형 결과</t>
    <phoneticPr fontId="5" type="noConversion"/>
  </si>
  <si>
    <t>불합격</t>
    <phoneticPr fontId="5" type="noConversion"/>
  </si>
  <si>
    <t/>
  </si>
  <si>
    <t>제척</t>
  </si>
  <si>
    <t>제척</t>
    <phoneticPr fontId="5" type="noConversion"/>
  </si>
  <si>
    <t>정량평가(20점)</t>
  </si>
  <si>
    <t>정량평가(20점)</t>
    <phoneticPr fontId="5" type="noConversion"/>
  </si>
  <si>
    <t>직무 전문성
(20/25)</t>
    <phoneticPr fontId="5" type="noConversion"/>
  </si>
  <si>
    <t>조직이해능력
(20/25)</t>
    <phoneticPr fontId="5" type="noConversion"/>
  </si>
  <si>
    <t>문제해결능력
(20/25)</t>
    <phoneticPr fontId="5" type="noConversion"/>
  </si>
  <si>
    <t>발전가능성
(20/25)</t>
    <phoneticPr fontId="5" type="noConversion"/>
  </si>
  <si>
    <t>합계
(80/100)</t>
    <phoneticPr fontId="5" type="noConversion"/>
  </si>
  <si>
    <t>채용예정인원</t>
    <phoneticPr fontId="5" type="noConversion"/>
  </si>
  <si>
    <t>서류전형
선별 예정 인원</t>
    <phoneticPr fontId="5" type="noConversion"/>
  </si>
  <si>
    <t>서류전형 합격 인원</t>
    <phoneticPr fontId="5" type="noConversion"/>
  </si>
  <si>
    <t>일치여부</t>
    <phoneticPr fontId="5" type="noConversion"/>
  </si>
  <si>
    <t>비고(배수초과 시 기재)</t>
    <phoneticPr fontId="5" type="noConversion"/>
  </si>
  <si>
    <t>2명 배수초과</t>
    <phoneticPr fontId="5" type="noConversion"/>
  </si>
  <si>
    <t>정량심사 비해당</t>
    <phoneticPr fontId="5" type="noConversion"/>
  </si>
  <si>
    <t>예비합격 1순위</t>
    <phoneticPr fontId="5" type="noConversion"/>
  </si>
  <si>
    <t>순위 외</t>
    <phoneticPr fontId="5" type="noConversion"/>
  </si>
  <si>
    <t>예비합격 2순위</t>
    <phoneticPr fontId="5" type="noConversion"/>
  </si>
  <si>
    <t>1명 배수초과</t>
    <phoneticPr fontId="5" type="noConversion"/>
  </si>
  <si>
    <t>제출서류 증빙 결과</t>
    <phoneticPr fontId="5" type="noConversion"/>
  </si>
  <si>
    <t>필기전형 대상자 여부</t>
    <phoneticPr fontId="5" type="noConversion"/>
  </si>
  <si>
    <t>비대상</t>
    <phoneticPr fontId="5" type="noConversion"/>
  </si>
  <si>
    <t>서류전형 불합격</t>
    <phoneticPr fontId="5" type="noConversion"/>
  </si>
  <si>
    <t>서류 미제출</t>
    <phoneticPr fontId="5" type="noConversion"/>
  </si>
  <si>
    <t>응시여부 미회신</t>
    <phoneticPr fontId="5" type="noConversion"/>
  </si>
  <si>
    <t>응시여부 미회신/서류 미제출</t>
    <phoneticPr fontId="5" type="noConversion"/>
  </si>
  <si>
    <t>적격</t>
    <phoneticPr fontId="5" type="noConversion"/>
  </si>
  <si>
    <t>대상</t>
  </si>
  <si>
    <t>전형포기</t>
  </si>
  <si>
    <t>응시</t>
    <phoneticPr fontId="5" type="noConversion"/>
  </si>
  <si>
    <t>제한</t>
    <phoneticPr fontId="5" type="noConversion"/>
  </si>
  <si>
    <t>공개</t>
    <phoneticPr fontId="5" type="noConversion"/>
  </si>
  <si>
    <t>채용구분</t>
    <phoneticPr fontId="5" type="noConversion"/>
  </si>
  <si>
    <t>총점 + 가점
(100점 + 가점)</t>
    <phoneticPr fontId="5" type="noConversion"/>
  </si>
  <si>
    <t>총점 + 가점 (과락자 0점 처리)
(100점 + 가점)</t>
    <phoneticPr fontId="5" type="noConversion"/>
  </si>
  <si>
    <t>비고
(배수초과 시 기재)</t>
    <phoneticPr fontId="5" type="noConversion"/>
  </si>
  <si>
    <t>직무전문성 평균
(25점)</t>
    <phoneticPr fontId="5" type="noConversion"/>
  </si>
  <si>
    <r>
      <t xml:space="preserve">의사소통능력 </t>
    </r>
    <r>
      <rPr>
        <sz val="10"/>
        <color theme="0"/>
        <rFont val="맑은 고딕"/>
        <family val="3"/>
        <charset val="129"/>
      </rPr>
      <t xml:space="preserve">평균
</t>
    </r>
    <r>
      <rPr>
        <b/>
        <sz val="10"/>
        <color theme="0"/>
        <rFont val="맑은 고딕"/>
        <family val="3"/>
        <charset val="129"/>
      </rPr>
      <t>(25점)</t>
    </r>
    <phoneticPr fontId="5" type="noConversion"/>
  </si>
  <si>
    <t>과락 여부 판단
-가점 포함 70점 미만자</t>
    <phoneticPr fontId="5" type="noConversion"/>
  </si>
  <si>
    <t>우대</t>
  </si>
  <si>
    <t>2차 면접전형 응시 여부</t>
    <phoneticPr fontId="5" type="noConversion"/>
  </si>
  <si>
    <t>윤리성 평균
(25점)</t>
    <phoneticPr fontId="5" type="noConversion"/>
  </si>
  <si>
    <t>조직적합성 평균
(25점)</t>
    <phoneticPr fontId="5" type="noConversion"/>
  </si>
  <si>
    <t>2차 면접전형 총점
(100점)</t>
    <phoneticPr fontId="5" type="noConversion"/>
  </si>
  <si>
    <t>1차 면접전형 총점 환산
(50%)</t>
    <phoneticPr fontId="5" type="noConversion"/>
  </si>
  <si>
    <t>2차 면접전형 총점 환산
(50%)</t>
    <phoneticPr fontId="5" type="noConversion"/>
  </si>
  <si>
    <t>2차 면접전형 결과</t>
    <phoneticPr fontId="5" type="noConversion"/>
  </si>
  <si>
    <t>2차 면접전형 합격 인원</t>
    <phoneticPr fontId="5" type="noConversion"/>
  </si>
  <si>
    <t>최종 점수
(1차 면접전형 50% + 2차 면접전형 50%)</t>
    <phoneticPr fontId="5" type="noConversion"/>
  </si>
  <si>
    <t>0005-001191</t>
    <phoneticPr fontId="5" type="noConversion"/>
  </si>
  <si>
    <t>1차 면접전형 총점
(가점 포함)</t>
    <phoneticPr fontId="5" type="noConversion"/>
  </si>
  <si>
    <t>2차 면접전형 총점
(가점 포함)</t>
    <phoneticPr fontId="5" type="noConversion"/>
  </si>
  <si>
    <t>지원서번호</t>
  </si>
  <si>
    <t>전형번호</t>
  </si>
  <si>
    <t>전형분야번호</t>
  </si>
  <si>
    <t>면접번호</t>
  </si>
  <si>
    <t>공고명</t>
  </si>
  <si>
    <t>전체지원분야</t>
  </si>
  <si>
    <t>평가자리스트</t>
  </si>
  <si>
    <t>평가항목리스트</t>
  </si>
  <si>
    <t>평가척도리스트</t>
  </si>
  <si>
    <t>최종평가자수</t>
  </si>
  <si>
    <t>일반평가자수</t>
  </si>
  <si>
    <t>평가항목구분</t>
  </si>
  <si>
    <t>일반평가자1
(평가자 성명)</t>
  </si>
  <si>
    <t>일반평가자1
(평가항목1 평가결과)</t>
  </si>
  <si>
    <t>일반평가자1
(평가항목2 평가결과)</t>
  </si>
  <si>
    <t>일반평가자1
(평가항목3 평가결과)</t>
  </si>
  <si>
    <t>일반평가자1
(평가항목4 평가결과)</t>
  </si>
  <si>
    <t>일반평가자1
(종합평가)</t>
  </si>
  <si>
    <t>일반평가자1
(종합평가 코멘트)</t>
  </si>
  <si>
    <t>일반평가자2
(평가자 성명)</t>
  </si>
  <si>
    <t>일반평가자2
(평가항목1 평가결과)</t>
  </si>
  <si>
    <t>일반평가자2
(평가항목2 평가결과)</t>
  </si>
  <si>
    <t>일반평가자2
(평가항목3 평가결과)</t>
  </si>
  <si>
    <t>일반평가자2
(평가항목4 평가결과)</t>
  </si>
  <si>
    <t>일반평가자2
(종합평가)</t>
  </si>
  <si>
    <t>일반평가자2
(종합평가 코멘트)</t>
  </si>
  <si>
    <t>일반평가자3
(평가자 성명)</t>
  </si>
  <si>
    <t>일반평가자3
(평가항목1 평가결과)</t>
  </si>
  <si>
    <t>일반평가자3
(평가항목2 평가결과)</t>
  </si>
  <si>
    <t>일반평가자3
(평가항목3 평가결과)</t>
  </si>
  <si>
    <t>일반평가자3
(평가항목4 평가결과)</t>
  </si>
  <si>
    <t>일반평가자3
(종합평가)</t>
  </si>
  <si>
    <t>일반평가자3
(종합평가 코멘트)</t>
  </si>
  <si>
    <t>일반평가자4
(평가자 성명)</t>
  </si>
  <si>
    <t>일반평가자4
(평가항목1 평가결과)</t>
  </si>
  <si>
    <t>일반평가자4
(평가항목2 평가결과)</t>
  </si>
  <si>
    <t>일반평가자4
(평가항목3 평가결과)</t>
  </si>
  <si>
    <t>일반평가자4
(평가항목4 평가결과)</t>
  </si>
  <si>
    <t>일반평가자4
(종합평가)</t>
  </si>
  <si>
    <t>일반평가자4
(종합평가 코멘트)</t>
  </si>
  <si>
    <t>일반평가자5
(평가자 성명)</t>
  </si>
  <si>
    <t>일반평가자5
(평가항목1 평가결과)</t>
  </si>
  <si>
    <t>일반평가자5
(평가항목2 평가결과)</t>
  </si>
  <si>
    <t>일반평가자5
(평가항목3 평가결과)</t>
  </si>
  <si>
    <t>일반평가자5
(평가항목4 평가결과)</t>
  </si>
  <si>
    <t>일반평가자5
(종합평가)</t>
  </si>
  <si>
    <t>일반평가자5
(종합평가 코멘트)</t>
  </si>
  <si>
    <t>종합평가 평균</t>
  </si>
  <si>
    <t>전형결과</t>
  </si>
  <si>
    <t>다음전형참석여부</t>
  </si>
  <si>
    <t>심사위원1_평가항목1</t>
    <phoneticPr fontId="17" type="noConversion"/>
  </si>
  <si>
    <t>심사위원1_평가항목2</t>
  </si>
  <si>
    <t>심사위원1_평가항목3</t>
  </si>
  <si>
    <t>심사위원1_평가항목4</t>
    <phoneticPr fontId="17" type="noConversion"/>
  </si>
  <si>
    <t>심사위원1_합계</t>
    <phoneticPr fontId="17" type="noConversion"/>
  </si>
  <si>
    <t>코멘트</t>
    <phoneticPr fontId="17" type="noConversion"/>
  </si>
  <si>
    <t>심사위원2_평가항목1</t>
  </si>
  <si>
    <t>심사위원2_평가항목2</t>
  </si>
  <si>
    <t>심사위원2_평가항목3</t>
  </si>
  <si>
    <t>심사위원2_평가항목4</t>
    <phoneticPr fontId="17" type="noConversion"/>
  </si>
  <si>
    <t>심사위원2_합계</t>
  </si>
  <si>
    <t>심사위원3_평가항목1</t>
  </si>
  <si>
    <t>심사위원3_평가항목2</t>
  </si>
  <si>
    <t>심사위원3_평가항목3</t>
  </si>
  <si>
    <t>심사위원3_평가항목4</t>
    <phoneticPr fontId="17" type="noConversion"/>
  </si>
  <si>
    <t>심사위원3_합계</t>
  </si>
  <si>
    <t>심사위원4_평가항목1</t>
  </si>
  <si>
    <t>심사위원4_평가항목2</t>
  </si>
  <si>
    <t>심사위원4_평가항목3</t>
  </si>
  <si>
    <t>심사위원4_평가항목4</t>
    <phoneticPr fontId="17" type="noConversion"/>
  </si>
  <si>
    <t>심사위원4_합계</t>
  </si>
  <si>
    <t>47362509</t>
  </si>
  <si>
    <t>530325</t>
  </si>
  <si>
    <t>32593781</t>
  </si>
  <si>
    <t>2025년 신규직원[정규직 등] 채용 공고</t>
  </si>
  <si>
    <t>보건산업진흥지원-정규직-전문직/연구원-오송</t>
  </si>
  <si>
    <t>51049332,51049362,51049342,51049352,51049375</t>
  </si>
  <si>
    <t>3245479,3245485,3245491,3245497,3245503</t>
  </si>
  <si>
    <t>33073,33073,33073,33073,31602</t>
  </si>
  <si>
    <t>0</t>
  </si>
  <si>
    <t>평가항목1 - 직무전문성(25)
평가항목2 - 의사소통능력(25)
평가항목3 - 윤리성(25)
평가항목4 - 조직적합성(25)</t>
  </si>
  <si>
    <t>감사관</t>
  </si>
  <si>
    <t>내부1_김동석</t>
  </si>
  <si>
    <t>20</t>
  </si>
  <si>
    <t>65</t>
  </si>
  <si>
    <t>외부1_김운선</t>
  </si>
  <si>
    <t>외부2_김영범</t>
  </si>
  <si>
    <t>68</t>
  </si>
  <si>
    <t>외부3_김종현</t>
  </si>
  <si>
    <t>70.33</t>
  </si>
  <si>
    <t>미평가</t>
  </si>
  <si>
    <t>미응답</t>
  </si>
  <si>
    <t>47362530</t>
  </si>
  <si>
    <t>32593791</t>
  </si>
  <si>
    <t>국제의료사업지원-정규직(전임)-전문직/연구원-오송</t>
  </si>
  <si>
    <t>51049647,51049643,51049639,51049632,51049651</t>
  </si>
  <si>
    <t>3245480,3245486,3245492,3245498,3245504</t>
  </si>
  <si>
    <t>23</t>
  </si>
  <si>
    <t>89</t>
  </si>
  <si>
    <t>외부1_김은정</t>
  </si>
  <si>
    <t>84</t>
  </si>
  <si>
    <t>외부2_최진아</t>
  </si>
  <si>
    <t>유관부서 경험을 통한 직무전문성 보유. 의사소통능력과 도전정신이 돋보임. 성장하고자 하는 태도.</t>
  </si>
  <si>
    <t>89.0</t>
  </si>
  <si>
    <t>47362814</t>
  </si>
  <si>
    <t>32593782</t>
  </si>
  <si>
    <t>51049333,51049363,51049343,51049353,51049376</t>
  </si>
  <si>
    <t>91</t>
  </si>
  <si>
    <t>22</t>
  </si>
  <si>
    <t>91.67</t>
  </si>
  <si>
    <t>47363112</t>
  </si>
  <si>
    <t>32593795</t>
  </si>
  <si>
    <t>보건의료연구개발 사업관리A-정규직-전문직/연구원-오송</t>
  </si>
  <si>
    <t>51049492,51049456,51049420,51049438,51049474</t>
  </si>
  <si>
    <t>3245481,3245487,3245493,3245499,3245505</t>
  </si>
  <si>
    <t>내부1_송태균</t>
  </si>
  <si>
    <t>80</t>
  </si>
  <si>
    <t>외부1_김남훈</t>
  </si>
  <si>
    <t>외부2_최민서</t>
  </si>
  <si>
    <t>74</t>
  </si>
  <si>
    <t>78.0</t>
  </si>
  <si>
    <t>47364098</t>
  </si>
  <si>
    <t>32593792</t>
  </si>
  <si>
    <t>51049648,51049644,51049640,51049633,51049652</t>
  </si>
  <si>
    <t>아직 전문가는 아니지만 단기간에 성장 가능성 있음. 진흥원 내 장기적 활용도 있어보임. 고객사 접점의 활동 강점. 적극적 성격과 태도.</t>
  </si>
  <si>
    <t>90.33</t>
  </si>
  <si>
    <t>47366404</t>
  </si>
  <si>
    <t>32593812</t>
  </si>
  <si>
    <t>51049509,51049473,51049437,51049455,51049491</t>
  </si>
  <si>
    <t>75</t>
  </si>
  <si>
    <t>72.33</t>
  </si>
  <si>
    <t>47367616</t>
  </si>
  <si>
    <t>32593783</t>
  </si>
  <si>
    <t>51049334,51049364,51049344,51049354,51049377</t>
  </si>
  <si>
    <t>89.33</t>
  </si>
  <si>
    <t>47368520</t>
  </si>
  <si>
    <t>32593784</t>
  </si>
  <si>
    <t>51049335,51049365,51049345,51049355,51049378</t>
  </si>
  <si>
    <t>95</t>
  </si>
  <si>
    <t>93.0</t>
  </si>
  <si>
    <t>47370764</t>
  </si>
  <si>
    <t>32593796</t>
  </si>
  <si>
    <t>51049493,51049457,51049421,51049439,51049475</t>
  </si>
  <si>
    <t>(제척/결시)0</t>
  </si>
  <si>
    <t>회피</t>
  </si>
  <si>
    <t>88</t>
  </si>
  <si>
    <t>81</t>
  </si>
  <si>
    <t>62.25</t>
  </si>
  <si>
    <t>47372843</t>
  </si>
  <si>
    <t>32593785</t>
  </si>
  <si>
    <t>51049336,51049366,51049346,51049356,51049379</t>
  </si>
  <si>
    <t>67.33</t>
  </si>
  <si>
    <t>47372940</t>
  </si>
  <si>
    <t>32593786</t>
  </si>
  <si>
    <t>51049337,51049367,51049347,51049357,51049380</t>
  </si>
  <si>
    <t>82</t>
  </si>
  <si>
    <t>70.67</t>
  </si>
  <si>
    <t>47383562</t>
  </si>
  <si>
    <t>32593815</t>
  </si>
  <si>
    <t>(사회형평적 채용) 임원 비서-정규직(전임)-실무직/실무원-오송</t>
  </si>
  <si>
    <t>51049316,51049330,51049320,51049322,51049324</t>
  </si>
  <si>
    <t>3245483,3245489,3245495,3245501,3245507</t>
  </si>
  <si>
    <t>내부1_한동우</t>
  </si>
  <si>
    <t>85</t>
  </si>
  <si>
    <t>외부1_주용하</t>
  </si>
  <si>
    <t>외부2_김진아</t>
  </si>
  <si>
    <t>83</t>
  </si>
  <si>
    <t>82.67</t>
  </si>
  <si>
    <t>47393061</t>
  </si>
  <si>
    <t>32593775</t>
  </si>
  <si>
    <t>경영지원-정규직-전문직/연구원-오송</t>
  </si>
  <si>
    <t>51049294,51049290,51049284,51049286,51049292</t>
  </si>
  <si>
    <t>3245467,3245468,3245469,3245470,3245471</t>
  </si>
  <si>
    <t>내부1_김현철</t>
  </si>
  <si>
    <t>군 행정업무에 대한 경험이 3.5년이 있어, 경영지원 업무 적응이 빠를 것으로 판단됨
업무에 대한 적극성과 진취성이 높은 편인 것으로 판단됨</t>
  </si>
  <si>
    <t>80.0</t>
  </si>
  <si>
    <t>47393673</t>
  </si>
  <si>
    <t>32593787</t>
  </si>
  <si>
    <t>51049338,51049368,51049348,51049358,51049381</t>
  </si>
  <si>
    <t>86</t>
  </si>
  <si>
    <t>88.33</t>
  </si>
  <si>
    <t>47398219</t>
  </si>
  <si>
    <t>32593797</t>
  </si>
  <si>
    <t>51049494,51049458,51049422,51049440,51049476</t>
  </si>
  <si>
    <t>79</t>
  </si>
  <si>
    <t>76</t>
  </si>
  <si>
    <t>47398745</t>
  </si>
  <si>
    <t>32593778</t>
  </si>
  <si>
    <t>경영기획-정규직-전문직/연구원-오송</t>
  </si>
  <si>
    <t>51049297,51049327,51049305,51049309,51049313</t>
  </si>
  <si>
    <t>3245478,3245484,3245490,3245496,3245502</t>
  </si>
  <si>
    <t>47398791</t>
  </si>
  <si>
    <t>32593798</t>
  </si>
  <si>
    <t>51049495,51049459,51049423,51049441,51049477</t>
  </si>
  <si>
    <t>84.67</t>
  </si>
  <si>
    <t>47402647</t>
  </si>
  <si>
    <t>32593788</t>
  </si>
  <si>
    <t>51049339,51049369,51049349,51049359,51049382</t>
  </si>
  <si>
    <t>82.0</t>
  </si>
  <si>
    <t>47417506</t>
  </si>
  <si>
    <t>32593799</t>
  </si>
  <si>
    <t>51049496,51049460,51049424,51049442,51049478</t>
  </si>
  <si>
    <t>87.33</t>
  </si>
  <si>
    <t>47418175</t>
  </si>
  <si>
    <t>32593789</t>
  </si>
  <si>
    <t>51049340,51049370,51049350,51049360,51049383</t>
  </si>
  <si>
    <t>88.0</t>
  </si>
  <si>
    <t>47423129</t>
  </si>
  <si>
    <t>32593800</t>
  </si>
  <si>
    <t>51049497,51049461,51049425,51049443,51049479</t>
  </si>
  <si>
    <t>64</t>
  </si>
  <si>
    <t>72</t>
  </si>
  <si>
    <t>70.0</t>
  </si>
  <si>
    <t>47428006</t>
  </si>
  <si>
    <t>32593790</t>
  </si>
  <si>
    <t>51049341,51049371,51049351,51049361,51049384</t>
  </si>
  <si>
    <t>69</t>
  </si>
  <si>
    <t>47428645</t>
  </si>
  <si>
    <t>32593801</t>
  </si>
  <si>
    <t>51049498,51049462,51049426,51049444,51049480</t>
  </si>
  <si>
    <t>71</t>
  </si>
  <si>
    <t>71.0</t>
  </si>
  <si>
    <t>47428715</t>
  </si>
  <si>
    <t>32593816</t>
  </si>
  <si>
    <t>51049317,51049331,51049321,51049323,51049325</t>
  </si>
  <si>
    <t>97</t>
  </si>
  <si>
    <t>90.0</t>
  </si>
  <si>
    <t>47430278</t>
  </si>
  <si>
    <t>32593802</t>
  </si>
  <si>
    <t>51049499,51049463,51049427,51049445,51049481</t>
  </si>
  <si>
    <t>47430783</t>
  </si>
  <si>
    <t>32593805</t>
  </si>
  <si>
    <t>51049502,51049466,51049430,51049448,51049484</t>
  </si>
  <si>
    <t>86.67</t>
  </si>
  <si>
    <t>47435578</t>
  </si>
  <si>
    <t>32593803</t>
  </si>
  <si>
    <t>51049500,51049464,51049428,51049446,51049482</t>
  </si>
  <si>
    <t>47435738</t>
  </si>
  <si>
    <t>32593804</t>
  </si>
  <si>
    <t>51049501,51049465,51049429,51049447,51049483</t>
  </si>
  <si>
    <t>76.33</t>
  </si>
  <si>
    <t>47438606</t>
  </si>
  <si>
    <t>32593806</t>
  </si>
  <si>
    <t>51049503,51049467,51049431,51049449,51049485</t>
  </si>
  <si>
    <t>86.33</t>
  </si>
  <si>
    <t>47439545</t>
  </si>
  <si>
    <t>32593776</t>
  </si>
  <si>
    <t>51049295,51049291,51049285,51049287,51049293</t>
  </si>
  <si>
    <t>경영지원 업무와 관련된 경험이 풍부하고 업무 관련성이 높음.
입사기관에 대한 근무 열망이 높은 편임
전반적인 의사소통 능력이 높은 편임.</t>
  </si>
  <si>
    <t>논리적인 답변과 침착함이 돋보임</t>
  </si>
  <si>
    <t>90.67</t>
  </si>
  <si>
    <t>47439681</t>
  </si>
  <si>
    <t>32593807</t>
  </si>
  <si>
    <t>51049504,51049468,51049432,51049450,51049486</t>
  </si>
  <si>
    <t>73</t>
  </si>
  <si>
    <t>75.67</t>
  </si>
  <si>
    <t>47440211</t>
  </si>
  <si>
    <t>32593808</t>
  </si>
  <si>
    <t>51049505,51049469,51049433,51049451,51049487</t>
  </si>
  <si>
    <t>47445730</t>
  </si>
  <si>
    <t>32593813</t>
  </si>
  <si>
    <t>(사회형평적 채용) 보건의료 연구개발사업관리B-정규직-전문직/연구원-오송</t>
  </si>
  <si>
    <t>51049510,51049520,51049514,51049516,51049518</t>
  </si>
  <si>
    <t>3245482,3245488,3245494,3245500,3245506</t>
  </si>
  <si>
    <t>10</t>
  </si>
  <si>
    <t>62</t>
  </si>
  <si>
    <t>지원업무에 대한 이해도가 낮고 경험이 없음
경력상 지원업무에 대한 연관성이 낮음</t>
  </si>
  <si>
    <t>65.33</t>
  </si>
  <si>
    <t>47454167</t>
  </si>
  <si>
    <t>32593793</t>
  </si>
  <si>
    <t>51049649,51049645,51049641,51049634,51049653</t>
  </si>
  <si>
    <t>60</t>
  </si>
  <si>
    <t>66</t>
  </si>
  <si>
    <t>지원동기가 명확하나 사명감에 가까움. 진흥원의 업무에 대한 이해도 부족. 실무 경험이 부족. 소극적인 편.</t>
  </si>
  <si>
    <t>65.0</t>
  </si>
  <si>
    <t>47456009</t>
  </si>
  <si>
    <t>32593779</t>
  </si>
  <si>
    <t>51049298,51049328,51049306,51049310,51049314</t>
  </si>
  <si>
    <t>99</t>
  </si>
  <si>
    <t>93.33</t>
  </si>
  <si>
    <t>47459668</t>
  </si>
  <si>
    <t>32593809</t>
  </si>
  <si>
    <t>51049506,51049470,51049434,51049452,51049488</t>
  </si>
  <si>
    <t>79.0</t>
  </si>
  <si>
    <t>47460038</t>
  </si>
  <si>
    <t>32593780</t>
  </si>
  <si>
    <t>51049299,51049329,51049307,51049311,51049315</t>
  </si>
  <si>
    <t>59</t>
  </si>
  <si>
    <t>전반적으로 장황한 답변</t>
  </si>
  <si>
    <t>47461788</t>
  </si>
  <si>
    <t>32593810</t>
  </si>
  <si>
    <t>51049507,51049471,51049435,51049453,51049489</t>
  </si>
  <si>
    <t>73.33</t>
  </si>
  <si>
    <t>47472354</t>
  </si>
  <si>
    <t>32593814</t>
  </si>
  <si>
    <t>51049511,51049521,51049515,51049517,51049519</t>
  </si>
  <si>
    <t>경력상 지원업무와 관련성이 높음
해당업무에 대한 수행의지는 높은 편임</t>
  </si>
  <si>
    <t>47474723</t>
  </si>
  <si>
    <t>32593794</t>
  </si>
  <si>
    <t>51049650,51049646,51049642,51049635,51049654</t>
  </si>
  <si>
    <t>보건산업 경험이 부족</t>
  </si>
  <si>
    <t>66.0</t>
  </si>
  <si>
    <t>47475562</t>
  </si>
  <si>
    <t>32593777</t>
  </si>
  <si>
    <t>51049296,51049326,51049304,51049308,51049312</t>
  </si>
  <si>
    <t>직무역량이 엿보이지 않음</t>
  </si>
  <si>
    <t>47475965</t>
  </si>
  <si>
    <t>32593811</t>
  </si>
  <si>
    <t>51049508,51049472,51049436,51049454,51049490</t>
  </si>
  <si>
    <t>1.직무전문성
평균</t>
    <phoneticPr fontId="5" type="noConversion"/>
  </si>
  <si>
    <t>2.의사소통능력
평균</t>
    <phoneticPr fontId="5" type="noConversion"/>
  </si>
  <si>
    <t>총 합계
평균</t>
    <phoneticPr fontId="5" type="noConversion"/>
  </si>
  <si>
    <t>3.윤리성
평균</t>
    <phoneticPr fontId="5" type="noConversion"/>
  </si>
  <si>
    <t>4.조직적합성
평균</t>
    <phoneticPr fontId="5" type="noConversion"/>
  </si>
  <si>
    <t>검수용</t>
    <phoneticPr fontId="5" type="noConversion"/>
  </si>
  <si>
    <t>2차 면접전형 합격</t>
    <phoneticPr fontId="5" type="noConversion"/>
  </si>
  <si>
    <t>예비합격 3순위</t>
    <phoneticPr fontId="5" type="noConversion"/>
  </si>
  <si>
    <t>예비합격 4순위</t>
    <phoneticPr fontId="5" type="noConversion"/>
  </si>
  <si>
    <t>예비합격 5순위</t>
    <phoneticPr fontId="5" type="noConversion"/>
  </si>
  <si>
    <t>예비합격 6순위</t>
    <phoneticPr fontId="5" type="noConversion"/>
  </si>
  <si>
    <t>예비합격 7순위</t>
    <phoneticPr fontId="5" type="noConversion"/>
  </si>
  <si>
    <t>예비합격 8순위</t>
    <phoneticPr fontId="5" type="noConversion"/>
  </si>
  <si>
    <t>예비합격 9순위</t>
    <phoneticPr fontId="5" type="noConversion"/>
  </si>
  <si>
    <t>2차 면접전형 70점 미만 과락</t>
    <phoneticPr fontId="5" type="noConversion"/>
  </si>
  <si>
    <t xml:space="preserve"> </t>
  </si>
  <si>
    <t>일치</t>
  </si>
  <si>
    <t>과락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</si>
</sst>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b/>
      <sz val="10"/>
      <color indexed="9"/>
      <name val="맑은 고딕"/>
      <family val="3"/>
      <charset val="129"/>
    </font>
    <font>
      <sz val="10"/>
      <color indexed="8"/>
      <name val="맑은 고딕"/>
      <family val="3"/>
      <charset val="129"/>
    </font>
    <font>
      <sz val="8"/>
      <name val="맑은 고딕"/>
      <family val="3"/>
      <charset val="129"/>
      <scheme val="minor"/>
    </font>
    <font>
      <sz val="10"/>
      <color indexed="8"/>
      <name val="맑은 고딕"/>
      <family val="3"/>
      <charset val="129"/>
      <scheme val="minor"/>
    </font>
    <font>
      <sz val="11"/>
      <color rgb="FF000000"/>
      <name val="Calibri"/>
      <family val="2"/>
    </font>
    <font>
      <sz val="11"/>
      <color theme="1"/>
      <name val="맑은 고딕"/>
      <family val="2"/>
      <scheme val="minor"/>
    </font>
    <font>
      <b/>
      <sz val="10"/>
      <color rgb="FF000000"/>
      <name val="맑은 고딕"/>
      <family val="3"/>
      <charset val="129"/>
    </font>
    <font>
      <sz val="10"/>
      <color rgb="FF000000"/>
      <name val="맑은 고딕"/>
      <family val="3"/>
      <charset val="129"/>
    </font>
    <font>
      <b/>
      <sz val="10"/>
      <color theme="0"/>
      <name val="맑은 고딕"/>
      <family val="3"/>
      <charset val="129"/>
    </font>
    <font>
      <sz val="11"/>
      <color theme="1"/>
      <name val="맑은 고딕"/>
      <family val="3"/>
      <charset val="129"/>
      <scheme val="minor"/>
    </font>
    <font>
      <sz val="11"/>
      <color indexed="8"/>
      <name val="맑은 고딕"/>
      <family val="2"/>
      <scheme val="minor"/>
    </font>
    <font>
      <sz val="11"/>
      <color theme="1"/>
      <name val="나눔고딕"/>
      <family val="2"/>
      <charset val="129"/>
    </font>
    <font>
      <sz val="10"/>
      <color theme="0"/>
      <name val="맑은 고딕"/>
      <family val="3"/>
      <charset val="129"/>
    </font>
    <font>
      <b/>
      <sz val="10"/>
      <color indexed="10"/>
      <name val="맑은 고딕"/>
      <family val="3"/>
      <charset val="129"/>
    </font>
    <font>
      <sz val="8"/>
      <name val="맑은 고딕"/>
      <family val="2"/>
      <charset val="129"/>
      <scheme val="minor"/>
    </font>
    <font>
      <b/>
      <sz val="12"/>
      <color theme="0"/>
      <name val="맑은 고딕"/>
      <family val="3"/>
      <charset val="129"/>
      <scheme val="minor"/>
    </font>
  </fonts>
  <fills count="29">
    <fill>
      <patternFill patternType="none"/>
    </fill>
    <fill>
      <patternFill patternType="gray125"/>
    </fill>
    <fill>
      <patternFill patternType="solid">
        <fgColor rgb="FF4561BB"/>
      </patternFill>
    </fill>
    <fill>
      <patternFill patternType="solid">
        <fgColor rgb="FFFFFFFF"/>
      </patternFill>
    </fill>
    <fill>
      <patternFill patternType="solid">
        <fgColor theme="5"/>
        <bgColor indexed="64"/>
      </patternFill>
    </fill>
    <fill>
      <patternFill patternType="solid">
        <fgColor theme="9"/>
        <bgColor indexed="64"/>
      </patternFill>
    </fill>
    <fill>
      <patternFill patternType="solid">
        <fgColor theme="8"/>
        <bgColor indexed="64"/>
      </patternFill>
    </fill>
    <fill>
      <patternFill patternType="solid">
        <fgColor rgb="FFFF0000"/>
        <bgColor indexed="64"/>
      </patternFill>
    </fill>
    <fill>
      <patternFill patternType="solid">
        <fgColor theme="0" tint="-0.14999847407452621"/>
        <bgColor indexed="64"/>
      </patternFill>
    </fill>
    <fill>
      <patternFill patternType="solid">
        <fgColor theme="6"/>
        <bgColor indexed="64"/>
      </patternFill>
    </fill>
    <fill>
      <patternFill patternType="solid">
        <fgColor theme="4"/>
        <bgColor indexed="64"/>
      </patternFill>
    </fill>
    <fill>
      <patternFill patternType="solid">
        <fgColor rgb="FFC00000"/>
        <bgColor indexed="64"/>
      </patternFill>
    </fill>
    <fill>
      <patternFill patternType="solid">
        <fgColor theme="3"/>
        <bgColor indexed="64"/>
      </patternFill>
    </fill>
    <fill>
      <patternFill patternType="solid">
        <fgColor rgb="FF0070C0"/>
        <bgColor indexed="64"/>
      </patternFill>
    </fill>
    <fill>
      <patternFill patternType="solid">
        <fgColor theme="0" tint="-4.9989318521683403E-2"/>
        <bgColor indexed="64"/>
      </patternFill>
    </fill>
    <fill>
      <patternFill patternType="solid">
        <fgColor rgb="FFFF0000"/>
        <bgColor rgb="FFDDDDDD"/>
      </patternFill>
    </fill>
    <fill>
      <patternFill patternType="solid">
        <fgColor rgb="FFC1F0C8"/>
        <bgColor rgb="FFDDDDDD"/>
      </patternFill>
    </fill>
    <fill>
      <patternFill patternType="solid">
        <fgColor rgb="FFF2CEEF"/>
        <bgColor rgb="FFDDDDDD"/>
      </patternFill>
    </fill>
    <fill>
      <patternFill patternType="solid">
        <fgColor rgb="FFC0E6F5"/>
        <bgColor rgb="FFDDDDDD"/>
      </patternFill>
    </fill>
    <fill>
      <patternFill patternType="solid">
        <fgColor theme="1"/>
        <bgColor indexed="64"/>
      </patternFill>
    </fill>
    <fill>
      <patternFill patternType="solid">
        <fgColor theme="1" tint="0.14999847407452621"/>
        <bgColor indexed="64"/>
      </patternFill>
    </fill>
    <fill>
      <patternFill patternType="solid">
        <fgColor rgb="FF002060"/>
        <bgColor indexed="64"/>
      </patternFill>
    </fill>
    <fill>
      <patternFill patternType="solid">
        <fgColor rgb="FF00B0F0"/>
        <bgColor indexed="64"/>
      </patternFill>
    </fill>
    <fill>
      <patternFill patternType="solid">
        <fgColor rgb="FFF7F9FB"/>
      </patternFill>
    </fill>
    <fill>
      <patternFill patternType="solid">
        <fgColor theme="8" tint="-0.499984740745262"/>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9.9978637043366805E-2"/>
        <bgColor indexed="64"/>
      </patternFill>
    </fill>
    <fill>
      <patternFill patternType="solid">
        <fgColor theme="8" tint="-0.249977111117893"/>
        <bgColor indexed="64"/>
      </patternFill>
    </fill>
  </fills>
  <borders count="20">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medium">
        <color indexed="64"/>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thin">
        <color rgb="FFBFBFBF"/>
      </left>
      <right/>
      <top/>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indexed="64"/>
      </left>
      <right style="thin">
        <color indexed="64"/>
      </right>
      <top style="thin">
        <color indexed="64"/>
      </top>
      <bottom style="thin">
        <color indexed="64"/>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s>
  <cellStyleXfs count="9">
    <xf numFmtId="0" fontId="0" fillId="0" borderId="0">
      <alignment vertical="center"/>
    </xf>
    <xf numFmtId="0" fontId="7" fillId="0" borderId="0"/>
    <xf numFmtId="0" fontId="8" fillId="0" borderId="0"/>
    <xf numFmtId="0" fontId="12" fillId="0" borderId="0">
      <alignment vertical="center"/>
    </xf>
    <xf numFmtId="0" fontId="13" fillId="0" borderId="0">
      <alignment vertical="center"/>
    </xf>
    <xf numFmtId="0" fontId="14" fillId="0" borderId="0">
      <alignment vertical="center"/>
    </xf>
    <xf numFmtId="0" fontId="13" fillId="0" borderId="0">
      <alignment vertical="center"/>
    </xf>
    <xf numFmtId="0" fontId="2" fillId="0" borderId="0">
      <alignment vertical="center"/>
    </xf>
    <xf numFmtId="0" fontId="1" fillId="0" borderId="0">
      <alignment vertical="center"/>
    </xf>
  </cellStyleXfs>
  <cellXfs count="106">
    <xf numFmtId="0" fontId="0" fillId="0" borderId="0" xfId="0">
      <alignment vertical="center"/>
    </xf>
    <xf numFmtId="0" fontId="3" fillId="2" borderId="1" xfId="0" applyFont="1" applyFill="1" applyBorder="1" applyAlignment="1">
      <alignment horizontal="center" vertical="center" wrapText="1"/>
    </xf>
    <xf numFmtId="49" fontId="4" fillId="3" borderId="1" xfId="0" applyNumberFormat="1" applyFont="1" applyFill="1" applyBorder="1" applyAlignment="1" applyProtection="1">
      <alignment horizontal="center" vertical="center" wrapText="1"/>
      <protection locked="0"/>
    </xf>
    <xf numFmtId="0" fontId="3" fillId="4" borderId="1" xfId="0" applyFont="1" applyFill="1" applyBorder="1" applyAlignment="1">
      <alignment horizontal="center" vertical="center" wrapText="1"/>
    </xf>
    <xf numFmtId="0" fontId="4" fillId="3" borderId="1" xfId="0" applyFont="1" applyFill="1" applyBorder="1" applyAlignment="1" applyProtection="1">
      <alignment horizontal="center" vertical="center" wrapText="1"/>
      <protection locked="0"/>
    </xf>
    <xf numFmtId="0" fontId="0" fillId="0" borderId="0" xfId="0" applyAlignment="1"/>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8" borderId="1" xfId="0" applyFont="1" applyFill="1" applyBorder="1" applyAlignment="1" applyProtection="1">
      <alignment horizontal="center" vertical="center" wrapText="1"/>
      <protection locked="0"/>
    </xf>
    <xf numFmtId="0" fontId="3" fillId="5" borderId="2" xfId="0" applyFont="1" applyFill="1" applyBorder="1" applyAlignment="1">
      <alignment horizontal="center" vertical="center" wrapText="1"/>
    </xf>
    <xf numFmtId="0" fontId="4" fillId="3" borderId="2" xfId="0" applyFont="1" applyFill="1" applyBorder="1" applyAlignment="1" applyProtection="1">
      <alignment horizontal="center" vertical="center" wrapText="1"/>
      <protection locked="0"/>
    </xf>
    <xf numFmtId="0" fontId="4" fillId="8" borderId="2" xfId="0" applyFont="1" applyFill="1" applyBorder="1" applyAlignment="1" applyProtection="1">
      <alignment horizontal="center" vertical="center" wrapText="1"/>
      <protection locked="0"/>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4" fillId="3" borderId="5" xfId="0" applyFont="1" applyFill="1" applyBorder="1" applyAlignment="1" applyProtection="1">
      <alignment horizontal="center" vertical="center" wrapText="1"/>
      <protection locked="0"/>
    </xf>
    <xf numFmtId="0" fontId="4" fillId="3" borderId="6" xfId="0" applyFont="1" applyFill="1" applyBorder="1" applyAlignment="1" applyProtection="1">
      <alignment horizontal="center" vertical="center" wrapText="1"/>
      <protection locked="0"/>
    </xf>
    <xf numFmtId="0" fontId="4" fillId="8" borderId="5" xfId="0" applyFont="1" applyFill="1" applyBorder="1" applyAlignment="1" applyProtection="1">
      <alignment horizontal="center" vertical="center" wrapText="1"/>
      <protection locked="0"/>
    </xf>
    <xf numFmtId="0" fontId="4" fillId="8" borderId="6" xfId="0" applyFont="1" applyFill="1" applyBorder="1" applyAlignment="1" applyProtection="1">
      <alignment horizontal="center" vertical="center" wrapText="1"/>
      <protection locked="0"/>
    </xf>
    <xf numFmtId="0" fontId="4" fillId="8" borderId="7" xfId="0" applyFont="1" applyFill="1" applyBorder="1" applyAlignment="1" applyProtection="1">
      <alignment horizontal="center" vertical="center" wrapText="1"/>
      <protection locked="0"/>
    </xf>
    <xf numFmtId="0" fontId="4" fillId="8" borderId="8" xfId="0" applyFont="1" applyFill="1" applyBorder="1" applyAlignment="1" applyProtection="1">
      <alignment horizontal="center" vertical="center" wrapText="1"/>
      <protection locked="0"/>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9" fontId="4" fillId="3" borderId="1" xfId="0" applyNumberFormat="1" applyFont="1" applyFill="1" applyBorder="1" applyAlignment="1" applyProtection="1">
      <alignment horizontal="center" vertical="center" wrapText="1"/>
      <protection locked="0"/>
    </xf>
    <xf numFmtId="0" fontId="3"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4" borderId="1" xfId="0" applyFont="1" applyFill="1" applyBorder="1" applyAlignment="1">
      <alignment horizontal="center" vertical="center" shrinkToFit="1"/>
    </xf>
    <xf numFmtId="0" fontId="3" fillId="13" borderId="9" xfId="0" applyFont="1" applyFill="1" applyBorder="1" applyAlignment="1">
      <alignment horizontal="center" vertical="center" wrapText="1"/>
    </xf>
    <xf numFmtId="0" fontId="4" fillId="3" borderId="1" xfId="0" applyFont="1" applyFill="1" applyBorder="1" applyAlignment="1" applyProtection="1">
      <alignment horizontal="center" vertical="center" shrinkToFit="1"/>
      <protection locked="0"/>
    </xf>
    <xf numFmtId="0" fontId="4" fillId="14" borderId="1" xfId="0" applyFont="1" applyFill="1" applyBorder="1" applyAlignment="1" applyProtection="1">
      <alignment horizontal="center" vertical="center" wrapText="1"/>
      <protection locked="0"/>
    </xf>
    <xf numFmtId="0" fontId="4" fillId="14" borderId="1" xfId="0" applyFont="1" applyFill="1" applyBorder="1" applyAlignment="1" applyProtection="1">
      <alignment horizontal="center" vertical="center" shrinkToFit="1"/>
      <protection locked="0"/>
    </xf>
    <xf numFmtId="0" fontId="0" fillId="0" borderId="0" xfId="0" applyAlignment="1">
      <alignment shrinkToFit="1"/>
    </xf>
    <xf numFmtId="14" fontId="0" fillId="0" borderId="0" xfId="0" applyNumberFormat="1" applyAlignment="1">
      <alignment horizontal="center" vertical="center"/>
    </xf>
    <xf numFmtId="0" fontId="3" fillId="13" borderId="1" xfId="0" applyFont="1" applyFill="1" applyBorder="1" applyAlignment="1">
      <alignment horizontal="center" vertical="center" wrapText="1"/>
    </xf>
    <xf numFmtId="14" fontId="4" fillId="3" borderId="1" xfId="0" applyNumberFormat="1" applyFont="1" applyFill="1" applyBorder="1" applyAlignment="1" applyProtection="1">
      <alignment horizontal="center" vertical="center" wrapText="1"/>
      <protection locked="0"/>
    </xf>
    <xf numFmtId="0" fontId="0" fillId="0" borderId="0" xfId="0" applyAlignment="1">
      <alignment horizontal="center" vertical="center"/>
    </xf>
    <xf numFmtId="0" fontId="4" fillId="3" borderId="0" xfId="0" applyFont="1" applyFill="1" applyAlignment="1" applyProtection="1">
      <alignment horizontal="center" vertical="center" wrapText="1"/>
      <protection locked="0"/>
    </xf>
    <xf numFmtId="0" fontId="3" fillId="2" borderId="9" xfId="0" applyFont="1" applyFill="1" applyBorder="1" applyAlignment="1">
      <alignment horizontal="center" vertical="center" wrapText="1"/>
    </xf>
    <xf numFmtId="0" fontId="4" fillId="0" borderId="1"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shrinkToFit="1"/>
      <protection locked="0"/>
    </xf>
    <xf numFmtId="0" fontId="3" fillId="10" borderId="9" xfId="0" applyFont="1" applyFill="1" applyBorder="1" applyAlignment="1">
      <alignment horizontal="center" vertical="center" wrapText="1"/>
    </xf>
    <xf numFmtId="0" fontId="4" fillId="3" borderId="10" xfId="0" applyFont="1" applyFill="1" applyBorder="1" applyAlignment="1" applyProtection="1">
      <alignment horizontal="center" vertical="center" wrapText="1"/>
      <protection locked="0"/>
    </xf>
    <xf numFmtId="0" fontId="4" fillId="3" borderId="11" xfId="0" applyFont="1" applyFill="1" applyBorder="1" applyAlignment="1" applyProtection="1">
      <alignment horizontal="center" vertical="center" wrapText="1"/>
      <protection locked="0"/>
    </xf>
    <xf numFmtId="0" fontId="6" fillId="0" borderId="0" xfId="0" applyFont="1">
      <alignment vertical="center"/>
    </xf>
    <xf numFmtId="0" fontId="4" fillId="3" borderId="1" xfId="0" quotePrefix="1" applyFont="1" applyFill="1" applyBorder="1" applyAlignment="1" applyProtection="1">
      <alignment horizontal="center" vertical="center" wrapText="1"/>
      <protection locked="0"/>
    </xf>
    <xf numFmtId="0" fontId="4" fillId="0" borderId="1" xfId="0" quotePrefix="1" applyFont="1" applyBorder="1" applyAlignment="1" applyProtection="1">
      <alignment horizontal="center" vertical="center" wrapText="1"/>
      <protection locked="0"/>
    </xf>
    <xf numFmtId="9" fontId="4" fillId="0" borderId="1" xfId="0" applyNumberFormat="1" applyFont="1" applyBorder="1" applyAlignment="1" applyProtection="1">
      <alignment horizontal="center" vertical="center" wrapText="1"/>
      <protection locked="0"/>
    </xf>
    <xf numFmtId="2" fontId="4" fillId="3" borderId="1" xfId="0" applyNumberFormat="1" applyFont="1" applyFill="1" applyBorder="1" applyAlignment="1" applyProtection="1">
      <alignment horizontal="center" vertical="center" wrapText="1"/>
      <protection locked="0"/>
    </xf>
    <xf numFmtId="0" fontId="6" fillId="0" borderId="1" xfId="0" applyFont="1" applyBorder="1" applyAlignment="1">
      <alignment horizontal="center" vertical="center"/>
    </xf>
    <xf numFmtId="0" fontId="4" fillId="3" borderId="12" xfId="0" applyFont="1" applyFill="1" applyBorder="1" applyAlignment="1" applyProtection="1">
      <alignment horizontal="center" vertical="center" wrapText="1"/>
      <protection locked="0"/>
    </xf>
    <xf numFmtId="0" fontId="9" fillId="15" borderId="13" xfId="1" applyFont="1" applyFill="1" applyBorder="1" applyAlignment="1">
      <alignment horizontal="center" vertical="center" wrapText="1"/>
    </xf>
    <xf numFmtId="0" fontId="9" fillId="16" borderId="14" xfId="1" applyFont="1" applyFill="1" applyBorder="1" applyAlignment="1">
      <alignment horizontal="center" vertical="center" wrapText="1"/>
    </xf>
    <xf numFmtId="0" fontId="9" fillId="17" borderId="14" xfId="1" applyFont="1" applyFill="1" applyBorder="1" applyAlignment="1">
      <alignment horizontal="center" vertical="center" wrapText="1"/>
    </xf>
    <xf numFmtId="0" fontId="9" fillId="18" borderId="14" xfId="1" applyFont="1" applyFill="1" applyBorder="1" applyAlignment="1">
      <alignment horizontal="center" vertical="center" wrapText="1"/>
    </xf>
    <xf numFmtId="0" fontId="4" fillId="3" borderId="14" xfId="0" applyFont="1" applyFill="1" applyBorder="1" applyAlignment="1" applyProtection="1">
      <alignment horizontal="center" vertical="center" wrapText="1"/>
      <protection locked="0"/>
    </xf>
    <xf numFmtId="0" fontId="4" fillId="0" borderId="14" xfId="0" applyFont="1" applyBorder="1" applyAlignment="1" applyProtection="1">
      <alignment horizontal="center" vertical="center" wrapText="1"/>
      <protection locked="0"/>
    </xf>
    <xf numFmtId="0" fontId="10" fillId="0" borderId="15" xfId="2" applyFont="1" applyBorder="1" applyAlignment="1">
      <alignment horizontal="center"/>
    </xf>
    <xf numFmtId="0" fontId="10" fillId="0" borderId="13" xfId="2" applyFont="1" applyBorder="1" applyAlignment="1">
      <alignment horizont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13" xfId="0" applyFont="1" applyBorder="1" applyAlignment="1">
      <alignment horizontal="center" vertical="center"/>
    </xf>
    <xf numFmtId="0" fontId="6" fillId="0" borderId="16" xfId="0" applyFont="1" applyBorder="1" applyAlignment="1">
      <alignment horizontal="center" vertical="center"/>
    </xf>
    <xf numFmtId="2" fontId="6" fillId="0" borderId="13" xfId="0" applyNumberFormat="1" applyFont="1" applyBorder="1" applyAlignment="1">
      <alignment horizontal="center" vertical="center"/>
    </xf>
    <xf numFmtId="2" fontId="4" fillId="0" borderId="1" xfId="0" applyNumberFormat="1" applyFont="1" applyBorder="1" applyAlignment="1" applyProtection="1">
      <alignment horizontal="center" vertical="center" wrapText="1"/>
      <protection locked="0"/>
    </xf>
    <xf numFmtId="2" fontId="4" fillId="3" borderId="1" xfId="0" quotePrefix="1" applyNumberFormat="1" applyFont="1" applyFill="1" applyBorder="1" applyAlignment="1" applyProtection="1">
      <alignment horizontal="center" vertical="center" wrapText="1"/>
      <protection locked="0"/>
    </xf>
    <xf numFmtId="0" fontId="3" fillId="19" borderId="1" xfId="0" applyFont="1" applyFill="1" applyBorder="1" applyAlignment="1">
      <alignment horizontal="center" vertical="center" wrapText="1"/>
    </xf>
    <xf numFmtId="0" fontId="3" fillId="5" borderId="0" xfId="0" applyFont="1" applyFill="1" applyAlignment="1">
      <alignment horizontal="center" vertical="center" wrapText="1"/>
    </xf>
    <xf numFmtId="0" fontId="3" fillId="20" borderId="14" xfId="0" applyFont="1" applyFill="1" applyBorder="1" applyAlignment="1">
      <alignment horizontal="center" vertical="center" wrapText="1"/>
    </xf>
    <xf numFmtId="0" fontId="0" fillId="0" borderId="14" xfId="0" applyBorder="1" applyAlignment="1">
      <alignment horizontal="center" vertical="center"/>
    </xf>
    <xf numFmtId="0" fontId="0" fillId="0" borderId="14" xfId="0" quotePrefix="1" applyBorder="1" applyAlignment="1">
      <alignment horizontal="center" vertical="center"/>
    </xf>
    <xf numFmtId="0" fontId="3" fillId="19" borderId="14" xfId="0" applyFont="1" applyFill="1" applyBorder="1" applyAlignment="1">
      <alignment horizontal="center" vertical="center" wrapText="1"/>
    </xf>
    <xf numFmtId="0" fontId="0" fillId="0" borderId="0" xfId="0" applyAlignment="1">
      <alignment horizontal="center"/>
    </xf>
    <xf numFmtId="0" fontId="3" fillId="11" borderId="14" xfId="0" applyFont="1" applyFill="1" applyBorder="1" applyAlignment="1">
      <alignment horizontal="center" vertical="center" wrapText="1"/>
    </xf>
    <xf numFmtId="2" fontId="0" fillId="0" borderId="14" xfId="0" quotePrefix="1" applyNumberFormat="1" applyBorder="1" applyAlignment="1">
      <alignment horizontal="center" vertical="center"/>
    </xf>
    <xf numFmtId="2" fontId="0" fillId="0" borderId="14" xfId="0" applyNumberFormat="1" applyBorder="1" applyAlignment="1">
      <alignment horizontal="center" vertical="center"/>
    </xf>
    <xf numFmtId="0" fontId="0" fillId="0" borderId="14" xfId="0" applyBorder="1" applyAlignment="1">
      <alignment horizontal="center" vertical="center" wrapText="1"/>
    </xf>
    <xf numFmtId="0" fontId="11" fillId="0" borderId="14" xfId="0" applyFont="1" applyBorder="1" applyAlignment="1" applyProtection="1">
      <alignment horizontal="center" vertical="center" wrapText="1"/>
      <protection locked="0"/>
    </xf>
    <xf numFmtId="0" fontId="16" fillId="2" borderId="1" xfId="6" applyFont="1" applyFill="1" applyBorder="1" applyAlignment="1">
      <alignment horizontal="center" vertical="center" wrapText="1"/>
    </xf>
    <xf numFmtId="0" fontId="16" fillId="2" borderId="1" xfId="8" applyFont="1" applyFill="1" applyBorder="1" applyAlignment="1">
      <alignment horizontal="center" vertical="center" wrapText="1"/>
    </xf>
    <xf numFmtId="0" fontId="3" fillId="2" borderId="1" xfId="8" applyFont="1" applyFill="1" applyBorder="1" applyAlignment="1">
      <alignment horizontal="center" vertical="center" wrapText="1"/>
    </xf>
    <xf numFmtId="0" fontId="13" fillId="0" borderId="0" xfId="6">
      <alignment vertical="center"/>
    </xf>
    <xf numFmtId="0" fontId="3" fillId="21" borderId="1" xfId="6" applyFont="1" applyFill="1" applyBorder="1" applyAlignment="1">
      <alignment horizontal="center" vertical="center" wrapText="1"/>
    </xf>
    <xf numFmtId="0" fontId="3" fillId="22" borderId="1" xfId="6" applyFont="1" applyFill="1" applyBorder="1" applyAlignment="1">
      <alignment horizontal="center" vertical="center" wrapText="1"/>
    </xf>
    <xf numFmtId="49" fontId="4" fillId="23" borderId="1" xfId="6" applyNumberFormat="1" applyFont="1" applyFill="1" applyBorder="1" applyAlignment="1">
      <alignment horizontal="center" vertical="center" wrapText="1"/>
    </xf>
    <xf numFmtId="49" fontId="4" fillId="23" borderId="1" xfId="8" applyNumberFormat="1" applyFont="1" applyFill="1" applyBorder="1" applyAlignment="1">
      <alignment horizontal="center" vertical="center" wrapText="1"/>
    </xf>
    <xf numFmtId="49" fontId="4" fillId="3" borderId="1" xfId="8" applyNumberFormat="1" applyFont="1" applyFill="1" applyBorder="1" applyAlignment="1" applyProtection="1">
      <alignment horizontal="center" vertical="center" wrapText="1"/>
      <protection locked="0"/>
    </xf>
    <xf numFmtId="0" fontId="4" fillId="3" borderId="1" xfId="6" applyFont="1" applyFill="1" applyBorder="1" applyAlignment="1" applyProtection="1">
      <alignment horizontal="center" vertical="center" wrapText="1"/>
      <protection locked="0"/>
    </xf>
    <xf numFmtId="49" fontId="4" fillId="3" borderId="1" xfId="6" applyNumberFormat="1" applyFont="1" applyFill="1" applyBorder="1" applyAlignment="1" applyProtection="1">
      <alignment horizontal="center" vertical="center" wrapText="1"/>
      <protection locked="0"/>
    </xf>
    <xf numFmtId="49" fontId="13" fillId="0" borderId="0" xfId="6" applyNumberFormat="1" applyAlignment="1"/>
    <xf numFmtId="0" fontId="18" fillId="6" borderId="17" xfId="6" applyFont="1" applyFill="1" applyBorder="1" applyAlignment="1">
      <alignment horizontal="center" vertical="center" wrapText="1"/>
    </xf>
    <xf numFmtId="0" fontId="18" fillId="24" borderId="17" xfId="6" applyFont="1" applyFill="1" applyBorder="1" applyAlignment="1">
      <alignment horizontal="center" vertical="center" wrapText="1"/>
    </xf>
    <xf numFmtId="2" fontId="4" fillId="23" borderId="17" xfId="6" applyNumberFormat="1" applyFont="1" applyFill="1" applyBorder="1" applyAlignment="1">
      <alignment horizontal="center" vertical="center" wrapText="1"/>
    </xf>
    <xf numFmtId="0" fontId="13" fillId="0" borderId="0" xfId="6" applyAlignment="1">
      <alignment horizontal="center" vertical="center"/>
    </xf>
    <xf numFmtId="2" fontId="13" fillId="0" borderId="0" xfId="6" applyNumberFormat="1" applyAlignment="1">
      <alignment horizontal="center" vertical="center"/>
    </xf>
    <xf numFmtId="0" fontId="4" fillId="3" borderId="1" xfId="6" quotePrefix="1" applyFont="1" applyFill="1" applyBorder="1" applyAlignment="1" applyProtection="1">
      <alignment horizontal="center" vertical="center" wrapText="1"/>
      <protection locked="0"/>
    </xf>
    <xf numFmtId="0" fontId="0" fillId="0" borderId="18" xfId="0" applyBorder="1" applyAlignment="1">
      <alignment horizontal="center" vertical="center"/>
    </xf>
    <xf numFmtId="0" fontId="0" fillId="0" borderId="19" xfId="0" applyBorder="1" applyAlignment="1">
      <alignment horizontal="center" vertical="center"/>
    </xf>
    <xf numFmtId="0" fontId="11" fillId="25" borderId="14" xfId="0" applyFont="1" applyFill="1" applyBorder="1" applyAlignment="1">
      <alignment horizontal="center" vertical="center" wrapText="1"/>
    </xf>
    <xf numFmtId="0" fontId="11" fillId="26" borderId="14" xfId="0" applyFont="1" applyFill="1" applyBorder="1" applyAlignment="1">
      <alignment horizontal="center" vertical="center" wrapText="1"/>
    </xf>
    <xf numFmtId="0" fontId="3" fillId="27" borderId="14" xfId="0" applyFont="1" applyFill="1" applyBorder="1" applyAlignment="1">
      <alignment horizontal="center" vertical="center" wrapText="1"/>
    </xf>
    <xf numFmtId="0" fontId="11" fillId="27" borderId="14" xfId="0" applyFont="1" applyFill="1" applyBorder="1" applyAlignment="1" applyProtection="1">
      <alignment horizontal="center" vertical="center" wrapText="1"/>
      <protection locked="0"/>
    </xf>
    <xf numFmtId="0" fontId="11" fillId="28" borderId="14" xfId="0" applyFont="1" applyFill="1" applyBorder="1" applyAlignment="1">
      <alignment horizontal="center" vertical="center" wrapText="1"/>
    </xf>
    <xf numFmtId="0" fontId="11" fillId="11" borderId="14" xfId="0" applyFont="1" applyFill="1" applyBorder="1" applyAlignment="1">
      <alignment horizontal="center" vertical="center" wrapText="1"/>
    </xf>
    <xf numFmtId="0" fontId="11" fillId="27" borderId="14" xfId="0" applyFont="1" applyFill="1" applyBorder="1" applyAlignment="1">
      <alignment horizontal="center" vertical="center" wrapText="1"/>
    </xf>
    <xf numFmtId="0" fontId="16" fillId="0" borderId="0" xfId="6" applyFont="1" applyAlignment="1">
      <alignment horizontal="center" vertical="center" wrapText="1"/>
    </xf>
    <xf numFmtId="49" fontId="4" fillId="0" borderId="0" xfId="6" applyNumberFormat="1" applyFont="1" applyAlignment="1">
      <alignment horizontal="center" vertical="center" wrapText="1"/>
    </xf>
  </cellXfs>
  <cellStyles count="9">
    <cellStyle name="표준" xfId="0" builtinId="0"/>
    <cellStyle name="표준 2" xfId="1" xr:uid="{50C4EFB1-ADA5-4F99-9AB3-413666FC0752}"/>
    <cellStyle name="표준 2 2" xfId="6" xr:uid="{24A9CBF7-FE94-480C-9DA6-ACB96CA4820B}"/>
    <cellStyle name="표준 3" xfId="3" xr:uid="{69960127-000B-4F2F-A993-FCCDAF582C53}"/>
    <cellStyle name="표준 4" xfId="2" xr:uid="{1E833865-3C64-45B6-91B8-DA328DD6DDE4}"/>
    <cellStyle name="표준 4 2" xfId="4" xr:uid="{FB65E699-567E-46C0-85C7-004061AE509E}"/>
    <cellStyle name="표준 5" xfId="5" xr:uid="{DB278C34-C0B3-47A3-8127-13A08D7EEAA7}"/>
    <cellStyle name="표준 6" xfId="7" xr:uid="{103E8845-9B71-4CC2-A9D0-D635F927303D}"/>
    <cellStyle name="표준 7" xfId="8" xr:uid="{F99E9743-7833-4FAD-9F29-B7E54ACBCF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T43"/>
  <sheetViews>
    <sheetView showGridLines="0" zoomScale="70" zoomScaleNormal="70" workbookViewId="0">
      <pane xSplit="7" ySplit="1" topLeftCell="H2" activePane="bottomRight" state="frozen"/>
      <selection activeCell="BL1" sqref="BL1"/>
      <selection pane="topRight" activeCell="BL1" sqref="BL1"/>
      <selection pane="bottomLeft" activeCell="BL1" sqref="BL1"/>
      <selection pane="bottomRight"/>
    </sheetView>
  </sheetViews>
  <sheetFormatPr defaultRowHeight="16.5" x14ac:dyDescent="0.3"/>
  <cols>
    <col min="1" max="3" width="15" style="5" customWidth="1"/>
    <col min="4" max="4" width="39.25" style="5" customWidth="1"/>
    <col min="5" max="265" width="15" style="5" customWidth="1"/>
  </cols>
  <sheetData>
    <row r="1" spans="1:280" ht="50.1" customHeight="1" x14ac:dyDescent="0.3">
      <c r="A1" s="1" t="s">
        <v>0</v>
      </c>
      <c r="B1" s="1" t="s">
        <v>1</v>
      </c>
      <c r="C1" s="1" t="s">
        <v>2</v>
      </c>
      <c r="D1" s="3"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92</v>
      </c>
      <c r="CT1" s="1" t="s">
        <v>96</v>
      </c>
      <c r="CU1" s="1" t="s">
        <v>97</v>
      </c>
      <c r="CV1" s="1" t="s">
        <v>98</v>
      </c>
      <c r="CW1" s="1" t="s">
        <v>92</v>
      </c>
      <c r="CX1" s="1" t="s">
        <v>99</v>
      </c>
      <c r="CY1" s="1" t="s">
        <v>100</v>
      </c>
      <c r="CZ1" s="1" t="s">
        <v>101</v>
      </c>
      <c r="DA1" s="1" t="s">
        <v>92</v>
      </c>
      <c r="DB1" s="1" t="s">
        <v>102</v>
      </c>
      <c r="DC1" s="1" t="s">
        <v>103</v>
      </c>
      <c r="DD1" s="1" t="s">
        <v>104</v>
      </c>
      <c r="DE1" s="1" t="s">
        <v>92</v>
      </c>
      <c r="DF1" s="1" t="s">
        <v>105</v>
      </c>
      <c r="DG1" s="1" t="s">
        <v>106</v>
      </c>
      <c r="DH1" s="1" t="s">
        <v>107</v>
      </c>
      <c r="DI1" s="1" t="s">
        <v>92</v>
      </c>
      <c r="DJ1" s="1" t="s">
        <v>108</v>
      </c>
      <c r="DK1" s="1" t="s">
        <v>109</v>
      </c>
      <c r="DL1" s="1" t="s">
        <v>110</v>
      </c>
      <c r="DM1" s="1" t="s">
        <v>92</v>
      </c>
      <c r="DN1" s="1" t="s">
        <v>111</v>
      </c>
      <c r="DO1" s="1" t="s">
        <v>112</v>
      </c>
      <c r="DP1" s="1" t="s">
        <v>113</v>
      </c>
      <c r="DQ1" s="1" t="s">
        <v>92</v>
      </c>
      <c r="DR1" s="1" t="s">
        <v>114</v>
      </c>
      <c r="DS1" s="1" t="s">
        <v>115</v>
      </c>
      <c r="DT1" s="1" t="s">
        <v>116</v>
      </c>
      <c r="DU1" s="1" t="s">
        <v>92</v>
      </c>
      <c r="DV1" s="1" t="s">
        <v>117</v>
      </c>
      <c r="DW1" s="1" t="s">
        <v>118</v>
      </c>
      <c r="DX1" s="1" t="s">
        <v>119</v>
      </c>
      <c r="DY1" s="1" t="s">
        <v>92</v>
      </c>
      <c r="DZ1" s="1" t="s">
        <v>120</v>
      </c>
      <c r="EA1" s="1" t="s">
        <v>121</v>
      </c>
      <c r="EB1" s="1" t="s">
        <v>122</v>
      </c>
      <c r="EC1" s="1" t="s">
        <v>92</v>
      </c>
      <c r="ED1" s="1" t="s">
        <v>123</v>
      </c>
      <c r="EE1" s="1" t="s">
        <v>124</v>
      </c>
      <c r="EF1" s="1" t="s">
        <v>125</v>
      </c>
      <c r="EG1" s="1" t="s">
        <v>92</v>
      </c>
      <c r="EH1" s="1" t="s">
        <v>126</v>
      </c>
      <c r="EI1" s="1" t="s">
        <v>127</v>
      </c>
      <c r="EJ1" s="1" t="s">
        <v>128</v>
      </c>
      <c r="EK1" s="1" t="s">
        <v>92</v>
      </c>
      <c r="EL1" s="1" t="s">
        <v>129</v>
      </c>
      <c r="EM1" s="1" t="s">
        <v>130</v>
      </c>
      <c r="EN1" s="1" t="s">
        <v>131</v>
      </c>
      <c r="EO1" s="1" t="s">
        <v>92</v>
      </c>
      <c r="EP1" s="1" t="s">
        <v>132</v>
      </c>
      <c r="EQ1" s="1" t="s">
        <v>133</v>
      </c>
      <c r="ER1" s="1" t="s">
        <v>134</v>
      </c>
      <c r="ES1" s="1" t="s">
        <v>92</v>
      </c>
      <c r="ET1" s="1" t="s">
        <v>135</v>
      </c>
      <c r="EU1" s="1" t="s">
        <v>136</v>
      </c>
      <c r="EV1" s="1" t="s">
        <v>137</v>
      </c>
      <c r="EW1" s="1" t="s">
        <v>92</v>
      </c>
      <c r="EX1" s="1" t="s">
        <v>138</v>
      </c>
      <c r="EY1" s="1" t="s">
        <v>139</v>
      </c>
      <c r="EZ1" s="1" t="s">
        <v>140</v>
      </c>
      <c r="FA1" s="1" t="s">
        <v>92</v>
      </c>
      <c r="FB1" s="1" t="s">
        <v>141</v>
      </c>
      <c r="FC1" s="1" t="s">
        <v>142</v>
      </c>
      <c r="FD1" s="1" t="s">
        <v>143</v>
      </c>
      <c r="FE1" s="1" t="s">
        <v>92</v>
      </c>
      <c r="FF1" s="1" t="s">
        <v>144</v>
      </c>
      <c r="FG1" s="1" t="s">
        <v>145</v>
      </c>
      <c r="FH1" s="1" t="s">
        <v>146</v>
      </c>
      <c r="FI1" s="1" t="s">
        <v>147</v>
      </c>
      <c r="FJ1" s="1" t="s">
        <v>148</v>
      </c>
      <c r="FK1" s="1" t="s">
        <v>149</v>
      </c>
      <c r="FL1" s="1" t="s">
        <v>150</v>
      </c>
      <c r="FM1" s="1" t="s">
        <v>151</v>
      </c>
      <c r="FN1" s="1" t="s">
        <v>152</v>
      </c>
      <c r="FO1" s="1" t="s">
        <v>153</v>
      </c>
      <c r="FP1" s="1" t="s">
        <v>154</v>
      </c>
      <c r="FQ1" s="1" t="s">
        <v>155</v>
      </c>
      <c r="FR1" s="1" t="s">
        <v>156</v>
      </c>
      <c r="FS1" s="1" t="s">
        <v>157</v>
      </c>
      <c r="FT1" s="1" t="s">
        <v>158</v>
      </c>
      <c r="FU1" s="1" t="s">
        <v>159</v>
      </c>
      <c r="FV1" s="1" t="s">
        <v>160</v>
      </c>
      <c r="FW1" s="1" t="s">
        <v>161</v>
      </c>
      <c r="FX1" s="1" t="s">
        <v>162</v>
      </c>
      <c r="FY1" s="1" t="s">
        <v>163</v>
      </c>
      <c r="FZ1" s="1" t="s">
        <v>164</v>
      </c>
      <c r="GA1" s="1" t="s">
        <v>165</v>
      </c>
      <c r="GB1" s="1" t="s">
        <v>166</v>
      </c>
      <c r="GC1" s="1" t="s">
        <v>167</v>
      </c>
      <c r="GD1" s="1" t="s">
        <v>168</v>
      </c>
      <c r="GE1" s="1" t="s">
        <v>169</v>
      </c>
      <c r="GF1" s="1" t="s">
        <v>170</v>
      </c>
      <c r="GG1" s="1" t="s">
        <v>171</v>
      </c>
      <c r="GH1" s="1" t="s">
        <v>172</v>
      </c>
      <c r="GI1" s="1" t="s">
        <v>173</v>
      </c>
      <c r="GJ1" s="1" t="s">
        <v>174</v>
      </c>
      <c r="GK1" s="1" t="s">
        <v>175</v>
      </c>
      <c r="GL1" s="1" t="s">
        <v>176</v>
      </c>
      <c r="GM1" s="1" t="s">
        <v>177</v>
      </c>
      <c r="GN1" s="1" t="s">
        <v>178</v>
      </c>
      <c r="GO1" s="1" t="s">
        <v>179</v>
      </c>
      <c r="GP1" s="1" t="s">
        <v>180</v>
      </c>
      <c r="GQ1" s="1" t="s">
        <v>181</v>
      </c>
      <c r="GR1" s="1" t="s">
        <v>182</v>
      </c>
      <c r="GS1" s="1" t="s">
        <v>183</v>
      </c>
      <c r="GT1" s="1" t="s">
        <v>184</v>
      </c>
      <c r="GU1" s="1" t="s">
        <v>185</v>
      </c>
      <c r="GV1" s="1" t="s">
        <v>186</v>
      </c>
      <c r="GW1" s="1" t="s">
        <v>187</v>
      </c>
      <c r="GX1" s="1" t="s">
        <v>188</v>
      </c>
      <c r="GY1" s="1" t="s">
        <v>189</v>
      </c>
      <c r="GZ1" s="1" t="s">
        <v>190</v>
      </c>
      <c r="HA1" s="1" t="s">
        <v>191</v>
      </c>
      <c r="HB1" s="1" t="s">
        <v>192</v>
      </c>
      <c r="HC1" s="1" t="s">
        <v>193</v>
      </c>
      <c r="HD1" s="1" t="s">
        <v>194</v>
      </c>
      <c r="HE1" s="1" t="s">
        <v>195</v>
      </c>
      <c r="HF1" s="1" t="s">
        <v>196</v>
      </c>
      <c r="HG1" s="1" t="s">
        <v>197</v>
      </c>
      <c r="HH1" s="1" t="s">
        <v>198</v>
      </c>
      <c r="HI1" s="1" t="s">
        <v>199</v>
      </c>
      <c r="HJ1" s="1" t="s">
        <v>200</v>
      </c>
      <c r="HK1" s="1" t="s">
        <v>201</v>
      </c>
      <c r="HL1" s="1" t="s">
        <v>202</v>
      </c>
      <c r="HM1" s="1" t="s">
        <v>203</v>
      </c>
      <c r="HN1" s="1" t="s">
        <v>204</v>
      </c>
      <c r="HO1" s="1" t="s">
        <v>205</v>
      </c>
      <c r="HP1" s="1" t="s">
        <v>206</v>
      </c>
      <c r="HQ1" s="1" t="s">
        <v>207</v>
      </c>
      <c r="HR1" s="1" t="s">
        <v>208</v>
      </c>
      <c r="HS1" s="1" t="s">
        <v>209</v>
      </c>
      <c r="HT1" s="1" t="s">
        <v>210</v>
      </c>
      <c r="HU1" s="1" t="s">
        <v>211</v>
      </c>
      <c r="HV1" s="1" t="s">
        <v>212</v>
      </c>
      <c r="HW1" s="1" t="s">
        <v>213</v>
      </c>
      <c r="HX1" s="1" t="s">
        <v>214</v>
      </c>
      <c r="HY1" s="1" t="s">
        <v>215</v>
      </c>
      <c r="HZ1" s="1" t="s">
        <v>216</v>
      </c>
      <c r="IA1" s="1" t="s">
        <v>217</v>
      </c>
      <c r="IB1" s="1" t="s">
        <v>218</v>
      </c>
      <c r="IC1" s="1" t="s">
        <v>219</v>
      </c>
      <c r="ID1" s="1" t="s">
        <v>220</v>
      </c>
      <c r="IE1" s="1" t="s">
        <v>221</v>
      </c>
      <c r="IF1" s="1" t="s">
        <v>222</v>
      </c>
      <c r="IG1" s="1" t="s">
        <v>223</v>
      </c>
      <c r="IH1" s="1" t="s">
        <v>224</v>
      </c>
      <c r="II1" s="1" t="s">
        <v>225</v>
      </c>
      <c r="IJ1" s="1" t="s">
        <v>226</v>
      </c>
      <c r="IK1" s="1" t="s">
        <v>227</v>
      </c>
      <c r="IL1" s="1" t="s">
        <v>228</v>
      </c>
      <c r="IM1" s="1" t="s">
        <v>229</v>
      </c>
      <c r="IN1" s="1" t="s">
        <v>230</v>
      </c>
      <c r="IO1" s="1" t="s">
        <v>231</v>
      </c>
      <c r="IP1" s="1" t="s">
        <v>232</v>
      </c>
      <c r="IQ1" s="1" t="s">
        <v>233</v>
      </c>
      <c r="IR1" s="1" t="s">
        <v>234</v>
      </c>
      <c r="IS1" s="1" t="s">
        <v>235</v>
      </c>
      <c r="IT1" s="1" t="s">
        <v>236</v>
      </c>
      <c r="IU1" s="1" t="s">
        <v>237</v>
      </c>
      <c r="IV1" s="1" t="s">
        <v>238</v>
      </c>
      <c r="IW1" s="1" t="s">
        <v>239</v>
      </c>
      <c r="IX1" s="1" t="s">
        <v>240</v>
      </c>
      <c r="IY1" s="1" t="s">
        <v>241</v>
      </c>
      <c r="IZ1" s="1" t="s">
        <v>242</v>
      </c>
      <c r="JA1" s="1" t="s">
        <v>243</v>
      </c>
      <c r="JB1" s="1" t="s">
        <v>244</v>
      </c>
      <c r="JC1" s="1" t="s">
        <v>245</v>
      </c>
      <c r="JD1" s="1" t="s">
        <v>246</v>
      </c>
      <c r="JE1" s="1" t="s">
        <v>247</v>
      </c>
      <c r="JF1" s="1" t="s">
        <v>248</v>
      </c>
      <c r="JG1" s="1" t="s">
        <v>249</v>
      </c>
      <c r="JH1" s="1" t="s">
        <v>250</v>
      </c>
      <c r="JI1" s="1" t="s">
        <v>251</v>
      </c>
      <c r="JJ1" s="1" t="s">
        <v>252</v>
      </c>
      <c r="JK1" s="1" t="s">
        <v>253</v>
      </c>
      <c r="JL1" s="1" t="s">
        <v>254</v>
      </c>
      <c r="JM1" s="1" t="s">
        <v>255</v>
      </c>
      <c r="JN1" s="1" t="s">
        <v>256</v>
      </c>
      <c r="JO1" s="1" t="s">
        <v>257</v>
      </c>
      <c r="JP1" s="1" t="s">
        <v>258</v>
      </c>
      <c r="JQ1" s="1" t="s">
        <v>259</v>
      </c>
      <c r="JR1" s="1" t="s">
        <v>260</v>
      </c>
      <c r="JS1" s="1" t="s">
        <v>261</v>
      </c>
      <c r="JT1" s="1" t="s">
        <v>262</v>
      </c>
    </row>
    <row r="2" spans="1:280" ht="50.1" customHeight="1" x14ac:dyDescent="0.3">
      <c r="A2" s="4" t="s">
        <v>427</v>
      </c>
      <c r="B2" s="4" t="s">
        <v>428</v>
      </c>
      <c r="C2" s="4" t="s">
        <v>317</v>
      </c>
      <c r="D2" s="4" t="s">
        <v>318</v>
      </c>
      <c r="E2" s="4" t="s">
        <v>267</v>
      </c>
      <c r="F2" s="4" t="s">
        <v>268</v>
      </c>
      <c r="G2" s="4" t="s">
        <v>269</v>
      </c>
      <c r="H2" s="4" t="s">
        <v>270</v>
      </c>
      <c r="I2" s="4" t="s">
        <v>429</v>
      </c>
      <c r="J2" s="4" t="s">
        <v>430</v>
      </c>
      <c r="K2" s="4" t="s">
        <v>431</v>
      </c>
      <c r="L2" s="4" t="s">
        <v>432</v>
      </c>
      <c r="M2" s="4" t="s">
        <v>275</v>
      </c>
      <c r="N2" s="4" t="s">
        <v>275</v>
      </c>
      <c r="O2" s="4" t="s">
        <v>276</v>
      </c>
      <c r="P2" s="4" t="s">
        <v>277</v>
      </c>
      <c r="Q2" s="4" t="s">
        <v>277</v>
      </c>
      <c r="R2" s="4" t="s">
        <v>277</v>
      </c>
      <c r="S2" s="4" t="s">
        <v>277</v>
      </c>
      <c r="T2" s="4" t="s">
        <v>277</v>
      </c>
      <c r="U2" s="4" t="s">
        <v>277</v>
      </c>
      <c r="V2" s="4" t="s">
        <v>277</v>
      </c>
      <c r="W2" s="4" t="s">
        <v>277</v>
      </c>
      <c r="X2" s="4" t="s">
        <v>277</v>
      </c>
      <c r="Y2" s="4" t="s">
        <v>277</v>
      </c>
      <c r="Z2" s="4" t="s">
        <v>277</v>
      </c>
      <c r="AA2" s="4" t="s">
        <v>277</v>
      </c>
      <c r="AB2" s="4" t="s">
        <v>277</v>
      </c>
      <c r="AC2" s="4" t="s">
        <v>277</v>
      </c>
      <c r="AD2" s="4" t="s">
        <v>277</v>
      </c>
      <c r="AE2" s="4" t="s">
        <v>277</v>
      </c>
      <c r="AF2" s="4" t="s">
        <v>277</v>
      </c>
      <c r="AG2" s="4" t="s">
        <v>277</v>
      </c>
      <c r="AH2" s="4" t="s">
        <v>277</v>
      </c>
      <c r="AI2" s="4" t="s">
        <v>277</v>
      </c>
      <c r="AJ2" s="4" t="s">
        <v>277</v>
      </c>
      <c r="AK2" s="4" t="s">
        <v>277</v>
      </c>
      <c r="AL2" s="4" t="s">
        <v>277</v>
      </c>
      <c r="AM2" s="4" t="s">
        <v>277</v>
      </c>
      <c r="AN2" s="4" t="s">
        <v>277</v>
      </c>
      <c r="AO2" s="4" t="s">
        <v>277</v>
      </c>
      <c r="AP2" s="4" t="s">
        <v>277</v>
      </c>
      <c r="AQ2" s="4" t="s">
        <v>277</v>
      </c>
      <c r="AR2" s="4" t="s">
        <v>277</v>
      </c>
      <c r="AS2" s="4" t="s">
        <v>277</v>
      </c>
      <c r="AT2" s="4" t="s">
        <v>277</v>
      </c>
      <c r="AU2" s="4" t="s">
        <v>433</v>
      </c>
      <c r="AV2" s="4" t="s">
        <v>283</v>
      </c>
      <c r="AW2" s="4" t="s">
        <v>352</v>
      </c>
      <c r="AX2" s="4" t="s">
        <v>353</v>
      </c>
      <c r="AY2" s="4" t="s">
        <v>354</v>
      </c>
      <c r="AZ2" s="4" t="s">
        <v>355</v>
      </c>
      <c r="BA2" s="4" t="s">
        <v>434</v>
      </c>
      <c r="BB2" s="4" t="s">
        <v>435</v>
      </c>
      <c r="BC2" s="4" t="s">
        <v>436</v>
      </c>
      <c r="BD2" s="4" t="s">
        <v>355</v>
      </c>
      <c r="BE2" s="4" t="s">
        <v>283</v>
      </c>
      <c r="BF2" s="4" t="s">
        <v>352</v>
      </c>
      <c r="BG2" s="4" t="s">
        <v>413</v>
      </c>
      <c r="BH2" s="4" t="s">
        <v>437</v>
      </c>
      <c r="BI2" s="4" t="s">
        <v>358</v>
      </c>
      <c r="BJ2" s="4" t="s">
        <v>438</v>
      </c>
      <c r="BK2" s="4" t="s">
        <v>435</v>
      </c>
      <c r="BL2" s="4" t="s">
        <v>439</v>
      </c>
      <c r="BM2" s="4" t="s">
        <v>282</v>
      </c>
      <c r="BN2" s="4" t="s">
        <v>412</v>
      </c>
      <c r="BO2" s="4" t="s">
        <v>352</v>
      </c>
      <c r="BP2" s="4" t="s">
        <v>440</v>
      </c>
      <c r="BQ2" s="4" t="s">
        <v>409</v>
      </c>
      <c r="BR2" s="4" t="s">
        <v>441</v>
      </c>
      <c r="BS2" s="4" t="s">
        <v>410</v>
      </c>
      <c r="BT2" s="4" t="s">
        <v>442</v>
      </c>
      <c r="BU2" s="4" t="s">
        <v>443</v>
      </c>
      <c r="BV2" s="4" t="s">
        <v>282</v>
      </c>
      <c r="BW2" s="4" t="s">
        <v>412</v>
      </c>
      <c r="BX2" s="4" t="s">
        <v>444</v>
      </c>
      <c r="BY2" s="4" t="s">
        <v>445</v>
      </c>
      <c r="BZ2" s="4" t="s">
        <v>446</v>
      </c>
      <c r="CA2" s="4" t="s">
        <v>447</v>
      </c>
      <c r="CB2" s="4" t="s">
        <v>448</v>
      </c>
      <c r="CC2" s="4" t="s">
        <v>442</v>
      </c>
      <c r="CD2" s="4" t="s">
        <v>449</v>
      </c>
      <c r="CE2" s="4" t="s">
        <v>282</v>
      </c>
      <c r="CF2" s="4" t="s">
        <v>412</v>
      </c>
      <c r="CG2" s="4" t="s">
        <v>450</v>
      </c>
      <c r="CH2" s="4" t="s">
        <v>357</v>
      </c>
      <c r="CI2" s="4" t="s">
        <v>451</v>
      </c>
      <c r="CJ2" s="4" t="s">
        <v>452</v>
      </c>
      <c r="CK2" s="4" t="s">
        <v>453</v>
      </c>
      <c r="CL2" s="4" t="s">
        <v>442</v>
      </c>
      <c r="CM2" s="4" t="s">
        <v>454</v>
      </c>
      <c r="CN2" s="4" t="s">
        <v>282</v>
      </c>
      <c r="CO2" s="4" t="s">
        <v>277</v>
      </c>
      <c r="CP2" s="4" t="s">
        <v>277</v>
      </c>
      <c r="CQ2" s="4" t="s">
        <v>277</v>
      </c>
      <c r="CR2" s="4" t="s">
        <v>277</v>
      </c>
      <c r="CS2" s="4" t="s">
        <v>277</v>
      </c>
      <c r="CT2" s="4" t="s">
        <v>277</v>
      </c>
      <c r="CU2" s="4" t="s">
        <v>277</v>
      </c>
      <c r="CV2" s="4" t="s">
        <v>277</v>
      </c>
      <c r="CW2" s="4" t="s">
        <v>277</v>
      </c>
      <c r="CX2" s="4" t="s">
        <v>277</v>
      </c>
      <c r="CY2" s="4" t="s">
        <v>277</v>
      </c>
      <c r="CZ2" s="4" t="s">
        <v>277</v>
      </c>
      <c r="DA2" s="4" t="s">
        <v>277</v>
      </c>
      <c r="DB2" s="4" t="s">
        <v>277</v>
      </c>
      <c r="DC2" s="4" t="s">
        <v>277</v>
      </c>
      <c r="DD2" s="4" t="s">
        <v>277</v>
      </c>
      <c r="DE2" s="4" t="s">
        <v>277</v>
      </c>
      <c r="DF2" s="4" t="s">
        <v>277</v>
      </c>
      <c r="DG2" s="4" t="s">
        <v>277</v>
      </c>
      <c r="DH2" s="4" t="s">
        <v>277</v>
      </c>
      <c r="DI2" s="4" t="s">
        <v>362</v>
      </c>
      <c r="DJ2" s="4" t="s">
        <v>455</v>
      </c>
      <c r="DK2" s="4" t="s">
        <v>456</v>
      </c>
      <c r="DL2" s="4" t="s">
        <v>457</v>
      </c>
      <c r="DM2" s="4" t="s">
        <v>277</v>
      </c>
      <c r="DN2" s="4" t="s">
        <v>277</v>
      </c>
      <c r="DO2" s="4" t="s">
        <v>277</v>
      </c>
      <c r="DP2" s="4" t="s">
        <v>277</v>
      </c>
      <c r="DQ2" s="4" t="s">
        <v>277</v>
      </c>
      <c r="DR2" s="4" t="s">
        <v>277</v>
      </c>
      <c r="DS2" s="4" t="s">
        <v>277</v>
      </c>
      <c r="DT2" s="4" t="s">
        <v>277</v>
      </c>
      <c r="DU2" s="4" t="s">
        <v>277</v>
      </c>
      <c r="DV2" s="4" t="s">
        <v>277</v>
      </c>
      <c r="DW2" s="4" t="s">
        <v>277</v>
      </c>
      <c r="DX2" s="4" t="s">
        <v>277</v>
      </c>
      <c r="DY2" s="4" t="s">
        <v>277</v>
      </c>
      <c r="DZ2" s="4" t="s">
        <v>277</v>
      </c>
      <c r="EA2" s="4" t="s">
        <v>277</v>
      </c>
      <c r="EB2" s="4" t="s">
        <v>277</v>
      </c>
      <c r="EC2" s="4" t="s">
        <v>277</v>
      </c>
      <c r="ED2" s="4" t="s">
        <v>277</v>
      </c>
      <c r="EE2" s="4" t="s">
        <v>277</v>
      </c>
      <c r="EF2" s="4" t="s">
        <v>277</v>
      </c>
      <c r="EG2" s="4" t="s">
        <v>277</v>
      </c>
      <c r="EH2" s="4" t="s">
        <v>277</v>
      </c>
      <c r="EI2" s="4" t="s">
        <v>277</v>
      </c>
      <c r="EJ2" s="4" t="s">
        <v>277</v>
      </c>
      <c r="EK2" s="4" t="s">
        <v>277</v>
      </c>
      <c r="EL2" s="4" t="s">
        <v>277</v>
      </c>
      <c r="EM2" s="4" t="s">
        <v>277</v>
      </c>
      <c r="EN2" s="4" t="s">
        <v>277</v>
      </c>
      <c r="EO2" s="4" t="s">
        <v>277</v>
      </c>
      <c r="EP2" s="4" t="s">
        <v>277</v>
      </c>
      <c r="EQ2" s="4" t="s">
        <v>277</v>
      </c>
      <c r="ER2" s="4" t="s">
        <v>277</v>
      </c>
      <c r="ES2" s="4" t="s">
        <v>277</v>
      </c>
      <c r="ET2" s="4" t="s">
        <v>277</v>
      </c>
      <c r="EU2" s="4" t="s">
        <v>277</v>
      </c>
      <c r="EV2" s="4" t="s">
        <v>277</v>
      </c>
      <c r="EW2" s="4" t="s">
        <v>277</v>
      </c>
      <c r="EX2" s="4" t="s">
        <v>277</v>
      </c>
      <c r="EY2" s="4" t="s">
        <v>277</v>
      </c>
      <c r="EZ2" s="4" t="s">
        <v>277</v>
      </c>
      <c r="FA2" s="4" t="s">
        <v>277</v>
      </c>
      <c r="FB2" s="4" t="s">
        <v>277</v>
      </c>
      <c r="FC2" s="4" t="s">
        <v>277</v>
      </c>
      <c r="FD2" s="4" t="s">
        <v>277</v>
      </c>
      <c r="FE2" s="4" t="s">
        <v>277</v>
      </c>
      <c r="FF2" s="4" t="s">
        <v>277</v>
      </c>
      <c r="FG2" s="4" t="s">
        <v>277</v>
      </c>
      <c r="FH2" s="4" t="s">
        <v>277</v>
      </c>
      <c r="FI2" s="4" t="s">
        <v>290</v>
      </c>
      <c r="FJ2" s="4" t="s">
        <v>458</v>
      </c>
      <c r="FK2" s="4" t="s">
        <v>459</v>
      </c>
      <c r="FL2" s="4" t="s">
        <v>460</v>
      </c>
      <c r="FM2" s="4" t="s">
        <v>461</v>
      </c>
      <c r="FN2" s="4" t="s">
        <v>295</v>
      </c>
      <c r="FO2" s="4" t="s">
        <v>296</v>
      </c>
      <c r="FP2" s="4" t="s">
        <v>462</v>
      </c>
      <c r="FQ2" s="4" t="s">
        <v>463</v>
      </c>
      <c r="FR2" s="4" t="s">
        <v>464</v>
      </c>
      <c r="FS2" s="4" t="s">
        <v>465</v>
      </c>
      <c r="FT2" s="4" t="s">
        <v>341</v>
      </c>
      <c r="FU2" s="4" t="s">
        <v>277</v>
      </c>
      <c r="FV2" s="4" t="s">
        <v>277</v>
      </c>
      <c r="FW2" s="4" t="s">
        <v>277</v>
      </c>
      <c r="FX2" s="4" t="s">
        <v>466</v>
      </c>
      <c r="FY2" s="4" t="s">
        <v>300</v>
      </c>
      <c r="FZ2" s="4" t="s">
        <v>277</v>
      </c>
      <c r="GA2" s="4" t="s">
        <v>277</v>
      </c>
      <c r="GB2" s="4" t="s">
        <v>467</v>
      </c>
      <c r="GC2" s="4" t="s">
        <v>341</v>
      </c>
      <c r="GD2" s="4" t="s">
        <v>277</v>
      </c>
      <c r="GE2" s="4" t="s">
        <v>277</v>
      </c>
      <c r="GF2" s="4" t="s">
        <v>277</v>
      </c>
      <c r="GG2" s="4" t="s">
        <v>468</v>
      </c>
      <c r="GH2" s="4" t="s">
        <v>300</v>
      </c>
      <c r="GI2" s="4" t="s">
        <v>277</v>
      </c>
      <c r="GJ2" s="4" t="s">
        <v>277</v>
      </c>
      <c r="GK2" s="4" t="s">
        <v>469</v>
      </c>
      <c r="GL2" s="4" t="s">
        <v>341</v>
      </c>
      <c r="GM2" s="4" t="s">
        <v>277</v>
      </c>
      <c r="GN2" s="4" t="s">
        <v>277</v>
      </c>
      <c r="GO2" s="4" t="s">
        <v>277</v>
      </c>
      <c r="GP2" s="4" t="s">
        <v>470</v>
      </c>
      <c r="GQ2" s="4" t="s">
        <v>300</v>
      </c>
      <c r="GR2" s="4" t="s">
        <v>277</v>
      </c>
      <c r="GS2" s="4" t="s">
        <v>277</v>
      </c>
      <c r="GT2" s="4" t="s">
        <v>471</v>
      </c>
      <c r="GU2" s="4" t="s">
        <v>341</v>
      </c>
      <c r="GV2" s="4" t="s">
        <v>277</v>
      </c>
      <c r="GW2" s="4" t="s">
        <v>277</v>
      </c>
      <c r="GX2" s="4" t="s">
        <v>277</v>
      </c>
      <c r="GY2" s="4" t="s">
        <v>472</v>
      </c>
      <c r="GZ2" s="4" t="s">
        <v>300</v>
      </c>
      <c r="HA2" s="4" t="s">
        <v>277</v>
      </c>
      <c r="HB2" s="4" t="s">
        <v>277</v>
      </c>
      <c r="HC2" s="4" t="s">
        <v>473</v>
      </c>
      <c r="HD2" s="4" t="s">
        <v>341</v>
      </c>
      <c r="HE2" s="4" t="s">
        <v>277</v>
      </c>
      <c r="HF2" s="4" t="s">
        <v>277</v>
      </c>
      <c r="HG2" s="4" t="s">
        <v>277</v>
      </c>
      <c r="HH2" s="4" t="s">
        <v>474</v>
      </c>
      <c r="HI2" s="4" t="s">
        <v>300</v>
      </c>
      <c r="HJ2" s="4" t="s">
        <v>277</v>
      </c>
      <c r="HK2" s="4" t="s">
        <v>277</v>
      </c>
      <c r="HL2" s="4" t="s">
        <v>277</v>
      </c>
      <c r="HM2" s="4" t="s">
        <v>277</v>
      </c>
      <c r="HN2" s="4" t="s">
        <v>277</v>
      </c>
      <c r="HO2" s="4" t="s">
        <v>277</v>
      </c>
      <c r="HP2" s="4" t="s">
        <v>277</v>
      </c>
      <c r="HQ2" s="4" t="s">
        <v>277</v>
      </c>
      <c r="HR2" s="4" t="s">
        <v>277</v>
      </c>
      <c r="HS2" s="4" t="s">
        <v>277</v>
      </c>
      <c r="HT2" s="4" t="s">
        <v>277</v>
      </c>
      <c r="HU2" s="4" t="s">
        <v>277</v>
      </c>
      <c r="HV2" s="4" t="s">
        <v>277</v>
      </c>
      <c r="HW2" s="4" t="s">
        <v>277</v>
      </c>
      <c r="HX2" s="4" t="s">
        <v>277</v>
      </c>
      <c r="HY2" s="4" t="s">
        <v>277</v>
      </c>
      <c r="HZ2" s="4" t="s">
        <v>277</v>
      </c>
      <c r="IA2" s="4" t="s">
        <v>277</v>
      </c>
      <c r="IB2" s="4" t="s">
        <v>277</v>
      </c>
      <c r="IC2" s="4" t="s">
        <v>277</v>
      </c>
      <c r="ID2" s="4" t="s">
        <v>277</v>
      </c>
      <c r="IE2" s="4" t="s">
        <v>277</v>
      </c>
      <c r="IF2" s="4" t="s">
        <v>277</v>
      </c>
      <c r="IG2" s="4" t="s">
        <v>277</v>
      </c>
      <c r="IH2" s="4" t="s">
        <v>277</v>
      </c>
      <c r="II2" s="4" t="s">
        <v>277</v>
      </c>
      <c r="IJ2" s="4" t="s">
        <v>277</v>
      </c>
      <c r="IK2" s="4" t="s">
        <v>277</v>
      </c>
      <c r="IL2" s="4" t="s">
        <v>277</v>
      </c>
      <c r="IM2" s="4" t="s">
        <v>277</v>
      </c>
      <c r="IN2" s="4" t="s">
        <v>277</v>
      </c>
      <c r="IO2" s="4" t="s">
        <v>277</v>
      </c>
      <c r="IP2" s="4" t="s">
        <v>277</v>
      </c>
      <c r="IQ2" s="4" t="s">
        <v>277</v>
      </c>
      <c r="IR2" s="4" t="s">
        <v>277</v>
      </c>
      <c r="IS2" s="4" t="s">
        <v>277</v>
      </c>
      <c r="IT2" s="4" t="s">
        <v>277</v>
      </c>
      <c r="IU2" s="4" t="s">
        <v>277</v>
      </c>
      <c r="IV2" s="4" t="s">
        <v>277</v>
      </c>
      <c r="IW2" s="4" t="s">
        <v>277</v>
      </c>
      <c r="IX2" s="4" t="s">
        <v>277</v>
      </c>
      <c r="IY2" s="4" t="s">
        <v>277</v>
      </c>
      <c r="IZ2" s="4" t="s">
        <v>277</v>
      </c>
      <c r="JA2" s="4" t="s">
        <v>277</v>
      </c>
      <c r="JB2" s="4" t="s">
        <v>475</v>
      </c>
      <c r="JC2" s="4" t="s">
        <v>476</v>
      </c>
      <c r="JD2" s="4" t="s">
        <v>400</v>
      </c>
      <c r="JE2" s="4" t="s">
        <v>477</v>
      </c>
      <c r="JF2" s="4" t="s">
        <v>478</v>
      </c>
      <c r="JG2" s="4" t="s">
        <v>313</v>
      </c>
      <c r="JH2" s="4" t="s">
        <v>313</v>
      </c>
      <c r="JI2" s="4" t="s">
        <v>313</v>
      </c>
      <c r="JJ2" s="4" t="s">
        <v>313</v>
      </c>
      <c r="JK2" s="4" t="s">
        <v>313</v>
      </c>
      <c r="JL2" s="4" t="s">
        <v>426</v>
      </c>
      <c r="JM2" s="4" t="s">
        <v>426</v>
      </c>
      <c r="JN2" s="4" t="s">
        <v>312</v>
      </c>
      <c r="JO2" s="4" t="s">
        <v>312</v>
      </c>
      <c r="JP2" s="4" t="s">
        <v>313</v>
      </c>
      <c r="JQ2" s="4" t="s">
        <v>479</v>
      </c>
      <c r="JR2" s="4" t="s">
        <v>480</v>
      </c>
      <c r="JS2" s="4" t="s">
        <v>481</v>
      </c>
      <c r="JT2" s="4" t="s">
        <v>482</v>
      </c>
    </row>
    <row r="3" spans="1:280" ht="50.1" customHeight="1" x14ac:dyDescent="0.3">
      <c r="A3" s="4" t="s">
        <v>483</v>
      </c>
      <c r="B3" s="4" t="s">
        <v>484</v>
      </c>
      <c r="C3" s="4" t="s">
        <v>485</v>
      </c>
      <c r="D3" s="4" t="s">
        <v>486</v>
      </c>
      <c r="E3" s="4" t="s">
        <v>267</v>
      </c>
      <c r="F3" s="4" t="s">
        <v>268</v>
      </c>
      <c r="G3" s="4" t="s">
        <v>269</v>
      </c>
      <c r="H3" s="4" t="s">
        <v>270</v>
      </c>
      <c r="I3" s="4" t="s">
        <v>487</v>
      </c>
      <c r="J3" s="4" t="s">
        <v>488</v>
      </c>
      <c r="K3" s="4" t="s">
        <v>489</v>
      </c>
      <c r="L3" s="4" t="s">
        <v>490</v>
      </c>
      <c r="M3" s="4" t="s">
        <v>275</v>
      </c>
      <c r="N3" s="4" t="s">
        <v>275</v>
      </c>
      <c r="O3" s="4" t="s">
        <v>276</v>
      </c>
      <c r="P3" s="4" t="s">
        <v>277</v>
      </c>
      <c r="Q3" s="4" t="s">
        <v>277</v>
      </c>
      <c r="R3" s="4" t="s">
        <v>277</v>
      </c>
      <c r="S3" s="4" t="s">
        <v>277</v>
      </c>
      <c r="T3" s="4" t="s">
        <v>277</v>
      </c>
      <c r="U3" s="4" t="s">
        <v>277</v>
      </c>
      <c r="V3" s="4" t="s">
        <v>277</v>
      </c>
      <c r="W3" s="4" t="s">
        <v>277</v>
      </c>
      <c r="X3" s="4" t="s">
        <v>277</v>
      </c>
      <c r="Y3" s="4" t="s">
        <v>277</v>
      </c>
      <c r="Z3" s="4" t="s">
        <v>277</v>
      </c>
      <c r="AA3" s="4" t="s">
        <v>277</v>
      </c>
      <c r="AB3" s="4" t="s">
        <v>277</v>
      </c>
      <c r="AC3" s="4" t="s">
        <v>277</v>
      </c>
      <c r="AD3" s="4" t="s">
        <v>277</v>
      </c>
      <c r="AE3" s="4" t="s">
        <v>277</v>
      </c>
      <c r="AF3" s="4" t="s">
        <v>277</v>
      </c>
      <c r="AG3" s="4" t="s">
        <v>277</v>
      </c>
      <c r="AH3" s="4" t="s">
        <v>277</v>
      </c>
      <c r="AI3" s="4" t="s">
        <v>277</v>
      </c>
      <c r="AJ3" s="4" t="s">
        <v>277</v>
      </c>
      <c r="AK3" s="4" t="s">
        <v>277</v>
      </c>
      <c r="AL3" s="4" t="s">
        <v>277</v>
      </c>
      <c r="AM3" s="4" t="s">
        <v>277</v>
      </c>
      <c r="AN3" s="4" t="s">
        <v>277</v>
      </c>
      <c r="AO3" s="4" t="s">
        <v>277</v>
      </c>
      <c r="AP3" s="4" t="s">
        <v>277</v>
      </c>
      <c r="AQ3" s="4" t="s">
        <v>277</v>
      </c>
      <c r="AR3" s="4" t="s">
        <v>277</v>
      </c>
      <c r="AS3" s="4" t="s">
        <v>277</v>
      </c>
      <c r="AT3" s="4" t="s">
        <v>277</v>
      </c>
      <c r="AU3" s="4" t="s">
        <v>408</v>
      </c>
      <c r="AV3" s="4" t="s">
        <v>283</v>
      </c>
      <c r="AW3" s="4" t="s">
        <v>352</v>
      </c>
      <c r="AX3" s="4" t="s">
        <v>353</v>
      </c>
      <c r="AY3" s="4" t="s">
        <v>354</v>
      </c>
      <c r="AZ3" s="4" t="s">
        <v>355</v>
      </c>
      <c r="BA3" s="4" t="s">
        <v>434</v>
      </c>
      <c r="BB3" s="4" t="s">
        <v>356</v>
      </c>
      <c r="BC3" s="4" t="s">
        <v>491</v>
      </c>
      <c r="BD3" s="4" t="s">
        <v>411</v>
      </c>
      <c r="BE3" s="4" t="s">
        <v>283</v>
      </c>
      <c r="BF3" s="4" t="s">
        <v>352</v>
      </c>
      <c r="BG3" s="4" t="s">
        <v>492</v>
      </c>
      <c r="BH3" s="4" t="s">
        <v>409</v>
      </c>
      <c r="BI3" s="4" t="s">
        <v>358</v>
      </c>
      <c r="BJ3" s="4" t="s">
        <v>438</v>
      </c>
      <c r="BK3" s="4" t="s">
        <v>493</v>
      </c>
      <c r="BL3" s="4" t="s">
        <v>494</v>
      </c>
      <c r="BM3" s="4" t="s">
        <v>495</v>
      </c>
      <c r="BN3" s="4" t="s">
        <v>277</v>
      </c>
      <c r="BO3" s="4" t="s">
        <v>277</v>
      </c>
      <c r="BP3" s="4" t="s">
        <v>277</v>
      </c>
      <c r="BQ3" s="4" t="s">
        <v>277</v>
      </c>
      <c r="BR3" s="4" t="s">
        <v>277</v>
      </c>
      <c r="BS3" s="4" t="s">
        <v>277</v>
      </c>
      <c r="BT3" s="4" t="s">
        <v>277</v>
      </c>
      <c r="BU3" s="4" t="s">
        <v>277</v>
      </c>
      <c r="BV3" s="4" t="s">
        <v>277</v>
      </c>
      <c r="BW3" s="4" t="s">
        <v>277</v>
      </c>
      <c r="BX3" s="4" t="s">
        <v>277</v>
      </c>
      <c r="BY3" s="4" t="s">
        <v>277</v>
      </c>
      <c r="BZ3" s="4" t="s">
        <v>277</v>
      </c>
      <c r="CA3" s="4" t="s">
        <v>277</v>
      </c>
      <c r="CB3" s="4" t="s">
        <v>277</v>
      </c>
      <c r="CC3" s="4" t="s">
        <v>277</v>
      </c>
      <c r="CD3" s="4" t="s">
        <v>277</v>
      </c>
      <c r="CE3" s="4" t="s">
        <v>277</v>
      </c>
      <c r="CF3" s="4" t="s">
        <v>277</v>
      </c>
      <c r="CG3" s="4" t="s">
        <v>277</v>
      </c>
      <c r="CH3" s="4" t="s">
        <v>277</v>
      </c>
      <c r="CI3" s="4" t="s">
        <v>277</v>
      </c>
      <c r="CJ3" s="4" t="s">
        <v>277</v>
      </c>
      <c r="CK3" s="4" t="s">
        <v>277</v>
      </c>
      <c r="CL3" s="4" t="s">
        <v>277</v>
      </c>
      <c r="CM3" s="4" t="s">
        <v>277</v>
      </c>
      <c r="CN3" s="4" t="s">
        <v>277</v>
      </c>
      <c r="CO3" s="4" t="s">
        <v>277</v>
      </c>
      <c r="CP3" s="4" t="s">
        <v>277</v>
      </c>
      <c r="CQ3" s="4" t="s">
        <v>277</v>
      </c>
      <c r="CR3" s="4" t="s">
        <v>277</v>
      </c>
      <c r="CS3" s="4" t="s">
        <v>277</v>
      </c>
      <c r="CT3" s="4" t="s">
        <v>277</v>
      </c>
      <c r="CU3" s="4" t="s">
        <v>277</v>
      </c>
      <c r="CV3" s="4" t="s">
        <v>277</v>
      </c>
      <c r="CW3" s="4" t="s">
        <v>277</v>
      </c>
      <c r="CX3" s="4" t="s">
        <v>277</v>
      </c>
      <c r="CY3" s="4" t="s">
        <v>277</v>
      </c>
      <c r="CZ3" s="4" t="s">
        <v>277</v>
      </c>
      <c r="DA3" s="4" t="s">
        <v>277</v>
      </c>
      <c r="DB3" s="4" t="s">
        <v>277</v>
      </c>
      <c r="DC3" s="4" t="s">
        <v>277</v>
      </c>
      <c r="DD3" s="4" t="s">
        <v>277</v>
      </c>
      <c r="DE3" s="4" t="s">
        <v>277</v>
      </c>
      <c r="DF3" s="4" t="s">
        <v>277</v>
      </c>
      <c r="DG3" s="4" t="s">
        <v>277</v>
      </c>
      <c r="DH3" s="4" t="s">
        <v>277</v>
      </c>
      <c r="DI3" s="4" t="s">
        <v>277</v>
      </c>
      <c r="DJ3" s="4" t="s">
        <v>277</v>
      </c>
      <c r="DK3" s="4" t="s">
        <v>277</v>
      </c>
      <c r="DL3" s="4" t="s">
        <v>277</v>
      </c>
      <c r="DM3" s="4" t="s">
        <v>277</v>
      </c>
      <c r="DN3" s="4" t="s">
        <v>277</v>
      </c>
      <c r="DO3" s="4" t="s">
        <v>277</v>
      </c>
      <c r="DP3" s="4" t="s">
        <v>277</v>
      </c>
      <c r="DQ3" s="4" t="s">
        <v>277</v>
      </c>
      <c r="DR3" s="4" t="s">
        <v>277</v>
      </c>
      <c r="DS3" s="4" t="s">
        <v>277</v>
      </c>
      <c r="DT3" s="4" t="s">
        <v>277</v>
      </c>
      <c r="DU3" s="4" t="s">
        <v>277</v>
      </c>
      <c r="DV3" s="4" t="s">
        <v>277</v>
      </c>
      <c r="DW3" s="4" t="s">
        <v>277</v>
      </c>
      <c r="DX3" s="4" t="s">
        <v>277</v>
      </c>
      <c r="DY3" s="4" t="s">
        <v>496</v>
      </c>
      <c r="DZ3" s="4" t="s">
        <v>363</v>
      </c>
      <c r="EA3" s="4" t="s">
        <v>497</v>
      </c>
      <c r="EB3" s="4" t="s">
        <v>498</v>
      </c>
      <c r="EC3" s="4" t="s">
        <v>277</v>
      </c>
      <c r="ED3" s="4" t="s">
        <v>277</v>
      </c>
      <c r="EE3" s="4" t="s">
        <v>277</v>
      </c>
      <c r="EF3" s="4" t="s">
        <v>277</v>
      </c>
      <c r="EG3" s="4" t="s">
        <v>277</v>
      </c>
      <c r="EH3" s="4" t="s">
        <v>277</v>
      </c>
      <c r="EI3" s="4" t="s">
        <v>277</v>
      </c>
      <c r="EJ3" s="4" t="s">
        <v>277</v>
      </c>
      <c r="EK3" s="4" t="s">
        <v>277</v>
      </c>
      <c r="EL3" s="4" t="s">
        <v>277</v>
      </c>
      <c r="EM3" s="4" t="s">
        <v>277</v>
      </c>
      <c r="EN3" s="4" t="s">
        <v>277</v>
      </c>
      <c r="EO3" s="4" t="s">
        <v>277</v>
      </c>
      <c r="EP3" s="4" t="s">
        <v>277</v>
      </c>
      <c r="EQ3" s="4" t="s">
        <v>277</v>
      </c>
      <c r="ER3" s="4" t="s">
        <v>277</v>
      </c>
      <c r="ES3" s="4" t="s">
        <v>277</v>
      </c>
      <c r="ET3" s="4" t="s">
        <v>277</v>
      </c>
      <c r="EU3" s="4" t="s">
        <v>277</v>
      </c>
      <c r="EV3" s="4" t="s">
        <v>277</v>
      </c>
      <c r="EW3" s="4" t="s">
        <v>277</v>
      </c>
      <c r="EX3" s="4" t="s">
        <v>277</v>
      </c>
      <c r="EY3" s="4" t="s">
        <v>277</v>
      </c>
      <c r="EZ3" s="4" t="s">
        <v>277</v>
      </c>
      <c r="FA3" s="4" t="s">
        <v>277</v>
      </c>
      <c r="FB3" s="4" t="s">
        <v>277</v>
      </c>
      <c r="FC3" s="4" t="s">
        <v>277</v>
      </c>
      <c r="FD3" s="4" t="s">
        <v>277</v>
      </c>
      <c r="FE3" s="4" t="s">
        <v>277</v>
      </c>
      <c r="FF3" s="4" t="s">
        <v>277</v>
      </c>
      <c r="FG3" s="4" t="s">
        <v>277</v>
      </c>
      <c r="FH3" s="4" t="s">
        <v>277</v>
      </c>
      <c r="FI3" s="4" t="s">
        <v>267</v>
      </c>
      <c r="FJ3" s="4" t="s">
        <v>295</v>
      </c>
      <c r="FK3" s="4" t="s">
        <v>296</v>
      </c>
      <c r="FL3" s="4" t="s">
        <v>499</v>
      </c>
      <c r="FM3" s="4" t="s">
        <v>500</v>
      </c>
      <c r="FN3" s="4" t="s">
        <v>277</v>
      </c>
      <c r="FO3" s="4" t="s">
        <v>277</v>
      </c>
      <c r="FP3" s="4" t="s">
        <v>277</v>
      </c>
      <c r="FQ3" s="4" t="s">
        <v>277</v>
      </c>
      <c r="FR3" s="4" t="s">
        <v>501</v>
      </c>
      <c r="FS3" s="4" t="s">
        <v>502</v>
      </c>
      <c r="FT3" s="4" t="s">
        <v>503</v>
      </c>
      <c r="FU3" s="4" t="s">
        <v>277</v>
      </c>
      <c r="FV3" s="4" t="s">
        <v>277</v>
      </c>
      <c r="FW3" s="4" t="s">
        <v>277</v>
      </c>
      <c r="FX3" s="4" t="s">
        <v>504</v>
      </c>
      <c r="FY3" s="4" t="s">
        <v>300</v>
      </c>
      <c r="FZ3" s="4" t="s">
        <v>277</v>
      </c>
      <c r="GA3" s="4" t="s">
        <v>277</v>
      </c>
      <c r="GB3" s="4" t="s">
        <v>505</v>
      </c>
      <c r="GC3" s="4" t="s">
        <v>503</v>
      </c>
      <c r="GD3" s="4" t="s">
        <v>277</v>
      </c>
      <c r="GE3" s="4" t="s">
        <v>277</v>
      </c>
      <c r="GF3" s="4" t="s">
        <v>277</v>
      </c>
      <c r="GG3" s="4" t="s">
        <v>506</v>
      </c>
      <c r="GH3" s="4" t="s">
        <v>300</v>
      </c>
      <c r="GI3" s="4" t="s">
        <v>277</v>
      </c>
      <c r="GJ3" s="4" t="s">
        <v>277</v>
      </c>
      <c r="GK3" s="4" t="s">
        <v>507</v>
      </c>
      <c r="GL3" s="4" t="s">
        <v>503</v>
      </c>
      <c r="GM3" s="4" t="s">
        <v>277</v>
      </c>
      <c r="GN3" s="4" t="s">
        <v>277</v>
      </c>
      <c r="GO3" s="4" t="s">
        <v>277</v>
      </c>
      <c r="GP3" s="4" t="s">
        <v>508</v>
      </c>
      <c r="GQ3" s="4" t="s">
        <v>300</v>
      </c>
      <c r="GR3" s="4" t="s">
        <v>277</v>
      </c>
      <c r="GS3" s="4" t="s">
        <v>277</v>
      </c>
      <c r="GT3" s="4" t="s">
        <v>509</v>
      </c>
      <c r="GU3" s="4" t="s">
        <v>503</v>
      </c>
      <c r="GV3" s="4" t="s">
        <v>277</v>
      </c>
      <c r="GW3" s="4" t="s">
        <v>277</v>
      </c>
      <c r="GX3" s="4" t="s">
        <v>277</v>
      </c>
      <c r="GY3" s="4" t="s">
        <v>510</v>
      </c>
      <c r="GZ3" s="4" t="s">
        <v>300</v>
      </c>
      <c r="HA3" s="4" t="s">
        <v>277</v>
      </c>
      <c r="HB3" s="4" t="s">
        <v>277</v>
      </c>
      <c r="HC3" s="4" t="s">
        <v>511</v>
      </c>
      <c r="HD3" s="4" t="s">
        <v>503</v>
      </c>
      <c r="HE3" s="4" t="s">
        <v>277</v>
      </c>
      <c r="HF3" s="4" t="s">
        <v>277</v>
      </c>
      <c r="HG3" s="4" t="s">
        <v>277</v>
      </c>
      <c r="HH3" s="4" t="s">
        <v>512</v>
      </c>
      <c r="HI3" s="4" t="s">
        <v>300</v>
      </c>
      <c r="HJ3" s="4" t="s">
        <v>277</v>
      </c>
      <c r="HK3" s="4" t="s">
        <v>277</v>
      </c>
      <c r="HL3" s="4" t="s">
        <v>513</v>
      </c>
      <c r="HM3" s="4" t="s">
        <v>514</v>
      </c>
      <c r="HN3" s="4" t="s">
        <v>503</v>
      </c>
      <c r="HO3" s="4" t="s">
        <v>515</v>
      </c>
      <c r="HP3" s="4" t="s">
        <v>277</v>
      </c>
      <c r="HQ3" s="4" t="s">
        <v>277</v>
      </c>
      <c r="HR3" s="4" t="s">
        <v>277</v>
      </c>
      <c r="HS3" s="4" t="s">
        <v>516</v>
      </c>
      <c r="HT3" s="4" t="s">
        <v>444</v>
      </c>
      <c r="HU3" s="4" t="s">
        <v>277</v>
      </c>
      <c r="HV3" s="4" t="s">
        <v>277</v>
      </c>
      <c r="HW3" s="4" t="s">
        <v>277</v>
      </c>
      <c r="HX3" s="4" t="s">
        <v>277</v>
      </c>
      <c r="HY3" s="4" t="s">
        <v>277</v>
      </c>
      <c r="HZ3" s="4" t="s">
        <v>277</v>
      </c>
      <c r="IA3" s="4" t="s">
        <v>277</v>
      </c>
      <c r="IB3" s="4" t="s">
        <v>277</v>
      </c>
      <c r="IC3" s="4" t="s">
        <v>277</v>
      </c>
      <c r="ID3" s="4" t="s">
        <v>277</v>
      </c>
      <c r="IE3" s="4" t="s">
        <v>277</v>
      </c>
      <c r="IF3" s="4" t="s">
        <v>277</v>
      </c>
      <c r="IG3" s="4" t="s">
        <v>277</v>
      </c>
      <c r="IH3" s="4" t="s">
        <v>277</v>
      </c>
      <c r="II3" s="4" t="s">
        <v>277</v>
      </c>
      <c r="IJ3" s="4" t="s">
        <v>277</v>
      </c>
      <c r="IK3" s="4" t="s">
        <v>277</v>
      </c>
      <c r="IL3" s="4" t="s">
        <v>277</v>
      </c>
      <c r="IM3" s="4" t="s">
        <v>277</v>
      </c>
      <c r="IN3" s="4" t="s">
        <v>277</v>
      </c>
      <c r="IO3" s="4" t="s">
        <v>277</v>
      </c>
      <c r="IP3" s="4" t="s">
        <v>277</v>
      </c>
      <c r="IQ3" s="4" t="s">
        <v>277</v>
      </c>
      <c r="IR3" s="4" t="s">
        <v>277</v>
      </c>
      <c r="IS3" s="4" t="s">
        <v>277</v>
      </c>
      <c r="IT3" s="4" t="s">
        <v>277</v>
      </c>
      <c r="IU3" s="4" t="s">
        <v>277</v>
      </c>
      <c r="IV3" s="4" t="s">
        <v>277</v>
      </c>
      <c r="IW3" s="4" t="s">
        <v>277</v>
      </c>
      <c r="IX3" s="4" t="s">
        <v>277</v>
      </c>
      <c r="IY3" s="4" t="s">
        <v>277</v>
      </c>
      <c r="IZ3" s="4" t="s">
        <v>277</v>
      </c>
      <c r="JA3" s="4" t="s">
        <v>515</v>
      </c>
      <c r="JB3" s="4" t="s">
        <v>517</v>
      </c>
      <c r="JC3" s="4" t="s">
        <v>518</v>
      </c>
      <c r="JD3" s="4" t="s">
        <v>519</v>
      </c>
      <c r="JE3" s="4" t="s">
        <v>520</v>
      </c>
      <c r="JF3" s="4" t="s">
        <v>521</v>
      </c>
      <c r="JG3" s="4" t="s">
        <v>313</v>
      </c>
      <c r="JH3" s="4" t="s">
        <v>313</v>
      </c>
      <c r="JI3" s="4" t="s">
        <v>313</v>
      </c>
      <c r="JJ3" s="4" t="s">
        <v>313</v>
      </c>
      <c r="JK3" s="4" t="s">
        <v>313</v>
      </c>
      <c r="JL3" s="4" t="s">
        <v>522</v>
      </c>
      <c r="JM3" s="4" t="s">
        <v>313</v>
      </c>
      <c r="JN3" s="4" t="s">
        <v>313</v>
      </c>
      <c r="JO3" s="4" t="s">
        <v>312</v>
      </c>
      <c r="JP3" s="4" t="s">
        <v>313</v>
      </c>
      <c r="JQ3" s="4" t="s">
        <v>523</v>
      </c>
      <c r="JR3" s="4" t="s">
        <v>524</v>
      </c>
      <c r="JS3" s="4" t="s">
        <v>525</v>
      </c>
      <c r="JT3" s="4" t="s">
        <v>526</v>
      </c>
    </row>
    <row r="4" spans="1:280" ht="50.1" customHeight="1" x14ac:dyDescent="0.3">
      <c r="A4" s="4" t="s">
        <v>682</v>
      </c>
      <c r="B4" s="4" t="s">
        <v>683</v>
      </c>
      <c r="C4" s="4" t="s">
        <v>317</v>
      </c>
      <c r="D4" s="4" t="s">
        <v>318</v>
      </c>
      <c r="E4" s="4" t="s">
        <v>267</v>
      </c>
      <c r="F4" s="4" t="s">
        <v>268</v>
      </c>
      <c r="G4" s="4" t="s">
        <v>269</v>
      </c>
      <c r="H4" s="4" t="s">
        <v>346</v>
      </c>
      <c r="I4" s="4" t="s">
        <v>684</v>
      </c>
      <c r="J4" s="4" t="s">
        <v>685</v>
      </c>
      <c r="K4" s="4" t="s">
        <v>686</v>
      </c>
      <c r="L4" s="4" t="s">
        <v>687</v>
      </c>
      <c r="M4" s="4" t="s">
        <v>275</v>
      </c>
      <c r="N4" s="4" t="s">
        <v>275</v>
      </c>
      <c r="O4" s="4" t="s">
        <v>276</v>
      </c>
      <c r="P4" s="4" t="s">
        <v>277</v>
      </c>
      <c r="Q4" s="4" t="s">
        <v>277</v>
      </c>
      <c r="R4" s="4" t="s">
        <v>277</v>
      </c>
      <c r="S4" s="4" t="s">
        <v>277</v>
      </c>
      <c r="T4" s="4" t="s">
        <v>277</v>
      </c>
      <c r="U4" s="4" t="s">
        <v>277</v>
      </c>
      <c r="V4" s="4" t="s">
        <v>277</v>
      </c>
      <c r="W4" s="4" t="s">
        <v>277</v>
      </c>
      <c r="X4" s="4" t="s">
        <v>277</v>
      </c>
      <c r="Y4" s="4" t="s">
        <v>277</v>
      </c>
      <c r="Z4" s="4" t="s">
        <v>277</v>
      </c>
      <c r="AA4" s="4" t="s">
        <v>277</v>
      </c>
      <c r="AB4" s="4" t="s">
        <v>277</v>
      </c>
      <c r="AC4" s="4" t="s">
        <v>277</v>
      </c>
      <c r="AD4" s="4" t="s">
        <v>277</v>
      </c>
      <c r="AE4" s="4" t="s">
        <v>277</v>
      </c>
      <c r="AF4" s="4" t="s">
        <v>277</v>
      </c>
      <c r="AG4" s="4" t="s">
        <v>277</v>
      </c>
      <c r="AH4" s="4" t="s">
        <v>277</v>
      </c>
      <c r="AI4" s="4" t="s">
        <v>277</v>
      </c>
      <c r="AJ4" s="4" t="s">
        <v>277</v>
      </c>
      <c r="AK4" s="4" t="s">
        <v>277</v>
      </c>
      <c r="AL4" s="4" t="s">
        <v>277</v>
      </c>
      <c r="AM4" s="4" t="s">
        <v>277</v>
      </c>
      <c r="AN4" s="4" t="s">
        <v>277</v>
      </c>
      <c r="AO4" s="4" t="s">
        <v>277</v>
      </c>
      <c r="AP4" s="4" t="s">
        <v>277</v>
      </c>
      <c r="AQ4" s="4" t="s">
        <v>277</v>
      </c>
      <c r="AR4" s="4" t="s">
        <v>277</v>
      </c>
      <c r="AS4" s="4" t="s">
        <v>277</v>
      </c>
      <c r="AT4" s="4" t="s">
        <v>277</v>
      </c>
      <c r="AU4" s="4" t="s">
        <v>688</v>
      </c>
      <c r="AV4" s="4" t="s">
        <v>322</v>
      </c>
      <c r="AW4" s="4" t="s">
        <v>689</v>
      </c>
      <c r="AX4" s="4" t="s">
        <v>690</v>
      </c>
      <c r="AY4" s="4" t="s">
        <v>691</v>
      </c>
      <c r="AZ4" s="4" t="s">
        <v>355</v>
      </c>
      <c r="BA4" s="4" t="s">
        <v>692</v>
      </c>
      <c r="BB4" s="4" t="s">
        <v>693</v>
      </c>
      <c r="BC4" s="4" t="s">
        <v>694</v>
      </c>
      <c r="BD4" s="4" t="s">
        <v>695</v>
      </c>
      <c r="BE4" s="4" t="s">
        <v>322</v>
      </c>
      <c r="BF4" s="4" t="s">
        <v>696</v>
      </c>
      <c r="BG4" s="4" t="s">
        <v>697</v>
      </c>
      <c r="BH4" s="4" t="s">
        <v>698</v>
      </c>
      <c r="BI4" s="4" t="s">
        <v>699</v>
      </c>
      <c r="BJ4" s="4" t="s">
        <v>700</v>
      </c>
      <c r="BK4" s="4" t="s">
        <v>693</v>
      </c>
      <c r="BL4" s="4" t="s">
        <v>701</v>
      </c>
      <c r="BM4" s="4" t="s">
        <v>702</v>
      </c>
      <c r="BN4" s="4" t="s">
        <v>279</v>
      </c>
      <c r="BO4" s="4" t="s">
        <v>703</v>
      </c>
      <c r="BP4" s="4" t="s">
        <v>440</v>
      </c>
      <c r="BQ4" s="4" t="s">
        <v>704</v>
      </c>
      <c r="BR4" s="4" t="s">
        <v>705</v>
      </c>
      <c r="BS4" s="4" t="s">
        <v>706</v>
      </c>
      <c r="BT4" s="4" t="s">
        <v>442</v>
      </c>
      <c r="BU4" s="4" t="s">
        <v>707</v>
      </c>
      <c r="BV4" s="4" t="s">
        <v>638</v>
      </c>
      <c r="BW4" s="4" t="s">
        <v>277</v>
      </c>
      <c r="BX4" s="4" t="s">
        <v>277</v>
      </c>
      <c r="BY4" s="4" t="s">
        <v>277</v>
      </c>
      <c r="BZ4" s="4" t="s">
        <v>277</v>
      </c>
      <c r="CA4" s="4" t="s">
        <v>277</v>
      </c>
      <c r="CB4" s="4" t="s">
        <v>277</v>
      </c>
      <c r="CC4" s="4" t="s">
        <v>277</v>
      </c>
      <c r="CD4" s="4" t="s">
        <v>277</v>
      </c>
      <c r="CE4" s="4" t="s">
        <v>277</v>
      </c>
      <c r="CF4" s="4" t="s">
        <v>277</v>
      </c>
      <c r="CG4" s="4" t="s">
        <v>277</v>
      </c>
      <c r="CH4" s="4" t="s">
        <v>277</v>
      </c>
      <c r="CI4" s="4" t="s">
        <v>277</v>
      </c>
      <c r="CJ4" s="4" t="s">
        <v>277</v>
      </c>
      <c r="CK4" s="4" t="s">
        <v>277</v>
      </c>
      <c r="CL4" s="4" t="s">
        <v>277</v>
      </c>
      <c r="CM4" s="4" t="s">
        <v>277</v>
      </c>
      <c r="CN4" s="4" t="s">
        <v>277</v>
      </c>
      <c r="CO4" s="4" t="s">
        <v>277</v>
      </c>
      <c r="CP4" s="4" t="s">
        <v>277</v>
      </c>
      <c r="CQ4" s="4" t="s">
        <v>277</v>
      </c>
      <c r="CR4" s="4" t="s">
        <v>277</v>
      </c>
      <c r="CS4" s="4" t="s">
        <v>277</v>
      </c>
      <c r="CT4" s="4" t="s">
        <v>277</v>
      </c>
      <c r="CU4" s="4" t="s">
        <v>277</v>
      </c>
      <c r="CV4" s="4" t="s">
        <v>277</v>
      </c>
      <c r="CW4" s="4" t="s">
        <v>277</v>
      </c>
      <c r="CX4" s="4" t="s">
        <v>277</v>
      </c>
      <c r="CY4" s="4" t="s">
        <v>277</v>
      </c>
      <c r="CZ4" s="4" t="s">
        <v>277</v>
      </c>
      <c r="DA4" s="4" t="s">
        <v>277</v>
      </c>
      <c r="DB4" s="4" t="s">
        <v>277</v>
      </c>
      <c r="DC4" s="4" t="s">
        <v>277</v>
      </c>
      <c r="DD4" s="4" t="s">
        <v>277</v>
      </c>
      <c r="DE4" s="4" t="s">
        <v>277</v>
      </c>
      <c r="DF4" s="4" t="s">
        <v>277</v>
      </c>
      <c r="DG4" s="4" t="s">
        <v>277</v>
      </c>
      <c r="DH4" s="4" t="s">
        <v>277</v>
      </c>
      <c r="DI4" s="4" t="s">
        <v>362</v>
      </c>
      <c r="DJ4" s="4" t="s">
        <v>708</v>
      </c>
      <c r="DK4" s="4" t="s">
        <v>709</v>
      </c>
      <c r="DL4" s="4" t="s">
        <v>710</v>
      </c>
      <c r="DM4" s="4" t="s">
        <v>277</v>
      </c>
      <c r="DN4" s="4" t="s">
        <v>277</v>
      </c>
      <c r="DO4" s="4" t="s">
        <v>277</v>
      </c>
      <c r="DP4" s="4" t="s">
        <v>277</v>
      </c>
      <c r="DQ4" s="4" t="s">
        <v>277</v>
      </c>
      <c r="DR4" s="4" t="s">
        <v>277</v>
      </c>
      <c r="DS4" s="4" t="s">
        <v>277</v>
      </c>
      <c r="DT4" s="4" t="s">
        <v>277</v>
      </c>
      <c r="DU4" s="4" t="s">
        <v>277</v>
      </c>
      <c r="DV4" s="4" t="s">
        <v>277</v>
      </c>
      <c r="DW4" s="4" t="s">
        <v>277</v>
      </c>
      <c r="DX4" s="4" t="s">
        <v>277</v>
      </c>
      <c r="DY4" s="4" t="s">
        <v>277</v>
      </c>
      <c r="DZ4" s="4" t="s">
        <v>277</v>
      </c>
      <c r="EA4" s="4" t="s">
        <v>277</v>
      </c>
      <c r="EB4" s="4" t="s">
        <v>277</v>
      </c>
      <c r="EC4" s="4" t="s">
        <v>277</v>
      </c>
      <c r="ED4" s="4" t="s">
        <v>277</v>
      </c>
      <c r="EE4" s="4" t="s">
        <v>277</v>
      </c>
      <c r="EF4" s="4" t="s">
        <v>277</v>
      </c>
      <c r="EG4" s="4" t="s">
        <v>277</v>
      </c>
      <c r="EH4" s="4" t="s">
        <v>277</v>
      </c>
      <c r="EI4" s="4" t="s">
        <v>277</v>
      </c>
      <c r="EJ4" s="4" t="s">
        <v>277</v>
      </c>
      <c r="EK4" s="4" t="s">
        <v>277</v>
      </c>
      <c r="EL4" s="4" t="s">
        <v>277</v>
      </c>
      <c r="EM4" s="4" t="s">
        <v>277</v>
      </c>
      <c r="EN4" s="4" t="s">
        <v>277</v>
      </c>
      <c r="EO4" s="4" t="s">
        <v>277</v>
      </c>
      <c r="EP4" s="4" t="s">
        <v>277</v>
      </c>
      <c r="EQ4" s="4" t="s">
        <v>277</v>
      </c>
      <c r="ER4" s="4" t="s">
        <v>277</v>
      </c>
      <c r="ES4" s="4" t="s">
        <v>277</v>
      </c>
      <c r="ET4" s="4" t="s">
        <v>277</v>
      </c>
      <c r="EU4" s="4" t="s">
        <v>277</v>
      </c>
      <c r="EV4" s="4" t="s">
        <v>277</v>
      </c>
      <c r="EW4" s="4" t="s">
        <v>277</v>
      </c>
      <c r="EX4" s="4" t="s">
        <v>277</v>
      </c>
      <c r="EY4" s="4" t="s">
        <v>277</v>
      </c>
      <c r="EZ4" s="4" t="s">
        <v>277</v>
      </c>
      <c r="FA4" s="4" t="s">
        <v>277</v>
      </c>
      <c r="FB4" s="4" t="s">
        <v>277</v>
      </c>
      <c r="FC4" s="4" t="s">
        <v>277</v>
      </c>
      <c r="FD4" s="4" t="s">
        <v>277</v>
      </c>
      <c r="FE4" s="4" t="s">
        <v>277</v>
      </c>
      <c r="FF4" s="4" t="s">
        <v>277</v>
      </c>
      <c r="FG4" s="4" t="s">
        <v>277</v>
      </c>
      <c r="FH4" s="4" t="s">
        <v>277</v>
      </c>
      <c r="FI4" s="4" t="s">
        <v>267</v>
      </c>
      <c r="FJ4" s="4" t="s">
        <v>568</v>
      </c>
      <c r="FK4" s="4" t="s">
        <v>459</v>
      </c>
      <c r="FL4" s="4" t="s">
        <v>711</v>
      </c>
      <c r="FM4" s="4" t="s">
        <v>712</v>
      </c>
      <c r="FN4" s="4" t="s">
        <v>277</v>
      </c>
      <c r="FO4" s="4" t="s">
        <v>277</v>
      </c>
      <c r="FP4" s="4" t="s">
        <v>277</v>
      </c>
      <c r="FQ4" s="4" t="s">
        <v>277</v>
      </c>
      <c r="FR4" s="4" t="s">
        <v>464</v>
      </c>
      <c r="FS4" s="4" t="s">
        <v>713</v>
      </c>
      <c r="FT4" s="4" t="s">
        <v>341</v>
      </c>
      <c r="FU4" s="4" t="s">
        <v>277</v>
      </c>
      <c r="FV4" s="4" t="s">
        <v>277</v>
      </c>
      <c r="FW4" s="4" t="s">
        <v>277</v>
      </c>
      <c r="FX4" s="4" t="s">
        <v>714</v>
      </c>
      <c r="FY4" s="4" t="s">
        <v>300</v>
      </c>
      <c r="FZ4" s="4" t="s">
        <v>277</v>
      </c>
      <c r="GA4" s="4" t="s">
        <v>277</v>
      </c>
      <c r="GB4" s="4" t="s">
        <v>715</v>
      </c>
      <c r="GC4" s="4" t="s">
        <v>341</v>
      </c>
      <c r="GD4" s="4" t="s">
        <v>277</v>
      </c>
      <c r="GE4" s="4" t="s">
        <v>277</v>
      </c>
      <c r="GF4" s="4" t="s">
        <v>277</v>
      </c>
      <c r="GG4" s="4" t="s">
        <v>716</v>
      </c>
      <c r="GH4" s="4" t="s">
        <v>300</v>
      </c>
      <c r="GI4" s="4" t="s">
        <v>277</v>
      </c>
      <c r="GJ4" s="4" t="s">
        <v>277</v>
      </c>
      <c r="GK4" s="4" t="s">
        <v>717</v>
      </c>
      <c r="GL4" s="4" t="s">
        <v>341</v>
      </c>
      <c r="GM4" s="4" t="s">
        <v>277</v>
      </c>
      <c r="GN4" s="4" t="s">
        <v>277</v>
      </c>
      <c r="GO4" s="4" t="s">
        <v>277</v>
      </c>
      <c r="GP4" s="4" t="s">
        <v>718</v>
      </c>
      <c r="GQ4" s="4" t="s">
        <v>300</v>
      </c>
      <c r="GR4" s="4" t="s">
        <v>277</v>
      </c>
      <c r="GS4" s="4" t="s">
        <v>277</v>
      </c>
      <c r="GT4" s="4" t="s">
        <v>719</v>
      </c>
      <c r="GU4" s="4" t="s">
        <v>341</v>
      </c>
      <c r="GV4" s="4" t="s">
        <v>277</v>
      </c>
      <c r="GW4" s="4" t="s">
        <v>277</v>
      </c>
      <c r="GX4" s="4" t="s">
        <v>277</v>
      </c>
      <c r="GY4" s="4" t="s">
        <v>720</v>
      </c>
      <c r="GZ4" s="4" t="s">
        <v>300</v>
      </c>
      <c r="HA4" s="4" t="s">
        <v>277</v>
      </c>
      <c r="HB4" s="4" t="s">
        <v>277</v>
      </c>
      <c r="HC4" s="4" t="s">
        <v>721</v>
      </c>
      <c r="HD4" s="4" t="s">
        <v>341</v>
      </c>
      <c r="HE4" s="4" t="s">
        <v>277</v>
      </c>
      <c r="HF4" s="4" t="s">
        <v>277</v>
      </c>
      <c r="HG4" s="4" t="s">
        <v>277</v>
      </c>
      <c r="HH4" s="4" t="s">
        <v>722</v>
      </c>
      <c r="HI4" s="4" t="s">
        <v>300</v>
      </c>
      <c r="HJ4" s="4" t="s">
        <v>277</v>
      </c>
      <c r="HK4" s="4" t="s">
        <v>277</v>
      </c>
      <c r="HL4" s="4" t="s">
        <v>723</v>
      </c>
      <c r="HM4" s="4" t="s">
        <v>724</v>
      </c>
      <c r="HN4" s="4" t="s">
        <v>341</v>
      </c>
      <c r="HO4" s="4" t="s">
        <v>725</v>
      </c>
      <c r="HP4" s="4" t="s">
        <v>277</v>
      </c>
      <c r="HQ4" s="4" t="s">
        <v>277</v>
      </c>
      <c r="HR4" s="4" t="s">
        <v>277</v>
      </c>
      <c r="HS4" s="4" t="s">
        <v>726</v>
      </c>
      <c r="HT4" s="4" t="s">
        <v>727</v>
      </c>
      <c r="HU4" s="4" t="s">
        <v>728</v>
      </c>
      <c r="HV4" s="4" t="s">
        <v>341</v>
      </c>
      <c r="HW4" s="4" t="s">
        <v>371</v>
      </c>
      <c r="HX4" s="4" t="s">
        <v>277</v>
      </c>
      <c r="HY4" s="4" t="s">
        <v>277</v>
      </c>
      <c r="HZ4" s="4" t="s">
        <v>277</v>
      </c>
      <c r="IA4" s="4" t="s">
        <v>729</v>
      </c>
      <c r="IB4" s="4" t="s">
        <v>444</v>
      </c>
      <c r="IC4" s="4" t="s">
        <v>730</v>
      </c>
      <c r="ID4" s="4" t="s">
        <v>341</v>
      </c>
      <c r="IE4" s="4" t="s">
        <v>731</v>
      </c>
      <c r="IF4" s="4" t="s">
        <v>277</v>
      </c>
      <c r="IG4" s="4" t="s">
        <v>277</v>
      </c>
      <c r="IH4" s="4" t="s">
        <v>277</v>
      </c>
      <c r="II4" s="4" t="s">
        <v>732</v>
      </c>
      <c r="IJ4" s="4" t="s">
        <v>733</v>
      </c>
      <c r="IK4" s="4" t="s">
        <v>734</v>
      </c>
      <c r="IL4" s="4" t="s">
        <v>341</v>
      </c>
      <c r="IM4" s="4" t="s">
        <v>515</v>
      </c>
      <c r="IN4" s="4" t="s">
        <v>277</v>
      </c>
      <c r="IO4" s="4" t="s">
        <v>277</v>
      </c>
      <c r="IP4" s="4" t="s">
        <v>277</v>
      </c>
      <c r="IQ4" s="4" t="s">
        <v>735</v>
      </c>
      <c r="IR4" s="4" t="s">
        <v>736</v>
      </c>
      <c r="IS4" s="4" t="s">
        <v>737</v>
      </c>
      <c r="IT4" s="4" t="s">
        <v>341</v>
      </c>
      <c r="IU4" s="4" t="s">
        <v>267</v>
      </c>
      <c r="IV4" s="4" t="s">
        <v>277</v>
      </c>
      <c r="IW4" s="4" t="s">
        <v>277</v>
      </c>
      <c r="IX4" s="4" t="s">
        <v>277</v>
      </c>
      <c r="IY4" s="4" t="s">
        <v>738</v>
      </c>
      <c r="IZ4" s="4" t="s">
        <v>739</v>
      </c>
      <c r="JA4" s="4" t="s">
        <v>740</v>
      </c>
      <c r="JB4" s="4" t="s">
        <v>741</v>
      </c>
      <c r="JC4" s="4" t="s">
        <v>742</v>
      </c>
      <c r="JD4" s="4" t="s">
        <v>743</v>
      </c>
      <c r="JE4" s="4" t="s">
        <v>518</v>
      </c>
      <c r="JF4" s="4" t="s">
        <v>744</v>
      </c>
      <c r="JG4" s="4" t="s">
        <v>313</v>
      </c>
      <c r="JH4" s="4" t="s">
        <v>313</v>
      </c>
      <c r="JI4" s="4" t="s">
        <v>313</v>
      </c>
      <c r="JJ4" s="4" t="s">
        <v>313</v>
      </c>
      <c r="JK4" s="4" t="s">
        <v>313</v>
      </c>
      <c r="JL4" s="4" t="s">
        <v>745</v>
      </c>
      <c r="JM4" s="4" t="s">
        <v>313</v>
      </c>
      <c r="JN4" s="4" t="s">
        <v>313</v>
      </c>
      <c r="JO4" s="4" t="s">
        <v>313</v>
      </c>
      <c r="JP4" s="4" t="s">
        <v>313</v>
      </c>
      <c r="JQ4" s="4" t="s">
        <v>746</v>
      </c>
      <c r="JR4" s="4" t="s">
        <v>747</v>
      </c>
      <c r="JS4" s="4" t="s">
        <v>748</v>
      </c>
      <c r="JT4" s="4" t="s">
        <v>749</v>
      </c>
    </row>
    <row r="5" spans="1:280" ht="50.1" customHeight="1" x14ac:dyDescent="0.3">
      <c r="A5" s="4" t="s">
        <v>872</v>
      </c>
      <c r="B5" s="4" t="s">
        <v>873</v>
      </c>
      <c r="C5" s="4" t="s">
        <v>265</v>
      </c>
      <c r="D5" s="4" t="s">
        <v>266</v>
      </c>
      <c r="E5" s="4" t="s">
        <v>267</v>
      </c>
      <c r="F5" s="4" t="s">
        <v>268</v>
      </c>
      <c r="G5" s="4" t="s">
        <v>269</v>
      </c>
      <c r="H5" s="4" t="s">
        <v>346</v>
      </c>
      <c r="I5" s="4" t="s">
        <v>874</v>
      </c>
      <c r="J5" s="4" t="s">
        <v>875</v>
      </c>
      <c r="K5" s="4" t="s">
        <v>876</v>
      </c>
      <c r="L5" s="4" t="s">
        <v>877</v>
      </c>
      <c r="M5" s="4" t="s">
        <v>275</v>
      </c>
      <c r="N5" s="4" t="s">
        <v>275</v>
      </c>
      <c r="O5" s="4" t="s">
        <v>276</v>
      </c>
      <c r="P5" s="4" t="s">
        <v>277</v>
      </c>
      <c r="Q5" s="4" t="s">
        <v>277</v>
      </c>
      <c r="R5" s="4" t="s">
        <v>277</v>
      </c>
      <c r="S5" s="4" t="s">
        <v>277</v>
      </c>
      <c r="T5" s="4" t="s">
        <v>817</v>
      </c>
      <c r="U5" s="4" t="s">
        <v>878</v>
      </c>
      <c r="V5" s="4" t="s">
        <v>879</v>
      </c>
      <c r="W5" s="4" t="s">
        <v>880</v>
      </c>
      <c r="X5" s="4" t="s">
        <v>589</v>
      </c>
      <c r="Y5" s="4" t="s">
        <v>881</v>
      </c>
      <c r="Z5" s="4" t="s">
        <v>882</v>
      </c>
      <c r="AA5" s="4" t="s">
        <v>883</v>
      </c>
      <c r="AB5" s="4" t="s">
        <v>884</v>
      </c>
      <c r="AC5" s="4" t="s">
        <v>817</v>
      </c>
      <c r="AD5" s="4" t="s">
        <v>885</v>
      </c>
      <c r="AE5" s="4" t="s">
        <v>886</v>
      </c>
      <c r="AF5" s="4" t="s">
        <v>887</v>
      </c>
      <c r="AG5" s="4" t="s">
        <v>589</v>
      </c>
      <c r="AH5" s="4" t="s">
        <v>888</v>
      </c>
      <c r="AI5" s="4" t="s">
        <v>591</v>
      </c>
      <c r="AJ5" s="4" t="s">
        <v>889</v>
      </c>
      <c r="AK5" s="4" t="s">
        <v>890</v>
      </c>
      <c r="AL5" s="4" t="s">
        <v>817</v>
      </c>
      <c r="AM5" s="4" t="s">
        <v>891</v>
      </c>
      <c r="AN5" s="4" t="s">
        <v>892</v>
      </c>
      <c r="AO5" s="4" t="s">
        <v>893</v>
      </c>
      <c r="AP5" s="4" t="s">
        <v>589</v>
      </c>
      <c r="AQ5" s="4" t="s">
        <v>894</v>
      </c>
      <c r="AR5" s="4" t="s">
        <v>882</v>
      </c>
      <c r="AS5" s="4" t="s">
        <v>895</v>
      </c>
      <c r="AT5" s="4" t="s">
        <v>896</v>
      </c>
      <c r="AU5" s="4" t="s">
        <v>598</v>
      </c>
      <c r="AV5" s="4" t="s">
        <v>283</v>
      </c>
      <c r="AW5" s="4" t="s">
        <v>897</v>
      </c>
      <c r="AX5" s="4" t="s">
        <v>598</v>
      </c>
      <c r="AY5" s="4" t="s">
        <v>898</v>
      </c>
      <c r="AZ5" s="4" t="s">
        <v>899</v>
      </c>
      <c r="BA5" s="4" t="s">
        <v>897</v>
      </c>
      <c r="BB5" s="4" t="s">
        <v>356</v>
      </c>
      <c r="BC5" s="4" t="s">
        <v>900</v>
      </c>
      <c r="BD5" s="4" t="s">
        <v>901</v>
      </c>
      <c r="BE5" s="4" t="s">
        <v>277</v>
      </c>
      <c r="BF5" s="4" t="s">
        <v>277</v>
      </c>
      <c r="BG5" s="4" t="s">
        <v>277</v>
      </c>
      <c r="BH5" s="4" t="s">
        <v>277</v>
      </c>
      <c r="BI5" s="4" t="s">
        <v>277</v>
      </c>
      <c r="BJ5" s="4" t="s">
        <v>277</v>
      </c>
      <c r="BK5" s="4" t="s">
        <v>277</v>
      </c>
      <c r="BL5" s="4" t="s">
        <v>277</v>
      </c>
      <c r="BM5" s="4" t="s">
        <v>277</v>
      </c>
      <c r="BN5" s="4" t="s">
        <v>277</v>
      </c>
      <c r="BO5" s="4" t="s">
        <v>277</v>
      </c>
      <c r="BP5" s="4" t="s">
        <v>277</v>
      </c>
      <c r="BQ5" s="4" t="s">
        <v>277</v>
      </c>
      <c r="BR5" s="4" t="s">
        <v>277</v>
      </c>
      <c r="BS5" s="4" t="s">
        <v>277</v>
      </c>
      <c r="BT5" s="4" t="s">
        <v>277</v>
      </c>
      <c r="BU5" s="4" t="s">
        <v>277</v>
      </c>
      <c r="BV5" s="4" t="s">
        <v>277</v>
      </c>
      <c r="BW5" s="4" t="s">
        <v>277</v>
      </c>
      <c r="BX5" s="4" t="s">
        <v>277</v>
      </c>
      <c r="BY5" s="4" t="s">
        <v>277</v>
      </c>
      <c r="BZ5" s="4" t="s">
        <v>277</v>
      </c>
      <c r="CA5" s="4" t="s">
        <v>277</v>
      </c>
      <c r="CB5" s="4" t="s">
        <v>277</v>
      </c>
      <c r="CC5" s="4" t="s">
        <v>277</v>
      </c>
      <c r="CD5" s="4" t="s">
        <v>277</v>
      </c>
      <c r="CE5" s="4" t="s">
        <v>277</v>
      </c>
      <c r="CF5" s="4" t="s">
        <v>277</v>
      </c>
      <c r="CG5" s="4" t="s">
        <v>277</v>
      </c>
      <c r="CH5" s="4" t="s">
        <v>277</v>
      </c>
      <c r="CI5" s="4" t="s">
        <v>277</v>
      </c>
      <c r="CJ5" s="4" t="s">
        <v>277</v>
      </c>
      <c r="CK5" s="4" t="s">
        <v>277</v>
      </c>
      <c r="CL5" s="4" t="s">
        <v>277</v>
      </c>
      <c r="CM5" s="4" t="s">
        <v>277</v>
      </c>
      <c r="CN5" s="4" t="s">
        <v>277</v>
      </c>
      <c r="CO5" s="4" t="s">
        <v>277</v>
      </c>
      <c r="CP5" s="4" t="s">
        <v>277</v>
      </c>
      <c r="CQ5" s="4" t="s">
        <v>277</v>
      </c>
      <c r="CR5" s="4" t="s">
        <v>277</v>
      </c>
      <c r="CS5" s="4" t="s">
        <v>277</v>
      </c>
      <c r="CT5" s="4" t="s">
        <v>277</v>
      </c>
      <c r="CU5" s="4" t="s">
        <v>277</v>
      </c>
      <c r="CV5" s="4" t="s">
        <v>277</v>
      </c>
      <c r="CW5" s="4" t="s">
        <v>277</v>
      </c>
      <c r="CX5" s="4" t="s">
        <v>277</v>
      </c>
      <c r="CY5" s="4" t="s">
        <v>277</v>
      </c>
      <c r="CZ5" s="4" t="s">
        <v>277</v>
      </c>
      <c r="DA5" s="4" t="s">
        <v>277</v>
      </c>
      <c r="DB5" s="4" t="s">
        <v>277</v>
      </c>
      <c r="DC5" s="4" t="s">
        <v>277</v>
      </c>
      <c r="DD5" s="4" t="s">
        <v>277</v>
      </c>
      <c r="DE5" s="4" t="s">
        <v>277</v>
      </c>
      <c r="DF5" s="4" t="s">
        <v>277</v>
      </c>
      <c r="DG5" s="4" t="s">
        <v>277</v>
      </c>
      <c r="DH5" s="4" t="s">
        <v>277</v>
      </c>
      <c r="DI5" s="4" t="s">
        <v>277</v>
      </c>
      <c r="DJ5" s="4" t="s">
        <v>277</v>
      </c>
      <c r="DK5" s="4" t="s">
        <v>277</v>
      </c>
      <c r="DL5" s="4" t="s">
        <v>277</v>
      </c>
      <c r="DM5" s="4" t="s">
        <v>277</v>
      </c>
      <c r="DN5" s="4" t="s">
        <v>277</v>
      </c>
      <c r="DO5" s="4" t="s">
        <v>277</v>
      </c>
      <c r="DP5" s="4" t="s">
        <v>277</v>
      </c>
      <c r="DQ5" s="4" t="s">
        <v>277</v>
      </c>
      <c r="DR5" s="4" t="s">
        <v>277</v>
      </c>
      <c r="DS5" s="4" t="s">
        <v>277</v>
      </c>
      <c r="DT5" s="4" t="s">
        <v>277</v>
      </c>
      <c r="DU5" s="4" t="s">
        <v>277</v>
      </c>
      <c r="DV5" s="4" t="s">
        <v>277</v>
      </c>
      <c r="DW5" s="4" t="s">
        <v>277</v>
      </c>
      <c r="DX5" s="4" t="s">
        <v>277</v>
      </c>
      <c r="DY5" s="4" t="s">
        <v>277</v>
      </c>
      <c r="DZ5" s="4" t="s">
        <v>277</v>
      </c>
      <c r="EA5" s="4" t="s">
        <v>277</v>
      </c>
      <c r="EB5" s="4" t="s">
        <v>277</v>
      </c>
      <c r="EC5" s="4" t="s">
        <v>277</v>
      </c>
      <c r="ED5" s="4" t="s">
        <v>277</v>
      </c>
      <c r="EE5" s="4" t="s">
        <v>277</v>
      </c>
      <c r="EF5" s="4" t="s">
        <v>277</v>
      </c>
      <c r="EG5" s="4" t="s">
        <v>277</v>
      </c>
      <c r="EH5" s="4" t="s">
        <v>277</v>
      </c>
      <c r="EI5" s="4" t="s">
        <v>277</v>
      </c>
      <c r="EJ5" s="4" t="s">
        <v>277</v>
      </c>
      <c r="EK5" s="4" t="s">
        <v>277</v>
      </c>
      <c r="EL5" s="4" t="s">
        <v>277</v>
      </c>
      <c r="EM5" s="4" t="s">
        <v>277</v>
      </c>
      <c r="EN5" s="4" t="s">
        <v>277</v>
      </c>
      <c r="EO5" s="4" t="s">
        <v>277</v>
      </c>
      <c r="EP5" s="4" t="s">
        <v>277</v>
      </c>
      <c r="EQ5" s="4" t="s">
        <v>277</v>
      </c>
      <c r="ER5" s="4" t="s">
        <v>277</v>
      </c>
      <c r="ES5" s="4" t="s">
        <v>277</v>
      </c>
      <c r="ET5" s="4" t="s">
        <v>277</v>
      </c>
      <c r="EU5" s="4" t="s">
        <v>277</v>
      </c>
      <c r="EV5" s="4" t="s">
        <v>277</v>
      </c>
      <c r="EW5" s="4" t="s">
        <v>277</v>
      </c>
      <c r="EX5" s="4" t="s">
        <v>277</v>
      </c>
      <c r="EY5" s="4" t="s">
        <v>277</v>
      </c>
      <c r="EZ5" s="4" t="s">
        <v>277</v>
      </c>
      <c r="FA5" s="4" t="s">
        <v>277</v>
      </c>
      <c r="FB5" s="4" t="s">
        <v>277</v>
      </c>
      <c r="FC5" s="4" t="s">
        <v>277</v>
      </c>
      <c r="FD5" s="4" t="s">
        <v>277</v>
      </c>
      <c r="FE5" s="4" t="s">
        <v>277</v>
      </c>
      <c r="FF5" s="4" t="s">
        <v>277</v>
      </c>
      <c r="FG5" s="4" t="s">
        <v>277</v>
      </c>
      <c r="FH5" s="4" t="s">
        <v>277</v>
      </c>
      <c r="FI5" s="4" t="s">
        <v>277</v>
      </c>
      <c r="FJ5" s="4" t="s">
        <v>277</v>
      </c>
      <c r="FK5" s="4" t="s">
        <v>277</v>
      </c>
      <c r="FL5" s="4" t="s">
        <v>277</v>
      </c>
      <c r="FM5" s="4" t="s">
        <v>277</v>
      </c>
      <c r="FN5" s="4" t="s">
        <v>277</v>
      </c>
      <c r="FO5" s="4" t="s">
        <v>277</v>
      </c>
      <c r="FP5" s="4" t="s">
        <v>277</v>
      </c>
      <c r="FQ5" s="4" t="s">
        <v>277</v>
      </c>
      <c r="FR5" s="4" t="s">
        <v>424</v>
      </c>
      <c r="FS5" s="4" t="s">
        <v>902</v>
      </c>
      <c r="FT5" s="4" t="s">
        <v>299</v>
      </c>
      <c r="FU5" s="4" t="s">
        <v>277</v>
      </c>
      <c r="FV5" s="4" t="s">
        <v>277</v>
      </c>
      <c r="FW5" s="4" t="s">
        <v>277</v>
      </c>
      <c r="FX5" s="4" t="s">
        <v>903</v>
      </c>
      <c r="FY5" s="4" t="s">
        <v>300</v>
      </c>
      <c r="FZ5" s="4" t="s">
        <v>277</v>
      </c>
      <c r="GA5" s="4" t="s">
        <v>277</v>
      </c>
      <c r="GB5" s="4" t="s">
        <v>904</v>
      </c>
      <c r="GC5" s="4" t="s">
        <v>299</v>
      </c>
      <c r="GD5" s="4" t="s">
        <v>277</v>
      </c>
      <c r="GE5" s="4" t="s">
        <v>277</v>
      </c>
      <c r="GF5" s="4" t="s">
        <v>277</v>
      </c>
      <c r="GG5" s="4" t="s">
        <v>905</v>
      </c>
      <c r="GH5" s="4" t="s">
        <v>300</v>
      </c>
      <c r="GI5" s="4" t="s">
        <v>277</v>
      </c>
      <c r="GJ5" s="4" t="s">
        <v>277</v>
      </c>
      <c r="GK5" s="4" t="s">
        <v>906</v>
      </c>
      <c r="GL5" s="4" t="s">
        <v>299</v>
      </c>
      <c r="GM5" s="4" t="s">
        <v>277</v>
      </c>
      <c r="GN5" s="4" t="s">
        <v>277</v>
      </c>
      <c r="GO5" s="4" t="s">
        <v>277</v>
      </c>
      <c r="GP5" s="4" t="s">
        <v>907</v>
      </c>
      <c r="GQ5" s="4" t="s">
        <v>300</v>
      </c>
      <c r="GR5" s="4" t="s">
        <v>277</v>
      </c>
      <c r="GS5" s="4" t="s">
        <v>277</v>
      </c>
      <c r="GT5" s="4" t="s">
        <v>908</v>
      </c>
      <c r="GU5" s="4" t="s">
        <v>299</v>
      </c>
      <c r="GV5" s="4" t="s">
        <v>277</v>
      </c>
      <c r="GW5" s="4" t="s">
        <v>277</v>
      </c>
      <c r="GX5" s="4" t="s">
        <v>277</v>
      </c>
      <c r="GY5" s="4" t="s">
        <v>909</v>
      </c>
      <c r="GZ5" s="4" t="s">
        <v>300</v>
      </c>
      <c r="HA5" s="4" t="s">
        <v>277</v>
      </c>
      <c r="HB5" s="4" t="s">
        <v>277</v>
      </c>
      <c r="HC5" s="4" t="s">
        <v>277</v>
      </c>
      <c r="HD5" s="4" t="s">
        <v>277</v>
      </c>
      <c r="HE5" s="4" t="s">
        <v>277</v>
      </c>
      <c r="HF5" s="4" t="s">
        <v>277</v>
      </c>
      <c r="HG5" s="4" t="s">
        <v>277</v>
      </c>
      <c r="HH5" s="4" t="s">
        <v>277</v>
      </c>
      <c r="HI5" s="4" t="s">
        <v>277</v>
      </c>
      <c r="HJ5" s="4" t="s">
        <v>277</v>
      </c>
      <c r="HK5" s="4" t="s">
        <v>277</v>
      </c>
      <c r="HL5" s="4" t="s">
        <v>277</v>
      </c>
      <c r="HM5" s="4" t="s">
        <v>277</v>
      </c>
      <c r="HN5" s="4" t="s">
        <v>277</v>
      </c>
      <c r="HO5" s="4" t="s">
        <v>277</v>
      </c>
      <c r="HP5" s="4" t="s">
        <v>277</v>
      </c>
      <c r="HQ5" s="4" t="s">
        <v>277</v>
      </c>
      <c r="HR5" s="4" t="s">
        <v>277</v>
      </c>
      <c r="HS5" s="4" t="s">
        <v>277</v>
      </c>
      <c r="HT5" s="4" t="s">
        <v>277</v>
      </c>
      <c r="HU5" s="4" t="s">
        <v>277</v>
      </c>
      <c r="HV5" s="4" t="s">
        <v>277</v>
      </c>
      <c r="HW5" s="4" t="s">
        <v>277</v>
      </c>
      <c r="HX5" s="4" t="s">
        <v>277</v>
      </c>
      <c r="HY5" s="4" t="s">
        <v>277</v>
      </c>
      <c r="HZ5" s="4" t="s">
        <v>277</v>
      </c>
      <c r="IA5" s="4" t="s">
        <v>277</v>
      </c>
      <c r="IB5" s="4" t="s">
        <v>277</v>
      </c>
      <c r="IC5" s="4" t="s">
        <v>277</v>
      </c>
      <c r="ID5" s="4" t="s">
        <v>277</v>
      </c>
      <c r="IE5" s="4" t="s">
        <v>277</v>
      </c>
      <c r="IF5" s="4" t="s">
        <v>277</v>
      </c>
      <c r="IG5" s="4" t="s">
        <v>277</v>
      </c>
      <c r="IH5" s="4" t="s">
        <v>277</v>
      </c>
      <c r="II5" s="4" t="s">
        <v>277</v>
      </c>
      <c r="IJ5" s="4" t="s">
        <v>277</v>
      </c>
      <c r="IK5" s="4" t="s">
        <v>277</v>
      </c>
      <c r="IL5" s="4" t="s">
        <v>277</v>
      </c>
      <c r="IM5" s="4" t="s">
        <v>277</v>
      </c>
      <c r="IN5" s="4" t="s">
        <v>277</v>
      </c>
      <c r="IO5" s="4" t="s">
        <v>277</v>
      </c>
      <c r="IP5" s="4" t="s">
        <v>277</v>
      </c>
      <c r="IQ5" s="4" t="s">
        <v>277</v>
      </c>
      <c r="IR5" s="4" t="s">
        <v>277</v>
      </c>
      <c r="IS5" s="4" t="s">
        <v>277</v>
      </c>
      <c r="IT5" s="4" t="s">
        <v>277</v>
      </c>
      <c r="IU5" s="4" t="s">
        <v>277</v>
      </c>
      <c r="IV5" s="4" t="s">
        <v>277</v>
      </c>
      <c r="IW5" s="4" t="s">
        <v>277</v>
      </c>
      <c r="IX5" s="4" t="s">
        <v>277</v>
      </c>
      <c r="IY5" s="4" t="s">
        <v>277</v>
      </c>
      <c r="IZ5" s="4" t="s">
        <v>277</v>
      </c>
      <c r="JA5" s="4" t="s">
        <v>277</v>
      </c>
      <c r="JB5" s="4" t="s">
        <v>910</v>
      </c>
      <c r="JC5" s="4" t="s">
        <v>911</v>
      </c>
      <c r="JD5" s="4" t="s">
        <v>550</v>
      </c>
      <c r="JE5" s="4" t="s">
        <v>912</v>
      </c>
      <c r="JF5" s="4" t="s">
        <v>913</v>
      </c>
      <c r="JG5" s="4" t="s">
        <v>313</v>
      </c>
      <c r="JH5" s="4" t="s">
        <v>313</v>
      </c>
      <c r="JI5" s="4" t="s">
        <v>313</v>
      </c>
      <c r="JJ5" s="4" t="s">
        <v>313</v>
      </c>
      <c r="JK5" s="4" t="s">
        <v>313</v>
      </c>
      <c r="JL5" s="4" t="s">
        <v>313</v>
      </c>
      <c r="JM5" s="4" t="s">
        <v>313</v>
      </c>
      <c r="JN5" s="4" t="s">
        <v>313</v>
      </c>
      <c r="JO5" s="4" t="s">
        <v>313</v>
      </c>
      <c r="JP5" s="4" t="s">
        <v>313</v>
      </c>
      <c r="JQ5" s="4" t="s">
        <v>914</v>
      </c>
      <c r="JR5" s="4" t="s">
        <v>915</v>
      </c>
      <c r="JS5" s="4" t="s">
        <v>916</v>
      </c>
      <c r="JT5" s="4" t="s">
        <v>917</v>
      </c>
    </row>
    <row r="6" spans="1:280" ht="50.1" customHeight="1" x14ac:dyDescent="0.3">
      <c r="A6" s="4" t="s">
        <v>1066</v>
      </c>
      <c r="B6" s="4" t="s">
        <v>1067</v>
      </c>
      <c r="C6" s="4" t="s">
        <v>485</v>
      </c>
      <c r="D6" s="4" t="s">
        <v>486</v>
      </c>
      <c r="E6" s="4" t="s">
        <v>267</v>
      </c>
      <c r="F6" s="4" t="s">
        <v>268</v>
      </c>
      <c r="G6" s="4" t="s">
        <v>269</v>
      </c>
      <c r="H6" s="4" t="s">
        <v>1068</v>
      </c>
      <c r="I6" s="4" t="s">
        <v>1069</v>
      </c>
      <c r="J6" s="4" t="s">
        <v>1070</v>
      </c>
      <c r="K6" s="4" t="s">
        <v>1071</v>
      </c>
      <c r="L6" s="4" t="s">
        <v>1072</v>
      </c>
      <c r="M6" s="4" t="s">
        <v>275</v>
      </c>
      <c r="N6" s="4" t="s">
        <v>275</v>
      </c>
      <c r="O6" s="4" t="s">
        <v>382</v>
      </c>
      <c r="P6" s="4" t="s">
        <v>1073</v>
      </c>
      <c r="Q6" s="4" t="s">
        <v>1074</v>
      </c>
      <c r="R6" s="4" t="s">
        <v>562</v>
      </c>
      <c r="S6" s="4" t="s">
        <v>957</v>
      </c>
      <c r="T6" s="4" t="s">
        <v>277</v>
      </c>
      <c r="U6" s="4" t="s">
        <v>277</v>
      </c>
      <c r="V6" s="4" t="s">
        <v>277</v>
      </c>
      <c r="W6" s="4" t="s">
        <v>277</v>
      </c>
      <c r="X6" s="4" t="s">
        <v>277</v>
      </c>
      <c r="Y6" s="4" t="s">
        <v>277</v>
      </c>
      <c r="Z6" s="4" t="s">
        <v>277</v>
      </c>
      <c r="AA6" s="4" t="s">
        <v>277</v>
      </c>
      <c r="AB6" s="4" t="s">
        <v>277</v>
      </c>
      <c r="AC6" s="4" t="s">
        <v>277</v>
      </c>
      <c r="AD6" s="4" t="s">
        <v>277</v>
      </c>
      <c r="AE6" s="4" t="s">
        <v>277</v>
      </c>
      <c r="AF6" s="4" t="s">
        <v>277</v>
      </c>
      <c r="AG6" s="4" t="s">
        <v>277</v>
      </c>
      <c r="AH6" s="4" t="s">
        <v>277</v>
      </c>
      <c r="AI6" s="4" t="s">
        <v>277</v>
      </c>
      <c r="AJ6" s="4" t="s">
        <v>277</v>
      </c>
      <c r="AK6" s="4" t="s">
        <v>277</v>
      </c>
      <c r="AL6" s="4" t="s">
        <v>277</v>
      </c>
      <c r="AM6" s="4" t="s">
        <v>277</v>
      </c>
      <c r="AN6" s="4" t="s">
        <v>277</v>
      </c>
      <c r="AO6" s="4" t="s">
        <v>277</v>
      </c>
      <c r="AP6" s="4" t="s">
        <v>277</v>
      </c>
      <c r="AQ6" s="4" t="s">
        <v>277</v>
      </c>
      <c r="AR6" s="4" t="s">
        <v>277</v>
      </c>
      <c r="AS6" s="4" t="s">
        <v>277</v>
      </c>
      <c r="AT6" s="4" t="s">
        <v>277</v>
      </c>
      <c r="AU6" s="4" t="s">
        <v>1075</v>
      </c>
      <c r="AV6" s="4" t="s">
        <v>322</v>
      </c>
      <c r="AW6" s="4" t="s">
        <v>1076</v>
      </c>
      <c r="AX6" s="4" t="s">
        <v>1077</v>
      </c>
      <c r="AY6" s="4" t="s">
        <v>1078</v>
      </c>
      <c r="AZ6" s="4" t="s">
        <v>355</v>
      </c>
      <c r="BA6" s="4" t="s">
        <v>1079</v>
      </c>
      <c r="BB6" s="4" t="s">
        <v>356</v>
      </c>
      <c r="BC6" s="4" t="s">
        <v>1080</v>
      </c>
      <c r="BD6" s="4" t="s">
        <v>355</v>
      </c>
      <c r="BE6" s="4" t="s">
        <v>322</v>
      </c>
      <c r="BF6" s="4" t="s">
        <v>1081</v>
      </c>
      <c r="BG6" s="4" t="s">
        <v>671</v>
      </c>
      <c r="BH6" s="4" t="s">
        <v>1082</v>
      </c>
      <c r="BI6" s="4" t="s">
        <v>757</v>
      </c>
      <c r="BJ6" s="4" t="s">
        <v>1083</v>
      </c>
      <c r="BK6" s="4" t="s">
        <v>1084</v>
      </c>
      <c r="BL6" s="4" t="s">
        <v>1085</v>
      </c>
      <c r="BM6" s="4" t="s">
        <v>325</v>
      </c>
      <c r="BN6" s="4" t="s">
        <v>277</v>
      </c>
      <c r="BO6" s="4" t="s">
        <v>277</v>
      </c>
      <c r="BP6" s="4" t="s">
        <v>277</v>
      </c>
      <c r="BQ6" s="4" t="s">
        <v>277</v>
      </c>
      <c r="BR6" s="4" t="s">
        <v>277</v>
      </c>
      <c r="BS6" s="4" t="s">
        <v>277</v>
      </c>
      <c r="BT6" s="4" t="s">
        <v>277</v>
      </c>
      <c r="BU6" s="4" t="s">
        <v>277</v>
      </c>
      <c r="BV6" s="4" t="s">
        <v>277</v>
      </c>
      <c r="BW6" s="4" t="s">
        <v>277</v>
      </c>
      <c r="BX6" s="4" t="s">
        <v>277</v>
      </c>
      <c r="BY6" s="4" t="s">
        <v>277</v>
      </c>
      <c r="BZ6" s="4" t="s">
        <v>277</v>
      </c>
      <c r="CA6" s="4" t="s">
        <v>277</v>
      </c>
      <c r="CB6" s="4" t="s">
        <v>277</v>
      </c>
      <c r="CC6" s="4" t="s">
        <v>277</v>
      </c>
      <c r="CD6" s="4" t="s">
        <v>277</v>
      </c>
      <c r="CE6" s="4" t="s">
        <v>277</v>
      </c>
      <c r="CF6" s="4" t="s">
        <v>277</v>
      </c>
      <c r="CG6" s="4" t="s">
        <v>277</v>
      </c>
      <c r="CH6" s="4" t="s">
        <v>277</v>
      </c>
      <c r="CI6" s="4" t="s">
        <v>277</v>
      </c>
      <c r="CJ6" s="4" t="s">
        <v>277</v>
      </c>
      <c r="CK6" s="4" t="s">
        <v>277</v>
      </c>
      <c r="CL6" s="4" t="s">
        <v>277</v>
      </c>
      <c r="CM6" s="4" t="s">
        <v>277</v>
      </c>
      <c r="CN6" s="4" t="s">
        <v>277</v>
      </c>
      <c r="CO6" s="4" t="s">
        <v>277</v>
      </c>
      <c r="CP6" s="4" t="s">
        <v>277</v>
      </c>
      <c r="CQ6" s="4" t="s">
        <v>277</v>
      </c>
      <c r="CR6" s="4" t="s">
        <v>277</v>
      </c>
      <c r="CS6" s="4" t="s">
        <v>277</v>
      </c>
      <c r="CT6" s="4" t="s">
        <v>277</v>
      </c>
      <c r="CU6" s="4" t="s">
        <v>277</v>
      </c>
      <c r="CV6" s="4" t="s">
        <v>277</v>
      </c>
      <c r="CW6" s="4" t="s">
        <v>277</v>
      </c>
      <c r="CX6" s="4" t="s">
        <v>277</v>
      </c>
      <c r="CY6" s="4" t="s">
        <v>277</v>
      </c>
      <c r="CZ6" s="4" t="s">
        <v>277</v>
      </c>
      <c r="DA6" s="4" t="s">
        <v>277</v>
      </c>
      <c r="DB6" s="4" t="s">
        <v>277</v>
      </c>
      <c r="DC6" s="4" t="s">
        <v>277</v>
      </c>
      <c r="DD6" s="4" t="s">
        <v>277</v>
      </c>
      <c r="DE6" s="4" t="s">
        <v>277</v>
      </c>
      <c r="DF6" s="4" t="s">
        <v>277</v>
      </c>
      <c r="DG6" s="4" t="s">
        <v>277</v>
      </c>
      <c r="DH6" s="4" t="s">
        <v>277</v>
      </c>
      <c r="DI6" s="4" t="s">
        <v>277</v>
      </c>
      <c r="DJ6" s="4" t="s">
        <v>277</v>
      </c>
      <c r="DK6" s="4" t="s">
        <v>277</v>
      </c>
      <c r="DL6" s="4" t="s">
        <v>277</v>
      </c>
      <c r="DM6" s="4" t="s">
        <v>277</v>
      </c>
      <c r="DN6" s="4" t="s">
        <v>277</v>
      </c>
      <c r="DO6" s="4" t="s">
        <v>277</v>
      </c>
      <c r="DP6" s="4" t="s">
        <v>277</v>
      </c>
      <c r="DQ6" s="4" t="s">
        <v>277</v>
      </c>
      <c r="DR6" s="4" t="s">
        <v>277</v>
      </c>
      <c r="DS6" s="4" t="s">
        <v>277</v>
      </c>
      <c r="DT6" s="4" t="s">
        <v>277</v>
      </c>
      <c r="DU6" s="4" t="s">
        <v>277</v>
      </c>
      <c r="DV6" s="4" t="s">
        <v>277</v>
      </c>
      <c r="DW6" s="4" t="s">
        <v>277</v>
      </c>
      <c r="DX6" s="4" t="s">
        <v>277</v>
      </c>
      <c r="DY6" s="4" t="s">
        <v>496</v>
      </c>
      <c r="DZ6" s="4" t="s">
        <v>363</v>
      </c>
      <c r="EA6" s="4" t="s">
        <v>1086</v>
      </c>
      <c r="EB6" s="4" t="s">
        <v>1087</v>
      </c>
      <c r="EC6" s="4" t="s">
        <v>277</v>
      </c>
      <c r="ED6" s="4" t="s">
        <v>277</v>
      </c>
      <c r="EE6" s="4" t="s">
        <v>277</v>
      </c>
      <c r="EF6" s="4" t="s">
        <v>277</v>
      </c>
      <c r="EG6" s="4" t="s">
        <v>277</v>
      </c>
      <c r="EH6" s="4" t="s">
        <v>277</v>
      </c>
      <c r="EI6" s="4" t="s">
        <v>277</v>
      </c>
      <c r="EJ6" s="4" t="s">
        <v>277</v>
      </c>
      <c r="EK6" s="4" t="s">
        <v>277</v>
      </c>
      <c r="EL6" s="4" t="s">
        <v>277</v>
      </c>
      <c r="EM6" s="4" t="s">
        <v>277</v>
      </c>
      <c r="EN6" s="4" t="s">
        <v>277</v>
      </c>
      <c r="EO6" s="4" t="s">
        <v>277</v>
      </c>
      <c r="EP6" s="4" t="s">
        <v>277</v>
      </c>
      <c r="EQ6" s="4" t="s">
        <v>277</v>
      </c>
      <c r="ER6" s="4" t="s">
        <v>277</v>
      </c>
      <c r="ES6" s="4" t="s">
        <v>277</v>
      </c>
      <c r="ET6" s="4" t="s">
        <v>277</v>
      </c>
      <c r="EU6" s="4" t="s">
        <v>277</v>
      </c>
      <c r="EV6" s="4" t="s">
        <v>277</v>
      </c>
      <c r="EW6" s="4" t="s">
        <v>277</v>
      </c>
      <c r="EX6" s="4" t="s">
        <v>277</v>
      </c>
      <c r="EY6" s="4" t="s">
        <v>277</v>
      </c>
      <c r="EZ6" s="4" t="s">
        <v>277</v>
      </c>
      <c r="FA6" s="4" t="s">
        <v>277</v>
      </c>
      <c r="FB6" s="4" t="s">
        <v>277</v>
      </c>
      <c r="FC6" s="4" t="s">
        <v>277</v>
      </c>
      <c r="FD6" s="4" t="s">
        <v>277</v>
      </c>
      <c r="FE6" s="4" t="s">
        <v>277</v>
      </c>
      <c r="FF6" s="4" t="s">
        <v>277</v>
      </c>
      <c r="FG6" s="4" t="s">
        <v>277</v>
      </c>
      <c r="FH6" s="4" t="s">
        <v>277</v>
      </c>
      <c r="FI6" s="4" t="s">
        <v>277</v>
      </c>
      <c r="FJ6" s="4" t="s">
        <v>277</v>
      </c>
      <c r="FK6" s="4" t="s">
        <v>277</v>
      </c>
      <c r="FL6" s="4" t="s">
        <v>277</v>
      </c>
      <c r="FM6" s="4" t="s">
        <v>277</v>
      </c>
      <c r="FN6" s="4" t="s">
        <v>277</v>
      </c>
      <c r="FO6" s="4" t="s">
        <v>277</v>
      </c>
      <c r="FP6" s="4" t="s">
        <v>277</v>
      </c>
      <c r="FQ6" s="4" t="s">
        <v>277</v>
      </c>
      <c r="FR6" s="4" t="s">
        <v>1088</v>
      </c>
      <c r="FS6" s="4" t="s">
        <v>1089</v>
      </c>
      <c r="FT6" s="4" t="s">
        <v>503</v>
      </c>
      <c r="FU6" s="4" t="s">
        <v>277</v>
      </c>
      <c r="FV6" s="4" t="s">
        <v>277</v>
      </c>
      <c r="FW6" s="4" t="s">
        <v>277</v>
      </c>
      <c r="FX6" s="4" t="s">
        <v>1090</v>
      </c>
      <c r="FY6" s="4" t="s">
        <v>267</v>
      </c>
      <c r="FZ6" s="4" t="s">
        <v>277</v>
      </c>
      <c r="GA6" s="4" t="s">
        <v>277</v>
      </c>
      <c r="GB6" s="4" t="s">
        <v>1091</v>
      </c>
      <c r="GC6" s="4" t="s">
        <v>503</v>
      </c>
      <c r="GD6" s="4" t="s">
        <v>277</v>
      </c>
      <c r="GE6" s="4" t="s">
        <v>277</v>
      </c>
      <c r="GF6" s="4" t="s">
        <v>277</v>
      </c>
      <c r="GG6" s="4" t="s">
        <v>1092</v>
      </c>
      <c r="GH6" s="4" t="s">
        <v>267</v>
      </c>
      <c r="GI6" s="4" t="s">
        <v>277</v>
      </c>
      <c r="GJ6" s="4" t="s">
        <v>277</v>
      </c>
      <c r="GK6" s="4" t="s">
        <v>1093</v>
      </c>
      <c r="GL6" s="4" t="s">
        <v>503</v>
      </c>
      <c r="GM6" s="4" t="s">
        <v>277</v>
      </c>
      <c r="GN6" s="4" t="s">
        <v>277</v>
      </c>
      <c r="GO6" s="4" t="s">
        <v>277</v>
      </c>
      <c r="GP6" s="4" t="s">
        <v>1094</v>
      </c>
      <c r="GQ6" s="4" t="s">
        <v>267</v>
      </c>
      <c r="GR6" s="4" t="s">
        <v>277</v>
      </c>
      <c r="GS6" s="4" t="s">
        <v>277</v>
      </c>
      <c r="GT6" s="4" t="s">
        <v>1095</v>
      </c>
      <c r="GU6" s="4" t="s">
        <v>503</v>
      </c>
      <c r="GV6" s="4" t="s">
        <v>277</v>
      </c>
      <c r="GW6" s="4" t="s">
        <v>277</v>
      </c>
      <c r="GX6" s="4" t="s">
        <v>277</v>
      </c>
      <c r="GY6" s="4" t="s">
        <v>1096</v>
      </c>
      <c r="GZ6" s="4" t="s">
        <v>300</v>
      </c>
      <c r="HA6" s="4" t="s">
        <v>277</v>
      </c>
      <c r="HB6" s="4" t="s">
        <v>277</v>
      </c>
      <c r="HC6" s="4" t="s">
        <v>1097</v>
      </c>
      <c r="HD6" s="4" t="s">
        <v>503</v>
      </c>
      <c r="HE6" s="4" t="s">
        <v>277</v>
      </c>
      <c r="HF6" s="4" t="s">
        <v>277</v>
      </c>
      <c r="HG6" s="4" t="s">
        <v>277</v>
      </c>
      <c r="HH6" s="4" t="s">
        <v>1098</v>
      </c>
      <c r="HI6" s="4" t="s">
        <v>267</v>
      </c>
      <c r="HJ6" s="4" t="s">
        <v>277</v>
      </c>
      <c r="HK6" s="4" t="s">
        <v>277</v>
      </c>
      <c r="HL6" s="4" t="s">
        <v>277</v>
      </c>
      <c r="HM6" s="4" t="s">
        <v>277</v>
      </c>
      <c r="HN6" s="4" t="s">
        <v>277</v>
      </c>
      <c r="HO6" s="4" t="s">
        <v>277</v>
      </c>
      <c r="HP6" s="4" t="s">
        <v>277</v>
      </c>
      <c r="HQ6" s="4" t="s">
        <v>277</v>
      </c>
      <c r="HR6" s="4" t="s">
        <v>277</v>
      </c>
      <c r="HS6" s="4" t="s">
        <v>277</v>
      </c>
      <c r="HT6" s="4" t="s">
        <v>277</v>
      </c>
      <c r="HU6" s="4" t="s">
        <v>277</v>
      </c>
      <c r="HV6" s="4" t="s">
        <v>277</v>
      </c>
      <c r="HW6" s="4" t="s">
        <v>277</v>
      </c>
      <c r="HX6" s="4" t="s">
        <v>277</v>
      </c>
      <c r="HY6" s="4" t="s">
        <v>277</v>
      </c>
      <c r="HZ6" s="4" t="s">
        <v>277</v>
      </c>
      <c r="IA6" s="4" t="s">
        <v>277</v>
      </c>
      <c r="IB6" s="4" t="s">
        <v>277</v>
      </c>
      <c r="IC6" s="4" t="s">
        <v>277</v>
      </c>
      <c r="ID6" s="4" t="s">
        <v>277</v>
      </c>
      <c r="IE6" s="4" t="s">
        <v>277</v>
      </c>
      <c r="IF6" s="4" t="s">
        <v>277</v>
      </c>
      <c r="IG6" s="4" t="s">
        <v>277</v>
      </c>
      <c r="IH6" s="4" t="s">
        <v>277</v>
      </c>
      <c r="II6" s="4" t="s">
        <v>277</v>
      </c>
      <c r="IJ6" s="4" t="s">
        <v>277</v>
      </c>
      <c r="IK6" s="4" t="s">
        <v>277</v>
      </c>
      <c r="IL6" s="4" t="s">
        <v>277</v>
      </c>
      <c r="IM6" s="4" t="s">
        <v>277</v>
      </c>
      <c r="IN6" s="4" t="s">
        <v>277</v>
      </c>
      <c r="IO6" s="4" t="s">
        <v>277</v>
      </c>
      <c r="IP6" s="4" t="s">
        <v>277</v>
      </c>
      <c r="IQ6" s="4" t="s">
        <v>277</v>
      </c>
      <c r="IR6" s="4" t="s">
        <v>277</v>
      </c>
      <c r="IS6" s="4" t="s">
        <v>277</v>
      </c>
      <c r="IT6" s="4" t="s">
        <v>277</v>
      </c>
      <c r="IU6" s="4" t="s">
        <v>277</v>
      </c>
      <c r="IV6" s="4" t="s">
        <v>277</v>
      </c>
      <c r="IW6" s="4" t="s">
        <v>277</v>
      </c>
      <c r="IX6" s="4" t="s">
        <v>277</v>
      </c>
      <c r="IY6" s="4" t="s">
        <v>277</v>
      </c>
      <c r="IZ6" s="4" t="s">
        <v>277</v>
      </c>
      <c r="JA6" s="4" t="s">
        <v>277</v>
      </c>
      <c r="JB6" s="4" t="s">
        <v>1099</v>
      </c>
      <c r="JC6" s="4" t="s">
        <v>1100</v>
      </c>
      <c r="JD6" s="4" t="s">
        <v>1101</v>
      </c>
      <c r="JE6" s="4" t="s">
        <v>1102</v>
      </c>
      <c r="JF6" s="4" t="s">
        <v>786</v>
      </c>
      <c r="JG6" s="4" t="s">
        <v>313</v>
      </c>
      <c r="JH6" s="4" t="s">
        <v>313</v>
      </c>
      <c r="JI6" s="4" t="s">
        <v>313</v>
      </c>
      <c r="JJ6" s="4" t="s">
        <v>313</v>
      </c>
      <c r="JK6" s="4" t="s">
        <v>313</v>
      </c>
      <c r="JL6" s="4" t="s">
        <v>314</v>
      </c>
      <c r="JM6" s="4" t="s">
        <v>314</v>
      </c>
      <c r="JN6" s="4" t="s">
        <v>313</v>
      </c>
      <c r="JO6" s="4" t="s">
        <v>313</v>
      </c>
      <c r="JP6" s="4" t="s">
        <v>313</v>
      </c>
      <c r="JQ6" s="4" t="s">
        <v>1103</v>
      </c>
      <c r="JR6" s="4" t="s">
        <v>1104</v>
      </c>
      <c r="JS6" s="4" t="s">
        <v>1105</v>
      </c>
      <c r="JT6" s="4" t="s">
        <v>1106</v>
      </c>
    </row>
    <row r="7" spans="1:280" ht="50.1" customHeight="1" x14ac:dyDescent="0.3">
      <c r="A7" s="4" t="s">
        <v>1427</v>
      </c>
      <c r="B7" s="4" t="s">
        <v>1428</v>
      </c>
      <c r="C7" s="4" t="s">
        <v>265</v>
      </c>
      <c r="D7" s="4" t="s">
        <v>266</v>
      </c>
      <c r="E7" s="4" t="s">
        <v>267</v>
      </c>
      <c r="F7" s="4" t="s">
        <v>268</v>
      </c>
      <c r="G7" s="4" t="s">
        <v>269</v>
      </c>
      <c r="H7" s="4" t="s">
        <v>270</v>
      </c>
      <c r="I7" s="4" t="s">
        <v>1429</v>
      </c>
      <c r="J7" s="4" t="s">
        <v>1430</v>
      </c>
      <c r="K7" s="4" t="s">
        <v>1431</v>
      </c>
      <c r="L7" s="4" t="s">
        <v>1432</v>
      </c>
      <c r="M7" s="4" t="s">
        <v>275</v>
      </c>
      <c r="N7" s="4" t="s">
        <v>275</v>
      </c>
      <c r="O7" s="4" t="s">
        <v>382</v>
      </c>
      <c r="P7" s="4" t="s">
        <v>1433</v>
      </c>
      <c r="Q7" s="4" t="s">
        <v>1434</v>
      </c>
      <c r="R7" s="4" t="s">
        <v>562</v>
      </c>
      <c r="S7" s="4" t="s">
        <v>957</v>
      </c>
      <c r="T7" s="4" t="s">
        <v>277</v>
      </c>
      <c r="U7" s="4" t="s">
        <v>277</v>
      </c>
      <c r="V7" s="4" t="s">
        <v>277</v>
      </c>
      <c r="W7" s="4" t="s">
        <v>277</v>
      </c>
      <c r="X7" s="4" t="s">
        <v>277</v>
      </c>
      <c r="Y7" s="4" t="s">
        <v>277</v>
      </c>
      <c r="Z7" s="4" t="s">
        <v>277</v>
      </c>
      <c r="AA7" s="4" t="s">
        <v>277</v>
      </c>
      <c r="AB7" s="4" t="s">
        <v>277</v>
      </c>
      <c r="AC7" s="4" t="s">
        <v>277</v>
      </c>
      <c r="AD7" s="4" t="s">
        <v>277</v>
      </c>
      <c r="AE7" s="4" t="s">
        <v>277</v>
      </c>
      <c r="AF7" s="4" t="s">
        <v>277</v>
      </c>
      <c r="AG7" s="4" t="s">
        <v>277</v>
      </c>
      <c r="AH7" s="4" t="s">
        <v>277</v>
      </c>
      <c r="AI7" s="4" t="s">
        <v>277</v>
      </c>
      <c r="AJ7" s="4" t="s">
        <v>277</v>
      </c>
      <c r="AK7" s="4" t="s">
        <v>277</v>
      </c>
      <c r="AL7" s="4" t="s">
        <v>277</v>
      </c>
      <c r="AM7" s="4" t="s">
        <v>277</v>
      </c>
      <c r="AN7" s="4" t="s">
        <v>277</v>
      </c>
      <c r="AO7" s="4" t="s">
        <v>277</v>
      </c>
      <c r="AP7" s="4" t="s">
        <v>277</v>
      </c>
      <c r="AQ7" s="4" t="s">
        <v>277</v>
      </c>
      <c r="AR7" s="4" t="s">
        <v>277</v>
      </c>
      <c r="AS7" s="4" t="s">
        <v>277</v>
      </c>
      <c r="AT7" s="4" t="s">
        <v>277</v>
      </c>
      <c r="AU7" s="4" t="s">
        <v>939</v>
      </c>
      <c r="AV7" s="4" t="s">
        <v>283</v>
      </c>
      <c r="AW7" s="4" t="s">
        <v>535</v>
      </c>
      <c r="AX7" s="4" t="s">
        <v>598</v>
      </c>
      <c r="AY7" s="4" t="s">
        <v>1435</v>
      </c>
      <c r="AZ7" s="4" t="s">
        <v>1436</v>
      </c>
      <c r="BA7" s="4" t="s">
        <v>1437</v>
      </c>
      <c r="BB7" s="4" t="s">
        <v>1438</v>
      </c>
      <c r="BC7" s="4" t="s">
        <v>1439</v>
      </c>
      <c r="BD7" s="4" t="s">
        <v>282</v>
      </c>
      <c r="BE7" s="4" t="s">
        <v>412</v>
      </c>
      <c r="BF7" s="4" t="s">
        <v>535</v>
      </c>
      <c r="BG7" s="4" t="s">
        <v>280</v>
      </c>
      <c r="BH7" s="4" t="s">
        <v>1440</v>
      </c>
      <c r="BI7" s="4" t="s">
        <v>416</v>
      </c>
      <c r="BJ7" s="4" t="s">
        <v>1441</v>
      </c>
      <c r="BK7" s="4" t="s">
        <v>1044</v>
      </c>
      <c r="BL7" s="4" t="s">
        <v>1442</v>
      </c>
      <c r="BM7" s="4" t="s">
        <v>282</v>
      </c>
      <c r="BN7" s="4" t="s">
        <v>322</v>
      </c>
      <c r="BO7" s="4" t="s">
        <v>1443</v>
      </c>
      <c r="BP7" s="4" t="s">
        <v>445</v>
      </c>
      <c r="BQ7" s="4" t="s">
        <v>1444</v>
      </c>
      <c r="BR7" s="4" t="s">
        <v>1445</v>
      </c>
      <c r="BS7" s="4" t="s">
        <v>1446</v>
      </c>
      <c r="BT7" s="4" t="s">
        <v>1447</v>
      </c>
      <c r="BU7" s="4" t="s">
        <v>1448</v>
      </c>
      <c r="BV7" s="4" t="s">
        <v>1449</v>
      </c>
      <c r="BW7" s="4" t="s">
        <v>412</v>
      </c>
      <c r="BX7" s="4" t="s">
        <v>1450</v>
      </c>
      <c r="BY7" s="4" t="s">
        <v>351</v>
      </c>
      <c r="BZ7" s="4" t="s">
        <v>1451</v>
      </c>
      <c r="CA7" s="4" t="s">
        <v>775</v>
      </c>
      <c r="CB7" s="4" t="s">
        <v>1452</v>
      </c>
      <c r="CC7" s="4" t="s">
        <v>1453</v>
      </c>
      <c r="CD7" s="4" t="s">
        <v>1454</v>
      </c>
      <c r="CE7" s="4" t="s">
        <v>282</v>
      </c>
      <c r="CF7" s="4" t="s">
        <v>277</v>
      </c>
      <c r="CG7" s="4" t="s">
        <v>277</v>
      </c>
      <c r="CH7" s="4" t="s">
        <v>277</v>
      </c>
      <c r="CI7" s="4" t="s">
        <v>277</v>
      </c>
      <c r="CJ7" s="4" t="s">
        <v>277</v>
      </c>
      <c r="CK7" s="4" t="s">
        <v>277</v>
      </c>
      <c r="CL7" s="4" t="s">
        <v>277</v>
      </c>
      <c r="CM7" s="4" t="s">
        <v>277</v>
      </c>
      <c r="CN7" s="4" t="s">
        <v>277</v>
      </c>
      <c r="CO7" s="4" t="s">
        <v>277</v>
      </c>
      <c r="CP7" s="4" t="s">
        <v>277</v>
      </c>
      <c r="CQ7" s="4" t="s">
        <v>277</v>
      </c>
      <c r="CR7" s="4" t="s">
        <v>277</v>
      </c>
      <c r="CS7" s="4" t="s">
        <v>277</v>
      </c>
      <c r="CT7" s="4" t="s">
        <v>277</v>
      </c>
      <c r="CU7" s="4" t="s">
        <v>277</v>
      </c>
      <c r="CV7" s="4" t="s">
        <v>277</v>
      </c>
      <c r="CW7" s="4" t="s">
        <v>277</v>
      </c>
      <c r="CX7" s="4" t="s">
        <v>277</v>
      </c>
      <c r="CY7" s="4" t="s">
        <v>277</v>
      </c>
      <c r="CZ7" s="4" t="s">
        <v>277</v>
      </c>
      <c r="DA7" s="4" t="s">
        <v>277</v>
      </c>
      <c r="DB7" s="4" t="s">
        <v>277</v>
      </c>
      <c r="DC7" s="4" t="s">
        <v>277</v>
      </c>
      <c r="DD7" s="4" t="s">
        <v>277</v>
      </c>
      <c r="DE7" s="4" t="s">
        <v>277</v>
      </c>
      <c r="DF7" s="4" t="s">
        <v>277</v>
      </c>
      <c r="DG7" s="4" t="s">
        <v>277</v>
      </c>
      <c r="DH7" s="4" t="s">
        <v>277</v>
      </c>
      <c r="DI7" s="4" t="s">
        <v>362</v>
      </c>
      <c r="DJ7" s="4" t="s">
        <v>363</v>
      </c>
      <c r="DK7" s="4" t="s">
        <v>1455</v>
      </c>
      <c r="DL7" s="4" t="s">
        <v>1456</v>
      </c>
      <c r="DM7" s="4" t="s">
        <v>277</v>
      </c>
      <c r="DN7" s="4" t="s">
        <v>277</v>
      </c>
      <c r="DO7" s="4" t="s">
        <v>277</v>
      </c>
      <c r="DP7" s="4" t="s">
        <v>277</v>
      </c>
      <c r="DQ7" s="4" t="s">
        <v>277</v>
      </c>
      <c r="DR7" s="4" t="s">
        <v>277</v>
      </c>
      <c r="DS7" s="4" t="s">
        <v>277</v>
      </c>
      <c r="DT7" s="4" t="s">
        <v>277</v>
      </c>
      <c r="DU7" s="4" t="s">
        <v>277</v>
      </c>
      <c r="DV7" s="4" t="s">
        <v>277</v>
      </c>
      <c r="DW7" s="4" t="s">
        <v>277</v>
      </c>
      <c r="DX7" s="4" t="s">
        <v>277</v>
      </c>
      <c r="DY7" s="4" t="s">
        <v>277</v>
      </c>
      <c r="DZ7" s="4" t="s">
        <v>277</v>
      </c>
      <c r="EA7" s="4" t="s">
        <v>277</v>
      </c>
      <c r="EB7" s="4" t="s">
        <v>277</v>
      </c>
      <c r="EC7" s="4" t="s">
        <v>277</v>
      </c>
      <c r="ED7" s="4" t="s">
        <v>277</v>
      </c>
      <c r="EE7" s="4" t="s">
        <v>277</v>
      </c>
      <c r="EF7" s="4" t="s">
        <v>277</v>
      </c>
      <c r="EG7" s="4" t="s">
        <v>277</v>
      </c>
      <c r="EH7" s="4" t="s">
        <v>277</v>
      </c>
      <c r="EI7" s="4" t="s">
        <v>277</v>
      </c>
      <c r="EJ7" s="4" t="s">
        <v>277</v>
      </c>
      <c r="EK7" s="4" t="s">
        <v>277</v>
      </c>
      <c r="EL7" s="4" t="s">
        <v>277</v>
      </c>
      <c r="EM7" s="4" t="s">
        <v>277</v>
      </c>
      <c r="EN7" s="4" t="s">
        <v>277</v>
      </c>
      <c r="EO7" s="4" t="s">
        <v>277</v>
      </c>
      <c r="EP7" s="4" t="s">
        <v>277</v>
      </c>
      <c r="EQ7" s="4" t="s">
        <v>277</v>
      </c>
      <c r="ER7" s="4" t="s">
        <v>277</v>
      </c>
      <c r="ES7" s="4" t="s">
        <v>277</v>
      </c>
      <c r="ET7" s="4" t="s">
        <v>277</v>
      </c>
      <c r="EU7" s="4" t="s">
        <v>277</v>
      </c>
      <c r="EV7" s="4" t="s">
        <v>277</v>
      </c>
      <c r="EW7" s="4" t="s">
        <v>277</v>
      </c>
      <c r="EX7" s="4" t="s">
        <v>277</v>
      </c>
      <c r="EY7" s="4" t="s">
        <v>277</v>
      </c>
      <c r="EZ7" s="4" t="s">
        <v>277</v>
      </c>
      <c r="FA7" s="4" t="s">
        <v>277</v>
      </c>
      <c r="FB7" s="4" t="s">
        <v>277</v>
      </c>
      <c r="FC7" s="4" t="s">
        <v>277</v>
      </c>
      <c r="FD7" s="4" t="s">
        <v>277</v>
      </c>
      <c r="FE7" s="4" t="s">
        <v>277</v>
      </c>
      <c r="FF7" s="4" t="s">
        <v>277</v>
      </c>
      <c r="FG7" s="4" t="s">
        <v>277</v>
      </c>
      <c r="FH7" s="4" t="s">
        <v>277</v>
      </c>
      <c r="FI7" s="4" t="s">
        <v>290</v>
      </c>
      <c r="FJ7" s="4" t="s">
        <v>295</v>
      </c>
      <c r="FK7" s="4" t="s">
        <v>296</v>
      </c>
      <c r="FL7" s="4" t="s">
        <v>1457</v>
      </c>
      <c r="FM7" s="4" t="s">
        <v>1458</v>
      </c>
      <c r="FN7" s="4" t="s">
        <v>780</v>
      </c>
      <c r="FO7" s="4" t="s">
        <v>572</v>
      </c>
      <c r="FP7" s="4" t="s">
        <v>1459</v>
      </c>
      <c r="FQ7" s="4" t="s">
        <v>1460</v>
      </c>
      <c r="FR7" s="4" t="s">
        <v>398</v>
      </c>
      <c r="FS7" s="4" t="s">
        <v>628</v>
      </c>
      <c r="FT7" s="4" t="s">
        <v>299</v>
      </c>
      <c r="FU7" s="4" t="s">
        <v>277</v>
      </c>
      <c r="FV7" s="4" t="s">
        <v>277</v>
      </c>
      <c r="FW7" s="4" t="s">
        <v>277</v>
      </c>
      <c r="FX7" s="4" t="s">
        <v>1461</v>
      </c>
      <c r="FY7" s="4" t="s">
        <v>300</v>
      </c>
      <c r="FZ7" s="4" t="s">
        <v>277</v>
      </c>
      <c r="GA7" s="4" t="s">
        <v>277</v>
      </c>
      <c r="GB7" s="4" t="s">
        <v>653</v>
      </c>
      <c r="GC7" s="4" t="s">
        <v>299</v>
      </c>
      <c r="GD7" s="4" t="s">
        <v>277</v>
      </c>
      <c r="GE7" s="4" t="s">
        <v>277</v>
      </c>
      <c r="GF7" s="4" t="s">
        <v>277</v>
      </c>
      <c r="GG7" s="4" t="s">
        <v>1462</v>
      </c>
      <c r="GH7" s="4" t="s">
        <v>300</v>
      </c>
      <c r="GI7" s="4" t="s">
        <v>277</v>
      </c>
      <c r="GJ7" s="4" t="s">
        <v>277</v>
      </c>
      <c r="GK7" s="4" t="s">
        <v>471</v>
      </c>
      <c r="GL7" s="4" t="s">
        <v>299</v>
      </c>
      <c r="GM7" s="4" t="s">
        <v>277</v>
      </c>
      <c r="GN7" s="4" t="s">
        <v>277</v>
      </c>
      <c r="GO7" s="4" t="s">
        <v>277</v>
      </c>
      <c r="GP7" s="4" t="s">
        <v>1463</v>
      </c>
      <c r="GQ7" s="4" t="s">
        <v>300</v>
      </c>
      <c r="GR7" s="4" t="s">
        <v>277</v>
      </c>
      <c r="GS7" s="4" t="s">
        <v>277</v>
      </c>
      <c r="GT7" s="4" t="s">
        <v>1464</v>
      </c>
      <c r="GU7" s="4" t="s">
        <v>299</v>
      </c>
      <c r="GV7" s="4" t="s">
        <v>277</v>
      </c>
      <c r="GW7" s="4" t="s">
        <v>277</v>
      </c>
      <c r="GX7" s="4" t="s">
        <v>277</v>
      </c>
      <c r="GY7" s="4" t="s">
        <v>1465</v>
      </c>
      <c r="GZ7" s="4" t="s">
        <v>300</v>
      </c>
      <c r="HA7" s="4" t="s">
        <v>277</v>
      </c>
      <c r="HB7" s="4" t="s">
        <v>277</v>
      </c>
      <c r="HC7" s="4" t="s">
        <v>1466</v>
      </c>
      <c r="HD7" s="4" t="s">
        <v>299</v>
      </c>
      <c r="HE7" s="4" t="s">
        <v>277</v>
      </c>
      <c r="HF7" s="4" t="s">
        <v>277</v>
      </c>
      <c r="HG7" s="4" t="s">
        <v>277</v>
      </c>
      <c r="HH7" s="4" t="s">
        <v>1467</v>
      </c>
      <c r="HI7" s="4" t="s">
        <v>300</v>
      </c>
      <c r="HJ7" s="4" t="s">
        <v>277</v>
      </c>
      <c r="HK7" s="4" t="s">
        <v>277</v>
      </c>
      <c r="HL7" s="4" t="s">
        <v>1468</v>
      </c>
      <c r="HM7" s="4" t="s">
        <v>1469</v>
      </c>
      <c r="HN7" s="4" t="s">
        <v>299</v>
      </c>
      <c r="HO7" s="4" t="s">
        <v>306</v>
      </c>
      <c r="HP7" s="4" t="s">
        <v>277</v>
      </c>
      <c r="HQ7" s="4" t="s">
        <v>277</v>
      </c>
      <c r="HR7" s="4" t="s">
        <v>277</v>
      </c>
      <c r="HS7" s="4" t="s">
        <v>1470</v>
      </c>
      <c r="HT7" s="4" t="s">
        <v>305</v>
      </c>
      <c r="HU7" s="4" t="s">
        <v>1471</v>
      </c>
      <c r="HV7" s="4" t="s">
        <v>299</v>
      </c>
      <c r="HW7" s="4" t="s">
        <v>1472</v>
      </c>
      <c r="HX7" s="4" t="s">
        <v>277</v>
      </c>
      <c r="HY7" s="4" t="s">
        <v>277</v>
      </c>
      <c r="HZ7" s="4" t="s">
        <v>277</v>
      </c>
      <c r="IA7" s="4" t="s">
        <v>1473</v>
      </c>
      <c r="IB7" s="4" t="s">
        <v>305</v>
      </c>
      <c r="IC7" s="4" t="s">
        <v>1474</v>
      </c>
      <c r="ID7" s="4" t="s">
        <v>299</v>
      </c>
      <c r="IE7" s="4" t="s">
        <v>676</v>
      </c>
      <c r="IF7" s="4" t="s">
        <v>277</v>
      </c>
      <c r="IG7" s="4" t="s">
        <v>277</v>
      </c>
      <c r="IH7" s="4" t="s">
        <v>277</v>
      </c>
      <c r="II7" s="4" t="s">
        <v>1475</v>
      </c>
      <c r="IJ7" s="4" t="s">
        <v>305</v>
      </c>
      <c r="IK7" s="4" t="s">
        <v>1476</v>
      </c>
      <c r="IL7" s="4" t="s">
        <v>299</v>
      </c>
      <c r="IM7" s="4" t="s">
        <v>304</v>
      </c>
      <c r="IN7" s="4" t="s">
        <v>277</v>
      </c>
      <c r="IO7" s="4" t="s">
        <v>277</v>
      </c>
      <c r="IP7" s="4" t="s">
        <v>277</v>
      </c>
      <c r="IQ7" s="4" t="s">
        <v>1477</v>
      </c>
      <c r="IR7" s="4" t="s">
        <v>305</v>
      </c>
      <c r="IS7" s="4" t="s">
        <v>1478</v>
      </c>
      <c r="IT7" s="4" t="s">
        <v>299</v>
      </c>
      <c r="IU7" s="4" t="s">
        <v>654</v>
      </c>
      <c r="IV7" s="4" t="s">
        <v>277</v>
      </c>
      <c r="IW7" s="4" t="s">
        <v>277</v>
      </c>
      <c r="IX7" s="4" t="s">
        <v>277</v>
      </c>
      <c r="IY7" s="4" t="s">
        <v>1479</v>
      </c>
      <c r="IZ7" s="4" t="s">
        <v>305</v>
      </c>
      <c r="JA7" s="4" t="s">
        <v>1480</v>
      </c>
      <c r="JB7" s="4" t="s">
        <v>1481</v>
      </c>
      <c r="JC7" s="4" t="s">
        <v>1482</v>
      </c>
      <c r="JD7" s="4" t="s">
        <v>1483</v>
      </c>
      <c r="JE7" s="4" t="s">
        <v>1484</v>
      </c>
      <c r="JF7" s="4" t="s">
        <v>1485</v>
      </c>
      <c r="JG7" s="4" t="s">
        <v>313</v>
      </c>
      <c r="JH7" s="4" t="s">
        <v>313</v>
      </c>
      <c r="JI7" s="4" t="s">
        <v>313</v>
      </c>
      <c r="JJ7" s="4" t="s">
        <v>313</v>
      </c>
      <c r="JK7" s="4" t="s">
        <v>313</v>
      </c>
      <c r="JL7" s="4" t="s">
        <v>426</v>
      </c>
      <c r="JM7" s="4" t="s">
        <v>681</v>
      </c>
      <c r="JN7" s="4" t="s">
        <v>312</v>
      </c>
      <c r="JO7" s="4" t="s">
        <v>312</v>
      </c>
      <c r="JP7" s="4" t="s">
        <v>313</v>
      </c>
      <c r="JQ7" s="4" t="s">
        <v>1486</v>
      </c>
      <c r="JR7" s="4" t="s">
        <v>1487</v>
      </c>
      <c r="JS7" s="4" t="s">
        <v>1488</v>
      </c>
      <c r="JT7" s="4" t="s">
        <v>1489</v>
      </c>
    </row>
    <row r="8" spans="1:280" ht="50.1" customHeight="1" x14ac:dyDescent="0.3">
      <c r="A8" s="4" t="s">
        <v>1587</v>
      </c>
      <c r="B8" s="4" t="s">
        <v>1588</v>
      </c>
      <c r="C8" s="4" t="s">
        <v>317</v>
      </c>
      <c r="D8" s="4" t="s">
        <v>318</v>
      </c>
      <c r="E8" s="4" t="s">
        <v>267</v>
      </c>
      <c r="F8" s="4" t="s">
        <v>268</v>
      </c>
      <c r="G8" s="4" t="s">
        <v>269</v>
      </c>
      <c r="H8" s="4" t="s">
        <v>346</v>
      </c>
      <c r="I8" s="4" t="s">
        <v>1589</v>
      </c>
      <c r="J8" s="4" t="s">
        <v>1590</v>
      </c>
      <c r="K8" s="4" t="s">
        <v>1591</v>
      </c>
      <c r="L8" s="4" t="s">
        <v>1592</v>
      </c>
      <c r="M8" s="4" t="s">
        <v>275</v>
      </c>
      <c r="N8" s="4" t="s">
        <v>275</v>
      </c>
      <c r="O8" s="4" t="s">
        <v>382</v>
      </c>
      <c r="P8" s="4" t="s">
        <v>1593</v>
      </c>
      <c r="Q8" s="4" t="s">
        <v>1594</v>
      </c>
      <c r="R8" s="4" t="s">
        <v>562</v>
      </c>
      <c r="S8" s="4" t="s">
        <v>957</v>
      </c>
      <c r="T8" s="4" t="s">
        <v>277</v>
      </c>
      <c r="U8" s="4" t="s">
        <v>277</v>
      </c>
      <c r="V8" s="4" t="s">
        <v>277</v>
      </c>
      <c r="W8" s="4" t="s">
        <v>277</v>
      </c>
      <c r="X8" s="4" t="s">
        <v>277</v>
      </c>
      <c r="Y8" s="4" t="s">
        <v>277</v>
      </c>
      <c r="Z8" s="4" t="s">
        <v>277</v>
      </c>
      <c r="AA8" s="4" t="s">
        <v>277</v>
      </c>
      <c r="AB8" s="4" t="s">
        <v>277</v>
      </c>
      <c r="AC8" s="4" t="s">
        <v>277</v>
      </c>
      <c r="AD8" s="4" t="s">
        <v>277</v>
      </c>
      <c r="AE8" s="4" t="s">
        <v>277</v>
      </c>
      <c r="AF8" s="4" t="s">
        <v>277</v>
      </c>
      <c r="AG8" s="4" t="s">
        <v>277</v>
      </c>
      <c r="AH8" s="4" t="s">
        <v>277</v>
      </c>
      <c r="AI8" s="4" t="s">
        <v>277</v>
      </c>
      <c r="AJ8" s="4" t="s">
        <v>277</v>
      </c>
      <c r="AK8" s="4" t="s">
        <v>277</v>
      </c>
      <c r="AL8" s="4" t="s">
        <v>277</v>
      </c>
      <c r="AM8" s="4" t="s">
        <v>277</v>
      </c>
      <c r="AN8" s="4" t="s">
        <v>277</v>
      </c>
      <c r="AO8" s="4" t="s">
        <v>277</v>
      </c>
      <c r="AP8" s="4" t="s">
        <v>277</v>
      </c>
      <c r="AQ8" s="4" t="s">
        <v>277</v>
      </c>
      <c r="AR8" s="4" t="s">
        <v>277</v>
      </c>
      <c r="AS8" s="4" t="s">
        <v>277</v>
      </c>
      <c r="AT8" s="4" t="s">
        <v>277</v>
      </c>
      <c r="AU8" s="4" t="s">
        <v>445</v>
      </c>
      <c r="AV8" s="4" t="s">
        <v>283</v>
      </c>
      <c r="AW8" s="4" t="s">
        <v>1595</v>
      </c>
      <c r="AX8" s="4" t="s">
        <v>445</v>
      </c>
      <c r="AY8" s="4" t="s">
        <v>1043</v>
      </c>
      <c r="AZ8" s="4" t="s">
        <v>355</v>
      </c>
      <c r="BA8" s="4" t="s">
        <v>1596</v>
      </c>
      <c r="BB8" s="4" t="s">
        <v>442</v>
      </c>
      <c r="BC8" s="4" t="s">
        <v>1597</v>
      </c>
      <c r="BD8" s="4" t="s">
        <v>1598</v>
      </c>
      <c r="BE8" s="4" t="s">
        <v>277</v>
      </c>
      <c r="BF8" s="4" t="s">
        <v>277</v>
      </c>
      <c r="BG8" s="4" t="s">
        <v>277</v>
      </c>
      <c r="BH8" s="4" t="s">
        <v>277</v>
      </c>
      <c r="BI8" s="4" t="s">
        <v>277</v>
      </c>
      <c r="BJ8" s="4" t="s">
        <v>277</v>
      </c>
      <c r="BK8" s="4" t="s">
        <v>277</v>
      </c>
      <c r="BL8" s="4" t="s">
        <v>277</v>
      </c>
      <c r="BM8" s="4" t="s">
        <v>277</v>
      </c>
      <c r="BN8" s="4" t="s">
        <v>277</v>
      </c>
      <c r="BO8" s="4" t="s">
        <v>277</v>
      </c>
      <c r="BP8" s="4" t="s">
        <v>277</v>
      </c>
      <c r="BQ8" s="4" t="s">
        <v>277</v>
      </c>
      <c r="BR8" s="4" t="s">
        <v>277</v>
      </c>
      <c r="BS8" s="4" t="s">
        <v>277</v>
      </c>
      <c r="BT8" s="4" t="s">
        <v>277</v>
      </c>
      <c r="BU8" s="4" t="s">
        <v>277</v>
      </c>
      <c r="BV8" s="4" t="s">
        <v>277</v>
      </c>
      <c r="BW8" s="4" t="s">
        <v>277</v>
      </c>
      <c r="BX8" s="4" t="s">
        <v>277</v>
      </c>
      <c r="BY8" s="4" t="s">
        <v>277</v>
      </c>
      <c r="BZ8" s="4" t="s">
        <v>277</v>
      </c>
      <c r="CA8" s="4" t="s">
        <v>277</v>
      </c>
      <c r="CB8" s="4" t="s">
        <v>277</v>
      </c>
      <c r="CC8" s="4" t="s">
        <v>277</v>
      </c>
      <c r="CD8" s="4" t="s">
        <v>277</v>
      </c>
      <c r="CE8" s="4" t="s">
        <v>277</v>
      </c>
      <c r="CF8" s="4" t="s">
        <v>277</v>
      </c>
      <c r="CG8" s="4" t="s">
        <v>277</v>
      </c>
      <c r="CH8" s="4" t="s">
        <v>277</v>
      </c>
      <c r="CI8" s="4" t="s">
        <v>277</v>
      </c>
      <c r="CJ8" s="4" t="s">
        <v>277</v>
      </c>
      <c r="CK8" s="4" t="s">
        <v>277</v>
      </c>
      <c r="CL8" s="4" t="s">
        <v>277</v>
      </c>
      <c r="CM8" s="4" t="s">
        <v>277</v>
      </c>
      <c r="CN8" s="4" t="s">
        <v>277</v>
      </c>
      <c r="CO8" s="4" t="s">
        <v>277</v>
      </c>
      <c r="CP8" s="4" t="s">
        <v>277</v>
      </c>
      <c r="CQ8" s="4" t="s">
        <v>277</v>
      </c>
      <c r="CR8" s="4" t="s">
        <v>277</v>
      </c>
      <c r="CS8" s="4" t="s">
        <v>277</v>
      </c>
      <c r="CT8" s="4" t="s">
        <v>277</v>
      </c>
      <c r="CU8" s="4" t="s">
        <v>277</v>
      </c>
      <c r="CV8" s="4" t="s">
        <v>277</v>
      </c>
      <c r="CW8" s="4" t="s">
        <v>277</v>
      </c>
      <c r="CX8" s="4" t="s">
        <v>277</v>
      </c>
      <c r="CY8" s="4" t="s">
        <v>277</v>
      </c>
      <c r="CZ8" s="4" t="s">
        <v>277</v>
      </c>
      <c r="DA8" s="4" t="s">
        <v>277</v>
      </c>
      <c r="DB8" s="4" t="s">
        <v>277</v>
      </c>
      <c r="DC8" s="4" t="s">
        <v>277</v>
      </c>
      <c r="DD8" s="4" t="s">
        <v>277</v>
      </c>
      <c r="DE8" s="4" t="s">
        <v>537</v>
      </c>
      <c r="DF8" s="4" t="s">
        <v>1599</v>
      </c>
      <c r="DG8" s="4" t="s">
        <v>1600</v>
      </c>
      <c r="DH8" s="4" t="s">
        <v>1601</v>
      </c>
      <c r="DI8" s="4" t="s">
        <v>277</v>
      </c>
      <c r="DJ8" s="4" t="s">
        <v>277</v>
      </c>
      <c r="DK8" s="4" t="s">
        <v>277</v>
      </c>
      <c r="DL8" s="4" t="s">
        <v>277</v>
      </c>
      <c r="DM8" s="4" t="s">
        <v>277</v>
      </c>
      <c r="DN8" s="4" t="s">
        <v>277</v>
      </c>
      <c r="DO8" s="4" t="s">
        <v>277</v>
      </c>
      <c r="DP8" s="4" t="s">
        <v>277</v>
      </c>
      <c r="DQ8" s="4" t="s">
        <v>277</v>
      </c>
      <c r="DR8" s="4" t="s">
        <v>277</v>
      </c>
      <c r="DS8" s="4" t="s">
        <v>277</v>
      </c>
      <c r="DT8" s="4" t="s">
        <v>277</v>
      </c>
      <c r="DU8" s="4" t="s">
        <v>277</v>
      </c>
      <c r="DV8" s="4" t="s">
        <v>277</v>
      </c>
      <c r="DW8" s="4" t="s">
        <v>277</v>
      </c>
      <c r="DX8" s="4" t="s">
        <v>277</v>
      </c>
      <c r="DY8" s="4" t="s">
        <v>277</v>
      </c>
      <c r="DZ8" s="4" t="s">
        <v>277</v>
      </c>
      <c r="EA8" s="4" t="s">
        <v>277</v>
      </c>
      <c r="EB8" s="4" t="s">
        <v>277</v>
      </c>
      <c r="EC8" s="4" t="s">
        <v>277</v>
      </c>
      <c r="ED8" s="4" t="s">
        <v>277</v>
      </c>
      <c r="EE8" s="4" t="s">
        <v>277</v>
      </c>
      <c r="EF8" s="4" t="s">
        <v>277</v>
      </c>
      <c r="EG8" s="4" t="s">
        <v>277</v>
      </c>
      <c r="EH8" s="4" t="s">
        <v>277</v>
      </c>
      <c r="EI8" s="4" t="s">
        <v>277</v>
      </c>
      <c r="EJ8" s="4" t="s">
        <v>277</v>
      </c>
      <c r="EK8" s="4" t="s">
        <v>277</v>
      </c>
      <c r="EL8" s="4" t="s">
        <v>277</v>
      </c>
      <c r="EM8" s="4" t="s">
        <v>277</v>
      </c>
      <c r="EN8" s="4" t="s">
        <v>277</v>
      </c>
      <c r="EO8" s="4" t="s">
        <v>277</v>
      </c>
      <c r="EP8" s="4" t="s">
        <v>277</v>
      </c>
      <c r="EQ8" s="4" t="s">
        <v>277</v>
      </c>
      <c r="ER8" s="4" t="s">
        <v>277</v>
      </c>
      <c r="ES8" s="4" t="s">
        <v>277</v>
      </c>
      <c r="ET8" s="4" t="s">
        <v>277</v>
      </c>
      <c r="EU8" s="4" t="s">
        <v>277</v>
      </c>
      <c r="EV8" s="4" t="s">
        <v>277</v>
      </c>
      <c r="EW8" s="4" t="s">
        <v>277</v>
      </c>
      <c r="EX8" s="4" t="s">
        <v>277</v>
      </c>
      <c r="EY8" s="4" t="s">
        <v>277</v>
      </c>
      <c r="EZ8" s="4" t="s">
        <v>277</v>
      </c>
      <c r="FA8" s="4" t="s">
        <v>277</v>
      </c>
      <c r="FB8" s="4" t="s">
        <v>277</v>
      </c>
      <c r="FC8" s="4" t="s">
        <v>277</v>
      </c>
      <c r="FD8" s="4" t="s">
        <v>277</v>
      </c>
      <c r="FE8" s="4" t="s">
        <v>277</v>
      </c>
      <c r="FF8" s="4" t="s">
        <v>277</v>
      </c>
      <c r="FG8" s="4" t="s">
        <v>277</v>
      </c>
      <c r="FH8" s="4" t="s">
        <v>277</v>
      </c>
      <c r="FI8" s="4" t="s">
        <v>267</v>
      </c>
      <c r="FJ8" s="4" t="s">
        <v>295</v>
      </c>
      <c r="FK8" s="4" t="s">
        <v>296</v>
      </c>
      <c r="FL8" s="4" t="s">
        <v>1602</v>
      </c>
      <c r="FM8" s="4" t="s">
        <v>1603</v>
      </c>
      <c r="FN8" s="4" t="s">
        <v>277</v>
      </c>
      <c r="FO8" s="4" t="s">
        <v>277</v>
      </c>
      <c r="FP8" s="4" t="s">
        <v>277</v>
      </c>
      <c r="FQ8" s="4" t="s">
        <v>277</v>
      </c>
      <c r="FR8" s="4" t="s">
        <v>277</v>
      </c>
      <c r="FS8" s="4" t="s">
        <v>277</v>
      </c>
      <c r="FT8" s="4" t="s">
        <v>277</v>
      </c>
      <c r="FU8" s="4" t="s">
        <v>277</v>
      </c>
      <c r="FV8" s="4" t="s">
        <v>277</v>
      </c>
      <c r="FW8" s="4" t="s">
        <v>277</v>
      </c>
      <c r="FX8" s="4" t="s">
        <v>277</v>
      </c>
      <c r="FY8" s="4" t="s">
        <v>277</v>
      </c>
      <c r="FZ8" s="4" t="s">
        <v>277</v>
      </c>
      <c r="GA8" s="4" t="s">
        <v>277</v>
      </c>
      <c r="GB8" s="4" t="s">
        <v>277</v>
      </c>
      <c r="GC8" s="4" t="s">
        <v>277</v>
      </c>
      <c r="GD8" s="4" t="s">
        <v>277</v>
      </c>
      <c r="GE8" s="4" t="s">
        <v>277</v>
      </c>
      <c r="GF8" s="4" t="s">
        <v>277</v>
      </c>
      <c r="GG8" s="4" t="s">
        <v>277</v>
      </c>
      <c r="GH8" s="4" t="s">
        <v>277</v>
      </c>
      <c r="GI8" s="4" t="s">
        <v>277</v>
      </c>
      <c r="GJ8" s="4" t="s">
        <v>277</v>
      </c>
      <c r="GK8" s="4" t="s">
        <v>277</v>
      </c>
      <c r="GL8" s="4" t="s">
        <v>277</v>
      </c>
      <c r="GM8" s="4" t="s">
        <v>277</v>
      </c>
      <c r="GN8" s="4" t="s">
        <v>277</v>
      </c>
      <c r="GO8" s="4" t="s">
        <v>277</v>
      </c>
      <c r="GP8" s="4" t="s">
        <v>277</v>
      </c>
      <c r="GQ8" s="4" t="s">
        <v>277</v>
      </c>
      <c r="GR8" s="4" t="s">
        <v>277</v>
      </c>
      <c r="GS8" s="4" t="s">
        <v>277</v>
      </c>
      <c r="GT8" s="4" t="s">
        <v>277</v>
      </c>
      <c r="GU8" s="4" t="s">
        <v>277</v>
      </c>
      <c r="GV8" s="4" t="s">
        <v>277</v>
      </c>
      <c r="GW8" s="4" t="s">
        <v>277</v>
      </c>
      <c r="GX8" s="4" t="s">
        <v>277</v>
      </c>
      <c r="GY8" s="4" t="s">
        <v>277</v>
      </c>
      <c r="GZ8" s="4" t="s">
        <v>277</v>
      </c>
      <c r="HA8" s="4" t="s">
        <v>277</v>
      </c>
      <c r="HB8" s="4" t="s">
        <v>277</v>
      </c>
      <c r="HC8" s="4" t="s">
        <v>277</v>
      </c>
      <c r="HD8" s="4" t="s">
        <v>277</v>
      </c>
      <c r="HE8" s="4" t="s">
        <v>277</v>
      </c>
      <c r="HF8" s="4" t="s">
        <v>277</v>
      </c>
      <c r="HG8" s="4" t="s">
        <v>277</v>
      </c>
      <c r="HH8" s="4" t="s">
        <v>277</v>
      </c>
      <c r="HI8" s="4" t="s">
        <v>277</v>
      </c>
      <c r="HJ8" s="4" t="s">
        <v>277</v>
      </c>
      <c r="HK8" s="4" t="s">
        <v>277</v>
      </c>
      <c r="HL8" s="4" t="s">
        <v>277</v>
      </c>
      <c r="HM8" s="4" t="s">
        <v>277</v>
      </c>
      <c r="HN8" s="4" t="s">
        <v>277</v>
      </c>
      <c r="HO8" s="4" t="s">
        <v>277</v>
      </c>
      <c r="HP8" s="4" t="s">
        <v>277</v>
      </c>
      <c r="HQ8" s="4" t="s">
        <v>277</v>
      </c>
      <c r="HR8" s="4" t="s">
        <v>277</v>
      </c>
      <c r="HS8" s="4" t="s">
        <v>277</v>
      </c>
      <c r="HT8" s="4" t="s">
        <v>277</v>
      </c>
      <c r="HU8" s="4" t="s">
        <v>277</v>
      </c>
      <c r="HV8" s="4" t="s">
        <v>277</v>
      </c>
      <c r="HW8" s="4" t="s">
        <v>277</v>
      </c>
      <c r="HX8" s="4" t="s">
        <v>277</v>
      </c>
      <c r="HY8" s="4" t="s">
        <v>277</v>
      </c>
      <c r="HZ8" s="4" t="s">
        <v>277</v>
      </c>
      <c r="IA8" s="4" t="s">
        <v>277</v>
      </c>
      <c r="IB8" s="4" t="s">
        <v>277</v>
      </c>
      <c r="IC8" s="4" t="s">
        <v>277</v>
      </c>
      <c r="ID8" s="4" t="s">
        <v>277</v>
      </c>
      <c r="IE8" s="4" t="s">
        <v>277</v>
      </c>
      <c r="IF8" s="4" t="s">
        <v>277</v>
      </c>
      <c r="IG8" s="4" t="s">
        <v>277</v>
      </c>
      <c r="IH8" s="4" t="s">
        <v>277</v>
      </c>
      <c r="II8" s="4" t="s">
        <v>277</v>
      </c>
      <c r="IJ8" s="4" t="s">
        <v>277</v>
      </c>
      <c r="IK8" s="4" t="s">
        <v>277</v>
      </c>
      <c r="IL8" s="4" t="s">
        <v>277</v>
      </c>
      <c r="IM8" s="4" t="s">
        <v>277</v>
      </c>
      <c r="IN8" s="4" t="s">
        <v>277</v>
      </c>
      <c r="IO8" s="4" t="s">
        <v>277</v>
      </c>
      <c r="IP8" s="4" t="s">
        <v>277</v>
      </c>
      <c r="IQ8" s="4" t="s">
        <v>277</v>
      </c>
      <c r="IR8" s="4" t="s">
        <v>277</v>
      </c>
      <c r="IS8" s="4" t="s">
        <v>277</v>
      </c>
      <c r="IT8" s="4" t="s">
        <v>277</v>
      </c>
      <c r="IU8" s="4" t="s">
        <v>277</v>
      </c>
      <c r="IV8" s="4" t="s">
        <v>277</v>
      </c>
      <c r="IW8" s="4" t="s">
        <v>277</v>
      </c>
      <c r="IX8" s="4" t="s">
        <v>277</v>
      </c>
      <c r="IY8" s="4" t="s">
        <v>277</v>
      </c>
      <c r="IZ8" s="4" t="s">
        <v>277</v>
      </c>
      <c r="JA8" s="4" t="s">
        <v>277</v>
      </c>
      <c r="JB8" s="4" t="s">
        <v>1604</v>
      </c>
      <c r="JC8" s="4" t="s">
        <v>1141</v>
      </c>
      <c r="JD8" s="4" t="s">
        <v>1605</v>
      </c>
      <c r="JE8" s="4" t="s">
        <v>1606</v>
      </c>
      <c r="JF8" s="4" t="s">
        <v>1574</v>
      </c>
      <c r="JG8" s="4" t="s">
        <v>313</v>
      </c>
      <c r="JH8" s="4" t="s">
        <v>313</v>
      </c>
      <c r="JI8" s="4" t="s">
        <v>313</v>
      </c>
      <c r="JJ8" s="4" t="s">
        <v>313</v>
      </c>
      <c r="JK8" s="4" t="s">
        <v>313</v>
      </c>
      <c r="JL8" s="4" t="s">
        <v>522</v>
      </c>
      <c r="JM8" s="4" t="s">
        <v>313</v>
      </c>
      <c r="JN8" s="4" t="s">
        <v>313</v>
      </c>
      <c r="JO8" s="4" t="s">
        <v>312</v>
      </c>
      <c r="JP8" s="4" t="s">
        <v>313</v>
      </c>
      <c r="JQ8" s="4" t="s">
        <v>1607</v>
      </c>
      <c r="JR8" s="4" t="s">
        <v>1608</v>
      </c>
      <c r="JS8" s="4" t="s">
        <v>1609</v>
      </c>
      <c r="JT8" s="4" t="s">
        <v>1610</v>
      </c>
    </row>
    <row r="9" spans="1:280" ht="50.1" customHeight="1" x14ac:dyDescent="0.3">
      <c r="A9" s="4" t="s">
        <v>1707</v>
      </c>
      <c r="B9" s="4" t="s">
        <v>1708</v>
      </c>
      <c r="C9" s="4" t="s">
        <v>317</v>
      </c>
      <c r="D9" s="4" t="s">
        <v>318</v>
      </c>
      <c r="E9" s="4" t="s">
        <v>267</v>
      </c>
      <c r="F9" s="4" t="s">
        <v>1054</v>
      </c>
      <c r="G9" s="4" t="s">
        <v>269</v>
      </c>
      <c r="H9" s="4" t="s">
        <v>346</v>
      </c>
      <c r="I9" s="4" t="s">
        <v>1709</v>
      </c>
      <c r="J9" s="4" t="s">
        <v>1710</v>
      </c>
      <c r="K9" s="4" t="s">
        <v>1711</v>
      </c>
      <c r="L9" s="4" t="s">
        <v>1712</v>
      </c>
      <c r="M9" s="4" t="s">
        <v>275</v>
      </c>
      <c r="N9" s="4" t="s">
        <v>275</v>
      </c>
      <c r="O9" s="4" t="s">
        <v>276</v>
      </c>
      <c r="P9" s="4" t="s">
        <v>277</v>
      </c>
      <c r="Q9" s="4" t="s">
        <v>277</v>
      </c>
      <c r="R9" s="4" t="s">
        <v>277</v>
      </c>
      <c r="S9" s="4" t="s">
        <v>277</v>
      </c>
      <c r="T9" s="4" t="s">
        <v>277</v>
      </c>
      <c r="U9" s="4" t="s">
        <v>277</v>
      </c>
      <c r="V9" s="4" t="s">
        <v>277</v>
      </c>
      <c r="W9" s="4" t="s">
        <v>277</v>
      </c>
      <c r="X9" s="4" t="s">
        <v>277</v>
      </c>
      <c r="Y9" s="4" t="s">
        <v>277</v>
      </c>
      <c r="Z9" s="4" t="s">
        <v>277</v>
      </c>
      <c r="AA9" s="4" t="s">
        <v>277</v>
      </c>
      <c r="AB9" s="4" t="s">
        <v>277</v>
      </c>
      <c r="AC9" s="4" t="s">
        <v>277</v>
      </c>
      <c r="AD9" s="4" t="s">
        <v>277</v>
      </c>
      <c r="AE9" s="4" t="s">
        <v>277</v>
      </c>
      <c r="AF9" s="4" t="s">
        <v>277</v>
      </c>
      <c r="AG9" s="4" t="s">
        <v>277</v>
      </c>
      <c r="AH9" s="4" t="s">
        <v>277</v>
      </c>
      <c r="AI9" s="4" t="s">
        <v>277</v>
      </c>
      <c r="AJ9" s="4" t="s">
        <v>277</v>
      </c>
      <c r="AK9" s="4" t="s">
        <v>277</v>
      </c>
      <c r="AL9" s="4" t="s">
        <v>277</v>
      </c>
      <c r="AM9" s="4" t="s">
        <v>277</v>
      </c>
      <c r="AN9" s="4" t="s">
        <v>277</v>
      </c>
      <c r="AO9" s="4" t="s">
        <v>277</v>
      </c>
      <c r="AP9" s="4" t="s">
        <v>277</v>
      </c>
      <c r="AQ9" s="4" t="s">
        <v>277</v>
      </c>
      <c r="AR9" s="4" t="s">
        <v>277</v>
      </c>
      <c r="AS9" s="4" t="s">
        <v>277</v>
      </c>
      <c r="AT9" s="4" t="s">
        <v>277</v>
      </c>
      <c r="AU9" s="4" t="s">
        <v>773</v>
      </c>
      <c r="AV9" s="4" t="s">
        <v>412</v>
      </c>
      <c r="AW9" s="4" t="s">
        <v>352</v>
      </c>
      <c r="AX9" s="4" t="s">
        <v>353</v>
      </c>
      <c r="AY9" s="4" t="s">
        <v>354</v>
      </c>
      <c r="AZ9" s="4" t="s">
        <v>355</v>
      </c>
      <c r="BA9" s="4" t="s">
        <v>434</v>
      </c>
      <c r="BB9" s="4" t="s">
        <v>359</v>
      </c>
      <c r="BC9" s="4" t="s">
        <v>1713</v>
      </c>
      <c r="BD9" s="4" t="s">
        <v>355</v>
      </c>
      <c r="BE9" s="4" t="s">
        <v>322</v>
      </c>
      <c r="BF9" s="4" t="s">
        <v>1714</v>
      </c>
      <c r="BG9" s="4" t="s">
        <v>1715</v>
      </c>
      <c r="BH9" s="4" t="s">
        <v>1716</v>
      </c>
      <c r="BI9" s="4" t="s">
        <v>1717</v>
      </c>
      <c r="BJ9" s="4" t="s">
        <v>1718</v>
      </c>
      <c r="BK9" s="4" t="s">
        <v>417</v>
      </c>
      <c r="BL9" s="4" t="s">
        <v>1719</v>
      </c>
      <c r="BM9" s="4" t="s">
        <v>1720</v>
      </c>
      <c r="BN9" s="4" t="s">
        <v>277</v>
      </c>
      <c r="BO9" s="4" t="s">
        <v>277</v>
      </c>
      <c r="BP9" s="4" t="s">
        <v>277</v>
      </c>
      <c r="BQ9" s="4" t="s">
        <v>277</v>
      </c>
      <c r="BR9" s="4" t="s">
        <v>277</v>
      </c>
      <c r="BS9" s="4" t="s">
        <v>277</v>
      </c>
      <c r="BT9" s="4" t="s">
        <v>277</v>
      </c>
      <c r="BU9" s="4" t="s">
        <v>277</v>
      </c>
      <c r="BV9" s="4" t="s">
        <v>277</v>
      </c>
      <c r="BW9" s="4" t="s">
        <v>277</v>
      </c>
      <c r="BX9" s="4" t="s">
        <v>277</v>
      </c>
      <c r="BY9" s="4" t="s">
        <v>277</v>
      </c>
      <c r="BZ9" s="4" t="s">
        <v>277</v>
      </c>
      <c r="CA9" s="4" t="s">
        <v>277</v>
      </c>
      <c r="CB9" s="4" t="s">
        <v>277</v>
      </c>
      <c r="CC9" s="4" t="s">
        <v>277</v>
      </c>
      <c r="CD9" s="4" t="s">
        <v>277</v>
      </c>
      <c r="CE9" s="4" t="s">
        <v>277</v>
      </c>
      <c r="CF9" s="4" t="s">
        <v>277</v>
      </c>
      <c r="CG9" s="4" t="s">
        <v>277</v>
      </c>
      <c r="CH9" s="4" t="s">
        <v>277</v>
      </c>
      <c r="CI9" s="4" t="s">
        <v>277</v>
      </c>
      <c r="CJ9" s="4" t="s">
        <v>277</v>
      </c>
      <c r="CK9" s="4" t="s">
        <v>277</v>
      </c>
      <c r="CL9" s="4" t="s">
        <v>277</v>
      </c>
      <c r="CM9" s="4" t="s">
        <v>277</v>
      </c>
      <c r="CN9" s="4" t="s">
        <v>277</v>
      </c>
      <c r="CO9" s="4" t="s">
        <v>277</v>
      </c>
      <c r="CP9" s="4" t="s">
        <v>277</v>
      </c>
      <c r="CQ9" s="4" t="s">
        <v>277</v>
      </c>
      <c r="CR9" s="4" t="s">
        <v>277</v>
      </c>
      <c r="CS9" s="4" t="s">
        <v>277</v>
      </c>
      <c r="CT9" s="4" t="s">
        <v>277</v>
      </c>
      <c r="CU9" s="4" t="s">
        <v>277</v>
      </c>
      <c r="CV9" s="4" t="s">
        <v>277</v>
      </c>
      <c r="CW9" s="4" t="s">
        <v>277</v>
      </c>
      <c r="CX9" s="4" t="s">
        <v>277</v>
      </c>
      <c r="CY9" s="4" t="s">
        <v>277</v>
      </c>
      <c r="CZ9" s="4" t="s">
        <v>277</v>
      </c>
      <c r="DA9" s="4" t="s">
        <v>277</v>
      </c>
      <c r="DB9" s="4" t="s">
        <v>277</v>
      </c>
      <c r="DC9" s="4" t="s">
        <v>277</v>
      </c>
      <c r="DD9" s="4" t="s">
        <v>277</v>
      </c>
      <c r="DE9" s="4" t="s">
        <v>277</v>
      </c>
      <c r="DF9" s="4" t="s">
        <v>277</v>
      </c>
      <c r="DG9" s="4" t="s">
        <v>277</v>
      </c>
      <c r="DH9" s="4" t="s">
        <v>277</v>
      </c>
      <c r="DI9" s="4" t="s">
        <v>277</v>
      </c>
      <c r="DJ9" s="4" t="s">
        <v>277</v>
      </c>
      <c r="DK9" s="4" t="s">
        <v>277</v>
      </c>
      <c r="DL9" s="4" t="s">
        <v>277</v>
      </c>
      <c r="DM9" s="4" t="s">
        <v>277</v>
      </c>
      <c r="DN9" s="4" t="s">
        <v>277</v>
      </c>
      <c r="DO9" s="4" t="s">
        <v>277</v>
      </c>
      <c r="DP9" s="4" t="s">
        <v>277</v>
      </c>
      <c r="DQ9" s="4" t="s">
        <v>277</v>
      </c>
      <c r="DR9" s="4" t="s">
        <v>277</v>
      </c>
      <c r="DS9" s="4" t="s">
        <v>277</v>
      </c>
      <c r="DT9" s="4" t="s">
        <v>277</v>
      </c>
      <c r="DU9" s="4" t="s">
        <v>277</v>
      </c>
      <c r="DV9" s="4" t="s">
        <v>277</v>
      </c>
      <c r="DW9" s="4" t="s">
        <v>277</v>
      </c>
      <c r="DX9" s="4" t="s">
        <v>277</v>
      </c>
      <c r="DY9" s="4" t="s">
        <v>277</v>
      </c>
      <c r="DZ9" s="4" t="s">
        <v>277</v>
      </c>
      <c r="EA9" s="4" t="s">
        <v>277</v>
      </c>
      <c r="EB9" s="4" t="s">
        <v>277</v>
      </c>
      <c r="EC9" s="4" t="s">
        <v>277</v>
      </c>
      <c r="ED9" s="4" t="s">
        <v>277</v>
      </c>
      <c r="EE9" s="4" t="s">
        <v>277</v>
      </c>
      <c r="EF9" s="4" t="s">
        <v>277</v>
      </c>
      <c r="EG9" s="4" t="s">
        <v>277</v>
      </c>
      <c r="EH9" s="4" t="s">
        <v>277</v>
      </c>
      <c r="EI9" s="4" t="s">
        <v>277</v>
      </c>
      <c r="EJ9" s="4" t="s">
        <v>277</v>
      </c>
      <c r="EK9" s="4" t="s">
        <v>797</v>
      </c>
      <c r="EL9" s="4" t="s">
        <v>1721</v>
      </c>
      <c r="EM9" s="4" t="s">
        <v>1722</v>
      </c>
      <c r="EN9" s="4" t="s">
        <v>1723</v>
      </c>
      <c r="EO9" s="4" t="s">
        <v>277</v>
      </c>
      <c r="EP9" s="4" t="s">
        <v>277</v>
      </c>
      <c r="EQ9" s="4" t="s">
        <v>277</v>
      </c>
      <c r="ER9" s="4" t="s">
        <v>277</v>
      </c>
      <c r="ES9" s="4" t="s">
        <v>277</v>
      </c>
      <c r="ET9" s="4" t="s">
        <v>277</v>
      </c>
      <c r="EU9" s="4" t="s">
        <v>277</v>
      </c>
      <c r="EV9" s="4" t="s">
        <v>277</v>
      </c>
      <c r="EW9" s="4" t="s">
        <v>277</v>
      </c>
      <c r="EX9" s="4" t="s">
        <v>277</v>
      </c>
      <c r="EY9" s="4" t="s">
        <v>277</v>
      </c>
      <c r="EZ9" s="4" t="s">
        <v>277</v>
      </c>
      <c r="FA9" s="4" t="s">
        <v>277</v>
      </c>
      <c r="FB9" s="4" t="s">
        <v>277</v>
      </c>
      <c r="FC9" s="4" t="s">
        <v>277</v>
      </c>
      <c r="FD9" s="4" t="s">
        <v>277</v>
      </c>
      <c r="FE9" s="4" t="s">
        <v>277</v>
      </c>
      <c r="FF9" s="4" t="s">
        <v>277</v>
      </c>
      <c r="FG9" s="4" t="s">
        <v>277</v>
      </c>
      <c r="FH9" s="4" t="s">
        <v>277</v>
      </c>
      <c r="FI9" s="4" t="s">
        <v>290</v>
      </c>
      <c r="FJ9" s="4" t="s">
        <v>458</v>
      </c>
      <c r="FK9" s="4" t="s">
        <v>459</v>
      </c>
      <c r="FL9" s="4" t="s">
        <v>1724</v>
      </c>
      <c r="FM9" s="4" t="s">
        <v>881</v>
      </c>
      <c r="FN9" s="4" t="s">
        <v>295</v>
      </c>
      <c r="FO9" s="4" t="s">
        <v>296</v>
      </c>
      <c r="FP9" s="4" t="s">
        <v>1725</v>
      </c>
      <c r="FQ9" s="4" t="s">
        <v>627</v>
      </c>
      <c r="FR9" s="4" t="s">
        <v>277</v>
      </c>
      <c r="FS9" s="4" t="s">
        <v>277</v>
      </c>
      <c r="FT9" s="4" t="s">
        <v>277</v>
      </c>
      <c r="FU9" s="4" t="s">
        <v>277</v>
      </c>
      <c r="FV9" s="4" t="s">
        <v>277</v>
      </c>
      <c r="FW9" s="4" t="s">
        <v>277</v>
      </c>
      <c r="FX9" s="4" t="s">
        <v>277</v>
      </c>
      <c r="FY9" s="4" t="s">
        <v>277</v>
      </c>
      <c r="FZ9" s="4" t="s">
        <v>277</v>
      </c>
      <c r="GA9" s="4" t="s">
        <v>277</v>
      </c>
      <c r="GB9" s="4" t="s">
        <v>277</v>
      </c>
      <c r="GC9" s="4" t="s">
        <v>277</v>
      </c>
      <c r="GD9" s="4" t="s">
        <v>277</v>
      </c>
      <c r="GE9" s="4" t="s">
        <v>277</v>
      </c>
      <c r="GF9" s="4" t="s">
        <v>277</v>
      </c>
      <c r="GG9" s="4" t="s">
        <v>277</v>
      </c>
      <c r="GH9" s="4" t="s">
        <v>277</v>
      </c>
      <c r="GI9" s="4" t="s">
        <v>277</v>
      </c>
      <c r="GJ9" s="4" t="s">
        <v>277</v>
      </c>
      <c r="GK9" s="4" t="s">
        <v>277</v>
      </c>
      <c r="GL9" s="4" t="s">
        <v>277</v>
      </c>
      <c r="GM9" s="4" t="s">
        <v>277</v>
      </c>
      <c r="GN9" s="4" t="s">
        <v>277</v>
      </c>
      <c r="GO9" s="4" t="s">
        <v>277</v>
      </c>
      <c r="GP9" s="4" t="s">
        <v>277</v>
      </c>
      <c r="GQ9" s="4" t="s">
        <v>277</v>
      </c>
      <c r="GR9" s="4" t="s">
        <v>277</v>
      </c>
      <c r="GS9" s="4" t="s">
        <v>277</v>
      </c>
      <c r="GT9" s="4" t="s">
        <v>277</v>
      </c>
      <c r="GU9" s="4" t="s">
        <v>277</v>
      </c>
      <c r="GV9" s="4" t="s">
        <v>277</v>
      </c>
      <c r="GW9" s="4" t="s">
        <v>277</v>
      </c>
      <c r="GX9" s="4" t="s">
        <v>277</v>
      </c>
      <c r="GY9" s="4" t="s">
        <v>277</v>
      </c>
      <c r="GZ9" s="4" t="s">
        <v>277</v>
      </c>
      <c r="HA9" s="4" t="s">
        <v>277</v>
      </c>
      <c r="HB9" s="4" t="s">
        <v>277</v>
      </c>
      <c r="HC9" s="4" t="s">
        <v>277</v>
      </c>
      <c r="HD9" s="4" t="s">
        <v>277</v>
      </c>
      <c r="HE9" s="4" t="s">
        <v>277</v>
      </c>
      <c r="HF9" s="4" t="s">
        <v>277</v>
      </c>
      <c r="HG9" s="4" t="s">
        <v>277</v>
      </c>
      <c r="HH9" s="4" t="s">
        <v>277</v>
      </c>
      <c r="HI9" s="4" t="s">
        <v>277</v>
      </c>
      <c r="HJ9" s="4" t="s">
        <v>277</v>
      </c>
      <c r="HK9" s="4" t="s">
        <v>277</v>
      </c>
      <c r="HL9" s="4" t="s">
        <v>277</v>
      </c>
      <c r="HM9" s="4" t="s">
        <v>277</v>
      </c>
      <c r="HN9" s="4" t="s">
        <v>277</v>
      </c>
      <c r="HO9" s="4" t="s">
        <v>277</v>
      </c>
      <c r="HP9" s="4" t="s">
        <v>277</v>
      </c>
      <c r="HQ9" s="4" t="s">
        <v>277</v>
      </c>
      <c r="HR9" s="4" t="s">
        <v>277</v>
      </c>
      <c r="HS9" s="4" t="s">
        <v>277</v>
      </c>
      <c r="HT9" s="4" t="s">
        <v>277</v>
      </c>
      <c r="HU9" s="4" t="s">
        <v>277</v>
      </c>
      <c r="HV9" s="4" t="s">
        <v>277</v>
      </c>
      <c r="HW9" s="4" t="s">
        <v>277</v>
      </c>
      <c r="HX9" s="4" t="s">
        <v>277</v>
      </c>
      <c r="HY9" s="4" t="s">
        <v>277</v>
      </c>
      <c r="HZ9" s="4" t="s">
        <v>277</v>
      </c>
      <c r="IA9" s="4" t="s">
        <v>277</v>
      </c>
      <c r="IB9" s="4" t="s">
        <v>277</v>
      </c>
      <c r="IC9" s="4" t="s">
        <v>277</v>
      </c>
      <c r="ID9" s="4" t="s">
        <v>277</v>
      </c>
      <c r="IE9" s="4" t="s">
        <v>277</v>
      </c>
      <c r="IF9" s="4" t="s">
        <v>277</v>
      </c>
      <c r="IG9" s="4" t="s">
        <v>277</v>
      </c>
      <c r="IH9" s="4" t="s">
        <v>277</v>
      </c>
      <c r="II9" s="4" t="s">
        <v>277</v>
      </c>
      <c r="IJ9" s="4" t="s">
        <v>277</v>
      </c>
      <c r="IK9" s="4" t="s">
        <v>277</v>
      </c>
      <c r="IL9" s="4" t="s">
        <v>277</v>
      </c>
      <c r="IM9" s="4" t="s">
        <v>277</v>
      </c>
      <c r="IN9" s="4" t="s">
        <v>277</v>
      </c>
      <c r="IO9" s="4" t="s">
        <v>277</v>
      </c>
      <c r="IP9" s="4" t="s">
        <v>277</v>
      </c>
      <c r="IQ9" s="4" t="s">
        <v>277</v>
      </c>
      <c r="IR9" s="4" t="s">
        <v>277</v>
      </c>
      <c r="IS9" s="4" t="s">
        <v>277</v>
      </c>
      <c r="IT9" s="4" t="s">
        <v>277</v>
      </c>
      <c r="IU9" s="4" t="s">
        <v>277</v>
      </c>
      <c r="IV9" s="4" t="s">
        <v>277</v>
      </c>
      <c r="IW9" s="4" t="s">
        <v>277</v>
      </c>
      <c r="IX9" s="4" t="s">
        <v>277</v>
      </c>
      <c r="IY9" s="4" t="s">
        <v>277</v>
      </c>
      <c r="IZ9" s="4" t="s">
        <v>277</v>
      </c>
      <c r="JA9" s="4" t="s">
        <v>277</v>
      </c>
      <c r="JB9" s="4" t="s">
        <v>1726</v>
      </c>
      <c r="JC9" s="4" t="s">
        <v>1727</v>
      </c>
      <c r="JD9" s="4" t="s">
        <v>1728</v>
      </c>
      <c r="JE9" s="4" t="s">
        <v>1706</v>
      </c>
      <c r="JF9" s="4" t="s">
        <v>1729</v>
      </c>
      <c r="JG9" s="4" t="s">
        <v>313</v>
      </c>
      <c r="JH9" s="4" t="s">
        <v>313</v>
      </c>
      <c r="JI9" s="4" t="s">
        <v>313</v>
      </c>
      <c r="JJ9" s="4" t="s">
        <v>313</v>
      </c>
      <c r="JK9" s="4" t="s">
        <v>313</v>
      </c>
      <c r="JL9" s="4" t="s">
        <v>313</v>
      </c>
      <c r="JM9" s="4" t="s">
        <v>313</v>
      </c>
      <c r="JN9" s="4" t="s">
        <v>313</v>
      </c>
      <c r="JO9" s="4" t="s">
        <v>313</v>
      </c>
      <c r="JP9" s="4" t="s">
        <v>313</v>
      </c>
      <c r="JQ9" s="4" t="s">
        <v>1730</v>
      </c>
      <c r="JR9" s="4" t="s">
        <v>1731</v>
      </c>
      <c r="JS9" s="4" t="s">
        <v>1732</v>
      </c>
      <c r="JT9" s="4" t="s">
        <v>1733</v>
      </c>
    </row>
    <row r="10" spans="1:280" ht="50.1" customHeight="1" x14ac:dyDescent="0.3">
      <c r="A10" s="4" t="s">
        <v>1913</v>
      </c>
      <c r="B10" s="4" t="s">
        <v>1914</v>
      </c>
      <c r="C10" s="4" t="s">
        <v>265</v>
      </c>
      <c r="D10" s="4" t="s">
        <v>266</v>
      </c>
      <c r="E10" s="4" t="s">
        <v>267</v>
      </c>
      <c r="F10" s="4" t="s">
        <v>1054</v>
      </c>
      <c r="G10" s="4" t="s">
        <v>269</v>
      </c>
      <c r="H10" s="4" t="s">
        <v>346</v>
      </c>
      <c r="I10" s="4" t="s">
        <v>1915</v>
      </c>
      <c r="J10" s="4" t="s">
        <v>1916</v>
      </c>
      <c r="K10" s="4" t="s">
        <v>1917</v>
      </c>
      <c r="L10" s="4" t="s">
        <v>1918</v>
      </c>
      <c r="M10" s="4" t="s">
        <v>275</v>
      </c>
      <c r="N10" s="4" t="s">
        <v>275</v>
      </c>
      <c r="O10" s="4" t="s">
        <v>276</v>
      </c>
      <c r="P10" s="4" t="s">
        <v>277</v>
      </c>
      <c r="Q10" s="4" t="s">
        <v>277</v>
      </c>
      <c r="R10" s="4" t="s">
        <v>277</v>
      </c>
      <c r="S10" s="4" t="s">
        <v>277</v>
      </c>
      <c r="T10" s="4" t="s">
        <v>277</v>
      </c>
      <c r="U10" s="4" t="s">
        <v>277</v>
      </c>
      <c r="V10" s="4" t="s">
        <v>277</v>
      </c>
      <c r="W10" s="4" t="s">
        <v>277</v>
      </c>
      <c r="X10" s="4" t="s">
        <v>277</v>
      </c>
      <c r="Y10" s="4" t="s">
        <v>277</v>
      </c>
      <c r="Z10" s="4" t="s">
        <v>277</v>
      </c>
      <c r="AA10" s="4" t="s">
        <v>277</v>
      </c>
      <c r="AB10" s="4" t="s">
        <v>277</v>
      </c>
      <c r="AC10" s="4" t="s">
        <v>277</v>
      </c>
      <c r="AD10" s="4" t="s">
        <v>277</v>
      </c>
      <c r="AE10" s="4" t="s">
        <v>277</v>
      </c>
      <c r="AF10" s="4" t="s">
        <v>277</v>
      </c>
      <c r="AG10" s="4" t="s">
        <v>277</v>
      </c>
      <c r="AH10" s="4" t="s">
        <v>277</v>
      </c>
      <c r="AI10" s="4" t="s">
        <v>277</v>
      </c>
      <c r="AJ10" s="4" t="s">
        <v>277</v>
      </c>
      <c r="AK10" s="4" t="s">
        <v>277</v>
      </c>
      <c r="AL10" s="4" t="s">
        <v>277</v>
      </c>
      <c r="AM10" s="4" t="s">
        <v>277</v>
      </c>
      <c r="AN10" s="4" t="s">
        <v>277</v>
      </c>
      <c r="AO10" s="4" t="s">
        <v>277</v>
      </c>
      <c r="AP10" s="4" t="s">
        <v>277</v>
      </c>
      <c r="AQ10" s="4" t="s">
        <v>277</v>
      </c>
      <c r="AR10" s="4" t="s">
        <v>277</v>
      </c>
      <c r="AS10" s="4" t="s">
        <v>277</v>
      </c>
      <c r="AT10" s="4" t="s">
        <v>277</v>
      </c>
      <c r="AU10" s="4" t="s">
        <v>328</v>
      </c>
      <c r="AV10" s="4" t="s">
        <v>283</v>
      </c>
      <c r="AW10" s="4" t="s">
        <v>1648</v>
      </c>
      <c r="AX10" s="4" t="s">
        <v>280</v>
      </c>
      <c r="AY10" s="4" t="s">
        <v>1919</v>
      </c>
      <c r="AZ10" s="4" t="s">
        <v>355</v>
      </c>
      <c r="BA10" s="4" t="s">
        <v>1920</v>
      </c>
      <c r="BB10" s="4" t="s">
        <v>356</v>
      </c>
      <c r="BC10" s="4" t="s">
        <v>1921</v>
      </c>
      <c r="BD10" s="4" t="s">
        <v>355</v>
      </c>
      <c r="BE10" s="4" t="s">
        <v>283</v>
      </c>
      <c r="BF10" s="4" t="s">
        <v>352</v>
      </c>
      <c r="BG10" s="4" t="s">
        <v>1003</v>
      </c>
      <c r="BH10" s="4" t="s">
        <v>1922</v>
      </c>
      <c r="BI10" s="4" t="s">
        <v>1923</v>
      </c>
      <c r="BJ10" s="4" t="s">
        <v>1924</v>
      </c>
      <c r="BK10" s="4" t="s">
        <v>356</v>
      </c>
      <c r="BL10" s="4" t="s">
        <v>1925</v>
      </c>
      <c r="BM10" s="4" t="s">
        <v>330</v>
      </c>
      <c r="BN10" s="4" t="s">
        <v>283</v>
      </c>
      <c r="BO10" s="4" t="s">
        <v>352</v>
      </c>
      <c r="BP10" s="4" t="s">
        <v>985</v>
      </c>
      <c r="BQ10" s="4" t="s">
        <v>414</v>
      </c>
      <c r="BR10" s="4" t="s">
        <v>1926</v>
      </c>
      <c r="BS10" s="4" t="s">
        <v>1927</v>
      </c>
      <c r="BT10" s="4" t="s">
        <v>356</v>
      </c>
      <c r="BU10" s="4" t="s">
        <v>1928</v>
      </c>
      <c r="BV10" s="4" t="s">
        <v>361</v>
      </c>
      <c r="BW10" s="4" t="s">
        <v>283</v>
      </c>
      <c r="BX10" s="4" t="s">
        <v>352</v>
      </c>
      <c r="BY10" s="4" t="s">
        <v>278</v>
      </c>
      <c r="BZ10" s="4" t="s">
        <v>1929</v>
      </c>
      <c r="CA10" s="4" t="s">
        <v>1930</v>
      </c>
      <c r="CB10" s="4" t="s">
        <v>1927</v>
      </c>
      <c r="CC10" s="4" t="s">
        <v>356</v>
      </c>
      <c r="CD10" s="4" t="s">
        <v>1931</v>
      </c>
      <c r="CE10" s="4" t="s">
        <v>361</v>
      </c>
      <c r="CF10" s="4" t="s">
        <v>277</v>
      </c>
      <c r="CG10" s="4" t="s">
        <v>277</v>
      </c>
      <c r="CH10" s="4" t="s">
        <v>277</v>
      </c>
      <c r="CI10" s="4" t="s">
        <v>277</v>
      </c>
      <c r="CJ10" s="4" t="s">
        <v>277</v>
      </c>
      <c r="CK10" s="4" t="s">
        <v>277</v>
      </c>
      <c r="CL10" s="4" t="s">
        <v>277</v>
      </c>
      <c r="CM10" s="4" t="s">
        <v>277</v>
      </c>
      <c r="CN10" s="4" t="s">
        <v>277</v>
      </c>
      <c r="CO10" s="4" t="s">
        <v>277</v>
      </c>
      <c r="CP10" s="4" t="s">
        <v>277</v>
      </c>
      <c r="CQ10" s="4" t="s">
        <v>277</v>
      </c>
      <c r="CR10" s="4" t="s">
        <v>277</v>
      </c>
      <c r="CS10" s="4" t="s">
        <v>277</v>
      </c>
      <c r="CT10" s="4" t="s">
        <v>277</v>
      </c>
      <c r="CU10" s="4" t="s">
        <v>277</v>
      </c>
      <c r="CV10" s="4" t="s">
        <v>277</v>
      </c>
      <c r="CW10" s="4" t="s">
        <v>277</v>
      </c>
      <c r="CX10" s="4" t="s">
        <v>277</v>
      </c>
      <c r="CY10" s="4" t="s">
        <v>277</v>
      </c>
      <c r="CZ10" s="4" t="s">
        <v>277</v>
      </c>
      <c r="DA10" s="4" t="s">
        <v>277</v>
      </c>
      <c r="DB10" s="4" t="s">
        <v>277</v>
      </c>
      <c r="DC10" s="4" t="s">
        <v>277</v>
      </c>
      <c r="DD10" s="4" t="s">
        <v>277</v>
      </c>
      <c r="DE10" s="4" t="s">
        <v>277</v>
      </c>
      <c r="DF10" s="4" t="s">
        <v>277</v>
      </c>
      <c r="DG10" s="4" t="s">
        <v>277</v>
      </c>
      <c r="DH10" s="4" t="s">
        <v>277</v>
      </c>
      <c r="DI10" s="4" t="s">
        <v>362</v>
      </c>
      <c r="DJ10" s="4" t="s">
        <v>455</v>
      </c>
      <c r="DK10" s="4" t="s">
        <v>1932</v>
      </c>
      <c r="DL10" s="4" t="s">
        <v>1933</v>
      </c>
      <c r="DM10" s="4" t="s">
        <v>277</v>
      </c>
      <c r="DN10" s="4" t="s">
        <v>277</v>
      </c>
      <c r="DO10" s="4" t="s">
        <v>277</v>
      </c>
      <c r="DP10" s="4" t="s">
        <v>277</v>
      </c>
      <c r="DQ10" s="4" t="s">
        <v>277</v>
      </c>
      <c r="DR10" s="4" t="s">
        <v>277</v>
      </c>
      <c r="DS10" s="4" t="s">
        <v>277</v>
      </c>
      <c r="DT10" s="4" t="s">
        <v>277</v>
      </c>
      <c r="DU10" s="4" t="s">
        <v>277</v>
      </c>
      <c r="DV10" s="4" t="s">
        <v>277</v>
      </c>
      <c r="DW10" s="4" t="s">
        <v>277</v>
      </c>
      <c r="DX10" s="4" t="s">
        <v>277</v>
      </c>
      <c r="DY10" s="4" t="s">
        <v>277</v>
      </c>
      <c r="DZ10" s="4" t="s">
        <v>277</v>
      </c>
      <c r="EA10" s="4" t="s">
        <v>277</v>
      </c>
      <c r="EB10" s="4" t="s">
        <v>277</v>
      </c>
      <c r="EC10" s="4" t="s">
        <v>277</v>
      </c>
      <c r="ED10" s="4" t="s">
        <v>277</v>
      </c>
      <c r="EE10" s="4" t="s">
        <v>277</v>
      </c>
      <c r="EF10" s="4" t="s">
        <v>277</v>
      </c>
      <c r="EG10" s="4" t="s">
        <v>277</v>
      </c>
      <c r="EH10" s="4" t="s">
        <v>277</v>
      </c>
      <c r="EI10" s="4" t="s">
        <v>277</v>
      </c>
      <c r="EJ10" s="4" t="s">
        <v>277</v>
      </c>
      <c r="EK10" s="4" t="s">
        <v>277</v>
      </c>
      <c r="EL10" s="4" t="s">
        <v>277</v>
      </c>
      <c r="EM10" s="4" t="s">
        <v>277</v>
      </c>
      <c r="EN10" s="4" t="s">
        <v>277</v>
      </c>
      <c r="EO10" s="4" t="s">
        <v>277</v>
      </c>
      <c r="EP10" s="4" t="s">
        <v>277</v>
      </c>
      <c r="EQ10" s="4" t="s">
        <v>277</v>
      </c>
      <c r="ER10" s="4" t="s">
        <v>277</v>
      </c>
      <c r="ES10" s="4" t="s">
        <v>277</v>
      </c>
      <c r="ET10" s="4" t="s">
        <v>277</v>
      </c>
      <c r="EU10" s="4" t="s">
        <v>277</v>
      </c>
      <c r="EV10" s="4" t="s">
        <v>277</v>
      </c>
      <c r="EW10" s="4" t="s">
        <v>277</v>
      </c>
      <c r="EX10" s="4" t="s">
        <v>277</v>
      </c>
      <c r="EY10" s="4" t="s">
        <v>277</v>
      </c>
      <c r="EZ10" s="4" t="s">
        <v>277</v>
      </c>
      <c r="FA10" s="4" t="s">
        <v>277</v>
      </c>
      <c r="FB10" s="4" t="s">
        <v>277</v>
      </c>
      <c r="FC10" s="4" t="s">
        <v>277</v>
      </c>
      <c r="FD10" s="4" t="s">
        <v>277</v>
      </c>
      <c r="FE10" s="4" t="s">
        <v>277</v>
      </c>
      <c r="FF10" s="4" t="s">
        <v>277</v>
      </c>
      <c r="FG10" s="4" t="s">
        <v>277</v>
      </c>
      <c r="FH10" s="4" t="s">
        <v>277</v>
      </c>
      <c r="FI10" s="4" t="s">
        <v>290</v>
      </c>
      <c r="FJ10" s="4" t="s">
        <v>568</v>
      </c>
      <c r="FK10" s="4" t="s">
        <v>459</v>
      </c>
      <c r="FL10" s="4" t="s">
        <v>1934</v>
      </c>
      <c r="FM10" s="4" t="s">
        <v>1935</v>
      </c>
      <c r="FN10" s="4" t="s">
        <v>295</v>
      </c>
      <c r="FO10" s="4" t="s">
        <v>296</v>
      </c>
      <c r="FP10" s="4" t="s">
        <v>1936</v>
      </c>
      <c r="FQ10" s="4" t="s">
        <v>298</v>
      </c>
      <c r="FR10" s="4" t="s">
        <v>398</v>
      </c>
      <c r="FS10" s="4" t="s">
        <v>1937</v>
      </c>
      <c r="FT10" s="4" t="s">
        <v>299</v>
      </c>
      <c r="FU10" s="4" t="s">
        <v>277</v>
      </c>
      <c r="FV10" s="4" t="s">
        <v>277</v>
      </c>
      <c r="FW10" s="4" t="s">
        <v>277</v>
      </c>
      <c r="FX10" s="4" t="s">
        <v>1938</v>
      </c>
      <c r="FY10" s="4" t="s">
        <v>300</v>
      </c>
      <c r="FZ10" s="4" t="s">
        <v>277</v>
      </c>
      <c r="GA10" s="4" t="s">
        <v>277</v>
      </c>
      <c r="GB10" s="4" t="s">
        <v>1939</v>
      </c>
      <c r="GC10" s="4" t="s">
        <v>299</v>
      </c>
      <c r="GD10" s="4" t="s">
        <v>277</v>
      </c>
      <c r="GE10" s="4" t="s">
        <v>277</v>
      </c>
      <c r="GF10" s="4" t="s">
        <v>277</v>
      </c>
      <c r="GG10" s="4" t="s">
        <v>1940</v>
      </c>
      <c r="GH10" s="4" t="s">
        <v>300</v>
      </c>
      <c r="GI10" s="4" t="s">
        <v>277</v>
      </c>
      <c r="GJ10" s="4" t="s">
        <v>277</v>
      </c>
      <c r="GK10" s="4" t="s">
        <v>1941</v>
      </c>
      <c r="GL10" s="4" t="s">
        <v>299</v>
      </c>
      <c r="GM10" s="4" t="s">
        <v>277</v>
      </c>
      <c r="GN10" s="4" t="s">
        <v>277</v>
      </c>
      <c r="GO10" s="4" t="s">
        <v>277</v>
      </c>
      <c r="GP10" s="4" t="s">
        <v>1942</v>
      </c>
      <c r="GQ10" s="4" t="s">
        <v>300</v>
      </c>
      <c r="GR10" s="4" t="s">
        <v>277</v>
      </c>
      <c r="GS10" s="4" t="s">
        <v>277</v>
      </c>
      <c r="GT10" s="4" t="s">
        <v>547</v>
      </c>
      <c r="GU10" s="4" t="s">
        <v>299</v>
      </c>
      <c r="GV10" s="4" t="s">
        <v>277</v>
      </c>
      <c r="GW10" s="4" t="s">
        <v>277</v>
      </c>
      <c r="GX10" s="4" t="s">
        <v>277</v>
      </c>
      <c r="GY10" s="4" t="s">
        <v>1943</v>
      </c>
      <c r="GZ10" s="4" t="s">
        <v>300</v>
      </c>
      <c r="HA10" s="4" t="s">
        <v>277</v>
      </c>
      <c r="HB10" s="4" t="s">
        <v>277</v>
      </c>
      <c r="HC10" s="4" t="s">
        <v>764</v>
      </c>
      <c r="HD10" s="4" t="s">
        <v>299</v>
      </c>
      <c r="HE10" s="4" t="s">
        <v>277</v>
      </c>
      <c r="HF10" s="4" t="s">
        <v>277</v>
      </c>
      <c r="HG10" s="4" t="s">
        <v>277</v>
      </c>
      <c r="HH10" s="4" t="s">
        <v>1944</v>
      </c>
      <c r="HI10" s="4" t="s">
        <v>300</v>
      </c>
      <c r="HJ10" s="4" t="s">
        <v>277</v>
      </c>
      <c r="HK10" s="4" t="s">
        <v>277</v>
      </c>
      <c r="HL10" s="4" t="s">
        <v>1945</v>
      </c>
      <c r="HM10" s="4" t="s">
        <v>1946</v>
      </c>
      <c r="HN10" s="4" t="s">
        <v>299</v>
      </c>
      <c r="HO10" s="4" t="s">
        <v>1472</v>
      </c>
      <c r="HP10" s="4" t="s">
        <v>277</v>
      </c>
      <c r="HQ10" s="4" t="s">
        <v>277</v>
      </c>
      <c r="HR10" s="4" t="s">
        <v>277</v>
      </c>
      <c r="HS10" s="4" t="s">
        <v>1947</v>
      </c>
      <c r="HT10" s="4" t="s">
        <v>1948</v>
      </c>
      <c r="HU10" s="4" t="s">
        <v>1949</v>
      </c>
      <c r="HV10" s="4" t="s">
        <v>299</v>
      </c>
      <c r="HW10" s="4" t="s">
        <v>267</v>
      </c>
      <c r="HX10" s="4" t="s">
        <v>277</v>
      </c>
      <c r="HY10" s="4" t="s">
        <v>277</v>
      </c>
      <c r="HZ10" s="4" t="s">
        <v>277</v>
      </c>
      <c r="IA10" s="4" t="s">
        <v>1950</v>
      </c>
      <c r="IB10" s="4" t="s">
        <v>1693</v>
      </c>
      <c r="IC10" s="4" t="s">
        <v>277</v>
      </c>
      <c r="ID10" s="4" t="s">
        <v>277</v>
      </c>
      <c r="IE10" s="4" t="s">
        <v>277</v>
      </c>
      <c r="IF10" s="4" t="s">
        <v>277</v>
      </c>
      <c r="IG10" s="4" t="s">
        <v>277</v>
      </c>
      <c r="IH10" s="4" t="s">
        <v>277</v>
      </c>
      <c r="II10" s="4" t="s">
        <v>277</v>
      </c>
      <c r="IJ10" s="4" t="s">
        <v>277</v>
      </c>
      <c r="IK10" s="4" t="s">
        <v>277</v>
      </c>
      <c r="IL10" s="4" t="s">
        <v>277</v>
      </c>
      <c r="IM10" s="4" t="s">
        <v>277</v>
      </c>
      <c r="IN10" s="4" t="s">
        <v>277</v>
      </c>
      <c r="IO10" s="4" t="s">
        <v>277</v>
      </c>
      <c r="IP10" s="4" t="s">
        <v>277</v>
      </c>
      <c r="IQ10" s="4" t="s">
        <v>277</v>
      </c>
      <c r="IR10" s="4" t="s">
        <v>277</v>
      </c>
      <c r="IS10" s="4" t="s">
        <v>277</v>
      </c>
      <c r="IT10" s="4" t="s">
        <v>277</v>
      </c>
      <c r="IU10" s="4" t="s">
        <v>277</v>
      </c>
      <c r="IV10" s="4" t="s">
        <v>277</v>
      </c>
      <c r="IW10" s="4" t="s">
        <v>277</v>
      </c>
      <c r="IX10" s="4" t="s">
        <v>277</v>
      </c>
      <c r="IY10" s="4" t="s">
        <v>277</v>
      </c>
      <c r="IZ10" s="4" t="s">
        <v>277</v>
      </c>
      <c r="JA10" s="4" t="s">
        <v>654</v>
      </c>
      <c r="JB10" s="4" t="s">
        <v>1342</v>
      </c>
      <c r="JC10" s="4" t="s">
        <v>1951</v>
      </c>
      <c r="JD10" s="4" t="s">
        <v>1010</v>
      </c>
      <c r="JE10" s="4" t="s">
        <v>990</v>
      </c>
      <c r="JF10" s="4" t="s">
        <v>1952</v>
      </c>
      <c r="JG10" s="4" t="s">
        <v>313</v>
      </c>
      <c r="JH10" s="4" t="s">
        <v>313</v>
      </c>
      <c r="JI10" s="4" t="s">
        <v>313</v>
      </c>
      <c r="JJ10" s="4" t="s">
        <v>313</v>
      </c>
      <c r="JK10" s="4" t="s">
        <v>313</v>
      </c>
      <c r="JL10" s="4" t="s">
        <v>426</v>
      </c>
      <c r="JM10" s="4" t="s">
        <v>426</v>
      </c>
      <c r="JN10" s="4" t="s">
        <v>313</v>
      </c>
      <c r="JO10" s="4" t="s">
        <v>312</v>
      </c>
      <c r="JP10" s="4" t="s">
        <v>313</v>
      </c>
      <c r="JQ10" s="4" t="s">
        <v>1953</v>
      </c>
      <c r="JR10" s="4" t="s">
        <v>1954</v>
      </c>
      <c r="JS10" s="4" t="s">
        <v>1955</v>
      </c>
      <c r="JT10" s="4" t="s">
        <v>1956</v>
      </c>
    </row>
    <row r="11" spans="1:280" ht="50.1" customHeight="1" x14ac:dyDescent="0.3">
      <c r="A11" s="4" t="s">
        <v>2136</v>
      </c>
      <c r="B11" s="4" t="s">
        <v>2137</v>
      </c>
      <c r="C11" s="4" t="s">
        <v>317</v>
      </c>
      <c r="D11" s="4" t="s">
        <v>318</v>
      </c>
      <c r="E11" s="4" t="s">
        <v>267</v>
      </c>
      <c r="F11" s="4" t="s">
        <v>1054</v>
      </c>
      <c r="G11" s="4" t="s">
        <v>269</v>
      </c>
      <c r="H11" s="4" t="s">
        <v>270</v>
      </c>
      <c r="I11" s="4" t="s">
        <v>2138</v>
      </c>
      <c r="J11" s="4" t="s">
        <v>2139</v>
      </c>
      <c r="K11" s="4" t="s">
        <v>2140</v>
      </c>
      <c r="L11" s="4" t="s">
        <v>2141</v>
      </c>
      <c r="M11" s="4" t="s">
        <v>275</v>
      </c>
      <c r="N11" s="4" t="s">
        <v>275</v>
      </c>
      <c r="O11" s="4" t="s">
        <v>276</v>
      </c>
      <c r="P11" s="4" t="s">
        <v>277</v>
      </c>
      <c r="Q11" s="4" t="s">
        <v>277</v>
      </c>
      <c r="R11" s="4" t="s">
        <v>277</v>
      </c>
      <c r="S11" s="4" t="s">
        <v>277</v>
      </c>
      <c r="T11" s="4" t="s">
        <v>817</v>
      </c>
      <c r="U11" s="4" t="s">
        <v>891</v>
      </c>
      <c r="V11" s="4" t="s">
        <v>2142</v>
      </c>
      <c r="W11" s="4" t="s">
        <v>2143</v>
      </c>
      <c r="X11" s="4" t="s">
        <v>589</v>
      </c>
      <c r="Y11" s="4" t="s">
        <v>1152</v>
      </c>
      <c r="Z11" s="4" t="s">
        <v>1118</v>
      </c>
      <c r="AA11" s="4" t="s">
        <v>2144</v>
      </c>
      <c r="AB11" s="4" t="s">
        <v>2145</v>
      </c>
      <c r="AC11" s="4" t="s">
        <v>817</v>
      </c>
      <c r="AD11" s="4" t="s">
        <v>891</v>
      </c>
      <c r="AE11" s="4" t="s">
        <v>2146</v>
      </c>
      <c r="AF11" s="4" t="s">
        <v>2147</v>
      </c>
      <c r="AG11" s="4" t="s">
        <v>1123</v>
      </c>
      <c r="AH11" s="4" t="s">
        <v>757</v>
      </c>
      <c r="AI11" s="4" t="s">
        <v>1118</v>
      </c>
      <c r="AJ11" s="4" t="s">
        <v>2148</v>
      </c>
      <c r="AK11" s="4" t="s">
        <v>2149</v>
      </c>
      <c r="AL11" s="4" t="s">
        <v>277</v>
      </c>
      <c r="AM11" s="4" t="s">
        <v>277</v>
      </c>
      <c r="AN11" s="4" t="s">
        <v>277</v>
      </c>
      <c r="AO11" s="4" t="s">
        <v>277</v>
      </c>
      <c r="AP11" s="4" t="s">
        <v>277</v>
      </c>
      <c r="AQ11" s="4" t="s">
        <v>277</v>
      </c>
      <c r="AR11" s="4" t="s">
        <v>277</v>
      </c>
      <c r="AS11" s="4" t="s">
        <v>277</v>
      </c>
      <c r="AT11" s="4" t="s">
        <v>277</v>
      </c>
      <c r="AU11" s="4" t="s">
        <v>688</v>
      </c>
      <c r="AV11" s="4" t="s">
        <v>283</v>
      </c>
      <c r="AW11" s="4" t="s">
        <v>352</v>
      </c>
      <c r="AX11" s="4" t="s">
        <v>445</v>
      </c>
      <c r="AY11" s="4" t="s">
        <v>1042</v>
      </c>
      <c r="AZ11" s="4" t="s">
        <v>355</v>
      </c>
      <c r="BA11" s="4" t="s">
        <v>2150</v>
      </c>
      <c r="BB11" s="4" t="s">
        <v>356</v>
      </c>
      <c r="BC11" s="4" t="s">
        <v>966</v>
      </c>
      <c r="BD11" s="4" t="s">
        <v>355</v>
      </c>
      <c r="BE11" s="4" t="s">
        <v>322</v>
      </c>
      <c r="BF11" s="4" t="s">
        <v>2151</v>
      </c>
      <c r="BG11" s="4" t="s">
        <v>2152</v>
      </c>
      <c r="BH11" s="4" t="s">
        <v>2153</v>
      </c>
      <c r="BI11" s="4" t="s">
        <v>2154</v>
      </c>
      <c r="BJ11" s="4" t="s">
        <v>2155</v>
      </c>
      <c r="BK11" s="4" t="s">
        <v>2156</v>
      </c>
      <c r="BL11" s="4" t="s">
        <v>2157</v>
      </c>
      <c r="BM11" s="4" t="s">
        <v>2158</v>
      </c>
      <c r="BN11" s="4" t="s">
        <v>283</v>
      </c>
      <c r="BO11" s="4" t="s">
        <v>2159</v>
      </c>
      <c r="BP11" s="4" t="s">
        <v>963</v>
      </c>
      <c r="BQ11" s="4" t="s">
        <v>2160</v>
      </c>
      <c r="BR11" s="4" t="s">
        <v>2161</v>
      </c>
      <c r="BS11" s="4" t="s">
        <v>2162</v>
      </c>
      <c r="BT11" s="4" t="s">
        <v>2163</v>
      </c>
      <c r="BU11" s="4" t="s">
        <v>2157</v>
      </c>
      <c r="BV11" s="4" t="s">
        <v>330</v>
      </c>
      <c r="BW11" s="4" t="s">
        <v>283</v>
      </c>
      <c r="BX11" s="4" t="s">
        <v>2159</v>
      </c>
      <c r="BY11" s="4" t="s">
        <v>440</v>
      </c>
      <c r="BZ11" s="4" t="s">
        <v>2164</v>
      </c>
      <c r="CA11" s="4" t="s">
        <v>2165</v>
      </c>
      <c r="CB11" s="4" t="s">
        <v>2166</v>
      </c>
      <c r="CC11" s="4" t="s">
        <v>2163</v>
      </c>
      <c r="CD11" s="4" t="s">
        <v>2167</v>
      </c>
      <c r="CE11" s="4" t="s">
        <v>638</v>
      </c>
      <c r="CF11" s="4" t="s">
        <v>277</v>
      </c>
      <c r="CG11" s="4" t="s">
        <v>277</v>
      </c>
      <c r="CH11" s="4" t="s">
        <v>277</v>
      </c>
      <c r="CI11" s="4" t="s">
        <v>277</v>
      </c>
      <c r="CJ11" s="4" t="s">
        <v>277</v>
      </c>
      <c r="CK11" s="4" t="s">
        <v>277</v>
      </c>
      <c r="CL11" s="4" t="s">
        <v>277</v>
      </c>
      <c r="CM11" s="4" t="s">
        <v>277</v>
      </c>
      <c r="CN11" s="4" t="s">
        <v>277</v>
      </c>
      <c r="CO11" s="4" t="s">
        <v>277</v>
      </c>
      <c r="CP11" s="4" t="s">
        <v>277</v>
      </c>
      <c r="CQ11" s="4" t="s">
        <v>277</v>
      </c>
      <c r="CR11" s="4" t="s">
        <v>277</v>
      </c>
      <c r="CS11" s="4" t="s">
        <v>277</v>
      </c>
      <c r="CT11" s="4" t="s">
        <v>277</v>
      </c>
      <c r="CU11" s="4" t="s">
        <v>277</v>
      </c>
      <c r="CV11" s="4" t="s">
        <v>277</v>
      </c>
      <c r="CW11" s="4" t="s">
        <v>277</v>
      </c>
      <c r="CX11" s="4" t="s">
        <v>277</v>
      </c>
      <c r="CY11" s="4" t="s">
        <v>277</v>
      </c>
      <c r="CZ11" s="4" t="s">
        <v>277</v>
      </c>
      <c r="DA11" s="4" t="s">
        <v>277</v>
      </c>
      <c r="DB11" s="4" t="s">
        <v>277</v>
      </c>
      <c r="DC11" s="4" t="s">
        <v>277</v>
      </c>
      <c r="DD11" s="4" t="s">
        <v>277</v>
      </c>
      <c r="DE11" s="4" t="s">
        <v>277</v>
      </c>
      <c r="DF11" s="4" t="s">
        <v>277</v>
      </c>
      <c r="DG11" s="4" t="s">
        <v>277</v>
      </c>
      <c r="DH11" s="4" t="s">
        <v>277</v>
      </c>
      <c r="DI11" s="4" t="s">
        <v>277</v>
      </c>
      <c r="DJ11" s="4" t="s">
        <v>277</v>
      </c>
      <c r="DK11" s="4" t="s">
        <v>277</v>
      </c>
      <c r="DL11" s="4" t="s">
        <v>277</v>
      </c>
      <c r="DM11" s="4" t="s">
        <v>277</v>
      </c>
      <c r="DN11" s="4" t="s">
        <v>277</v>
      </c>
      <c r="DO11" s="4" t="s">
        <v>277</v>
      </c>
      <c r="DP11" s="4" t="s">
        <v>277</v>
      </c>
      <c r="DQ11" s="4" t="s">
        <v>277</v>
      </c>
      <c r="DR11" s="4" t="s">
        <v>277</v>
      </c>
      <c r="DS11" s="4" t="s">
        <v>277</v>
      </c>
      <c r="DT11" s="4" t="s">
        <v>277</v>
      </c>
      <c r="DU11" s="4" t="s">
        <v>277</v>
      </c>
      <c r="DV11" s="4" t="s">
        <v>277</v>
      </c>
      <c r="DW11" s="4" t="s">
        <v>277</v>
      </c>
      <c r="DX11" s="4" t="s">
        <v>277</v>
      </c>
      <c r="DY11" s="4" t="s">
        <v>277</v>
      </c>
      <c r="DZ11" s="4" t="s">
        <v>277</v>
      </c>
      <c r="EA11" s="4" t="s">
        <v>277</v>
      </c>
      <c r="EB11" s="4" t="s">
        <v>277</v>
      </c>
      <c r="EC11" s="4" t="s">
        <v>277</v>
      </c>
      <c r="ED11" s="4" t="s">
        <v>277</v>
      </c>
      <c r="EE11" s="4" t="s">
        <v>277</v>
      </c>
      <c r="EF11" s="4" t="s">
        <v>277</v>
      </c>
      <c r="EG11" s="4" t="s">
        <v>331</v>
      </c>
      <c r="EH11" s="4" t="s">
        <v>2168</v>
      </c>
      <c r="EI11" s="4" t="s">
        <v>2169</v>
      </c>
      <c r="EJ11" s="4" t="s">
        <v>2170</v>
      </c>
      <c r="EK11" s="4" t="s">
        <v>277</v>
      </c>
      <c r="EL11" s="4" t="s">
        <v>277</v>
      </c>
      <c r="EM11" s="4" t="s">
        <v>277</v>
      </c>
      <c r="EN11" s="4" t="s">
        <v>277</v>
      </c>
      <c r="EO11" s="4" t="s">
        <v>277</v>
      </c>
      <c r="EP11" s="4" t="s">
        <v>277</v>
      </c>
      <c r="EQ11" s="4" t="s">
        <v>277</v>
      </c>
      <c r="ER11" s="4" t="s">
        <v>277</v>
      </c>
      <c r="ES11" s="4" t="s">
        <v>277</v>
      </c>
      <c r="ET11" s="4" t="s">
        <v>277</v>
      </c>
      <c r="EU11" s="4" t="s">
        <v>277</v>
      </c>
      <c r="EV11" s="4" t="s">
        <v>277</v>
      </c>
      <c r="EW11" s="4" t="s">
        <v>277</v>
      </c>
      <c r="EX11" s="4" t="s">
        <v>277</v>
      </c>
      <c r="EY11" s="4" t="s">
        <v>277</v>
      </c>
      <c r="EZ11" s="4" t="s">
        <v>277</v>
      </c>
      <c r="FA11" s="4" t="s">
        <v>277</v>
      </c>
      <c r="FB11" s="4" t="s">
        <v>277</v>
      </c>
      <c r="FC11" s="4" t="s">
        <v>277</v>
      </c>
      <c r="FD11" s="4" t="s">
        <v>277</v>
      </c>
      <c r="FE11" s="4" t="s">
        <v>277</v>
      </c>
      <c r="FF11" s="4" t="s">
        <v>277</v>
      </c>
      <c r="FG11" s="4" t="s">
        <v>277</v>
      </c>
      <c r="FH11" s="4" t="s">
        <v>277</v>
      </c>
      <c r="FI11" s="4" t="s">
        <v>267</v>
      </c>
      <c r="FJ11" s="4" t="s">
        <v>568</v>
      </c>
      <c r="FK11" s="4" t="s">
        <v>459</v>
      </c>
      <c r="FL11" s="4" t="s">
        <v>2171</v>
      </c>
      <c r="FM11" s="4" t="s">
        <v>1166</v>
      </c>
      <c r="FN11" s="4" t="s">
        <v>277</v>
      </c>
      <c r="FO11" s="4" t="s">
        <v>277</v>
      </c>
      <c r="FP11" s="4" t="s">
        <v>277</v>
      </c>
      <c r="FQ11" s="4" t="s">
        <v>277</v>
      </c>
      <c r="FR11" s="4" t="s">
        <v>464</v>
      </c>
      <c r="FS11" s="4" t="s">
        <v>2172</v>
      </c>
      <c r="FT11" s="4" t="s">
        <v>341</v>
      </c>
      <c r="FU11" s="4" t="s">
        <v>277</v>
      </c>
      <c r="FV11" s="4" t="s">
        <v>277</v>
      </c>
      <c r="FW11" s="4" t="s">
        <v>277</v>
      </c>
      <c r="FX11" s="4" t="s">
        <v>2173</v>
      </c>
      <c r="FY11" s="4" t="s">
        <v>300</v>
      </c>
      <c r="FZ11" s="4" t="s">
        <v>277</v>
      </c>
      <c r="GA11" s="4" t="s">
        <v>277</v>
      </c>
      <c r="GB11" s="4" t="s">
        <v>2174</v>
      </c>
      <c r="GC11" s="4" t="s">
        <v>341</v>
      </c>
      <c r="GD11" s="4" t="s">
        <v>277</v>
      </c>
      <c r="GE11" s="4" t="s">
        <v>277</v>
      </c>
      <c r="GF11" s="4" t="s">
        <v>277</v>
      </c>
      <c r="GG11" s="4" t="s">
        <v>2175</v>
      </c>
      <c r="GH11" s="4" t="s">
        <v>300</v>
      </c>
      <c r="GI11" s="4" t="s">
        <v>277</v>
      </c>
      <c r="GJ11" s="4" t="s">
        <v>277</v>
      </c>
      <c r="GK11" s="4" t="s">
        <v>2176</v>
      </c>
      <c r="GL11" s="4" t="s">
        <v>341</v>
      </c>
      <c r="GM11" s="4" t="s">
        <v>277</v>
      </c>
      <c r="GN11" s="4" t="s">
        <v>277</v>
      </c>
      <c r="GO11" s="4" t="s">
        <v>277</v>
      </c>
      <c r="GP11" s="4" t="s">
        <v>2177</v>
      </c>
      <c r="GQ11" s="4" t="s">
        <v>300</v>
      </c>
      <c r="GR11" s="4" t="s">
        <v>277</v>
      </c>
      <c r="GS11" s="4" t="s">
        <v>277</v>
      </c>
      <c r="GT11" s="4" t="s">
        <v>2178</v>
      </c>
      <c r="GU11" s="4" t="s">
        <v>341</v>
      </c>
      <c r="GV11" s="4" t="s">
        <v>277</v>
      </c>
      <c r="GW11" s="4" t="s">
        <v>277</v>
      </c>
      <c r="GX11" s="4" t="s">
        <v>277</v>
      </c>
      <c r="GY11" s="4" t="s">
        <v>2179</v>
      </c>
      <c r="GZ11" s="4" t="s">
        <v>300</v>
      </c>
      <c r="HA11" s="4" t="s">
        <v>277</v>
      </c>
      <c r="HB11" s="4" t="s">
        <v>277</v>
      </c>
      <c r="HC11" s="4" t="s">
        <v>2180</v>
      </c>
      <c r="HD11" s="4" t="s">
        <v>341</v>
      </c>
      <c r="HE11" s="4" t="s">
        <v>277</v>
      </c>
      <c r="HF11" s="4" t="s">
        <v>277</v>
      </c>
      <c r="HG11" s="4" t="s">
        <v>277</v>
      </c>
      <c r="HH11" s="4" t="s">
        <v>2181</v>
      </c>
      <c r="HI11" s="4" t="s">
        <v>300</v>
      </c>
      <c r="HJ11" s="4" t="s">
        <v>277</v>
      </c>
      <c r="HK11" s="4" t="s">
        <v>277</v>
      </c>
      <c r="HL11" s="4" t="s">
        <v>2182</v>
      </c>
      <c r="HM11" s="4" t="s">
        <v>2183</v>
      </c>
      <c r="HN11" s="4" t="s">
        <v>341</v>
      </c>
      <c r="HO11" s="4" t="s">
        <v>306</v>
      </c>
      <c r="HP11" s="4" t="s">
        <v>277</v>
      </c>
      <c r="HQ11" s="4" t="s">
        <v>277</v>
      </c>
      <c r="HR11" s="4" t="s">
        <v>277</v>
      </c>
      <c r="HS11" s="4" t="s">
        <v>2184</v>
      </c>
      <c r="HT11" s="4" t="s">
        <v>601</v>
      </c>
      <c r="HU11" s="4" t="s">
        <v>2185</v>
      </c>
      <c r="HV11" s="4" t="s">
        <v>341</v>
      </c>
      <c r="HW11" s="4" t="s">
        <v>304</v>
      </c>
      <c r="HX11" s="4" t="s">
        <v>277</v>
      </c>
      <c r="HY11" s="4" t="s">
        <v>277</v>
      </c>
      <c r="HZ11" s="4" t="s">
        <v>277</v>
      </c>
      <c r="IA11" s="4" t="s">
        <v>2186</v>
      </c>
      <c r="IB11" s="4" t="s">
        <v>2187</v>
      </c>
      <c r="IC11" s="4" t="s">
        <v>2188</v>
      </c>
      <c r="ID11" s="4" t="s">
        <v>341</v>
      </c>
      <c r="IE11" s="4" t="s">
        <v>309</v>
      </c>
      <c r="IF11" s="4" t="s">
        <v>277</v>
      </c>
      <c r="IG11" s="4" t="s">
        <v>277</v>
      </c>
      <c r="IH11" s="4" t="s">
        <v>277</v>
      </c>
      <c r="II11" s="4" t="s">
        <v>2189</v>
      </c>
      <c r="IJ11" s="4" t="s">
        <v>2190</v>
      </c>
      <c r="IK11" s="4" t="s">
        <v>2191</v>
      </c>
      <c r="IL11" s="4" t="s">
        <v>341</v>
      </c>
      <c r="IM11" s="4" t="s">
        <v>304</v>
      </c>
      <c r="IN11" s="4" t="s">
        <v>277</v>
      </c>
      <c r="IO11" s="4" t="s">
        <v>277</v>
      </c>
      <c r="IP11" s="4" t="s">
        <v>277</v>
      </c>
      <c r="IQ11" s="4" t="s">
        <v>2192</v>
      </c>
      <c r="IR11" s="4" t="s">
        <v>2187</v>
      </c>
      <c r="IS11" s="4" t="s">
        <v>2193</v>
      </c>
      <c r="IT11" s="4" t="s">
        <v>341</v>
      </c>
      <c r="IU11" s="4" t="s">
        <v>302</v>
      </c>
      <c r="IV11" s="4" t="s">
        <v>277</v>
      </c>
      <c r="IW11" s="4" t="s">
        <v>277</v>
      </c>
      <c r="IX11" s="4" t="s">
        <v>277</v>
      </c>
      <c r="IY11" s="4" t="s">
        <v>2194</v>
      </c>
      <c r="IZ11" s="4" t="s">
        <v>2187</v>
      </c>
      <c r="JA11" s="4" t="s">
        <v>310</v>
      </c>
      <c r="JB11" s="4" t="s">
        <v>476</v>
      </c>
      <c r="JC11" s="4" t="s">
        <v>476</v>
      </c>
      <c r="JD11" s="4" t="s">
        <v>1974</v>
      </c>
      <c r="JE11" s="4" t="s">
        <v>1099</v>
      </c>
      <c r="JF11" s="4" t="s">
        <v>521</v>
      </c>
      <c r="JG11" s="4" t="s">
        <v>313</v>
      </c>
      <c r="JH11" s="4" t="s">
        <v>313</v>
      </c>
      <c r="JI11" s="4" t="s">
        <v>313</v>
      </c>
      <c r="JJ11" s="4" t="s">
        <v>313</v>
      </c>
      <c r="JK11" s="4" t="s">
        <v>313</v>
      </c>
      <c r="JL11" s="4" t="s">
        <v>313</v>
      </c>
      <c r="JM11" s="4" t="s">
        <v>313</v>
      </c>
      <c r="JN11" s="4" t="s">
        <v>313</v>
      </c>
      <c r="JO11" s="4" t="s">
        <v>312</v>
      </c>
      <c r="JP11" s="4" t="s">
        <v>313</v>
      </c>
      <c r="JQ11" s="4" t="s">
        <v>2195</v>
      </c>
      <c r="JR11" s="4" t="s">
        <v>2196</v>
      </c>
      <c r="JS11" s="4" t="s">
        <v>2197</v>
      </c>
      <c r="JT11" s="4" t="s">
        <v>2198</v>
      </c>
    </row>
    <row r="12" spans="1:280" ht="50.1" customHeight="1" x14ac:dyDescent="0.3">
      <c r="A12" s="4" t="s">
        <v>2199</v>
      </c>
      <c r="B12" s="4" t="s">
        <v>2200</v>
      </c>
      <c r="C12" s="4" t="s">
        <v>317</v>
      </c>
      <c r="D12" s="4" t="s">
        <v>318</v>
      </c>
      <c r="E12" s="4" t="s">
        <v>267</v>
      </c>
      <c r="F12" s="4" t="s">
        <v>1054</v>
      </c>
      <c r="G12" s="4" t="s">
        <v>269</v>
      </c>
      <c r="H12" s="4" t="s">
        <v>270</v>
      </c>
      <c r="I12" s="4" t="s">
        <v>2201</v>
      </c>
      <c r="J12" s="4" t="s">
        <v>2202</v>
      </c>
      <c r="K12" s="4" t="s">
        <v>2203</v>
      </c>
      <c r="L12" s="4" t="s">
        <v>2204</v>
      </c>
      <c r="M12" s="4" t="s">
        <v>275</v>
      </c>
      <c r="N12" s="4" t="s">
        <v>275</v>
      </c>
      <c r="O12" s="4" t="s">
        <v>276</v>
      </c>
      <c r="P12" s="4" t="s">
        <v>277</v>
      </c>
      <c r="Q12" s="4" t="s">
        <v>277</v>
      </c>
      <c r="R12" s="4" t="s">
        <v>277</v>
      </c>
      <c r="S12" s="4" t="s">
        <v>277</v>
      </c>
      <c r="T12" s="4" t="s">
        <v>817</v>
      </c>
      <c r="U12" s="4" t="s">
        <v>2205</v>
      </c>
      <c r="V12" s="4" t="s">
        <v>2206</v>
      </c>
      <c r="W12" s="4" t="s">
        <v>2207</v>
      </c>
      <c r="X12" s="4" t="s">
        <v>589</v>
      </c>
      <c r="Y12" s="4" t="s">
        <v>2208</v>
      </c>
      <c r="Z12" s="4" t="s">
        <v>2096</v>
      </c>
      <c r="AA12" s="4" t="s">
        <v>2209</v>
      </c>
      <c r="AB12" s="4" t="s">
        <v>2210</v>
      </c>
      <c r="AC12" s="4" t="s">
        <v>277</v>
      </c>
      <c r="AD12" s="4" t="s">
        <v>277</v>
      </c>
      <c r="AE12" s="4" t="s">
        <v>277</v>
      </c>
      <c r="AF12" s="4" t="s">
        <v>277</v>
      </c>
      <c r="AG12" s="4" t="s">
        <v>277</v>
      </c>
      <c r="AH12" s="4" t="s">
        <v>277</v>
      </c>
      <c r="AI12" s="4" t="s">
        <v>277</v>
      </c>
      <c r="AJ12" s="4" t="s">
        <v>277</v>
      </c>
      <c r="AK12" s="4" t="s">
        <v>277</v>
      </c>
      <c r="AL12" s="4" t="s">
        <v>277</v>
      </c>
      <c r="AM12" s="4" t="s">
        <v>277</v>
      </c>
      <c r="AN12" s="4" t="s">
        <v>277</v>
      </c>
      <c r="AO12" s="4" t="s">
        <v>277</v>
      </c>
      <c r="AP12" s="4" t="s">
        <v>277</v>
      </c>
      <c r="AQ12" s="4" t="s">
        <v>277</v>
      </c>
      <c r="AR12" s="4" t="s">
        <v>277</v>
      </c>
      <c r="AS12" s="4" t="s">
        <v>277</v>
      </c>
      <c r="AT12" s="4" t="s">
        <v>277</v>
      </c>
      <c r="AU12" s="4" t="s">
        <v>2211</v>
      </c>
      <c r="AV12" s="4" t="s">
        <v>326</v>
      </c>
      <c r="AW12" s="4" t="s">
        <v>1308</v>
      </c>
      <c r="AX12" s="4" t="s">
        <v>2212</v>
      </c>
      <c r="AY12" s="4" t="s">
        <v>2213</v>
      </c>
      <c r="AZ12" s="4" t="s">
        <v>355</v>
      </c>
      <c r="BA12" s="4" t="s">
        <v>2214</v>
      </c>
      <c r="BB12" s="4" t="s">
        <v>965</v>
      </c>
      <c r="BC12" s="4" t="s">
        <v>2215</v>
      </c>
      <c r="BD12" s="4" t="s">
        <v>355</v>
      </c>
      <c r="BE12" s="4" t="s">
        <v>283</v>
      </c>
      <c r="BF12" s="4" t="s">
        <v>564</v>
      </c>
      <c r="BG12" s="4" t="s">
        <v>280</v>
      </c>
      <c r="BH12" s="4" t="s">
        <v>2216</v>
      </c>
      <c r="BI12" s="4" t="s">
        <v>2217</v>
      </c>
      <c r="BJ12" s="4" t="s">
        <v>2218</v>
      </c>
      <c r="BK12" s="4" t="s">
        <v>2219</v>
      </c>
      <c r="BL12" s="4" t="s">
        <v>2220</v>
      </c>
      <c r="BM12" s="4" t="s">
        <v>282</v>
      </c>
      <c r="BN12" s="4" t="s">
        <v>283</v>
      </c>
      <c r="BO12" s="4" t="s">
        <v>564</v>
      </c>
      <c r="BP12" s="4" t="s">
        <v>440</v>
      </c>
      <c r="BQ12" s="4" t="s">
        <v>2221</v>
      </c>
      <c r="BR12" s="4" t="s">
        <v>2222</v>
      </c>
      <c r="BS12" s="4" t="s">
        <v>2223</v>
      </c>
      <c r="BT12" s="4" t="s">
        <v>2219</v>
      </c>
      <c r="BU12" s="4" t="s">
        <v>2220</v>
      </c>
      <c r="BV12" s="4" t="s">
        <v>282</v>
      </c>
      <c r="BW12" s="4" t="s">
        <v>277</v>
      </c>
      <c r="BX12" s="4" t="s">
        <v>277</v>
      </c>
      <c r="BY12" s="4" t="s">
        <v>277</v>
      </c>
      <c r="BZ12" s="4" t="s">
        <v>277</v>
      </c>
      <c r="CA12" s="4" t="s">
        <v>277</v>
      </c>
      <c r="CB12" s="4" t="s">
        <v>277</v>
      </c>
      <c r="CC12" s="4" t="s">
        <v>277</v>
      </c>
      <c r="CD12" s="4" t="s">
        <v>277</v>
      </c>
      <c r="CE12" s="4" t="s">
        <v>277</v>
      </c>
      <c r="CF12" s="4" t="s">
        <v>277</v>
      </c>
      <c r="CG12" s="4" t="s">
        <v>277</v>
      </c>
      <c r="CH12" s="4" t="s">
        <v>277</v>
      </c>
      <c r="CI12" s="4" t="s">
        <v>277</v>
      </c>
      <c r="CJ12" s="4" t="s">
        <v>277</v>
      </c>
      <c r="CK12" s="4" t="s">
        <v>277</v>
      </c>
      <c r="CL12" s="4" t="s">
        <v>277</v>
      </c>
      <c r="CM12" s="4" t="s">
        <v>277</v>
      </c>
      <c r="CN12" s="4" t="s">
        <v>277</v>
      </c>
      <c r="CO12" s="4" t="s">
        <v>277</v>
      </c>
      <c r="CP12" s="4" t="s">
        <v>277</v>
      </c>
      <c r="CQ12" s="4" t="s">
        <v>277</v>
      </c>
      <c r="CR12" s="4" t="s">
        <v>277</v>
      </c>
      <c r="CS12" s="4" t="s">
        <v>277</v>
      </c>
      <c r="CT12" s="4" t="s">
        <v>277</v>
      </c>
      <c r="CU12" s="4" t="s">
        <v>277</v>
      </c>
      <c r="CV12" s="4" t="s">
        <v>277</v>
      </c>
      <c r="CW12" s="4" t="s">
        <v>277</v>
      </c>
      <c r="CX12" s="4" t="s">
        <v>277</v>
      </c>
      <c r="CY12" s="4" t="s">
        <v>277</v>
      </c>
      <c r="CZ12" s="4" t="s">
        <v>277</v>
      </c>
      <c r="DA12" s="4" t="s">
        <v>277</v>
      </c>
      <c r="DB12" s="4" t="s">
        <v>277</v>
      </c>
      <c r="DC12" s="4" t="s">
        <v>277</v>
      </c>
      <c r="DD12" s="4" t="s">
        <v>277</v>
      </c>
      <c r="DE12" s="4" t="s">
        <v>277</v>
      </c>
      <c r="DF12" s="4" t="s">
        <v>277</v>
      </c>
      <c r="DG12" s="4" t="s">
        <v>277</v>
      </c>
      <c r="DH12" s="4" t="s">
        <v>277</v>
      </c>
      <c r="DI12" s="4" t="s">
        <v>277</v>
      </c>
      <c r="DJ12" s="4" t="s">
        <v>277</v>
      </c>
      <c r="DK12" s="4" t="s">
        <v>277</v>
      </c>
      <c r="DL12" s="4" t="s">
        <v>277</v>
      </c>
      <c r="DM12" s="4" t="s">
        <v>277</v>
      </c>
      <c r="DN12" s="4" t="s">
        <v>277</v>
      </c>
      <c r="DO12" s="4" t="s">
        <v>277</v>
      </c>
      <c r="DP12" s="4" t="s">
        <v>277</v>
      </c>
      <c r="DQ12" s="4" t="s">
        <v>277</v>
      </c>
      <c r="DR12" s="4" t="s">
        <v>277</v>
      </c>
      <c r="DS12" s="4" t="s">
        <v>277</v>
      </c>
      <c r="DT12" s="4" t="s">
        <v>277</v>
      </c>
      <c r="DU12" s="4" t="s">
        <v>277</v>
      </c>
      <c r="DV12" s="4" t="s">
        <v>277</v>
      </c>
      <c r="DW12" s="4" t="s">
        <v>277</v>
      </c>
      <c r="DX12" s="4" t="s">
        <v>277</v>
      </c>
      <c r="DY12" s="4" t="s">
        <v>277</v>
      </c>
      <c r="DZ12" s="4" t="s">
        <v>277</v>
      </c>
      <c r="EA12" s="4" t="s">
        <v>277</v>
      </c>
      <c r="EB12" s="4" t="s">
        <v>277</v>
      </c>
      <c r="EC12" s="4" t="s">
        <v>277</v>
      </c>
      <c r="ED12" s="4" t="s">
        <v>277</v>
      </c>
      <c r="EE12" s="4" t="s">
        <v>277</v>
      </c>
      <c r="EF12" s="4" t="s">
        <v>277</v>
      </c>
      <c r="EG12" s="4" t="s">
        <v>277</v>
      </c>
      <c r="EH12" s="4" t="s">
        <v>277</v>
      </c>
      <c r="EI12" s="4" t="s">
        <v>277</v>
      </c>
      <c r="EJ12" s="4" t="s">
        <v>277</v>
      </c>
      <c r="EK12" s="4" t="s">
        <v>277</v>
      </c>
      <c r="EL12" s="4" t="s">
        <v>277</v>
      </c>
      <c r="EM12" s="4" t="s">
        <v>277</v>
      </c>
      <c r="EN12" s="4" t="s">
        <v>277</v>
      </c>
      <c r="EO12" s="4" t="s">
        <v>277</v>
      </c>
      <c r="EP12" s="4" t="s">
        <v>277</v>
      </c>
      <c r="EQ12" s="4" t="s">
        <v>277</v>
      </c>
      <c r="ER12" s="4" t="s">
        <v>277</v>
      </c>
      <c r="ES12" s="4" t="s">
        <v>277</v>
      </c>
      <c r="ET12" s="4" t="s">
        <v>277</v>
      </c>
      <c r="EU12" s="4" t="s">
        <v>277</v>
      </c>
      <c r="EV12" s="4" t="s">
        <v>277</v>
      </c>
      <c r="EW12" s="4" t="s">
        <v>277</v>
      </c>
      <c r="EX12" s="4" t="s">
        <v>277</v>
      </c>
      <c r="EY12" s="4" t="s">
        <v>277</v>
      </c>
      <c r="EZ12" s="4" t="s">
        <v>277</v>
      </c>
      <c r="FA12" s="4" t="s">
        <v>277</v>
      </c>
      <c r="FB12" s="4" t="s">
        <v>277</v>
      </c>
      <c r="FC12" s="4" t="s">
        <v>277</v>
      </c>
      <c r="FD12" s="4" t="s">
        <v>277</v>
      </c>
      <c r="FE12" s="4" t="s">
        <v>277</v>
      </c>
      <c r="FF12" s="4" t="s">
        <v>277</v>
      </c>
      <c r="FG12" s="4" t="s">
        <v>277</v>
      </c>
      <c r="FH12" s="4" t="s">
        <v>277</v>
      </c>
      <c r="FI12" s="4" t="s">
        <v>267</v>
      </c>
      <c r="FJ12" s="4" t="s">
        <v>366</v>
      </c>
      <c r="FK12" s="4" t="s">
        <v>367</v>
      </c>
      <c r="FL12" s="4" t="s">
        <v>2224</v>
      </c>
      <c r="FM12" s="4" t="s">
        <v>2225</v>
      </c>
      <c r="FN12" s="4" t="s">
        <v>277</v>
      </c>
      <c r="FO12" s="4" t="s">
        <v>277</v>
      </c>
      <c r="FP12" s="4" t="s">
        <v>277</v>
      </c>
      <c r="FQ12" s="4" t="s">
        <v>277</v>
      </c>
      <c r="FR12" s="4" t="s">
        <v>464</v>
      </c>
      <c r="FS12" s="4" t="s">
        <v>2226</v>
      </c>
      <c r="FT12" s="4" t="s">
        <v>341</v>
      </c>
      <c r="FU12" s="4" t="s">
        <v>277</v>
      </c>
      <c r="FV12" s="4" t="s">
        <v>277</v>
      </c>
      <c r="FW12" s="4" t="s">
        <v>277</v>
      </c>
      <c r="FX12" s="4" t="s">
        <v>2227</v>
      </c>
      <c r="FY12" s="4" t="s">
        <v>300</v>
      </c>
      <c r="FZ12" s="4" t="s">
        <v>277</v>
      </c>
      <c r="GA12" s="4" t="s">
        <v>277</v>
      </c>
      <c r="GB12" s="4" t="s">
        <v>2228</v>
      </c>
      <c r="GC12" s="4" t="s">
        <v>341</v>
      </c>
      <c r="GD12" s="4" t="s">
        <v>277</v>
      </c>
      <c r="GE12" s="4" t="s">
        <v>277</v>
      </c>
      <c r="GF12" s="4" t="s">
        <v>277</v>
      </c>
      <c r="GG12" s="4" t="s">
        <v>2229</v>
      </c>
      <c r="GH12" s="4" t="s">
        <v>300</v>
      </c>
      <c r="GI12" s="4" t="s">
        <v>277</v>
      </c>
      <c r="GJ12" s="4" t="s">
        <v>277</v>
      </c>
      <c r="GK12" s="4" t="s">
        <v>1169</v>
      </c>
      <c r="GL12" s="4" t="s">
        <v>341</v>
      </c>
      <c r="GM12" s="4" t="s">
        <v>277</v>
      </c>
      <c r="GN12" s="4" t="s">
        <v>277</v>
      </c>
      <c r="GO12" s="4" t="s">
        <v>277</v>
      </c>
      <c r="GP12" s="4" t="s">
        <v>2230</v>
      </c>
      <c r="GQ12" s="4" t="s">
        <v>300</v>
      </c>
      <c r="GR12" s="4" t="s">
        <v>277</v>
      </c>
      <c r="GS12" s="4" t="s">
        <v>277</v>
      </c>
      <c r="GT12" s="4" t="s">
        <v>301</v>
      </c>
      <c r="GU12" s="4" t="s">
        <v>341</v>
      </c>
      <c r="GV12" s="4" t="s">
        <v>277</v>
      </c>
      <c r="GW12" s="4" t="s">
        <v>277</v>
      </c>
      <c r="GX12" s="4" t="s">
        <v>277</v>
      </c>
      <c r="GY12" s="4" t="s">
        <v>2231</v>
      </c>
      <c r="GZ12" s="4" t="s">
        <v>300</v>
      </c>
      <c r="HA12" s="4" t="s">
        <v>277</v>
      </c>
      <c r="HB12" s="4" t="s">
        <v>277</v>
      </c>
      <c r="HC12" s="4" t="s">
        <v>2232</v>
      </c>
      <c r="HD12" s="4" t="s">
        <v>341</v>
      </c>
      <c r="HE12" s="4" t="s">
        <v>277</v>
      </c>
      <c r="HF12" s="4" t="s">
        <v>277</v>
      </c>
      <c r="HG12" s="4" t="s">
        <v>277</v>
      </c>
      <c r="HH12" s="4" t="s">
        <v>2233</v>
      </c>
      <c r="HI12" s="4" t="s">
        <v>300</v>
      </c>
      <c r="HJ12" s="4" t="s">
        <v>277</v>
      </c>
      <c r="HK12" s="4" t="s">
        <v>277</v>
      </c>
      <c r="HL12" s="4" t="s">
        <v>277</v>
      </c>
      <c r="HM12" s="4" t="s">
        <v>277</v>
      </c>
      <c r="HN12" s="4" t="s">
        <v>277</v>
      </c>
      <c r="HO12" s="4" t="s">
        <v>277</v>
      </c>
      <c r="HP12" s="4" t="s">
        <v>277</v>
      </c>
      <c r="HQ12" s="4" t="s">
        <v>277</v>
      </c>
      <c r="HR12" s="4" t="s">
        <v>277</v>
      </c>
      <c r="HS12" s="4" t="s">
        <v>277</v>
      </c>
      <c r="HT12" s="4" t="s">
        <v>277</v>
      </c>
      <c r="HU12" s="4" t="s">
        <v>277</v>
      </c>
      <c r="HV12" s="4" t="s">
        <v>277</v>
      </c>
      <c r="HW12" s="4" t="s">
        <v>277</v>
      </c>
      <c r="HX12" s="4" t="s">
        <v>277</v>
      </c>
      <c r="HY12" s="4" t="s">
        <v>277</v>
      </c>
      <c r="HZ12" s="4" t="s">
        <v>277</v>
      </c>
      <c r="IA12" s="4" t="s">
        <v>277</v>
      </c>
      <c r="IB12" s="4" t="s">
        <v>277</v>
      </c>
      <c r="IC12" s="4" t="s">
        <v>277</v>
      </c>
      <c r="ID12" s="4" t="s">
        <v>277</v>
      </c>
      <c r="IE12" s="4" t="s">
        <v>277</v>
      </c>
      <c r="IF12" s="4" t="s">
        <v>277</v>
      </c>
      <c r="IG12" s="4" t="s">
        <v>277</v>
      </c>
      <c r="IH12" s="4" t="s">
        <v>277</v>
      </c>
      <c r="II12" s="4" t="s">
        <v>277</v>
      </c>
      <c r="IJ12" s="4" t="s">
        <v>277</v>
      </c>
      <c r="IK12" s="4" t="s">
        <v>277</v>
      </c>
      <c r="IL12" s="4" t="s">
        <v>277</v>
      </c>
      <c r="IM12" s="4" t="s">
        <v>277</v>
      </c>
      <c r="IN12" s="4" t="s">
        <v>277</v>
      </c>
      <c r="IO12" s="4" t="s">
        <v>277</v>
      </c>
      <c r="IP12" s="4" t="s">
        <v>277</v>
      </c>
      <c r="IQ12" s="4" t="s">
        <v>277</v>
      </c>
      <c r="IR12" s="4" t="s">
        <v>277</v>
      </c>
      <c r="IS12" s="4" t="s">
        <v>277</v>
      </c>
      <c r="IT12" s="4" t="s">
        <v>277</v>
      </c>
      <c r="IU12" s="4" t="s">
        <v>277</v>
      </c>
      <c r="IV12" s="4" t="s">
        <v>277</v>
      </c>
      <c r="IW12" s="4" t="s">
        <v>277</v>
      </c>
      <c r="IX12" s="4" t="s">
        <v>277</v>
      </c>
      <c r="IY12" s="4" t="s">
        <v>277</v>
      </c>
      <c r="IZ12" s="4" t="s">
        <v>277</v>
      </c>
      <c r="JA12" s="4" t="s">
        <v>277</v>
      </c>
      <c r="JB12" s="4" t="s">
        <v>2234</v>
      </c>
      <c r="JC12" s="4" t="s">
        <v>577</v>
      </c>
      <c r="JD12" s="4" t="s">
        <v>2235</v>
      </c>
      <c r="JE12" s="4" t="s">
        <v>1385</v>
      </c>
      <c r="JF12" s="4" t="s">
        <v>1242</v>
      </c>
      <c r="JG12" s="4" t="s">
        <v>313</v>
      </c>
      <c r="JH12" s="4" t="s">
        <v>313</v>
      </c>
      <c r="JI12" s="4" t="s">
        <v>313</v>
      </c>
      <c r="JJ12" s="4" t="s">
        <v>313</v>
      </c>
      <c r="JK12" s="4" t="s">
        <v>313</v>
      </c>
      <c r="JL12" s="4" t="s">
        <v>522</v>
      </c>
      <c r="JM12" s="4" t="s">
        <v>313</v>
      </c>
      <c r="JN12" s="4" t="s">
        <v>313</v>
      </c>
      <c r="JO12" s="4" t="s">
        <v>313</v>
      </c>
      <c r="JP12" s="4" t="s">
        <v>313</v>
      </c>
      <c r="JQ12" s="4" t="s">
        <v>2236</v>
      </c>
      <c r="JR12" s="4" t="s">
        <v>2237</v>
      </c>
      <c r="JS12" s="4" t="s">
        <v>2238</v>
      </c>
      <c r="JT12" s="4" t="s">
        <v>2239</v>
      </c>
    </row>
    <row r="13" spans="1:280" ht="50.1" customHeight="1" x14ac:dyDescent="0.3">
      <c r="A13" s="4" t="s">
        <v>3150</v>
      </c>
      <c r="B13" s="4" t="s">
        <v>3151</v>
      </c>
      <c r="C13" s="4" t="s">
        <v>661</v>
      </c>
      <c r="D13" s="4" t="s">
        <v>662</v>
      </c>
      <c r="E13" s="4" t="s">
        <v>267</v>
      </c>
      <c r="F13" s="4" t="s">
        <v>812</v>
      </c>
      <c r="G13" s="4" t="s">
        <v>269</v>
      </c>
      <c r="H13" s="4" t="s">
        <v>712</v>
      </c>
      <c r="I13" s="4" t="s">
        <v>3152</v>
      </c>
      <c r="J13" s="4" t="s">
        <v>3153</v>
      </c>
      <c r="K13" s="4" t="s">
        <v>3154</v>
      </c>
      <c r="L13" s="4" t="s">
        <v>3155</v>
      </c>
      <c r="M13" s="4" t="s">
        <v>275</v>
      </c>
      <c r="N13" s="4" t="s">
        <v>275</v>
      </c>
      <c r="O13" s="4" t="s">
        <v>276</v>
      </c>
      <c r="P13" s="4" t="s">
        <v>277</v>
      </c>
      <c r="Q13" s="4" t="s">
        <v>277</v>
      </c>
      <c r="R13" s="4" t="s">
        <v>277</v>
      </c>
      <c r="S13" s="4" t="s">
        <v>277</v>
      </c>
      <c r="T13" s="4" t="s">
        <v>277</v>
      </c>
      <c r="U13" s="4" t="s">
        <v>277</v>
      </c>
      <c r="V13" s="4" t="s">
        <v>277</v>
      </c>
      <c r="W13" s="4" t="s">
        <v>277</v>
      </c>
      <c r="X13" s="4" t="s">
        <v>277</v>
      </c>
      <c r="Y13" s="4" t="s">
        <v>277</v>
      </c>
      <c r="Z13" s="4" t="s">
        <v>277</v>
      </c>
      <c r="AA13" s="4" t="s">
        <v>277</v>
      </c>
      <c r="AB13" s="4" t="s">
        <v>277</v>
      </c>
      <c r="AC13" s="4" t="s">
        <v>277</v>
      </c>
      <c r="AD13" s="4" t="s">
        <v>277</v>
      </c>
      <c r="AE13" s="4" t="s">
        <v>277</v>
      </c>
      <c r="AF13" s="4" t="s">
        <v>277</v>
      </c>
      <c r="AG13" s="4" t="s">
        <v>277</v>
      </c>
      <c r="AH13" s="4" t="s">
        <v>277</v>
      </c>
      <c r="AI13" s="4" t="s">
        <v>277</v>
      </c>
      <c r="AJ13" s="4" t="s">
        <v>277</v>
      </c>
      <c r="AK13" s="4" t="s">
        <v>277</v>
      </c>
      <c r="AL13" s="4" t="s">
        <v>277</v>
      </c>
      <c r="AM13" s="4" t="s">
        <v>277</v>
      </c>
      <c r="AN13" s="4" t="s">
        <v>277</v>
      </c>
      <c r="AO13" s="4" t="s">
        <v>277</v>
      </c>
      <c r="AP13" s="4" t="s">
        <v>277</v>
      </c>
      <c r="AQ13" s="4" t="s">
        <v>277</v>
      </c>
      <c r="AR13" s="4" t="s">
        <v>277</v>
      </c>
      <c r="AS13" s="4" t="s">
        <v>277</v>
      </c>
      <c r="AT13" s="4" t="s">
        <v>277</v>
      </c>
      <c r="AU13" s="4" t="s">
        <v>1195</v>
      </c>
      <c r="AV13" s="4" t="s">
        <v>283</v>
      </c>
      <c r="AW13" s="4" t="s">
        <v>3156</v>
      </c>
      <c r="AX13" s="4" t="s">
        <v>2978</v>
      </c>
      <c r="AY13" s="4" t="s">
        <v>3157</v>
      </c>
      <c r="AZ13" s="4" t="s">
        <v>355</v>
      </c>
      <c r="BA13" s="4" t="s">
        <v>3158</v>
      </c>
      <c r="BB13" s="4" t="s">
        <v>3159</v>
      </c>
      <c r="BC13" s="4" t="s">
        <v>3160</v>
      </c>
      <c r="BD13" s="4" t="s">
        <v>355</v>
      </c>
      <c r="BE13" s="4" t="s">
        <v>283</v>
      </c>
      <c r="BF13" s="4" t="s">
        <v>3156</v>
      </c>
      <c r="BG13" s="4" t="s">
        <v>1149</v>
      </c>
      <c r="BH13" s="4" t="s">
        <v>2749</v>
      </c>
      <c r="BI13" s="4" t="s">
        <v>827</v>
      </c>
      <c r="BJ13" s="4" t="s">
        <v>3161</v>
      </c>
      <c r="BK13" s="4" t="s">
        <v>1150</v>
      </c>
      <c r="BL13" s="4" t="s">
        <v>3160</v>
      </c>
      <c r="BM13" s="4" t="s">
        <v>3022</v>
      </c>
      <c r="BN13" s="4" t="s">
        <v>277</v>
      </c>
      <c r="BO13" s="4" t="s">
        <v>277</v>
      </c>
      <c r="BP13" s="4" t="s">
        <v>277</v>
      </c>
      <c r="BQ13" s="4" t="s">
        <v>277</v>
      </c>
      <c r="BR13" s="4" t="s">
        <v>277</v>
      </c>
      <c r="BS13" s="4" t="s">
        <v>277</v>
      </c>
      <c r="BT13" s="4" t="s">
        <v>277</v>
      </c>
      <c r="BU13" s="4" t="s">
        <v>277</v>
      </c>
      <c r="BV13" s="4" t="s">
        <v>277</v>
      </c>
      <c r="BW13" s="4" t="s">
        <v>277</v>
      </c>
      <c r="BX13" s="4" t="s">
        <v>277</v>
      </c>
      <c r="BY13" s="4" t="s">
        <v>277</v>
      </c>
      <c r="BZ13" s="4" t="s">
        <v>277</v>
      </c>
      <c r="CA13" s="4" t="s">
        <v>277</v>
      </c>
      <c r="CB13" s="4" t="s">
        <v>277</v>
      </c>
      <c r="CC13" s="4" t="s">
        <v>277</v>
      </c>
      <c r="CD13" s="4" t="s">
        <v>277</v>
      </c>
      <c r="CE13" s="4" t="s">
        <v>277</v>
      </c>
      <c r="CF13" s="4" t="s">
        <v>277</v>
      </c>
      <c r="CG13" s="4" t="s">
        <v>277</v>
      </c>
      <c r="CH13" s="4" t="s">
        <v>277</v>
      </c>
      <c r="CI13" s="4" t="s">
        <v>277</v>
      </c>
      <c r="CJ13" s="4" t="s">
        <v>277</v>
      </c>
      <c r="CK13" s="4" t="s">
        <v>277</v>
      </c>
      <c r="CL13" s="4" t="s">
        <v>277</v>
      </c>
      <c r="CM13" s="4" t="s">
        <v>277</v>
      </c>
      <c r="CN13" s="4" t="s">
        <v>277</v>
      </c>
      <c r="CO13" s="4" t="s">
        <v>277</v>
      </c>
      <c r="CP13" s="4" t="s">
        <v>277</v>
      </c>
      <c r="CQ13" s="4" t="s">
        <v>277</v>
      </c>
      <c r="CR13" s="4" t="s">
        <v>277</v>
      </c>
      <c r="CS13" s="4" t="s">
        <v>277</v>
      </c>
      <c r="CT13" s="4" t="s">
        <v>277</v>
      </c>
      <c r="CU13" s="4" t="s">
        <v>277</v>
      </c>
      <c r="CV13" s="4" t="s">
        <v>277</v>
      </c>
      <c r="CW13" s="4" t="s">
        <v>277</v>
      </c>
      <c r="CX13" s="4" t="s">
        <v>277</v>
      </c>
      <c r="CY13" s="4" t="s">
        <v>277</v>
      </c>
      <c r="CZ13" s="4" t="s">
        <v>277</v>
      </c>
      <c r="DA13" s="4" t="s">
        <v>277</v>
      </c>
      <c r="DB13" s="4" t="s">
        <v>277</v>
      </c>
      <c r="DC13" s="4" t="s">
        <v>277</v>
      </c>
      <c r="DD13" s="4" t="s">
        <v>277</v>
      </c>
      <c r="DE13" s="4" t="s">
        <v>277</v>
      </c>
      <c r="DF13" s="4" t="s">
        <v>277</v>
      </c>
      <c r="DG13" s="4" t="s">
        <v>277</v>
      </c>
      <c r="DH13" s="4" t="s">
        <v>277</v>
      </c>
      <c r="DI13" s="4" t="s">
        <v>277</v>
      </c>
      <c r="DJ13" s="4" t="s">
        <v>277</v>
      </c>
      <c r="DK13" s="4" t="s">
        <v>277</v>
      </c>
      <c r="DL13" s="4" t="s">
        <v>277</v>
      </c>
      <c r="DM13" s="4" t="s">
        <v>277</v>
      </c>
      <c r="DN13" s="4" t="s">
        <v>277</v>
      </c>
      <c r="DO13" s="4" t="s">
        <v>277</v>
      </c>
      <c r="DP13" s="4" t="s">
        <v>277</v>
      </c>
      <c r="DQ13" s="4" t="s">
        <v>277</v>
      </c>
      <c r="DR13" s="4" t="s">
        <v>277</v>
      </c>
      <c r="DS13" s="4" t="s">
        <v>277</v>
      </c>
      <c r="DT13" s="4" t="s">
        <v>277</v>
      </c>
      <c r="DU13" s="4" t="s">
        <v>277</v>
      </c>
      <c r="DV13" s="4" t="s">
        <v>277</v>
      </c>
      <c r="DW13" s="4" t="s">
        <v>277</v>
      </c>
      <c r="DX13" s="4" t="s">
        <v>277</v>
      </c>
      <c r="DY13" s="4" t="s">
        <v>277</v>
      </c>
      <c r="DZ13" s="4" t="s">
        <v>277</v>
      </c>
      <c r="EA13" s="4" t="s">
        <v>277</v>
      </c>
      <c r="EB13" s="4" t="s">
        <v>277</v>
      </c>
      <c r="EC13" s="4" t="s">
        <v>277</v>
      </c>
      <c r="ED13" s="4" t="s">
        <v>277</v>
      </c>
      <c r="EE13" s="4" t="s">
        <v>277</v>
      </c>
      <c r="EF13" s="4" t="s">
        <v>277</v>
      </c>
      <c r="EG13" s="4" t="s">
        <v>277</v>
      </c>
      <c r="EH13" s="4" t="s">
        <v>277</v>
      </c>
      <c r="EI13" s="4" t="s">
        <v>277</v>
      </c>
      <c r="EJ13" s="4" t="s">
        <v>277</v>
      </c>
      <c r="EK13" s="4" t="s">
        <v>277</v>
      </c>
      <c r="EL13" s="4" t="s">
        <v>277</v>
      </c>
      <c r="EM13" s="4" t="s">
        <v>277</v>
      </c>
      <c r="EN13" s="4" t="s">
        <v>277</v>
      </c>
      <c r="EO13" s="4" t="s">
        <v>277</v>
      </c>
      <c r="EP13" s="4" t="s">
        <v>277</v>
      </c>
      <c r="EQ13" s="4" t="s">
        <v>277</v>
      </c>
      <c r="ER13" s="4" t="s">
        <v>277</v>
      </c>
      <c r="ES13" s="4" t="s">
        <v>277</v>
      </c>
      <c r="ET13" s="4" t="s">
        <v>277</v>
      </c>
      <c r="EU13" s="4" t="s">
        <v>277</v>
      </c>
      <c r="EV13" s="4" t="s">
        <v>277</v>
      </c>
      <c r="EW13" s="4" t="s">
        <v>277</v>
      </c>
      <c r="EX13" s="4" t="s">
        <v>277</v>
      </c>
      <c r="EY13" s="4" t="s">
        <v>277</v>
      </c>
      <c r="EZ13" s="4" t="s">
        <v>277</v>
      </c>
      <c r="FA13" s="4" t="s">
        <v>277</v>
      </c>
      <c r="FB13" s="4" t="s">
        <v>277</v>
      </c>
      <c r="FC13" s="4" t="s">
        <v>277</v>
      </c>
      <c r="FD13" s="4" t="s">
        <v>277</v>
      </c>
      <c r="FE13" s="4" t="s">
        <v>277</v>
      </c>
      <c r="FF13" s="4" t="s">
        <v>277</v>
      </c>
      <c r="FG13" s="4" t="s">
        <v>277</v>
      </c>
      <c r="FH13" s="4" t="s">
        <v>277</v>
      </c>
      <c r="FI13" s="4" t="s">
        <v>277</v>
      </c>
      <c r="FJ13" s="4" t="s">
        <v>277</v>
      </c>
      <c r="FK13" s="4" t="s">
        <v>277</v>
      </c>
      <c r="FL13" s="4" t="s">
        <v>277</v>
      </c>
      <c r="FM13" s="4" t="s">
        <v>277</v>
      </c>
      <c r="FN13" s="4" t="s">
        <v>277</v>
      </c>
      <c r="FO13" s="4" t="s">
        <v>277</v>
      </c>
      <c r="FP13" s="4" t="s">
        <v>277</v>
      </c>
      <c r="FQ13" s="4" t="s">
        <v>277</v>
      </c>
      <c r="FR13" s="4" t="s">
        <v>277</v>
      </c>
      <c r="FS13" s="4" t="s">
        <v>277</v>
      </c>
      <c r="FT13" s="4" t="s">
        <v>277</v>
      </c>
      <c r="FU13" s="4" t="s">
        <v>277</v>
      </c>
      <c r="FV13" s="4" t="s">
        <v>277</v>
      </c>
      <c r="FW13" s="4" t="s">
        <v>277</v>
      </c>
      <c r="FX13" s="4" t="s">
        <v>277</v>
      </c>
      <c r="FY13" s="4" t="s">
        <v>277</v>
      </c>
      <c r="FZ13" s="4" t="s">
        <v>277</v>
      </c>
      <c r="GA13" s="4" t="s">
        <v>277</v>
      </c>
      <c r="GB13" s="4" t="s">
        <v>277</v>
      </c>
      <c r="GC13" s="4" t="s">
        <v>277</v>
      </c>
      <c r="GD13" s="4" t="s">
        <v>277</v>
      </c>
      <c r="GE13" s="4" t="s">
        <v>277</v>
      </c>
      <c r="GF13" s="4" t="s">
        <v>277</v>
      </c>
      <c r="GG13" s="4" t="s">
        <v>277</v>
      </c>
      <c r="GH13" s="4" t="s">
        <v>277</v>
      </c>
      <c r="GI13" s="4" t="s">
        <v>277</v>
      </c>
      <c r="GJ13" s="4" t="s">
        <v>277</v>
      </c>
      <c r="GK13" s="4" t="s">
        <v>277</v>
      </c>
      <c r="GL13" s="4" t="s">
        <v>277</v>
      </c>
      <c r="GM13" s="4" t="s">
        <v>277</v>
      </c>
      <c r="GN13" s="4" t="s">
        <v>277</v>
      </c>
      <c r="GO13" s="4" t="s">
        <v>277</v>
      </c>
      <c r="GP13" s="4" t="s">
        <v>277</v>
      </c>
      <c r="GQ13" s="4" t="s">
        <v>277</v>
      </c>
      <c r="GR13" s="4" t="s">
        <v>277</v>
      </c>
      <c r="GS13" s="4" t="s">
        <v>277</v>
      </c>
      <c r="GT13" s="4" t="s">
        <v>277</v>
      </c>
      <c r="GU13" s="4" t="s">
        <v>277</v>
      </c>
      <c r="GV13" s="4" t="s">
        <v>277</v>
      </c>
      <c r="GW13" s="4" t="s">
        <v>277</v>
      </c>
      <c r="GX13" s="4" t="s">
        <v>277</v>
      </c>
      <c r="GY13" s="4" t="s">
        <v>277</v>
      </c>
      <c r="GZ13" s="4" t="s">
        <v>277</v>
      </c>
      <c r="HA13" s="4" t="s">
        <v>277</v>
      </c>
      <c r="HB13" s="4" t="s">
        <v>277</v>
      </c>
      <c r="HC13" s="4" t="s">
        <v>277</v>
      </c>
      <c r="HD13" s="4" t="s">
        <v>277</v>
      </c>
      <c r="HE13" s="4" t="s">
        <v>277</v>
      </c>
      <c r="HF13" s="4" t="s">
        <v>277</v>
      </c>
      <c r="HG13" s="4" t="s">
        <v>277</v>
      </c>
      <c r="HH13" s="4" t="s">
        <v>277</v>
      </c>
      <c r="HI13" s="4" t="s">
        <v>277</v>
      </c>
      <c r="HJ13" s="4" t="s">
        <v>277</v>
      </c>
      <c r="HK13" s="4" t="s">
        <v>277</v>
      </c>
      <c r="HL13" s="4" t="s">
        <v>277</v>
      </c>
      <c r="HM13" s="4" t="s">
        <v>277</v>
      </c>
      <c r="HN13" s="4" t="s">
        <v>277</v>
      </c>
      <c r="HO13" s="4" t="s">
        <v>277</v>
      </c>
      <c r="HP13" s="4" t="s">
        <v>277</v>
      </c>
      <c r="HQ13" s="4" t="s">
        <v>277</v>
      </c>
      <c r="HR13" s="4" t="s">
        <v>277</v>
      </c>
      <c r="HS13" s="4" t="s">
        <v>277</v>
      </c>
      <c r="HT13" s="4" t="s">
        <v>277</v>
      </c>
      <c r="HU13" s="4" t="s">
        <v>277</v>
      </c>
      <c r="HV13" s="4" t="s">
        <v>277</v>
      </c>
      <c r="HW13" s="4" t="s">
        <v>277</v>
      </c>
      <c r="HX13" s="4" t="s">
        <v>277</v>
      </c>
      <c r="HY13" s="4" t="s">
        <v>277</v>
      </c>
      <c r="HZ13" s="4" t="s">
        <v>277</v>
      </c>
      <c r="IA13" s="4" t="s">
        <v>277</v>
      </c>
      <c r="IB13" s="4" t="s">
        <v>277</v>
      </c>
      <c r="IC13" s="4" t="s">
        <v>277</v>
      </c>
      <c r="ID13" s="4" t="s">
        <v>277</v>
      </c>
      <c r="IE13" s="4" t="s">
        <v>277</v>
      </c>
      <c r="IF13" s="4" t="s">
        <v>277</v>
      </c>
      <c r="IG13" s="4" t="s">
        <v>277</v>
      </c>
      <c r="IH13" s="4" t="s">
        <v>277</v>
      </c>
      <c r="II13" s="4" t="s">
        <v>277</v>
      </c>
      <c r="IJ13" s="4" t="s">
        <v>277</v>
      </c>
      <c r="IK13" s="4" t="s">
        <v>277</v>
      </c>
      <c r="IL13" s="4" t="s">
        <v>277</v>
      </c>
      <c r="IM13" s="4" t="s">
        <v>277</v>
      </c>
      <c r="IN13" s="4" t="s">
        <v>277</v>
      </c>
      <c r="IO13" s="4" t="s">
        <v>277</v>
      </c>
      <c r="IP13" s="4" t="s">
        <v>277</v>
      </c>
      <c r="IQ13" s="4" t="s">
        <v>277</v>
      </c>
      <c r="IR13" s="4" t="s">
        <v>277</v>
      </c>
      <c r="IS13" s="4" t="s">
        <v>277</v>
      </c>
      <c r="IT13" s="4" t="s">
        <v>277</v>
      </c>
      <c r="IU13" s="4" t="s">
        <v>277</v>
      </c>
      <c r="IV13" s="4" t="s">
        <v>277</v>
      </c>
      <c r="IW13" s="4" t="s">
        <v>277</v>
      </c>
      <c r="IX13" s="4" t="s">
        <v>277</v>
      </c>
      <c r="IY13" s="4" t="s">
        <v>277</v>
      </c>
      <c r="IZ13" s="4" t="s">
        <v>277</v>
      </c>
      <c r="JA13" s="4" t="s">
        <v>277</v>
      </c>
      <c r="JB13" s="4" t="s">
        <v>1783</v>
      </c>
      <c r="JC13" s="4" t="s">
        <v>3071</v>
      </c>
      <c r="JD13" s="4" t="s">
        <v>3162</v>
      </c>
      <c r="JE13" s="4" t="s">
        <v>679</v>
      </c>
      <c r="JF13" s="4" t="s">
        <v>3163</v>
      </c>
      <c r="JG13" s="4" t="s">
        <v>313</v>
      </c>
      <c r="JH13" s="4" t="s">
        <v>313</v>
      </c>
      <c r="JI13" s="4" t="s">
        <v>313</v>
      </c>
      <c r="JJ13" s="4" t="s">
        <v>313</v>
      </c>
      <c r="JK13" s="4" t="s">
        <v>313</v>
      </c>
      <c r="JL13" s="4" t="s">
        <v>426</v>
      </c>
      <c r="JM13" s="4" t="s">
        <v>426</v>
      </c>
      <c r="JN13" s="4" t="s">
        <v>313</v>
      </c>
      <c r="JO13" s="4" t="s">
        <v>312</v>
      </c>
      <c r="JP13" s="4" t="s">
        <v>313</v>
      </c>
      <c r="JQ13" s="4" t="s">
        <v>3164</v>
      </c>
      <c r="JR13" s="4" t="s">
        <v>3165</v>
      </c>
      <c r="JS13" s="4" t="s">
        <v>3166</v>
      </c>
      <c r="JT13" s="4" t="s">
        <v>3167</v>
      </c>
    </row>
    <row r="14" spans="1:280" ht="50.1" customHeight="1" x14ac:dyDescent="0.3">
      <c r="A14" s="4" t="s">
        <v>3789</v>
      </c>
      <c r="B14" s="4" t="s">
        <v>1244</v>
      </c>
      <c r="C14" s="4" t="s">
        <v>529</v>
      </c>
      <c r="D14" s="4" t="s">
        <v>530</v>
      </c>
      <c r="E14" s="4" t="s">
        <v>267</v>
      </c>
      <c r="F14" s="4" t="s">
        <v>712</v>
      </c>
      <c r="G14" s="4" t="s">
        <v>269</v>
      </c>
      <c r="H14" s="4" t="s">
        <v>663</v>
      </c>
      <c r="I14" s="4" t="s">
        <v>1245</v>
      </c>
      <c r="J14" s="4" t="s">
        <v>3790</v>
      </c>
      <c r="K14" s="4" t="s">
        <v>3791</v>
      </c>
      <c r="L14" s="4" t="s">
        <v>3792</v>
      </c>
      <c r="M14" s="4" t="s">
        <v>275</v>
      </c>
      <c r="N14" s="4" t="s">
        <v>275</v>
      </c>
      <c r="O14" s="4" t="s">
        <v>276</v>
      </c>
      <c r="P14" s="4" t="s">
        <v>277</v>
      </c>
      <c r="Q14" s="4" t="s">
        <v>277</v>
      </c>
      <c r="R14" s="4" t="s">
        <v>277</v>
      </c>
      <c r="S14" s="4" t="s">
        <v>277</v>
      </c>
      <c r="T14" s="4" t="s">
        <v>277</v>
      </c>
      <c r="U14" s="4" t="s">
        <v>277</v>
      </c>
      <c r="V14" s="4" t="s">
        <v>277</v>
      </c>
      <c r="W14" s="4" t="s">
        <v>277</v>
      </c>
      <c r="X14" s="4" t="s">
        <v>277</v>
      </c>
      <c r="Y14" s="4" t="s">
        <v>277</v>
      </c>
      <c r="Z14" s="4" t="s">
        <v>277</v>
      </c>
      <c r="AA14" s="4" t="s">
        <v>277</v>
      </c>
      <c r="AB14" s="4" t="s">
        <v>277</v>
      </c>
      <c r="AC14" s="4" t="s">
        <v>277</v>
      </c>
      <c r="AD14" s="4" t="s">
        <v>277</v>
      </c>
      <c r="AE14" s="4" t="s">
        <v>277</v>
      </c>
      <c r="AF14" s="4" t="s">
        <v>277</v>
      </c>
      <c r="AG14" s="4" t="s">
        <v>277</v>
      </c>
      <c r="AH14" s="4" t="s">
        <v>277</v>
      </c>
      <c r="AI14" s="4" t="s">
        <v>277</v>
      </c>
      <c r="AJ14" s="4" t="s">
        <v>277</v>
      </c>
      <c r="AK14" s="4" t="s">
        <v>277</v>
      </c>
      <c r="AL14" s="4" t="s">
        <v>277</v>
      </c>
      <c r="AM14" s="4" t="s">
        <v>277</v>
      </c>
      <c r="AN14" s="4" t="s">
        <v>277</v>
      </c>
      <c r="AO14" s="4" t="s">
        <v>277</v>
      </c>
      <c r="AP14" s="4" t="s">
        <v>277</v>
      </c>
      <c r="AQ14" s="4" t="s">
        <v>277</v>
      </c>
      <c r="AR14" s="4" t="s">
        <v>277</v>
      </c>
      <c r="AS14" s="4" t="s">
        <v>277</v>
      </c>
      <c r="AT14" s="4" t="s">
        <v>277</v>
      </c>
      <c r="AU14" s="4" t="s">
        <v>1756</v>
      </c>
      <c r="AV14" s="4" t="s">
        <v>322</v>
      </c>
      <c r="AW14" s="4" t="s">
        <v>3690</v>
      </c>
      <c r="AX14" s="4" t="s">
        <v>1756</v>
      </c>
      <c r="AY14" s="4" t="s">
        <v>3793</v>
      </c>
      <c r="AZ14" s="4" t="s">
        <v>355</v>
      </c>
      <c r="BA14" s="4" t="s">
        <v>3794</v>
      </c>
      <c r="BB14" s="4" t="s">
        <v>3795</v>
      </c>
      <c r="BC14" s="4" t="s">
        <v>3796</v>
      </c>
      <c r="BD14" s="4" t="s">
        <v>1280</v>
      </c>
      <c r="BE14" s="4" t="s">
        <v>277</v>
      </c>
      <c r="BF14" s="4" t="s">
        <v>277</v>
      </c>
      <c r="BG14" s="4" t="s">
        <v>277</v>
      </c>
      <c r="BH14" s="4" t="s">
        <v>277</v>
      </c>
      <c r="BI14" s="4" t="s">
        <v>277</v>
      </c>
      <c r="BJ14" s="4" t="s">
        <v>277</v>
      </c>
      <c r="BK14" s="4" t="s">
        <v>277</v>
      </c>
      <c r="BL14" s="4" t="s">
        <v>277</v>
      </c>
      <c r="BM14" s="4" t="s">
        <v>277</v>
      </c>
      <c r="BN14" s="4" t="s">
        <v>277</v>
      </c>
      <c r="BO14" s="4" t="s">
        <v>277</v>
      </c>
      <c r="BP14" s="4" t="s">
        <v>277</v>
      </c>
      <c r="BQ14" s="4" t="s">
        <v>277</v>
      </c>
      <c r="BR14" s="4" t="s">
        <v>277</v>
      </c>
      <c r="BS14" s="4" t="s">
        <v>277</v>
      </c>
      <c r="BT14" s="4" t="s">
        <v>277</v>
      </c>
      <c r="BU14" s="4" t="s">
        <v>277</v>
      </c>
      <c r="BV14" s="4" t="s">
        <v>277</v>
      </c>
      <c r="BW14" s="4" t="s">
        <v>277</v>
      </c>
      <c r="BX14" s="4" t="s">
        <v>277</v>
      </c>
      <c r="BY14" s="4" t="s">
        <v>277</v>
      </c>
      <c r="BZ14" s="4" t="s">
        <v>277</v>
      </c>
      <c r="CA14" s="4" t="s">
        <v>277</v>
      </c>
      <c r="CB14" s="4" t="s">
        <v>277</v>
      </c>
      <c r="CC14" s="4" t="s">
        <v>277</v>
      </c>
      <c r="CD14" s="4" t="s">
        <v>277</v>
      </c>
      <c r="CE14" s="4" t="s">
        <v>277</v>
      </c>
      <c r="CF14" s="4" t="s">
        <v>277</v>
      </c>
      <c r="CG14" s="4" t="s">
        <v>277</v>
      </c>
      <c r="CH14" s="4" t="s">
        <v>277</v>
      </c>
      <c r="CI14" s="4" t="s">
        <v>277</v>
      </c>
      <c r="CJ14" s="4" t="s">
        <v>277</v>
      </c>
      <c r="CK14" s="4" t="s">
        <v>277</v>
      </c>
      <c r="CL14" s="4" t="s">
        <v>277</v>
      </c>
      <c r="CM14" s="4" t="s">
        <v>277</v>
      </c>
      <c r="CN14" s="4" t="s">
        <v>277</v>
      </c>
      <c r="CO14" s="4" t="s">
        <v>277</v>
      </c>
      <c r="CP14" s="4" t="s">
        <v>277</v>
      </c>
      <c r="CQ14" s="4" t="s">
        <v>277</v>
      </c>
      <c r="CR14" s="4" t="s">
        <v>277</v>
      </c>
      <c r="CS14" s="4" t="s">
        <v>277</v>
      </c>
      <c r="CT14" s="4" t="s">
        <v>277</v>
      </c>
      <c r="CU14" s="4" t="s">
        <v>277</v>
      </c>
      <c r="CV14" s="4" t="s">
        <v>277</v>
      </c>
      <c r="CW14" s="4" t="s">
        <v>277</v>
      </c>
      <c r="CX14" s="4" t="s">
        <v>277</v>
      </c>
      <c r="CY14" s="4" t="s">
        <v>277</v>
      </c>
      <c r="CZ14" s="4" t="s">
        <v>277</v>
      </c>
      <c r="DA14" s="4" t="s">
        <v>277</v>
      </c>
      <c r="DB14" s="4" t="s">
        <v>277</v>
      </c>
      <c r="DC14" s="4" t="s">
        <v>277</v>
      </c>
      <c r="DD14" s="4" t="s">
        <v>277</v>
      </c>
      <c r="DE14" s="4" t="s">
        <v>277</v>
      </c>
      <c r="DF14" s="4" t="s">
        <v>277</v>
      </c>
      <c r="DG14" s="4" t="s">
        <v>277</v>
      </c>
      <c r="DH14" s="4" t="s">
        <v>277</v>
      </c>
      <c r="DI14" s="4" t="s">
        <v>277</v>
      </c>
      <c r="DJ14" s="4" t="s">
        <v>277</v>
      </c>
      <c r="DK14" s="4" t="s">
        <v>277</v>
      </c>
      <c r="DL14" s="4" t="s">
        <v>277</v>
      </c>
      <c r="DM14" s="4" t="s">
        <v>277</v>
      </c>
      <c r="DN14" s="4" t="s">
        <v>277</v>
      </c>
      <c r="DO14" s="4" t="s">
        <v>277</v>
      </c>
      <c r="DP14" s="4" t="s">
        <v>277</v>
      </c>
      <c r="DQ14" s="4" t="s">
        <v>277</v>
      </c>
      <c r="DR14" s="4" t="s">
        <v>277</v>
      </c>
      <c r="DS14" s="4" t="s">
        <v>277</v>
      </c>
      <c r="DT14" s="4" t="s">
        <v>277</v>
      </c>
      <c r="DU14" s="4" t="s">
        <v>277</v>
      </c>
      <c r="DV14" s="4" t="s">
        <v>277</v>
      </c>
      <c r="DW14" s="4" t="s">
        <v>277</v>
      </c>
      <c r="DX14" s="4" t="s">
        <v>277</v>
      </c>
      <c r="DY14" s="4" t="s">
        <v>496</v>
      </c>
      <c r="DZ14" s="4" t="s">
        <v>455</v>
      </c>
      <c r="EA14" s="4" t="s">
        <v>3797</v>
      </c>
      <c r="EB14" s="4" t="s">
        <v>3798</v>
      </c>
      <c r="EC14" s="4" t="s">
        <v>277</v>
      </c>
      <c r="ED14" s="4" t="s">
        <v>277</v>
      </c>
      <c r="EE14" s="4" t="s">
        <v>277</v>
      </c>
      <c r="EF14" s="4" t="s">
        <v>277</v>
      </c>
      <c r="EG14" s="4" t="s">
        <v>277</v>
      </c>
      <c r="EH14" s="4" t="s">
        <v>277</v>
      </c>
      <c r="EI14" s="4" t="s">
        <v>277</v>
      </c>
      <c r="EJ14" s="4" t="s">
        <v>277</v>
      </c>
      <c r="EK14" s="4" t="s">
        <v>277</v>
      </c>
      <c r="EL14" s="4" t="s">
        <v>277</v>
      </c>
      <c r="EM14" s="4" t="s">
        <v>277</v>
      </c>
      <c r="EN14" s="4" t="s">
        <v>277</v>
      </c>
      <c r="EO14" s="4" t="s">
        <v>277</v>
      </c>
      <c r="EP14" s="4" t="s">
        <v>277</v>
      </c>
      <c r="EQ14" s="4" t="s">
        <v>277</v>
      </c>
      <c r="ER14" s="4" t="s">
        <v>277</v>
      </c>
      <c r="ES14" s="4" t="s">
        <v>277</v>
      </c>
      <c r="ET14" s="4" t="s">
        <v>277</v>
      </c>
      <c r="EU14" s="4" t="s">
        <v>277</v>
      </c>
      <c r="EV14" s="4" t="s">
        <v>277</v>
      </c>
      <c r="EW14" s="4" t="s">
        <v>277</v>
      </c>
      <c r="EX14" s="4" t="s">
        <v>277</v>
      </c>
      <c r="EY14" s="4" t="s">
        <v>277</v>
      </c>
      <c r="EZ14" s="4" t="s">
        <v>277</v>
      </c>
      <c r="FA14" s="4" t="s">
        <v>277</v>
      </c>
      <c r="FB14" s="4" t="s">
        <v>277</v>
      </c>
      <c r="FC14" s="4" t="s">
        <v>277</v>
      </c>
      <c r="FD14" s="4" t="s">
        <v>277</v>
      </c>
      <c r="FE14" s="4" t="s">
        <v>277</v>
      </c>
      <c r="FF14" s="4" t="s">
        <v>277</v>
      </c>
      <c r="FG14" s="4" t="s">
        <v>277</v>
      </c>
      <c r="FH14" s="4" t="s">
        <v>277</v>
      </c>
      <c r="FI14" s="4" t="s">
        <v>290</v>
      </c>
      <c r="FJ14" s="4" t="s">
        <v>568</v>
      </c>
      <c r="FK14" s="4" t="s">
        <v>459</v>
      </c>
      <c r="FL14" s="4" t="s">
        <v>3799</v>
      </c>
      <c r="FM14" s="4" t="s">
        <v>712</v>
      </c>
      <c r="FN14" s="4" t="s">
        <v>295</v>
      </c>
      <c r="FO14" s="4" t="s">
        <v>296</v>
      </c>
      <c r="FP14" s="4" t="s">
        <v>3800</v>
      </c>
      <c r="FQ14" s="4" t="s">
        <v>2800</v>
      </c>
      <c r="FR14" s="4" t="s">
        <v>277</v>
      </c>
      <c r="FS14" s="4" t="s">
        <v>277</v>
      </c>
      <c r="FT14" s="4" t="s">
        <v>277</v>
      </c>
      <c r="FU14" s="4" t="s">
        <v>277</v>
      </c>
      <c r="FV14" s="4" t="s">
        <v>277</v>
      </c>
      <c r="FW14" s="4" t="s">
        <v>277</v>
      </c>
      <c r="FX14" s="4" t="s">
        <v>277</v>
      </c>
      <c r="FY14" s="4" t="s">
        <v>277</v>
      </c>
      <c r="FZ14" s="4" t="s">
        <v>277</v>
      </c>
      <c r="GA14" s="4" t="s">
        <v>277</v>
      </c>
      <c r="GB14" s="4" t="s">
        <v>277</v>
      </c>
      <c r="GC14" s="4" t="s">
        <v>277</v>
      </c>
      <c r="GD14" s="4" t="s">
        <v>277</v>
      </c>
      <c r="GE14" s="4" t="s">
        <v>277</v>
      </c>
      <c r="GF14" s="4" t="s">
        <v>277</v>
      </c>
      <c r="GG14" s="4" t="s">
        <v>277</v>
      </c>
      <c r="GH14" s="4" t="s">
        <v>277</v>
      </c>
      <c r="GI14" s="4" t="s">
        <v>277</v>
      </c>
      <c r="GJ14" s="4" t="s">
        <v>277</v>
      </c>
      <c r="GK14" s="4" t="s">
        <v>277</v>
      </c>
      <c r="GL14" s="4" t="s">
        <v>277</v>
      </c>
      <c r="GM14" s="4" t="s">
        <v>277</v>
      </c>
      <c r="GN14" s="4" t="s">
        <v>277</v>
      </c>
      <c r="GO14" s="4" t="s">
        <v>277</v>
      </c>
      <c r="GP14" s="4" t="s">
        <v>277</v>
      </c>
      <c r="GQ14" s="4" t="s">
        <v>277</v>
      </c>
      <c r="GR14" s="4" t="s">
        <v>277</v>
      </c>
      <c r="GS14" s="4" t="s">
        <v>277</v>
      </c>
      <c r="GT14" s="4" t="s">
        <v>277</v>
      </c>
      <c r="GU14" s="4" t="s">
        <v>277</v>
      </c>
      <c r="GV14" s="4" t="s">
        <v>277</v>
      </c>
      <c r="GW14" s="4" t="s">
        <v>277</v>
      </c>
      <c r="GX14" s="4" t="s">
        <v>277</v>
      </c>
      <c r="GY14" s="4" t="s">
        <v>277</v>
      </c>
      <c r="GZ14" s="4" t="s">
        <v>277</v>
      </c>
      <c r="HA14" s="4" t="s">
        <v>277</v>
      </c>
      <c r="HB14" s="4" t="s">
        <v>277</v>
      </c>
      <c r="HC14" s="4" t="s">
        <v>277</v>
      </c>
      <c r="HD14" s="4" t="s">
        <v>277</v>
      </c>
      <c r="HE14" s="4" t="s">
        <v>277</v>
      </c>
      <c r="HF14" s="4" t="s">
        <v>277</v>
      </c>
      <c r="HG14" s="4" t="s">
        <v>277</v>
      </c>
      <c r="HH14" s="4" t="s">
        <v>277</v>
      </c>
      <c r="HI14" s="4" t="s">
        <v>277</v>
      </c>
      <c r="HJ14" s="4" t="s">
        <v>277</v>
      </c>
      <c r="HK14" s="4" t="s">
        <v>277</v>
      </c>
      <c r="HL14" s="4" t="s">
        <v>277</v>
      </c>
      <c r="HM14" s="4" t="s">
        <v>277</v>
      </c>
      <c r="HN14" s="4" t="s">
        <v>277</v>
      </c>
      <c r="HO14" s="4" t="s">
        <v>277</v>
      </c>
      <c r="HP14" s="4" t="s">
        <v>277</v>
      </c>
      <c r="HQ14" s="4" t="s">
        <v>277</v>
      </c>
      <c r="HR14" s="4" t="s">
        <v>277</v>
      </c>
      <c r="HS14" s="4" t="s">
        <v>277</v>
      </c>
      <c r="HT14" s="4" t="s">
        <v>277</v>
      </c>
      <c r="HU14" s="4" t="s">
        <v>277</v>
      </c>
      <c r="HV14" s="4" t="s">
        <v>277</v>
      </c>
      <c r="HW14" s="4" t="s">
        <v>277</v>
      </c>
      <c r="HX14" s="4" t="s">
        <v>277</v>
      </c>
      <c r="HY14" s="4" t="s">
        <v>277</v>
      </c>
      <c r="HZ14" s="4" t="s">
        <v>277</v>
      </c>
      <c r="IA14" s="4" t="s">
        <v>277</v>
      </c>
      <c r="IB14" s="4" t="s">
        <v>277</v>
      </c>
      <c r="IC14" s="4" t="s">
        <v>277</v>
      </c>
      <c r="ID14" s="4" t="s">
        <v>277</v>
      </c>
      <c r="IE14" s="4" t="s">
        <v>277</v>
      </c>
      <c r="IF14" s="4" t="s">
        <v>277</v>
      </c>
      <c r="IG14" s="4" t="s">
        <v>277</v>
      </c>
      <c r="IH14" s="4" t="s">
        <v>277</v>
      </c>
      <c r="II14" s="4" t="s">
        <v>277</v>
      </c>
      <c r="IJ14" s="4" t="s">
        <v>277</v>
      </c>
      <c r="IK14" s="4" t="s">
        <v>277</v>
      </c>
      <c r="IL14" s="4" t="s">
        <v>277</v>
      </c>
      <c r="IM14" s="4" t="s">
        <v>277</v>
      </c>
      <c r="IN14" s="4" t="s">
        <v>277</v>
      </c>
      <c r="IO14" s="4" t="s">
        <v>277</v>
      </c>
      <c r="IP14" s="4" t="s">
        <v>277</v>
      </c>
      <c r="IQ14" s="4" t="s">
        <v>277</v>
      </c>
      <c r="IR14" s="4" t="s">
        <v>277</v>
      </c>
      <c r="IS14" s="4" t="s">
        <v>277</v>
      </c>
      <c r="IT14" s="4" t="s">
        <v>277</v>
      </c>
      <c r="IU14" s="4" t="s">
        <v>277</v>
      </c>
      <c r="IV14" s="4" t="s">
        <v>277</v>
      </c>
      <c r="IW14" s="4" t="s">
        <v>277</v>
      </c>
      <c r="IX14" s="4" t="s">
        <v>277</v>
      </c>
      <c r="IY14" s="4" t="s">
        <v>277</v>
      </c>
      <c r="IZ14" s="4" t="s">
        <v>277</v>
      </c>
      <c r="JA14" s="4" t="s">
        <v>277</v>
      </c>
      <c r="JB14" s="4" t="s">
        <v>1860</v>
      </c>
      <c r="JC14" s="4" t="s">
        <v>911</v>
      </c>
      <c r="JD14" s="4" t="s">
        <v>2014</v>
      </c>
      <c r="JE14" s="4" t="s">
        <v>2108</v>
      </c>
      <c r="JF14" s="4" t="s">
        <v>2690</v>
      </c>
      <c r="JG14" s="4" t="s">
        <v>313</v>
      </c>
      <c r="JH14" s="4" t="s">
        <v>313</v>
      </c>
      <c r="JI14" s="4" t="s">
        <v>313</v>
      </c>
      <c r="JJ14" s="4" t="s">
        <v>313</v>
      </c>
      <c r="JK14" s="4" t="s">
        <v>313</v>
      </c>
      <c r="JL14" s="4" t="s">
        <v>522</v>
      </c>
      <c r="JM14" s="4" t="s">
        <v>313</v>
      </c>
      <c r="JN14" s="4" t="s">
        <v>313</v>
      </c>
      <c r="JO14" s="4" t="s">
        <v>312</v>
      </c>
      <c r="JP14" s="4" t="s">
        <v>313</v>
      </c>
      <c r="JQ14" s="4" t="s">
        <v>3801</v>
      </c>
      <c r="JR14" s="4" t="s">
        <v>3802</v>
      </c>
      <c r="JS14" s="4" t="s">
        <v>3803</v>
      </c>
      <c r="JT14" s="4" t="s">
        <v>3804</v>
      </c>
    </row>
    <row r="15" spans="1:280" ht="50.1" customHeight="1" x14ac:dyDescent="0.3">
      <c r="A15" s="4" t="s">
        <v>3883</v>
      </c>
      <c r="B15" s="4" t="s">
        <v>3884</v>
      </c>
      <c r="C15" s="4" t="s">
        <v>317</v>
      </c>
      <c r="D15" s="4" t="s">
        <v>318</v>
      </c>
      <c r="E15" s="4" t="s">
        <v>267</v>
      </c>
      <c r="F15" s="4" t="s">
        <v>712</v>
      </c>
      <c r="G15" s="4" t="s">
        <v>269</v>
      </c>
      <c r="H15" s="4" t="s">
        <v>270</v>
      </c>
      <c r="I15" s="4" t="s">
        <v>3885</v>
      </c>
      <c r="J15" s="4" t="s">
        <v>3886</v>
      </c>
      <c r="K15" s="4" t="s">
        <v>3887</v>
      </c>
      <c r="L15" s="4" t="s">
        <v>3888</v>
      </c>
      <c r="M15" s="4" t="s">
        <v>275</v>
      </c>
      <c r="N15" s="4" t="s">
        <v>275</v>
      </c>
      <c r="O15" s="4" t="s">
        <v>276</v>
      </c>
      <c r="P15" s="4" t="s">
        <v>277</v>
      </c>
      <c r="Q15" s="4" t="s">
        <v>277</v>
      </c>
      <c r="R15" s="4" t="s">
        <v>277</v>
      </c>
      <c r="S15" s="4" t="s">
        <v>277</v>
      </c>
      <c r="T15" s="4" t="s">
        <v>817</v>
      </c>
      <c r="U15" s="4" t="s">
        <v>891</v>
      </c>
      <c r="V15" s="4" t="s">
        <v>3889</v>
      </c>
      <c r="W15" s="4" t="s">
        <v>3890</v>
      </c>
      <c r="X15" s="4" t="s">
        <v>1123</v>
      </c>
      <c r="Y15" s="4" t="s">
        <v>2391</v>
      </c>
      <c r="Z15" s="4" t="s">
        <v>3891</v>
      </c>
      <c r="AA15" s="4" t="s">
        <v>3892</v>
      </c>
      <c r="AB15" s="4" t="s">
        <v>3893</v>
      </c>
      <c r="AC15" s="4" t="s">
        <v>277</v>
      </c>
      <c r="AD15" s="4" t="s">
        <v>277</v>
      </c>
      <c r="AE15" s="4" t="s">
        <v>277</v>
      </c>
      <c r="AF15" s="4" t="s">
        <v>277</v>
      </c>
      <c r="AG15" s="4" t="s">
        <v>277</v>
      </c>
      <c r="AH15" s="4" t="s">
        <v>277</v>
      </c>
      <c r="AI15" s="4" t="s">
        <v>277</v>
      </c>
      <c r="AJ15" s="4" t="s">
        <v>277</v>
      </c>
      <c r="AK15" s="4" t="s">
        <v>277</v>
      </c>
      <c r="AL15" s="4" t="s">
        <v>277</v>
      </c>
      <c r="AM15" s="4" t="s">
        <v>277</v>
      </c>
      <c r="AN15" s="4" t="s">
        <v>277</v>
      </c>
      <c r="AO15" s="4" t="s">
        <v>277</v>
      </c>
      <c r="AP15" s="4" t="s">
        <v>277</v>
      </c>
      <c r="AQ15" s="4" t="s">
        <v>277</v>
      </c>
      <c r="AR15" s="4" t="s">
        <v>277</v>
      </c>
      <c r="AS15" s="4" t="s">
        <v>277</v>
      </c>
      <c r="AT15" s="4" t="s">
        <v>277</v>
      </c>
      <c r="AU15" s="4" t="s">
        <v>1277</v>
      </c>
      <c r="AV15" s="4" t="s">
        <v>322</v>
      </c>
      <c r="AW15" s="4" t="s">
        <v>1693</v>
      </c>
      <c r="AX15" s="4" t="s">
        <v>1337</v>
      </c>
      <c r="AY15" s="4" t="s">
        <v>3894</v>
      </c>
      <c r="AZ15" s="4" t="s">
        <v>355</v>
      </c>
      <c r="BA15" s="4" t="s">
        <v>3895</v>
      </c>
      <c r="BB15" s="4" t="s">
        <v>3896</v>
      </c>
      <c r="BC15" s="4" t="s">
        <v>3897</v>
      </c>
      <c r="BD15" s="4" t="s">
        <v>411</v>
      </c>
      <c r="BE15" s="4" t="s">
        <v>412</v>
      </c>
      <c r="BF15" s="4" t="s">
        <v>3898</v>
      </c>
      <c r="BG15" s="4" t="s">
        <v>351</v>
      </c>
      <c r="BH15" s="4" t="s">
        <v>3899</v>
      </c>
      <c r="BI15" s="4" t="s">
        <v>672</v>
      </c>
      <c r="BJ15" s="4" t="s">
        <v>3900</v>
      </c>
      <c r="BK15" s="4" t="s">
        <v>442</v>
      </c>
      <c r="BL15" s="4" t="s">
        <v>3901</v>
      </c>
      <c r="BM15" s="4" t="s">
        <v>3022</v>
      </c>
      <c r="BN15" s="4" t="s">
        <v>412</v>
      </c>
      <c r="BO15" s="4" t="s">
        <v>3902</v>
      </c>
      <c r="BP15" s="4" t="s">
        <v>445</v>
      </c>
      <c r="BQ15" s="4" t="s">
        <v>3903</v>
      </c>
      <c r="BR15" s="4" t="s">
        <v>3904</v>
      </c>
      <c r="BS15" s="4" t="s">
        <v>3905</v>
      </c>
      <c r="BT15" s="4" t="s">
        <v>442</v>
      </c>
      <c r="BU15" s="4" t="s">
        <v>3906</v>
      </c>
      <c r="BV15" s="4" t="s">
        <v>3022</v>
      </c>
      <c r="BW15" s="4" t="s">
        <v>277</v>
      </c>
      <c r="BX15" s="4" t="s">
        <v>277</v>
      </c>
      <c r="BY15" s="4" t="s">
        <v>277</v>
      </c>
      <c r="BZ15" s="4" t="s">
        <v>277</v>
      </c>
      <c r="CA15" s="4" t="s">
        <v>277</v>
      </c>
      <c r="CB15" s="4" t="s">
        <v>277</v>
      </c>
      <c r="CC15" s="4" t="s">
        <v>277</v>
      </c>
      <c r="CD15" s="4" t="s">
        <v>277</v>
      </c>
      <c r="CE15" s="4" t="s">
        <v>277</v>
      </c>
      <c r="CF15" s="4" t="s">
        <v>277</v>
      </c>
      <c r="CG15" s="4" t="s">
        <v>277</v>
      </c>
      <c r="CH15" s="4" t="s">
        <v>277</v>
      </c>
      <c r="CI15" s="4" t="s">
        <v>277</v>
      </c>
      <c r="CJ15" s="4" t="s">
        <v>277</v>
      </c>
      <c r="CK15" s="4" t="s">
        <v>277</v>
      </c>
      <c r="CL15" s="4" t="s">
        <v>277</v>
      </c>
      <c r="CM15" s="4" t="s">
        <v>277</v>
      </c>
      <c r="CN15" s="4" t="s">
        <v>277</v>
      </c>
      <c r="CO15" s="4" t="s">
        <v>277</v>
      </c>
      <c r="CP15" s="4" t="s">
        <v>277</v>
      </c>
      <c r="CQ15" s="4" t="s">
        <v>277</v>
      </c>
      <c r="CR15" s="4" t="s">
        <v>277</v>
      </c>
      <c r="CS15" s="4" t="s">
        <v>277</v>
      </c>
      <c r="CT15" s="4" t="s">
        <v>277</v>
      </c>
      <c r="CU15" s="4" t="s">
        <v>277</v>
      </c>
      <c r="CV15" s="4" t="s">
        <v>277</v>
      </c>
      <c r="CW15" s="4" t="s">
        <v>277</v>
      </c>
      <c r="CX15" s="4" t="s">
        <v>277</v>
      </c>
      <c r="CY15" s="4" t="s">
        <v>277</v>
      </c>
      <c r="CZ15" s="4" t="s">
        <v>277</v>
      </c>
      <c r="DA15" s="4" t="s">
        <v>277</v>
      </c>
      <c r="DB15" s="4" t="s">
        <v>277</v>
      </c>
      <c r="DC15" s="4" t="s">
        <v>277</v>
      </c>
      <c r="DD15" s="4" t="s">
        <v>277</v>
      </c>
      <c r="DE15" s="4" t="s">
        <v>277</v>
      </c>
      <c r="DF15" s="4" t="s">
        <v>277</v>
      </c>
      <c r="DG15" s="4" t="s">
        <v>277</v>
      </c>
      <c r="DH15" s="4" t="s">
        <v>277</v>
      </c>
      <c r="DI15" s="4" t="s">
        <v>277</v>
      </c>
      <c r="DJ15" s="4" t="s">
        <v>277</v>
      </c>
      <c r="DK15" s="4" t="s">
        <v>277</v>
      </c>
      <c r="DL15" s="4" t="s">
        <v>277</v>
      </c>
      <c r="DM15" s="4" t="s">
        <v>277</v>
      </c>
      <c r="DN15" s="4" t="s">
        <v>277</v>
      </c>
      <c r="DO15" s="4" t="s">
        <v>277</v>
      </c>
      <c r="DP15" s="4" t="s">
        <v>277</v>
      </c>
      <c r="DQ15" s="4" t="s">
        <v>277</v>
      </c>
      <c r="DR15" s="4" t="s">
        <v>277</v>
      </c>
      <c r="DS15" s="4" t="s">
        <v>277</v>
      </c>
      <c r="DT15" s="4" t="s">
        <v>277</v>
      </c>
      <c r="DU15" s="4" t="s">
        <v>277</v>
      </c>
      <c r="DV15" s="4" t="s">
        <v>277</v>
      </c>
      <c r="DW15" s="4" t="s">
        <v>277</v>
      </c>
      <c r="DX15" s="4" t="s">
        <v>277</v>
      </c>
      <c r="DY15" s="4" t="s">
        <v>277</v>
      </c>
      <c r="DZ15" s="4" t="s">
        <v>277</v>
      </c>
      <c r="EA15" s="4" t="s">
        <v>277</v>
      </c>
      <c r="EB15" s="4" t="s">
        <v>277</v>
      </c>
      <c r="EC15" s="4" t="s">
        <v>277</v>
      </c>
      <c r="ED15" s="4" t="s">
        <v>277</v>
      </c>
      <c r="EE15" s="4" t="s">
        <v>277</v>
      </c>
      <c r="EF15" s="4" t="s">
        <v>277</v>
      </c>
      <c r="EG15" s="4" t="s">
        <v>277</v>
      </c>
      <c r="EH15" s="4" t="s">
        <v>277</v>
      </c>
      <c r="EI15" s="4" t="s">
        <v>277</v>
      </c>
      <c r="EJ15" s="4" t="s">
        <v>277</v>
      </c>
      <c r="EK15" s="4" t="s">
        <v>277</v>
      </c>
      <c r="EL15" s="4" t="s">
        <v>277</v>
      </c>
      <c r="EM15" s="4" t="s">
        <v>277</v>
      </c>
      <c r="EN15" s="4" t="s">
        <v>277</v>
      </c>
      <c r="EO15" s="4" t="s">
        <v>286</v>
      </c>
      <c r="EP15" s="4" t="s">
        <v>3460</v>
      </c>
      <c r="EQ15" s="4" t="s">
        <v>2000</v>
      </c>
      <c r="ER15" s="4" t="s">
        <v>3907</v>
      </c>
      <c r="ES15" s="4" t="s">
        <v>277</v>
      </c>
      <c r="ET15" s="4" t="s">
        <v>277</v>
      </c>
      <c r="EU15" s="4" t="s">
        <v>277</v>
      </c>
      <c r="EV15" s="4" t="s">
        <v>277</v>
      </c>
      <c r="EW15" s="4" t="s">
        <v>277</v>
      </c>
      <c r="EX15" s="4" t="s">
        <v>277</v>
      </c>
      <c r="EY15" s="4" t="s">
        <v>277</v>
      </c>
      <c r="EZ15" s="4" t="s">
        <v>277</v>
      </c>
      <c r="FA15" s="4" t="s">
        <v>277</v>
      </c>
      <c r="FB15" s="4" t="s">
        <v>277</v>
      </c>
      <c r="FC15" s="4" t="s">
        <v>277</v>
      </c>
      <c r="FD15" s="4" t="s">
        <v>277</v>
      </c>
      <c r="FE15" s="4" t="s">
        <v>277</v>
      </c>
      <c r="FF15" s="4" t="s">
        <v>277</v>
      </c>
      <c r="FG15" s="4" t="s">
        <v>277</v>
      </c>
      <c r="FH15" s="4" t="s">
        <v>277</v>
      </c>
      <c r="FI15" s="4" t="s">
        <v>290</v>
      </c>
      <c r="FJ15" s="4" t="s">
        <v>803</v>
      </c>
      <c r="FK15" s="4" t="s">
        <v>296</v>
      </c>
      <c r="FL15" s="4" t="s">
        <v>3908</v>
      </c>
      <c r="FM15" s="4" t="s">
        <v>3909</v>
      </c>
      <c r="FN15" s="4" t="s">
        <v>568</v>
      </c>
      <c r="FO15" s="4" t="s">
        <v>459</v>
      </c>
      <c r="FP15" s="4" t="s">
        <v>3910</v>
      </c>
      <c r="FQ15" s="4" t="s">
        <v>3911</v>
      </c>
      <c r="FR15" s="4" t="s">
        <v>3912</v>
      </c>
      <c r="FS15" s="4" t="s">
        <v>3913</v>
      </c>
      <c r="FT15" s="4" t="s">
        <v>341</v>
      </c>
      <c r="FU15" s="4" t="s">
        <v>277</v>
      </c>
      <c r="FV15" s="4" t="s">
        <v>277</v>
      </c>
      <c r="FW15" s="4" t="s">
        <v>277</v>
      </c>
      <c r="FX15" s="4" t="s">
        <v>3914</v>
      </c>
      <c r="FY15" s="4" t="s">
        <v>290</v>
      </c>
      <c r="FZ15" s="4" t="s">
        <v>277</v>
      </c>
      <c r="GA15" s="4" t="s">
        <v>277</v>
      </c>
      <c r="GB15" s="4" t="s">
        <v>277</v>
      </c>
      <c r="GC15" s="4" t="s">
        <v>277</v>
      </c>
      <c r="GD15" s="4" t="s">
        <v>277</v>
      </c>
      <c r="GE15" s="4" t="s">
        <v>277</v>
      </c>
      <c r="GF15" s="4" t="s">
        <v>277</v>
      </c>
      <c r="GG15" s="4" t="s">
        <v>277</v>
      </c>
      <c r="GH15" s="4" t="s">
        <v>277</v>
      </c>
      <c r="GI15" s="4" t="s">
        <v>277</v>
      </c>
      <c r="GJ15" s="4" t="s">
        <v>277</v>
      </c>
      <c r="GK15" s="4" t="s">
        <v>277</v>
      </c>
      <c r="GL15" s="4" t="s">
        <v>277</v>
      </c>
      <c r="GM15" s="4" t="s">
        <v>277</v>
      </c>
      <c r="GN15" s="4" t="s">
        <v>277</v>
      </c>
      <c r="GO15" s="4" t="s">
        <v>277</v>
      </c>
      <c r="GP15" s="4" t="s">
        <v>277</v>
      </c>
      <c r="GQ15" s="4" t="s">
        <v>277</v>
      </c>
      <c r="GR15" s="4" t="s">
        <v>277</v>
      </c>
      <c r="GS15" s="4" t="s">
        <v>277</v>
      </c>
      <c r="GT15" s="4" t="s">
        <v>277</v>
      </c>
      <c r="GU15" s="4" t="s">
        <v>277</v>
      </c>
      <c r="GV15" s="4" t="s">
        <v>277</v>
      </c>
      <c r="GW15" s="4" t="s">
        <v>277</v>
      </c>
      <c r="GX15" s="4" t="s">
        <v>277</v>
      </c>
      <c r="GY15" s="4" t="s">
        <v>277</v>
      </c>
      <c r="GZ15" s="4" t="s">
        <v>277</v>
      </c>
      <c r="HA15" s="4" t="s">
        <v>277</v>
      </c>
      <c r="HB15" s="4" t="s">
        <v>277</v>
      </c>
      <c r="HC15" s="4" t="s">
        <v>277</v>
      </c>
      <c r="HD15" s="4" t="s">
        <v>277</v>
      </c>
      <c r="HE15" s="4" t="s">
        <v>277</v>
      </c>
      <c r="HF15" s="4" t="s">
        <v>277</v>
      </c>
      <c r="HG15" s="4" t="s">
        <v>277</v>
      </c>
      <c r="HH15" s="4" t="s">
        <v>277</v>
      </c>
      <c r="HI15" s="4" t="s">
        <v>277</v>
      </c>
      <c r="HJ15" s="4" t="s">
        <v>277</v>
      </c>
      <c r="HK15" s="4" t="s">
        <v>277</v>
      </c>
      <c r="HL15" s="4" t="s">
        <v>3915</v>
      </c>
      <c r="HM15" s="4" t="s">
        <v>3916</v>
      </c>
      <c r="HN15" s="4" t="s">
        <v>341</v>
      </c>
      <c r="HO15" s="4" t="s">
        <v>300</v>
      </c>
      <c r="HP15" s="4" t="s">
        <v>277</v>
      </c>
      <c r="HQ15" s="4" t="s">
        <v>277</v>
      </c>
      <c r="HR15" s="4" t="s">
        <v>277</v>
      </c>
      <c r="HS15" s="4" t="s">
        <v>3917</v>
      </c>
      <c r="HT15" s="4" t="s">
        <v>3918</v>
      </c>
      <c r="HU15" s="4" t="s">
        <v>3090</v>
      </c>
      <c r="HV15" s="4" t="s">
        <v>341</v>
      </c>
      <c r="HW15" s="4" t="s">
        <v>1009</v>
      </c>
      <c r="HX15" s="4" t="s">
        <v>277</v>
      </c>
      <c r="HY15" s="4" t="s">
        <v>277</v>
      </c>
      <c r="HZ15" s="4" t="s">
        <v>277</v>
      </c>
      <c r="IA15" s="4" t="s">
        <v>3919</v>
      </c>
      <c r="IB15" s="4" t="s">
        <v>307</v>
      </c>
      <c r="IC15" s="4" t="s">
        <v>277</v>
      </c>
      <c r="ID15" s="4" t="s">
        <v>277</v>
      </c>
      <c r="IE15" s="4" t="s">
        <v>277</v>
      </c>
      <c r="IF15" s="4" t="s">
        <v>277</v>
      </c>
      <c r="IG15" s="4" t="s">
        <v>277</v>
      </c>
      <c r="IH15" s="4" t="s">
        <v>277</v>
      </c>
      <c r="II15" s="4" t="s">
        <v>277</v>
      </c>
      <c r="IJ15" s="4" t="s">
        <v>277</v>
      </c>
      <c r="IK15" s="4" t="s">
        <v>277</v>
      </c>
      <c r="IL15" s="4" t="s">
        <v>277</v>
      </c>
      <c r="IM15" s="4" t="s">
        <v>277</v>
      </c>
      <c r="IN15" s="4" t="s">
        <v>277</v>
      </c>
      <c r="IO15" s="4" t="s">
        <v>277</v>
      </c>
      <c r="IP15" s="4" t="s">
        <v>277</v>
      </c>
      <c r="IQ15" s="4" t="s">
        <v>277</v>
      </c>
      <c r="IR15" s="4" t="s">
        <v>277</v>
      </c>
      <c r="IS15" s="4" t="s">
        <v>277</v>
      </c>
      <c r="IT15" s="4" t="s">
        <v>277</v>
      </c>
      <c r="IU15" s="4" t="s">
        <v>277</v>
      </c>
      <c r="IV15" s="4" t="s">
        <v>277</v>
      </c>
      <c r="IW15" s="4" t="s">
        <v>277</v>
      </c>
      <c r="IX15" s="4" t="s">
        <v>277</v>
      </c>
      <c r="IY15" s="4" t="s">
        <v>277</v>
      </c>
      <c r="IZ15" s="4" t="s">
        <v>277</v>
      </c>
      <c r="JA15" s="4" t="s">
        <v>399</v>
      </c>
      <c r="JB15" s="4" t="s">
        <v>3920</v>
      </c>
      <c r="JC15" s="4" t="s">
        <v>3921</v>
      </c>
      <c r="JD15" s="4" t="s">
        <v>3642</v>
      </c>
      <c r="JE15" s="4" t="s">
        <v>765</v>
      </c>
      <c r="JF15" s="4" t="s">
        <v>3922</v>
      </c>
      <c r="JG15" s="4" t="s">
        <v>313</v>
      </c>
      <c r="JH15" s="4" t="s">
        <v>313</v>
      </c>
      <c r="JI15" s="4" t="s">
        <v>313</v>
      </c>
      <c r="JJ15" s="4" t="s">
        <v>313</v>
      </c>
      <c r="JK15" s="4" t="s">
        <v>313</v>
      </c>
      <c r="JL15" s="4" t="s">
        <v>522</v>
      </c>
      <c r="JM15" s="4" t="s">
        <v>313</v>
      </c>
      <c r="JN15" s="4" t="s">
        <v>312</v>
      </c>
      <c r="JO15" s="4" t="s">
        <v>312</v>
      </c>
      <c r="JP15" s="4" t="s">
        <v>313</v>
      </c>
      <c r="JQ15" s="4" t="s">
        <v>3923</v>
      </c>
      <c r="JR15" s="4" t="s">
        <v>3924</v>
      </c>
      <c r="JS15" s="4" t="s">
        <v>3925</v>
      </c>
      <c r="JT15" s="4" t="s">
        <v>3926</v>
      </c>
    </row>
    <row r="16" spans="1:280" ht="50.1" customHeight="1" x14ac:dyDescent="0.3">
      <c r="A16" s="4" t="s">
        <v>4247</v>
      </c>
      <c r="B16" s="4" t="s">
        <v>4248</v>
      </c>
      <c r="C16" s="4" t="s">
        <v>265</v>
      </c>
      <c r="D16" s="4" t="s">
        <v>266</v>
      </c>
      <c r="E16" s="4" t="s">
        <v>267</v>
      </c>
      <c r="F16" s="4" t="s">
        <v>712</v>
      </c>
      <c r="G16" s="4" t="s">
        <v>269</v>
      </c>
      <c r="H16" s="4" t="s">
        <v>270</v>
      </c>
      <c r="I16" s="4" t="s">
        <v>4249</v>
      </c>
      <c r="J16" s="4" t="s">
        <v>4250</v>
      </c>
      <c r="K16" s="4" t="s">
        <v>4251</v>
      </c>
      <c r="L16" s="4" t="s">
        <v>4252</v>
      </c>
      <c r="M16" s="4" t="s">
        <v>275</v>
      </c>
      <c r="N16" s="4" t="s">
        <v>275</v>
      </c>
      <c r="O16" s="4" t="s">
        <v>276</v>
      </c>
      <c r="P16" s="4" t="s">
        <v>277</v>
      </c>
      <c r="Q16" s="4" t="s">
        <v>277</v>
      </c>
      <c r="R16" s="4" t="s">
        <v>277</v>
      </c>
      <c r="S16" s="4" t="s">
        <v>277</v>
      </c>
      <c r="T16" s="4" t="s">
        <v>817</v>
      </c>
      <c r="U16" s="4" t="s">
        <v>818</v>
      </c>
      <c r="V16" s="4" t="s">
        <v>4253</v>
      </c>
      <c r="W16" s="4" t="s">
        <v>4254</v>
      </c>
      <c r="X16" s="4" t="s">
        <v>1123</v>
      </c>
      <c r="Y16" s="4" t="s">
        <v>763</v>
      </c>
      <c r="Z16" s="4" t="s">
        <v>2007</v>
      </c>
      <c r="AA16" s="4" t="s">
        <v>4255</v>
      </c>
      <c r="AB16" s="4" t="s">
        <v>4256</v>
      </c>
      <c r="AC16" s="4" t="s">
        <v>817</v>
      </c>
      <c r="AD16" s="4" t="s">
        <v>891</v>
      </c>
      <c r="AE16" s="4" t="s">
        <v>4257</v>
      </c>
      <c r="AF16" s="4" t="s">
        <v>4258</v>
      </c>
      <c r="AG16" s="4" t="s">
        <v>589</v>
      </c>
      <c r="AH16" s="4" t="s">
        <v>4259</v>
      </c>
      <c r="AI16" s="4" t="s">
        <v>2090</v>
      </c>
      <c r="AJ16" s="4" t="s">
        <v>4260</v>
      </c>
      <c r="AK16" s="4" t="s">
        <v>4261</v>
      </c>
      <c r="AL16" s="4" t="s">
        <v>277</v>
      </c>
      <c r="AM16" s="4" t="s">
        <v>277</v>
      </c>
      <c r="AN16" s="4" t="s">
        <v>277</v>
      </c>
      <c r="AO16" s="4" t="s">
        <v>277</v>
      </c>
      <c r="AP16" s="4" t="s">
        <v>277</v>
      </c>
      <c r="AQ16" s="4" t="s">
        <v>277</v>
      </c>
      <c r="AR16" s="4" t="s">
        <v>277</v>
      </c>
      <c r="AS16" s="4" t="s">
        <v>277</v>
      </c>
      <c r="AT16" s="4" t="s">
        <v>277</v>
      </c>
      <c r="AU16" s="4" t="s">
        <v>3950</v>
      </c>
      <c r="AV16" s="4" t="s">
        <v>283</v>
      </c>
      <c r="AW16" s="4" t="s">
        <v>1679</v>
      </c>
      <c r="AX16" s="4" t="s">
        <v>433</v>
      </c>
      <c r="AY16" s="4" t="s">
        <v>4262</v>
      </c>
      <c r="AZ16" s="4" t="s">
        <v>355</v>
      </c>
      <c r="BA16" s="4" t="s">
        <v>4263</v>
      </c>
      <c r="BB16" s="4" t="s">
        <v>536</v>
      </c>
      <c r="BC16" s="4" t="s">
        <v>4264</v>
      </c>
      <c r="BD16" s="4" t="s">
        <v>411</v>
      </c>
      <c r="BE16" s="4" t="s">
        <v>322</v>
      </c>
      <c r="BF16" s="4" t="s">
        <v>4265</v>
      </c>
      <c r="BG16" s="4" t="s">
        <v>1149</v>
      </c>
      <c r="BH16" s="4" t="s">
        <v>1538</v>
      </c>
      <c r="BI16" s="4" t="s">
        <v>4266</v>
      </c>
      <c r="BJ16" s="4" t="s">
        <v>2105</v>
      </c>
      <c r="BK16" s="4" t="s">
        <v>965</v>
      </c>
      <c r="BL16" s="4" t="s">
        <v>4267</v>
      </c>
      <c r="BM16" s="4" t="s">
        <v>330</v>
      </c>
      <c r="BN16" s="4" t="s">
        <v>283</v>
      </c>
      <c r="BO16" s="4" t="s">
        <v>2682</v>
      </c>
      <c r="BP16" s="4" t="s">
        <v>415</v>
      </c>
      <c r="BQ16" s="4" t="s">
        <v>698</v>
      </c>
      <c r="BR16" s="4" t="s">
        <v>1967</v>
      </c>
      <c r="BS16" s="4" t="s">
        <v>4268</v>
      </c>
      <c r="BT16" s="4" t="s">
        <v>2683</v>
      </c>
      <c r="BU16" s="4" t="s">
        <v>4267</v>
      </c>
      <c r="BV16" s="4" t="s">
        <v>330</v>
      </c>
      <c r="BW16" s="4" t="s">
        <v>277</v>
      </c>
      <c r="BX16" s="4" t="s">
        <v>277</v>
      </c>
      <c r="BY16" s="4" t="s">
        <v>277</v>
      </c>
      <c r="BZ16" s="4" t="s">
        <v>277</v>
      </c>
      <c r="CA16" s="4" t="s">
        <v>277</v>
      </c>
      <c r="CB16" s="4" t="s">
        <v>277</v>
      </c>
      <c r="CC16" s="4" t="s">
        <v>277</v>
      </c>
      <c r="CD16" s="4" t="s">
        <v>277</v>
      </c>
      <c r="CE16" s="4" t="s">
        <v>277</v>
      </c>
      <c r="CF16" s="4" t="s">
        <v>277</v>
      </c>
      <c r="CG16" s="4" t="s">
        <v>277</v>
      </c>
      <c r="CH16" s="4" t="s">
        <v>277</v>
      </c>
      <c r="CI16" s="4" t="s">
        <v>277</v>
      </c>
      <c r="CJ16" s="4" t="s">
        <v>277</v>
      </c>
      <c r="CK16" s="4" t="s">
        <v>277</v>
      </c>
      <c r="CL16" s="4" t="s">
        <v>277</v>
      </c>
      <c r="CM16" s="4" t="s">
        <v>277</v>
      </c>
      <c r="CN16" s="4" t="s">
        <v>277</v>
      </c>
      <c r="CO16" s="4" t="s">
        <v>277</v>
      </c>
      <c r="CP16" s="4" t="s">
        <v>277</v>
      </c>
      <c r="CQ16" s="4" t="s">
        <v>277</v>
      </c>
      <c r="CR16" s="4" t="s">
        <v>277</v>
      </c>
      <c r="CS16" s="4" t="s">
        <v>277</v>
      </c>
      <c r="CT16" s="4" t="s">
        <v>277</v>
      </c>
      <c r="CU16" s="4" t="s">
        <v>277</v>
      </c>
      <c r="CV16" s="4" t="s">
        <v>277</v>
      </c>
      <c r="CW16" s="4" t="s">
        <v>277</v>
      </c>
      <c r="CX16" s="4" t="s">
        <v>277</v>
      </c>
      <c r="CY16" s="4" t="s">
        <v>277</v>
      </c>
      <c r="CZ16" s="4" t="s">
        <v>277</v>
      </c>
      <c r="DA16" s="4" t="s">
        <v>277</v>
      </c>
      <c r="DB16" s="4" t="s">
        <v>277</v>
      </c>
      <c r="DC16" s="4" t="s">
        <v>277</v>
      </c>
      <c r="DD16" s="4" t="s">
        <v>277</v>
      </c>
      <c r="DE16" s="4" t="s">
        <v>537</v>
      </c>
      <c r="DF16" s="4" t="s">
        <v>4269</v>
      </c>
      <c r="DG16" s="4" t="s">
        <v>1031</v>
      </c>
      <c r="DH16" s="4" t="s">
        <v>4270</v>
      </c>
      <c r="DI16" s="4" t="s">
        <v>277</v>
      </c>
      <c r="DJ16" s="4" t="s">
        <v>277</v>
      </c>
      <c r="DK16" s="4" t="s">
        <v>277</v>
      </c>
      <c r="DL16" s="4" t="s">
        <v>277</v>
      </c>
      <c r="DM16" s="4" t="s">
        <v>277</v>
      </c>
      <c r="DN16" s="4" t="s">
        <v>277</v>
      </c>
      <c r="DO16" s="4" t="s">
        <v>277</v>
      </c>
      <c r="DP16" s="4" t="s">
        <v>277</v>
      </c>
      <c r="DQ16" s="4" t="s">
        <v>277</v>
      </c>
      <c r="DR16" s="4" t="s">
        <v>277</v>
      </c>
      <c r="DS16" s="4" t="s">
        <v>277</v>
      </c>
      <c r="DT16" s="4" t="s">
        <v>277</v>
      </c>
      <c r="DU16" s="4" t="s">
        <v>277</v>
      </c>
      <c r="DV16" s="4" t="s">
        <v>277</v>
      </c>
      <c r="DW16" s="4" t="s">
        <v>277</v>
      </c>
      <c r="DX16" s="4" t="s">
        <v>277</v>
      </c>
      <c r="DY16" s="4" t="s">
        <v>277</v>
      </c>
      <c r="DZ16" s="4" t="s">
        <v>277</v>
      </c>
      <c r="EA16" s="4" t="s">
        <v>277</v>
      </c>
      <c r="EB16" s="4" t="s">
        <v>277</v>
      </c>
      <c r="EC16" s="4" t="s">
        <v>277</v>
      </c>
      <c r="ED16" s="4" t="s">
        <v>277</v>
      </c>
      <c r="EE16" s="4" t="s">
        <v>277</v>
      </c>
      <c r="EF16" s="4" t="s">
        <v>277</v>
      </c>
      <c r="EG16" s="4" t="s">
        <v>277</v>
      </c>
      <c r="EH16" s="4" t="s">
        <v>277</v>
      </c>
      <c r="EI16" s="4" t="s">
        <v>277</v>
      </c>
      <c r="EJ16" s="4" t="s">
        <v>277</v>
      </c>
      <c r="EK16" s="4" t="s">
        <v>277</v>
      </c>
      <c r="EL16" s="4" t="s">
        <v>277</v>
      </c>
      <c r="EM16" s="4" t="s">
        <v>277</v>
      </c>
      <c r="EN16" s="4" t="s">
        <v>277</v>
      </c>
      <c r="EO16" s="4" t="s">
        <v>277</v>
      </c>
      <c r="EP16" s="4" t="s">
        <v>277</v>
      </c>
      <c r="EQ16" s="4" t="s">
        <v>277</v>
      </c>
      <c r="ER16" s="4" t="s">
        <v>277</v>
      </c>
      <c r="ES16" s="4" t="s">
        <v>277</v>
      </c>
      <c r="ET16" s="4" t="s">
        <v>277</v>
      </c>
      <c r="EU16" s="4" t="s">
        <v>277</v>
      </c>
      <c r="EV16" s="4" t="s">
        <v>277</v>
      </c>
      <c r="EW16" s="4" t="s">
        <v>277</v>
      </c>
      <c r="EX16" s="4" t="s">
        <v>277</v>
      </c>
      <c r="EY16" s="4" t="s">
        <v>277</v>
      </c>
      <c r="EZ16" s="4" t="s">
        <v>277</v>
      </c>
      <c r="FA16" s="4" t="s">
        <v>277</v>
      </c>
      <c r="FB16" s="4" t="s">
        <v>277</v>
      </c>
      <c r="FC16" s="4" t="s">
        <v>277</v>
      </c>
      <c r="FD16" s="4" t="s">
        <v>277</v>
      </c>
      <c r="FE16" s="4" t="s">
        <v>277</v>
      </c>
      <c r="FF16" s="4" t="s">
        <v>277</v>
      </c>
      <c r="FG16" s="4" t="s">
        <v>277</v>
      </c>
      <c r="FH16" s="4" t="s">
        <v>277</v>
      </c>
      <c r="FI16" s="4" t="s">
        <v>267</v>
      </c>
      <c r="FJ16" s="4" t="s">
        <v>295</v>
      </c>
      <c r="FK16" s="4" t="s">
        <v>296</v>
      </c>
      <c r="FL16" s="4" t="s">
        <v>4271</v>
      </c>
      <c r="FM16" s="4" t="s">
        <v>1268</v>
      </c>
      <c r="FN16" s="4" t="s">
        <v>277</v>
      </c>
      <c r="FO16" s="4" t="s">
        <v>277</v>
      </c>
      <c r="FP16" s="4" t="s">
        <v>277</v>
      </c>
      <c r="FQ16" s="4" t="s">
        <v>277</v>
      </c>
      <c r="FR16" s="4" t="s">
        <v>1766</v>
      </c>
      <c r="FS16" s="4" t="s">
        <v>1691</v>
      </c>
      <c r="FT16" s="4" t="s">
        <v>299</v>
      </c>
      <c r="FU16" s="4" t="s">
        <v>277</v>
      </c>
      <c r="FV16" s="4" t="s">
        <v>277</v>
      </c>
      <c r="FW16" s="4" t="s">
        <v>277</v>
      </c>
      <c r="FX16" s="4" t="s">
        <v>4272</v>
      </c>
      <c r="FY16" s="4" t="s">
        <v>300</v>
      </c>
      <c r="FZ16" s="4" t="s">
        <v>277</v>
      </c>
      <c r="GA16" s="4" t="s">
        <v>277</v>
      </c>
      <c r="GB16" s="4" t="s">
        <v>4273</v>
      </c>
      <c r="GC16" s="4" t="s">
        <v>299</v>
      </c>
      <c r="GD16" s="4" t="s">
        <v>277</v>
      </c>
      <c r="GE16" s="4" t="s">
        <v>277</v>
      </c>
      <c r="GF16" s="4" t="s">
        <v>277</v>
      </c>
      <c r="GG16" s="4" t="s">
        <v>4274</v>
      </c>
      <c r="GH16" s="4" t="s">
        <v>300</v>
      </c>
      <c r="GI16" s="4" t="s">
        <v>277</v>
      </c>
      <c r="GJ16" s="4" t="s">
        <v>277</v>
      </c>
      <c r="GK16" s="4" t="s">
        <v>277</v>
      </c>
      <c r="GL16" s="4" t="s">
        <v>277</v>
      </c>
      <c r="GM16" s="4" t="s">
        <v>277</v>
      </c>
      <c r="GN16" s="4" t="s">
        <v>277</v>
      </c>
      <c r="GO16" s="4" t="s">
        <v>277</v>
      </c>
      <c r="GP16" s="4" t="s">
        <v>277</v>
      </c>
      <c r="GQ16" s="4" t="s">
        <v>277</v>
      </c>
      <c r="GR16" s="4" t="s">
        <v>277</v>
      </c>
      <c r="GS16" s="4" t="s">
        <v>277</v>
      </c>
      <c r="GT16" s="4" t="s">
        <v>277</v>
      </c>
      <c r="GU16" s="4" t="s">
        <v>277</v>
      </c>
      <c r="GV16" s="4" t="s">
        <v>277</v>
      </c>
      <c r="GW16" s="4" t="s">
        <v>277</v>
      </c>
      <c r="GX16" s="4" t="s">
        <v>277</v>
      </c>
      <c r="GY16" s="4" t="s">
        <v>277</v>
      </c>
      <c r="GZ16" s="4" t="s">
        <v>277</v>
      </c>
      <c r="HA16" s="4" t="s">
        <v>277</v>
      </c>
      <c r="HB16" s="4" t="s">
        <v>277</v>
      </c>
      <c r="HC16" s="4" t="s">
        <v>277</v>
      </c>
      <c r="HD16" s="4" t="s">
        <v>277</v>
      </c>
      <c r="HE16" s="4" t="s">
        <v>277</v>
      </c>
      <c r="HF16" s="4" t="s">
        <v>277</v>
      </c>
      <c r="HG16" s="4" t="s">
        <v>277</v>
      </c>
      <c r="HH16" s="4" t="s">
        <v>277</v>
      </c>
      <c r="HI16" s="4" t="s">
        <v>277</v>
      </c>
      <c r="HJ16" s="4" t="s">
        <v>277</v>
      </c>
      <c r="HK16" s="4" t="s">
        <v>277</v>
      </c>
      <c r="HL16" s="4" t="s">
        <v>277</v>
      </c>
      <c r="HM16" s="4" t="s">
        <v>277</v>
      </c>
      <c r="HN16" s="4" t="s">
        <v>277</v>
      </c>
      <c r="HO16" s="4" t="s">
        <v>277</v>
      </c>
      <c r="HP16" s="4" t="s">
        <v>277</v>
      </c>
      <c r="HQ16" s="4" t="s">
        <v>277</v>
      </c>
      <c r="HR16" s="4" t="s">
        <v>277</v>
      </c>
      <c r="HS16" s="4" t="s">
        <v>277</v>
      </c>
      <c r="HT16" s="4" t="s">
        <v>277</v>
      </c>
      <c r="HU16" s="4" t="s">
        <v>277</v>
      </c>
      <c r="HV16" s="4" t="s">
        <v>277</v>
      </c>
      <c r="HW16" s="4" t="s">
        <v>277</v>
      </c>
      <c r="HX16" s="4" t="s">
        <v>277</v>
      </c>
      <c r="HY16" s="4" t="s">
        <v>277</v>
      </c>
      <c r="HZ16" s="4" t="s">
        <v>277</v>
      </c>
      <c r="IA16" s="4" t="s">
        <v>277</v>
      </c>
      <c r="IB16" s="4" t="s">
        <v>277</v>
      </c>
      <c r="IC16" s="4" t="s">
        <v>277</v>
      </c>
      <c r="ID16" s="4" t="s">
        <v>277</v>
      </c>
      <c r="IE16" s="4" t="s">
        <v>277</v>
      </c>
      <c r="IF16" s="4" t="s">
        <v>277</v>
      </c>
      <c r="IG16" s="4" t="s">
        <v>277</v>
      </c>
      <c r="IH16" s="4" t="s">
        <v>277</v>
      </c>
      <c r="II16" s="4" t="s">
        <v>277</v>
      </c>
      <c r="IJ16" s="4" t="s">
        <v>277</v>
      </c>
      <c r="IK16" s="4" t="s">
        <v>277</v>
      </c>
      <c r="IL16" s="4" t="s">
        <v>277</v>
      </c>
      <c r="IM16" s="4" t="s">
        <v>277</v>
      </c>
      <c r="IN16" s="4" t="s">
        <v>277</v>
      </c>
      <c r="IO16" s="4" t="s">
        <v>277</v>
      </c>
      <c r="IP16" s="4" t="s">
        <v>277</v>
      </c>
      <c r="IQ16" s="4" t="s">
        <v>277</v>
      </c>
      <c r="IR16" s="4" t="s">
        <v>277</v>
      </c>
      <c r="IS16" s="4" t="s">
        <v>277</v>
      </c>
      <c r="IT16" s="4" t="s">
        <v>277</v>
      </c>
      <c r="IU16" s="4" t="s">
        <v>277</v>
      </c>
      <c r="IV16" s="4" t="s">
        <v>277</v>
      </c>
      <c r="IW16" s="4" t="s">
        <v>277</v>
      </c>
      <c r="IX16" s="4" t="s">
        <v>277</v>
      </c>
      <c r="IY16" s="4" t="s">
        <v>277</v>
      </c>
      <c r="IZ16" s="4" t="s">
        <v>277</v>
      </c>
      <c r="JA16" s="4" t="s">
        <v>277</v>
      </c>
      <c r="JB16" s="4" t="s">
        <v>476</v>
      </c>
      <c r="JC16" s="4" t="s">
        <v>3766</v>
      </c>
      <c r="JD16" s="4" t="s">
        <v>4275</v>
      </c>
      <c r="JE16" s="4" t="s">
        <v>4276</v>
      </c>
      <c r="JF16" s="4" t="s">
        <v>1975</v>
      </c>
      <c r="JG16" s="4" t="s">
        <v>313</v>
      </c>
      <c r="JH16" s="4" t="s">
        <v>313</v>
      </c>
      <c r="JI16" s="4" t="s">
        <v>313</v>
      </c>
      <c r="JJ16" s="4" t="s">
        <v>313</v>
      </c>
      <c r="JK16" s="4" t="s">
        <v>313</v>
      </c>
      <c r="JL16" s="4" t="s">
        <v>1287</v>
      </c>
      <c r="JM16" s="4" t="s">
        <v>313</v>
      </c>
      <c r="JN16" s="4" t="s">
        <v>313</v>
      </c>
      <c r="JO16" s="4" t="s">
        <v>312</v>
      </c>
      <c r="JP16" s="4" t="s">
        <v>313</v>
      </c>
      <c r="JQ16" s="4" t="s">
        <v>4277</v>
      </c>
      <c r="JR16" s="4" t="s">
        <v>4278</v>
      </c>
      <c r="JS16" s="4" t="s">
        <v>4279</v>
      </c>
      <c r="JT16" s="4" t="s">
        <v>4280</v>
      </c>
    </row>
    <row r="17" spans="1:280" ht="50.1" customHeight="1" x14ac:dyDescent="0.3">
      <c r="A17" s="4" t="s">
        <v>4329</v>
      </c>
      <c r="B17" s="4" t="s">
        <v>4330</v>
      </c>
      <c r="C17" s="4" t="s">
        <v>554</v>
      </c>
      <c r="D17" s="4" t="s">
        <v>555</v>
      </c>
      <c r="E17" s="4" t="s">
        <v>267</v>
      </c>
      <c r="F17" s="4" t="s">
        <v>712</v>
      </c>
      <c r="G17" s="4" t="s">
        <v>269</v>
      </c>
      <c r="H17" s="4" t="s">
        <v>778</v>
      </c>
      <c r="I17" s="4" t="s">
        <v>4331</v>
      </c>
      <c r="J17" s="4" t="s">
        <v>4332</v>
      </c>
      <c r="K17" s="4" t="s">
        <v>4333</v>
      </c>
      <c r="L17" s="4" t="s">
        <v>4334</v>
      </c>
      <c r="M17" s="4" t="s">
        <v>275</v>
      </c>
      <c r="N17" s="4" t="s">
        <v>275</v>
      </c>
      <c r="O17" s="4" t="s">
        <v>276</v>
      </c>
      <c r="P17" s="4" t="s">
        <v>277</v>
      </c>
      <c r="Q17" s="4" t="s">
        <v>277</v>
      </c>
      <c r="R17" s="4" t="s">
        <v>277</v>
      </c>
      <c r="S17" s="4" t="s">
        <v>277</v>
      </c>
      <c r="T17" s="4" t="s">
        <v>277</v>
      </c>
      <c r="U17" s="4" t="s">
        <v>277</v>
      </c>
      <c r="V17" s="4" t="s">
        <v>277</v>
      </c>
      <c r="W17" s="4" t="s">
        <v>277</v>
      </c>
      <c r="X17" s="4" t="s">
        <v>277</v>
      </c>
      <c r="Y17" s="4" t="s">
        <v>277</v>
      </c>
      <c r="Z17" s="4" t="s">
        <v>277</v>
      </c>
      <c r="AA17" s="4" t="s">
        <v>277</v>
      </c>
      <c r="AB17" s="4" t="s">
        <v>277</v>
      </c>
      <c r="AC17" s="4" t="s">
        <v>277</v>
      </c>
      <c r="AD17" s="4" t="s">
        <v>277</v>
      </c>
      <c r="AE17" s="4" t="s">
        <v>277</v>
      </c>
      <c r="AF17" s="4" t="s">
        <v>277</v>
      </c>
      <c r="AG17" s="4" t="s">
        <v>277</v>
      </c>
      <c r="AH17" s="4" t="s">
        <v>277</v>
      </c>
      <c r="AI17" s="4" t="s">
        <v>277</v>
      </c>
      <c r="AJ17" s="4" t="s">
        <v>277</v>
      </c>
      <c r="AK17" s="4" t="s">
        <v>277</v>
      </c>
      <c r="AL17" s="4" t="s">
        <v>277</v>
      </c>
      <c r="AM17" s="4" t="s">
        <v>277</v>
      </c>
      <c r="AN17" s="4" t="s">
        <v>277</v>
      </c>
      <c r="AO17" s="4" t="s">
        <v>277</v>
      </c>
      <c r="AP17" s="4" t="s">
        <v>277</v>
      </c>
      <c r="AQ17" s="4" t="s">
        <v>277</v>
      </c>
      <c r="AR17" s="4" t="s">
        <v>277</v>
      </c>
      <c r="AS17" s="4" t="s">
        <v>277</v>
      </c>
      <c r="AT17" s="4" t="s">
        <v>277</v>
      </c>
      <c r="AU17" s="4" t="s">
        <v>3950</v>
      </c>
      <c r="AV17" s="4" t="s">
        <v>322</v>
      </c>
      <c r="AW17" s="4" t="s">
        <v>4335</v>
      </c>
      <c r="AX17" s="4" t="s">
        <v>940</v>
      </c>
      <c r="AY17" s="4" t="s">
        <v>1922</v>
      </c>
      <c r="AZ17" s="4" t="s">
        <v>355</v>
      </c>
      <c r="BA17" s="4" t="s">
        <v>4336</v>
      </c>
      <c r="BB17" s="4" t="s">
        <v>4337</v>
      </c>
      <c r="BC17" s="4" t="s">
        <v>4338</v>
      </c>
      <c r="BD17" s="4" t="s">
        <v>325</v>
      </c>
      <c r="BE17" s="4" t="s">
        <v>322</v>
      </c>
      <c r="BF17" s="4" t="s">
        <v>4339</v>
      </c>
      <c r="BG17" s="4" t="s">
        <v>1635</v>
      </c>
      <c r="BH17" s="4" t="s">
        <v>4340</v>
      </c>
      <c r="BI17" s="4" t="s">
        <v>4341</v>
      </c>
      <c r="BJ17" s="4" t="s">
        <v>4342</v>
      </c>
      <c r="BK17" s="4" t="s">
        <v>693</v>
      </c>
      <c r="BL17" s="4" t="s">
        <v>4343</v>
      </c>
      <c r="BM17" s="4" t="s">
        <v>325</v>
      </c>
      <c r="BN17" s="4" t="s">
        <v>277</v>
      </c>
      <c r="BO17" s="4" t="s">
        <v>277</v>
      </c>
      <c r="BP17" s="4" t="s">
        <v>277</v>
      </c>
      <c r="BQ17" s="4" t="s">
        <v>277</v>
      </c>
      <c r="BR17" s="4" t="s">
        <v>277</v>
      </c>
      <c r="BS17" s="4" t="s">
        <v>277</v>
      </c>
      <c r="BT17" s="4" t="s">
        <v>277</v>
      </c>
      <c r="BU17" s="4" t="s">
        <v>277</v>
      </c>
      <c r="BV17" s="4" t="s">
        <v>277</v>
      </c>
      <c r="BW17" s="4" t="s">
        <v>277</v>
      </c>
      <c r="BX17" s="4" t="s">
        <v>277</v>
      </c>
      <c r="BY17" s="4" t="s">
        <v>277</v>
      </c>
      <c r="BZ17" s="4" t="s">
        <v>277</v>
      </c>
      <c r="CA17" s="4" t="s">
        <v>277</v>
      </c>
      <c r="CB17" s="4" t="s">
        <v>277</v>
      </c>
      <c r="CC17" s="4" t="s">
        <v>277</v>
      </c>
      <c r="CD17" s="4" t="s">
        <v>277</v>
      </c>
      <c r="CE17" s="4" t="s">
        <v>277</v>
      </c>
      <c r="CF17" s="4" t="s">
        <v>277</v>
      </c>
      <c r="CG17" s="4" t="s">
        <v>277</v>
      </c>
      <c r="CH17" s="4" t="s">
        <v>277</v>
      </c>
      <c r="CI17" s="4" t="s">
        <v>277</v>
      </c>
      <c r="CJ17" s="4" t="s">
        <v>277</v>
      </c>
      <c r="CK17" s="4" t="s">
        <v>277</v>
      </c>
      <c r="CL17" s="4" t="s">
        <v>277</v>
      </c>
      <c r="CM17" s="4" t="s">
        <v>277</v>
      </c>
      <c r="CN17" s="4" t="s">
        <v>277</v>
      </c>
      <c r="CO17" s="4" t="s">
        <v>277</v>
      </c>
      <c r="CP17" s="4" t="s">
        <v>277</v>
      </c>
      <c r="CQ17" s="4" t="s">
        <v>277</v>
      </c>
      <c r="CR17" s="4" t="s">
        <v>277</v>
      </c>
      <c r="CS17" s="4" t="s">
        <v>277</v>
      </c>
      <c r="CT17" s="4" t="s">
        <v>277</v>
      </c>
      <c r="CU17" s="4" t="s">
        <v>277</v>
      </c>
      <c r="CV17" s="4" t="s">
        <v>277</v>
      </c>
      <c r="CW17" s="4" t="s">
        <v>277</v>
      </c>
      <c r="CX17" s="4" t="s">
        <v>277</v>
      </c>
      <c r="CY17" s="4" t="s">
        <v>277</v>
      </c>
      <c r="CZ17" s="4" t="s">
        <v>277</v>
      </c>
      <c r="DA17" s="4" t="s">
        <v>277</v>
      </c>
      <c r="DB17" s="4" t="s">
        <v>277</v>
      </c>
      <c r="DC17" s="4" t="s">
        <v>277</v>
      </c>
      <c r="DD17" s="4" t="s">
        <v>277</v>
      </c>
      <c r="DE17" s="4" t="s">
        <v>277</v>
      </c>
      <c r="DF17" s="4" t="s">
        <v>277</v>
      </c>
      <c r="DG17" s="4" t="s">
        <v>277</v>
      </c>
      <c r="DH17" s="4" t="s">
        <v>277</v>
      </c>
      <c r="DI17" s="4" t="s">
        <v>277</v>
      </c>
      <c r="DJ17" s="4" t="s">
        <v>277</v>
      </c>
      <c r="DK17" s="4" t="s">
        <v>277</v>
      </c>
      <c r="DL17" s="4" t="s">
        <v>277</v>
      </c>
      <c r="DM17" s="4" t="s">
        <v>277</v>
      </c>
      <c r="DN17" s="4" t="s">
        <v>277</v>
      </c>
      <c r="DO17" s="4" t="s">
        <v>277</v>
      </c>
      <c r="DP17" s="4" t="s">
        <v>277</v>
      </c>
      <c r="DQ17" s="4" t="s">
        <v>277</v>
      </c>
      <c r="DR17" s="4" t="s">
        <v>277</v>
      </c>
      <c r="DS17" s="4" t="s">
        <v>277</v>
      </c>
      <c r="DT17" s="4" t="s">
        <v>277</v>
      </c>
      <c r="DU17" s="4" t="s">
        <v>277</v>
      </c>
      <c r="DV17" s="4" t="s">
        <v>277</v>
      </c>
      <c r="DW17" s="4" t="s">
        <v>277</v>
      </c>
      <c r="DX17" s="4" t="s">
        <v>277</v>
      </c>
      <c r="DY17" s="4" t="s">
        <v>277</v>
      </c>
      <c r="DZ17" s="4" t="s">
        <v>277</v>
      </c>
      <c r="EA17" s="4" t="s">
        <v>277</v>
      </c>
      <c r="EB17" s="4" t="s">
        <v>277</v>
      </c>
      <c r="EC17" s="4" t="s">
        <v>277</v>
      </c>
      <c r="ED17" s="4" t="s">
        <v>277</v>
      </c>
      <c r="EE17" s="4" t="s">
        <v>277</v>
      </c>
      <c r="EF17" s="4" t="s">
        <v>277</v>
      </c>
      <c r="EG17" s="4" t="s">
        <v>277</v>
      </c>
      <c r="EH17" s="4" t="s">
        <v>277</v>
      </c>
      <c r="EI17" s="4" t="s">
        <v>277</v>
      </c>
      <c r="EJ17" s="4" t="s">
        <v>277</v>
      </c>
      <c r="EK17" s="4" t="s">
        <v>797</v>
      </c>
      <c r="EL17" s="4" t="s">
        <v>4344</v>
      </c>
      <c r="EM17" s="4" t="s">
        <v>2628</v>
      </c>
      <c r="EN17" s="4" t="s">
        <v>4345</v>
      </c>
      <c r="EO17" s="4" t="s">
        <v>277</v>
      </c>
      <c r="EP17" s="4" t="s">
        <v>277</v>
      </c>
      <c r="EQ17" s="4" t="s">
        <v>277</v>
      </c>
      <c r="ER17" s="4" t="s">
        <v>277</v>
      </c>
      <c r="ES17" s="4" t="s">
        <v>277</v>
      </c>
      <c r="ET17" s="4" t="s">
        <v>277</v>
      </c>
      <c r="EU17" s="4" t="s">
        <v>277</v>
      </c>
      <c r="EV17" s="4" t="s">
        <v>277</v>
      </c>
      <c r="EW17" s="4" t="s">
        <v>277</v>
      </c>
      <c r="EX17" s="4" t="s">
        <v>277</v>
      </c>
      <c r="EY17" s="4" t="s">
        <v>277</v>
      </c>
      <c r="EZ17" s="4" t="s">
        <v>277</v>
      </c>
      <c r="FA17" s="4" t="s">
        <v>277</v>
      </c>
      <c r="FB17" s="4" t="s">
        <v>277</v>
      </c>
      <c r="FC17" s="4" t="s">
        <v>277</v>
      </c>
      <c r="FD17" s="4" t="s">
        <v>277</v>
      </c>
      <c r="FE17" s="4" t="s">
        <v>277</v>
      </c>
      <c r="FF17" s="4" t="s">
        <v>277</v>
      </c>
      <c r="FG17" s="4" t="s">
        <v>277</v>
      </c>
      <c r="FH17" s="4" t="s">
        <v>277</v>
      </c>
      <c r="FI17" s="4" t="s">
        <v>290</v>
      </c>
      <c r="FJ17" s="4" t="s">
        <v>568</v>
      </c>
      <c r="FK17" s="4" t="s">
        <v>459</v>
      </c>
      <c r="FL17" s="4" t="s">
        <v>4346</v>
      </c>
      <c r="FM17" s="4" t="s">
        <v>2999</v>
      </c>
      <c r="FN17" s="4" t="s">
        <v>295</v>
      </c>
      <c r="FO17" s="4" t="s">
        <v>296</v>
      </c>
      <c r="FP17" s="4" t="s">
        <v>4347</v>
      </c>
      <c r="FQ17" s="4" t="s">
        <v>1268</v>
      </c>
      <c r="FR17" s="4" t="s">
        <v>651</v>
      </c>
      <c r="FS17" s="4" t="s">
        <v>3217</v>
      </c>
      <c r="FT17" s="4" t="s">
        <v>575</v>
      </c>
      <c r="FU17" s="4" t="s">
        <v>277</v>
      </c>
      <c r="FV17" s="4" t="s">
        <v>277</v>
      </c>
      <c r="FW17" s="4" t="s">
        <v>277</v>
      </c>
      <c r="FX17" s="4" t="s">
        <v>4348</v>
      </c>
      <c r="FY17" s="4" t="s">
        <v>300</v>
      </c>
      <c r="FZ17" s="4" t="s">
        <v>277</v>
      </c>
      <c r="GA17" s="4" t="s">
        <v>277</v>
      </c>
      <c r="GB17" s="4" t="s">
        <v>3490</v>
      </c>
      <c r="GC17" s="4" t="s">
        <v>575</v>
      </c>
      <c r="GD17" s="4" t="s">
        <v>277</v>
      </c>
      <c r="GE17" s="4" t="s">
        <v>277</v>
      </c>
      <c r="GF17" s="4" t="s">
        <v>277</v>
      </c>
      <c r="GG17" s="4" t="s">
        <v>4349</v>
      </c>
      <c r="GH17" s="4" t="s">
        <v>300</v>
      </c>
      <c r="GI17" s="4" t="s">
        <v>277</v>
      </c>
      <c r="GJ17" s="4" t="s">
        <v>277</v>
      </c>
      <c r="GK17" s="4" t="s">
        <v>652</v>
      </c>
      <c r="GL17" s="4" t="s">
        <v>575</v>
      </c>
      <c r="GM17" s="4" t="s">
        <v>277</v>
      </c>
      <c r="GN17" s="4" t="s">
        <v>277</v>
      </c>
      <c r="GO17" s="4" t="s">
        <v>277</v>
      </c>
      <c r="GP17" s="4" t="s">
        <v>4350</v>
      </c>
      <c r="GQ17" s="4" t="s">
        <v>300</v>
      </c>
      <c r="GR17" s="4" t="s">
        <v>277</v>
      </c>
      <c r="GS17" s="4" t="s">
        <v>277</v>
      </c>
      <c r="GT17" s="4" t="s">
        <v>4351</v>
      </c>
      <c r="GU17" s="4" t="s">
        <v>575</v>
      </c>
      <c r="GV17" s="4" t="s">
        <v>277</v>
      </c>
      <c r="GW17" s="4" t="s">
        <v>277</v>
      </c>
      <c r="GX17" s="4" t="s">
        <v>277</v>
      </c>
      <c r="GY17" s="4" t="s">
        <v>4352</v>
      </c>
      <c r="GZ17" s="4" t="s">
        <v>300</v>
      </c>
      <c r="HA17" s="4" t="s">
        <v>277</v>
      </c>
      <c r="HB17" s="4" t="s">
        <v>277</v>
      </c>
      <c r="HC17" s="4" t="s">
        <v>4353</v>
      </c>
      <c r="HD17" s="4" t="s">
        <v>575</v>
      </c>
      <c r="HE17" s="4" t="s">
        <v>277</v>
      </c>
      <c r="HF17" s="4" t="s">
        <v>277</v>
      </c>
      <c r="HG17" s="4" t="s">
        <v>277</v>
      </c>
      <c r="HH17" s="4" t="s">
        <v>4354</v>
      </c>
      <c r="HI17" s="4" t="s">
        <v>300</v>
      </c>
      <c r="HJ17" s="4" t="s">
        <v>277</v>
      </c>
      <c r="HK17" s="4" t="s">
        <v>277</v>
      </c>
      <c r="HL17" s="4" t="s">
        <v>4355</v>
      </c>
      <c r="HM17" s="4" t="s">
        <v>4356</v>
      </c>
      <c r="HN17" s="4" t="s">
        <v>575</v>
      </c>
      <c r="HO17" s="4" t="s">
        <v>676</v>
      </c>
      <c r="HP17" s="4" t="s">
        <v>277</v>
      </c>
      <c r="HQ17" s="4" t="s">
        <v>277</v>
      </c>
      <c r="HR17" s="4" t="s">
        <v>277</v>
      </c>
      <c r="HS17" s="4" t="s">
        <v>4357</v>
      </c>
      <c r="HT17" s="4" t="s">
        <v>4358</v>
      </c>
      <c r="HU17" s="4" t="s">
        <v>4359</v>
      </c>
      <c r="HV17" s="4" t="s">
        <v>575</v>
      </c>
      <c r="HW17" s="4" t="s">
        <v>300</v>
      </c>
      <c r="HX17" s="4" t="s">
        <v>277</v>
      </c>
      <c r="HY17" s="4" t="s">
        <v>277</v>
      </c>
      <c r="HZ17" s="4" t="s">
        <v>277</v>
      </c>
      <c r="IA17" s="4" t="s">
        <v>4360</v>
      </c>
      <c r="IB17" s="4" t="s">
        <v>4361</v>
      </c>
      <c r="IC17" s="4" t="s">
        <v>4362</v>
      </c>
      <c r="ID17" s="4" t="s">
        <v>575</v>
      </c>
      <c r="IE17" s="4" t="s">
        <v>267</v>
      </c>
      <c r="IF17" s="4" t="s">
        <v>277</v>
      </c>
      <c r="IG17" s="4" t="s">
        <v>277</v>
      </c>
      <c r="IH17" s="4" t="s">
        <v>277</v>
      </c>
      <c r="II17" s="4" t="s">
        <v>4363</v>
      </c>
      <c r="IJ17" s="4" t="s">
        <v>4364</v>
      </c>
      <c r="IK17" s="4" t="s">
        <v>4365</v>
      </c>
      <c r="IL17" s="4" t="s">
        <v>575</v>
      </c>
      <c r="IM17" s="4" t="s">
        <v>300</v>
      </c>
      <c r="IN17" s="4" t="s">
        <v>277</v>
      </c>
      <c r="IO17" s="4" t="s">
        <v>277</v>
      </c>
      <c r="IP17" s="4" t="s">
        <v>277</v>
      </c>
      <c r="IQ17" s="4" t="s">
        <v>4366</v>
      </c>
      <c r="IR17" s="4" t="s">
        <v>2466</v>
      </c>
      <c r="IS17" s="4" t="s">
        <v>4367</v>
      </c>
      <c r="IT17" s="4" t="s">
        <v>575</v>
      </c>
      <c r="IU17" s="4" t="s">
        <v>290</v>
      </c>
      <c r="IV17" s="4" t="s">
        <v>277</v>
      </c>
      <c r="IW17" s="4" t="s">
        <v>277</v>
      </c>
      <c r="IX17" s="4" t="s">
        <v>277</v>
      </c>
      <c r="IY17" s="4" t="s">
        <v>4368</v>
      </c>
      <c r="IZ17" s="4" t="s">
        <v>2466</v>
      </c>
      <c r="JA17" s="4" t="s">
        <v>304</v>
      </c>
      <c r="JB17" s="4" t="s">
        <v>1356</v>
      </c>
      <c r="JC17" s="4" t="s">
        <v>4369</v>
      </c>
      <c r="JD17" s="4" t="s">
        <v>2504</v>
      </c>
      <c r="JE17" s="4" t="s">
        <v>4370</v>
      </c>
      <c r="JF17" s="4" t="s">
        <v>4371</v>
      </c>
      <c r="JG17" s="4" t="s">
        <v>313</v>
      </c>
      <c r="JH17" s="4" t="s">
        <v>313</v>
      </c>
      <c r="JI17" s="4" t="s">
        <v>313</v>
      </c>
      <c r="JJ17" s="4" t="s">
        <v>313</v>
      </c>
      <c r="JK17" s="4" t="s">
        <v>313</v>
      </c>
      <c r="JL17" s="4" t="s">
        <v>313</v>
      </c>
      <c r="JM17" s="4" t="s">
        <v>313</v>
      </c>
      <c r="JN17" s="4" t="s">
        <v>313</v>
      </c>
      <c r="JO17" s="4" t="s">
        <v>313</v>
      </c>
      <c r="JP17" s="4" t="s">
        <v>313</v>
      </c>
      <c r="JQ17" s="4" t="s">
        <v>4372</v>
      </c>
      <c r="JR17" s="4" t="s">
        <v>4373</v>
      </c>
      <c r="JS17" s="4" t="s">
        <v>4374</v>
      </c>
      <c r="JT17" s="4" t="s">
        <v>4375</v>
      </c>
    </row>
    <row r="18" spans="1:280" ht="50.1" customHeight="1" x14ac:dyDescent="0.3">
      <c r="A18" s="4" t="s">
        <v>4411</v>
      </c>
      <c r="B18" s="4" t="s">
        <v>4412</v>
      </c>
      <c r="C18" s="4" t="s">
        <v>265</v>
      </c>
      <c r="D18" s="4" t="s">
        <v>266</v>
      </c>
      <c r="E18" s="4" t="s">
        <v>267</v>
      </c>
      <c r="F18" s="4" t="s">
        <v>712</v>
      </c>
      <c r="G18" s="4" t="s">
        <v>269</v>
      </c>
      <c r="H18" s="4" t="s">
        <v>346</v>
      </c>
      <c r="I18" s="4" t="s">
        <v>4413</v>
      </c>
      <c r="J18" s="4" t="s">
        <v>4414</v>
      </c>
      <c r="K18" s="4" t="s">
        <v>4415</v>
      </c>
      <c r="L18" s="4" t="s">
        <v>4415</v>
      </c>
      <c r="M18" s="4" t="s">
        <v>275</v>
      </c>
      <c r="N18" s="4" t="s">
        <v>275</v>
      </c>
      <c r="O18" s="4" t="s">
        <v>276</v>
      </c>
      <c r="P18" s="4" t="s">
        <v>277</v>
      </c>
      <c r="Q18" s="4" t="s">
        <v>277</v>
      </c>
      <c r="R18" s="4" t="s">
        <v>277</v>
      </c>
      <c r="S18" s="4" t="s">
        <v>277</v>
      </c>
      <c r="T18" s="4" t="s">
        <v>277</v>
      </c>
      <c r="U18" s="4" t="s">
        <v>277</v>
      </c>
      <c r="V18" s="4" t="s">
        <v>277</v>
      </c>
      <c r="W18" s="4" t="s">
        <v>277</v>
      </c>
      <c r="X18" s="4" t="s">
        <v>277</v>
      </c>
      <c r="Y18" s="4" t="s">
        <v>277</v>
      </c>
      <c r="Z18" s="4" t="s">
        <v>277</v>
      </c>
      <c r="AA18" s="4" t="s">
        <v>277</v>
      </c>
      <c r="AB18" s="4" t="s">
        <v>277</v>
      </c>
      <c r="AC18" s="4" t="s">
        <v>277</v>
      </c>
      <c r="AD18" s="4" t="s">
        <v>277</v>
      </c>
      <c r="AE18" s="4" t="s">
        <v>277</v>
      </c>
      <c r="AF18" s="4" t="s">
        <v>277</v>
      </c>
      <c r="AG18" s="4" t="s">
        <v>277</v>
      </c>
      <c r="AH18" s="4" t="s">
        <v>277</v>
      </c>
      <c r="AI18" s="4" t="s">
        <v>277</v>
      </c>
      <c r="AJ18" s="4" t="s">
        <v>277</v>
      </c>
      <c r="AK18" s="4" t="s">
        <v>277</v>
      </c>
      <c r="AL18" s="4" t="s">
        <v>277</v>
      </c>
      <c r="AM18" s="4" t="s">
        <v>277</v>
      </c>
      <c r="AN18" s="4" t="s">
        <v>277</v>
      </c>
      <c r="AO18" s="4" t="s">
        <v>277</v>
      </c>
      <c r="AP18" s="4" t="s">
        <v>277</v>
      </c>
      <c r="AQ18" s="4" t="s">
        <v>277</v>
      </c>
      <c r="AR18" s="4" t="s">
        <v>277</v>
      </c>
      <c r="AS18" s="4" t="s">
        <v>277</v>
      </c>
      <c r="AT18" s="4" t="s">
        <v>277</v>
      </c>
      <c r="AU18" s="4" t="s">
        <v>1337</v>
      </c>
      <c r="AV18" s="4" t="s">
        <v>322</v>
      </c>
      <c r="AW18" s="4" t="s">
        <v>2685</v>
      </c>
      <c r="AX18" s="4" t="s">
        <v>1164</v>
      </c>
      <c r="AY18" s="4" t="s">
        <v>2104</v>
      </c>
      <c r="AZ18" s="4" t="s">
        <v>355</v>
      </c>
      <c r="BA18" s="4" t="s">
        <v>4416</v>
      </c>
      <c r="BB18" s="4" t="s">
        <v>2458</v>
      </c>
      <c r="BC18" s="4" t="s">
        <v>4417</v>
      </c>
      <c r="BD18" s="4" t="s">
        <v>355</v>
      </c>
      <c r="BE18" s="4" t="s">
        <v>283</v>
      </c>
      <c r="BF18" s="4" t="s">
        <v>1679</v>
      </c>
      <c r="BG18" s="4" t="s">
        <v>598</v>
      </c>
      <c r="BH18" s="4" t="s">
        <v>4418</v>
      </c>
      <c r="BI18" s="4" t="s">
        <v>4419</v>
      </c>
      <c r="BJ18" s="4" t="s">
        <v>4420</v>
      </c>
      <c r="BK18" s="4" t="s">
        <v>536</v>
      </c>
      <c r="BL18" s="4" t="s">
        <v>4421</v>
      </c>
      <c r="BM18" s="4" t="s">
        <v>361</v>
      </c>
      <c r="BN18" s="4" t="s">
        <v>283</v>
      </c>
      <c r="BO18" s="4" t="s">
        <v>1336</v>
      </c>
      <c r="BP18" s="4" t="s">
        <v>940</v>
      </c>
      <c r="BQ18" s="4" t="s">
        <v>4422</v>
      </c>
      <c r="BR18" s="4" t="s">
        <v>2281</v>
      </c>
      <c r="BS18" s="4" t="s">
        <v>4423</v>
      </c>
      <c r="BT18" s="4" t="s">
        <v>4424</v>
      </c>
      <c r="BU18" s="4" t="s">
        <v>4425</v>
      </c>
      <c r="BV18" s="4" t="s">
        <v>361</v>
      </c>
      <c r="BW18" s="4" t="s">
        <v>412</v>
      </c>
      <c r="BX18" s="4" t="s">
        <v>1648</v>
      </c>
      <c r="BY18" s="4" t="s">
        <v>351</v>
      </c>
      <c r="BZ18" s="4" t="s">
        <v>853</v>
      </c>
      <c r="CA18" s="4" t="s">
        <v>4223</v>
      </c>
      <c r="CB18" s="4" t="s">
        <v>4426</v>
      </c>
      <c r="CC18" s="4" t="s">
        <v>4427</v>
      </c>
      <c r="CD18" s="4" t="s">
        <v>4428</v>
      </c>
      <c r="CE18" s="4" t="s">
        <v>361</v>
      </c>
      <c r="CF18" s="4" t="s">
        <v>277</v>
      </c>
      <c r="CG18" s="4" t="s">
        <v>277</v>
      </c>
      <c r="CH18" s="4" t="s">
        <v>277</v>
      </c>
      <c r="CI18" s="4" t="s">
        <v>277</v>
      </c>
      <c r="CJ18" s="4" t="s">
        <v>277</v>
      </c>
      <c r="CK18" s="4" t="s">
        <v>277</v>
      </c>
      <c r="CL18" s="4" t="s">
        <v>277</v>
      </c>
      <c r="CM18" s="4" t="s">
        <v>277</v>
      </c>
      <c r="CN18" s="4" t="s">
        <v>277</v>
      </c>
      <c r="CO18" s="4" t="s">
        <v>277</v>
      </c>
      <c r="CP18" s="4" t="s">
        <v>277</v>
      </c>
      <c r="CQ18" s="4" t="s">
        <v>277</v>
      </c>
      <c r="CR18" s="4" t="s">
        <v>277</v>
      </c>
      <c r="CS18" s="4" t="s">
        <v>277</v>
      </c>
      <c r="CT18" s="4" t="s">
        <v>277</v>
      </c>
      <c r="CU18" s="4" t="s">
        <v>277</v>
      </c>
      <c r="CV18" s="4" t="s">
        <v>277</v>
      </c>
      <c r="CW18" s="4" t="s">
        <v>277</v>
      </c>
      <c r="CX18" s="4" t="s">
        <v>277</v>
      </c>
      <c r="CY18" s="4" t="s">
        <v>277</v>
      </c>
      <c r="CZ18" s="4" t="s">
        <v>277</v>
      </c>
      <c r="DA18" s="4" t="s">
        <v>277</v>
      </c>
      <c r="DB18" s="4" t="s">
        <v>277</v>
      </c>
      <c r="DC18" s="4" t="s">
        <v>277</v>
      </c>
      <c r="DD18" s="4" t="s">
        <v>277</v>
      </c>
      <c r="DE18" s="4" t="s">
        <v>537</v>
      </c>
      <c r="DF18" s="4" t="s">
        <v>1794</v>
      </c>
      <c r="DG18" s="4" t="s">
        <v>759</v>
      </c>
      <c r="DH18" s="4" t="s">
        <v>4429</v>
      </c>
      <c r="DI18" s="4" t="s">
        <v>277</v>
      </c>
      <c r="DJ18" s="4" t="s">
        <v>277</v>
      </c>
      <c r="DK18" s="4" t="s">
        <v>277</v>
      </c>
      <c r="DL18" s="4" t="s">
        <v>277</v>
      </c>
      <c r="DM18" s="4" t="s">
        <v>277</v>
      </c>
      <c r="DN18" s="4" t="s">
        <v>277</v>
      </c>
      <c r="DO18" s="4" t="s">
        <v>277</v>
      </c>
      <c r="DP18" s="4" t="s">
        <v>277</v>
      </c>
      <c r="DQ18" s="4" t="s">
        <v>277</v>
      </c>
      <c r="DR18" s="4" t="s">
        <v>277</v>
      </c>
      <c r="DS18" s="4" t="s">
        <v>277</v>
      </c>
      <c r="DT18" s="4" t="s">
        <v>277</v>
      </c>
      <c r="DU18" s="4" t="s">
        <v>277</v>
      </c>
      <c r="DV18" s="4" t="s">
        <v>277</v>
      </c>
      <c r="DW18" s="4" t="s">
        <v>277</v>
      </c>
      <c r="DX18" s="4" t="s">
        <v>277</v>
      </c>
      <c r="DY18" s="4" t="s">
        <v>277</v>
      </c>
      <c r="DZ18" s="4" t="s">
        <v>277</v>
      </c>
      <c r="EA18" s="4" t="s">
        <v>277</v>
      </c>
      <c r="EB18" s="4" t="s">
        <v>277</v>
      </c>
      <c r="EC18" s="4" t="s">
        <v>277</v>
      </c>
      <c r="ED18" s="4" t="s">
        <v>277</v>
      </c>
      <c r="EE18" s="4" t="s">
        <v>277</v>
      </c>
      <c r="EF18" s="4" t="s">
        <v>277</v>
      </c>
      <c r="EG18" s="4" t="s">
        <v>277</v>
      </c>
      <c r="EH18" s="4" t="s">
        <v>277</v>
      </c>
      <c r="EI18" s="4" t="s">
        <v>277</v>
      </c>
      <c r="EJ18" s="4" t="s">
        <v>277</v>
      </c>
      <c r="EK18" s="4" t="s">
        <v>277</v>
      </c>
      <c r="EL18" s="4" t="s">
        <v>277</v>
      </c>
      <c r="EM18" s="4" t="s">
        <v>277</v>
      </c>
      <c r="EN18" s="4" t="s">
        <v>277</v>
      </c>
      <c r="EO18" s="4" t="s">
        <v>277</v>
      </c>
      <c r="EP18" s="4" t="s">
        <v>277</v>
      </c>
      <c r="EQ18" s="4" t="s">
        <v>277</v>
      </c>
      <c r="ER18" s="4" t="s">
        <v>277</v>
      </c>
      <c r="ES18" s="4" t="s">
        <v>277</v>
      </c>
      <c r="ET18" s="4" t="s">
        <v>277</v>
      </c>
      <c r="EU18" s="4" t="s">
        <v>277</v>
      </c>
      <c r="EV18" s="4" t="s">
        <v>277</v>
      </c>
      <c r="EW18" s="4" t="s">
        <v>277</v>
      </c>
      <c r="EX18" s="4" t="s">
        <v>277</v>
      </c>
      <c r="EY18" s="4" t="s">
        <v>277</v>
      </c>
      <c r="EZ18" s="4" t="s">
        <v>277</v>
      </c>
      <c r="FA18" s="4" t="s">
        <v>277</v>
      </c>
      <c r="FB18" s="4" t="s">
        <v>277</v>
      </c>
      <c r="FC18" s="4" t="s">
        <v>277</v>
      </c>
      <c r="FD18" s="4" t="s">
        <v>277</v>
      </c>
      <c r="FE18" s="4" t="s">
        <v>277</v>
      </c>
      <c r="FF18" s="4" t="s">
        <v>277</v>
      </c>
      <c r="FG18" s="4" t="s">
        <v>277</v>
      </c>
      <c r="FH18" s="4" t="s">
        <v>277</v>
      </c>
      <c r="FI18" s="4" t="s">
        <v>290</v>
      </c>
      <c r="FJ18" s="4" t="s">
        <v>458</v>
      </c>
      <c r="FK18" s="4" t="s">
        <v>459</v>
      </c>
      <c r="FL18" s="4" t="s">
        <v>4430</v>
      </c>
      <c r="FM18" s="4" t="s">
        <v>2478</v>
      </c>
      <c r="FN18" s="4" t="s">
        <v>295</v>
      </c>
      <c r="FO18" s="4" t="s">
        <v>296</v>
      </c>
      <c r="FP18" s="4" t="s">
        <v>4431</v>
      </c>
      <c r="FQ18" s="4" t="s">
        <v>3500</v>
      </c>
      <c r="FR18" s="4" t="s">
        <v>277</v>
      </c>
      <c r="FS18" s="4" t="s">
        <v>277</v>
      </c>
      <c r="FT18" s="4" t="s">
        <v>277</v>
      </c>
      <c r="FU18" s="4" t="s">
        <v>277</v>
      </c>
      <c r="FV18" s="4" t="s">
        <v>277</v>
      </c>
      <c r="FW18" s="4" t="s">
        <v>277</v>
      </c>
      <c r="FX18" s="4" t="s">
        <v>277</v>
      </c>
      <c r="FY18" s="4" t="s">
        <v>277</v>
      </c>
      <c r="FZ18" s="4" t="s">
        <v>277</v>
      </c>
      <c r="GA18" s="4" t="s">
        <v>277</v>
      </c>
      <c r="GB18" s="4" t="s">
        <v>277</v>
      </c>
      <c r="GC18" s="4" t="s">
        <v>277</v>
      </c>
      <c r="GD18" s="4" t="s">
        <v>277</v>
      </c>
      <c r="GE18" s="4" t="s">
        <v>277</v>
      </c>
      <c r="GF18" s="4" t="s">
        <v>277</v>
      </c>
      <c r="GG18" s="4" t="s">
        <v>277</v>
      </c>
      <c r="GH18" s="4" t="s">
        <v>277</v>
      </c>
      <c r="GI18" s="4" t="s">
        <v>277</v>
      </c>
      <c r="GJ18" s="4" t="s">
        <v>277</v>
      </c>
      <c r="GK18" s="4" t="s">
        <v>277</v>
      </c>
      <c r="GL18" s="4" t="s">
        <v>277</v>
      </c>
      <c r="GM18" s="4" t="s">
        <v>277</v>
      </c>
      <c r="GN18" s="4" t="s">
        <v>277</v>
      </c>
      <c r="GO18" s="4" t="s">
        <v>277</v>
      </c>
      <c r="GP18" s="4" t="s">
        <v>277</v>
      </c>
      <c r="GQ18" s="4" t="s">
        <v>277</v>
      </c>
      <c r="GR18" s="4" t="s">
        <v>277</v>
      </c>
      <c r="GS18" s="4" t="s">
        <v>277</v>
      </c>
      <c r="GT18" s="4" t="s">
        <v>277</v>
      </c>
      <c r="GU18" s="4" t="s">
        <v>277</v>
      </c>
      <c r="GV18" s="4" t="s">
        <v>277</v>
      </c>
      <c r="GW18" s="4" t="s">
        <v>277</v>
      </c>
      <c r="GX18" s="4" t="s">
        <v>277</v>
      </c>
      <c r="GY18" s="4" t="s">
        <v>277</v>
      </c>
      <c r="GZ18" s="4" t="s">
        <v>277</v>
      </c>
      <c r="HA18" s="4" t="s">
        <v>277</v>
      </c>
      <c r="HB18" s="4" t="s">
        <v>277</v>
      </c>
      <c r="HC18" s="4" t="s">
        <v>277</v>
      </c>
      <c r="HD18" s="4" t="s">
        <v>277</v>
      </c>
      <c r="HE18" s="4" t="s">
        <v>277</v>
      </c>
      <c r="HF18" s="4" t="s">
        <v>277</v>
      </c>
      <c r="HG18" s="4" t="s">
        <v>277</v>
      </c>
      <c r="HH18" s="4" t="s">
        <v>277</v>
      </c>
      <c r="HI18" s="4" t="s">
        <v>277</v>
      </c>
      <c r="HJ18" s="4" t="s">
        <v>277</v>
      </c>
      <c r="HK18" s="4" t="s">
        <v>277</v>
      </c>
      <c r="HL18" s="4" t="s">
        <v>3435</v>
      </c>
      <c r="HM18" s="4" t="s">
        <v>4432</v>
      </c>
      <c r="HN18" s="4" t="s">
        <v>299</v>
      </c>
      <c r="HO18" s="4" t="s">
        <v>1472</v>
      </c>
      <c r="HP18" s="4" t="s">
        <v>277</v>
      </c>
      <c r="HQ18" s="4" t="s">
        <v>277</v>
      </c>
      <c r="HR18" s="4" t="s">
        <v>277</v>
      </c>
      <c r="HS18" s="4" t="s">
        <v>4433</v>
      </c>
      <c r="HT18" s="4" t="s">
        <v>307</v>
      </c>
      <c r="HU18" s="4" t="s">
        <v>4434</v>
      </c>
      <c r="HV18" s="4" t="s">
        <v>299</v>
      </c>
      <c r="HW18" s="4" t="s">
        <v>946</v>
      </c>
      <c r="HX18" s="4" t="s">
        <v>277</v>
      </c>
      <c r="HY18" s="4" t="s">
        <v>277</v>
      </c>
      <c r="HZ18" s="4" t="s">
        <v>277</v>
      </c>
      <c r="IA18" s="4" t="s">
        <v>4435</v>
      </c>
      <c r="IB18" s="4" t="s">
        <v>307</v>
      </c>
      <c r="IC18" s="4" t="s">
        <v>4436</v>
      </c>
      <c r="ID18" s="4" t="s">
        <v>299</v>
      </c>
      <c r="IE18" s="4" t="s">
        <v>1472</v>
      </c>
      <c r="IF18" s="4" t="s">
        <v>277</v>
      </c>
      <c r="IG18" s="4" t="s">
        <v>277</v>
      </c>
      <c r="IH18" s="4" t="s">
        <v>277</v>
      </c>
      <c r="II18" s="4" t="s">
        <v>4437</v>
      </c>
      <c r="IJ18" s="4" t="s">
        <v>307</v>
      </c>
      <c r="IK18" s="4" t="s">
        <v>4438</v>
      </c>
      <c r="IL18" s="4" t="s">
        <v>299</v>
      </c>
      <c r="IM18" s="4" t="s">
        <v>1472</v>
      </c>
      <c r="IN18" s="4" t="s">
        <v>277</v>
      </c>
      <c r="IO18" s="4" t="s">
        <v>277</v>
      </c>
      <c r="IP18" s="4" t="s">
        <v>277</v>
      </c>
      <c r="IQ18" s="4" t="s">
        <v>4439</v>
      </c>
      <c r="IR18" s="4" t="s">
        <v>307</v>
      </c>
      <c r="IS18" s="4" t="s">
        <v>277</v>
      </c>
      <c r="IT18" s="4" t="s">
        <v>277</v>
      </c>
      <c r="IU18" s="4" t="s">
        <v>277</v>
      </c>
      <c r="IV18" s="4" t="s">
        <v>277</v>
      </c>
      <c r="IW18" s="4" t="s">
        <v>277</v>
      </c>
      <c r="IX18" s="4" t="s">
        <v>277</v>
      </c>
      <c r="IY18" s="4" t="s">
        <v>277</v>
      </c>
      <c r="IZ18" s="4" t="s">
        <v>277</v>
      </c>
      <c r="JA18" s="4" t="s">
        <v>3436</v>
      </c>
      <c r="JB18" s="4" t="s">
        <v>4198</v>
      </c>
      <c r="JC18" s="4" t="s">
        <v>3330</v>
      </c>
      <c r="JD18" s="4" t="s">
        <v>4440</v>
      </c>
      <c r="JE18" s="4" t="s">
        <v>1605</v>
      </c>
      <c r="JF18" s="4" t="s">
        <v>4441</v>
      </c>
      <c r="JG18" s="4" t="s">
        <v>313</v>
      </c>
      <c r="JH18" s="4" t="s">
        <v>313</v>
      </c>
      <c r="JI18" s="4" t="s">
        <v>313</v>
      </c>
      <c r="JJ18" s="4" t="s">
        <v>313</v>
      </c>
      <c r="JK18" s="4" t="s">
        <v>313</v>
      </c>
      <c r="JL18" s="4" t="s">
        <v>314</v>
      </c>
      <c r="JM18" s="4" t="s">
        <v>314</v>
      </c>
      <c r="JN18" s="4" t="s">
        <v>312</v>
      </c>
      <c r="JO18" s="4" t="s">
        <v>312</v>
      </c>
      <c r="JP18" s="4" t="s">
        <v>313</v>
      </c>
      <c r="JQ18" s="4" t="s">
        <v>4442</v>
      </c>
      <c r="JR18" s="4" t="s">
        <v>4443</v>
      </c>
      <c r="JS18" s="4" t="s">
        <v>4444</v>
      </c>
      <c r="JT18" s="4" t="s">
        <v>4445</v>
      </c>
    </row>
    <row r="19" spans="1:280" ht="50.1" customHeight="1" x14ac:dyDescent="0.3">
      <c r="A19" s="4" t="s">
        <v>4584</v>
      </c>
      <c r="B19" s="4" t="s">
        <v>4585</v>
      </c>
      <c r="C19" s="4" t="s">
        <v>317</v>
      </c>
      <c r="D19" s="4" t="s">
        <v>318</v>
      </c>
      <c r="E19" s="4" t="s">
        <v>267</v>
      </c>
      <c r="F19" s="4" t="s">
        <v>1324</v>
      </c>
      <c r="G19" s="4" t="s">
        <v>269</v>
      </c>
      <c r="H19" s="4" t="s">
        <v>778</v>
      </c>
      <c r="I19" s="4" t="s">
        <v>4586</v>
      </c>
      <c r="J19" s="4" t="s">
        <v>4587</v>
      </c>
      <c r="K19" s="4" t="s">
        <v>4588</v>
      </c>
      <c r="L19" s="4" t="s">
        <v>4589</v>
      </c>
      <c r="M19" s="4" t="s">
        <v>275</v>
      </c>
      <c r="N19" s="4" t="s">
        <v>275</v>
      </c>
      <c r="O19" s="4" t="s">
        <v>276</v>
      </c>
      <c r="P19" s="4" t="s">
        <v>277</v>
      </c>
      <c r="Q19" s="4" t="s">
        <v>277</v>
      </c>
      <c r="R19" s="4" t="s">
        <v>277</v>
      </c>
      <c r="S19" s="4" t="s">
        <v>277</v>
      </c>
      <c r="T19" s="4" t="s">
        <v>277</v>
      </c>
      <c r="U19" s="4" t="s">
        <v>277</v>
      </c>
      <c r="V19" s="4" t="s">
        <v>277</v>
      </c>
      <c r="W19" s="4" t="s">
        <v>277</v>
      </c>
      <c r="X19" s="4" t="s">
        <v>277</v>
      </c>
      <c r="Y19" s="4" t="s">
        <v>277</v>
      </c>
      <c r="Z19" s="4" t="s">
        <v>277</v>
      </c>
      <c r="AA19" s="4" t="s">
        <v>277</v>
      </c>
      <c r="AB19" s="4" t="s">
        <v>277</v>
      </c>
      <c r="AC19" s="4" t="s">
        <v>277</v>
      </c>
      <c r="AD19" s="4" t="s">
        <v>277</v>
      </c>
      <c r="AE19" s="4" t="s">
        <v>277</v>
      </c>
      <c r="AF19" s="4" t="s">
        <v>277</v>
      </c>
      <c r="AG19" s="4" t="s">
        <v>277</v>
      </c>
      <c r="AH19" s="4" t="s">
        <v>277</v>
      </c>
      <c r="AI19" s="4" t="s">
        <v>277</v>
      </c>
      <c r="AJ19" s="4" t="s">
        <v>277</v>
      </c>
      <c r="AK19" s="4" t="s">
        <v>277</v>
      </c>
      <c r="AL19" s="4" t="s">
        <v>277</v>
      </c>
      <c r="AM19" s="4" t="s">
        <v>277</v>
      </c>
      <c r="AN19" s="4" t="s">
        <v>277</v>
      </c>
      <c r="AO19" s="4" t="s">
        <v>277</v>
      </c>
      <c r="AP19" s="4" t="s">
        <v>277</v>
      </c>
      <c r="AQ19" s="4" t="s">
        <v>277</v>
      </c>
      <c r="AR19" s="4" t="s">
        <v>277</v>
      </c>
      <c r="AS19" s="4" t="s">
        <v>277</v>
      </c>
      <c r="AT19" s="4" t="s">
        <v>277</v>
      </c>
      <c r="AU19" s="4" t="s">
        <v>1164</v>
      </c>
      <c r="AV19" s="4" t="s">
        <v>283</v>
      </c>
      <c r="AW19" s="4" t="s">
        <v>4310</v>
      </c>
      <c r="AX19" s="4" t="s">
        <v>440</v>
      </c>
      <c r="AY19" s="4" t="s">
        <v>4590</v>
      </c>
      <c r="AZ19" s="4" t="s">
        <v>355</v>
      </c>
      <c r="BA19" s="4" t="s">
        <v>4591</v>
      </c>
      <c r="BB19" s="4" t="s">
        <v>356</v>
      </c>
      <c r="BC19" s="4" t="s">
        <v>4592</v>
      </c>
      <c r="BD19" s="4" t="s">
        <v>4593</v>
      </c>
      <c r="BE19" s="4" t="s">
        <v>283</v>
      </c>
      <c r="BF19" s="4" t="s">
        <v>4594</v>
      </c>
      <c r="BG19" s="4" t="s">
        <v>940</v>
      </c>
      <c r="BH19" s="4" t="s">
        <v>4595</v>
      </c>
      <c r="BI19" s="4" t="s">
        <v>1167</v>
      </c>
      <c r="BJ19" s="4" t="s">
        <v>4596</v>
      </c>
      <c r="BK19" s="4" t="s">
        <v>1567</v>
      </c>
      <c r="BL19" s="4" t="s">
        <v>4597</v>
      </c>
      <c r="BM19" s="4" t="s">
        <v>282</v>
      </c>
      <c r="BN19" s="4" t="s">
        <v>277</v>
      </c>
      <c r="BO19" s="4" t="s">
        <v>277</v>
      </c>
      <c r="BP19" s="4" t="s">
        <v>277</v>
      </c>
      <c r="BQ19" s="4" t="s">
        <v>277</v>
      </c>
      <c r="BR19" s="4" t="s">
        <v>277</v>
      </c>
      <c r="BS19" s="4" t="s">
        <v>277</v>
      </c>
      <c r="BT19" s="4" t="s">
        <v>277</v>
      </c>
      <c r="BU19" s="4" t="s">
        <v>277</v>
      </c>
      <c r="BV19" s="4" t="s">
        <v>277</v>
      </c>
      <c r="BW19" s="4" t="s">
        <v>277</v>
      </c>
      <c r="BX19" s="4" t="s">
        <v>277</v>
      </c>
      <c r="BY19" s="4" t="s">
        <v>277</v>
      </c>
      <c r="BZ19" s="4" t="s">
        <v>277</v>
      </c>
      <c r="CA19" s="4" t="s">
        <v>277</v>
      </c>
      <c r="CB19" s="4" t="s">
        <v>277</v>
      </c>
      <c r="CC19" s="4" t="s">
        <v>277</v>
      </c>
      <c r="CD19" s="4" t="s">
        <v>277</v>
      </c>
      <c r="CE19" s="4" t="s">
        <v>277</v>
      </c>
      <c r="CF19" s="4" t="s">
        <v>277</v>
      </c>
      <c r="CG19" s="4" t="s">
        <v>277</v>
      </c>
      <c r="CH19" s="4" t="s">
        <v>277</v>
      </c>
      <c r="CI19" s="4" t="s">
        <v>277</v>
      </c>
      <c r="CJ19" s="4" t="s">
        <v>277</v>
      </c>
      <c r="CK19" s="4" t="s">
        <v>277</v>
      </c>
      <c r="CL19" s="4" t="s">
        <v>277</v>
      </c>
      <c r="CM19" s="4" t="s">
        <v>277</v>
      </c>
      <c r="CN19" s="4" t="s">
        <v>277</v>
      </c>
      <c r="CO19" s="4" t="s">
        <v>277</v>
      </c>
      <c r="CP19" s="4" t="s">
        <v>277</v>
      </c>
      <c r="CQ19" s="4" t="s">
        <v>277</v>
      </c>
      <c r="CR19" s="4" t="s">
        <v>277</v>
      </c>
      <c r="CS19" s="4" t="s">
        <v>277</v>
      </c>
      <c r="CT19" s="4" t="s">
        <v>277</v>
      </c>
      <c r="CU19" s="4" t="s">
        <v>277</v>
      </c>
      <c r="CV19" s="4" t="s">
        <v>277</v>
      </c>
      <c r="CW19" s="4" t="s">
        <v>277</v>
      </c>
      <c r="CX19" s="4" t="s">
        <v>277</v>
      </c>
      <c r="CY19" s="4" t="s">
        <v>277</v>
      </c>
      <c r="CZ19" s="4" t="s">
        <v>277</v>
      </c>
      <c r="DA19" s="4" t="s">
        <v>277</v>
      </c>
      <c r="DB19" s="4" t="s">
        <v>277</v>
      </c>
      <c r="DC19" s="4" t="s">
        <v>277</v>
      </c>
      <c r="DD19" s="4" t="s">
        <v>277</v>
      </c>
      <c r="DE19" s="4" t="s">
        <v>277</v>
      </c>
      <c r="DF19" s="4" t="s">
        <v>277</v>
      </c>
      <c r="DG19" s="4" t="s">
        <v>277</v>
      </c>
      <c r="DH19" s="4" t="s">
        <v>277</v>
      </c>
      <c r="DI19" s="4" t="s">
        <v>277</v>
      </c>
      <c r="DJ19" s="4" t="s">
        <v>277</v>
      </c>
      <c r="DK19" s="4" t="s">
        <v>277</v>
      </c>
      <c r="DL19" s="4" t="s">
        <v>277</v>
      </c>
      <c r="DM19" s="4" t="s">
        <v>277</v>
      </c>
      <c r="DN19" s="4" t="s">
        <v>277</v>
      </c>
      <c r="DO19" s="4" t="s">
        <v>277</v>
      </c>
      <c r="DP19" s="4" t="s">
        <v>277</v>
      </c>
      <c r="DQ19" s="4" t="s">
        <v>277</v>
      </c>
      <c r="DR19" s="4" t="s">
        <v>277</v>
      </c>
      <c r="DS19" s="4" t="s">
        <v>277</v>
      </c>
      <c r="DT19" s="4" t="s">
        <v>277</v>
      </c>
      <c r="DU19" s="4" t="s">
        <v>277</v>
      </c>
      <c r="DV19" s="4" t="s">
        <v>277</v>
      </c>
      <c r="DW19" s="4" t="s">
        <v>277</v>
      </c>
      <c r="DX19" s="4" t="s">
        <v>277</v>
      </c>
      <c r="DY19" s="4" t="s">
        <v>277</v>
      </c>
      <c r="DZ19" s="4" t="s">
        <v>277</v>
      </c>
      <c r="EA19" s="4" t="s">
        <v>277</v>
      </c>
      <c r="EB19" s="4" t="s">
        <v>277</v>
      </c>
      <c r="EC19" s="4" t="s">
        <v>277</v>
      </c>
      <c r="ED19" s="4" t="s">
        <v>277</v>
      </c>
      <c r="EE19" s="4" t="s">
        <v>277</v>
      </c>
      <c r="EF19" s="4" t="s">
        <v>277</v>
      </c>
      <c r="EG19" s="4" t="s">
        <v>277</v>
      </c>
      <c r="EH19" s="4" t="s">
        <v>277</v>
      </c>
      <c r="EI19" s="4" t="s">
        <v>277</v>
      </c>
      <c r="EJ19" s="4" t="s">
        <v>277</v>
      </c>
      <c r="EK19" s="4" t="s">
        <v>277</v>
      </c>
      <c r="EL19" s="4" t="s">
        <v>277</v>
      </c>
      <c r="EM19" s="4" t="s">
        <v>277</v>
      </c>
      <c r="EN19" s="4" t="s">
        <v>277</v>
      </c>
      <c r="EO19" s="4" t="s">
        <v>277</v>
      </c>
      <c r="EP19" s="4" t="s">
        <v>277</v>
      </c>
      <c r="EQ19" s="4" t="s">
        <v>277</v>
      </c>
      <c r="ER19" s="4" t="s">
        <v>277</v>
      </c>
      <c r="ES19" s="4" t="s">
        <v>2266</v>
      </c>
      <c r="ET19" s="4" t="s">
        <v>455</v>
      </c>
      <c r="EU19" s="4" t="s">
        <v>4598</v>
      </c>
      <c r="EV19" s="4" t="s">
        <v>4599</v>
      </c>
      <c r="EW19" s="4" t="s">
        <v>277</v>
      </c>
      <c r="EX19" s="4" t="s">
        <v>277</v>
      </c>
      <c r="EY19" s="4" t="s">
        <v>277</v>
      </c>
      <c r="EZ19" s="4" t="s">
        <v>277</v>
      </c>
      <c r="FA19" s="4" t="s">
        <v>277</v>
      </c>
      <c r="FB19" s="4" t="s">
        <v>277</v>
      </c>
      <c r="FC19" s="4" t="s">
        <v>277</v>
      </c>
      <c r="FD19" s="4" t="s">
        <v>277</v>
      </c>
      <c r="FE19" s="4" t="s">
        <v>277</v>
      </c>
      <c r="FF19" s="4" t="s">
        <v>277</v>
      </c>
      <c r="FG19" s="4" t="s">
        <v>277</v>
      </c>
      <c r="FH19" s="4" t="s">
        <v>277</v>
      </c>
      <c r="FI19" s="4" t="s">
        <v>290</v>
      </c>
      <c r="FJ19" s="4" t="s">
        <v>458</v>
      </c>
      <c r="FK19" s="4" t="s">
        <v>459</v>
      </c>
      <c r="FL19" s="4" t="s">
        <v>4600</v>
      </c>
      <c r="FM19" s="4" t="s">
        <v>4601</v>
      </c>
      <c r="FN19" s="4" t="s">
        <v>803</v>
      </c>
      <c r="FO19" s="4" t="s">
        <v>296</v>
      </c>
      <c r="FP19" s="4" t="s">
        <v>4602</v>
      </c>
      <c r="FQ19" s="4" t="s">
        <v>2800</v>
      </c>
      <c r="FR19" s="4" t="s">
        <v>277</v>
      </c>
      <c r="FS19" s="4" t="s">
        <v>277</v>
      </c>
      <c r="FT19" s="4" t="s">
        <v>277</v>
      </c>
      <c r="FU19" s="4" t="s">
        <v>277</v>
      </c>
      <c r="FV19" s="4" t="s">
        <v>277</v>
      </c>
      <c r="FW19" s="4" t="s">
        <v>277</v>
      </c>
      <c r="FX19" s="4" t="s">
        <v>277</v>
      </c>
      <c r="FY19" s="4" t="s">
        <v>277</v>
      </c>
      <c r="FZ19" s="4" t="s">
        <v>277</v>
      </c>
      <c r="GA19" s="4" t="s">
        <v>277</v>
      </c>
      <c r="GB19" s="4" t="s">
        <v>277</v>
      </c>
      <c r="GC19" s="4" t="s">
        <v>277</v>
      </c>
      <c r="GD19" s="4" t="s">
        <v>277</v>
      </c>
      <c r="GE19" s="4" t="s">
        <v>277</v>
      </c>
      <c r="GF19" s="4" t="s">
        <v>277</v>
      </c>
      <c r="GG19" s="4" t="s">
        <v>277</v>
      </c>
      <c r="GH19" s="4" t="s">
        <v>277</v>
      </c>
      <c r="GI19" s="4" t="s">
        <v>277</v>
      </c>
      <c r="GJ19" s="4" t="s">
        <v>277</v>
      </c>
      <c r="GK19" s="4" t="s">
        <v>277</v>
      </c>
      <c r="GL19" s="4" t="s">
        <v>277</v>
      </c>
      <c r="GM19" s="4" t="s">
        <v>277</v>
      </c>
      <c r="GN19" s="4" t="s">
        <v>277</v>
      </c>
      <c r="GO19" s="4" t="s">
        <v>277</v>
      </c>
      <c r="GP19" s="4" t="s">
        <v>277</v>
      </c>
      <c r="GQ19" s="4" t="s">
        <v>277</v>
      </c>
      <c r="GR19" s="4" t="s">
        <v>277</v>
      </c>
      <c r="GS19" s="4" t="s">
        <v>277</v>
      </c>
      <c r="GT19" s="4" t="s">
        <v>277</v>
      </c>
      <c r="GU19" s="4" t="s">
        <v>277</v>
      </c>
      <c r="GV19" s="4" t="s">
        <v>277</v>
      </c>
      <c r="GW19" s="4" t="s">
        <v>277</v>
      </c>
      <c r="GX19" s="4" t="s">
        <v>277</v>
      </c>
      <c r="GY19" s="4" t="s">
        <v>277</v>
      </c>
      <c r="GZ19" s="4" t="s">
        <v>277</v>
      </c>
      <c r="HA19" s="4" t="s">
        <v>277</v>
      </c>
      <c r="HB19" s="4" t="s">
        <v>277</v>
      </c>
      <c r="HC19" s="4" t="s">
        <v>277</v>
      </c>
      <c r="HD19" s="4" t="s">
        <v>277</v>
      </c>
      <c r="HE19" s="4" t="s">
        <v>277</v>
      </c>
      <c r="HF19" s="4" t="s">
        <v>277</v>
      </c>
      <c r="HG19" s="4" t="s">
        <v>277</v>
      </c>
      <c r="HH19" s="4" t="s">
        <v>277</v>
      </c>
      <c r="HI19" s="4" t="s">
        <v>277</v>
      </c>
      <c r="HJ19" s="4" t="s">
        <v>277</v>
      </c>
      <c r="HK19" s="4" t="s">
        <v>277</v>
      </c>
      <c r="HL19" s="4" t="s">
        <v>4603</v>
      </c>
      <c r="HM19" s="4" t="s">
        <v>4604</v>
      </c>
      <c r="HN19" s="4" t="s">
        <v>341</v>
      </c>
      <c r="HO19" s="4" t="s">
        <v>4605</v>
      </c>
      <c r="HP19" s="4" t="s">
        <v>277</v>
      </c>
      <c r="HQ19" s="4" t="s">
        <v>277</v>
      </c>
      <c r="HR19" s="4" t="s">
        <v>277</v>
      </c>
      <c r="HS19" s="4" t="s">
        <v>4606</v>
      </c>
      <c r="HT19" s="4" t="s">
        <v>3483</v>
      </c>
      <c r="HU19" s="4" t="s">
        <v>277</v>
      </c>
      <c r="HV19" s="4" t="s">
        <v>277</v>
      </c>
      <c r="HW19" s="4" t="s">
        <v>277</v>
      </c>
      <c r="HX19" s="4" t="s">
        <v>277</v>
      </c>
      <c r="HY19" s="4" t="s">
        <v>277</v>
      </c>
      <c r="HZ19" s="4" t="s">
        <v>277</v>
      </c>
      <c r="IA19" s="4" t="s">
        <v>277</v>
      </c>
      <c r="IB19" s="4" t="s">
        <v>277</v>
      </c>
      <c r="IC19" s="4" t="s">
        <v>277</v>
      </c>
      <c r="ID19" s="4" t="s">
        <v>277</v>
      </c>
      <c r="IE19" s="4" t="s">
        <v>277</v>
      </c>
      <c r="IF19" s="4" t="s">
        <v>277</v>
      </c>
      <c r="IG19" s="4" t="s">
        <v>277</v>
      </c>
      <c r="IH19" s="4" t="s">
        <v>277</v>
      </c>
      <c r="II19" s="4" t="s">
        <v>277</v>
      </c>
      <c r="IJ19" s="4" t="s">
        <v>277</v>
      </c>
      <c r="IK19" s="4" t="s">
        <v>277</v>
      </c>
      <c r="IL19" s="4" t="s">
        <v>277</v>
      </c>
      <c r="IM19" s="4" t="s">
        <v>277</v>
      </c>
      <c r="IN19" s="4" t="s">
        <v>277</v>
      </c>
      <c r="IO19" s="4" t="s">
        <v>277</v>
      </c>
      <c r="IP19" s="4" t="s">
        <v>277</v>
      </c>
      <c r="IQ19" s="4" t="s">
        <v>277</v>
      </c>
      <c r="IR19" s="4" t="s">
        <v>277</v>
      </c>
      <c r="IS19" s="4" t="s">
        <v>277</v>
      </c>
      <c r="IT19" s="4" t="s">
        <v>277</v>
      </c>
      <c r="IU19" s="4" t="s">
        <v>277</v>
      </c>
      <c r="IV19" s="4" t="s">
        <v>277</v>
      </c>
      <c r="IW19" s="4" t="s">
        <v>277</v>
      </c>
      <c r="IX19" s="4" t="s">
        <v>277</v>
      </c>
      <c r="IY19" s="4" t="s">
        <v>277</v>
      </c>
      <c r="IZ19" s="4" t="s">
        <v>277</v>
      </c>
      <c r="JA19" s="4" t="s">
        <v>4605</v>
      </c>
      <c r="JB19" s="4" t="s">
        <v>2394</v>
      </c>
      <c r="JC19" s="4" t="s">
        <v>837</v>
      </c>
      <c r="JD19" s="4" t="s">
        <v>1270</v>
      </c>
      <c r="JE19" s="4" t="s">
        <v>548</v>
      </c>
      <c r="JF19" s="4" t="s">
        <v>4607</v>
      </c>
      <c r="JG19" s="4" t="s">
        <v>313</v>
      </c>
      <c r="JH19" s="4" t="s">
        <v>313</v>
      </c>
      <c r="JI19" s="4" t="s">
        <v>313</v>
      </c>
      <c r="JJ19" s="4" t="s">
        <v>313</v>
      </c>
      <c r="JK19" s="4" t="s">
        <v>313</v>
      </c>
      <c r="JL19" s="4" t="s">
        <v>313</v>
      </c>
      <c r="JM19" s="4" t="s">
        <v>313</v>
      </c>
      <c r="JN19" s="4" t="s">
        <v>313</v>
      </c>
      <c r="JO19" s="4" t="s">
        <v>312</v>
      </c>
      <c r="JP19" s="4" t="s">
        <v>313</v>
      </c>
      <c r="JQ19" s="4" t="s">
        <v>4608</v>
      </c>
      <c r="JR19" s="4" t="s">
        <v>4609</v>
      </c>
      <c r="JS19" s="4" t="s">
        <v>4610</v>
      </c>
      <c r="JT19" s="4" t="s">
        <v>4611</v>
      </c>
    </row>
    <row r="20" spans="1:280" ht="50.1" customHeight="1" x14ac:dyDescent="0.3">
      <c r="A20" s="4" t="s">
        <v>5393</v>
      </c>
      <c r="B20" s="4" t="s">
        <v>5394</v>
      </c>
      <c r="C20" s="4" t="s">
        <v>265</v>
      </c>
      <c r="D20" s="4" t="s">
        <v>266</v>
      </c>
      <c r="E20" s="4" t="s">
        <v>267</v>
      </c>
      <c r="F20" s="4" t="s">
        <v>950</v>
      </c>
      <c r="G20" s="4" t="s">
        <v>269</v>
      </c>
      <c r="H20" s="4" t="s">
        <v>270</v>
      </c>
      <c r="I20" s="4" t="s">
        <v>5395</v>
      </c>
      <c r="J20" s="4" t="s">
        <v>5396</v>
      </c>
      <c r="K20" s="4" t="s">
        <v>5397</v>
      </c>
      <c r="L20" s="4" t="s">
        <v>5398</v>
      </c>
      <c r="M20" s="4" t="s">
        <v>275</v>
      </c>
      <c r="N20" s="4" t="s">
        <v>275</v>
      </c>
      <c r="O20" s="4" t="s">
        <v>276</v>
      </c>
      <c r="P20" s="4" t="s">
        <v>277</v>
      </c>
      <c r="Q20" s="4" t="s">
        <v>277</v>
      </c>
      <c r="R20" s="4" t="s">
        <v>277</v>
      </c>
      <c r="S20" s="4" t="s">
        <v>277</v>
      </c>
      <c r="T20" s="4" t="s">
        <v>277</v>
      </c>
      <c r="U20" s="4" t="s">
        <v>277</v>
      </c>
      <c r="V20" s="4" t="s">
        <v>277</v>
      </c>
      <c r="W20" s="4" t="s">
        <v>277</v>
      </c>
      <c r="X20" s="4" t="s">
        <v>277</v>
      </c>
      <c r="Y20" s="4" t="s">
        <v>277</v>
      </c>
      <c r="Z20" s="4" t="s">
        <v>277</v>
      </c>
      <c r="AA20" s="4" t="s">
        <v>277</v>
      </c>
      <c r="AB20" s="4" t="s">
        <v>277</v>
      </c>
      <c r="AC20" s="4" t="s">
        <v>277</v>
      </c>
      <c r="AD20" s="4" t="s">
        <v>277</v>
      </c>
      <c r="AE20" s="4" t="s">
        <v>277</v>
      </c>
      <c r="AF20" s="4" t="s">
        <v>277</v>
      </c>
      <c r="AG20" s="4" t="s">
        <v>277</v>
      </c>
      <c r="AH20" s="4" t="s">
        <v>277</v>
      </c>
      <c r="AI20" s="4" t="s">
        <v>277</v>
      </c>
      <c r="AJ20" s="4" t="s">
        <v>277</v>
      </c>
      <c r="AK20" s="4" t="s">
        <v>277</v>
      </c>
      <c r="AL20" s="4" t="s">
        <v>277</v>
      </c>
      <c r="AM20" s="4" t="s">
        <v>277</v>
      </c>
      <c r="AN20" s="4" t="s">
        <v>277</v>
      </c>
      <c r="AO20" s="4" t="s">
        <v>277</v>
      </c>
      <c r="AP20" s="4" t="s">
        <v>277</v>
      </c>
      <c r="AQ20" s="4" t="s">
        <v>277</v>
      </c>
      <c r="AR20" s="4" t="s">
        <v>277</v>
      </c>
      <c r="AS20" s="4" t="s">
        <v>277</v>
      </c>
      <c r="AT20" s="4" t="s">
        <v>277</v>
      </c>
      <c r="AU20" s="4" t="s">
        <v>2060</v>
      </c>
      <c r="AV20" s="4" t="s">
        <v>322</v>
      </c>
      <c r="AW20" s="4" t="s">
        <v>5399</v>
      </c>
      <c r="AX20" s="4" t="s">
        <v>773</v>
      </c>
      <c r="AY20" s="4" t="s">
        <v>2884</v>
      </c>
      <c r="AZ20" s="4" t="s">
        <v>355</v>
      </c>
      <c r="BA20" s="4" t="s">
        <v>3661</v>
      </c>
      <c r="BB20" s="4" t="s">
        <v>356</v>
      </c>
      <c r="BC20" s="4" t="s">
        <v>5400</v>
      </c>
      <c r="BD20" s="4" t="s">
        <v>355</v>
      </c>
      <c r="BE20" s="4" t="s">
        <v>283</v>
      </c>
      <c r="BF20" s="4" t="s">
        <v>5401</v>
      </c>
      <c r="BG20" s="4" t="s">
        <v>445</v>
      </c>
      <c r="BH20" s="4" t="s">
        <v>4384</v>
      </c>
      <c r="BI20" s="4" t="s">
        <v>5402</v>
      </c>
      <c r="BJ20" s="4" t="s">
        <v>5403</v>
      </c>
      <c r="BK20" s="4" t="s">
        <v>417</v>
      </c>
      <c r="BL20" s="4" t="s">
        <v>5404</v>
      </c>
      <c r="BM20" s="4" t="s">
        <v>4642</v>
      </c>
      <c r="BN20" s="4" t="s">
        <v>283</v>
      </c>
      <c r="BO20" s="4" t="s">
        <v>5405</v>
      </c>
      <c r="BP20" s="4" t="s">
        <v>566</v>
      </c>
      <c r="BQ20" s="4" t="s">
        <v>1419</v>
      </c>
      <c r="BR20" s="4" t="s">
        <v>3731</v>
      </c>
      <c r="BS20" s="4" t="s">
        <v>5406</v>
      </c>
      <c r="BT20" s="4" t="s">
        <v>1983</v>
      </c>
      <c r="BU20" s="4" t="s">
        <v>5407</v>
      </c>
      <c r="BV20" s="4" t="s">
        <v>282</v>
      </c>
      <c r="BW20" s="4" t="s">
        <v>277</v>
      </c>
      <c r="BX20" s="4" t="s">
        <v>277</v>
      </c>
      <c r="BY20" s="4" t="s">
        <v>277</v>
      </c>
      <c r="BZ20" s="4" t="s">
        <v>277</v>
      </c>
      <c r="CA20" s="4" t="s">
        <v>277</v>
      </c>
      <c r="CB20" s="4" t="s">
        <v>277</v>
      </c>
      <c r="CC20" s="4" t="s">
        <v>277</v>
      </c>
      <c r="CD20" s="4" t="s">
        <v>277</v>
      </c>
      <c r="CE20" s="4" t="s">
        <v>277</v>
      </c>
      <c r="CF20" s="4" t="s">
        <v>277</v>
      </c>
      <c r="CG20" s="4" t="s">
        <v>277</v>
      </c>
      <c r="CH20" s="4" t="s">
        <v>277</v>
      </c>
      <c r="CI20" s="4" t="s">
        <v>277</v>
      </c>
      <c r="CJ20" s="4" t="s">
        <v>277</v>
      </c>
      <c r="CK20" s="4" t="s">
        <v>277</v>
      </c>
      <c r="CL20" s="4" t="s">
        <v>277</v>
      </c>
      <c r="CM20" s="4" t="s">
        <v>277</v>
      </c>
      <c r="CN20" s="4" t="s">
        <v>277</v>
      </c>
      <c r="CO20" s="4" t="s">
        <v>277</v>
      </c>
      <c r="CP20" s="4" t="s">
        <v>277</v>
      </c>
      <c r="CQ20" s="4" t="s">
        <v>277</v>
      </c>
      <c r="CR20" s="4" t="s">
        <v>277</v>
      </c>
      <c r="CS20" s="4" t="s">
        <v>277</v>
      </c>
      <c r="CT20" s="4" t="s">
        <v>277</v>
      </c>
      <c r="CU20" s="4" t="s">
        <v>277</v>
      </c>
      <c r="CV20" s="4" t="s">
        <v>277</v>
      </c>
      <c r="CW20" s="4" t="s">
        <v>277</v>
      </c>
      <c r="CX20" s="4" t="s">
        <v>277</v>
      </c>
      <c r="CY20" s="4" t="s">
        <v>277</v>
      </c>
      <c r="CZ20" s="4" t="s">
        <v>277</v>
      </c>
      <c r="DA20" s="4" t="s">
        <v>277</v>
      </c>
      <c r="DB20" s="4" t="s">
        <v>277</v>
      </c>
      <c r="DC20" s="4" t="s">
        <v>277</v>
      </c>
      <c r="DD20" s="4" t="s">
        <v>277</v>
      </c>
      <c r="DE20" s="4" t="s">
        <v>537</v>
      </c>
      <c r="DF20" s="4" t="s">
        <v>4150</v>
      </c>
      <c r="DG20" s="4" t="s">
        <v>2475</v>
      </c>
      <c r="DH20" s="4" t="s">
        <v>5408</v>
      </c>
      <c r="DI20" s="4" t="s">
        <v>277</v>
      </c>
      <c r="DJ20" s="4" t="s">
        <v>277</v>
      </c>
      <c r="DK20" s="4" t="s">
        <v>277</v>
      </c>
      <c r="DL20" s="4" t="s">
        <v>277</v>
      </c>
      <c r="DM20" s="4" t="s">
        <v>277</v>
      </c>
      <c r="DN20" s="4" t="s">
        <v>277</v>
      </c>
      <c r="DO20" s="4" t="s">
        <v>277</v>
      </c>
      <c r="DP20" s="4" t="s">
        <v>277</v>
      </c>
      <c r="DQ20" s="4" t="s">
        <v>277</v>
      </c>
      <c r="DR20" s="4" t="s">
        <v>277</v>
      </c>
      <c r="DS20" s="4" t="s">
        <v>277</v>
      </c>
      <c r="DT20" s="4" t="s">
        <v>277</v>
      </c>
      <c r="DU20" s="4" t="s">
        <v>277</v>
      </c>
      <c r="DV20" s="4" t="s">
        <v>277</v>
      </c>
      <c r="DW20" s="4" t="s">
        <v>277</v>
      </c>
      <c r="DX20" s="4" t="s">
        <v>277</v>
      </c>
      <c r="DY20" s="4" t="s">
        <v>277</v>
      </c>
      <c r="DZ20" s="4" t="s">
        <v>277</v>
      </c>
      <c r="EA20" s="4" t="s">
        <v>277</v>
      </c>
      <c r="EB20" s="4" t="s">
        <v>277</v>
      </c>
      <c r="EC20" s="4" t="s">
        <v>277</v>
      </c>
      <c r="ED20" s="4" t="s">
        <v>277</v>
      </c>
      <c r="EE20" s="4" t="s">
        <v>277</v>
      </c>
      <c r="EF20" s="4" t="s">
        <v>277</v>
      </c>
      <c r="EG20" s="4" t="s">
        <v>277</v>
      </c>
      <c r="EH20" s="4" t="s">
        <v>277</v>
      </c>
      <c r="EI20" s="4" t="s">
        <v>277</v>
      </c>
      <c r="EJ20" s="4" t="s">
        <v>277</v>
      </c>
      <c r="EK20" s="4" t="s">
        <v>277</v>
      </c>
      <c r="EL20" s="4" t="s">
        <v>277</v>
      </c>
      <c r="EM20" s="4" t="s">
        <v>277</v>
      </c>
      <c r="EN20" s="4" t="s">
        <v>277</v>
      </c>
      <c r="EO20" s="4" t="s">
        <v>277</v>
      </c>
      <c r="EP20" s="4" t="s">
        <v>277</v>
      </c>
      <c r="EQ20" s="4" t="s">
        <v>277</v>
      </c>
      <c r="ER20" s="4" t="s">
        <v>277</v>
      </c>
      <c r="ES20" s="4" t="s">
        <v>277</v>
      </c>
      <c r="ET20" s="4" t="s">
        <v>277</v>
      </c>
      <c r="EU20" s="4" t="s">
        <v>277</v>
      </c>
      <c r="EV20" s="4" t="s">
        <v>277</v>
      </c>
      <c r="EW20" s="4" t="s">
        <v>277</v>
      </c>
      <c r="EX20" s="4" t="s">
        <v>277</v>
      </c>
      <c r="EY20" s="4" t="s">
        <v>277</v>
      </c>
      <c r="EZ20" s="4" t="s">
        <v>277</v>
      </c>
      <c r="FA20" s="4" t="s">
        <v>277</v>
      </c>
      <c r="FB20" s="4" t="s">
        <v>277</v>
      </c>
      <c r="FC20" s="4" t="s">
        <v>277</v>
      </c>
      <c r="FD20" s="4" t="s">
        <v>277</v>
      </c>
      <c r="FE20" s="4" t="s">
        <v>277</v>
      </c>
      <c r="FF20" s="4" t="s">
        <v>277</v>
      </c>
      <c r="FG20" s="4" t="s">
        <v>277</v>
      </c>
      <c r="FH20" s="4" t="s">
        <v>277</v>
      </c>
      <c r="FI20" s="4" t="s">
        <v>290</v>
      </c>
      <c r="FJ20" s="4" t="s">
        <v>568</v>
      </c>
      <c r="FK20" s="4" t="s">
        <v>459</v>
      </c>
      <c r="FL20" s="4" t="s">
        <v>5409</v>
      </c>
      <c r="FM20" s="4" t="s">
        <v>5410</v>
      </c>
      <c r="FN20" s="4" t="s">
        <v>295</v>
      </c>
      <c r="FO20" s="4" t="s">
        <v>296</v>
      </c>
      <c r="FP20" s="4" t="s">
        <v>5411</v>
      </c>
      <c r="FQ20" s="4" t="s">
        <v>1020</v>
      </c>
      <c r="FR20" s="4" t="s">
        <v>398</v>
      </c>
      <c r="FS20" s="4" t="s">
        <v>545</v>
      </c>
      <c r="FT20" s="4" t="s">
        <v>299</v>
      </c>
      <c r="FU20" s="4" t="s">
        <v>277</v>
      </c>
      <c r="FV20" s="4" t="s">
        <v>277</v>
      </c>
      <c r="FW20" s="4" t="s">
        <v>277</v>
      </c>
      <c r="FX20" s="4" t="s">
        <v>5412</v>
      </c>
      <c r="FY20" s="4" t="s">
        <v>300</v>
      </c>
      <c r="FZ20" s="4" t="s">
        <v>277</v>
      </c>
      <c r="GA20" s="4" t="s">
        <v>277</v>
      </c>
      <c r="GB20" s="4" t="s">
        <v>2984</v>
      </c>
      <c r="GC20" s="4" t="s">
        <v>299</v>
      </c>
      <c r="GD20" s="4" t="s">
        <v>277</v>
      </c>
      <c r="GE20" s="4" t="s">
        <v>277</v>
      </c>
      <c r="GF20" s="4" t="s">
        <v>277</v>
      </c>
      <c r="GG20" s="4" t="s">
        <v>5413</v>
      </c>
      <c r="GH20" s="4" t="s">
        <v>300</v>
      </c>
      <c r="GI20" s="4" t="s">
        <v>277</v>
      </c>
      <c r="GJ20" s="4" t="s">
        <v>277</v>
      </c>
      <c r="GK20" s="4" t="s">
        <v>5414</v>
      </c>
      <c r="GL20" s="4" t="s">
        <v>299</v>
      </c>
      <c r="GM20" s="4" t="s">
        <v>277</v>
      </c>
      <c r="GN20" s="4" t="s">
        <v>277</v>
      </c>
      <c r="GO20" s="4" t="s">
        <v>277</v>
      </c>
      <c r="GP20" s="4" t="s">
        <v>5415</v>
      </c>
      <c r="GQ20" s="4" t="s">
        <v>300</v>
      </c>
      <c r="GR20" s="4" t="s">
        <v>277</v>
      </c>
      <c r="GS20" s="4" t="s">
        <v>277</v>
      </c>
      <c r="GT20" s="4" t="s">
        <v>5416</v>
      </c>
      <c r="GU20" s="4" t="s">
        <v>299</v>
      </c>
      <c r="GV20" s="4" t="s">
        <v>277</v>
      </c>
      <c r="GW20" s="4" t="s">
        <v>277</v>
      </c>
      <c r="GX20" s="4" t="s">
        <v>277</v>
      </c>
      <c r="GY20" s="4" t="s">
        <v>5417</v>
      </c>
      <c r="GZ20" s="4" t="s">
        <v>300</v>
      </c>
      <c r="HA20" s="4" t="s">
        <v>277</v>
      </c>
      <c r="HB20" s="4" t="s">
        <v>277</v>
      </c>
      <c r="HC20" s="4" t="s">
        <v>5418</v>
      </c>
      <c r="HD20" s="4" t="s">
        <v>299</v>
      </c>
      <c r="HE20" s="4" t="s">
        <v>277</v>
      </c>
      <c r="HF20" s="4" t="s">
        <v>277</v>
      </c>
      <c r="HG20" s="4" t="s">
        <v>277</v>
      </c>
      <c r="HH20" s="4" t="s">
        <v>5419</v>
      </c>
      <c r="HI20" s="4" t="s">
        <v>300</v>
      </c>
      <c r="HJ20" s="4" t="s">
        <v>277</v>
      </c>
      <c r="HK20" s="4" t="s">
        <v>277</v>
      </c>
      <c r="HL20" s="4" t="s">
        <v>277</v>
      </c>
      <c r="HM20" s="4" t="s">
        <v>277</v>
      </c>
      <c r="HN20" s="4" t="s">
        <v>277</v>
      </c>
      <c r="HO20" s="4" t="s">
        <v>277</v>
      </c>
      <c r="HP20" s="4" t="s">
        <v>277</v>
      </c>
      <c r="HQ20" s="4" t="s">
        <v>277</v>
      </c>
      <c r="HR20" s="4" t="s">
        <v>277</v>
      </c>
      <c r="HS20" s="4" t="s">
        <v>277</v>
      </c>
      <c r="HT20" s="4" t="s">
        <v>277</v>
      </c>
      <c r="HU20" s="4" t="s">
        <v>277</v>
      </c>
      <c r="HV20" s="4" t="s">
        <v>277</v>
      </c>
      <c r="HW20" s="4" t="s">
        <v>277</v>
      </c>
      <c r="HX20" s="4" t="s">
        <v>277</v>
      </c>
      <c r="HY20" s="4" t="s">
        <v>277</v>
      </c>
      <c r="HZ20" s="4" t="s">
        <v>277</v>
      </c>
      <c r="IA20" s="4" t="s">
        <v>277</v>
      </c>
      <c r="IB20" s="4" t="s">
        <v>277</v>
      </c>
      <c r="IC20" s="4" t="s">
        <v>277</v>
      </c>
      <c r="ID20" s="4" t="s">
        <v>277</v>
      </c>
      <c r="IE20" s="4" t="s">
        <v>277</v>
      </c>
      <c r="IF20" s="4" t="s">
        <v>277</v>
      </c>
      <c r="IG20" s="4" t="s">
        <v>277</v>
      </c>
      <c r="IH20" s="4" t="s">
        <v>277</v>
      </c>
      <c r="II20" s="4" t="s">
        <v>277</v>
      </c>
      <c r="IJ20" s="4" t="s">
        <v>277</v>
      </c>
      <c r="IK20" s="4" t="s">
        <v>277</v>
      </c>
      <c r="IL20" s="4" t="s">
        <v>277</v>
      </c>
      <c r="IM20" s="4" t="s">
        <v>277</v>
      </c>
      <c r="IN20" s="4" t="s">
        <v>277</v>
      </c>
      <c r="IO20" s="4" t="s">
        <v>277</v>
      </c>
      <c r="IP20" s="4" t="s">
        <v>277</v>
      </c>
      <c r="IQ20" s="4" t="s">
        <v>277</v>
      </c>
      <c r="IR20" s="4" t="s">
        <v>277</v>
      </c>
      <c r="IS20" s="4" t="s">
        <v>277</v>
      </c>
      <c r="IT20" s="4" t="s">
        <v>277</v>
      </c>
      <c r="IU20" s="4" t="s">
        <v>277</v>
      </c>
      <c r="IV20" s="4" t="s">
        <v>277</v>
      </c>
      <c r="IW20" s="4" t="s">
        <v>277</v>
      </c>
      <c r="IX20" s="4" t="s">
        <v>277</v>
      </c>
      <c r="IY20" s="4" t="s">
        <v>277</v>
      </c>
      <c r="IZ20" s="4" t="s">
        <v>277</v>
      </c>
      <c r="JA20" s="4" t="s">
        <v>277</v>
      </c>
      <c r="JB20" s="4" t="s">
        <v>1099</v>
      </c>
      <c r="JC20" s="4" t="s">
        <v>5420</v>
      </c>
      <c r="JD20" s="4" t="s">
        <v>5421</v>
      </c>
      <c r="JE20" s="4" t="s">
        <v>1270</v>
      </c>
      <c r="JF20" s="4" t="s">
        <v>5422</v>
      </c>
      <c r="JG20" s="4" t="s">
        <v>313</v>
      </c>
      <c r="JH20" s="4" t="s">
        <v>313</v>
      </c>
      <c r="JI20" s="4" t="s">
        <v>313</v>
      </c>
      <c r="JJ20" s="4" t="s">
        <v>313</v>
      </c>
      <c r="JK20" s="4" t="s">
        <v>313</v>
      </c>
      <c r="JL20" s="4" t="s">
        <v>631</v>
      </c>
      <c r="JM20" s="4" t="s">
        <v>313</v>
      </c>
      <c r="JN20" s="4" t="s">
        <v>313</v>
      </c>
      <c r="JO20" s="4" t="s">
        <v>312</v>
      </c>
      <c r="JP20" s="4" t="s">
        <v>313</v>
      </c>
      <c r="JQ20" s="4" t="s">
        <v>5423</v>
      </c>
      <c r="JR20" s="4" t="s">
        <v>5424</v>
      </c>
      <c r="JS20" s="4" t="s">
        <v>5425</v>
      </c>
      <c r="JT20" s="4" t="s">
        <v>5426</v>
      </c>
    </row>
    <row r="21" spans="1:280" ht="50.1" customHeight="1" x14ac:dyDescent="0.3">
      <c r="A21" s="4" t="s">
        <v>5434</v>
      </c>
      <c r="B21" s="4" t="s">
        <v>1244</v>
      </c>
      <c r="C21" s="4" t="s">
        <v>317</v>
      </c>
      <c r="D21" s="4" t="s">
        <v>318</v>
      </c>
      <c r="E21" s="4" t="s">
        <v>267</v>
      </c>
      <c r="F21" s="4" t="s">
        <v>950</v>
      </c>
      <c r="G21" s="4" t="s">
        <v>269</v>
      </c>
      <c r="H21" s="4" t="s">
        <v>926</v>
      </c>
      <c r="I21" s="4" t="s">
        <v>1245</v>
      </c>
      <c r="J21" s="4" t="s">
        <v>5435</v>
      </c>
      <c r="K21" s="4" t="s">
        <v>5436</v>
      </c>
      <c r="L21" s="4" t="s">
        <v>5437</v>
      </c>
      <c r="M21" s="4" t="s">
        <v>275</v>
      </c>
      <c r="N21" s="4" t="s">
        <v>275</v>
      </c>
      <c r="O21" s="4" t="s">
        <v>276</v>
      </c>
      <c r="P21" s="4" t="s">
        <v>277</v>
      </c>
      <c r="Q21" s="4" t="s">
        <v>277</v>
      </c>
      <c r="R21" s="4" t="s">
        <v>277</v>
      </c>
      <c r="S21" s="4" t="s">
        <v>277</v>
      </c>
      <c r="T21" s="4" t="s">
        <v>277</v>
      </c>
      <c r="U21" s="4" t="s">
        <v>277</v>
      </c>
      <c r="V21" s="4" t="s">
        <v>277</v>
      </c>
      <c r="W21" s="4" t="s">
        <v>277</v>
      </c>
      <c r="X21" s="4" t="s">
        <v>277</v>
      </c>
      <c r="Y21" s="4" t="s">
        <v>277</v>
      </c>
      <c r="Z21" s="4" t="s">
        <v>277</v>
      </c>
      <c r="AA21" s="4" t="s">
        <v>277</v>
      </c>
      <c r="AB21" s="4" t="s">
        <v>277</v>
      </c>
      <c r="AC21" s="4" t="s">
        <v>277</v>
      </c>
      <c r="AD21" s="4" t="s">
        <v>277</v>
      </c>
      <c r="AE21" s="4" t="s">
        <v>277</v>
      </c>
      <c r="AF21" s="4" t="s">
        <v>277</v>
      </c>
      <c r="AG21" s="4" t="s">
        <v>277</v>
      </c>
      <c r="AH21" s="4" t="s">
        <v>277</v>
      </c>
      <c r="AI21" s="4" t="s">
        <v>277</v>
      </c>
      <c r="AJ21" s="4" t="s">
        <v>277</v>
      </c>
      <c r="AK21" s="4" t="s">
        <v>277</v>
      </c>
      <c r="AL21" s="4" t="s">
        <v>277</v>
      </c>
      <c r="AM21" s="4" t="s">
        <v>277</v>
      </c>
      <c r="AN21" s="4" t="s">
        <v>277</v>
      </c>
      <c r="AO21" s="4" t="s">
        <v>277</v>
      </c>
      <c r="AP21" s="4" t="s">
        <v>277</v>
      </c>
      <c r="AQ21" s="4" t="s">
        <v>277</v>
      </c>
      <c r="AR21" s="4" t="s">
        <v>277</v>
      </c>
      <c r="AS21" s="4" t="s">
        <v>277</v>
      </c>
      <c r="AT21" s="4" t="s">
        <v>277</v>
      </c>
      <c r="AU21" s="4" t="s">
        <v>1635</v>
      </c>
      <c r="AV21" s="4" t="s">
        <v>322</v>
      </c>
      <c r="AW21" s="4" t="s">
        <v>5438</v>
      </c>
      <c r="AX21" s="4" t="s">
        <v>413</v>
      </c>
      <c r="AY21" s="4" t="s">
        <v>3291</v>
      </c>
      <c r="AZ21" s="4" t="s">
        <v>5439</v>
      </c>
      <c r="BA21" s="4" t="s">
        <v>5440</v>
      </c>
      <c r="BB21" s="4" t="s">
        <v>5441</v>
      </c>
      <c r="BC21" s="4" t="s">
        <v>5442</v>
      </c>
      <c r="BD21" s="4" t="s">
        <v>5443</v>
      </c>
      <c r="BE21" s="4" t="s">
        <v>322</v>
      </c>
      <c r="BF21" s="4" t="s">
        <v>5444</v>
      </c>
      <c r="BG21" s="4" t="s">
        <v>1756</v>
      </c>
      <c r="BH21" s="4" t="s">
        <v>3744</v>
      </c>
      <c r="BI21" s="4" t="s">
        <v>3009</v>
      </c>
      <c r="BJ21" s="4" t="s">
        <v>5445</v>
      </c>
      <c r="BK21" s="4" t="s">
        <v>5446</v>
      </c>
      <c r="BL21" s="4" t="s">
        <v>5447</v>
      </c>
      <c r="BM21" s="4" t="s">
        <v>5448</v>
      </c>
      <c r="BN21" s="4" t="s">
        <v>277</v>
      </c>
      <c r="BO21" s="4" t="s">
        <v>277</v>
      </c>
      <c r="BP21" s="4" t="s">
        <v>277</v>
      </c>
      <c r="BQ21" s="4" t="s">
        <v>277</v>
      </c>
      <c r="BR21" s="4" t="s">
        <v>277</v>
      </c>
      <c r="BS21" s="4" t="s">
        <v>277</v>
      </c>
      <c r="BT21" s="4" t="s">
        <v>277</v>
      </c>
      <c r="BU21" s="4" t="s">
        <v>277</v>
      </c>
      <c r="BV21" s="4" t="s">
        <v>277</v>
      </c>
      <c r="BW21" s="4" t="s">
        <v>277</v>
      </c>
      <c r="BX21" s="4" t="s">
        <v>277</v>
      </c>
      <c r="BY21" s="4" t="s">
        <v>277</v>
      </c>
      <c r="BZ21" s="4" t="s">
        <v>277</v>
      </c>
      <c r="CA21" s="4" t="s">
        <v>277</v>
      </c>
      <c r="CB21" s="4" t="s">
        <v>277</v>
      </c>
      <c r="CC21" s="4" t="s">
        <v>277</v>
      </c>
      <c r="CD21" s="4" t="s">
        <v>277</v>
      </c>
      <c r="CE21" s="4" t="s">
        <v>277</v>
      </c>
      <c r="CF21" s="4" t="s">
        <v>277</v>
      </c>
      <c r="CG21" s="4" t="s">
        <v>277</v>
      </c>
      <c r="CH21" s="4" t="s">
        <v>277</v>
      </c>
      <c r="CI21" s="4" t="s">
        <v>277</v>
      </c>
      <c r="CJ21" s="4" t="s">
        <v>277</v>
      </c>
      <c r="CK21" s="4" t="s">
        <v>277</v>
      </c>
      <c r="CL21" s="4" t="s">
        <v>277</v>
      </c>
      <c r="CM21" s="4" t="s">
        <v>277</v>
      </c>
      <c r="CN21" s="4" t="s">
        <v>277</v>
      </c>
      <c r="CO21" s="4" t="s">
        <v>277</v>
      </c>
      <c r="CP21" s="4" t="s">
        <v>277</v>
      </c>
      <c r="CQ21" s="4" t="s">
        <v>277</v>
      </c>
      <c r="CR21" s="4" t="s">
        <v>277</v>
      </c>
      <c r="CS21" s="4" t="s">
        <v>277</v>
      </c>
      <c r="CT21" s="4" t="s">
        <v>277</v>
      </c>
      <c r="CU21" s="4" t="s">
        <v>277</v>
      </c>
      <c r="CV21" s="4" t="s">
        <v>277</v>
      </c>
      <c r="CW21" s="4" t="s">
        <v>277</v>
      </c>
      <c r="CX21" s="4" t="s">
        <v>277</v>
      </c>
      <c r="CY21" s="4" t="s">
        <v>277</v>
      </c>
      <c r="CZ21" s="4" t="s">
        <v>277</v>
      </c>
      <c r="DA21" s="4" t="s">
        <v>277</v>
      </c>
      <c r="DB21" s="4" t="s">
        <v>277</v>
      </c>
      <c r="DC21" s="4" t="s">
        <v>277</v>
      </c>
      <c r="DD21" s="4" t="s">
        <v>277</v>
      </c>
      <c r="DE21" s="4" t="s">
        <v>277</v>
      </c>
      <c r="DF21" s="4" t="s">
        <v>277</v>
      </c>
      <c r="DG21" s="4" t="s">
        <v>277</v>
      </c>
      <c r="DH21" s="4" t="s">
        <v>277</v>
      </c>
      <c r="DI21" s="4" t="s">
        <v>277</v>
      </c>
      <c r="DJ21" s="4" t="s">
        <v>277</v>
      </c>
      <c r="DK21" s="4" t="s">
        <v>277</v>
      </c>
      <c r="DL21" s="4" t="s">
        <v>277</v>
      </c>
      <c r="DM21" s="4" t="s">
        <v>277</v>
      </c>
      <c r="DN21" s="4" t="s">
        <v>277</v>
      </c>
      <c r="DO21" s="4" t="s">
        <v>277</v>
      </c>
      <c r="DP21" s="4" t="s">
        <v>277</v>
      </c>
      <c r="DQ21" s="4" t="s">
        <v>277</v>
      </c>
      <c r="DR21" s="4" t="s">
        <v>277</v>
      </c>
      <c r="DS21" s="4" t="s">
        <v>277</v>
      </c>
      <c r="DT21" s="4" t="s">
        <v>277</v>
      </c>
      <c r="DU21" s="4" t="s">
        <v>277</v>
      </c>
      <c r="DV21" s="4" t="s">
        <v>277</v>
      </c>
      <c r="DW21" s="4" t="s">
        <v>277</v>
      </c>
      <c r="DX21" s="4" t="s">
        <v>277</v>
      </c>
      <c r="DY21" s="4" t="s">
        <v>277</v>
      </c>
      <c r="DZ21" s="4" t="s">
        <v>277</v>
      </c>
      <c r="EA21" s="4" t="s">
        <v>277</v>
      </c>
      <c r="EB21" s="4" t="s">
        <v>277</v>
      </c>
      <c r="EC21" s="4" t="s">
        <v>277</v>
      </c>
      <c r="ED21" s="4" t="s">
        <v>277</v>
      </c>
      <c r="EE21" s="4" t="s">
        <v>277</v>
      </c>
      <c r="EF21" s="4" t="s">
        <v>277</v>
      </c>
      <c r="EG21" s="4" t="s">
        <v>277</v>
      </c>
      <c r="EH21" s="4" t="s">
        <v>277</v>
      </c>
      <c r="EI21" s="4" t="s">
        <v>277</v>
      </c>
      <c r="EJ21" s="4" t="s">
        <v>277</v>
      </c>
      <c r="EK21" s="4" t="s">
        <v>797</v>
      </c>
      <c r="EL21" s="4" t="s">
        <v>5449</v>
      </c>
      <c r="EM21" s="4" t="s">
        <v>5450</v>
      </c>
      <c r="EN21" s="4" t="s">
        <v>5451</v>
      </c>
      <c r="EO21" s="4" t="s">
        <v>277</v>
      </c>
      <c r="EP21" s="4" t="s">
        <v>277</v>
      </c>
      <c r="EQ21" s="4" t="s">
        <v>277</v>
      </c>
      <c r="ER21" s="4" t="s">
        <v>277</v>
      </c>
      <c r="ES21" s="4" t="s">
        <v>277</v>
      </c>
      <c r="ET21" s="4" t="s">
        <v>277</v>
      </c>
      <c r="EU21" s="4" t="s">
        <v>277</v>
      </c>
      <c r="EV21" s="4" t="s">
        <v>277</v>
      </c>
      <c r="EW21" s="4" t="s">
        <v>277</v>
      </c>
      <c r="EX21" s="4" t="s">
        <v>277</v>
      </c>
      <c r="EY21" s="4" t="s">
        <v>277</v>
      </c>
      <c r="EZ21" s="4" t="s">
        <v>277</v>
      </c>
      <c r="FA21" s="4" t="s">
        <v>277</v>
      </c>
      <c r="FB21" s="4" t="s">
        <v>277</v>
      </c>
      <c r="FC21" s="4" t="s">
        <v>277</v>
      </c>
      <c r="FD21" s="4" t="s">
        <v>277</v>
      </c>
      <c r="FE21" s="4" t="s">
        <v>277</v>
      </c>
      <c r="FF21" s="4" t="s">
        <v>277</v>
      </c>
      <c r="FG21" s="4" t="s">
        <v>277</v>
      </c>
      <c r="FH21" s="4" t="s">
        <v>277</v>
      </c>
      <c r="FI21" s="4" t="s">
        <v>290</v>
      </c>
      <c r="FJ21" s="4" t="s">
        <v>803</v>
      </c>
      <c r="FK21" s="4" t="s">
        <v>296</v>
      </c>
      <c r="FL21" s="4" t="s">
        <v>5452</v>
      </c>
      <c r="FM21" s="4" t="s">
        <v>3500</v>
      </c>
      <c r="FN21" s="4" t="s">
        <v>568</v>
      </c>
      <c r="FO21" s="4" t="s">
        <v>459</v>
      </c>
      <c r="FP21" s="4" t="s">
        <v>5453</v>
      </c>
      <c r="FQ21" s="4" t="s">
        <v>5454</v>
      </c>
      <c r="FR21" s="4" t="s">
        <v>277</v>
      </c>
      <c r="FS21" s="4" t="s">
        <v>277</v>
      </c>
      <c r="FT21" s="4" t="s">
        <v>277</v>
      </c>
      <c r="FU21" s="4" t="s">
        <v>277</v>
      </c>
      <c r="FV21" s="4" t="s">
        <v>277</v>
      </c>
      <c r="FW21" s="4" t="s">
        <v>277</v>
      </c>
      <c r="FX21" s="4" t="s">
        <v>277</v>
      </c>
      <c r="FY21" s="4" t="s">
        <v>277</v>
      </c>
      <c r="FZ21" s="4" t="s">
        <v>277</v>
      </c>
      <c r="GA21" s="4" t="s">
        <v>277</v>
      </c>
      <c r="GB21" s="4" t="s">
        <v>277</v>
      </c>
      <c r="GC21" s="4" t="s">
        <v>277</v>
      </c>
      <c r="GD21" s="4" t="s">
        <v>277</v>
      </c>
      <c r="GE21" s="4" t="s">
        <v>277</v>
      </c>
      <c r="GF21" s="4" t="s">
        <v>277</v>
      </c>
      <c r="GG21" s="4" t="s">
        <v>277</v>
      </c>
      <c r="GH21" s="4" t="s">
        <v>277</v>
      </c>
      <c r="GI21" s="4" t="s">
        <v>277</v>
      </c>
      <c r="GJ21" s="4" t="s">
        <v>277</v>
      </c>
      <c r="GK21" s="4" t="s">
        <v>277</v>
      </c>
      <c r="GL21" s="4" t="s">
        <v>277</v>
      </c>
      <c r="GM21" s="4" t="s">
        <v>277</v>
      </c>
      <c r="GN21" s="4" t="s">
        <v>277</v>
      </c>
      <c r="GO21" s="4" t="s">
        <v>277</v>
      </c>
      <c r="GP21" s="4" t="s">
        <v>277</v>
      </c>
      <c r="GQ21" s="4" t="s">
        <v>277</v>
      </c>
      <c r="GR21" s="4" t="s">
        <v>277</v>
      </c>
      <c r="GS21" s="4" t="s">
        <v>277</v>
      </c>
      <c r="GT21" s="4" t="s">
        <v>277</v>
      </c>
      <c r="GU21" s="4" t="s">
        <v>277</v>
      </c>
      <c r="GV21" s="4" t="s">
        <v>277</v>
      </c>
      <c r="GW21" s="4" t="s">
        <v>277</v>
      </c>
      <c r="GX21" s="4" t="s">
        <v>277</v>
      </c>
      <c r="GY21" s="4" t="s">
        <v>277</v>
      </c>
      <c r="GZ21" s="4" t="s">
        <v>277</v>
      </c>
      <c r="HA21" s="4" t="s">
        <v>277</v>
      </c>
      <c r="HB21" s="4" t="s">
        <v>277</v>
      </c>
      <c r="HC21" s="4" t="s">
        <v>277</v>
      </c>
      <c r="HD21" s="4" t="s">
        <v>277</v>
      </c>
      <c r="HE21" s="4" t="s">
        <v>277</v>
      </c>
      <c r="HF21" s="4" t="s">
        <v>277</v>
      </c>
      <c r="HG21" s="4" t="s">
        <v>277</v>
      </c>
      <c r="HH21" s="4" t="s">
        <v>277</v>
      </c>
      <c r="HI21" s="4" t="s">
        <v>277</v>
      </c>
      <c r="HJ21" s="4" t="s">
        <v>277</v>
      </c>
      <c r="HK21" s="4" t="s">
        <v>277</v>
      </c>
      <c r="HL21" s="4" t="s">
        <v>2182</v>
      </c>
      <c r="HM21" s="4" t="s">
        <v>724</v>
      </c>
      <c r="HN21" s="4" t="s">
        <v>341</v>
      </c>
      <c r="HO21" s="4" t="s">
        <v>310</v>
      </c>
      <c r="HP21" s="4" t="s">
        <v>277</v>
      </c>
      <c r="HQ21" s="4" t="s">
        <v>277</v>
      </c>
      <c r="HR21" s="4" t="s">
        <v>277</v>
      </c>
      <c r="HS21" s="4" t="s">
        <v>5455</v>
      </c>
      <c r="HT21" s="4" t="s">
        <v>4658</v>
      </c>
      <c r="HU21" s="4" t="s">
        <v>277</v>
      </c>
      <c r="HV21" s="4" t="s">
        <v>277</v>
      </c>
      <c r="HW21" s="4" t="s">
        <v>277</v>
      </c>
      <c r="HX21" s="4" t="s">
        <v>277</v>
      </c>
      <c r="HY21" s="4" t="s">
        <v>277</v>
      </c>
      <c r="HZ21" s="4" t="s">
        <v>277</v>
      </c>
      <c r="IA21" s="4" t="s">
        <v>277</v>
      </c>
      <c r="IB21" s="4" t="s">
        <v>277</v>
      </c>
      <c r="IC21" s="4" t="s">
        <v>277</v>
      </c>
      <c r="ID21" s="4" t="s">
        <v>277</v>
      </c>
      <c r="IE21" s="4" t="s">
        <v>277</v>
      </c>
      <c r="IF21" s="4" t="s">
        <v>277</v>
      </c>
      <c r="IG21" s="4" t="s">
        <v>277</v>
      </c>
      <c r="IH21" s="4" t="s">
        <v>277</v>
      </c>
      <c r="II21" s="4" t="s">
        <v>277</v>
      </c>
      <c r="IJ21" s="4" t="s">
        <v>277</v>
      </c>
      <c r="IK21" s="4" t="s">
        <v>277</v>
      </c>
      <c r="IL21" s="4" t="s">
        <v>277</v>
      </c>
      <c r="IM21" s="4" t="s">
        <v>277</v>
      </c>
      <c r="IN21" s="4" t="s">
        <v>277</v>
      </c>
      <c r="IO21" s="4" t="s">
        <v>277</v>
      </c>
      <c r="IP21" s="4" t="s">
        <v>277</v>
      </c>
      <c r="IQ21" s="4" t="s">
        <v>277</v>
      </c>
      <c r="IR21" s="4" t="s">
        <v>277</v>
      </c>
      <c r="IS21" s="4" t="s">
        <v>277</v>
      </c>
      <c r="IT21" s="4" t="s">
        <v>277</v>
      </c>
      <c r="IU21" s="4" t="s">
        <v>277</v>
      </c>
      <c r="IV21" s="4" t="s">
        <v>277</v>
      </c>
      <c r="IW21" s="4" t="s">
        <v>277</v>
      </c>
      <c r="IX21" s="4" t="s">
        <v>277</v>
      </c>
      <c r="IY21" s="4" t="s">
        <v>277</v>
      </c>
      <c r="IZ21" s="4" t="s">
        <v>277</v>
      </c>
      <c r="JA21" s="4" t="s">
        <v>310</v>
      </c>
      <c r="JB21" s="4" t="s">
        <v>5456</v>
      </c>
      <c r="JC21" s="4" t="s">
        <v>5457</v>
      </c>
      <c r="JD21" s="4" t="s">
        <v>3311</v>
      </c>
      <c r="JE21" s="4" t="s">
        <v>1269</v>
      </c>
      <c r="JF21" s="4" t="s">
        <v>5458</v>
      </c>
      <c r="JG21" s="4" t="s">
        <v>313</v>
      </c>
      <c r="JH21" s="4" t="s">
        <v>313</v>
      </c>
      <c r="JI21" s="4" t="s">
        <v>313</v>
      </c>
      <c r="JJ21" s="4" t="s">
        <v>313</v>
      </c>
      <c r="JK21" s="4" t="s">
        <v>313</v>
      </c>
      <c r="JL21" s="4" t="s">
        <v>970</v>
      </c>
      <c r="JM21" s="4" t="s">
        <v>313</v>
      </c>
      <c r="JN21" s="4" t="s">
        <v>313</v>
      </c>
      <c r="JO21" s="4" t="s">
        <v>312</v>
      </c>
      <c r="JP21" s="4" t="s">
        <v>313</v>
      </c>
      <c r="JQ21" s="4" t="s">
        <v>5459</v>
      </c>
      <c r="JR21" s="4" t="s">
        <v>5460</v>
      </c>
      <c r="JS21" s="4" t="s">
        <v>5461</v>
      </c>
      <c r="JT21" s="4" t="s">
        <v>5462</v>
      </c>
    </row>
    <row r="22" spans="1:280" ht="50.1" customHeight="1" x14ac:dyDescent="0.3">
      <c r="A22" s="4" t="s">
        <v>5653</v>
      </c>
      <c r="B22" s="4" t="s">
        <v>5654</v>
      </c>
      <c r="C22" s="4" t="s">
        <v>265</v>
      </c>
      <c r="D22" s="4" t="s">
        <v>266</v>
      </c>
      <c r="E22" s="4" t="s">
        <v>267</v>
      </c>
      <c r="F22" s="4" t="s">
        <v>950</v>
      </c>
      <c r="G22" s="4" t="s">
        <v>269</v>
      </c>
      <c r="H22" s="4" t="s">
        <v>346</v>
      </c>
      <c r="I22" s="4" t="s">
        <v>5655</v>
      </c>
      <c r="J22" s="4" t="s">
        <v>5656</v>
      </c>
      <c r="K22" s="4" t="s">
        <v>5657</v>
      </c>
      <c r="L22" s="4" t="s">
        <v>5658</v>
      </c>
      <c r="M22" s="4" t="s">
        <v>275</v>
      </c>
      <c r="N22" s="4" t="s">
        <v>275</v>
      </c>
      <c r="O22" s="4" t="s">
        <v>276</v>
      </c>
      <c r="P22" s="4" t="s">
        <v>277</v>
      </c>
      <c r="Q22" s="4" t="s">
        <v>277</v>
      </c>
      <c r="R22" s="4" t="s">
        <v>277</v>
      </c>
      <c r="S22" s="4" t="s">
        <v>277</v>
      </c>
      <c r="T22" s="4" t="s">
        <v>277</v>
      </c>
      <c r="U22" s="4" t="s">
        <v>277</v>
      </c>
      <c r="V22" s="4" t="s">
        <v>277</v>
      </c>
      <c r="W22" s="4" t="s">
        <v>277</v>
      </c>
      <c r="X22" s="4" t="s">
        <v>277</v>
      </c>
      <c r="Y22" s="4" t="s">
        <v>277</v>
      </c>
      <c r="Z22" s="4" t="s">
        <v>277</v>
      </c>
      <c r="AA22" s="4" t="s">
        <v>277</v>
      </c>
      <c r="AB22" s="4" t="s">
        <v>277</v>
      </c>
      <c r="AC22" s="4" t="s">
        <v>277</v>
      </c>
      <c r="AD22" s="4" t="s">
        <v>277</v>
      </c>
      <c r="AE22" s="4" t="s">
        <v>277</v>
      </c>
      <c r="AF22" s="4" t="s">
        <v>277</v>
      </c>
      <c r="AG22" s="4" t="s">
        <v>277</v>
      </c>
      <c r="AH22" s="4" t="s">
        <v>277</v>
      </c>
      <c r="AI22" s="4" t="s">
        <v>277</v>
      </c>
      <c r="AJ22" s="4" t="s">
        <v>277</v>
      </c>
      <c r="AK22" s="4" t="s">
        <v>277</v>
      </c>
      <c r="AL22" s="4" t="s">
        <v>277</v>
      </c>
      <c r="AM22" s="4" t="s">
        <v>277</v>
      </c>
      <c r="AN22" s="4" t="s">
        <v>277</v>
      </c>
      <c r="AO22" s="4" t="s">
        <v>277</v>
      </c>
      <c r="AP22" s="4" t="s">
        <v>277</v>
      </c>
      <c r="AQ22" s="4" t="s">
        <v>277</v>
      </c>
      <c r="AR22" s="4" t="s">
        <v>277</v>
      </c>
      <c r="AS22" s="4" t="s">
        <v>277</v>
      </c>
      <c r="AT22" s="4" t="s">
        <v>277</v>
      </c>
      <c r="AU22" s="4" t="s">
        <v>3762</v>
      </c>
      <c r="AV22" s="4" t="s">
        <v>326</v>
      </c>
      <c r="AW22" s="4" t="s">
        <v>1308</v>
      </c>
      <c r="AX22" s="4" t="s">
        <v>3762</v>
      </c>
      <c r="AY22" s="4" t="s">
        <v>5659</v>
      </c>
      <c r="AZ22" s="4" t="s">
        <v>355</v>
      </c>
      <c r="BA22" s="4" t="s">
        <v>5660</v>
      </c>
      <c r="BB22" s="4" t="s">
        <v>965</v>
      </c>
      <c r="BC22" s="4" t="s">
        <v>5661</v>
      </c>
      <c r="BD22" s="4" t="s">
        <v>355</v>
      </c>
      <c r="BE22" s="4" t="s">
        <v>277</v>
      </c>
      <c r="BF22" s="4" t="s">
        <v>277</v>
      </c>
      <c r="BG22" s="4" t="s">
        <v>277</v>
      </c>
      <c r="BH22" s="4" t="s">
        <v>277</v>
      </c>
      <c r="BI22" s="4" t="s">
        <v>277</v>
      </c>
      <c r="BJ22" s="4" t="s">
        <v>277</v>
      </c>
      <c r="BK22" s="4" t="s">
        <v>277</v>
      </c>
      <c r="BL22" s="4" t="s">
        <v>277</v>
      </c>
      <c r="BM22" s="4" t="s">
        <v>277</v>
      </c>
      <c r="BN22" s="4" t="s">
        <v>277</v>
      </c>
      <c r="BO22" s="4" t="s">
        <v>277</v>
      </c>
      <c r="BP22" s="4" t="s">
        <v>277</v>
      </c>
      <c r="BQ22" s="4" t="s">
        <v>277</v>
      </c>
      <c r="BR22" s="4" t="s">
        <v>277</v>
      </c>
      <c r="BS22" s="4" t="s">
        <v>277</v>
      </c>
      <c r="BT22" s="4" t="s">
        <v>277</v>
      </c>
      <c r="BU22" s="4" t="s">
        <v>277</v>
      </c>
      <c r="BV22" s="4" t="s">
        <v>277</v>
      </c>
      <c r="BW22" s="4" t="s">
        <v>277</v>
      </c>
      <c r="BX22" s="4" t="s">
        <v>277</v>
      </c>
      <c r="BY22" s="4" t="s">
        <v>277</v>
      </c>
      <c r="BZ22" s="4" t="s">
        <v>277</v>
      </c>
      <c r="CA22" s="4" t="s">
        <v>277</v>
      </c>
      <c r="CB22" s="4" t="s">
        <v>277</v>
      </c>
      <c r="CC22" s="4" t="s">
        <v>277</v>
      </c>
      <c r="CD22" s="4" t="s">
        <v>277</v>
      </c>
      <c r="CE22" s="4" t="s">
        <v>277</v>
      </c>
      <c r="CF22" s="4" t="s">
        <v>277</v>
      </c>
      <c r="CG22" s="4" t="s">
        <v>277</v>
      </c>
      <c r="CH22" s="4" t="s">
        <v>277</v>
      </c>
      <c r="CI22" s="4" t="s">
        <v>277</v>
      </c>
      <c r="CJ22" s="4" t="s">
        <v>277</v>
      </c>
      <c r="CK22" s="4" t="s">
        <v>277</v>
      </c>
      <c r="CL22" s="4" t="s">
        <v>277</v>
      </c>
      <c r="CM22" s="4" t="s">
        <v>277</v>
      </c>
      <c r="CN22" s="4" t="s">
        <v>277</v>
      </c>
      <c r="CO22" s="4" t="s">
        <v>277</v>
      </c>
      <c r="CP22" s="4" t="s">
        <v>277</v>
      </c>
      <c r="CQ22" s="4" t="s">
        <v>277</v>
      </c>
      <c r="CR22" s="4" t="s">
        <v>277</v>
      </c>
      <c r="CS22" s="4" t="s">
        <v>277</v>
      </c>
      <c r="CT22" s="4" t="s">
        <v>277</v>
      </c>
      <c r="CU22" s="4" t="s">
        <v>277</v>
      </c>
      <c r="CV22" s="4" t="s">
        <v>277</v>
      </c>
      <c r="CW22" s="4" t="s">
        <v>277</v>
      </c>
      <c r="CX22" s="4" t="s">
        <v>277</v>
      </c>
      <c r="CY22" s="4" t="s">
        <v>277</v>
      </c>
      <c r="CZ22" s="4" t="s">
        <v>277</v>
      </c>
      <c r="DA22" s="4" t="s">
        <v>277</v>
      </c>
      <c r="DB22" s="4" t="s">
        <v>277</v>
      </c>
      <c r="DC22" s="4" t="s">
        <v>277</v>
      </c>
      <c r="DD22" s="4" t="s">
        <v>277</v>
      </c>
      <c r="DE22" s="4" t="s">
        <v>277</v>
      </c>
      <c r="DF22" s="4" t="s">
        <v>277</v>
      </c>
      <c r="DG22" s="4" t="s">
        <v>277</v>
      </c>
      <c r="DH22" s="4" t="s">
        <v>277</v>
      </c>
      <c r="DI22" s="4" t="s">
        <v>277</v>
      </c>
      <c r="DJ22" s="4" t="s">
        <v>277</v>
      </c>
      <c r="DK22" s="4" t="s">
        <v>277</v>
      </c>
      <c r="DL22" s="4" t="s">
        <v>277</v>
      </c>
      <c r="DM22" s="4" t="s">
        <v>277</v>
      </c>
      <c r="DN22" s="4" t="s">
        <v>277</v>
      </c>
      <c r="DO22" s="4" t="s">
        <v>277</v>
      </c>
      <c r="DP22" s="4" t="s">
        <v>277</v>
      </c>
      <c r="DQ22" s="4" t="s">
        <v>277</v>
      </c>
      <c r="DR22" s="4" t="s">
        <v>277</v>
      </c>
      <c r="DS22" s="4" t="s">
        <v>277</v>
      </c>
      <c r="DT22" s="4" t="s">
        <v>277</v>
      </c>
      <c r="DU22" s="4" t="s">
        <v>277</v>
      </c>
      <c r="DV22" s="4" t="s">
        <v>277</v>
      </c>
      <c r="DW22" s="4" t="s">
        <v>277</v>
      </c>
      <c r="DX22" s="4" t="s">
        <v>277</v>
      </c>
      <c r="DY22" s="4" t="s">
        <v>277</v>
      </c>
      <c r="DZ22" s="4" t="s">
        <v>277</v>
      </c>
      <c r="EA22" s="4" t="s">
        <v>277</v>
      </c>
      <c r="EB22" s="4" t="s">
        <v>277</v>
      </c>
      <c r="EC22" s="4" t="s">
        <v>277</v>
      </c>
      <c r="ED22" s="4" t="s">
        <v>277</v>
      </c>
      <c r="EE22" s="4" t="s">
        <v>277</v>
      </c>
      <c r="EF22" s="4" t="s">
        <v>277</v>
      </c>
      <c r="EG22" s="4" t="s">
        <v>277</v>
      </c>
      <c r="EH22" s="4" t="s">
        <v>277</v>
      </c>
      <c r="EI22" s="4" t="s">
        <v>277</v>
      </c>
      <c r="EJ22" s="4" t="s">
        <v>277</v>
      </c>
      <c r="EK22" s="4" t="s">
        <v>277</v>
      </c>
      <c r="EL22" s="4" t="s">
        <v>277</v>
      </c>
      <c r="EM22" s="4" t="s">
        <v>277</v>
      </c>
      <c r="EN22" s="4" t="s">
        <v>277</v>
      </c>
      <c r="EO22" s="4" t="s">
        <v>277</v>
      </c>
      <c r="EP22" s="4" t="s">
        <v>277</v>
      </c>
      <c r="EQ22" s="4" t="s">
        <v>277</v>
      </c>
      <c r="ER22" s="4" t="s">
        <v>277</v>
      </c>
      <c r="ES22" s="4" t="s">
        <v>277</v>
      </c>
      <c r="ET22" s="4" t="s">
        <v>277</v>
      </c>
      <c r="EU22" s="4" t="s">
        <v>277</v>
      </c>
      <c r="EV22" s="4" t="s">
        <v>277</v>
      </c>
      <c r="EW22" s="4" t="s">
        <v>277</v>
      </c>
      <c r="EX22" s="4" t="s">
        <v>277</v>
      </c>
      <c r="EY22" s="4" t="s">
        <v>277</v>
      </c>
      <c r="EZ22" s="4" t="s">
        <v>277</v>
      </c>
      <c r="FA22" s="4" t="s">
        <v>277</v>
      </c>
      <c r="FB22" s="4" t="s">
        <v>277</v>
      </c>
      <c r="FC22" s="4" t="s">
        <v>277</v>
      </c>
      <c r="FD22" s="4" t="s">
        <v>277</v>
      </c>
      <c r="FE22" s="4" t="s">
        <v>277</v>
      </c>
      <c r="FF22" s="4" t="s">
        <v>277</v>
      </c>
      <c r="FG22" s="4" t="s">
        <v>277</v>
      </c>
      <c r="FH22" s="4" t="s">
        <v>277</v>
      </c>
      <c r="FI22" s="4" t="s">
        <v>290</v>
      </c>
      <c r="FJ22" s="4" t="s">
        <v>295</v>
      </c>
      <c r="FK22" s="4" t="s">
        <v>296</v>
      </c>
      <c r="FL22" s="4" t="s">
        <v>5662</v>
      </c>
      <c r="FM22" s="4" t="s">
        <v>627</v>
      </c>
      <c r="FN22" s="4" t="s">
        <v>568</v>
      </c>
      <c r="FO22" s="4" t="s">
        <v>459</v>
      </c>
      <c r="FP22" s="4" t="s">
        <v>5663</v>
      </c>
      <c r="FQ22" s="4" t="s">
        <v>5664</v>
      </c>
      <c r="FR22" s="4" t="s">
        <v>1766</v>
      </c>
      <c r="FS22" s="4" t="s">
        <v>5665</v>
      </c>
      <c r="FT22" s="4" t="s">
        <v>299</v>
      </c>
      <c r="FU22" s="4" t="s">
        <v>277</v>
      </c>
      <c r="FV22" s="4" t="s">
        <v>277</v>
      </c>
      <c r="FW22" s="4" t="s">
        <v>277</v>
      </c>
      <c r="FX22" s="4" t="s">
        <v>5666</v>
      </c>
      <c r="FY22" s="4" t="s">
        <v>371</v>
      </c>
      <c r="FZ22" s="4" t="s">
        <v>277</v>
      </c>
      <c r="GA22" s="4" t="s">
        <v>277</v>
      </c>
      <c r="GB22" s="4" t="s">
        <v>277</v>
      </c>
      <c r="GC22" s="4" t="s">
        <v>277</v>
      </c>
      <c r="GD22" s="4" t="s">
        <v>277</v>
      </c>
      <c r="GE22" s="4" t="s">
        <v>277</v>
      </c>
      <c r="GF22" s="4" t="s">
        <v>277</v>
      </c>
      <c r="GG22" s="4" t="s">
        <v>277</v>
      </c>
      <c r="GH22" s="4" t="s">
        <v>277</v>
      </c>
      <c r="GI22" s="4" t="s">
        <v>277</v>
      </c>
      <c r="GJ22" s="4" t="s">
        <v>277</v>
      </c>
      <c r="GK22" s="4" t="s">
        <v>277</v>
      </c>
      <c r="GL22" s="4" t="s">
        <v>277</v>
      </c>
      <c r="GM22" s="4" t="s">
        <v>277</v>
      </c>
      <c r="GN22" s="4" t="s">
        <v>277</v>
      </c>
      <c r="GO22" s="4" t="s">
        <v>277</v>
      </c>
      <c r="GP22" s="4" t="s">
        <v>277</v>
      </c>
      <c r="GQ22" s="4" t="s">
        <v>277</v>
      </c>
      <c r="GR22" s="4" t="s">
        <v>277</v>
      </c>
      <c r="GS22" s="4" t="s">
        <v>277</v>
      </c>
      <c r="GT22" s="4" t="s">
        <v>277</v>
      </c>
      <c r="GU22" s="4" t="s">
        <v>277</v>
      </c>
      <c r="GV22" s="4" t="s">
        <v>277</v>
      </c>
      <c r="GW22" s="4" t="s">
        <v>277</v>
      </c>
      <c r="GX22" s="4" t="s">
        <v>277</v>
      </c>
      <c r="GY22" s="4" t="s">
        <v>277</v>
      </c>
      <c r="GZ22" s="4" t="s">
        <v>277</v>
      </c>
      <c r="HA22" s="4" t="s">
        <v>277</v>
      </c>
      <c r="HB22" s="4" t="s">
        <v>277</v>
      </c>
      <c r="HC22" s="4" t="s">
        <v>277</v>
      </c>
      <c r="HD22" s="4" t="s">
        <v>277</v>
      </c>
      <c r="HE22" s="4" t="s">
        <v>277</v>
      </c>
      <c r="HF22" s="4" t="s">
        <v>277</v>
      </c>
      <c r="HG22" s="4" t="s">
        <v>277</v>
      </c>
      <c r="HH22" s="4" t="s">
        <v>277</v>
      </c>
      <c r="HI22" s="4" t="s">
        <v>277</v>
      </c>
      <c r="HJ22" s="4" t="s">
        <v>277</v>
      </c>
      <c r="HK22" s="4" t="s">
        <v>277</v>
      </c>
      <c r="HL22" s="4" t="s">
        <v>277</v>
      </c>
      <c r="HM22" s="4" t="s">
        <v>277</v>
      </c>
      <c r="HN22" s="4" t="s">
        <v>277</v>
      </c>
      <c r="HO22" s="4" t="s">
        <v>277</v>
      </c>
      <c r="HP22" s="4" t="s">
        <v>277</v>
      </c>
      <c r="HQ22" s="4" t="s">
        <v>277</v>
      </c>
      <c r="HR22" s="4" t="s">
        <v>277</v>
      </c>
      <c r="HS22" s="4" t="s">
        <v>277</v>
      </c>
      <c r="HT22" s="4" t="s">
        <v>277</v>
      </c>
      <c r="HU22" s="4" t="s">
        <v>277</v>
      </c>
      <c r="HV22" s="4" t="s">
        <v>277</v>
      </c>
      <c r="HW22" s="4" t="s">
        <v>277</v>
      </c>
      <c r="HX22" s="4" t="s">
        <v>277</v>
      </c>
      <c r="HY22" s="4" t="s">
        <v>277</v>
      </c>
      <c r="HZ22" s="4" t="s">
        <v>277</v>
      </c>
      <c r="IA22" s="4" t="s">
        <v>277</v>
      </c>
      <c r="IB22" s="4" t="s">
        <v>277</v>
      </c>
      <c r="IC22" s="4" t="s">
        <v>277</v>
      </c>
      <c r="ID22" s="4" t="s">
        <v>277</v>
      </c>
      <c r="IE22" s="4" t="s">
        <v>277</v>
      </c>
      <c r="IF22" s="4" t="s">
        <v>277</v>
      </c>
      <c r="IG22" s="4" t="s">
        <v>277</v>
      </c>
      <c r="IH22" s="4" t="s">
        <v>277</v>
      </c>
      <c r="II22" s="4" t="s">
        <v>277</v>
      </c>
      <c r="IJ22" s="4" t="s">
        <v>277</v>
      </c>
      <c r="IK22" s="4" t="s">
        <v>277</v>
      </c>
      <c r="IL22" s="4" t="s">
        <v>277</v>
      </c>
      <c r="IM22" s="4" t="s">
        <v>277</v>
      </c>
      <c r="IN22" s="4" t="s">
        <v>277</v>
      </c>
      <c r="IO22" s="4" t="s">
        <v>277</v>
      </c>
      <c r="IP22" s="4" t="s">
        <v>277</v>
      </c>
      <c r="IQ22" s="4" t="s">
        <v>277</v>
      </c>
      <c r="IR22" s="4" t="s">
        <v>277</v>
      </c>
      <c r="IS22" s="4" t="s">
        <v>277</v>
      </c>
      <c r="IT22" s="4" t="s">
        <v>277</v>
      </c>
      <c r="IU22" s="4" t="s">
        <v>277</v>
      </c>
      <c r="IV22" s="4" t="s">
        <v>277</v>
      </c>
      <c r="IW22" s="4" t="s">
        <v>277</v>
      </c>
      <c r="IX22" s="4" t="s">
        <v>277</v>
      </c>
      <c r="IY22" s="4" t="s">
        <v>277</v>
      </c>
      <c r="IZ22" s="4" t="s">
        <v>277</v>
      </c>
      <c r="JA22" s="4" t="s">
        <v>277</v>
      </c>
      <c r="JB22" s="4" t="s">
        <v>2550</v>
      </c>
      <c r="JC22" s="4" t="s">
        <v>655</v>
      </c>
      <c r="JD22" s="4" t="s">
        <v>3615</v>
      </c>
      <c r="JE22" s="4" t="s">
        <v>1522</v>
      </c>
      <c r="JF22" s="4" t="s">
        <v>838</v>
      </c>
      <c r="JG22" s="4" t="s">
        <v>313</v>
      </c>
      <c r="JH22" s="4" t="s">
        <v>313</v>
      </c>
      <c r="JI22" s="4" t="s">
        <v>313</v>
      </c>
      <c r="JJ22" s="4" t="s">
        <v>313</v>
      </c>
      <c r="JK22" s="4" t="s">
        <v>313</v>
      </c>
      <c r="JL22" s="4" t="s">
        <v>426</v>
      </c>
      <c r="JM22" s="4" t="s">
        <v>426</v>
      </c>
      <c r="JN22" s="4" t="s">
        <v>313</v>
      </c>
      <c r="JO22" s="4" t="s">
        <v>313</v>
      </c>
      <c r="JP22" s="4" t="s">
        <v>313</v>
      </c>
      <c r="JQ22" s="4" t="s">
        <v>5667</v>
      </c>
      <c r="JR22" s="4" t="s">
        <v>5668</v>
      </c>
      <c r="JS22" s="4" t="s">
        <v>5669</v>
      </c>
      <c r="JT22" s="4" t="s">
        <v>5670</v>
      </c>
    </row>
    <row r="23" spans="1:280" ht="50.1" customHeight="1" x14ac:dyDescent="0.3">
      <c r="A23" s="4" t="s">
        <v>5897</v>
      </c>
      <c r="B23" s="4" t="s">
        <v>5898</v>
      </c>
      <c r="C23" s="4" t="s">
        <v>317</v>
      </c>
      <c r="D23" s="4" t="s">
        <v>318</v>
      </c>
      <c r="E23" s="4" t="s">
        <v>267</v>
      </c>
      <c r="F23" s="4" t="s">
        <v>752</v>
      </c>
      <c r="G23" s="4" t="s">
        <v>269</v>
      </c>
      <c r="H23" s="4" t="s">
        <v>270</v>
      </c>
      <c r="I23" s="4" t="s">
        <v>5899</v>
      </c>
      <c r="J23" s="4" t="s">
        <v>5900</v>
      </c>
      <c r="K23" s="4" t="s">
        <v>5901</v>
      </c>
      <c r="L23" s="4" t="s">
        <v>5901</v>
      </c>
      <c r="M23" s="4" t="s">
        <v>275</v>
      </c>
      <c r="N23" s="4" t="s">
        <v>275</v>
      </c>
      <c r="O23" s="4" t="s">
        <v>276</v>
      </c>
      <c r="P23" s="4" t="s">
        <v>277</v>
      </c>
      <c r="Q23" s="4" t="s">
        <v>277</v>
      </c>
      <c r="R23" s="4" t="s">
        <v>277</v>
      </c>
      <c r="S23" s="4" t="s">
        <v>277</v>
      </c>
      <c r="T23" s="4" t="s">
        <v>817</v>
      </c>
      <c r="U23" s="4" t="s">
        <v>818</v>
      </c>
      <c r="V23" s="4" t="s">
        <v>5902</v>
      </c>
      <c r="W23" s="4" t="s">
        <v>5903</v>
      </c>
      <c r="X23" s="4" t="s">
        <v>589</v>
      </c>
      <c r="Y23" s="4" t="s">
        <v>1566</v>
      </c>
      <c r="Z23" s="4" t="s">
        <v>1297</v>
      </c>
      <c r="AA23" s="4" t="s">
        <v>5904</v>
      </c>
      <c r="AB23" s="4" t="s">
        <v>5905</v>
      </c>
      <c r="AC23" s="4" t="s">
        <v>277</v>
      </c>
      <c r="AD23" s="4" t="s">
        <v>277</v>
      </c>
      <c r="AE23" s="4" t="s">
        <v>277</v>
      </c>
      <c r="AF23" s="4" t="s">
        <v>277</v>
      </c>
      <c r="AG23" s="4" t="s">
        <v>277</v>
      </c>
      <c r="AH23" s="4" t="s">
        <v>277</v>
      </c>
      <c r="AI23" s="4" t="s">
        <v>277</v>
      </c>
      <c r="AJ23" s="4" t="s">
        <v>277</v>
      </c>
      <c r="AK23" s="4" t="s">
        <v>277</v>
      </c>
      <c r="AL23" s="4" t="s">
        <v>277</v>
      </c>
      <c r="AM23" s="4" t="s">
        <v>277</v>
      </c>
      <c r="AN23" s="4" t="s">
        <v>277</v>
      </c>
      <c r="AO23" s="4" t="s">
        <v>277</v>
      </c>
      <c r="AP23" s="4" t="s">
        <v>277</v>
      </c>
      <c r="AQ23" s="4" t="s">
        <v>277</v>
      </c>
      <c r="AR23" s="4" t="s">
        <v>277</v>
      </c>
      <c r="AS23" s="4" t="s">
        <v>277</v>
      </c>
      <c r="AT23" s="4" t="s">
        <v>277</v>
      </c>
      <c r="AU23" s="4" t="s">
        <v>3329</v>
      </c>
      <c r="AV23" s="4" t="s">
        <v>322</v>
      </c>
      <c r="AW23" s="4" t="s">
        <v>5906</v>
      </c>
      <c r="AX23" s="4" t="s">
        <v>445</v>
      </c>
      <c r="AY23" s="4" t="s">
        <v>4590</v>
      </c>
      <c r="AZ23" s="4" t="s">
        <v>1884</v>
      </c>
      <c r="BA23" s="4" t="s">
        <v>5907</v>
      </c>
      <c r="BB23" s="4" t="s">
        <v>5908</v>
      </c>
      <c r="BC23" s="4" t="s">
        <v>5909</v>
      </c>
      <c r="BD23" s="4" t="s">
        <v>5288</v>
      </c>
      <c r="BE23" s="4" t="s">
        <v>322</v>
      </c>
      <c r="BF23" s="4" t="s">
        <v>1595</v>
      </c>
      <c r="BG23" s="4" t="s">
        <v>963</v>
      </c>
      <c r="BH23" s="4" t="s">
        <v>5910</v>
      </c>
      <c r="BI23" s="4" t="s">
        <v>5911</v>
      </c>
      <c r="BJ23" s="4" t="s">
        <v>5912</v>
      </c>
      <c r="BK23" s="4" t="s">
        <v>5913</v>
      </c>
      <c r="BL23" s="4" t="s">
        <v>5914</v>
      </c>
      <c r="BM23" s="4" t="s">
        <v>5288</v>
      </c>
      <c r="BN23" s="4" t="s">
        <v>322</v>
      </c>
      <c r="BO23" s="4" t="s">
        <v>5915</v>
      </c>
      <c r="BP23" s="4" t="s">
        <v>2103</v>
      </c>
      <c r="BQ23" s="4" t="s">
        <v>451</v>
      </c>
      <c r="BR23" s="4" t="s">
        <v>5916</v>
      </c>
      <c r="BS23" s="4" t="s">
        <v>5917</v>
      </c>
      <c r="BT23" s="4" t="s">
        <v>5918</v>
      </c>
      <c r="BU23" s="4" t="s">
        <v>5919</v>
      </c>
      <c r="BV23" s="4" t="s">
        <v>5288</v>
      </c>
      <c r="BW23" s="4" t="s">
        <v>322</v>
      </c>
      <c r="BX23" s="4" t="s">
        <v>5920</v>
      </c>
      <c r="BY23" s="4" t="s">
        <v>668</v>
      </c>
      <c r="BZ23" s="4" t="s">
        <v>5921</v>
      </c>
      <c r="CA23" s="4" t="s">
        <v>5922</v>
      </c>
      <c r="CB23" s="4" t="s">
        <v>5923</v>
      </c>
      <c r="CC23" s="4" t="s">
        <v>356</v>
      </c>
      <c r="CD23" s="4" t="s">
        <v>5924</v>
      </c>
      <c r="CE23" s="4" t="s">
        <v>5288</v>
      </c>
      <c r="CF23" s="4" t="s">
        <v>277</v>
      </c>
      <c r="CG23" s="4" t="s">
        <v>277</v>
      </c>
      <c r="CH23" s="4" t="s">
        <v>277</v>
      </c>
      <c r="CI23" s="4" t="s">
        <v>277</v>
      </c>
      <c r="CJ23" s="4" t="s">
        <v>277</v>
      </c>
      <c r="CK23" s="4" t="s">
        <v>277</v>
      </c>
      <c r="CL23" s="4" t="s">
        <v>277</v>
      </c>
      <c r="CM23" s="4" t="s">
        <v>277</v>
      </c>
      <c r="CN23" s="4" t="s">
        <v>277</v>
      </c>
      <c r="CO23" s="4" t="s">
        <v>277</v>
      </c>
      <c r="CP23" s="4" t="s">
        <v>277</v>
      </c>
      <c r="CQ23" s="4" t="s">
        <v>277</v>
      </c>
      <c r="CR23" s="4" t="s">
        <v>277</v>
      </c>
      <c r="CS23" s="4" t="s">
        <v>277</v>
      </c>
      <c r="CT23" s="4" t="s">
        <v>277</v>
      </c>
      <c r="CU23" s="4" t="s">
        <v>277</v>
      </c>
      <c r="CV23" s="4" t="s">
        <v>277</v>
      </c>
      <c r="CW23" s="4" t="s">
        <v>277</v>
      </c>
      <c r="CX23" s="4" t="s">
        <v>277</v>
      </c>
      <c r="CY23" s="4" t="s">
        <v>277</v>
      </c>
      <c r="CZ23" s="4" t="s">
        <v>277</v>
      </c>
      <c r="DA23" s="4" t="s">
        <v>277</v>
      </c>
      <c r="DB23" s="4" t="s">
        <v>277</v>
      </c>
      <c r="DC23" s="4" t="s">
        <v>277</v>
      </c>
      <c r="DD23" s="4" t="s">
        <v>277</v>
      </c>
      <c r="DE23" s="4" t="s">
        <v>277</v>
      </c>
      <c r="DF23" s="4" t="s">
        <v>277</v>
      </c>
      <c r="DG23" s="4" t="s">
        <v>277</v>
      </c>
      <c r="DH23" s="4" t="s">
        <v>277</v>
      </c>
      <c r="DI23" s="4" t="s">
        <v>277</v>
      </c>
      <c r="DJ23" s="4" t="s">
        <v>277</v>
      </c>
      <c r="DK23" s="4" t="s">
        <v>277</v>
      </c>
      <c r="DL23" s="4" t="s">
        <v>277</v>
      </c>
      <c r="DM23" s="4" t="s">
        <v>277</v>
      </c>
      <c r="DN23" s="4" t="s">
        <v>277</v>
      </c>
      <c r="DO23" s="4" t="s">
        <v>277</v>
      </c>
      <c r="DP23" s="4" t="s">
        <v>277</v>
      </c>
      <c r="DQ23" s="4" t="s">
        <v>277</v>
      </c>
      <c r="DR23" s="4" t="s">
        <v>277</v>
      </c>
      <c r="DS23" s="4" t="s">
        <v>277</v>
      </c>
      <c r="DT23" s="4" t="s">
        <v>277</v>
      </c>
      <c r="DU23" s="4" t="s">
        <v>277</v>
      </c>
      <c r="DV23" s="4" t="s">
        <v>277</v>
      </c>
      <c r="DW23" s="4" t="s">
        <v>277</v>
      </c>
      <c r="DX23" s="4" t="s">
        <v>277</v>
      </c>
      <c r="DY23" s="4" t="s">
        <v>496</v>
      </c>
      <c r="DZ23" s="4" t="s">
        <v>455</v>
      </c>
      <c r="EA23" s="4" t="s">
        <v>5925</v>
      </c>
      <c r="EB23" s="4" t="s">
        <v>5926</v>
      </c>
      <c r="EC23" s="4" t="s">
        <v>277</v>
      </c>
      <c r="ED23" s="4" t="s">
        <v>277</v>
      </c>
      <c r="EE23" s="4" t="s">
        <v>277</v>
      </c>
      <c r="EF23" s="4" t="s">
        <v>277</v>
      </c>
      <c r="EG23" s="4" t="s">
        <v>277</v>
      </c>
      <c r="EH23" s="4" t="s">
        <v>277</v>
      </c>
      <c r="EI23" s="4" t="s">
        <v>277</v>
      </c>
      <c r="EJ23" s="4" t="s">
        <v>277</v>
      </c>
      <c r="EK23" s="4" t="s">
        <v>277</v>
      </c>
      <c r="EL23" s="4" t="s">
        <v>277</v>
      </c>
      <c r="EM23" s="4" t="s">
        <v>277</v>
      </c>
      <c r="EN23" s="4" t="s">
        <v>277</v>
      </c>
      <c r="EO23" s="4" t="s">
        <v>277</v>
      </c>
      <c r="EP23" s="4" t="s">
        <v>277</v>
      </c>
      <c r="EQ23" s="4" t="s">
        <v>277</v>
      </c>
      <c r="ER23" s="4" t="s">
        <v>277</v>
      </c>
      <c r="ES23" s="4" t="s">
        <v>277</v>
      </c>
      <c r="ET23" s="4" t="s">
        <v>277</v>
      </c>
      <c r="EU23" s="4" t="s">
        <v>277</v>
      </c>
      <c r="EV23" s="4" t="s">
        <v>277</v>
      </c>
      <c r="EW23" s="4" t="s">
        <v>277</v>
      </c>
      <c r="EX23" s="4" t="s">
        <v>277</v>
      </c>
      <c r="EY23" s="4" t="s">
        <v>277</v>
      </c>
      <c r="EZ23" s="4" t="s">
        <v>277</v>
      </c>
      <c r="FA23" s="4" t="s">
        <v>277</v>
      </c>
      <c r="FB23" s="4" t="s">
        <v>277</v>
      </c>
      <c r="FC23" s="4" t="s">
        <v>277</v>
      </c>
      <c r="FD23" s="4" t="s">
        <v>277</v>
      </c>
      <c r="FE23" s="4" t="s">
        <v>277</v>
      </c>
      <c r="FF23" s="4" t="s">
        <v>277</v>
      </c>
      <c r="FG23" s="4" t="s">
        <v>277</v>
      </c>
      <c r="FH23" s="4" t="s">
        <v>277</v>
      </c>
      <c r="FI23" s="4" t="s">
        <v>277</v>
      </c>
      <c r="FJ23" s="4" t="s">
        <v>277</v>
      </c>
      <c r="FK23" s="4" t="s">
        <v>277</v>
      </c>
      <c r="FL23" s="4" t="s">
        <v>277</v>
      </c>
      <c r="FM23" s="4" t="s">
        <v>277</v>
      </c>
      <c r="FN23" s="4" t="s">
        <v>277</v>
      </c>
      <c r="FO23" s="4" t="s">
        <v>277</v>
      </c>
      <c r="FP23" s="4" t="s">
        <v>277</v>
      </c>
      <c r="FQ23" s="4" t="s">
        <v>277</v>
      </c>
      <c r="FR23" s="4" t="s">
        <v>277</v>
      </c>
      <c r="FS23" s="4" t="s">
        <v>277</v>
      </c>
      <c r="FT23" s="4" t="s">
        <v>277</v>
      </c>
      <c r="FU23" s="4" t="s">
        <v>277</v>
      </c>
      <c r="FV23" s="4" t="s">
        <v>277</v>
      </c>
      <c r="FW23" s="4" t="s">
        <v>277</v>
      </c>
      <c r="FX23" s="4" t="s">
        <v>277</v>
      </c>
      <c r="FY23" s="4" t="s">
        <v>277</v>
      </c>
      <c r="FZ23" s="4" t="s">
        <v>277</v>
      </c>
      <c r="GA23" s="4" t="s">
        <v>277</v>
      </c>
      <c r="GB23" s="4" t="s">
        <v>277</v>
      </c>
      <c r="GC23" s="4" t="s">
        <v>277</v>
      </c>
      <c r="GD23" s="4" t="s">
        <v>277</v>
      </c>
      <c r="GE23" s="4" t="s">
        <v>277</v>
      </c>
      <c r="GF23" s="4" t="s">
        <v>277</v>
      </c>
      <c r="GG23" s="4" t="s">
        <v>277</v>
      </c>
      <c r="GH23" s="4" t="s">
        <v>277</v>
      </c>
      <c r="GI23" s="4" t="s">
        <v>277</v>
      </c>
      <c r="GJ23" s="4" t="s">
        <v>277</v>
      </c>
      <c r="GK23" s="4" t="s">
        <v>277</v>
      </c>
      <c r="GL23" s="4" t="s">
        <v>277</v>
      </c>
      <c r="GM23" s="4" t="s">
        <v>277</v>
      </c>
      <c r="GN23" s="4" t="s">
        <v>277</v>
      </c>
      <c r="GO23" s="4" t="s">
        <v>277</v>
      </c>
      <c r="GP23" s="4" t="s">
        <v>277</v>
      </c>
      <c r="GQ23" s="4" t="s">
        <v>277</v>
      </c>
      <c r="GR23" s="4" t="s">
        <v>277</v>
      </c>
      <c r="GS23" s="4" t="s">
        <v>277</v>
      </c>
      <c r="GT23" s="4" t="s">
        <v>277</v>
      </c>
      <c r="GU23" s="4" t="s">
        <v>277</v>
      </c>
      <c r="GV23" s="4" t="s">
        <v>277</v>
      </c>
      <c r="GW23" s="4" t="s">
        <v>277</v>
      </c>
      <c r="GX23" s="4" t="s">
        <v>277</v>
      </c>
      <c r="GY23" s="4" t="s">
        <v>277</v>
      </c>
      <c r="GZ23" s="4" t="s">
        <v>277</v>
      </c>
      <c r="HA23" s="4" t="s">
        <v>277</v>
      </c>
      <c r="HB23" s="4" t="s">
        <v>277</v>
      </c>
      <c r="HC23" s="4" t="s">
        <v>277</v>
      </c>
      <c r="HD23" s="4" t="s">
        <v>277</v>
      </c>
      <c r="HE23" s="4" t="s">
        <v>277</v>
      </c>
      <c r="HF23" s="4" t="s">
        <v>277</v>
      </c>
      <c r="HG23" s="4" t="s">
        <v>277</v>
      </c>
      <c r="HH23" s="4" t="s">
        <v>277</v>
      </c>
      <c r="HI23" s="4" t="s">
        <v>277</v>
      </c>
      <c r="HJ23" s="4" t="s">
        <v>277</v>
      </c>
      <c r="HK23" s="4" t="s">
        <v>277</v>
      </c>
      <c r="HL23" s="4" t="s">
        <v>4859</v>
      </c>
      <c r="HM23" s="4" t="s">
        <v>5927</v>
      </c>
      <c r="HN23" s="4" t="s">
        <v>341</v>
      </c>
      <c r="HO23" s="4" t="s">
        <v>2702</v>
      </c>
      <c r="HP23" s="4" t="s">
        <v>277</v>
      </c>
      <c r="HQ23" s="4" t="s">
        <v>277</v>
      </c>
      <c r="HR23" s="4" t="s">
        <v>277</v>
      </c>
      <c r="HS23" s="4" t="s">
        <v>5928</v>
      </c>
      <c r="HT23" s="4" t="s">
        <v>5929</v>
      </c>
      <c r="HU23" s="4" t="s">
        <v>5930</v>
      </c>
      <c r="HV23" s="4" t="s">
        <v>341</v>
      </c>
      <c r="HW23" s="4" t="s">
        <v>977</v>
      </c>
      <c r="HX23" s="4" t="s">
        <v>277</v>
      </c>
      <c r="HY23" s="4" t="s">
        <v>277</v>
      </c>
      <c r="HZ23" s="4" t="s">
        <v>277</v>
      </c>
      <c r="IA23" s="4" t="s">
        <v>5931</v>
      </c>
      <c r="IB23" s="4" t="s">
        <v>305</v>
      </c>
      <c r="IC23" s="4" t="s">
        <v>277</v>
      </c>
      <c r="ID23" s="4" t="s">
        <v>277</v>
      </c>
      <c r="IE23" s="4" t="s">
        <v>277</v>
      </c>
      <c r="IF23" s="4" t="s">
        <v>277</v>
      </c>
      <c r="IG23" s="4" t="s">
        <v>277</v>
      </c>
      <c r="IH23" s="4" t="s">
        <v>277</v>
      </c>
      <c r="II23" s="4" t="s">
        <v>277</v>
      </c>
      <c r="IJ23" s="4" t="s">
        <v>277</v>
      </c>
      <c r="IK23" s="4" t="s">
        <v>277</v>
      </c>
      <c r="IL23" s="4" t="s">
        <v>277</v>
      </c>
      <c r="IM23" s="4" t="s">
        <v>277</v>
      </c>
      <c r="IN23" s="4" t="s">
        <v>277</v>
      </c>
      <c r="IO23" s="4" t="s">
        <v>277</v>
      </c>
      <c r="IP23" s="4" t="s">
        <v>277</v>
      </c>
      <c r="IQ23" s="4" t="s">
        <v>277</v>
      </c>
      <c r="IR23" s="4" t="s">
        <v>277</v>
      </c>
      <c r="IS23" s="4" t="s">
        <v>277</v>
      </c>
      <c r="IT23" s="4" t="s">
        <v>277</v>
      </c>
      <c r="IU23" s="4" t="s">
        <v>277</v>
      </c>
      <c r="IV23" s="4" t="s">
        <v>277</v>
      </c>
      <c r="IW23" s="4" t="s">
        <v>277</v>
      </c>
      <c r="IX23" s="4" t="s">
        <v>277</v>
      </c>
      <c r="IY23" s="4" t="s">
        <v>277</v>
      </c>
      <c r="IZ23" s="4" t="s">
        <v>277</v>
      </c>
      <c r="JA23" s="4" t="s">
        <v>4860</v>
      </c>
      <c r="JB23" s="4" t="s">
        <v>342</v>
      </c>
      <c r="JC23" s="4" t="s">
        <v>808</v>
      </c>
      <c r="JD23" s="4" t="s">
        <v>5169</v>
      </c>
      <c r="JE23" s="4" t="s">
        <v>3297</v>
      </c>
      <c r="JF23" s="4" t="s">
        <v>630</v>
      </c>
      <c r="JG23" s="4" t="s">
        <v>313</v>
      </c>
      <c r="JH23" s="4" t="s">
        <v>313</v>
      </c>
      <c r="JI23" s="4" t="s">
        <v>313</v>
      </c>
      <c r="JJ23" s="4" t="s">
        <v>313</v>
      </c>
      <c r="JK23" s="4" t="s">
        <v>313</v>
      </c>
      <c r="JL23" s="4" t="s">
        <v>313</v>
      </c>
      <c r="JM23" s="4" t="s">
        <v>313</v>
      </c>
      <c r="JN23" s="4" t="s">
        <v>313</v>
      </c>
      <c r="JO23" s="4" t="s">
        <v>313</v>
      </c>
      <c r="JP23" s="4" t="s">
        <v>313</v>
      </c>
      <c r="JQ23" s="4" t="s">
        <v>5932</v>
      </c>
      <c r="JR23" s="4" t="s">
        <v>5933</v>
      </c>
      <c r="JS23" s="4" t="s">
        <v>5934</v>
      </c>
      <c r="JT23" s="4" t="s">
        <v>5935</v>
      </c>
    </row>
    <row r="24" spans="1:280" ht="50.1" customHeight="1" x14ac:dyDescent="0.3">
      <c r="A24" s="4" t="s">
        <v>5974</v>
      </c>
      <c r="B24" s="4" t="s">
        <v>5975</v>
      </c>
      <c r="C24" s="4" t="s">
        <v>265</v>
      </c>
      <c r="D24" s="4" t="s">
        <v>266</v>
      </c>
      <c r="E24" s="4" t="s">
        <v>267</v>
      </c>
      <c r="F24" s="4" t="s">
        <v>778</v>
      </c>
      <c r="G24" s="4" t="s">
        <v>269</v>
      </c>
      <c r="H24" s="4" t="s">
        <v>270</v>
      </c>
      <c r="I24" s="4" t="s">
        <v>5976</v>
      </c>
      <c r="J24" s="4" t="s">
        <v>5977</v>
      </c>
      <c r="K24" s="4" t="s">
        <v>5978</v>
      </c>
      <c r="L24" s="4" t="s">
        <v>5979</v>
      </c>
      <c r="M24" s="4" t="s">
        <v>275</v>
      </c>
      <c r="N24" s="4" t="s">
        <v>275</v>
      </c>
      <c r="O24" s="4" t="s">
        <v>276</v>
      </c>
      <c r="P24" s="4" t="s">
        <v>277</v>
      </c>
      <c r="Q24" s="4" t="s">
        <v>277</v>
      </c>
      <c r="R24" s="4" t="s">
        <v>277</v>
      </c>
      <c r="S24" s="4" t="s">
        <v>277</v>
      </c>
      <c r="T24" s="4" t="s">
        <v>277</v>
      </c>
      <c r="U24" s="4" t="s">
        <v>277</v>
      </c>
      <c r="V24" s="4" t="s">
        <v>277</v>
      </c>
      <c r="W24" s="4" t="s">
        <v>277</v>
      </c>
      <c r="X24" s="4" t="s">
        <v>277</v>
      </c>
      <c r="Y24" s="4" t="s">
        <v>277</v>
      </c>
      <c r="Z24" s="4" t="s">
        <v>277</v>
      </c>
      <c r="AA24" s="4" t="s">
        <v>277</v>
      </c>
      <c r="AB24" s="4" t="s">
        <v>277</v>
      </c>
      <c r="AC24" s="4" t="s">
        <v>277</v>
      </c>
      <c r="AD24" s="4" t="s">
        <v>277</v>
      </c>
      <c r="AE24" s="4" t="s">
        <v>277</v>
      </c>
      <c r="AF24" s="4" t="s">
        <v>277</v>
      </c>
      <c r="AG24" s="4" t="s">
        <v>277</v>
      </c>
      <c r="AH24" s="4" t="s">
        <v>277</v>
      </c>
      <c r="AI24" s="4" t="s">
        <v>277</v>
      </c>
      <c r="AJ24" s="4" t="s">
        <v>277</v>
      </c>
      <c r="AK24" s="4" t="s">
        <v>277</v>
      </c>
      <c r="AL24" s="4" t="s">
        <v>277</v>
      </c>
      <c r="AM24" s="4" t="s">
        <v>277</v>
      </c>
      <c r="AN24" s="4" t="s">
        <v>277</v>
      </c>
      <c r="AO24" s="4" t="s">
        <v>277</v>
      </c>
      <c r="AP24" s="4" t="s">
        <v>277</v>
      </c>
      <c r="AQ24" s="4" t="s">
        <v>277</v>
      </c>
      <c r="AR24" s="4" t="s">
        <v>277</v>
      </c>
      <c r="AS24" s="4" t="s">
        <v>277</v>
      </c>
      <c r="AT24" s="4" t="s">
        <v>277</v>
      </c>
      <c r="AU24" s="4" t="s">
        <v>2152</v>
      </c>
      <c r="AV24" s="4" t="s">
        <v>283</v>
      </c>
      <c r="AW24" s="4" t="s">
        <v>3708</v>
      </c>
      <c r="AX24" s="4" t="s">
        <v>413</v>
      </c>
      <c r="AY24" s="4" t="s">
        <v>4115</v>
      </c>
      <c r="AZ24" s="4" t="s">
        <v>5758</v>
      </c>
      <c r="BA24" s="4" t="s">
        <v>5980</v>
      </c>
      <c r="BB24" s="4" t="s">
        <v>5981</v>
      </c>
      <c r="BC24" s="4" t="s">
        <v>5982</v>
      </c>
      <c r="BD24" s="4" t="s">
        <v>638</v>
      </c>
      <c r="BE24" s="4" t="s">
        <v>283</v>
      </c>
      <c r="BF24" s="4" t="s">
        <v>5983</v>
      </c>
      <c r="BG24" s="4" t="s">
        <v>280</v>
      </c>
      <c r="BH24" s="4" t="s">
        <v>4293</v>
      </c>
      <c r="BI24" s="4" t="s">
        <v>5984</v>
      </c>
      <c r="BJ24" s="4" t="s">
        <v>5985</v>
      </c>
      <c r="BK24" s="4" t="s">
        <v>5986</v>
      </c>
      <c r="BL24" s="4" t="s">
        <v>5987</v>
      </c>
      <c r="BM24" s="4" t="s">
        <v>638</v>
      </c>
      <c r="BN24" s="4" t="s">
        <v>283</v>
      </c>
      <c r="BO24" s="4" t="s">
        <v>5988</v>
      </c>
      <c r="BP24" s="4" t="s">
        <v>1149</v>
      </c>
      <c r="BQ24" s="4" t="s">
        <v>763</v>
      </c>
      <c r="BR24" s="4" t="s">
        <v>2762</v>
      </c>
      <c r="BS24" s="4" t="s">
        <v>5989</v>
      </c>
      <c r="BT24" s="4" t="s">
        <v>536</v>
      </c>
      <c r="BU24" s="4" t="s">
        <v>5990</v>
      </c>
      <c r="BV24" s="4" t="s">
        <v>5991</v>
      </c>
      <c r="BW24" s="4" t="s">
        <v>283</v>
      </c>
      <c r="BX24" s="4" t="s">
        <v>4966</v>
      </c>
      <c r="BY24" s="4" t="s">
        <v>413</v>
      </c>
      <c r="BZ24" s="4" t="s">
        <v>5992</v>
      </c>
      <c r="CA24" s="4" t="s">
        <v>2119</v>
      </c>
      <c r="CB24" s="4" t="s">
        <v>5993</v>
      </c>
      <c r="CC24" s="4" t="s">
        <v>5994</v>
      </c>
      <c r="CD24" s="4" t="s">
        <v>5995</v>
      </c>
      <c r="CE24" s="4" t="s">
        <v>2811</v>
      </c>
      <c r="CF24" s="4" t="s">
        <v>277</v>
      </c>
      <c r="CG24" s="4" t="s">
        <v>277</v>
      </c>
      <c r="CH24" s="4" t="s">
        <v>277</v>
      </c>
      <c r="CI24" s="4" t="s">
        <v>277</v>
      </c>
      <c r="CJ24" s="4" t="s">
        <v>277</v>
      </c>
      <c r="CK24" s="4" t="s">
        <v>277</v>
      </c>
      <c r="CL24" s="4" t="s">
        <v>277</v>
      </c>
      <c r="CM24" s="4" t="s">
        <v>277</v>
      </c>
      <c r="CN24" s="4" t="s">
        <v>277</v>
      </c>
      <c r="CO24" s="4" t="s">
        <v>277</v>
      </c>
      <c r="CP24" s="4" t="s">
        <v>277</v>
      </c>
      <c r="CQ24" s="4" t="s">
        <v>277</v>
      </c>
      <c r="CR24" s="4" t="s">
        <v>277</v>
      </c>
      <c r="CS24" s="4" t="s">
        <v>277</v>
      </c>
      <c r="CT24" s="4" t="s">
        <v>277</v>
      </c>
      <c r="CU24" s="4" t="s">
        <v>277</v>
      </c>
      <c r="CV24" s="4" t="s">
        <v>277</v>
      </c>
      <c r="CW24" s="4" t="s">
        <v>277</v>
      </c>
      <c r="CX24" s="4" t="s">
        <v>277</v>
      </c>
      <c r="CY24" s="4" t="s">
        <v>277</v>
      </c>
      <c r="CZ24" s="4" t="s">
        <v>277</v>
      </c>
      <c r="DA24" s="4" t="s">
        <v>277</v>
      </c>
      <c r="DB24" s="4" t="s">
        <v>277</v>
      </c>
      <c r="DC24" s="4" t="s">
        <v>277</v>
      </c>
      <c r="DD24" s="4" t="s">
        <v>277</v>
      </c>
      <c r="DE24" s="4" t="s">
        <v>277</v>
      </c>
      <c r="DF24" s="4" t="s">
        <v>277</v>
      </c>
      <c r="DG24" s="4" t="s">
        <v>277</v>
      </c>
      <c r="DH24" s="4" t="s">
        <v>277</v>
      </c>
      <c r="DI24" s="4" t="s">
        <v>277</v>
      </c>
      <c r="DJ24" s="4" t="s">
        <v>277</v>
      </c>
      <c r="DK24" s="4" t="s">
        <v>277</v>
      </c>
      <c r="DL24" s="4" t="s">
        <v>277</v>
      </c>
      <c r="DM24" s="4" t="s">
        <v>277</v>
      </c>
      <c r="DN24" s="4" t="s">
        <v>277</v>
      </c>
      <c r="DO24" s="4" t="s">
        <v>277</v>
      </c>
      <c r="DP24" s="4" t="s">
        <v>277</v>
      </c>
      <c r="DQ24" s="4" t="s">
        <v>277</v>
      </c>
      <c r="DR24" s="4" t="s">
        <v>277</v>
      </c>
      <c r="DS24" s="4" t="s">
        <v>277</v>
      </c>
      <c r="DT24" s="4" t="s">
        <v>277</v>
      </c>
      <c r="DU24" s="4" t="s">
        <v>277</v>
      </c>
      <c r="DV24" s="4" t="s">
        <v>277</v>
      </c>
      <c r="DW24" s="4" t="s">
        <v>277</v>
      </c>
      <c r="DX24" s="4" t="s">
        <v>277</v>
      </c>
      <c r="DY24" s="4" t="s">
        <v>496</v>
      </c>
      <c r="DZ24" s="4" t="s">
        <v>455</v>
      </c>
      <c r="EA24" s="4" t="s">
        <v>964</v>
      </c>
      <c r="EB24" s="4" t="s">
        <v>5996</v>
      </c>
      <c r="EC24" s="4" t="s">
        <v>277</v>
      </c>
      <c r="ED24" s="4" t="s">
        <v>277</v>
      </c>
      <c r="EE24" s="4" t="s">
        <v>277</v>
      </c>
      <c r="EF24" s="4" t="s">
        <v>277</v>
      </c>
      <c r="EG24" s="4" t="s">
        <v>277</v>
      </c>
      <c r="EH24" s="4" t="s">
        <v>277</v>
      </c>
      <c r="EI24" s="4" t="s">
        <v>277</v>
      </c>
      <c r="EJ24" s="4" t="s">
        <v>277</v>
      </c>
      <c r="EK24" s="4" t="s">
        <v>277</v>
      </c>
      <c r="EL24" s="4" t="s">
        <v>277</v>
      </c>
      <c r="EM24" s="4" t="s">
        <v>277</v>
      </c>
      <c r="EN24" s="4" t="s">
        <v>277</v>
      </c>
      <c r="EO24" s="4" t="s">
        <v>277</v>
      </c>
      <c r="EP24" s="4" t="s">
        <v>277</v>
      </c>
      <c r="EQ24" s="4" t="s">
        <v>277</v>
      </c>
      <c r="ER24" s="4" t="s">
        <v>277</v>
      </c>
      <c r="ES24" s="4" t="s">
        <v>277</v>
      </c>
      <c r="ET24" s="4" t="s">
        <v>277</v>
      </c>
      <c r="EU24" s="4" t="s">
        <v>277</v>
      </c>
      <c r="EV24" s="4" t="s">
        <v>277</v>
      </c>
      <c r="EW24" s="4" t="s">
        <v>277</v>
      </c>
      <c r="EX24" s="4" t="s">
        <v>277</v>
      </c>
      <c r="EY24" s="4" t="s">
        <v>277</v>
      </c>
      <c r="EZ24" s="4" t="s">
        <v>277</v>
      </c>
      <c r="FA24" s="4" t="s">
        <v>277</v>
      </c>
      <c r="FB24" s="4" t="s">
        <v>277</v>
      </c>
      <c r="FC24" s="4" t="s">
        <v>277</v>
      </c>
      <c r="FD24" s="4" t="s">
        <v>277</v>
      </c>
      <c r="FE24" s="4" t="s">
        <v>277</v>
      </c>
      <c r="FF24" s="4" t="s">
        <v>277</v>
      </c>
      <c r="FG24" s="4" t="s">
        <v>277</v>
      </c>
      <c r="FH24" s="4" t="s">
        <v>277</v>
      </c>
      <c r="FI24" s="4" t="s">
        <v>290</v>
      </c>
      <c r="FJ24" s="4" t="s">
        <v>295</v>
      </c>
      <c r="FK24" s="4" t="s">
        <v>296</v>
      </c>
      <c r="FL24" s="4" t="s">
        <v>5997</v>
      </c>
      <c r="FM24" s="4" t="s">
        <v>570</v>
      </c>
      <c r="FN24" s="4" t="s">
        <v>458</v>
      </c>
      <c r="FO24" s="4" t="s">
        <v>459</v>
      </c>
      <c r="FP24" s="4" t="s">
        <v>5998</v>
      </c>
      <c r="FQ24" s="4" t="s">
        <v>1757</v>
      </c>
      <c r="FR24" s="4" t="s">
        <v>424</v>
      </c>
      <c r="FS24" s="4" t="s">
        <v>5999</v>
      </c>
      <c r="FT24" s="4" t="s">
        <v>299</v>
      </c>
      <c r="FU24" s="4" t="s">
        <v>277</v>
      </c>
      <c r="FV24" s="4" t="s">
        <v>277</v>
      </c>
      <c r="FW24" s="4" t="s">
        <v>277</v>
      </c>
      <c r="FX24" s="4" t="s">
        <v>6000</v>
      </c>
      <c r="FY24" s="4" t="s">
        <v>300</v>
      </c>
      <c r="FZ24" s="4" t="s">
        <v>277</v>
      </c>
      <c r="GA24" s="4" t="s">
        <v>277</v>
      </c>
      <c r="GB24" s="4" t="s">
        <v>1411</v>
      </c>
      <c r="GC24" s="4" t="s">
        <v>299</v>
      </c>
      <c r="GD24" s="4" t="s">
        <v>277</v>
      </c>
      <c r="GE24" s="4" t="s">
        <v>277</v>
      </c>
      <c r="GF24" s="4" t="s">
        <v>277</v>
      </c>
      <c r="GG24" s="4" t="s">
        <v>6001</v>
      </c>
      <c r="GH24" s="4" t="s">
        <v>300</v>
      </c>
      <c r="GI24" s="4" t="s">
        <v>277</v>
      </c>
      <c r="GJ24" s="4" t="s">
        <v>277</v>
      </c>
      <c r="GK24" s="4" t="s">
        <v>6002</v>
      </c>
      <c r="GL24" s="4" t="s">
        <v>299</v>
      </c>
      <c r="GM24" s="4" t="s">
        <v>277</v>
      </c>
      <c r="GN24" s="4" t="s">
        <v>277</v>
      </c>
      <c r="GO24" s="4" t="s">
        <v>277</v>
      </c>
      <c r="GP24" s="4" t="s">
        <v>6003</v>
      </c>
      <c r="GQ24" s="4" t="s">
        <v>300</v>
      </c>
      <c r="GR24" s="4" t="s">
        <v>277</v>
      </c>
      <c r="GS24" s="4" t="s">
        <v>277</v>
      </c>
      <c r="GT24" s="4" t="s">
        <v>6004</v>
      </c>
      <c r="GU24" s="4" t="s">
        <v>299</v>
      </c>
      <c r="GV24" s="4" t="s">
        <v>277</v>
      </c>
      <c r="GW24" s="4" t="s">
        <v>277</v>
      </c>
      <c r="GX24" s="4" t="s">
        <v>277</v>
      </c>
      <c r="GY24" s="4" t="s">
        <v>6005</v>
      </c>
      <c r="GZ24" s="4" t="s">
        <v>300</v>
      </c>
      <c r="HA24" s="4" t="s">
        <v>277</v>
      </c>
      <c r="HB24" s="4" t="s">
        <v>277</v>
      </c>
      <c r="HC24" s="4" t="s">
        <v>277</v>
      </c>
      <c r="HD24" s="4" t="s">
        <v>277</v>
      </c>
      <c r="HE24" s="4" t="s">
        <v>277</v>
      </c>
      <c r="HF24" s="4" t="s">
        <v>277</v>
      </c>
      <c r="HG24" s="4" t="s">
        <v>277</v>
      </c>
      <c r="HH24" s="4" t="s">
        <v>277</v>
      </c>
      <c r="HI24" s="4" t="s">
        <v>277</v>
      </c>
      <c r="HJ24" s="4" t="s">
        <v>277</v>
      </c>
      <c r="HK24" s="4" t="s">
        <v>277</v>
      </c>
      <c r="HL24" s="4" t="s">
        <v>1317</v>
      </c>
      <c r="HM24" s="4" t="s">
        <v>6006</v>
      </c>
      <c r="HN24" s="4" t="s">
        <v>299</v>
      </c>
      <c r="HO24" s="4" t="s">
        <v>654</v>
      </c>
      <c r="HP24" s="4" t="s">
        <v>277</v>
      </c>
      <c r="HQ24" s="4" t="s">
        <v>277</v>
      </c>
      <c r="HR24" s="4" t="s">
        <v>277</v>
      </c>
      <c r="HS24" s="4" t="s">
        <v>6007</v>
      </c>
      <c r="HT24" s="4" t="s">
        <v>307</v>
      </c>
      <c r="HU24" s="4" t="s">
        <v>806</v>
      </c>
      <c r="HV24" s="4" t="s">
        <v>299</v>
      </c>
      <c r="HW24" s="4" t="s">
        <v>304</v>
      </c>
      <c r="HX24" s="4" t="s">
        <v>277</v>
      </c>
      <c r="HY24" s="4" t="s">
        <v>277</v>
      </c>
      <c r="HZ24" s="4" t="s">
        <v>277</v>
      </c>
      <c r="IA24" s="4" t="s">
        <v>6008</v>
      </c>
      <c r="IB24" s="4" t="s">
        <v>307</v>
      </c>
      <c r="IC24" s="4" t="s">
        <v>3090</v>
      </c>
      <c r="ID24" s="4" t="s">
        <v>299</v>
      </c>
      <c r="IE24" s="4" t="s">
        <v>1009</v>
      </c>
      <c r="IF24" s="4" t="s">
        <v>277</v>
      </c>
      <c r="IG24" s="4" t="s">
        <v>277</v>
      </c>
      <c r="IH24" s="4" t="s">
        <v>277</v>
      </c>
      <c r="II24" s="4" t="s">
        <v>6009</v>
      </c>
      <c r="IJ24" s="4" t="s">
        <v>307</v>
      </c>
      <c r="IK24" s="4" t="s">
        <v>6010</v>
      </c>
      <c r="IL24" s="4" t="s">
        <v>299</v>
      </c>
      <c r="IM24" s="4" t="s">
        <v>290</v>
      </c>
      <c r="IN24" s="4" t="s">
        <v>277</v>
      </c>
      <c r="IO24" s="4" t="s">
        <v>277</v>
      </c>
      <c r="IP24" s="4" t="s">
        <v>277</v>
      </c>
      <c r="IQ24" s="4" t="s">
        <v>6011</v>
      </c>
      <c r="IR24" s="4" t="s">
        <v>1693</v>
      </c>
      <c r="IS24" s="4" t="s">
        <v>6012</v>
      </c>
      <c r="IT24" s="4" t="s">
        <v>299</v>
      </c>
      <c r="IU24" s="4" t="s">
        <v>290</v>
      </c>
      <c r="IV24" s="4" t="s">
        <v>277</v>
      </c>
      <c r="IW24" s="4" t="s">
        <v>277</v>
      </c>
      <c r="IX24" s="4" t="s">
        <v>277</v>
      </c>
      <c r="IY24" s="4" t="s">
        <v>6013</v>
      </c>
      <c r="IZ24" s="4" t="s">
        <v>1693</v>
      </c>
      <c r="JA24" s="4" t="s">
        <v>1319</v>
      </c>
      <c r="JB24" s="4" t="s">
        <v>6014</v>
      </c>
      <c r="JC24" s="4" t="s">
        <v>4006</v>
      </c>
      <c r="JD24" s="4" t="s">
        <v>5705</v>
      </c>
      <c r="JE24" s="4" t="s">
        <v>2123</v>
      </c>
      <c r="JF24" s="4" t="s">
        <v>3330</v>
      </c>
      <c r="JG24" s="4" t="s">
        <v>313</v>
      </c>
      <c r="JH24" s="4" t="s">
        <v>313</v>
      </c>
      <c r="JI24" s="4" t="s">
        <v>313</v>
      </c>
      <c r="JJ24" s="4" t="s">
        <v>313</v>
      </c>
      <c r="JK24" s="4" t="s">
        <v>313</v>
      </c>
      <c r="JL24" s="4" t="s">
        <v>426</v>
      </c>
      <c r="JM24" s="4" t="s">
        <v>426</v>
      </c>
      <c r="JN24" s="4" t="s">
        <v>313</v>
      </c>
      <c r="JO24" s="4" t="s">
        <v>312</v>
      </c>
      <c r="JP24" s="4" t="s">
        <v>313</v>
      </c>
      <c r="JQ24" s="4" t="s">
        <v>6015</v>
      </c>
      <c r="JR24" s="4" t="s">
        <v>6016</v>
      </c>
      <c r="JS24" s="4" t="s">
        <v>6017</v>
      </c>
      <c r="JT24" s="4" t="s">
        <v>6018</v>
      </c>
    </row>
    <row r="25" spans="1:280" ht="50.1" customHeight="1" x14ac:dyDescent="0.3">
      <c r="A25" s="4" t="s">
        <v>6019</v>
      </c>
      <c r="B25" s="4" t="s">
        <v>6020</v>
      </c>
      <c r="C25" s="4" t="s">
        <v>661</v>
      </c>
      <c r="D25" s="4" t="s">
        <v>662</v>
      </c>
      <c r="E25" s="4" t="s">
        <v>267</v>
      </c>
      <c r="F25" s="4" t="s">
        <v>778</v>
      </c>
      <c r="G25" s="4" t="s">
        <v>269</v>
      </c>
      <c r="H25" s="4" t="s">
        <v>270</v>
      </c>
      <c r="I25" s="4" t="s">
        <v>6021</v>
      </c>
      <c r="J25" s="4" t="s">
        <v>6022</v>
      </c>
      <c r="K25" s="4" t="s">
        <v>6023</v>
      </c>
      <c r="L25" s="4" t="s">
        <v>6024</v>
      </c>
      <c r="M25" s="4" t="s">
        <v>275</v>
      </c>
      <c r="N25" s="4" t="s">
        <v>275</v>
      </c>
      <c r="O25" s="4" t="s">
        <v>276</v>
      </c>
      <c r="P25" s="4" t="s">
        <v>277</v>
      </c>
      <c r="Q25" s="4" t="s">
        <v>277</v>
      </c>
      <c r="R25" s="4" t="s">
        <v>277</v>
      </c>
      <c r="S25" s="4" t="s">
        <v>277</v>
      </c>
      <c r="T25" s="4" t="s">
        <v>277</v>
      </c>
      <c r="U25" s="4" t="s">
        <v>277</v>
      </c>
      <c r="V25" s="4" t="s">
        <v>277</v>
      </c>
      <c r="W25" s="4" t="s">
        <v>277</v>
      </c>
      <c r="X25" s="4" t="s">
        <v>277</v>
      </c>
      <c r="Y25" s="4" t="s">
        <v>277</v>
      </c>
      <c r="Z25" s="4" t="s">
        <v>277</v>
      </c>
      <c r="AA25" s="4" t="s">
        <v>277</v>
      </c>
      <c r="AB25" s="4" t="s">
        <v>277</v>
      </c>
      <c r="AC25" s="4" t="s">
        <v>277</v>
      </c>
      <c r="AD25" s="4" t="s">
        <v>277</v>
      </c>
      <c r="AE25" s="4" t="s">
        <v>277</v>
      </c>
      <c r="AF25" s="4" t="s">
        <v>277</v>
      </c>
      <c r="AG25" s="4" t="s">
        <v>277</v>
      </c>
      <c r="AH25" s="4" t="s">
        <v>277</v>
      </c>
      <c r="AI25" s="4" t="s">
        <v>277</v>
      </c>
      <c r="AJ25" s="4" t="s">
        <v>277</v>
      </c>
      <c r="AK25" s="4" t="s">
        <v>277</v>
      </c>
      <c r="AL25" s="4" t="s">
        <v>277</v>
      </c>
      <c r="AM25" s="4" t="s">
        <v>277</v>
      </c>
      <c r="AN25" s="4" t="s">
        <v>277</v>
      </c>
      <c r="AO25" s="4" t="s">
        <v>277</v>
      </c>
      <c r="AP25" s="4" t="s">
        <v>277</v>
      </c>
      <c r="AQ25" s="4" t="s">
        <v>277</v>
      </c>
      <c r="AR25" s="4" t="s">
        <v>277</v>
      </c>
      <c r="AS25" s="4" t="s">
        <v>277</v>
      </c>
      <c r="AT25" s="4" t="s">
        <v>277</v>
      </c>
      <c r="AU25" s="4" t="s">
        <v>2103</v>
      </c>
      <c r="AV25" s="4" t="s">
        <v>322</v>
      </c>
      <c r="AW25" s="4" t="s">
        <v>6025</v>
      </c>
      <c r="AX25" s="4" t="s">
        <v>413</v>
      </c>
      <c r="AY25" s="4" t="s">
        <v>1962</v>
      </c>
      <c r="AZ25" s="4" t="s">
        <v>6026</v>
      </c>
      <c r="BA25" s="4" t="s">
        <v>6027</v>
      </c>
      <c r="BB25" s="4" t="s">
        <v>6027</v>
      </c>
      <c r="BC25" s="4" t="s">
        <v>6028</v>
      </c>
      <c r="BD25" s="4" t="s">
        <v>6029</v>
      </c>
      <c r="BE25" s="4" t="s">
        <v>283</v>
      </c>
      <c r="BF25" s="4" t="s">
        <v>6030</v>
      </c>
      <c r="BG25" s="4" t="s">
        <v>415</v>
      </c>
      <c r="BH25" s="4" t="s">
        <v>1377</v>
      </c>
      <c r="BI25" s="4" t="s">
        <v>794</v>
      </c>
      <c r="BJ25" s="4" t="s">
        <v>6031</v>
      </c>
      <c r="BK25" s="4" t="s">
        <v>417</v>
      </c>
      <c r="BL25" s="4" t="s">
        <v>675</v>
      </c>
      <c r="BM25" s="4" t="s">
        <v>1379</v>
      </c>
      <c r="BN25" s="4" t="s">
        <v>277</v>
      </c>
      <c r="BO25" s="4" t="s">
        <v>277</v>
      </c>
      <c r="BP25" s="4" t="s">
        <v>277</v>
      </c>
      <c r="BQ25" s="4" t="s">
        <v>277</v>
      </c>
      <c r="BR25" s="4" t="s">
        <v>277</v>
      </c>
      <c r="BS25" s="4" t="s">
        <v>277</v>
      </c>
      <c r="BT25" s="4" t="s">
        <v>277</v>
      </c>
      <c r="BU25" s="4" t="s">
        <v>277</v>
      </c>
      <c r="BV25" s="4" t="s">
        <v>277</v>
      </c>
      <c r="BW25" s="4" t="s">
        <v>277</v>
      </c>
      <c r="BX25" s="4" t="s">
        <v>277</v>
      </c>
      <c r="BY25" s="4" t="s">
        <v>277</v>
      </c>
      <c r="BZ25" s="4" t="s">
        <v>277</v>
      </c>
      <c r="CA25" s="4" t="s">
        <v>277</v>
      </c>
      <c r="CB25" s="4" t="s">
        <v>277</v>
      </c>
      <c r="CC25" s="4" t="s">
        <v>277</v>
      </c>
      <c r="CD25" s="4" t="s">
        <v>277</v>
      </c>
      <c r="CE25" s="4" t="s">
        <v>277</v>
      </c>
      <c r="CF25" s="4" t="s">
        <v>277</v>
      </c>
      <c r="CG25" s="4" t="s">
        <v>277</v>
      </c>
      <c r="CH25" s="4" t="s">
        <v>277</v>
      </c>
      <c r="CI25" s="4" t="s">
        <v>277</v>
      </c>
      <c r="CJ25" s="4" t="s">
        <v>277</v>
      </c>
      <c r="CK25" s="4" t="s">
        <v>277</v>
      </c>
      <c r="CL25" s="4" t="s">
        <v>277</v>
      </c>
      <c r="CM25" s="4" t="s">
        <v>277</v>
      </c>
      <c r="CN25" s="4" t="s">
        <v>277</v>
      </c>
      <c r="CO25" s="4" t="s">
        <v>277</v>
      </c>
      <c r="CP25" s="4" t="s">
        <v>277</v>
      </c>
      <c r="CQ25" s="4" t="s">
        <v>277</v>
      </c>
      <c r="CR25" s="4" t="s">
        <v>277</v>
      </c>
      <c r="CS25" s="4" t="s">
        <v>277</v>
      </c>
      <c r="CT25" s="4" t="s">
        <v>277</v>
      </c>
      <c r="CU25" s="4" t="s">
        <v>277</v>
      </c>
      <c r="CV25" s="4" t="s">
        <v>277</v>
      </c>
      <c r="CW25" s="4" t="s">
        <v>277</v>
      </c>
      <c r="CX25" s="4" t="s">
        <v>277</v>
      </c>
      <c r="CY25" s="4" t="s">
        <v>277</v>
      </c>
      <c r="CZ25" s="4" t="s">
        <v>277</v>
      </c>
      <c r="DA25" s="4" t="s">
        <v>277</v>
      </c>
      <c r="DB25" s="4" t="s">
        <v>277</v>
      </c>
      <c r="DC25" s="4" t="s">
        <v>277</v>
      </c>
      <c r="DD25" s="4" t="s">
        <v>277</v>
      </c>
      <c r="DE25" s="4" t="s">
        <v>537</v>
      </c>
      <c r="DF25" s="4" t="s">
        <v>1968</v>
      </c>
      <c r="DG25" s="4" t="s">
        <v>4078</v>
      </c>
      <c r="DH25" s="4" t="s">
        <v>6032</v>
      </c>
      <c r="DI25" s="4" t="s">
        <v>277</v>
      </c>
      <c r="DJ25" s="4" t="s">
        <v>277</v>
      </c>
      <c r="DK25" s="4" t="s">
        <v>277</v>
      </c>
      <c r="DL25" s="4" t="s">
        <v>277</v>
      </c>
      <c r="DM25" s="4" t="s">
        <v>277</v>
      </c>
      <c r="DN25" s="4" t="s">
        <v>277</v>
      </c>
      <c r="DO25" s="4" t="s">
        <v>277</v>
      </c>
      <c r="DP25" s="4" t="s">
        <v>277</v>
      </c>
      <c r="DQ25" s="4" t="s">
        <v>277</v>
      </c>
      <c r="DR25" s="4" t="s">
        <v>277</v>
      </c>
      <c r="DS25" s="4" t="s">
        <v>277</v>
      </c>
      <c r="DT25" s="4" t="s">
        <v>277</v>
      </c>
      <c r="DU25" s="4" t="s">
        <v>277</v>
      </c>
      <c r="DV25" s="4" t="s">
        <v>277</v>
      </c>
      <c r="DW25" s="4" t="s">
        <v>277</v>
      </c>
      <c r="DX25" s="4" t="s">
        <v>277</v>
      </c>
      <c r="DY25" s="4" t="s">
        <v>277</v>
      </c>
      <c r="DZ25" s="4" t="s">
        <v>277</v>
      </c>
      <c r="EA25" s="4" t="s">
        <v>277</v>
      </c>
      <c r="EB25" s="4" t="s">
        <v>277</v>
      </c>
      <c r="EC25" s="4" t="s">
        <v>277</v>
      </c>
      <c r="ED25" s="4" t="s">
        <v>277</v>
      </c>
      <c r="EE25" s="4" t="s">
        <v>277</v>
      </c>
      <c r="EF25" s="4" t="s">
        <v>277</v>
      </c>
      <c r="EG25" s="4" t="s">
        <v>277</v>
      </c>
      <c r="EH25" s="4" t="s">
        <v>277</v>
      </c>
      <c r="EI25" s="4" t="s">
        <v>277</v>
      </c>
      <c r="EJ25" s="4" t="s">
        <v>277</v>
      </c>
      <c r="EK25" s="4" t="s">
        <v>277</v>
      </c>
      <c r="EL25" s="4" t="s">
        <v>277</v>
      </c>
      <c r="EM25" s="4" t="s">
        <v>277</v>
      </c>
      <c r="EN25" s="4" t="s">
        <v>277</v>
      </c>
      <c r="EO25" s="4" t="s">
        <v>277</v>
      </c>
      <c r="EP25" s="4" t="s">
        <v>277</v>
      </c>
      <c r="EQ25" s="4" t="s">
        <v>277</v>
      </c>
      <c r="ER25" s="4" t="s">
        <v>277</v>
      </c>
      <c r="ES25" s="4" t="s">
        <v>277</v>
      </c>
      <c r="ET25" s="4" t="s">
        <v>277</v>
      </c>
      <c r="EU25" s="4" t="s">
        <v>277</v>
      </c>
      <c r="EV25" s="4" t="s">
        <v>277</v>
      </c>
      <c r="EW25" s="4" t="s">
        <v>277</v>
      </c>
      <c r="EX25" s="4" t="s">
        <v>277</v>
      </c>
      <c r="EY25" s="4" t="s">
        <v>277</v>
      </c>
      <c r="EZ25" s="4" t="s">
        <v>277</v>
      </c>
      <c r="FA25" s="4" t="s">
        <v>277</v>
      </c>
      <c r="FB25" s="4" t="s">
        <v>277</v>
      </c>
      <c r="FC25" s="4" t="s">
        <v>277</v>
      </c>
      <c r="FD25" s="4" t="s">
        <v>277</v>
      </c>
      <c r="FE25" s="4" t="s">
        <v>277</v>
      </c>
      <c r="FF25" s="4" t="s">
        <v>277</v>
      </c>
      <c r="FG25" s="4" t="s">
        <v>277</v>
      </c>
      <c r="FH25" s="4" t="s">
        <v>277</v>
      </c>
      <c r="FI25" s="4" t="s">
        <v>290</v>
      </c>
      <c r="FJ25" s="4" t="s">
        <v>943</v>
      </c>
      <c r="FK25" s="4" t="s">
        <v>3175</v>
      </c>
      <c r="FL25" s="4" t="s">
        <v>6033</v>
      </c>
      <c r="FM25" s="4" t="s">
        <v>6034</v>
      </c>
      <c r="FN25" s="4" t="s">
        <v>568</v>
      </c>
      <c r="FO25" s="4" t="s">
        <v>3175</v>
      </c>
      <c r="FP25" s="4" t="s">
        <v>6035</v>
      </c>
      <c r="FQ25" s="4" t="s">
        <v>6034</v>
      </c>
      <c r="FR25" s="4" t="s">
        <v>674</v>
      </c>
      <c r="FS25" s="4" t="s">
        <v>6036</v>
      </c>
      <c r="FT25" s="4" t="s">
        <v>675</v>
      </c>
      <c r="FU25" s="4" t="s">
        <v>277</v>
      </c>
      <c r="FV25" s="4" t="s">
        <v>277</v>
      </c>
      <c r="FW25" s="4" t="s">
        <v>277</v>
      </c>
      <c r="FX25" s="4" t="s">
        <v>6037</v>
      </c>
      <c r="FY25" s="4" t="s">
        <v>300</v>
      </c>
      <c r="FZ25" s="4" t="s">
        <v>277</v>
      </c>
      <c r="GA25" s="4" t="s">
        <v>277</v>
      </c>
      <c r="GB25" s="4" t="s">
        <v>6038</v>
      </c>
      <c r="GC25" s="4" t="s">
        <v>675</v>
      </c>
      <c r="GD25" s="4" t="s">
        <v>277</v>
      </c>
      <c r="GE25" s="4" t="s">
        <v>277</v>
      </c>
      <c r="GF25" s="4" t="s">
        <v>277</v>
      </c>
      <c r="GG25" s="4" t="s">
        <v>6039</v>
      </c>
      <c r="GH25" s="4" t="s">
        <v>300</v>
      </c>
      <c r="GI25" s="4" t="s">
        <v>277</v>
      </c>
      <c r="GJ25" s="4" t="s">
        <v>277</v>
      </c>
      <c r="GK25" s="4" t="s">
        <v>6040</v>
      </c>
      <c r="GL25" s="4" t="s">
        <v>675</v>
      </c>
      <c r="GM25" s="4" t="s">
        <v>277</v>
      </c>
      <c r="GN25" s="4" t="s">
        <v>277</v>
      </c>
      <c r="GO25" s="4" t="s">
        <v>277</v>
      </c>
      <c r="GP25" s="4" t="s">
        <v>6041</v>
      </c>
      <c r="GQ25" s="4" t="s">
        <v>300</v>
      </c>
      <c r="GR25" s="4" t="s">
        <v>277</v>
      </c>
      <c r="GS25" s="4" t="s">
        <v>277</v>
      </c>
      <c r="GT25" s="4" t="s">
        <v>6042</v>
      </c>
      <c r="GU25" s="4" t="s">
        <v>675</v>
      </c>
      <c r="GV25" s="4" t="s">
        <v>277</v>
      </c>
      <c r="GW25" s="4" t="s">
        <v>277</v>
      </c>
      <c r="GX25" s="4" t="s">
        <v>277</v>
      </c>
      <c r="GY25" s="4" t="s">
        <v>6043</v>
      </c>
      <c r="GZ25" s="4" t="s">
        <v>300</v>
      </c>
      <c r="HA25" s="4" t="s">
        <v>277</v>
      </c>
      <c r="HB25" s="4" t="s">
        <v>277</v>
      </c>
      <c r="HC25" s="4" t="s">
        <v>6044</v>
      </c>
      <c r="HD25" s="4" t="s">
        <v>675</v>
      </c>
      <c r="HE25" s="4" t="s">
        <v>277</v>
      </c>
      <c r="HF25" s="4" t="s">
        <v>277</v>
      </c>
      <c r="HG25" s="4" t="s">
        <v>277</v>
      </c>
      <c r="HH25" s="4" t="s">
        <v>6045</v>
      </c>
      <c r="HI25" s="4" t="s">
        <v>300</v>
      </c>
      <c r="HJ25" s="4" t="s">
        <v>277</v>
      </c>
      <c r="HK25" s="4" t="s">
        <v>277</v>
      </c>
      <c r="HL25" s="4" t="s">
        <v>277</v>
      </c>
      <c r="HM25" s="4" t="s">
        <v>277</v>
      </c>
      <c r="HN25" s="4" t="s">
        <v>277</v>
      </c>
      <c r="HO25" s="4" t="s">
        <v>277</v>
      </c>
      <c r="HP25" s="4" t="s">
        <v>277</v>
      </c>
      <c r="HQ25" s="4" t="s">
        <v>277</v>
      </c>
      <c r="HR25" s="4" t="s">
        <v>277</v>
      </c>
      <c r="HS25" s="4" t="s">
        <v>277</v>
      </c>
      <c r="HT25" s="4" t="s">
        <v>277</v>
      </c>
      <c r="HU25" s="4" t="s">
        <v>277</v>
      </c>
      <c r="HV25" s="4" t="s">
        <v>277</v>
      </c>
      <c r="HW25" s="4" t="s">
        <v>277</v>
      </c>
      <c r="HX25" s="4" t="s">
        <v>277</v>
      </c>
      <c r="HY25" s="4" t="s">
        <v>277</v>
      </c>
      <c r="HZ25" s="4" t="s">
        <v>277</v>
      </c>
      <c r="IA25" s="4" t="s">
        <v>277</v>
      </c>
      <c r="IB25" s="4" t="s">
        <v>277</v>
      </c>
      <c r="IC25" s="4" t="s">
        <v>277</v>
      </c>
      <c r="ID25" s="4" t="s">
        <v>277</v>
      </c>
      <c r="IE25" s="4" t="s">
        <v>277</v>
      </c>
      <c r="IF25" s="4" t="s">
        <v>277</v>
      </c>
      <c r="IG25" s="4" t="s">
        <v>277</v>
      </c>
      <c r="IH25" s="4" t="s">
        <v>277</v>
      </c>
      <c r="II25" s="4" t="s">
        <v>277</v>
      </c>
      <c r="IJ25" s="4" t="s">
        <v>277</v>
      </c>
      <c r="IK25" s="4" t="s">
        <v>277</v>
      </c>
      <c r="IL25" s="4" t="s">
        <v>277</v>
      </c>
      <c r="IM25" s="4" t="s">
        <v>277</v>
      </c>
      <c r="IN25" s="4" t="s">
        <v>277</v>
      </c>
      <c r="IO25" s="4" t="s">
        <v>277</v>
      </c>
      <c r="IP25" s="4" t="s">
        <v>277</v>
      </c>
      <c r="IQ25" s="4" t="s">
        <v>277</v>
      </c>
      <c r="IR25" s="4" t="s">
        <v>277</v>
      </c>
      <c r="IS25" s="4" t="s">
        <v>277</v>
      </c>
      <c r="IT25" s="4" t="s">
        <v>277</v>
      </c>
      <c r="IU25" s="4" t="s">
        <v>277</v>
      </c>
      <c r="IV25" s="4" t="s">
        <v>277</v>
      </c>
      <c r="IW25" s="4" t="s">
        <v>277</v>
      </c>
      <c r="IX25" s="4" t="s">
        <v>277</v>
      </c>
      <c r="IY25" s="4" t="s">
        <v>277</v>
      </c>
      <c r="IZ25" s="4" t="s">
        <v>277</v>
      </c>
      <c r="JA25" s="4" t="s">
        <v>277</v>
      </c>
      <c r="JB25" s="4" t="s">
        <v>3384</v>
      </c>
      <c r="JC25" s="4" t="s">
        <v>679</v>
      </c>
      <c r="JD25" s="4" t="s">
        <v>373</v>
      </c>
      <c r="JE25" s="4" t="s">
        <v>3384</v>
      </c>
      <c r="JF25" s="4" t="s">
        <v>5262</v>
      </c>
      <c r="JG25" s="4" t="s">
        <v>313</v>
      </c>
      <c r="JH25" s="4" t="s">
        <v>313</v>
      </c>
      <c r="JI25" s="4" t="s">
        <v>313</v>
      </c>
      <c r="JJ25" s="4" t="s">
        <v>313</v>
      </c>
      <c r="JK25" s="4" t="s">
        <v>313</v>
      </c>
      <c r="JL25" s="4" t="s">
        <v>970</v>
      </c>
      <c r="JM25" s="4" t="s">
        <v>313</v>
      </c>
      <c r="JN25" s="4" t="s">
        <v>313</v>
      </c>
      <c r="JO25" s="4" t="s">
        <v>312</v>
      </c>
      <c r="JP25" s="4" t="s">
        <v>313</v>
      </c>
      <c r="JQ25" s="4" t="s">
        <v>6046</v>
      </c>
      <c r="JR25" s="4" t="s">
        <v>6047</v>
      </c>
      <c r="JS25" s="4" t="s">
        <v>6048</v>
      </c>
      <c r="JT25" s="4" t="s">
        <v>6049</v>
      </c>
    </row>
    <row r="26" spans="1:280" ht="50.1" customHeight="1" x14ac:dyDescent="0.3">
      <c r="A26" s="4" t="s">
        <v>6220</v>
      </c>
      <c r="B26" s="4" t="s">
        <v>6221</v>
      </c>
      <c r="C26" s="4" t="s">
        <v>265</v>
      </c>
      <c r="D26" s="4" t="s">
        <v>266</v>
      </c>
      <c r="E26" s="4" t="s">
        <v>267</v>
      </c>
      <c r="F26" s="4" t="s">
        <v>778</v>
      </c>
      <c r="G26" s="4" t="s">
        <v>269</v>
      </c>
      <c r="H26" s="4" t="s">
        <v>270</v>
      </c>
      <c r="I26" s="4" t="s">
        <v>6222</v>
      </c>
      <c r="J26" s="4" t="s">
        <v>6223</v>
      </c>
      <c r="K26" s="4" t="s">
        <v>6224</v>
      </c>
      <c r="L26" s="4" t="s">
        <v>6225</v>
      </c>
      <c r="M26" s="4" t="s">
        <v>275</v>
      </c>
      <c r="N26" s="4" t="s">
        <v>275</v>
      </c>
      <c r="O26" s="4" t="s">
        <v>382</v>
      </c>
      <c r="P26" s="4" t="s">
        <v>2402</v>
      </c>
      <c r="Q26" s="4" t="s">
        <v>2403</v>
      </c>
      <c r="R26" s="4" t="s">
        <v>562</v>
      </c>
      <c r="S26" s="4" t="s">
        <v>957</v>
      </c>
      <c r="T26" s="4" t="s">
        <v>277</v>
      </c>
      <c r="U26" s="4" t="s">
        <v>277</v>
      </c>
      <c r="V26" s="4" t="s">
        <v>277</v>
      </c>
      <c r="W26" s="4" t="s">
        <v>277</v>
      </c>
      <c r="X26" s="4" t="s">
        <v>277</v>
      </c>
      <c r="Y26" s="4" t="s">
        <v>277</v>
      </c>
      <c r="Z26" s="4" t="s">
        <v>277</v>
      </c>
      <c r="AA26" s="4" t="s">
        <v>277</v>
      </c>
      <c r="AB26" s="4" t="s">
        <v>277</v>
      </c>
      <c r="AC26" s="4" t="s">
        <v>277</v>
      </c>
      <c r="AD26" s="4" t="s">
        <v>277</v>
      </c>
      <c r="AE26" s="4" t="s">
        <v>277</v>
      </c>
      <c r="AF26" s="4" t="s">
        <v>277</v>
      </c>
      <c r="AG26" s="4" t="s">
        <v>277</v>
      </c>
      <c r="AH26" s="4" t="s">
        <v>277</v>
      </c>
      <c r="AI26" s="4" t="s">
        <v>277</v>
      </c>
      <c r="AJ26" s="4" t="s">
        <v>277</v>
      </c>
      <c r="AK26" s="4" t="s">
        <v>277</v>
      </c>
      <c r="AL26" s="4" t="s">
        <v>277</v>
      </c>
      <c r="AM26" s="4" t="s">
        <v>277</v>
      </c>
      <c r="AN26" s="4" t="s">
        <v>277</v>
      </c>
      <c r="AO26" s="4" t="s">
        <v>277</v>
      </c>
      <c r="AP26" s="4" t="s">
        <v>277</v>
      </c>
      <c r="AQ26" s="4" t="s">
        <v>277</v>
      </c>
      <c r="AR26" s="4" t="s">
        <v>277</v>
      </c>
      <c r="AS26" s="4" t="s">
        <v>277</v>
      </c>
      <c r="AT26" s="4" t="s">
        <v>277</v>
      </c>
      <c r="AU26" s="4" t="s">
        <v>1001</v>
      </c>
      <c r="AV26" s="4" t="s">
        <v>322</v>
      </c>
      <c r="AW26" s="4" t="s">
        <v>5915</v>
      </c>
      <c r="AX26" s="4" t="s">
        <v>671</v>
      </c>
      <c r="AY26" s="4" t="s">
        <v>5721</v>
      </c>
      <c r="AZ26" s="4" t="s">
        <v>355</v>
      </c>
      <c r="BA26" s="4" t="s">
        <v>6226</v>
      </c>
      <c r="BB26" s="4" t="s">
        <v>6227</v>
      </c>
      <c r="BC26" s="4" t="s">
        <v>6228</v>
      </c>
      <c r="BD26" s="4" t="s">
        <v>6229</v>
      </c>
      <c r="BE26" s="4" t="s">
        <v>283</v>
      </c>
      <c r="BF26" s="4" t="s">
        <v>3376</v>
      </c>
      <c r="BG26" s="4" t="s">
        <v>284</v>
      </c>
      <c r="BH26" s="4" t="s">
        <v>851</v>
      </c>
      <c r="BI26" s="4" t="s">
        <v>4719</v>
      </c>
      <c r="BJ26" s="4" t="s">
        <v>6230</v>
      </c>
      <c r="BK26" s="4" t="s">
        <v>6231</v>
      </c>
      <c r="BL26" s="4" t="s">
        <v>6232</v>
      </c>
      <c r="BM26" s="4" t="s">
        <v>6233</v>
      </c>
      <c r="BN26" s="4" t="s">
        <v>322</v>
      </c>
      <c r="BO26" s="4" t="s">
        <v>6234</v>
      </c>
      <c r="BP26" s="4" t="s">
        <v>825</v>
      </c>
      <c r="BQ26" s="4" t="s">
        <v>1002</v>
      </c>
      <c r="BR26" s="4" t="s">
        <v>6235</v>
      </c>
      <c r="BS26" s="4" t="s">
        <v>6236</v>
      </c>
      <c r="BT26" s="4" t="s">
        <v>987</v>
      </c>
      <c r="BU26" s="4" t="s">
        <v>6237</v>
      </c>
      <c r="BV26" s="4" t="s">
        <v>6238</v>
      </c>
      <c r="BW26" s="4" t="s">
        <v>277</v>
      </c>
      <c r="BX26" s="4" t="s">
        <v>277</v>
      </c>
      <c r="BY26" s="4" t="s">
        <v>277</v>
      </c>
      <c r="BZ26" s="4" t="s">
        <v>277</v>
      </c>
      <c r="CA26" s="4" t="s">
        <v>277</v>
      </c>
      <c r="CB26" s="4" t="s">
        <v>277</v>
      </c>
      <c r="CC26" s="4" t="s">
        <v>277</v>
      </c>
      <c r="CD26" s="4" t="s">
        <v>277</v>
      </c>
      <c r="CE26" s="4" t="s">
        <v>277</v>
      </c>
      <c r="CF26" s="4" t="s">
        <v>277</v>
      </c>
      <c r="CG26" s="4" t="s">
        <v>277</v>
      </c>
      <c r="CH26" s="4" t="s">
        <v>277</v>
      </c>
      <c r="CI26" s="4" t="s">
        <v>277</v>
      </c>
      <c r="CJ26" s="4" t="s">
        <v>277</v>
      </c>
      <c r="CK26" s="4" t="s">
        <v>277</v>
      </c>
      <c r="CL26" s="4" t="s">
        <v>277</v>
      </c>
      <c r="CM26" s="4" t="s">
        <v>277</v>
      </c>
      <c r="CN26" s="4" t="s">
        <v>277</v>
      </c>
      <c r="CO26" s="4" t="s">
        <v>277</v>
      </c>
      <c r="CP26" s="4" t="s">
        <v>277</v>
      </c>
      <c r="CQ26" s="4" t="s">
        <v>277</v>
      </c>
      <c r="CR26" s="4" t="s">
        <v>277</v>
      </c>
      <c r="CS26" s="4" t="s">
        <v>277</v>
      </c>
      <c r="CT26" s="4" t="s">
        <v>277</v>
      </c>
      <c r="CU26" s="4" t="s">
        <v>277</v>
      </c>
      <c r="CV26" s="4" t="s">
        <v>277</v>
      </c>
      <c r="CW26" s="4" t="s">
        <v>277</v>
      </c>
      <c r="CX26" s="4" t="s">
        <v>277</v>
      </c>
      <c r="CY26" s="4" t="s">
        <v>277</v>
      </c>
      <c r="CZ26" s="4" t="s">
        <v>277</v>
      </c>
      <c r="DA26" s="4" t="s">
        <v>277</v>
      </c>
      <c r="DB26" s="4" t="s">
        <v>277</v>
      </c>
      <c r="DC26" s="4" t="s">
        <v>277</v>
      </c>
      <c r="DD26" s="4" t="s">
        <v>277</v>
      </c>
      <c r="DE26" s="4" t="s">
        <v>277</v>
      </c>
      <c r="DF26" s="4" t="s">
        <v>277</v>
      </c>
      <c r="DG26" s="4" t="s">
        <v>277</v>
      </c>
      <c r="DH26" s="4" t="s">
        <v>277</v>
      </c>
      <c r="DI26" s="4" t="s">
        <v>362</v>
      </c>
      <c r="DJ26" s="4" t="s">
        <v>455</v>
      </c>
      <c r="DK26" s="4" t="s">
        <v>752</v>
      </c>
      <c r="DL26" s="4" t="s">
        <v>6239</v>
      </c>
      <c r="DM26" s="4" t="s">
        <v>277</v>
      </c>
      <c r="DN26" s="4" t="s">
        <v>277</v>
      </c>
      <c r="DO26" s="4" t="s">
        <v>277</v>
      </c>
      <c r="DP26" s="4" t="s">
        <v>277</v>
      </c>
      <c r="DQ26" s="4" t="s">
        <v>277</v>
      </c>
      <c r="DR26" s="4" t="s">
        <v>277</v>
      </c>
      <c r="DS26" s="4" t="s">
        <v>277</v>
      </c>
      <c r="DT26" s="4" t="s">
        <v>277</v>
      </c>
      <c r="DU26" s="4" t="s">
        <v>277</v>
      </c>
      <c r="DV26" s="4" t="s">
        <v>277</v>
      </c>
      <c r="DW26" s="4" t="s">
        <v>277</v>
      </c>
      <c r="DX26" s="4" t="s">
        <v>277</v>
      </c>
      <c r="DY26" s="4" t="s">
        <v>277</v>
      </c>
      <c r="DZ26" s="4" t="s">
        <v>277</v>
      </c>
      <c r="EA26" s="4" t="s">
        <v>277</v>
      </c>
      <c r="EB26" s="4" t="s">
        <v>277</v>
      </c>
      <c r="EC26" s="4" t="s">
        <v>277</v>
      </c>
      <c r="ED26" s="4" t="s">
        <v>277</v>
      </c>
      <c r="EE26" s="4" t="s">
        <v>277</v>
      </c>
      <c r="EF26" s="4" t="s">
        <v>277</v>
      </c>
      <c r="EG26" s="4" t="s">
        <v>277</v>
      </c>
      <c r="EH26" s="4" t="s">
        <v>277</v>
      </c>
      <c r="EI26" s="4" t="s">
        <v>277</v>
      </c>
      <c r="EJ26" s="4" t="s">
        <v>277</v>
      </c>
      <c r="EK26" s="4" t="s">
        <v>277</v>
      </c>
      <c r="EL26" s="4" t="s">
        <v>277</v>
      </c>
      <c r="EM26" s="4" t="s">
        <v>277</v>
      </c>
      <c r="EN26" s="4" t="s">
        <v>277</v>
      </c>
      <c r="EO26" s="4" t="s">
        <v>277</v>
      </c>
      <c r="EP26" s="4" t="s">
        <v>277</v>
      </c>
      <c r="EQ26" s="4" t="s">
        <v>277</v>
      </c>
      <c r="ER26" s="4" t="s">
        <v>277</v>
      </c>
      <c r="ES26" s="4" t="s">
        <v>277</v>
      </c>
      <c r="ET26" s="4" t="s">
        <v>277</v>
      </c>
      <c r="EU26" s="4" t="s">
        <v>277</v>
      </c>
      <c r="EV26" s="4" t="s">
        <v>277</v>
      </c>
      <c r="EW26" s="4" t="s">
        <v>277</v>
      </c>
      <c r="EX26" s="4" t="s">
        <v>277</v>
      </c>
      <c r="EY26" s="4" t="s">
        <v>277</v>
      </c>
      <c r="EZ26" s="4" t="s">
        <v>277</v>
      </c>
      <c r="FA26" s="4" t="s">
        <v>277</v>
      </c>
      <c r="FB26" s="4" t="s">
        <v>277</v>
      </c>
      <c r="FC26" s="4" t="s">
        <v>277</v>
      </c>
      <c r="FD26" s="4" t="s">
        <v>277</v>
      </c>
      <c r="FE26" s="4" t="s">
        <v>277</v>
      </c>
      <c r="FF26" s="4" t="s">
        <v>277</v>
      </c>
      <c r="FG26" s="4" t="s">
        <v>277</v>
      </c>
      <c r="FH26" s="4" t="s">
        <v>277</v>
      </c>
      <c r="FI26" s="4" t="s">
        <v>290</v>
      </c>
      <c r="FJ26" s="4" t="s">
        <v>803</v>
      </c>
      <c r="FK26" s="4" t="s">
        <v>296</v>
      </c>
      <c r="FL26" s="4" t="s">
        <v>6240</v>
      </c>
      <c r="FM26" s="4" t="s">
        <v>1268</v>
      </c>
      <c r="FN26" s="4" t="s">
        <v>568</v>
      </c>
      <c r="FO26" s="4" t="s">
        <v>459</v>
      </c>
      <c r="FP26" s="4" t="s">
        <v>6241</v>
      </c>
      <c r="FQ26" s="4" t="s">
        <v>6242</v>
      </c>
      <c r="FR26" s="4" t="s">
        <v>277</v>
      </c>
      <c r="FS26" s="4" t="s">
        <v>277</v>
      </c>
      <c r="FT26" s="4" t="s">
        <v>277</v>
      </c>
      <c r="FU26" s="4" t="s">
        <v>277</v>
      </c>
      <c r="FV26" s="4" t="s">
        <v>277</v>
      </c>
      <c r="FW26" s="4" t="s">
        <v>277</v>
      </c>
      <c r="FX26" s="4" t="s">
        <v>277</v>
      </c>
      <c r="FY26" s="4" t="s">
        <v>277</v>
      </c>
      <c r="FZ26" s="4" t="s">
        <v>277</v>
      </c>
      <c r="GA26" s="4" t="s">
        <v>277</v>
      </c>
      <c r="GB26" s="4" t="s">
        <v>277</v>
      </c>
      <c r="GC26" s="4" t="s">
        <v>277</v>
      </c>
      <c r="GD26" s="4" t="s">
        <v>277</v>
      </c>
      <c r="GE26" s="4" t="s">
        <v>277</v>
      </c>
      <c r="GF26" s="4" t="s">
        <v>277</v>
      </c>
      <c r="GG26" s="4" t="s">
        <v>277</v>
      </c>
      <c r="GH26" s="4" t="s">
        <v>277</v>
      </c>
      <c r="GI26" s="4" t="s">
        <v>277</v>
      </c>
      <c r="GJ26" s="4" t="s">
        <v>277</v>
      </c>
      <c r="GK26" s="4" t="s">
        <v>277</v>
      </c>
      <c r="GL26" s="4" t="s">
        <v>277</v>
      </c>
      <c r="GM26" s="4" t="s">
        <v>277</v>
      </c>
      <c r="GN26" s="4" t="s">
        <v>277</v>
      </c>
      <c r="GO26" s="4" t="s">
        <v>277</v>
      </c>
      <c r="GP26" s="4" t="s">
        <v>277</v>
      </c>
      <c r="GQ26" s="4" t="s">
        <v>277</v>
      </c>
      <c r="GR26" s="4" t="s">
        <v>277</v>
      </c>
      <c r="GS26" s="4" t="s">
        <v>277</v>
      </c>
      <c r="GT26" s="4" t="s">
        <v>277</v>
      </c>
      <c r="GU26" s="4" t="s">
        <v>277</v>
      </c>
      <c r="GV26" s="4" t="s">
        <v>277</v>
      </c>
      <c r="GW26" s="4" t="s">
        <v>277</v>
      </c>
      <c r="GX26" s="4" t="s">
        <v>277</v>
      </c>
      <c r="GY26" s="4" t="s">
        <v>277</v>
      </c>
      <c r="GZ26" s="4" t="s">
        <v>277</v>
      </c>
      <c r="HA26" s="4" t="s">
        <v>277</v>
      </c>
      <c r="HB26" s="4" t="s">
        <v>277</v>
      </c>
      <c r="HC26" s="4" t="s">
        <v>277</v>
      </c>
      <c r="HD26" s="4" t="s">
        <v>277</v>
      </c>
      <c r="HE26" s="4" t="s">
        <v>277</v>
      </c>
      <c r="HF26" s="4" t="s">
        <v>277</v>
      </c>
      <c r="HG26" s="4" t="s">
        <v>277</v>
      </c>
      <c r="HH26" s="4" t="s">
        <v>277</v>
      </c>
      <c r="HI26" s="4" t="s">
        <v>277</v>
      </c>
      <c r="HJ26" s="4" t="s">
        <v>277</v>
      </c>
      <c r="HK26" s="4" t="s">
        <v>277</v>
      </c>
      <c r="HL26" s="4" t="s">
        <v>277</v>
      </c>
      <c r="HM26" s="4" t="s">
        <v>277</v>
      </c>
      <c r="HN26" s="4" t="s">
        <v>277</v>
      </c>
      <c r="HO26" s="4" t="s">
        <v>277</v>
      </c>
      <c r="HP26" s="4" t="s">
        <v>277</v>
      </c>
      <c r="HQ26" s="4" t="s">
        <v>277</v>
      </c>
      <c r="HR26" s="4" t="s">
        <v>277</v>
      </c>
      <c r="HS26" s="4" t="s">
        <v>277</v>
      </c>
      <c r="HT26" s="4" t="s">
        <v>277</v>
      </c>
      <c r="HU26" s="4" t="s">
        <v>277</v>
      </c>
      <c r="HV26" s="4" t="s">
        <v>277</v>
      </c>
      <c r="HW26" s="4" t="s">
        <v>277</v>
      </c>
      <c r="HX26" s="4" t="s">
        <v>277</v>
      </c>
      <c r="HY26" s="4" t="s">
        <v>277</v>
      </c>
      <c r="HZ26" s="4" t="s">
        <v>277</v>
      </c>
      <c r="IA26" s="4" t="s">
        <v>277</v>
      </c>
      <c r="IB26" s="4" t="s">
        <v>277</v>
      </c>
      <c r="IC26" s="4" t="s">
        <v>277</v>
      </c>
      <c r="ID26" s="4" t="s">
        <v>277</v>
      </c>
      <c r="IE26" s="4" t="s">
        <v>277</v>
      </c>
      <c r="IF26" s="4" t="s">
        <v>277</v>
      </c>
      <c r="IG26" s="4" t="s">
        <v>277</v>
      </c>
      <c r="IH26" s="4" t="s">
        <v>277</v>
      </c>
      <c r="II26" s="4" t="s">
        <v>277</v>
      </c>
      <c r="IJ26" s="4" t="s">
        <v>277</v>
      </c>
      <c r="IK26" s="4" t="s">
        <v>277</v>
      </c>
      <c r="IL26" s="4" t="s">
        <v>277</v>
      </c>
      <c r="IM26" s="4" t="s">
        <v>277</v>
      </c>
      <c r="IN26" s="4" t="s">
        <v>277</v>
      </c>
      <c r="IO26" s="4" t="s">
        <v>277</v>
      </c>
      <c r="IP26" s="4" t="s">
        <v>277</v>
      </c>
      <c r="IQ26" s="4" t="s">
        <v>277</v>
      </c>
      <c r="IR26" s="4" t="s">
        <v>277</v>
      </c>
      <c r="IS26" s="4" t="s">
        <v>277</v>
      </c>
      <c r="IT26" s="4" t="s">
        <v>277</v>
      </c>
      <c r="IU26" s="4" t="s">
        <v>277</v>
      </c>
      <c r="IV26" s="4" t="s">
        <v>277</v>
      </c>
      <c r="IW26" s="4" t="s">
        <v>277</v>
      </c>
      <c r="IX26" s="4" t="s">
        <v>277</v>
      </c>
      <c r="IY26" s="4" t="s">
        <v>277</v>
      </c>
      <c r="IZ26" s="4" t="s">
        <v>277</v>
      </c>
      <c r="JA26" s="4" t="s">
        <v>277</v>
      </c>
      <c r="JB26" s="4" t="s">
        <v>929</v>
      </c>
      <c r="JC26" s="4" t="s">
        <v>4467</v>
      </c>
      <c r="JD26" s="4" t="s">
        <v>3218</v>
      </c>
      <c r="JE26" s="4" t="s">
        <v>3589</v>
      </c>
      <c r="JF26" s="4" t="s">
        <v>5590</v>
      </c>
      <c r="JG26" s="4" t="s">
        <v>313</v>
      </c>
      <c r="JH26" s="4" t="s">
        <v>313</v>
      </c>
      <c r="JI26" s="4" t="s">
        <v>313</v>
      </c>
      <c r="JJ26" s="4" t="s">
        <v>313</v>
      </c>
      <c r="JK26" s="4" t="s">
        <v>313</v>
      </c>
      <c r="JL26" s="4" t="s">
        <v>681</v>
      </c>
      <c r="JM26" s="4" t="s">
        <v>681</v>
      </c>
      <c r="JN26" s="4" t="s">
        <v>313</v>
      </c>
      <c r="JO26" s="4" t="s">
        <v>312</v>
      </c>
      <c r="JP26" s="4" t="s">
        <v>313</v>
      </c>
      <c r="JQ26" s="4" t="s">
        <v>6243</v>
      </c>
      <c r="JR26" s="4" t="s">
        <v>6244</v>
      </c>
      <c r="JS26" s="4" t="s">
        <v>6245</v>
      </c>
      <c r="JT26" s="4" t="s">
        <v>6246</v>
      </c>
    </row>
    <row r="27" spans="1:280" ht="50.1" customHeight="1" x14ac:dyDescent="0.3">
      <c r="A27" s="4" t="s">
        <v>6295</v>
      </c>
      <c r="B27" s="4" t="s">
        <v>6296</v>
      </c>
      <c r="C27" s="4" t="s">
        <v>265</v>
      </c>
      <c r="D27" s="4" t="s">
        <v>266</v>
      </c>
      <c r="E27" s="4" t="s">
        <v>267</v>
      </c>
      <c r="F27" s="4" t="s">
        <v>778</v>
      </c>
      <c r="G27" s="4" t="s">
        <v>269</v>
      </c>
      <c r="H27" s="4" t="s">
        <v>270</v>
      </c>
      <c r="I27" s="4" t="s">
        <v>6297</v>
      </c>
      <c r="J27" s="4" t="s">
        <v>6298</v>
      </c>
      <c r="K27" s="4" t="s">
        <v>6299</v>
      </c>
      <c r="L27" s="4" t="s">
        <v>6300</v>
      </c>
      <c r="M27" s="4" t="s">
        <v>275</v>
      </c>
      <c r="N27" s="4" t="s">
        <v>275</v>
      </c>
      <c r="O27" s="4" t="s">
        <v>276</v>
      </c>
      <c r="P27" s="4" t="s">
        <v>277</v>
      </c>
      <c r="Q27" s="4" t="s">
        <v>277</v>
      </c>
      <c r="R27" s="4" t="s">
        <v>277</v>
      </c>
      <c r="S27" s="4" t="s">
        <v>277</v>
      </c>
      <c r="T27" s="4" t="s">
        <v>817</v>
      </c>
      <c r="U27" s="4" t="s">
        <v>818</v>
      </c>
      <c r="V27" s="4" t="s">
        <v>6301</v>
      </c>
      <c r="W27" s="4" t="s">
        <v>6302</v>
      </c>
      <c r="X27" s="4" t="s">
        <v>589</v>
      </c>
      <c r="Y27" s="4" t="s">
        <v>6303</v>
      </c>
      <c r="Z27" s="4" t="s">
        <v>1753</v>
      </c>
      <c r="AA27" s="4" t="s">
        <v>2091</v>
      </c>
      <c r="AB27" s="4" t="s">
        <v>6304</v>
      </c>
      <c r="AC27" s="4" t="s">
        <v>817</v>
      </c>
      <c r="AD27" s="4" t="s">
        <v>891</v>
      </c>
      <c r="AE27" s="4" t="s">
        <v>6305</v>
      </c>
      <c r="AF27" s="4" t="s">
        <v>6306</v>
      </c>
      <c r="AG27" s="4" t="s">
        <v>589</v>
      </c>
      <c r="AH27" s="4" t="s">
        <v>6307</v>
      </c>
      <c r="AI27" s="4" t="s">
        <v>2090</v>
      </c>
      <c r="AJ27" s="4" t="s">
        <v>6308</v>
      </c>
      <c r="AK27" s="4" t="s">
        <v>6309</v>
      </c>
      <c r="AL27" s="4" t="s">
        <v>277</v>
      </c>
      <c r="AM27" s="4" t="s">
        <v>277</v>
      </c>
      <c r="AN27" s="4" t="s">
        <v>277</v>
      </c>
      <c r="AO27" s="4" t="s">
        <v>277</v>
      </c>
      <c r="AP27" s="4" t="s">
        <v>277</v>
      </c>
      <c r="AQ27" s="4" t="s">
        <v>277</v>
      </c>
      <c r="AR27" s="4" t="s">
        <v>277</v>
      </c>
      <c r="AS27" s="4" t="s">
        <v>277</v>
      </c>
      <c r="AT27" s="4" t="s">
        <v>277</v>
      </c>
      <c r="AU27" s="4" t="s">
        <v>6310</v>
      </c>
      <c r="AV27" s="4" t="s">
        <v>326</v>
      </c>
      <c r="AW27" s="4" t="s">
        <v>352</v>
      </c>
      <c r="AX27" s="4" t="s">
        <v>1195</v>
      </c>
      <c r="AY27" s="4" t="s">
        <v>1566</v>
      </c>
      <c r="AZ27" s="4" t="s">
        <v>355</v>
      </c>
      <c r="BA27" s="4" t="s">
        <v>6311</v>
      </c>
      <c r="BB27" s="4" t="s">
        <v>1567</v>
      </c>
      <c r="BC27" s="4" t="s">
        <v>6312</v>
      </c>
      <c r="BD27" s="4" t="s">
        <v>411</v>
      </c>
      <c r="BE27" s="4" t="s">
        <v>283</v>
      </c>
      <c r="BF27" s="4" t="s">
        <v>352</v>
      </c>
      <c r="BG27" s="4" t="s">
        <v>940</v>
      </c>
      <c r="BH27" s="4" t="s">
        <v>6313</v>
      </c>
      <c r="BI27" s="4" t="s">
        <v>3763</v>
      </c>
      <c r="BJ27" s="4" t="s">
        <v>6314</v>
      </c>
      <c r="BK27" s="4" t="s">
        <v>435</v>
      </c>
      <c r="BL27" s="4" t="s">
        <v>6315</v>
      </c>
      <c r="BM27" s="4" t="s">
        <v>6316</v>
      </c>
      <c r="BN27" s="4" t="s">
        <v>673</v>
      </c>
      <c r="BO27" s="4" t="s">
        <v>1568</v>
      </c>
      <c r="BP27" s="4" t="s">
        <v>413</v>
      </c>
      <c r="BQ27" s="4" t="s">
        <v>1853</v>
      </c>
      <c r="BR27" s="4" t="s">
        <v>6281</v>
      </c>
      <c r="BS27" s="4" t="s">
        <v>6317</v>
      </c>
      <c r="BT27" s="4" t="s">
        <v>283</v>
      </c>
      <c r="BU27" s="4" t="s">
        <v>6318</v>
      </c>
      <c r="BV27" s="4" t="s">
        <v>330</v>
      </c>
      <c r="BW27" s="4" t="s">
        <v>283</v>
      </c>
      <c r="BX27" s="4" t="s">
        <v>352</v>
      </c>
      <c r="BY27" s="4" t="s">
        <v>1164</v>
      </c>
      <c r="BZ27" s="4" t="s">
        <v>6319</v>
      </c>
      <c r="CA27" s="4" t="s">
        <v>6320</v>
      </c>
      <c r="CB27" s="4" t="s">
        <v>6321</v>
      </c>
      <c r="CC27" s="4" t="s">
        <v>283</v>
      </c>
      <c r="CD27" s="4" t="s">
        <v>6322</v>
      </c>
      <c r="CE27" s="4" t="s">
        <v>1165</v>
      </c>
      <c r="CF27" s="4" t="s">
        <v>277</v>
      </c>
      <c r="CG27" s="4" t="s">
        <v>277</v>
      </c>
      <c r="CH27" s="4" t="s">
        <v>277</v>
      </c>
      <c r="CI27" s="4" t="s">
        <v>277</v>
      </c>
      <c r="CJ27" s="4" t="s">
        <v>277</v>
      </c>
      <c r="CK27" s="4" t="s">
        <v>277</v>
      </c>
      <c r="CL27" s="4" t="s">
        <v>277</v>
      </c>
      <c r="CM27" s="4" t="s">
        <v>277</v>
      </c>
      <c r="CN27" s="4" t="s">
        <v>277</v>
      </c>
      <c r="CO27" s="4" t="s">
        <v>277</v>
      </c>
      <c r="CP27" s="4" t="s">
        <v>277</v>
      </c>
      <c r="CQ27" s="4" t="s">
        <v>277</v>
      </c>
      <c r="CR27" s="4" t="s">
        <v>277</v>
      </c>
      <c r="CS27" s="4" t="s">
        <v>277</v>
      </c>
      <c r="CT27" s="4" t="s">
        <v>277</v>
      </c>
      <c r="CU27" s="4" t="s">
        <v>277</v>
      </c>
      <c r="CV27" s="4" t="s">
        <v>277</v>
      </c>
      <c r="CW27" s="4" t="s">
        <v>277</v>
      </c>
      <c r="CX27" s="4" t="s">
        <v>277</v>
      </c>
      <c r="CY27" s="4" t="s">
        <v>277</v>
      </c>
      <c r="CZ27" s="4" t="s">
        <v>277</v>
      </c>
      <c r="DA27" s="4" t="s">
        <v>277</v>
      </c>
      <c r="DB27" s="4" t="s">
        <v>277</v>
      </c>
      <c r="DC27" s="4" t="s">
        <v>277</v>
      </c>
      <c r="DD27" s="4" t="s">
        <v>277</v>
      </c>
      <c r="DE27" s="4" t="s">
        <v>277</v>
      </c>
      <c r="DF27" s="4" t="s">
        <v>277</v>
      </c>
      <c r="DG27" s="4" t="s">
        <v>277</v>
      </c>
      <c r="DH27" s="4" t="s">
        <v>277</v>
      </c>
      <c r="DI27" s="4" t="s">
        <v>277</v>
      </c>
      <c r="DJ27" s="4" t="s">
        <v>277</v>
      </c>
      <c r="DK27" s="4" t="s">
        <v>277</v>
      </c>
      <c r="DL27" s="4" t="s">
        <v>277</v>
      </c>
      <c r="DM27" s="4" t="s">
        <v>277</v>
      </c>
      <c r="DN27" s="4" t="s">
        <v>277</v>
      </c>
      <c r="DO27" s="4" t="s">
        <v>277</v>
      </c>
      <c r="DP27" s="4" t="s">
        <v>277</v>
      </c>
      <c r="DQ27" s="4" t="s">
        <v>277</v>
      </c>
      <c r="DR27" s="4" t="s">
        <v>277</v>
      </c>
      <c r="DS27" s="4" t="s">
        <v>277</v>
      </c>
      <c r="DT27" s="4" t="s">
        <v>277</v>
      </c>
      <c r="DU27" s="4" t="s">
        <v>277</v>
      </c>
      <c r="DV27" s="4" t="s">
        <v>277</v>
      </c>
      <c r="DW27" s="4" t="s">
        <v>277</v>
      </c>
      <c r="DX27" s="4" t="s">
        <v>277</v>
      </c>
      <c r="DY27" s="4" t="s">
        <v>277</v>
      </c>
      <c r="DZ27" s="4" t="s">
        <v>277</v>
      </c>
      <c r="EA27" s="4" t="s">
        <v>277</v>
      </c>
      <c r="EB27" s="4" t="s">
        <v>277</v>
      </c>
      <c r="EC27" s="4" t="s">
        <v>277</v>
      </c>
      <c r="ED27" s="4" t="s">
        <v>277</v>
      </c>
      <c r="EE27" s="4" t="s">
        <v>277</v>
      </c>
      <c r="EF27" s="4" t="s">
        <v>277</v>
      </c>
      <c r="EG27" s="4" t="s">
        <v>277</v>
      </c>
      <c r="EH27" s="4" t="s">
        <v>277</v>
      </c>
      <c r="EI27" s="4" t="s">
        <v>277</v>
      </c>
      <c r="EJ27" s="4" t="s">
        <v>277</v>
      </c>
      <c r="EK27" s="4" t="s">
        <v>277</v>
      </c>
      <c r="EL27" s="4" t="s">
        <v>277</v>
      </c>
      <c r="EM27" s="4" t="s">
        <v>277</v>
      </c>
      <c r="EN27" s="4" t="s">
        <v>277</v>
      </c>
      <c r="EO27" s="4" t="s">
        <v>277</v>
      </c>
      <c r="EP27" s="4" t="s">
        <v>277</v>
      </c>
      <c r="EQ27" s="4" t="s">
        <v>277</v>
      </c>
      <c r="ER27" s="4" t="s">
        <v>277</v>
      </c>
      <c r="ES27" s="4" t="s">
        <v>277</v>
      </c>
      <c r="ET27" s="4" t="s">
        <v>277</v>
      </c>
      <c r="EU27" s="4" t="s">
        <v>277</v>
      </c>
      <c r="EV27" s="4" t="s">
        <v>277</v>
      </c>
      <c r="EW27" s="4" t="s">
        <v>277</v>
      </c>
      <c r="EX27" s="4" t="s">
        <v>277</v>
      </c>
      <c r="EY27" s="4" t="s">
        <v>277</v>
      </c>
      <c r="EZ27" s="4" t="s">
        <v>277</v>
      </c>
      <c r="FA27" s="4" t="s">
        <v>277</v>
      </c>
      <c r="FB27" s="4" t="s">
        <v>277</v>
      </c>
      <c r="FC27" s="4" t="s">
        <v>277</v>
      </c>
      <c r="FD27" s="4" t="s">
        <v>277</v>
      </c>
      <c r="FE27" s="4" t="s">
        <v>277</v>
      </c>
      <c r="FF27" s="4" t="s">
        <v>277</v>
      </c>
      <c r="FG27" s="4" t="s">
        <v>277</v>
      </c>
      <c r="FH27" s="4" t="s">
        <v>277</v>
      </c>
      <c r="FI27" s="4" t="s">
        <v>277</v>
      </c>
      <c r="FJ27" s="4" t="s">
        <v>277</v>
      </c>
      <c r="FK27" s="4" t="s">
        <v>277</v>
      </c>
      <c r="FL27" s="4" t="s">
        <v>277</v>
      </c>
      <c r="FM27" s="4" t="s">
        <v>277</v>
      </c>
      <c r="FN27" s="4" t="s">
        <v>277</v>
      </c>
      <c r="FO27" s="4" t="s">
        <v>277</v>
      </c>
      <c r="FP27" s="4" t="s">
        <v>277</v>
      </c>
      <c r="FQ27" s="4" t="s">
        <v>277</v>
      </c>
      <c r="FR27" s="4" t="s">
        <v>277</v>
      </c>
      <c r="FS27" s="4" t="s">
        <v>277</v>
      </c>
      <c r="FT27" s="4" t="s">
        <v>277</v>
      </c>
      <c r="FU27" s="4" t="s">
        <v>277</v>
      </c>
      <c r="FV27" s="4" t="s">
        <v>277</v>
      </c>
      <c r="FW27" s="4" t="s">
        <v>277</v>
      </c>
      <c r="FX27" s="4" t="s">
        <v>277</v>
      </c>
      <c r="FY27" s="4" t="s">
        <v>277</v>
      </c>
      <c r="FZ27" s="4" t="s">
        <v>277</v>
      </c>
      <c r="GA27" s="4" t="s">
        <v>277</v>
      </c>
      <c r="GB27" s="4" t="s">
        <v>277</v>
      </c>
      <c r="GC27" s="4" t="s">
        <v>277</v>
      </c>
      <c r="GD27" s="4" t="s">
        <v>277</v>
      </c>
      <c r="GE27" s="4" t="s">
        <v>277</v>
      </c>
      <c r="GF27" s="4" t="s">
        <v>277</v>
      </c>
      <c r="GG27" s="4" t="s">
        <v>277</v>
      </c>
      <c r="GH27" s="4" t="s">
        <v>277</v>
      </c>
      <c r="GI27" s="4" t="s">
        <v>277</v>
      </c>
      <c r="GJ27" s="4" t="s">
        <v>277</v>
      </c>
      <c r="GK27" s="4" t="s">
        <v>277</v>
      </c>
      <c r="GL27" s="4" t="s">
        <v>277</v>
      </c>
      <c r="GM27" s="4" t="s">
        <v>277</v>
      </c>
      <c r="GN27" s="4" t="s">
        <v>277</v>
      </c>
      <c r="GO27" s="4" t="s">
        <v>277</v>
      </c>
      <c r="GP27" s="4" t="s">
        <v>277</v>
      </c>
      <c r="GQ27" s="4" t="s">
        <v>277</v>
      </c>
      <c r="GR27" s="4" t="s">
        <v>277</v>
      </c>
      <c r="GS27" s="4" t="s">
        <v>277</v>
      </c>
      <c r="GT27" s="4" t="s">
        <v>277</v>
      </c>
      <c r="GU27" s="4" t="s">
        <v>277</v>
      </c>
      <c r="GV27" s="4" t="s">
        <v>277</v>
      </c>
      <c r="GW27" s="4" t="s">
        <v>277</v>
      </c>
      <c r="GX27" s="4" t="s">
        <v>277</v>
      </c>
      <c r="GY27" s="4" t="s">
        <v>277</v>
      </c>
      <c r="GZ27" s="4" t="s">
        <v>277</v>
      </c>
      <c r="HA27" s="4" t="s">
        <v>277</v>
      </c>
      <c r="HB27" s="4" t="s">
        <v>277</v>
      </c>
      <c r="HC27" s="4" t="s">
        <v>277</v>
      </c>
      <c r="HD27" s="4" t="s">
        <v>277</v>
      </c>
      <c r="HE27" s="4" t="s">
        <v>277</v>
      </c>
      <c r="HF27" s="4" t="s">
        <v>277</v>
      </c>
      <c r="HG27" s="4" t="s">
        <v>277</v>
      </c>
      <c r="HH27" s="4" t="s">
        <v>277</v>
      </c>
      <c r="HI27" s="4" t="s">
        <v>277</v>
      </c>
      <c r="HJ27" s="4" t="s">
        <v>277</v>
      </c>
      <c r="HK27" s="4" t="s">
        <v>277</v>
      </c>
      <c r="HL27" s="4" t="s">
        <v>2801</v>
      </c>
      <c r="HM27" s="4" t="s">
        <v>6323</v>
      </c>
      <c r="HN27" s="4" t="s">
        <v>299</v>
      </c>
      <c r="HO27" s="4" t="s">
        <v>1692</v>
      </c>
      <c r="HP27" s="4" t="s">
        <v>277</v>
      </c>
      <c r="HQ27" s="4" t="s">
        <v>277</v>
      </c>
      <c r="HR27" s="4" t="s">
        <v>277</v>
      </c>
      <c r="HS27" s="4" t="s">
        <v>6324</v>
      </c>
      <c r="HT27" s="4" t="s">
        <v>6325</v>
      </c>
      <c r="HU27" s="4" t="s">
        <v>6326</v>
      </c>
      <c r="HV27" s="4" t="s">
        <v>299</v>
      </c>
      <c r="HW27" s="4" t="s">
        <v>2549</v>
      </c>
      <c r="HX27" s="4" t="s">
        <v>277</v>
      </c>
      <c r="HY27" s="4" t="s">
        <v>277</v>
      </c>
      <c r="HZ27" s="4" t="s">
        <v>277</v>
      </c>
      <c r="IA27" s="4" t="s">
        <v>6327</v>
      </c>
      <c r="IB27" s="4" t="s">
        <v>1693</v>
      </c>
      <c r="IC27" s="4" t="s">
        <v>6328</v>
      </c>
      <c r="ID27" s="4" t="s">
        <v>299</v>
      </c>
      <c r="IE27" s="4" t="s">
        <v>977</v>
      </c>
      <c r="IF27" s="4" t="s">
        <v>277</v>
      </c>
      <c r="IG27" s="4" t="s">
        <v>277</v>
      </c>
      <c r="IH27" s="4" t="s">
        <v>277</v>
      </c>
      <c r="II27" s="4" t="s">
        <v>6329</v>
      </c>
      <c r="IJ27" s="4" t="s">
        <v>1679</v>
      </c>
      <c r="IK27" s="4" t="s">
        <v>277</v>
      </c>
      <c r="IL27" s="4" t="s">
        <v>277</v>
      </c>
      <c r="IM27" s="4" t="s">
        <v>277</v>
      </c>
      <c r="IN27" s="4" t="s">
        <v>277</v>
      </c>
      <c r="IO27" s="4" t="s">
        <v>277</v>
      </c>
      <c r="IP27" s="4" t="s">
        <v>277</v>
      </c>
      <c r="IQ27" s="4" t="s">
        <v>277</v>
      </c>
      <c r="IR27" s="4" t="s">
        <v>277</v>
      </c>
      <c r="IS27" s="4" t="s">
        <v>277</v>
      </c>
      <c r="IT27" s="4" t="s">
        <v>277</v>
      </c>
      <c r="IU27" s="4" t="s">
        <v>277</v>
      </c>
      <c r="IV27" s="4" t="s">
        <v>277</v>
      </c>
      <c r="IW27" s="4" t="s">
        <v>277</v>
      </c>
      <c r="IX27" s="4" t="s">
        <v>277</v>
      </c>
      <c r="IY27" s="4" t="s">
        <v>277</v>
      </c>
      <c r="IZ27" s="4" t="s">
        <v>277</v>
      </c>
      <c r="JA27" s="4" t="s">
        <v>306</v>
      </c>
      <c r="JB27" s="4" t="s">
        <v>5013</v>
      </c>
      <c r="JC27" s="4" t="s">
        <v>1285</v>
      </c>
      <c r="JD27" s="4" t="s">
        <v>6330</v>
      </c>
      <c r="JE27" s="4" t="s">
        <v>741</v>
      </c>
      <c r="JF27" s="4" t="s">
        <v>5262</v>
      </c>
      <c r="JG27" s="4" t="s">
        <v>313</v>
      </c>
      <c r="JH27" s="4" t="s">
        <v>313</v>
      </c>
      <c r="JI27" s="4" t="s">
        <v>313</v>
      </c>
      <c r="JJ27" s="4" t="s">
        <v>313</v>
      </c>
      <c r="JK27" s="4" t="s">
        <v>313</v>
      </c>
      <c r="JL27" s="4" t="s">
        <v>970</v>
      </c>
      <c r="JM27" s="4" t="s">
        <v>313</v>
      </c>
      <c r="JN27" s="4" t="s">
        <v>313</v>
      </c>
      <c r="JO27" s="4" t="s">
        <v>313</v>
      </c>
      <c r="JP27" s="4" t="s">
        <v>313</v>
      </c>
      <c r="JQ27" s="4" t="s">
        <v>6331</v>
      </c>
      <c r="JR27" s="4" t="s">
        <v>6332</v>
      </c>
      <c r="JS27" s="4" t="s">
        <v>6333</v>
      </c>
      <c r="JT27" s="4" t="s">
        <v>6334</v>
      </c>
    </row>
    <row r="28" spans="1:280" ht="50.1" customHeight="1" x14ac:dyDescent="0.3">
      <c r="A28" s="4" t="s">
        <v>6784</v>
      </c>
      <c r="B28" s="4" t="s">
        <v>6785</v>
      </c>
      <c r="C28" s="4" t="s">
        <v>265</v>
      </c>
      <c r="D28" s="4" t="s">
        <v>266</v>
      </c>
      <c r="E28" s="4" t="s">
        <v>267</v>
      </c>
      <c r="F28" s="4" t="s">
        <v>663</v>
      </c>
      <c r="G28" s="4" t="s">
        <v>269</v>
      </c>
      <c r="H28" s="4" t="s">
        <v>346</v>
      </c>
      <c r="I28" s="4" t="s">
        <v>6786</v>
      </c>
      <c r="J28" s="4" t="s">
        <v>6787</v>
      </c>
      <c r="K28" s="4" t="s">
        <v>6788</v>
      </c>
      <c r="L28" s="4" t="s">
        <v>6789</v>
      </c>
      <c r="M28" s="4" t="s">
        <v>275</v>
      </c>
      <c r="N28" s="4" t="s">
        <v>275</v>
      </c>
      <c r="O28" s="4" t="s">
        <v>382</v>
      </c>
      <c r="P28" s="4" t="s">
        <v>3880</v>
      </c>
      <c r="Q28" s="4" t="s">
        <v>5354</v>
      </c>
      <c r="R28" s="4" t="s">
        <v>562</v>
      </c>
      <c r="S28" s="4" t="s">
        <v>957</v>
      </c>
      <c r="T28" s="4" t="s">
        <v>817</v>
      </c>
      <c r="U28" s="4" t="s">
        <v>818</v>
      </c>
      <c r="V28" s="4" t="s">
        <v>6790</v>
      </c>
      <c r="W28" s="4" t="s">
        <v>6791</v>
      </c>
      <c r="X28" s="4" t="s">
        <v>589</v>
      </c>
      <c r="Y28" s="4" t="s">
        <v>6792</v>
      </c>
      <c r="Z28" s="4" t="s">
        <v>1297</v>
      </c>
      <c r="AA28" s="4" t="s">
        <v>6793</v>
      </c>
      <c r="AB28" s="4" t="s">
        <v>6794</v>
      </c>
      <c r="AC28" s="4" t="s">
        <v>817</v>
      </c>
      <c r="AD28" s="4" t="s">
        <v>818</v>
      </c>
      <c r="AE28" s="4" t="s">
        <v>6795</v>
      </c>
      <c r="AF28" s="4" t="s">
        <v>6796</v>
      </c>
      <c r="AG28" s="4" t="s">
        <v>589</v>
      </c>
      <c r="AH28" s="4" t="s">
        <v>2611</v>
      </c>
      <c r="AI28" s="4" t="s">
        <v>822</v>
      </c>
      <c r="AJ28" s="4" t="s">
        <v>823</v>
      </c>
      <c r="AK28" s="4" t="s">
        <v>3146</v>
      </c>
      <c r="AL28" s="4" t="s">
        <v>817</v>
      </c>
      <c r="AM28" s="4" t="s">
        <v>818</v>
      </c>
      <c r="AN28" s="4" t="s">
        <v>6797</v>
      </c>
      <c r="AO28" s="4" t="s">
        <v>6798</v>
      </c>
      <c r="AP28" s="4" t="s">
        <v>589</v>
      </c>
      <c r="AQ28" s="4" t="s">
        <v>6799</v>
      </c>
      <c r="AR28" s="4" t="s">
        <v>882</v>
      </c>
      <c r="AS28" s="4" t="s">
        <v>2091</v>
      </c>
      <c r="AT28" s="4" t="s">
        <v>6800</v>
      </c>
      <c r="AU28" s="4" t="s">
        <v>1003</v>
      </c>
      <c r="AV28" s="4" t="s">
        <v>283</v>
      </c>
      <c r="AW28" s="4" t="s">
        <v>352</v>
      </c>
      <c r="AX28" s="4" t="s">
        <v>1003</v>
      </c>
      <c r="AY28" s="4" t="s">
        <v>437</v>
      </c>
      <c r="AZ28" s="4" t="s">
        <v>355</v>
      </c>
      <c r="BA28" s="4" t="s">
        <v>6801</v>
      </c>
      <c r="BB28" s="4" t="s">
        <v>283</v>
      </c>
      <c r="BC28" s="4" t="s">
        <v>6802</v>
      </c>
      <c r="BD28" s="4" t="s">
        <v>355</v>
      </c>
      <c r="BE28" s="4" t="s">
        <v>277</v>
      </c>
      <c r="BF28" s="4" t="s">
        <v>277</v>
      </c>
      <c r="BG28" s="4" t="s">
        <v>277</v>
      </c>
      <c r="BH28" s="4" t="s">
        <v>277</v>
      </c>
      <c r="BI28" s="4" t="s">
        <v>277</v>
      </c>
      <c r="BJ28" s="4" t="s">
        <v>277</v>
      </c>
      <c r="BK28" s="4" t="s">
        <v>277</v>
      </c>
      <c r="BL28" s="4" t="s">
        <v>277</v>
      </c>
      <c r="BM28" s="4" t="s">
        <v>277</v>
      </c>
      <c r="BN28" s="4" t="s">
        <v>277</v>
      </c>
      <c r="BO28" s="4" t="s">
        <v>277</v>
      </c>
      <c r="BP28" s="4" t="s">
        <v>277</v>
      </c>
      <c r="BQ28" s="4" t="s">
        <v>277</v>
      </c>
      <c r="BR28" s="4" t="s">
        <v>277</v>
      </c>
      <c r="BS28" s="4" t="s">
        <v>277</v>
      </c>
      <c r="BT28" s="4" t="s">
        <v>277</v>
      </c>
      <c r="BU28" s="4" t="s">
        <v>277</v>
      </c>
      <c r="BV28" s="4" t="s">
        <v>277</v>
      </c>
      <c r="BW28" s="4" t="s">
        <v>277</v>
      </c>
      <c r="BX28" s="4" t="s">
        <v>277</v>
      </c>
      <c r="BY28" s="4" t="s">
        <v>277</v>
      </c>
      <c r="BZ28" s="4" t="s">
        <v>277</v>
      </c>
      <c r="CA28" s="4" t="s">
        <v>277</v>
      </c>
      <c r="CB28" s="4" t="s">
        <v>277</v>
      </c>
      <c r="CC28" s="4" t="s">
        <v>277</v>
      </c>
      <c r="CD28" s="4" t="s">
        <v>277</v>
      </c>
      <c r="CE28" s="4" t="s">
        <v>277</v>
      </c>
      <c r="CF28" s="4" t="s">
        <v>277</v>
      </c>
      <c r="CG28" s="4" t="s">
        <v>277</v>
      </c>
      <c r="CH28" s="4" t="s">
        <v>277</v>
      </c>
      <c r="CI28" s="4" t="s">
        <v>277</v>
      </c>
      <c r="CJ28" s="4" t="s">
        <v>277</v>
      </c>
      <c r="CK28" s="4" t="s">
        <v>277</v>
      </c>
      <c r="CL28" s="4" t="s">
        <v>277</v>
      </c>
      <c r="CM28" s="4" t="s">
        <v>277</v>
      </c>
      <c r="CN28" s="4" t="s">
        <v>277</v>
      </c>
      <c r="CO28" s="4" t="s">
        <v>277</v>
      </c>
      <c r="CP28" s="4" t="s">
        <v>277</v>
      </c>
      <c r="CQ28" s="4" t="s">
        <v>277</v>
      </c>
      <c r="CR28" s="4" t="s">
        <v>277</v>
      </c>
      <c r="CS28" s="4" t="s">
        <v>277</v>
      </c>
      <c r="CT28" s="4" t="s">
        <v>277</v>
      </c>
      <c r="CU28" s="4" t="s">
        <v>277</v>
      </c>
      <c r="CV28" s="4" t="s">
        <v>277</v>
      </c>
      <c r="CW28" s="4" t="s">
        <v>277</v>
      </c>
      <c r="CX28" s="4" t="s">
        <v>277</v>
      </c>
      <c r="CY28" s="4" t="s">
        <v>277</v>
      </c>
      <c r="CZ28" s="4" t="s">
        <v>277</v>
      </c>
      <c r="DA28" s="4" t="s">
        <v>277</v>
      </c>
      <c r="DB28" s="4" t="s">
        <v>277</v>
      </c>
      <c r="DC28" s="4" t="s">
        <v>277</v>
      </c>
      <c r="DD28" s="4" t="s">
        <v>277</v>
      </c>
      <c r="DE28" s="4" t="s">
        <v>277</v>
      </c>
      <c r="DF28" s="4" t="s">
        <v>277</v>
      </c>
      <c r="DG28" s="4" t="s">
        <v>277</v>
      </c>
      <c r="DH28" s="4" t="s">
        <v>277</v>
      </c>
      <c r="DI28" s="4" t="s">
        <v>277</v>
      </c>
      <c r="DJ28" s="4" t="s">
        <v>277</v>
      </c>
      <c r="DK28" s="4" t="s">
        <v>277</v>
      </c>
      <c r="DL28" s="4" t="s">
        <v>277</v>
      </c>
      <c r="DM28" s="4" t="s">
        <v>277</v>
      </c>
      <c r="DN28" s="4" t="s">
        <v>277</v>
      </c>
      <c r="DO28" s="4" t="s">
        <v>277</v>
      </c>
      <c r="DP28" s="4" t="s">
        <v>277</v>
      </c>
      <c r="DQ28" s="4" t="s">
        <v>277</v>
      </c>
      <c r="DR28" s="4" t="s">
        <v>277</v>
      </c>
      <c r="DS28" s="4" t="s">
        <v>277</v>
      </c>
      <c r="DT28" s="4" t="s">
        <v>277</v>
      </c>
      <c r="DU28" s="4" t="s">
        <v>277</v>
      </c>
      <c r="DV28" s="4" t="s">
        <v>277</v>
      </c>
      <c r="DW28" s="4" t="s">
        <v>277</v>
      </c>
      <c r="DX28" s="4" t="s">
        <v>277</v>
      </c>
      <c r="DY28" s="4" t="s">
        <v>277</v>
      </c>
      <c r="DZ28" s="4" t="s">
        <v>277</v>
      </c>
      <c r="EA28" s="4" t="s">
        <v>277</v>
      </c>
      <c r="EB28" s="4" t="s">
        <v>277</v>
      </c>
      <c r="EC28" s="4" t="s">
        <v>277</v>
      </c>
      <c r="ED28" s="4" t="s">
        <v>277</v>
      </c>
      <c r="EE28" s="4" t="s">
        <v>277</v>
      </c>
      <c r="EF28" s="4" t="s">
        <v>277</v>
      </c>
      <c r="EG28" s="4" t="s">
        <v>277</v>
      </c>
      <c r="EH28" s="4" t="s">
        <v>277</v>
      </c>
      <c r="EI28" s="4" t="s">
        <v>277</v>
      </c>
      <c r="EJ28" s="4" t="s">
        <v>277</v>
      </c>
      <c r="EK28" s="4" t="s">
        <v>797</v>
      </c>
      <c r="EL28" s="4" t="s">
        <v>1794</v>
      </c>
      <c r="EM28" s="4" t="s">
        <v>1310</v>
      </c>
      <c r="EN28" s="4" t="s">
        <v>6803</v>
      </c>
      <c r="EO28" s="4" t="s">
        <v>277</v>
      </c>
      <c r="EP28" s="4" t="s">
        <v>277</v>
      </c>
      <c r="EQ28" s="4" t="s">
        <v>277</v>
      </c>
      <c r="ER28" s="4" t="s">
        <v>277</v>
      </c>
      <c r="ES28" s="4" t="s">
        <v>277</v>
      </c>
      <c r="ET28" s="4" t="s">
        <v>277</v>
      </c>
      <c r="EU28" s="4" t="s">
        <v>277</v>
      </c>
      <c r="EV28" s="4" t="s">
        <v>277</v>
      </c>
      <c r="EW28" s="4" t="s">
        <v>277</v>
      </c>
      <c r="EX28" s="4" t="s">
        <v>277</v>
      </c>
      <c r="EY28" s="4" t="s">
        <v>277</v>
      </c>
      <c r="EZ28" s="4" t="s">
        <v>277</v>
      </c>
      <c r="FA28" s="4" t="s">
        <v>277</v>
      </c>
      <c r="FB28" s="4" t="s">
        <v>277</v>
      </c>
      <c r="FC28" s="4" t="s">
        <v>277</v>
      </c>
      <c r="FD28" s="4" t="s">
        <v>277</v>
      </c>
      <c r="FE28" s="4" t="s">
        <v>277</v>
      </c>
      <c r="FF28" s="4" t="s">
        <v>277</v>
      </c>
      <c r="FG28" s="4" t="s">
        <v>277</v>
      </c>
      <c r="FH28" s="4" t="s">
        <v>277</v>
      </c>
      <c r="FI28" s="4" t="s">
        <v>277</v>
      </c>
      <c r="FJ28" s="4" t="s">
        <v>277</v>
      </c>
      <c r="FK28" s="4" t="s">
        <v>277</v>
      </c>
      <c r="FL28" s="4" t="s">
        <v>277</v>
      </c>
      <c r="FM28" s="4" t="s">
        <v>277</v>
      </c>
      <c r="FN28" s="4" t="s">
        <v>277</v>
      </c>
      <c r="FO28" s="4" t="s">
        <v>277</v>
      </c>
      <c r="FP28" s="4" t="s">
        <v>277</v>
      </c>
      <c r="FQ28" s="4" t="s">
        <v>277</v>
      </c>
      <c r="FR28" s="4" t="s">
        <v>277</v>
      </c>
      <c r="FS28" s="4" t="s">
        <v>277</v>
      </c>
      <c r="FT28" s="4" t="s">
        <v>277</v>
      </c>
      <c r="FU28" s="4" t="s">
        <v>277</v>
      </c>
      <c r="FV28" s="4" t="s">
        <v>277</v>
      </c>
      <c r="FW28" s="4" t="s">
        <v>277</v>
      </c>
      <c r="FX28" s="4" t="s">
        <v>277</v>
      </c>
      <c r="FY28" s="4" t="s">
        <v>277</v>
      </c>
      <c r="FZ28" s="4" t="s">
        <v>277</v>
      </c>
      <c r="GA28" s="4" t="s">
        <v>277</v>
      </c>
      <c r="GB28" s="4" t="s">
        <v>277</v>
      </c>
      <c r="GC28" s="4" t="s">
        <v>277</v>
      </c>
      <c r="GD28" s="4" t="s">
        <v>277</v>
      </c>
      <c r="GE28" s="4" t="s">
        <v>277</v>
      </c>
      <c r="GF28" s="4" t="s">
        <v>277</v>
      </c>
      <c r="GG28" s="4" t="s">
        <v>277</v>
      </c>
      <c r="GH28" s="4" t="s">
        <v>277</v>
      </c>
      <c r="GI28" s="4" t="s">
        <v>277</v>
      </c>
      <c r="GJ28" s="4" t="s">
        <v>277</v>
      </c>
      <c r="GK28" s="4" t="s">
        <v>277</v>
      </c>
      <c r="GL28" s="4" t="s">
        <v>277</v>
      </c>
      <c r="GM28" s="4" t="s">
        <v>277</v>
      </c>
      <c r="GN28" s="4" t="s">
        <v>277</v>
      </c>
      <c r="GO28" s="4" t="s">
        <v>277</v>
      </c>
      <c r="GP28" s="4" t="s">
        <v>277</v>
      </c>
      <c r="GQ28" s="4" t="s">
        <v>277</v>
      </c>
      <c r="GR28" s="4" t="s">
        <v>277</v>
      </c>
      <c r="GS28" s="4" t="s">
        <v>277</v>
      </c>
      <c r="GT28" s="4" t="s">
        <v>277</v>
      </c>
      <c r="GU28" s="4" t="s">
        <v>277</v>
      </c>
      <c r="GV28" s="4" t="s">
        <v>277</v>
      </c>
      <c r="GW28" s="4" t="s">
        <v>277</v>
      </c>
      <c r="GX28" s="4" t="s">
        <v>277</v>
      </c>
      <c r="GY28" s="4" t="s">
        <v>277</v>
      </c>
      <c r="GZ28" s="4" t="s">
        <v>277</v>
      </c>
      <c r="HA28" s="4" t="s">
        <v>277</v>
      </c>
      <c r="HB28" s="4" t="s">
        <v>277</v>
      </c>
      <c r="HC28" s="4" t="s">
        <v>277</v>
      </c>
      <c r="HD28" s="4" t="s">
        <v>277</v>
      </c>
      <c r="HE28" s="4" t="s">
        <v>277</v>
      </c>
      <c r="HF28" s="4" t="s">
        <v>277</v>
      </c>
      <c r="HG28" s="4" t="s">
        <v>277</v>
      </c>
      <c r="HH28" s="4" t="s">
        <v>277</v>
      </c>
      <c r="HI28" s="4" t="s">
        <v>277</v>
      </c>
      <c r="HJ28" s="4" t="s">
        <v>277</v>
      </c>
      <c r="HK28" s="4" t="s">
        <v>277</v>
      </c>
      <c r="HL28" s="4" t="s">
        <v>277</v>
      </c>
      <c r="HM28" s="4" t="s">
        <v>277</v>
      </c>
      <c r="HN28" s="4" t="s">
        <v>277</v>
      </c>
      <c r="HO28" s="4" t="s">
        <v>277</v>
      </c>
      <c r="HP28" s="4" t="s">
        <v>277</v>
      </c>
      <c r="HQ28" s="4" t="s">
        <v>277</v>
      </c>
      <c r="HR28" s="4" t="s">
        <v>277</v>
      </c>
      <c r="HS28" s="4" t="s">
        <v>277</v>
      </c>
      <c r="HT28" s="4" t="s">
        <v>277</v>
      </c>
      <c r="HU28" s="4" t="s">
        <v>277</v>
      </c>
      <c r="HV28" s="4" t="s">
        <v>277</v>
      </c>
      <c r="HW28" s="4" t="s">
        <v>277</v>
      </c>
      <c r="HX28" s="4" t="s">
        <v>277</v>
      </c>
      <c r="HY28" s="4" t="s">
        <v>277</v>
      </c>
      <c r="HZ28" s="4" t="s">
        <v>277</v>
      </c>
      <c r="IA28" s="4" t="s">
        <v>277</v>
      </c>
      <c r="IB28" s="4" t="s">
        <v>277</v>
      </c>
      <c r="IC28" s="4" t="s">
        <v>277</v>
      </c>
      <c r="ID28" s="4" t="s">
        <v>277</v>
      </c>
      <c r="IE28" s="4" t="s">
        <v>277</v>
      </c>
      <c r="IF28" s="4" t="s">
        <v>277</v>
      </c>
      <c r="IG28" s="4" t="s">
        <v>277</v>
      </c>
      <c r="IH28" s="4" t="s">
        <v>277</v>
      </c>
      <c r="II28" s="4" t="s">
        <v>277</v>
      </c>
      <c r="IJ28" s="4" t="s">
        <v>277</v>
      </c>
      <c r="IK28" s="4" t="s">
        <v>277</v>
      </c>
      <c r="IL28" s="4" t="s">
        <v>277</v>
      </c>
      <c r="IM28" s="4" t="s">
        <v>277</v>
      </c>
      <c r="IN28" s="4" t="s">
        <v>277</v>
      </c>
      <c r="IO28" s="4" t="s">
        <v>277</v>
      </c>
      <c r="IP28" s="4" t="s">
        <v>277</v>
      </c>
      <c r="IQ28" s="4" t="s">
        <v>277</v>
      </c>
      <c r="IR28" s="4" t="s">
        <v>277</v>
      </c>
      <c r="IS28" s="4" t="s">
        <v>277</v>
      </c>
      <c r="IT28" s="4" t="s">
        <v>277</v>
      </c>
      <c r="IU28" s="4" t="s">
        <v>277</v>
      </c>
      <c r="IV28" s="4" t="s">
        <v>277</v>
      </c>
      <c r="IW28" s="4" t="s">
        <v>277</v>
      </c>
      <c r="IX28" s="4" t="s">
        <v>277</v>
      </c>
      <c r="IY28" s="4" t="s">
        <v>277</v>
      </c>
      <c r="IZ28" s="4" t="s">
        <v>277</v>
      </c>
      <c r="JA28" s="4" t="s">
        <v>277</v>
      </c>
      <c r="JB28" s="4" t="s">
        <v>400</v>
      </c>
      <c r="JC28" s="4" t="s">
        <v>5651</v>
      </c>
      <c r="JD28" s="4" t="s">
        <v>475</v>
      </c>
      <c r="JE28" s="4" t="s">
        <v>6266</v>
      </c>
      <c r="JF28" s="4" t="s">
        <v>1203</v>
      </c>
      <c r="JG28" s="4" t="s">
        <v>313</v>
      </c>
      <c r="JH28" s="4" t="s">
        <v>313</v>
      </c>
      <c r="JI28" s="4" t="s">
        <v>313</v>
      </c>
      <c r="JJ28" s="4" t="s">
        <v>312</v>
      </c>
      <c r="JK28" s="4" t="s">
        <v>313</v>
      </c>
      <c r="JL28" s="4" t="s">
        <v>426</v>
      </c>
      <c r="JM28" s="4" t="s">
        <v>426</v>
      </c>
      <c r="JN28" s="4" t="s">
        <v>313</v>
      </c>
      <c r="JO28" s="4" t="s">
        <v>312</v>
      </c>
      <c r="JP28" s="4" t="s">
        <v>313</v>
      </c>
      <c r="JQ28" s="4" t="s">
        <v>6804</v>
      </c>
      <c r="JR28" s="4" t="s">
        <v>6805</v>
      </c>
      <c r="JS28" s="4" t="s">
        <v>6806</v>
      </c>
      <c r="JT28" s="4" t="s">
        <v>6807</v>
      </c>
    </row>
    <row r="29" spans="1:280" ht="50.1" customHeight="1" x14ac:dyDescent="0.3">
      <c r="A29" s="4" t="s">
        <v>6808</v>
      </c>
      <c r="B29" s="4" t="s">
        <v>6809</v>
      </c>
      <c r="C29" s="4" t="s">
        <v>265</v>
      </c>
      <c r="D29" s="4" t="s">
        <v>266</v>
      </c>
      <c r="E29" s="4" t="s">
        <v>267</v>
      </c>
      <c r="F29" s="4" t="s">
        <v>663</v>
      </c>
      <c r="G29" s="4" t="s">
        <v>269</v>
      </c>
      <c r="H29" s="4" t="s">
        <v>926</v>
      </c>
      <c r="I29" s="4" t="s">
        <v>6810</v>
      </c>
      <c r="J29" s="4" t="s">
        <v>6811</v>
      </c>
      <c r="K29" s="4" t="s">
        <v>6812</v>
      </c>
      <c r="L29" s="4" t="s">
        <v>6813</v>
      </c>
      <c r="M29" s="4" t="s">
        <v>275</v>
      </c>
      <c r="N29" s="4" t="s">
        <v>275</v>
      </c>
      <c r="O29" s="4" t="s">
        <v>276</v>
      </c>
      <c r="P29" s="4" t="s">
        <v>277</v>
      </c>
      <c r="Q29" s="4" t="s">
        <v>277</v>
      </c>
      <c r="R29" s="4" t="s">
        <v>277</v>
      </c>
      <c r="S29" s="4" t="s">
        <v>277</v>
      </c>
      <c r="T29" s="4" t="s">
        <v>277</v>
      </c>
      <c r="U29" s="4" t="s">
        <v>277</v>
      </c>
      <c r="V29" s="4" t="s">
        <v>277</v>
      </c>
      <c r="W29" s="4" t="s">
        <v>277</v>
      </c>
      <c r="X29" s="4" t="s">
        <v>277</v>
      </c>
      <c r="Y29" s="4" t="s">
        <v>277</v>
      </c>
      <c r="Z29" s="4" t="s">
        <v>277</v>
      </c>
      <c r="AA29" s="4" t="s">
        <v>277</v>
      </c>
      <c r="AB29" s="4" t="s">
        <v>277</v>
      </c>
      <c r="AC29" s="4" t="s">
        <v>277</v>
      </c>
      <c r="AD29" s="4" t="s">
        <v>277</v>
      </c>
      <c r="AE29" s="4" t="s">
        <v>277</v>
      </c>
      <c r="AF29" s="4" t="s">
        <v>277</v>
      </c>
      <c r="AG29" s="4" t="s">
        <v>277</v>
      </c>
      <c r="AH29" s="4" t="s">
        <v>277</v>
      </c>
      <c r="AI29" s="4" t="s">
        <v>277</v>
      </c>
      <c r="AJ29" s="4" t="s">
        <v>277</v>
      </c>
      <c r="AK29" s="4" t="s">
        <v>277</v>
      </c>
      <c r="AL29" s="4" t="s">
        <v>277</v>
      </c>
      <c r="AM29" s="4" t="s">
        <v>277</v>
      </c>
      <c r="AN29" s="4" t="s">
        <v>277</v>
      </c>
      <c r="AO29" s="4" t="s">
        <v>277</v>
      </c>
      <c r="AP29" s="4" t="s">
        <v>277</v>
      </c>
      <c r="AQ29" s="4" t="s">
        <v>277</v>
      </c>
      <c r="AR29" s="4" t="s">
        <v>277</v>
      </c>
      <c r="AS29" s="4" t="s">
        <v>277</v>
      </c>
      <c r="AT29" s="4" t="s">
        <v>277</v>
      </c>
      <c r="AU29" s="4" t="s">
        <v>2035</v>
      </c>
      <c r="AV29" s="4" t="s">
        <v>283</v>
      </c>
      <c r="AW29" s="4" t="s">
        <v>3290</v>
      </c>
      <c r="AX29" s="4" t="s">
        <v>1756</v>
      </c>
      <c r="AY29" s="4" t="s">
        <v>3136</v>
      </c>
      <c r="AZ29" s="4" t="s">
        <v>355</v>
      </c>
      <c r="BA29" s="4" t="s">
        <v>6814</v>
      </c>
      <c r="BB29" s="4" t="s">
        <v>356</v>
      </c>
      <c r="BC29" s="4" t="s">
        <v>6815</v>
      </c>
      <c r="BD29" s="4" t="s">
        <v>6816</v>
      </c>
      <c r="BE29" s="4" t="s">
        <v>283</v>
      </c>
      <c r="BF29" s="4" t="s">
        <v>6817</v>
      </c>
      <c r="BG29" s="4" t="s">
        <v>445</v>
      </c>
      <c r="BH29" s="4" t="s">
        <v>1460</v>
      </c>
      <c r="BI29" s="4" t="s">
        <v>1424</v>
      </c>
      <c r="BJ29" s="4" t="s">
        <v>6818</v>
      </c>
      <c r="BK29" s="4" t="s">
        <v>6819</v>
      </c>
      <c r="BL29" s="4" t="s">
        <v>6820</v>
      </c>
      <c r="BM29" s="4" t="s">
        <v>638</v>
      </c>
      <c r="BN29" s="4" t="s">
        <v>283</v>
      </c>
      <c r="BO29" s="4" t="s">
        <v>6821</v>
      </c>
      <c r="BP29" s="4" t="s">
        <v>413</v>
      </c>
      <c r="BQ29" s="4" t="s">
        <v>3377</v>
      </c>
      <c r="BR29" s="4" t="s">
        <v>3854</v>
      </c>
      <c r="BS29" s="4" t="s">
        <v>6822</v>
      </c>
      <c r="BT29" s="4" t="s">
        <v>2458</v>
      </c>
      <c r="BU29" s="4" t="s">
        <v>6823</v>
      </c>
      <c r="BV29" s="4" t="s">
        <v>638</v>
      </c>
      <c r="BW29" s="4" t="s">
        <v>283</v>
      </c>
      <c r="BX29" s="4" t="s">
        <v>6821</v>
      </c>
      <c r="BY29" s="4" t="s">
        <v>445</v>
      </c>
      <c r="BZ29" s="4" t="s">
        <v>2164</v>
      </c>
      <c r="CA29" s="4" t="s">
        <v>2448</v>
      </c>
      <c r="CB29" s="4" t="s">
        <v>6824</v>
      </c>
      <c r="CC29" s="4" t="s">
        <v>2458</v>
      </c>
      <c r="CD29" s="4" t="s">
        <v>6823</v>
      </c>
      <c r="CE29" s="4" t="s">
        <v>6825</v>
      </c>
      <c r="CF29" s="4" t="s">
        <v>277</v>
      </c>
      <c r="CG29" s="4" t="s">
        <v>277</v>
      </c>
      <c r="CH29" s="4" t="s">
        <v>277</v>
      </c>
      <c r="CI29" s="4" t="s">
        <v>277</v>
      </c>
      <c r="CJ29" s="4" t="s">
        <v>277</v>
      </c>
      <c r="CK29" s="4" t="s">
        <v>277</v>
      </c>
      <c r="CL29" s="4" t="s">
        <v>277</v>
      </c>
      <c r="CM29" s="4" t="s">
        <v>277</v>
      </c>
      <c r="CN29" s="4" t="s">
        <v>277</v>
      </c>
      <c r="CO29" s="4" t="s">
        <v>277</v>
      </c>
      <c r="CP29" s="4" t="s">
        <v>277</v>
      </c>
      <c r="CQ29" s="4" t="s">
        <v>277</v>
      </c>
      <c r="CR29" s="4" t="s">
        <v>277</v>
      </c>
      <c r="CS29" s="4" t="s">
        <v>277</v>
      </c>
      <c r="CT29" s="4" t="s">
        <v>277</v>
      </c>
      <c r="CU29" s="4" t="s">
        <v>277</v>
      </c>
      <c r="CV29" s="4" t="s">
        <v>277</v>
      </c>
      <c r="CW29" s="4" t="s">
        <v>277</v>
      </c>
      <c r="CX29" s="4" t="s">
        <v>277</v>
      </c>
      <c r="CY29" s="4" t="s">
        <v>277</v>
      </c>
      <c r="CZ29" s="4" t="s">
        <v>277</v>
      </c>
      <c r="DA29" s="4" t="s">
        <v>277</v>
      </c>
      <c r="DB29" s="4" t="s">
        <v>277</v>
      </c>
      <c r="DC29" s="4" t="s">
        <v>277</v>
      </c>
      <c r="DD29" s="4" t="s">
        <v>277</v>
      </c>
      <c r="DE29" s="4" t="s">
        <v>277</v>
      </c>
      <c r="DF29" s="4" t="s">
        <v>277</v>
      </c>
      <c r="DG29" s="4" t="s">
        <v>277</v>
      </c>
      <c r="DH29" s="4" t="s">
        <v>277</v>
      </c>
      <c r="DI29" s="4" t="s">
        <v>277</v>
      </c>
      <c r="DJ29" s="4" t="s">
        <v>277</v>
      </c>
      <c r="DK29" s="4" t="s">
        <v>277</v>
      </c>
      <c r="DL29" s="4" t="s">
        <v>277</v>
      </c>
      <c r="DM29" s="4" t="s">
        <v>277</v>
      </c>
      <c r="DN29" s="4" t="s">
        <v>277</v>
      </c>
      <c r="DO29" s="4" t="s">
        <v>277</v>
      </c>
      <c r="DP29" s="4" t="s">
        <v>277</v>
      </c>
      <c r="DQ29" s="4" t="s">
        <v>277</v>
      </c>
      <c r="DR29" s="4" t="s">
        <v>277</v>
      </c>
      <c r="DS29" s="4" t="s">
        <v>277</v>
      </c>
      <c r="DT29" s="4" t="s">
        <v>277</v>
      </c>
      <c r="DU29" s="4" t="s">
        <v>277</v>
      </c>
      <c r="DV29" s="4" t="s">
        <v>277</v>
      </c>
      <c r="DW29" s="4" t="s">
        <v>277</v>
      </c>
      <c r="DX29" s="4" t="s">
        <v>277</v>
      </c>
      <c r="DY29" s="4" t="s">
        <v>277</v>
      </c>
      <c r="DZ29" s="4" t="s">
        <v>277</v>
      </c>
      <c r="EA29" s="4" t="s">
        <v>277</v>
      </c>
      <c r="EB29" s="4" t="s">
        <v>277</v>
      </c>
      <c r="EC29" s="4" t="s">
        <v>277</v>
      </c>
      <c r="ED29" s="4" t="s">
        <v>277</v>
      </c>
      <c r="EE29" s="4" t="s">
        <v>277</v>
      </c>
      <c r="EF29" s="4" t="s">
        <v>277</v>
      </c>
      <c r="EG29" s="4" t="s">
        <v>277</v>
      </c>
      <c r="EH29" s="4" t="s">
        <v>277</v>
      </c>
      <c r="EI29" s="4" t="s">
        <v>277</v>
      </c>
      <c r="EJ29" s="4" t="s">
        <v>277</v>
      </c>
      <c r="EK29" s="4" t="s">
        <v>797</v>
      </c>
      <c r="EL29" s="4" t="s">
        <v>2582</v>
      </c>
      <c r="EM29" s="4" t="s">
        <v>6826</v>
      </c>
      <c r="EN29" s="4" t="s">
        <v>6827</v>
      </c>
      <c r="EO29" s="4" t="s">
        <v>277</v>
      </c>
      <c r="EP29" s="4" t="s">
        <v>277</v>
      </c>
      <c r="EQ29" s="4" t="s">
        <v>277</v>
      </c>
      <c r="ER29" s="4" t="s">
        <v>277</v>
      </c>
      <c r="ES29" s="4" t="s">
        <v>277</v>
      </c>
      <c r="ET29" s="4" t="s">
        <v>277</v>
      </c>
      <c r="EU29" s="4" t="s">
        <v>277</v>
      </c>
      <c r="EV29" s="4" t="s">
        <v>277</v>
      </c>
      <c r="EW29" s="4" t="s">
        <v>277</v>
      </c>
      <c r="EX29" s="4" t="s">
        <v>277</v>
      </c>
      <c r="EY29" s="4" t="s">
        <v>277</v>
      </c>
      <c r="EZ29" s="4" t="s">
        <v>277</v>
      </c>
      <c r="FA29" s="4" t="s">
        <v>277</v>
      </c>
      <c r="FB29" s="4" t="s">
        <v>277</v>
      </c>
      <c r="FC29" s="4" t="s">
        <v>277</v>
      </c>
      <c r="FD29" s="4" t="s">
        <v>277</v>
      </c>
      <c r="FE29" s="4" t="s">
        <v>277</v>
      </c>
      <c r="FF29" s="4" t="s">
        <v>277</v>
      </c>
      <c r="FG29" s="4" t="s">
        <v>277</v>
      </c>
      <c r="FH29" s="4" t="s">
        <v>277</v>
      </c>
      <c r="FI29" s="4" t="s">
        <v>290</v>
      </c>
      <c r="FJ29" s="4" t="s">
        <v>568</v>
      </c>
      <c r="FK29" s="4" t="s">
        <v>459</v>
      </c>
      <c r="FL29" s="4" t="s">
        <v>6828</v>
      </c>
      <c r="FM29" s="4" t="s">
        <v>1352</v>
      </c>
      <c r="FN29" s="4" t="s">
        <v>295</v>
      </c>
      <c r="FO29" s="4" t="s">
        <v>296</v>
      </c>
      <c r="FP29" s="4" t="s">
        <v>6829</v>
      </c>
      <c r="FQ29" s="4" t="s">
        <v>2272</v>
      </c>
      <c r="FR29" s="4" t="s">
        <v>1008</v>
      </c>
      <c r="FS29" s="4" t="s">
        <v>6830</v>
      </c>
      <c r="FT29" s="4" t="s">
        <v>299</v>
      </c>
      <c r="FU29" s="4" t="s">
        <v>277</v>
      </c>
      <c r="FV29" s="4" t="s">
        <v>277</v>
      </c>
      <c r="FW29" s="4" t="s">
        <v>277</v>
      </c>
      <c r="FX29" s="4" t="s">
        <v>6831</v>
      </c>
      <c r="FY29" s="4" t="s">
        <v>290</v>
      </c>
      <c r="FZ29" s="4" t="s">
        <v>277</v>
      </c>
      <c r="GA29" s="4" t="s">
        <v>277</v>
      </c>
      <c r="GB29" s="4" t="s">
        <v>6832</v>
      </c>
      <c r="GC29" s="4" t="s">
        <v>299</v>
      </c>
      <c r="GD29" s="4" t="s">
        <v>277</v>
      </c>
      <c r="GE29" s="4" t="s">
        <v>277</v>
      </c>
      <c r="GF29" s="4" t="s">
        <v>277</v>
      </c>
      <c r="GG29" s="4" t="s">
        <v>6833</v>
      </c>
      <c r="GH29" s="4" t="s">
        <v>290</v>
      </c>
      <c r="GI29" s="4" t="s">
        <v>277</v>
      </c>
      <c r="GJ29" s="4" t="s">
        <v>277</v>
      </c>
      <c r="GK29" s="4" t="s">
        <v>6834</v>
      </c>
      <c r="GL29" s="4" t="s">
        <v>299</v>
      </c>
      <c r="GM29" s="4" t="s">
        <v>277</v>
      </c>
      <c r="GN29" s="4" t="s">
        <v>277</v>
      </c>
      <c r="GO29" s="4" t="s">
        <v>277</v>
      </c>
      <c r="GP29" s="4" t="s">
        <v>6835</v>
      </c>
      <c r="GQ29" s="4" t="s">
        <v>300</v>
      </c>
      <c r="GR29" s="4" t="s">
        <v>277</v>
      </c>
      <c r="GS29" s="4" t="s">
        <v>277</v>
      </c>
      <c r="GT29" s="4" t="s">
        <v>6836</v>
      </c>
      <c r="GU29" s="4" t="s">
        <v>299</v>
      </c>
      <c r="GV29" s="4" t="s">
        <v>277</v>
      </c>
      <c r="GW29" s="4" t="s">
        <v>277</v>
      </c>
      <c r="GX29" s="4" t="s">
        <v>277</v>
      </c>
      <c r="GY29" s="4" t="s">
        <v>6837</v>
      </c>
      <c r="GZ29" s="4" t="s">
        <v>290</v>
      </c>
      <c r="HA29" s="4" t="s">
        <v>277</v>
      </c>
      <c r="HB29" s="4" t="s">
        <v>277</v>
      </c>
      <c r="HC29" s="4" t="s">
        <v>277</v>
      </c>
      <c r="HD29" s="4" t="s">
        <v>277</v>
      </c>
      <c r="HE29" s="4" t="s">
        <v>277</v>
      </c>
      <c r="HF29" s="4" t="s">
        <v>277</v>
      </c>
      <c r="HG29" s="4" t="s">
        <v>277</v>
      </c>
      <c r="HH29" s="4" t="s">
        <v>277</v>
      </c>
      <c r="HI29" s="4" t="s">
        <v>277</v>
      </c>
      <c r="HJ29" s="4" t="s">
        <v>277</v>
      </c>
      <c r="HK29" s="4" t="s">
        <v>277</v>
      </c>
      <c r="HL29" s="4" t="s">
        <v>6838</v>
      </c>
      <c r="HM29" s="4" t="s">
        <v>6839</v>
      </c>
      <c r="HN29" s="4" t="s">
        <v>299</v>
      </c>
      <c r="HO29" s="4" t="s">
        <v>4581</v>
      </c>
      <c r="HP29" s="4" t="s">
        <v>277</v>
      </c>
      <c r="HQ29" s="4" t="s">
        <v>277</v>
      </c>
      <c r="HR29" s="4" t="s">
        <v>277</v>
      </c>
      <c r="HS29" s="4" t="s">
        <v>6840</v>
      </c>
      <c r="HT29" s="4" t="s">
        <v>305</v>
      </c>
      <c r="HU29" s="4" t="s">
        <v>6841</v>
      </c>
      <c r="HV29" s="4" t="s">
        <v>299</v>
      </c>
      <c r="HW29" s="4" t="s">
        <v>304</v>
      </c>
      <c r="HX29" s="4" t="s">
        <v>277</v>
      </c>
      <c r="HY29" s="4" t="s">
        <v>277</v>
      </c>
      <c r="HZ29" s="4" t="s">
        <v>277</v>
      </c>
      <c r="IA29" s="4" t="s">
        <v>6842</v>
      </c>
      <c r="IB29" s="4" t="s">
        <v>305</v>
      </c>
      <c r="IC29" s="4" t="s">
        <v>6600</v>
      </c>
      <c r="ID29" s="4" t="s">
        <v>299</v>
      </c>
      <c r="IE29" s="4" t="s">
        <v>306</v>
      </c>
      <c r="IF29" s="4" t="s">
        <v>277</v>
      </c>
      <c r="IG29" s="4" t="s">
        <v>277</v>
      </c>
      <c r="IH29" s="4" t="s">
        <v>277</v>
      </c>
      <c r="II29" s="4" t="s">
        <v>6843</v>
      </c>
      <c r="IJ29" s="4" t="s">
        <v>2877</v>
      </c>
      <c r="IK29" s="4" t="s">
        <v>6844</v>
      </c>
      <c r="IL29" s="4" t="s">
        <v>299</v>
      </c>
      <c r="IM29" s="4" t="s">
        <v>371</v>
      </c>
      <c r="IN29" s="4" t="s">
        <v>277</v>
      </c>
      <c r="IO29" s="4" t="s">
        <v>277</v>
      </c>
      <c r="IP29" s="4" t="s">
        <v>277</v>
      </c>
      <c r="IQ29" s="4" t="s">
        <v>6845</v>
      </c>
      <c r="IR29" s="4" t="s">
        <v>1818</v>
      </c>
      <c r="IS29" s="4" t="s">
        <v>2356</v>
      </c>
      <c r="IT29" s="4" t="s">
        <v>299</v>
      </c>
      <c r="IU29" s="4" t="s">
        <v>300</v>
      </c>
      <c r="IV29" s="4" t="s">
        <v>277</v>
      </c>
      <c r="IW29" s="4" t="s">
        <v>277</v>
      </c>
      <c r="IX29" s="4" t="s">
        <v>277</v>
      </c>
      <c r="IY29" s="4" t="s">
        <v>6846</v>
      </c>
      <c r="IZ29" s="4" t="s">
        <v>1693</v>
      </c>
      <c r="JA29" s="4" t="s">
        <v>2602</v>
      </c>
      <c r="JB29" s="4" t="s">
        <v>5315</v>
      </c>
      <c r="JC29" s="4" t="s">
        <v>4369</v>
      </c>
      <c r="JD29" s="4" t="s">
        <v>1202</v>
      </c>
      <c r="JE29" s="4" t="s">
        <v>6847</v>
      </c>
      <c r="JF29" s="4" t="s">
        <v>6848</v>
      </c>
      <c r="JG29" s="4" t="s">
        <v>313</v>
      </c>
      <c r="JH29" s="4" t="s">
        <v>313</v>
      </c>
      <c r="JI29" s="4" t="s">
        <v>313</v>
      </c>
      <c r="JJ29" s="4" t="s">
        <v>313</v>
      </c>
      <c r="JK29" s="4" t="s">
        <v>313</v>
      </c>
      <c r="JL29" s="4" t="s">
        <v>871</v>
      </c>
      <c r="JM29" s="4" t="s">
        <v>313</v>
      </c>
      <c r="JN29" s="4" t="s">
        <v>313</v>
      </c>
      <c r="JO29" s="4" t="s">
        <v>312</v>
      </c>
      <c r="JP29" s="4" t="s">
        <v>313</v>
      </c>
      <c r="JQ29" s="4" t="s">
        <v>6849</v>
      </c>
      <c r="JR29" s="4" t="s">
        <v>6850</v>
      </c>
      <c r="JS29" s="4" t="s">
        <v>6851</v>
      </c>
      <c r="JT29" s="4" t="s">
        <v>6852</v>
      </c>
    </row>
    <row r="30" spans="1:280" ht="50.1" customHeight="1" x14ac:dyDescent="0.3">
      <c r="A30" s="4" t="s">
        <v>7106</v>
      </c>
      <c r="B30" s="4" t="s">
        <v>7107</v>
      </c>
      <c r="C30" s="4" t="s">
        <v>265</v>
      </c>
      <c r="D30" s="4" t="s">
        <v>266</v>
      </c>
      <c r="E30" s="4" t="s">
        <v>267</v>
      </c>
      <c r="F30" s="4" t="s">
        <v>663</v>
      </c>
      <c r="G30" s="4" t="s">
        <v>269</v>
      </c>
      <c r="H30" s="4" t="s">
        <v>346</v>
      </c>
      <c r="I30" s="4" t="s">
        <v>7108</v>
      </c>
      <c r="J30" s="4" t="s">
        <v>7109</v>
      </c>
      <c r="K30" s="4" t="s">
        <v>7110</v>
      </c>
      <c r="L30" s="4" t="s">
        <v>7111</v>
      </c>
      <c r="M30" s="4" t="s">
        <v>275</v>
      </c>
      <c r="N30" s="4" t="s">
        <v>275</v>
      </c>
      <c r="O30" s="4" t="s">
        <v>276</v>
      </c>
      <c r="P30" s="4" t="s">
        <v>277</v>
      </c>
      <c r="Q30" s="4" t="s">
        <v>277</v>
      </c>
      <c r="R30" s="4" t="s">
        <v>277</v>
      </c>
      <c r="S30" s="4" t="s">
        <v>277</v>
      </c>
      <c r="T30" s="4" t="s">
        <v>817</v>
      </c>
      <c r="U30" s="4" t="s">
        <v>818</v>
      </c>
      <c r="V30" s="4" t="s">
        <v>7112</v>
      </c>
      <c r="W30" s="4" t="s">
        <v>7113</v>
      </c>
      <c r="X30" s="4" t="s">
        <v>589</v>
      </c>
      <c r="Y30" s="4" t="s">
        <v>7114</v>
      </c>
      <c r="Z30" s="4" t="s">
        <v>2090</v>
      </c>
      <c r="AA30" s="4" t="s">
        <v>823</v>
      </c>
      <c r="AB30" s="4" t="s">
        <v>7115</v>
      </c>
      <c r="AC30" s="4" t="s">
        <v>817</v>
      </c>
      <c r="AD30" s="4" t="s">
        <v>818</v>
      </c>
      <c r="AE30" s="4" t="s">
        <v>7116</v>
      </c>
      <c r="AF30" s="4" t="s">
        <v>7117</v>
      </c>
      <c r="AG30" s="4" t="s">
        <v>589</v>
      </c>
      <c r="AH30" s="4" t="s">
        <v>3200</v>
      </c>
      <c r="AI30" s="4" t="s">
        <v>2096</v>
      </c>
      <c r="AJ30" s="4" t="s">
        <v>2091</v>
      </c>
      <c r="AK30" s="4" t="s">
        <v>7118</v>
      </c>
      <c r="AL30" s="4" t="s">
        <v>277</v>
      </c>
      <c r="AM30" s="4" t="s">
        <v>277</v>
      </c>
      <c r="AN30" s="4" t="s">
        <v>277</v>
      </c>
      <c r="AO30" s="4" t="s">
        <v>277</v>
      </c>
      <c r="AP30" s="4" t="s">
        <v>277</v>
      </c>
      <c r="AQ30" s="4" t="s">
        <v>277</v>
      </c>
      <c r="AR30" s="4" t="s">
        <v>277</v>
      </c>
      <c r="AS30" s="4" t="s">
        <v>277</v>
      </c>
      <c r="AT30" s="4" t="s">
        <v>277</v>
      </c>
      <c r="AU30" s="4" t="s">
        <v>408</v>
      </c>
      <c r="AV30" s="4" t="s">
        <v>326</v>
      </c>
      <c r="AW30" s="4" t="s">
        <v>3637</v>
      </c>
      <c r="AX30" s="4" t="s">
        <v>408</v>
      </c>
      <c r="AY30" s="4" t="s">
        <v>7119</v>
      </c>
      <c r="AZ30" s="4" t="s">
        <v>355</v>
      </c>
      <c r="BA30" s="4" t="s">
        <v>3853</v>
      </c>
      <c r="BB30" s="4" t="s">
        <v>965</v>
      </c>
      <c r="BC30" s="4" t="s">
        <v>7120</v>
      </c>
      <c r="BD30" s="4" t="s">
        <v>355</v>
      </c>
      <c r="BE30" s="4" t="s">
        <v>277</v>
      </c>
      <c r="BF30" s="4" t="s">
        <v>277</v>
      </c>
      <c r="BG30" s="4" t="s">
        <v>277</v>
      </c>
      <c r="BH30" s="4" t="s">
        <v>277</v>
      </c>
      <c r="BI30" s="4" t="s">
        <v>277</v>
      </c>
      <c r="BJ30" s="4" t="s">
        <v>277</v>
      </c>
      <c r="BK30" s="4" t="s">
        <v>277</v>
      </c>
      <c r="BL30" s="4" t="s">
        <v>277</v>
      </c>
      <c r="BM30" s="4" t="s">
        <v>277</v>
      </c>
      <c r="BN30" s="4" t="s">
        <v>277</v>
      </c>
      <c r="BO30" s="4" t="s">
        <v>277</v>
      </c>
      <c r="BP30" s="4" t="s">
        <v>277</v>
      </c>
      <c r="BQ30" s="4" t="s">
        <v>277</v>
      </c>
      <c r="BR30" s="4" t="s">
        <v>277</v>
      </c>
      <c r="BS30" s="4" t="s">
        <v>277</v>
      </c>
      <c r="BT30" s="4" t="s">
        <v>277</v>
      </c>
      <c r="BU30" s="4" t="s">
        <v>277</v>
      </c>
      <c r="BV30" s="4" t="s">
        <v>277</v>
      </c>
      <c r="BW30" s="4" t="s">
        <v>277</v>
      </c>
      <c r="BX30" s="4" t="s">
        <v>277</v>
      </c>
      <c r="BY30" s="4" t="s">
        <v>277</v>
      </c>
      <c r="BZ30" s="4" t="s">
        <v>277</v>
      </c>
      <c r="CA30" s="4" t="s">
        <v>277</v>
      </c>
      <c r="CB30" s="4" t="s">
        <v>277</v>
      </c>
      <c r="CC30" s="4" t="s">
        <v>277</v>
      </c>
      <c r="CD30" s="4" t="s">
        <v>277</v>
      </c>
      <c r="CE30" s="4" t="s">
        <v>277</v>
      </c>
      <c r="CF30" s="4" t="s">
        <v>277</v>
      </c>
      <c r="CG30" s="4" t="s">
        <v>277</v>
      </c>
      <c r="CH30" s="4" t="s">
        <v>277</v>
      </c>
      <c r="CI30" s="4" t="s">
        <v>277</v>
      </c>
      <c r="CJ30" s="4" t="s">
        <v>277</v>
      </c>
      <c r="CK30" s="4" t="s">
        <v>277</v>
      </c>
      <c r="CL30" s="4" t="s">
        <v>277</v>
      </c>
      <c r="CM30" s="4" t="s">
        <v>277</v>
      </c>
      <c r="CN30" s="4" t="s">
        <v>277</v>
      </c>
      <c r="CO30" s="4" t="s">
        <v>277</v>
      </c>
      <c r="CP30" s="4" t="s">
        <v>277</v>
      </c>
      <c r="CQ30" s="4" t="s">
        <v>277</v>
      </c>
      <c r="CR30" s="4" t="s">
        <v>277</v>
      </c>
      <c r="CS30" s="4" t="s">
        <v>277</v>
      </c>
      <c r="CT30" s="4" t="s">
        <v>277</v>
      </c>
      <c r="CU30" s="4" t="s">
        <v>277</v>
      </c>
      <c r="CV30" s="4" t="s">
        <v>277</v>
      </c>
      <c r="CW30" s="4" t="s">
        <v>277</v>
      </c>
      <c r="CX30" s="4" t="s">
        <v>277</v>
      </c>
      <c r="CY30" s="4" t="s">
        <v>277</v>
      </c>
      <c r="CZ30" s="4" t="s">
        <v>277</v>
      </c>
      <c r="DA30" s="4" t="s">
        <v>277</v>
      </c>
      <c r="DB30" s="4" t="s">
        <v>277</v>
      </c>
      <c r="DC30" s="4" t="s">
        <v>277</v>
      </c>
      <c r="DD30" s="4" t="s">
        <v>277</v>
      </c>
      <c r="DE30" s="4" t="s">
        <v>277</v>
      </c>
      <c r="DF30" s="4" t="s">
        <v>277</v>
      </c>
      <c r="DG30" s="4" t="s">
        <v>277</v>
      </c>
      <c r="DH30" s="4" t="s">
        <v>277</v>
      </c>
      <c r="DI30" s="4" t="s">
        <v>277</v>
      </c>
      <c r="DJ30" s="4" t="s">
        <v>277</v>
      </c>
      <c r="DK30" s="4" t="s">
        <v>277</v>
      </c>
      <c r="DL30" s="4" t="s">
        <v>277</v>
      </c>
      <c r="DM30" s="4" t="s">
        <v>277</v>
      </c>
      <c r="DN30" s="4" t="s">
        <v>277</v>
      </c>
      <c r="DO30" s="4" t="s">
        <v>277</v>
      </c>
      <c r="DP30" s="4" t="s">
        <v>277</v>
      </c>
      <c r="DQ30" s="4" t="s">
        <v>277</v>
      </c>
      <c r="DR30" s="4" t="s">
        <v>277</v>
      </c>
      <c r="DS30" s="4" t="s">
        <v>277</v>
      </c>
      <c r="DT30" s="4" t="s">
        <v>277</v>
      </c>
      <c r="DU30" s="4" t="s">
        <v>277</v>
      </c>
      <c r="DV30" s="4" t="s">
        <v>277</v>
      </c>
      <c r="DW30" s="4" t="s">
        <v>277</v>
      </c>
      <c r="DX30" s="4" t="s">
        <v>277</v>
      </c>
      <c r="DY30" s="4" t="s">
        <v>277</v>
      </c>
      <c r="DZ30" s="4" t="s">
        <v>277</v>
      </c>
      <c r="EA30" s="4" t="s">
        <v>277</v>
      </c>
      <c r="EB30" s="4" t="s">
        <v>277</v>
      </c>
      <c r="EC30" s="4" t="s">
        <v>277</v>
      </c>
      <c r="ED30" s="4" t="s">
        <v>277</v>
      </c>
      <c r="EE30" s="4" t="s">
        <v>277</v>
      </c>
      <c r="EF30" s="4" t="s">
        <v>277</v>
      </c>
      <c r="EG30" s="4" t="s">
        <v>277</v>
      </c>
      <c r="EH30" s="4" t="s">
        <v>277</v>
      </c>
      <c r="EI30" s="4" t="s">
        <v>277</v>
      </c>
      <c r="EJ30" s="4" t="s">
        <v>277</v>
      </c>
      <c r="EK30" s="4" t="s">
        <v>277</v>
      </c>
      <c r="EL30" s="4" t="s">
        <v>277</v>
      </c>
      <c r="EM30" s="4" t="s">
        <v>277</v>
      </c>
      <c r="EN30" s="4" t="s">
        <v>277</v>
      </c>
      <c r="EO30" s="4" t="s">
        <v>277</v>
      </c>
      <c r="EP30" s="4" t="s">
        <v>277</v>
      </c>
      <c r="EQ30" s="4" t="s">
        <v>277</v>
      </c>
      <c r="ER30" s="4" t="s">
        <v>277</v>
      </c>
      <c r="ES30" s="4" t="s">
        <v>277</v>
      </c>
      <c r="ET30" s="4" t="s">
        <v>277</v>
      </c>
      <c r="EU30" s="4" t="s">
        <v>277</v>
      </c>
      <c r="EV30" s="4" t="s">
        <v>277</v>
      </c>
      <c r="EW30" s="4" t="s">
        <v>277</v>
      </c>
      <c r="EX30" s="4" t="s">
        <v>277</v>
      </c>
      <c r="EY30" s="4" t="s">
        <v>277</v>
      </c>
      <c r="EZ30" s="4" t="s">
        <v>277</v>
      </c>
      <c r="FA30" s="4" t="s">
        <v>277</v>
      </c>
      <c r="FB30" s="4" t="s">
        <v>277</v>
      </c>
      <c r="FC30" s="4" t="s">
        <v>277</v>
      </c>
      <c r="FD30" s="4" t="s">
        <v>277</v>
      </c>
      <c r="FE30" s="4" t="s">
        <v>277</v>
      </c>
      <c r="FF30" s="4" t="s">
        <v>277</v>
      </c>
      <c r="FG30" s="4" t="s">
        <v>277</v>
      </c>
      <c r="FH30" s="4" t="s">
        <v>277</v>
      </c>
      <c r="FI30" s="4" t="s">
        <v>290</v>
      </c>
      <c r="FJ30" s="4" t="s">
        <v>568</v>
      </c>
      <c r="FK30" s="4" t="s">
        <v>459</v>
      </c>
      <c r="FL30" s="4" t="s">
        <v>7121</v>
      </c>
      <c r="FM30" s="4" t="s">
        <v>6110</v>
      </c>
      <c r="FN30" s="4" t="s">
        <v>7122</v>
      </c>
      <c r="FO30" s="4" t="s">
        <v>367</v>
      </c>
      <c r="FP30" s="4" t="s">
        <v>7123</v>
      </c>
      <c r="FQ30" s="4" t="s">
        <v>3088</v>
      </c>
      <c r="FR30" s="4" t="s">
        <v>277</v>
      </c>
      <c r="FS30" s="4" t="s">
        <v>277</v>
      </c>
      <c r="FT30" s="4" t="s">
        <v>277</v>
      </c>
      <c r="FU30" s="4" t="s">
        <v>277</v>
      </c>
      <c r="FV30" s="4" t="s">
        <v>277</v>
      </c>
      <c r="FW30" s="4" t="s">
        <v>277</v>
      </c>
      <c r="FX30" s="4" t="s">
        <v>277</v>
      </c>
      <c r="FY30" s="4" t="s">
        <v>277</v>
      </c>
      <c r="FZ30" s="4" t="s">
        <v>277</v>
      </c>
      <c r="GA30" s="4" t="s">
        <v>277</v>
      </c>
      <c r="GB30" s="4" t="s">
        <v>277</v>
      </c>
      <c r="GC30" s="4" t="s">
        <v>277</v>
      </c>
      <c r="GD30" s="4" t="s">
        <v>277</v>
      </c>
      <c r="GE30" s="4" t="s">
        <v>277</v>
      </c>
      <c r="GF30" s="4" t="s">
        <v>277</v>
      </c>
      <c r="GG30" s="4" t="s">
        <v>277</v>
      </c>
      <c r="GH30" s="4" t="s">
        <v>277</v>
      </c>
      <c r="GI30" s="4" t="s">
        <v>277</v>
      </c>
      <c r="GJ30" s="4" t="s">
        <v>277</v>
      </c>
      <c r="GK30" s="4" t="s">
        <v>277</v>
      </c>
      <c r="GL30" s="4" t="s">
        <v>277</v>
      </c>
      <c r="GM30" s="4" t="s">
        <v>277</v>
      </c>
      <c r="GN30" s="4" t="s">
        <v>277</v>
      </c>
      <c r="GO30" s="4" t="s">
        <v>277</v>
      </c>
      <c r="GP30" s="4" t="s">
        <v>277</v>
      </c>
      <c r="GQ30" s="4" t="s">
        <v>277</v>
      </c>
      <c r="GR30" s="4" t="s">
        <v>277</v>
      </c>
      <c r="GS30" s="4" t="s">
        <v>277</v>
      </c>
      <c r="GT30" s="4" t="s">
        <v>277</v>
      </c>
      <c r="GU30" s="4" t="s">
        <v>277</v>
      </c>
      <c r="GV30" s="4" t="s">
        <v>277</v>
      </c>
      <c r="GW30" s="4" t="s">
        <v>277</v>
      </c>
      <c r="GX30" s="4" t="s">
        <v>277</v>
      </c>
      <c r="GY30" s="4" t="s">
        <v>277</v>
      </c>
      <c r="GZ30" s="4" t="s">
        <v>277</v>
      </c>
      <c r="HA30" s="4" t="s">
        <v>277</v>
      </c>
      <c r="HB30" s="4" t="s">
        <v>277</v>
      </c>
      <c r="HC30" s="4" t="s">
        <v>277</v>
      </c>
      <c r="HD30" s="4" t="s">
        <v>277</v>
      </c>
      <c r="HE30" s="4" t="s">
        <v>277</v>
      </c>
      <c r="HF30" s="4" t="s">
        <v>277</v>
      </c>
      <c r="HG30" s="4" t="s">
        <v>277</v>
      </c>
      <c r="HH30" s="4" t="s">
        <v>277</v>
      </c>
      <c r="HI30" s="4" t="s">
        <v>277</v>
      </c>
      <c r="HJ30" s="4" t="s">
        <v>277</v>
      </c>
      <c r="HK30" s="4" t="s">
        <v>277</v>
      </c>
      <c r="HL30" s="4" t="s">
        <v>277</v>
      </c>
      <c r="HM30" s="4" t="s">
        <v>277</v>
      </c>
      <c r="HN30" s="4" t="s">
        <v>277</v>
      </c>
      <c r="HO30" s="4" t="s">
        <v>277</v>
      </c>
      <c r="HP30" s="4" t="s">
        <v>277</v>
      </c>
      <c r="HQ30" s="4" t="s">
        <v>277</v>
      </c>
      <c r="HR30" s="4" t="s">
        <v>277</v>
      </c>
      <c r="HS30" s="4" t="s">
        <v>277</v>
      </c>
      <c r="HT30" s="4" t="s">
        <v>277</v>
      </c>
      <c r="HU30" s="4" t="s">
        <v>277</v>
      </c>
      <c r="HV30" s="4" t="s">
        <v>277</v>
      </c>
      <c r="HW30" s="4" t="s">
        <v>277</v>
      </c>
      <c r="HX30" s="4" t="s">
        <v>277</v>
      </c>
      <c r="HY30" s="4" t="s">
        <v>277</v>
      </c>
      <c r="HZ30" s="4" t="s">
        <v>277</v>
      </c>
      <c r="IA30" s="4" t="s">
        <v>277</v>
      </c>
      <c r="IB30" s="4" t="s">
        <v>277</v>
      </c>
      <c r="IC30" s="4" t="s">
        <v>277</v>
      </c>
      <c r="ID30" s="4" t="s">
        <v>277</v>
      </c>
      <c r="IE30" s="4" t="s">
        <v>277</v>
      </c>
      <c r="IF30" s="4" t="s">
        <v>277</v>
      </c>
      <c r="IG30" s="4" t="s">
        <v>277</v>
      </c>
      <c r="IH30" s="4" t="s">
        <v>277</v>
      </c>
      <c r="II30" s="4" t="s">
        <v>277</v>
      </c>
      <c r="IJ30" s="4" t="s">
        <v>277</v>
      </c>
      <c r="IK30" s="4" t="s">
        <v>277</v>
      </c>
      <c r="IL30" s="4" t="s">
        <v>277</v>
      </c>
      <c r="IM30" s="4" t="s">
        <v>277</v>
      </c>
      <c r="IN30" s="4" t="s">
        <v>277</v>
      </c>
      <c r="IO30" s="4" t="s">
        <v>277</v>
      </c>
      <c r="IP30" s="4" t="s">
        <v>277</v>
      </c>
      <c r="IQ30" s="4" t="s">
        <v>277</v>
      </c>
      <c r="IR30" s="4" t="s">
        <v>277</v>
      </c>
      <c r="IS30" s="4" t="s">
        <v>277</v>
      </c>
      <c r="IT30" s="4" t="s">
        <v>277</v>
      </c>
      <c r="IU30" s="4" t="s">
        <v>277</v>
      </c>
      <c r="IV30" s="4" t="s">
        <v>277</v>
      </c>
      <c r="IW30" s="4" t="s">
        <v>277</v>
      </c>
      <c r="IX30" s="4" t="s">
        <v>277</v>
      </c>
      <c r="IY30" s="4" t="s">
        <v>277</v>
      </c>
      <c r="IZ30" s="4" t="s">
        <v>277</v>
      </c>
      <c r="JA30" s="4" t="s">
        <v>277</v>
      </c>
      <c r="JB30" s="4" t="s">
        <v>5792</v>
      </c>
      <c r="JC30" s="4" t="s">
        <v>807</v>
      </c>
      <c r="JD30" s="4" t="s">
        <v>372</v>
      </c>
      <c r="JE30" s="4" t="s">
        <v>5294</v>
      </c>
      <c r="JF30" s="4" t="s">
        <v>2861</v>
      </c>
      <c r="JG30" s="4" t="s">
        <v>313</v>
      </c>
      <c r="JH30" s="4" t="s">
        <v>313</v>
      </c>
      <c r="JI30" s="4" t="s">
        <v>313</v>
      </c>
      <c r="JJ30" s="4" t="s">
        <v>313</v>
      </c>
      <c r="JK30" s="4" t="s">
        <v>313</v>
      </c>
      <c r="JL30" s="4" t="s">
        <v>745</v>
      </c>
      <c r="JM30" s="4" t="s">
        <v>313</v>
      </c>
      <c r="JN30" s="4" t="s">
        <v>313</v>
      </c>
      <c r="JO30" s="4" t="s">
        <v>312</v>
      </c>
      <c r="JP30" s="4" t="s">
        <v>313</v>
      </c>
      <c r="JQ30" s="4" t="s">
        <v>7124</v>
      </c>
      <c r="JR30" s="4" t="s">
        <v>7125</v>
      </c>
      <c r="JS30" s="4" t="s">
        <v>7126</v>
      </c>
      <c r="JT30" s="4" t="s">
        <v>7127</v>
      </c>
    </row>
    <row r="31" spans="1:280" ht="50.1" customHeight="1" x14ac:dyDescent="0.3">
      <c r="A31" s="4" t="s">
        <v>7217</v>
      </c>
      <c r="B31" s="4" t="s">
        <v>7218</v>
      </c>
      <c r="C31" s="4" t="s">
        <v>529</v>
      </c>
      <c r="D31" s="4" t="s">
        <v>530</v>
      </c>
      <c r="E31" s="4" t="s">
        <v>267</v>
      </c>
      <c r="F31" s="4" t="s">
        <v>663</v>
      </c>
      <c r="G31" s="4" t="s">
        <v>269</v>
      </c>
      <c r="H31" s="4" t="s">
        <v>926</v>
      </c>
      <c r="I31" s="4" t="s">
        <v>7219</v>
      </c>
      <c r="J31" s="4" t="s">
        <v>7220</v>
      </c>
      <c r="K31" s="4" t="s">
        <v>7221</v>
      </c>
      <c r="L31" s="4" t="s">
        <v>7222</v>
      </c>
      <c r="M31" s="4" t="s">
        <v>275</v>
      </c>
      <c r="N31" s="4" t="s">
        <v>275</v>
      </c>
      <c r="O31" s="4" t="s">
        <v>276</v>
      </c>
      <c r="P31" s="4" t="s">
        <v>277</v>
      </c>
      <c r="Q31" s="4" t="s">
        <v>277</v>
      </c>
      <c r="R31" s="4" t="s">
        <v>277</v>
      </c>
      <c r="S31" s="4" t="s">
        <v>277</v>
      </c>
      <c r="T31" s="4" t="s">
        <v>277</v>
      </c>
      <c r="U31" s="4" t="s">
        <v>277</v>
      </c>
      <c r="V31" s="4" t="s">
        <v>277</v>
      </c>
      <c r="W31" s="4" t="s">
        <v>277</v>
      </c>
      <c r="X31" s="4" t="s">
        <v>277</v>
      </c>
      <c r="Y31" s="4" t="s">
        <v>277</v>
      </c>
      <c r="Z31" s="4" t="s">
        <v>277</v>
      </c>
      <c r="AA31" s="4" t="s">
        <v>277</v>
      </c>
      <c r="AB31" s="4" t="s">
        <v>277</v>
      </c>
      <c r="AC31" s="4" t="s">
        <v>277</v>
      </c>
      <c r="AD31" s="4" t="s">
        <v>277</v>
      </c>
      <c r="AE31" s="4" t="s">
        <v>277</v>
      </c>
      <c r="AF31" s="4" t="s">
        <v>277</v>
      </c>
      <c r="AG31" s="4" t="s">
        <v>277</v>
      </c>
      <c r="AH31" s="4" t="s">
        <v>277</v>
      </c>
      <c r="AI31" s="4" t="s">
        <v>277</v>
      </c>
      <c r="AJ31" s="4" t="s">
        <v>277</v>
      </c>
      <c r="AK31" s="4" t="s">
        <v>277</v>
      </c>
      <c r="AL31" s="4" t="s">
        <v>277</v>
      </c>
      <c r="AM31" s="4" t="s">
        <v>277</v>
      </c>
      <c r="AN31" s="4" t="s">
        <v>277</v>
      </c>
      <c r="AO31" s="4" t="s">
        <v>277</v>
      </c>
      <c r="AP31" s="4" t="s">
        <v>277</v>
      </c>
      <c r="AQ31" s="4" t="s">
        <v>277</v>
      </c>
      <c r="AR31" s="4" t="s">
        <v>277</v>
      </c>
      <c r="AS31" s="4" t="s">
        <v>277</v>
      </c>
      <c r="AT31" s="4" t="s">
        <v>277</v>
      </c>
      <c r="AU31" s="4" t="s">
        <v>2322</v>
      </c>
      <c r="AV31" s="4" t="s">
        <v>283</v>
      </c>
      <c r="AW31" s="4" t="s">
        <v>7223</v>
      </c>
      <c r="AX31" s="4" t="s">
        <v>862</v>
      </c>
      <c r="AY31" s="4" t="s">
        <v>812</v>
      </c>
      <c r="AZ31" s="4" t="s">
        <v>355</v>
      </c>
      <c r="BA31" s="4" t="s">
        <v>4782</v>
      </c>
      <c r="BB31" s="4" t="s">
        <v>283</v>
      </c>
      <c r="BC31" s="4" t="s">
        <v>7224</v>
      </c>
      <c r="BD31" s="4" t="s">
        <v>355</v>
      </c>
      <c r="BE31" s="4" t="s">
        <v>322</v>
      </c>
      <c r="BF31" s="4" t="s">
        <v>3187</v>
      </c>
      <c r="BG31" s="4" t="s">
        <v>2322</v>
      </c>
      <c r="BH31" s="4" t="s">
        <v>2873</v>
      </c>
      <c r="BI31" s="4" t="s">
        <v>793</v>
      </c>
      <c r="BJ31" s="4" t="s">
        <v>7225</v>
      </c>
      <c r="BK31" s="4" t="s">
        <v>5861</v>
      </c>
      <c r="BL31" s="4" t="s">
        <v>7226</v>
      </c>
      <c r="BM31" s="4" t="s">
        <v>325</v>
      </c>
      <c r="BN31" s="4" t="s">
        <v>277</v>
      </c>
      <c r="BO31" s="4" t="s">
        <v>277</v>
      </c>
      <c r="BP31" s="4" t="s">
        <v>277</v>
      </c>
      <c r="BQ31" s="4" t="s">
        <v>277</v>
      </c>
      <c r="BR31" s="4" t="s">
        <v>277</v>
      </c>
      <c r="BS31" s="4" t="s">
        <v>277</v>
      </c>
      <c r="BT31" s="4" t="s">
        <v>277</v>
      </c>
      <c r="BU31" s="4" t="s">
        <v>277</v>
      </c>
      <c r="BV31" s="4" t="s">
        <v>277</v>
      </c>
      <c r="BW31" s="4" t="s">
        <v>277</v>
      </c>
      <c r="BX31" s="4" t="s">
        <v>277</v>
      </c>
      <c r="BY31" s="4" t="s">
        <v>277</v>
      </c>
      <c r="BZ31" s="4" t="s">
        <v>277</v>
      </c>
      <c r="CA31" s="4" t="s">
        <v>277</v>
      </c>
      <c r="CB31" s="4" t="s">
        <v>277</v>
      </c>
      <c r="CC31" s="4" t="s">
        <v>277</v>
      </c>
      <c r="CD31" s="4" t="s">
        <v>277</v>
      </c>
      <c r="CE31" s="4" t="s">
        <v>277</v>
      </c>
      <c r="CF31" s="4" t="s">
        <v>277</v>
      </c>
      <c r="CG31" s="4" t="s">
        <v>277</v>
      </c>
      <c r="CH31" s="4" t="s">
        <v>277</v>
      </c>
      <c r="CI31" s="4" t="s">
        <v>277</v>
      </c>
      <c r="CJ31" s="4" t="s">
        <v>277</v>
      </c>
      <c r="CK31" s="4" t="s">
        <v>277</v>
      </c>
      <c r="CL31" s="4" t="s">
        <v>277</v>
      </c>
      <c r="CM31" s="4" t="s">
        <v>277</v>
      </c>
      <c r="CN31" s="4" t="s">
        <v>277</v>
      </c>
      <c r="CO31" s="4" t="s">
        <v>277</v>
      </c>
      <c r="CP31" s="4" t="s">
        <v>277</v>
      </c>
      <c r="CQ31" s="4" t="s">
        <v>277</v>
      </c>
      <c r="CR31" s="4" t="s">
        <v>277</v>
      </c>
      <c r="CS31" s="4" t="s">
        <v>277</v>
      </c>
      <c r="CT31" s="4" t="s">
        <v>277</v>
      </c>
      <c r="CU31" s="4" t="s">
        <v>277</v>
      </c>
      <c r="CV31" s="4" t="s">
        <v>277</v>
      </c>
      <c r="CW31" s="4" t="s">
        <v>277</v>
      </c>
      <c r="CX31" s="4" t="s">
        <v>277</v>
      </c>
      <c r="CY31" s="4" t="s">
        <v>277</v>
      </c>
      <c r="CZ31" s="4" t="s">
        <v>277</v>
      </c>
      <c r="DA31" s="4" t="s">
        <v>277</v>
      </c>
      <c r="DB31" s="4" t="s">
        <v>277</v>
      </c>
      <c r="DC31" s="4" t="s">
        <v>277</v>
      </c>
      <c r="DD31" s="4" t="s">
        <v>277</v>
      </c>
      <c r="DE31" s="4" t="s">
        <v>277</v>
      </c>
      <c r="DF31" s="4" t="s">
        <v>277</v>
      </c>
      <c r="DG31" s="4" t="s">
        <v>277</v>
      </c>
      <c r="DH31" s="4" t="s">
        <v>277</v>
      </c>
      <c r="DI31" s="4" t="s">
        <v>362</v>
      </c>
      <c r="DJ31" s="4" t="s">
        <v>708</v>
      </c>
      <c r="DK31" s="4" t="s">
        <v>4040</v>
      </c>
      <c r="DL31" s="4" t="s">
        <v>3347</v>
      </c>
      <c r="DM31" s="4" t="s">
        <v>277</v>
      </c>
      <c r="DN31" s="4" t="s">
        <v>277</v>
      </c>
      <c r="DO31" s="4" t="s">
        <v>277</v>
      </c>
      <c r="DP31" s="4" t="s">
        <v>277</v>
      </c>
      <c r="DQ31" s="4" t="s">
        <v>277</v>
      </c>
      <c r="DR31" s="4" t="s">
        <v>277</v>
      </c>
      <c r="DS31" s="4" t="s">
        <v>277</v>
      </c>
      <c r="DT31" s="4" t="s">
        <v>277</v>
      </c>
      <c r="DU31" s="4" t="s">
        <v>277</v>
      </c>
      <c r="DV31" s="4" t="s">
        <v>277</v>
      </c>
      <c r="DW31" s="4" t="s">
        <v>277</v>
      </c>
      <c r="DX31" s="4" t="s">
        <v>277</v>
      </c>
      <c r="DY31" s="4" t="s">
        <v>277</v>
      </c>
      <c r="DZ31" s="4" t="s">
        <v>277</v>
      </c>
      <c r="EA31" s="4" t="s">
        <v>277</v>
      </c>
      <c r="EB31" s="4" t="s">
        <v>277</v>
      </c>
      <c r="EC31" s="4" t="s">
        <v>277</v>
      </c>
      <c r="ED31" s="4" t="s">
        <v>277</v>
      </c>
      <c r="EE31" s="4" t="s">
        <v>277</v>
      </c>
      <c r="EF31" s="4" t="s">
        <v>277</v>
      </c>
      <c r="EG31" s="4" t="s">
        <v>277</v>
      </c>
      <c r="EH31" s="4" t="s">
        <v>277</v>
      </c>
      <c r="EI31" s="4" t="s">
        <v>277</v>
      </c>
      <c r="EJ31" s="4" t="s">
        <v>277</v>
      </c>
      <c r="EK31" s="4" t="s">
        <v>277</v>
      </c>
      <c r="EL31" s="4" t="s">
        <v>277</v>
      </c>
      <c r="EM31" s="4" t="s">
        <v>277</v>
      </c>
      <c r="EN31" s="4" t="s">
        <v>277</v>
      </c>
      <c r="EO31" s="4" t="s">
        <v>277</v>
      </c>
      <c r="EP31" s="4" t="s">
        <v>277</v>
      </c>
      <c r="EQ31" s="4" t="s">
        <v>277</v>
      </c>
      <c r="ER31" s="4" t="s">
        <v>277</v>
      </c>
      <c r="ES31" s="4" t="s">
        <v>277</v>
      </c>
      <c r="ET31" s="4" t="s">
        <v>277</v>
      </c>
      <c r="EU31" s="4" t="s">
        <v>277</v>
      </c>
      <c r="EV31" s="4" t="s">
        <v>277</v>
      </c>
      <c r="EW31" s="4" t="s">
        <v>277</v>
      </c>
      <c r="EX31" s="4" t="s">
        <v>277</v>
      </c>
      <c r="EY31" s="4" t="s">
        <v>277</v>
      </c>
      <c r="EZ31" s="4" t="s">
        <v>277</v>
      </c>
      <c r="FA31" s="4" t="s">
        <v>277</v>
      </c>
      <c r="FB31" s="4" t="s">
        <v>277</v>
      </c>
      <c r="FC31" s="4" t="s">
        <v>277</v>
      </c>
      <c r="FD31" s="4" t="s">
        <v>277</v>
      </c>
      <c r="FE31" s="4" t="s">
        <v>277</v>
      </c>
      <c r="FF31" s="4" t="s">
        <v>277</v>
      </c>
      <c r="FG31" s="4" t="s">
        <v>277</v>
      </c>
      <c r="FH31" s="4" t="s">
        <v>277</v>
      </c>
      <c r="FI31" s="4" t="s">
        <v>290</v>
      </c>
      <c r="FJ31" s="4" t="s">
        <v>458</v>
      </c>
      <c r="FK31" s="4" t="s">
        <v>459</v>
      </c>
      <c r="FL31" s="4" t="s">
        <v>7227</v>
      </c>
      <c r="FM31" s="4" t="s">
        <v>7228</v>
      </c>
      <c r="FN31" s="4" t="s">
        <v>295</v>
      </c>
      <c r="FO31" s="4" t="s">
        <v>296</v>
      </c>
      <c r="FP31" s="4" t="s">
        <v>7229</v>
      </c>
      <c r="FQ31" s="4" t="s">
        <v>2800</v>
      </c>
      <c r="FR31" s="4" t="s">
        <v>7230</v>
      </c>
      <c r="FS31" s="4" t="s">
        <v>4025</v>
      </c>
      <c r="FT31" s="4" t="s">
        <v>546</v>
      </c>
      <c r="FU31" s="4" t="s">
        <v>277</v>
      </c>
      <c r="FV31" s="4" t="s">
        <v>277</v>
      </c>
      <c r="FW31" s="4" t="s">
        <v>277</v>
      </c>
      <c r="FX31" s="4" t="s">
        <v>7231</v>
      </c>
      <c r="FY31" s="4" t="s">
        <v>290</v>
      </c>
      <c r="FZ31" s="4" t="s">
        <v>277</v>
      </c>
      <c r="GA31" s="4" t="s">
        <v>277</v>
      </c>
      <c r="GB31" s="4" t="s">
        <v>7232</v>
      </c>
      <c r="GC31" s="4" t="s">
        <v>546</v>
      </c>
      <c r="GD31" s="4" t="s">
        <v>277</v>
      </c>
      <c r="GE31" s="4" t="s">
        <v>277</v>
      </c>
      <c r="GF31" s="4" t="s">
        <v>277</v>
      </c>
      <c r="GG31" s="4" t="s">
        <v>7233</v>
      </c>
      <c r="GH31" s="4" t="s">
        <v>290</v>
      </c>
      <c r="GI31" s="4" t="s">
        <v>277</v>
      </c>
      <c r="GJ31" s="4" t="s">
        <v>277</v>
      </c>
      <c r="GK31" s="4" t="s">
        <v>2858</v>
      </c>
      <c r="GL31" s="4" t="s">
        <v>546</v>
      </c>
      <c r="GM31" s="4" t="s">
        <v>277</v>
      </c>
      <c r="GN31" s="4" t="s">
        <v>277</v>
      </c>
      <c r="GO31" s="4" t="s">
        <v>277</v>
      </c>
      <c r="GP31" s="4" t="s">
        <v>7234</v>
      </c>
      <c r="GQ31" s="4" t="s">
        <v>290</v>
      </c>
      <c r="GR31" s="4" t="s">
        <v>277</v>
      </c>
      <c r="GS31" s="4" t="s">
        <v>277</v>
      </c>
      <c r="GT31" s="4" t="s">
        <v>7235</v>
      </c>
      <c r="GU31" s="4" t="s">
        <v>546</v>
      </c>
      <c r="GV31" s="4" t="s">
        <v>277</v>
      </c>
      <c r="GW31" s="4" t="s">
        <v>277</v>
      </c>
      <c r="GX31" s="4" t="s">
        <v>277</v>
      </c>
      <c r="GY31" s="4" t="s">
        <v>7236</v>
      </c>
      <c r="GZ31" s="4" t="s">
        <v>290</v>
      </c>
      <c r="HA31" s="4" t="s">
        <v>277</v>
      </c>
      <c r="HB31" s="4" t="s">
        <v>277</v>
      </c>
      <c r="HC31" s="4" t="s">
        <v>2859</v>
      </c>
      <c r="HD31" s="4" t="s">
        <v>546</v>
      </c>
      <c r="HE31" s="4" t="s">
        <v>277</v>
      </c>
      <c r="HF31" s="4" t="s">
        <v>277</v>
      </c>
      <c r="HG31" s="4" t="s">
        <v>277</v>
      </c>
      <c r="HH31" s="4" t="s">
        <v>7237</v>
      </c>
      <c r="HI31" s="4" t="s">
        <v>290</v>
      </c>
      <c r="HJ31" s="4" t="s">
        <v>277</v>
      </c>
      <c r="HK31" s="4" t="s">
        <v>277</v>
      </c>
      <c r="HL31" s="4" t="s">
        <v>7238</v>
      </c>
      <c r="HM31" s="4" t="s">
        <v>7239</v>
      </c>
      <c r="HN31" s="4" t="s">
        <v>546</v>
      </c>
      <c r="HO31" s="4" t="s">
        <v>654</v>
      </c>
      <c r="HP31" s="4" t="s">
        <v>277</v>
      </c>
      <c r="HQ31" s="4" t="s">
        <v>277</v>
      </c>
      <c r="HR31" s="4" t="s">
        <v>277</v>
      </c>
      <c r="HS31" s="4" t="s">
        <v>7240</v>
      </c>
      <c r="HT31" s="4" t="s">
        <v>7241</v>
      </c>
      <c r="HU31" s="4" t="s">
        <v>7242</v>
      </c>
      <c r="HV31" s="4" t="s">
        <v>546</v>
      </c>
      <c r="HW31" s="4" t="s">
        <v>1472</v>
      </c>
      <c r="HX31" s="4" t="s">
        <v>277</v>
      </c>
      <c r="HY31" s="4" t="s">
        <v>277</v>
      </c>
      <c r="HZ31" s="4" t="s">
        <v>277</v>
      </c>
      <c r="IA31" s="4" t="s">
        <v>7243</v>
      </c>
      <c r="IB31" s="4" t="s">
        <v>7241</v>
      </c>
      <c r="IC31" s="4" t="s">
        <v>308</v>
      </c>
      <c r="ID31" s="4" t="s">
        <v>546</v>
      </c>
      <c r="IE31" s="4" t="s">
        <v>309</v>
      </c>
      <c r="IF31" s="4" t="s">
        <v>277</v>
      </c>
      <c r="IG31" s="4" t="s">
        <v>277</v>
      </c>
      <c r="IH31" s="4" t="s">
        <v>277</v>
      </c>
      <c r="II31" s="4" t="s">
        <v>7244</v>
      </c>
      <c r="IJ31" s="4" t="s">
        <v>305</v>
      </c>
      <c r="IK31" s="4" t="s">
        <v>303</v>
      </c>
      <c r="IL31" s="4" t="s">
        <v>546</v>
      </c>
      <c r="IM31" s="4" t="s">
        <v>304</v>
      </c>
      <c r="IN31" s="4" t="s">
        <v>277</v>
      </c>
      <c r="IO31" s="4" t="s">
        <v>277</v>
      </c>
      <c r="IP31" s="4" t="s">
        <v>277</v>
      </c>
      <c r="IQ31" s="4" t="s">
        <v>7245</v>
      </c>
      <c r="IR31" s="4" t="s">
        <v>305</v>
      </c>
      <c r="IS31" s="4" t="s">
        <v>3179</v>
      </c>
      <c r="IT31" s="4" t="s">
        <v>546</v>
      </c>
      <c r="IU31" s="4" t="s">
        <v>304</v>
      </c>
      <c r="IV31" s="4" t="s">
        <v>277</v>
      </c>
      <c r="IW31" s="4" t="s">
        <v>277</v>
      </c>
      <c r="IX31" s="4" t="s">
        <v>277</v>
      </c>
      <c r="IY31" s="4" t="s">
        <v>7246</v>
      </c>
      <c r="IZ31" s="4" t="s">
        <v>305</v>
      </c>
      <c r="JA31" s="4" t="s">
        <v>6348</v>
      </c>
      <c r="JB31" s="4" t="s">
        <v>7247</v>
      </c>
      <c r="JC31" s="4" t="s">
        <v>2423</v>
      </c>
      <c r="JD31" s="4" t="s">
        <v>1011</v>
      </c>
      <c r="JE31" s="4" t="s">
        <v>1521</v>
      </c>
      <c r="JF31" s="4" t="s">
        <v>4861</v>
      </c>
      <c r="JG31" s="4" t="s">
        <v>313</v>
      </c>
      <c r="JH31" s="4" t="s">
        <v>313</v>
      </c>
      <c r="JI31" s="4" t="s">
        <v>313</v>
      </c>
      <c r="JJ31" s="4" t="s">
        <v>313</v>
      </c>
      <c r="JK31" s="4" t="s">
        <v>313</v>
      </c>
      <c r="JL31" s="4" t="s">
        <v>970</v>
      </c>
      <c r="JM31" s="4" t="s">
        <v>313</v>
      </c>
      <c r="JN31" s="4" t="s">
        <v>313</v>
      </c>
      <c r="JO31" s="4" t="s">
        <v>312</v>
      </c>
      <c r="JP31" s="4" t="s">
        <v>313</v>
      </c>
      <c r="JQ31" s="4" t="s">
        <v>7248</v>
      </c>
      <c r="JR31" s="4" t="s">
        <v>7249</v>
      </c>
      <c r="JS31" s="4" t="s">
        <v>7250</v>
      </c>
      <c r="JT31" s="4" t="s">
        <v>7251</v>
      </c>
    </row>
    <row r="32" spans="1:280" ht="50.1" customHeight="1" x14ac:dyDescent="0.3">
      <c r="A32" s="4" t="s">
        <v>7259</v>
      </c>
      <c r="B32" s="4" t="s">
        <v>7260</v>
      </c>
      <c r="C32" s="4" t="s">
        <v>265</v>
      </c>
      <c r="D32" s="4" t="s">
        <v>266</v>
      </c>
      <c r="E32" s="4" t="s">
        <v>267</v>
      </c>
      <c r="F32" s="4" t="s">
        <v>663</v>
      </c>
      <c r="G32" s="4" t="s">
        <v>269</v>
      </c>
      <c r="H32" s="4" t="s">
        <v>270</v>
      </c>
      <c r="I32" s="4" t="s">
        <v>7261</v>
      </c>
      <c r="J32" s="4" t="s">
        <v>7262</v>
      </c>
      <c r="K32" s="4" t="s">
        <v>7263</v>
      </c>
      <c r="L32" s="4" t="s">
        <v>7264</v>
      </c>
      <c r="M32" s="4" t="s">
        <v>275</v>
      </c>
      <c r="N32" s="4" t="s">
        <v>275</v>
      </c>
      <c r="O32" s="4" t="s">
        <v>276</v>
      </c>
      <c r="P32" s="4" t="s">
        <v>277</v>
      </c>
      <c r="Q32" s="4" t="s">
        <v>277</v>
      </c>
      <c r="R32" s="4" t="s">
        <v>277</v>
      </c>
      <c r="S32" s="4" t="s">
        <v>277</v>
      </c>
      <c r="T32" s="4" t="s">
        <v>817</v>
      </c>
      <c r="U32" s="4" t="s">
        <v>818</v>
      </c>
      <c r="V32" s="4" t="s">
        <v>7265</v>
      </c>
      <c r="W32" s="4" t="s">
        <v>7266</v>
      </c>
      <c r="X32" s="4" t="s">
        <v>589</v>
      </c>
      <c r="Y32" s="4" t="s">
        <v>1871</v>
      </c>
      <c r="Z32" s="4" t="s">
        <v>1118</v>
      </c>
      <c r="AA32" s="4" t="s">
        <v>2002</v>
      </c>
      <c r="AB32" s="4" t="s">
        <v>7267</v>
      </c>
      <c r="AC32" s="4" t="s">
        <v>817</v>
      </c>
      <c r="AD32" s="4" t="s">
        <v>818</v>
      </c>
      <c r="AE32" s="4" t="s">
        <v>7268</v>
      </c>
      <c r="AF32" s="4" t="s">
        <v>7269</v>
      </c>
      <c r="AG32" s="4" t="s">
        <v>589</v>
      </c>
      <c r="AH32" s="4" t="s">
        <v>7270</v>
      </c>
      <c r="AI32" s="4" t="s">
        <v>2090</v>
      </c>
      <c r="AJ32" s="4" t="s">
        <v>823</v>
      </c>
      <c r="AK32" s="4" t="s">
        <v>7271</v>
      </c>
      <c r="AL32" s="4" t="s">
        <v>817</v>
      </c>
      <c r="AM32" s="4" t="s">
        <v>818</v>
      </c>
      <c r="AN32" s="4" t="s">
        <v>7272</v>
      </c>
      <c r="AO32" s="4" t="s">
        <v>7273</v>
      </c>
      <c r="AP32" s="4" t="s">
        <v>589</v>
      </c>
      <c r="AQ32" s="4" t="s">
        <v>7142</v>
      </c>
      <c r="AR32" s="4" t="s">
        <v>882</v>
      </c>
      <c r="AS32" s="4" t="s">
        <v>2002</v>
      </c>
      <c r="AT32" s="4" t="s">
        <v>7274</v>
      </c>
      <c r="AU32" s="4" t="s">
        <v>3950</v>
      </c>
      <c r="AV32" s="4" t="s">
        <v>322</v>
      </c>
      <c r="AW32" s="4" t="s">
        <v>1376</v>
      </c>
      <c r="AX32" s="4" t="s">
        <v>985</v>
      </c>
      <c r="AY32" s="4" t="s">
        <v>7275</v>
      </c>
      <c r="AZ32" s="4" t="s">
        <v>355</v>
      </c>
      <c r="BA32" s="4" t="s">
        <v>3853</v>
      </c>
      <c r="BB32" s="4" t="s">
        <v>7276</v>
      </c>
      <c r="BC32" s="4" t="s">
        <v>7277</v>
      </c>
      <c r="BD32" s="4" t="s">
        <v>7278</v>
      </c>
      <c r="BE32" s="4" t="s">
        <v>283</v>
      </c>
      <c r="BF32" s="4" t="s">
        <v>2750</v>
      </c>
      <c r="BG32" s="4" t="s">
        <v>598</v>
      </c>
      <c r="BH32" s="4" t="s">
        <v>1907</v>
      </c>
      <c r="BI32" s="4" t="s">
        <v>3828</v>
      </c>
      <c r="BJ32" s="4" t="s">
        <v>7279</v>
      </c>
      <c r="BK32" s="4" t="s">
        <v>1520</v>
      </c>
      <c r="BL32" s="4" t="s">
        <v>7280</v>
      </c>
      <c r="BM32" s="4" t="s">
        <v>7281</v>
      </c>
      <c r="BN32" s="4" t="s">
        <v>283</v>
      </c>
      <c r="BO32" s="4" t="s">
        <v>1376</v>
      </c>
      <c r="BP32" s="4" t="s">
        <v>323</v>
      </c>
      <c r="BQ32" s="4" t="s">
        <v>7282</v>
      </c>
      <c r="BR32" s="4" t="s">
        <v>7283</v>
      </c>
      <c r="BS32" s="4" t="s">
        <v>7284</v>
      </c>
      <c r="BT32" s="4" t="s">
        <v>7285</v>
      </c>
      <c r="BU32" s="4" t="s">
        <v>7286</v>
      </c>
      <c r="BV32" s="4" t="s">
        <v>7287</v>
      </c>
      <c r="BW32" s="4" t="s">
        <v>277</v>
      </c>
      <c r="BX32" s="4" t="s">
        <v>277</v>
      </c>
      <c r="BY32" s="4" t="s">
        <v>277</v>
      </c>
      <c r="BZ32" s="4" t="s">
        <v>277</v>
      </c>
      <c r="CA32" s="4" t="s">
        <v>277</v>
      </c>
      <c r="CB32" s="4" t="s">
        <v>277</v>
      </c>
      <c r="CC32" s="4" t="s">
        <v>277</v>
      </c>
      <c r="CD32" s="4" t="s">
        <v>277</v>
      </c>
      <c r="CE32" s="4" t="s">
        <v>277</v>
      </c>
      <c r="CF32" s="4" t="s">
        <v>277</v>
      </c>
      <c r="CG32" s="4" t="s">
        <v>277</v>
      </c>
      <c r="CH32" s="4" t="s">
        <v>277</v>
      </c>
      <c r="CI32" s="4" t="s">
        <v>277</v>
      </c>
      <c r="CJ32" s="4" t="s">
        <v>277</v>
      </c>
      <c r="CK32" s="4" t="s">
        <v>277</v>
      </c>
      <c r="CL32" s="4" t="s">
        <v>277</v>
      </c>
      <c r="CM32" s="4" t="s">
        <v>277</v>
      </c>
      <c r="CN32" s="4" t="s">
        <v>277</v>
      </c>
      <c r="CO32" s="4" t="s">
        <v>2418</v>
      </c>
      <c r="CP32" s="4" t="s">
        <v>7288</v>
      </c>
      <c r="CQ32" s="4" t="s">
        <v>1966</v>
      </c>
      <c r="CR32" s="4" t="s">
        <v>7289</v>
      </c>
      <c r="CS32" s="4" t="s">
        <v>277</v>
      </c>
      <c r="CT32" s="4" t="s">
        <v>277</v>
      </c>
      <c r="CU32" s="4" t="s">
        <v>277</v>
      </c>
      <c r="CV32" s="4" t="s">
        <v>277</v>
      </c>
      <c r="CW32" s="4" t="s">
        <v>277</v>
      </c>
      <c r="CX32" s="4" t="s">
        <v>277</v>
      </c>
      <c r="CY32" s="4" t="s">
        <v>277</v>
      </c>
      <c r="CZ32" s="4" t="s">
        <v>277</v>
      </c>
      <c r="DA32" s="4" t="s">
        <v>277</v>
      </c>
      <c r="DB32" s="4" t="s">
        <v>277</v>
      </c>
      <c r="DC32" s="4" t="s">
        <v>277</v>
      </c>
      <c r="DD32" s="4" t="s">
        <v>277</v>
      </c>
      <c r="DE32" s="4" t="s">
        <v>277</v>
      </c>
      <c r="DF32" s="4" t="s">
        <v>277</v>
      </c>
      <c r="DG32" s="4" t="s">
        <v>277</v>
      </c>
      <c r="DH32" s="4" t="s">
        <v>277</v>
      </c>
      <c r="DI32" s="4" t="s">
        <v>277</v>
      </c>
      <c r="DJ32" s="4" t="s">
        <v>277</v>
      </c>
      <c r="DK32" s="4" t="s">
        <v>277</v>
      </c>
      <c r="DL32" s="4" t="s">
        <v>277</v>
      </c>
      <c r="DM32" s="4" t="s">
        <v>277</v>
      </c>
      <c r="DN32" s="4" t="s">
        <v>277</v>
      </c>
      <c r="DO32" s="4" t="s">
        <v>277</v>
      </c>
      <c r="DP32" s="4" t="s">
        <v>277</v>
      </c>
      <c r="DQ32" s="4" t="s">
        <v>277</v>
      </c>
      <c r="DR32" s="4" t="s">
        <v>277</v>
      </c>
      <c r="DS32" s="4" t="s">
        <v>277</v>
      </c>
      <c r="DT32" s="4" t="s">
        <v>277</v>
      </c>
      <c r="DU32" s="4" t="s">
        <v>277</v>
      </c>
      <c r="DV32" s="4" t="s">
        <v>277</v>
      </c>
      <c r="DW32" s="4" t="s">
        <v>277</v>
      </c>
      <c r="DX32" s="4" t="s">
        <v>277</v>
      </c>
      <c r="DY32" s="4" t="s">
        <v>277</v>
      </c>
      <c r="DZ32" s="4" t="s">
        <v>277</v>
      </c>
      <c r="EA32" s="4" t="s">
        <v>277</v>
      </c>
      <c r="EB32" s="4" t="s">
        <v>277</v>
      </c>
      <c r="EC32" s="4" t="s">
        <v>277</v>
      </c>
      <c r="ED32" s="4" t="s">
        <v>277</v>
      </c>
      <c r="EE32" s="4" t="s">
        <v>277</v>
      </c>
      <c r="EF32" s="4" t="s">
        <v>277</v>
      </c>
      <c r="EG32" s="4" t="s">
        <v>277</v>
      </c>
      <c r="EH32" s="4" t="s">
        <v>277</v>
      </c>
      <c r="EI32" s="4" t="s">
        <v>277</v>
      </c>
      <c r="EJ32" s="4" t="s">
        <v>277</v>
      </c>
      <c r="EK32" s="4" t="s">
        <v>277</v>
      </c>
      <c r="EL32" s="4" t="s">
        <v>277</v>
      </c>
      <c r="EM32" s="4" t="s">
        <v>277</v>
      </c>
      <c r="EN32" s="4" t="s">
        <v>277</v>
      </c>
      <c r="EO32" s="4" t="s">
        <v>277</v>
      </c>
      <c r="EP32" s="4" t="s">
        <v>277</v>
      </c>
      <c r="EQ32" s="4" t="s">
        <v>277</v>
      </c>
      <c r="ER32" s="4" t="s">
        <v>277</v>
      </c>
      <c r="ES32" s="4" t="s">
        <v>277</v>
      </c>
      <c r="ET32" s="4" t="s">
        <v>277</v>
      </c>
      <c r="EU32" s="4" t="s">
        <v>277</v>
      </c>
      <c r="EV32" s="4" t="s">
        <v>277</v>
      </c>
      <c r="EW32" s="4" t="s">
        <v>277</v>
      </c>
      <c r="EX32" s="4" t="s">
        <v>277</v>
      </c>
      <c r="EY32" s="4" t="s">
        <v>277</v>
      </c>
      <c r="EZ32" s="4" t="s">
        <v>277</v>
      </c>
      <c r="FA32" s="4" t="s">
        <v>277</v>
      </c>
      <c r="FB32" s="4" t="s">
        <v>277</v>
      </c>
      <c r="FC32" s="4" t="s">
        <v>277</v>
      </c>
      <c r="FD32" s="4" t="s">
        <v>277</v>
      </c>
      <c r="FE32" s="4" t="s">
        <v>277</v>
      </c>
      <c r="FF32" s="4" t="s">
        <v>277</v>
      </c>
      <c r="FG32" s="4" t="s">
        <v>277</v>
      </c>
      <c r="FH32" s="4" t="s">
        <v>277</v>
      </c>
      <c r="FI32" s="4" t="s">
        <v>267</v>
      </c>
      <c r="FJ32" s="4" t="s">
        <v>3856</v>
      </c>
      <c r="FK32" s="4" t="s">
        <v>292</v>
      </c>
      <c r="FL32" s="4" t="s">
        <v>7290</v>
      </c>
      <c r="FM32" s="4" t="s">
        <v>7291</v>
      </c>
      <c r="FN32" s="4" t="s">
        <v>277</v>
      </c>
      <c r="FO32" s="4" t="s">
        <v>277</v>
      </c>
      <c r="FP32" s="4" t="s">
        <v>277</v>
      </c>
      <c r="FQ32" s="4" t="s">
        <v>277</v>
      </c>
      <c r="FR32" s="4" t="s">
        <v>1008</v>
      </c>
      <c r="FS32" s="4" t="s">
        <v>7292</v>
      </c>
      <c r="FT32" s="4" t="s">
        <v>299</v>
      </c>
      <c r="FU32" s="4" t="s">
        <v>277</v>
      </c>
      <c r="FV32" s="4" t="s">
        <v>277</v>
      </c>
      <c r="FW32" s="4" t="s">
        <v>277</v>
      </c>
      <c r="FX32" s="4" t="s">
        <v>7293</v>
      </c>
      <c r="FY32" s="4" t="s">
        <v>300</v>
      </c>
      <c r="FZ32" s="4" t="s">
        <v>277</v>
      </c>
      <c r="GA32" s="4" t="s">
        <v>277</v>
      </c>
      <c r="GB32" s="4" t="s">
        <v>7294</v>
      </c>
      <c r="GC32" s="4" t="s">
        <v>299</v>
      </c>
      <c r="GD32" s="4" t="s">
        <v>277</v>
      </c>
      <c r="GE32" s="4" t="s">
        <v>277</v>
      </c>
      <c r="GF32" s="4" t="s">
        <v>277</v>
      </c>
      <c r="GG32" s="4" t="s">
        <v>7295</v>
      </c>
      <c r="GH32" s="4" t="s">
        <v>300</v>
      </c>
      <c r="GI32" s="4" t="s">
        <v>277</v>
      </c>
      <c r="GJ32" s="4" t="s">
        <v>277</v>
      </c>
      <c r="GK32" s="4" t="s">
        <v>7296</v>
      </c>
      <c r="GL32" s="4" t="s">
        <v>299</v>
      </c>
      <c r="GM32" s="4" t="s">
        <v>277</v>
      </c>
      <c r="GN32" s="4" t="s">
        <v>277</v>
      </c>
      <c r="GO32" s="4" t="s">
        <v>277</v>
      </c>
      <c r="GP32" s="4" t="s">
        <v>7297</v>
      </c>
      <c r="GQ32" s="4" t="s">
        <v>300</v>
      </c>
      <c r="GR32" s="4" t="s">
        <v>277</v>
      </c>
      <c r="GS32" s="4" t="s">
        <v>277</v>
      </c>
      <c r="GT32" s="4" t="s">
        <v>277</v>
      </c>
      <c r="GU32" s="4" t="s">
        <v>277</v>
      </c>
      <c r="GV32" s="4" t="s">
        <v>277</v>
      </c>
      <c r="GW32" s="4" t="s">
        <v>277</v>
      </c>
      <c r="GX32" s="4" t="s">
        <v>277</v>
      </c>
      <c r="GY32" s="4" t="s">
        <v>277</v>
      </c>
      <c r="GZ32" s="4" t="s">
        <v>277</v>
      </c>
      <c r="HA32" s="4" t="s">
        <v>277</v>
      </c>
      <c r="HB32" s="4" t="s">
        <v>277</v>
      </c>
      <c r="HC32" s="4" t="s">
        <v>277</v>
      </c>
      <c r="HD32" s="4" t="s">
        <v>277</v>
      </c>
      <c r="HE32" s="4" t="s">
        <v>277</v>
      </c>
      <c r="HF32" s="4" t="s">
        <v>277</v>
      </c>
      <c r="HG32" s="4" t="s">
        <v>277</v>
      </c>
      <c r="HH32" s="4" t="s">
        <v>277</v>
      </c>
      <c r="HI32" s="4" t="s">
        <v>277</v>
      </c>
      <c r="HJ32" s="4" t="s">
        <v>277</v>
      </c>
      <c r="HK32" s="4" t="s">
        <v>277</v>
      </c>
      <c r="HL32" s="4" t="s">
        <v>2040</v>
      </c>
      <c r="HM32" s="4" t="s">
        <v>7298</v>
      </c>
      <c r="HN32" s="4" t="s">
        <v>299</v>
      </c>
      <c r="HO32" s="4" t="s">
        <v>309</v>
      </c>
      <c r="HP32" s="4" t="s">
        <v>277</v>
      </c>
      <c r="HQ32" s="4" t="s">
        <v>277</v>
      </c>
      <c r="HR32" s="4" t="s">
        <v>277</v>
      </c>
      <c r="HS32" s="4" t="s">
        <v>7299</v>
      </c>
      <c r="HT32" s="4" t="s">
        <v>444</v>
      </c>
      <c r="HU32" s="4" t="s">
        <v>277</v>
      </c>
      <c r="HV32" s="4" t="s">
        <v>277</v>
      </c>
      <c r="HW32" s="4" t="s">
        <v>277</v>
      </c>
      <c r="HX32" s="4" t="s">
        <v>277</v>
      </c>
      <c r="HY32" s="4" t="s">
        <v>277</v>
      </c>
      <c r="HZ32" s="4" t="s">
        <v>277</v>
      </c>
      <c r="IA32" s="4" t="s">
        <v>277</v>
      </c>
      <c r="IB32" s="4" t="s">
        <v>277</v>
      </c>
      <c r="IC32" s="4" t="s">
        <v>277</v>
      </c>
      <c r="ID32" s="4" t="s">
        <v>277</v>
      </c>
      <c r="IE32" s="4" t="s">
        <v>277</v>
      </c>
      <c r="IF32" s="4" t="s">
        <v>277</v>
      </c>
      <c r="IG32" s="4" t="s">
        <v>277</v>
      </c>
      <c r="IH32" s="4" t="s">
        <v>277</v>
      </c>
      <c r="II32" s="4" t="s">
        <v>277</v>
      </c>
      <c r="IJ32" s="4" t="s">
        <v>277</v>
      </c>
      <c r="IK32" s="4" t="s">
        <v>277</v>
      </c>
      <c r="IL32" s="4" t="s">
        <v>277</v>
      </c>
      <c r="IM32" s="4" t="s">
        <v>277</v>
      </c>
      <c r="IN32" s="4" t="s">
        <v>277</v>
      </c>
      <c r="IO32" s="4" t="s">
        <v>277</v>
      </c>
      <c r="IP32" s="4" t="s">
        <v>277</v>
      </c>
      <c r="IQ32" s="4" t="s">
        <v>277</v>
      </c>
      <c r="IR32" s="4" t="s">
        <v>277</v>
      </c>
      <c r="IS32" s="4" t="s">
        <v>277</v>
      </c>
      <c r="IT32" s="4" t="s">
        <v>277</v>
      </c>
      <c r="IU32" s="4" t="s">
        <v>277</v>
      </c>
      <c r="IV32" s="4" t="s">
        <v>277</v>
      </c>
      <c r="IW32" s="4" t="s">
        <v>277</v>
      </c>
      <c r="IX32" s="4" t="s">
        <v>277</v>
      </c>
      <c r="IY32" s="4" t="s">
        <v>277</v>
      </c>
      <c r="IZ32" s="4" t="s">
        <v>277</v>
      </c>
      <c r="JA32" s="4" t="s">
        <v>309</v>
      </c>
      <c r="JB32" s="4" t="s">
        <v>1482</v>
      </c>
      <c r="JC32" s="4" t="s">
        <v>2802</v>
      </c>
      <c r="JD32" s="4" t="s">
        <v>4045</v>
      </c>
      <c r="JE32" s="4" t="s">
        <v>4234</v>
      </c>
      <c r="JF32" s="4" t="s">
        <v>7300</v>
      </c>
      <c r="JG32" s="4" t="s">
        <v>313</v>
      </c>
      <c r="JH32" s="4" t="s">
        <v>313</v>
      </c>
      <c r="JI32" s="4" t="s">
        <v>313</v>
      </c>
      <c r="JJ32" s="4" t="s">
        <v>313</v>
      </c>
      <c r="JK32" s="4" t="s">
        <v>313</v>
      </c>
      <c r="JL32" s="4" t="s">
        <v>314</v>
      </c>
      <c r="JM32" s="4" t="s">
        <v>314</v>
      </c>
      <c r="JN32" s="4" t="s">
        <v>313</v>
      </c>
      <c r="JO32" s="4" t="s">
        <v>313</v>
      </c>
      <c r="JP32" s="4" t="s">
        <v>313</v>
      </c>
      <c r="JQ32" s="4" t="s">
        <v>7301</v>
      </c>
      <c r="JR32" s="4" t="s">
        <v>7302</v>
      </c>
      <c r="JS32" s="4" t="s">
        <v>7303</v>
      </c>
      <c r="JT32" s="4" t="s">
        <v>7304</v>
      </c>
    </row>
    <row r="33" spans="1:280" ht="50.1" customHeight="1" x14ac:dyDescent="0.3">
      <c r="A33" s="4" t="s">
        <v>7345</v>
      </c>
      <c r="B33" s="4" t="s">
        <v>7346</v>
      </c>
      <c r="C33" s="4" t="s">
        <v>265</v>
      </c>
      <c r="D33" s="4" t="s">
        <v>266</v>
      </c>
      <c r="E33" s="4" t="s">
        <v>267</v>
      </c>
      <c r="F33" s="4" t="s">
        <v>663</v>
      </c>
      <c r="G33" s="4" t="s">
        <v>269</v>
      </c>
      <c r="H33" s="4" t="s">
        <v>346</v>
      </c>
      <c r="I33" s="4" t="s">
        <v>7347</v>
      </c>
      <c r="J33" s="4" t="s">
        <v>7348</v>
      </c>
      <c r="K33" s="4" t="s">
        <v>7349</v>
      </c>
      <c r="L33" s="4" t="s">
        <v>7350</v>
      </c>
      <c r="M33" s="4" t="s">
        <v>275</v>
      </c>
      <c r="N33" s="4" t="s">
        <v>275</v>
      </c>
      <c r="O33" s="4" t="s">
        <v>276</v>
      </c>
      <c r="P33" s="4" t="s">
        <v>277</v>
      </c>
      <c r="Q33" s="4" t="s">
        <v>277</v>
      </c>
      <c r="R33" s="4" t="s">
        <v>277</v>
      </c>
      <c r="S33" s="4" t="s">
        <v>277</v>
      </c>
      <c r="T33" s="4" t="s">
        <v>277</v>
      </c>
      <c r="U33" s="4" t="s">
        <v>277</v>
      </c>
      <c r="V33" s="4" t="s">
        <v>277</v>
      </c>
      <c r="W33" s="4" t="s">
        <v>277</v>
      </c>
      <c r="X33" s="4" t="s">
        <v>277</v>
      </c>
      <c r="Y33" s="4" t="s">
        <v>277</v>
      </c>
      <c r="Z33" s="4" t="s">
        <v>277</v>
      </c>
      <c r="AA33" s="4" t="s">
        <v>277</v>
      </c>
      <c r="AB33" s="4" t="s">
        <v>277</v>
      </c>
      <c r="AC33" s="4" t="s">
        <v>277</v>
      </c>
      <c r="AD33" s="4" t="s">
        <v>277</v>
      </c>
      <c r="AE33" s="4" t="s">
        <v>277</v>
      </c>
      <c r="AF33" s="4" t="s">
        <v>277</v>
      </c>
      <c r="AG33" s="4" t="s">
        <v>277</v>
      </c>
      <c r="AH33" s="4" t="s">
        <v>277</v>
      </c>
      <c r="AI33" s="4" t="s">
        <v>277</v>
      </c>
      <c r="AJ33" s="4" t="s">
        <v>277</v>
      </c>
      <c r="AK33" s="4" t="s">
        <v>277</v>
      </c>
      <c r="AL33" s="4" t="s">
        <v>277</v>
      </c>
      <c r="AM33" s="4" t="s">
        <v>277</v>
      </c>
      <c r="AN33" s="4" t="s">
        <v>277</v>
      </c>
      <c r="AO33" s="4" t="s">
        <v>277</v>
      </c>
      <c r="AP33" s="4" t="s">
        <v>277</v>
      </c>
      <c r="AQ33" s="4" t="s">
        <v>277</v>
      </c>
      <c r="AR33" s="4" t="s">
        <v>277</v>
      </c>
      <c r="AS33" s="4" t="s">
        <v>277</v>
      </c>
      <c r="AT33" s="4" t="s">
        <v>277</v>
      </c>
      <c r="AU33" s="4" t="s">
        <v>2152</v>
      </c>
      <c r="AV33" s="4" t="s">
        <v>283</v>
      </c>
      <c r="AW33" s="4" t="s">
        <v>2346</v>
      </c>
      <c r="AX33" s="4" t="s">
        <v>826</v>
      </c>
      <c r="AY33" s="4" t="s">
        <v>1177</v>
      </c>
      <c r="AZ33" s="4" t="s">
        <v>355</v>
      </c>
      <c r="BA33" s="4" t="s">
        <v>7351</v>
      </c>
      <c r="BB33" s="4" t="s">
        <v>7153</v>
      </c>
      <c r="BC33" s="4" t="s">
        <v>7352</v>
      </c>
      <c r="BD33" s="4" t="s">
        <v>355</v>
      </c>
      <c r="BE33" s="4" t="s">
        <v>283</v>
      </c>
      <c r="BF33" s="4" t="s">
        <v>2346</v>
      </c>
      <c r="BG33" s="4" t="s">
        <v>1003</v>
      </c>
      <c r="BH33" s="4" t="s">
        <v>4595</v>
      </c>
      <c r="BI33" s="4" t="s">
        <v>794</v>
      </c>
      <c r="BJ33" s="4" t="s">
        <v>7353</v>
      </c>
      <c r="BK33" s="4" t="s">
        <v>7153</v>
      </c>
      <c r="BL33" s="4" t="s">
        <v>7354</v>
      </c>
      <c r="BM33" s="4" t="s">
        <v>7355</v>
      </c>
      <c r="BN33" s="4" t="s">
        <v>279</v>
      </c>
      <c r="BO33" s="4" t="s">
        <v>2346</v>
      </c>
      <c r="BP33" s="4" t="s">
        <v>351</v>
      </c>
      <c r="BQ33" s="4" t="s">
        <v>7356</v>
      </c>
      <c r="BR33" s="4" t="s">
        <v>1255</v>
      </c>
      <c r="BS33" s="4" t="s">
        <v>7357</v>
      </c>
      <c r="BT33" s="4" t="s">
        <v>442</v>
      </c>
      <c r="BU33" s="4" t="s">
        <v>7358</v>
      </c>
      <c r="BV33" s="4" t="s">
        <v>330</v>
      </c>
      <c r="BW33" s="4" t="s">
        <v>412</v>
      </c>
      <c r="BX33" s="4" t="s">
        <v>1648</v>
      </c>
      <c r="BY33" s="4" t="s">
        <v>351</v>
      </c>
      <c r="BZ33" s="4" t="s">
        <v>3344</v>
      </c>
      <c r="CA33" s="4" t="s">
        <v>6549</v>
      </c>
      <c r="CB33" s="4" t="s">
        <v>7359</v>
      </c>
      <c r="CC33" s="4" t="s">
        <v>442</v>
      </c>
      <c r="CD33" s="4" t="s">
        <v>7360</v>
      </c>
      <c r="CE33" s="4" t="s">
        <v>7355</v>
      </c>
      <c r="CF33" s="4" t="s">
        <v>283</v>
      </c>
      <c r="CG33" s="4" t="s">
        <v>2684</v>
      </c>
      <c r="CH33" s="4" t="s">
        <v>351</v>
      </c>
      <c r="CI33" s="4" t="s">
        <v>2777</v>
      </c>
      <c r="CJ33" s="4" t="s">
        <v>7361</v>
      </c>
      <c r="CK33" s="4" t="s">
        <v>7362</v>
      </c>
      <c r="CL33" s="4" t="s">
        <v>7363</v>
      </c>
      <c r="CM33" s="4" t="s">
        <v>7364</v>
      </c>
      <c r="CN33" s="4" t="s">
        <v>330</v>
      </c>
      <c r="CO33" s="4" t="s">
        <v>277</v>
      </c>
      <c r="CP33" s="4" t="s">
        <v>277</v>
      </c>
      <c r="CQ33" s="4" t="s">
        <v>277</v>
      </c>
      <c r="CR33" s="4" t="s">
        <v>277</v>
      </c>
      <c r="CS33" s="4" t="s">
        <v>277</v>
      </c>
      <c r="CT33" s="4" t="s">
        <v>277</v>
      </c>
      <c r="CU33" s="4" t="s">
        <v>277</v>
      </c>
      <c r="CV33" s="4" t="s">
        <v>277</v>
      </c>
      <c r="CW33" s="4" t="s">
        <v>277</v>
      </c>
      <c r="CX33" s="4" t="s">
        <v>277</v>
      </c>
      <c r="CY33" s="4" t="s">
        <v>277</v>
      </c>
      <c r="CZ33" s="4" t="s">
        <v>277</v>
      </c>
      <c r="DA33" s="4" t="s">
        <v>277</v>
      </c>
      <c r="DB33" s="4" t="s">
        <v>277</v>
      </c>
      <c r="DC33" s="4" t="s">
        <v>277</v>
      </c>
      <c r="DD33" s="4" t="s">
        <v>277</v>
      </c>
      <c r="DE33" s="4" t="s">
        <v>277</v>
      </c>
      <c r="DF33" s="4" t="s">
        <v>277</v>
      </c>
      <c r="DG33" s="4" t="s">
        <v>277</v>
      </c>
      <c r="DH33" s="4" t="s">
        <v>277</v>
      </c>
      <c r="DI33" s="4" t="s">
        <v>362</v>
      </c>
      <c r="DJ33" s="4" t="s">
        <v>708</v>
      </c>
      <c r="DK33" s="4" t="s">
        <v>1054</v>
      </c>
      <c r="DL33" s="4" t="s">
        <v>7365</v>
      </c>
      <c r="DM33" s="4" t="s">
        <v>277</v>
      </c>
      <c r="DN33" s="4" t="s">
        <v>277</v>
      </c>
      <c r="DO33" s="4" t="s">
        <v>277</v>
      </c>
      <c r="DP33" s="4" t="s">
        <v>277</v>
      </c>
      <c r="DQ33" s="4" t="s">
        <v>277</v>
      </c>
      <c r="DR33" s="4" t="s">
        <v>277</v>
      </c>
      <c r="DS33" s="4" t="s">
        <v>277</v>
      </c>
      <c r="DT33" s="4" t="s">
        <v>277</v>
      </c>
      <c r="DU33" s="4" t="s">
        <v>277</v>
      </c>
      <c r="DV33" s="4" t="s">
        <v>277</v>
      </c>
      <c r="DW33" s="4" t="s">
        <v>277</v>
      </c>
      <c r="DX33" s="4" t="s">
        <v>277</v>
      </c>
      <c r="DY33" s="4" t="s">
        <v>277</v>
      </c>
      <c r="DZ33" s="4" t="s">
        <v>277</v>
      </c>
      <c r="EA33" s="4" t="s">
        <v>277</v>
      </c>
      <c r="EB33" s="4" t="s">
        <v>277</v>
      </c>
      <c r="EC33" s="4" t="s">
        <v>277</v>
      </c>
      <c r="ED33" s="4" t="s">
        <v>277</v>
      </c>
      <c r="EE33" s="4" t="s">
        <v>277</v>
      </c>
      <c r="EF33" s="4" t="s">
        <v>277</v>
      </c>
      <c r="EG33" s="4" t="s">
        <v>277</v>
      </c>
      <c r="EH33" s="4" t="s">
        <v>277</v>
      </c>
      <c r="EI33" s="4" t="s">
        <v>277</v>
      </c>
      <c r="EJ33" s="4" t="s">
        <v>277</v>
      </c>
      <c r="EK33" s="4" t="s">
        <v>277</v>
      </c>
      <c r="EL33" s="4" t="s">
        <v>277</v>
      </c>
      <c r="EM33" s="4" t="s">
        <v>277</v>
      </c>
      <c r="EN33" s="4" t="s">
        <v>277</v>
      </c>
      <c r="EO33" s="4" t="s">
        <v>277</v>
      </c>
      <c r="EP33" s="4" t="s">
        <v>277</v>
      </c>
      <c r="EQ33" s="4" t="s">
        <v>277</v>
      </c>
      <c r="ER33" s="4" t="s">
        <v>277</v>
      </c>
      <c r="ES33" s="4" t="s">
        <v>277</v>
      </c>
      <c r="ET33" s="4" t="s">
        <v>277</v>
      </c>
      <c r="EU33" s="4" t="s">
        <v>277</v>
      </c>
      <c r="EV33" s="4" t="s">
        <v>277</v>
      </c>
      <c r="EW33" s="4" t="s">
        <v>277</v>
      </c>
      <c r="EX33" s="4" t="s">
        <v>277</v>
      </c>
      <c r="EY33" s="4" t="s">
        <v>277</v>
      </c>
      <c r="EZ33" s="4" t="s">
        <v>277</v>
      </c>
      <c r="FA33" s="4" t="s">
        <v>277</v>
      </c>
      <c r="FB33" s="4" t="s">
        <v>277</v>
      </c>
      <c r="FC33" s="4" t="s">
        <v>277</v>
      </c>
      <c r="FD33" s="4" t="s">
        <v>277</v>
      </c>
      <c r="FE33" s="4" t="s">
        <v>277</v>
      </c>
      <c r="FF33" s="4" t="s">
        <v>277</v>
      </c>
      <c r="FG33" s="4" t="s">
        <v>277</v>
      </c>
      <c r="FH33" s="4" t="s">
        <v>277</v>
      </c>
      <c r="FI33" s="4" t="s">
        <v>290</v>
      </c>
      <c r="FJ33" s="4" t="s">
        <v>803</v>
      </c>
      <c r="FK33" s="4" t="s">
        <v>296</v>
      </c>
      <c r="FL33" s="4" t="s">
        <v>7366</v>
      </c>
      <c r="FM33" s="4" t="s">
        <v>570</v>
      </c>
      <c r="FN33" s="4" t="s">
        <v>5367</v>
      </c>
      <c r="FO33" s="4" t="s">
        <v>367</v>
      </c>
      <c r="FP33" s="4" t="s">
        <v>7367</v>
      </c>
      <c r="FQ33" s="4" t="s">
        <v>3383</v>
      </c>
      <c r="FR33" s="4" t="s">
        <v>398</v>
      </c>
      <c r="FS33" s="4" t="s">
        <v>7368</v>
      </c>
      <c r="FT33" s="4" t="s">
        <v>299</v>
      </c>
      <c r="FU33" s="4" t="s">
        <v>277</v>
      </c>
      <c r="FV33" s="4" t="s">
        <v>277</v>
      </c>
      <c r="FW33" s="4" t="s">
        <v>277</v>
      </c>
      <c r="FX33" s="4" t="s">
        <v>7369</v>
      </c>
      <c r="FY33" s="4" t="s">
        <v>300</v>
      </c>
      <c r="FZ33" s="4" t="s">
        <v>277</v>
      </c>
      <c r="GA33" s="4" t="s">
        <v>277</v>
      </c>
      <c r="GB33" s="4" t="s">
        <v>653</v>
      </c>
      <c r="GC33" s="4" t="s">
        <v>299</v>
      </c>
      <c r="GD33" s="4" t="s">
        <v>277</v>
      </c>
      <c r="GE33" s="4" t="s">
        <v>277</v>
      </c>
      <c r="GF33" s="4" t="s">
        <v>277</v>
      </c>
      <c r="GG33" s="4" t="s">
        <v>7370</v>
      </c>
      <c r="GH33" s="4" t="s">
        <v>300</v>
      </c>
      <c r="GI33" s="4" t="s">
        <v>277</v>
      </c>
      <c r="GJ33" s="4" t="s">
        <v>277</v>
      </c>
      <c r="GK33" s="4" t="s">
        <v>7175</v>
      </c>
      <c r="GL33" s="4" t="s">
        <v>299</v>
      </c>
      <c r="GM33" s="4" t="s">
        <v>277</v>
      </c>
      <c r="GN33" s="4" t="s">
        <v>277</v>
      </c>
      <c r="GO33" s="4" t="s">
        <v>277</v>
      </c>
      <c r="GP33" s="4" t="s">
        <v>7371</v>
      </c>
      <c r="GQ33" s="4" t="s">
        <v>300</v>
      </c>
      <c r="GR33" s="4" t="s">
        <v>277</v>
      </c>
      <c r="GS33" s="4" t="s">
        <v>277</v>
      </c>
      <c r="GT33" s="4" t="s">
        <v>7372</v>
      </c>
      <c r="GU33" s="4" t="s">
        <v>299</v>
      </c>
      <c r="GV33" s="4" t="s">
        <v>277</v>
      </c>
      <c r="GW33" s="4" t="s">
        <v>277</v>
      </c>
      <c r="GX33" s="4" t="s">
        <v>277</v>
      </c>
      <c r="GY33" s="4" t="s">
        <v>7373</v>
      </c>
      <c r="GZ33" s="4" t="s">
        <v>300</v>
      </c>
      <c r="HA33" s="4" t="s">
        <v>277</v>
      </c>
      <c r="HB33" s="4" t="s">
        <v>277</v>
      </c>
      <c r="HC33" s="4" t="s">
        <v>7374</v>
      </c>
      <c r="HD33" s="4" t="s">
        <v>299</v>
      </c>
      <c r="HE33" s="4" t="s">
        <v>277</v>
      </c>
      <c r="HF33" s="4" t="s">
        <v>277</v>
      </c>
      <c r="HG33" s="4" t="s">
        <v>277</v>
      </c>
      <c r="HH33" s="4" t="s">
        <v>7375</v>
      </c>
      <c r="HI33" s="4" t="s">
        <v>300</v>
      </c>
      <c r="HJ33" s="4" t="s">
        <v>277</v>
      </c>
      <c r="HK33" s="4" t="s">
        <v>277</v>
      </c>
      <c r="HL33" s="4" t="s">
        <v>3834</v>
      </c>
      <c r="HM33" s="4" t="s">
        <v>4837</v>
      </c>
      <c r="HN33" s="4" t="s">
        <v>299</v>
      </c>
      <c r="HO33" s="4" t="s">
        <v>1472</v>
      </c>
      <c r="HP33" s="4" t="s">
        <v>277</v>
      </c>
      <c r="HQ33" s="4" t="s">
        <v>277</v>
      </c>
      <c r="HR33" s="4" t="s">
        <v>277</v>
      </c>
      <c r="HS33" s="4" t="s">
        <v>7376</v>
      </c>
      <c r="HT33" s="4" t="s">
        <v>1767</v>
      </c>
      <c r="HU33" s="4" t="s">
        <v>7377</v>
      </c>
      <c r="HV33" s="4" t="s">
        <v>299</v>
      </c>
      <c r="HW33" s="4" t="s">
        <v>2549</v>
      </c>
      <c r="HX33" s="4" t="s">
        <v>277</v>
      </c>
      <c r="HY33" s="4" t="s">
        <v>277</v>
      </c>
      <c r="HZ33" s="4" t="s">
        <v>277</v>
      </c>
      <c r="IA33" s="4" t="s">
        <v>7378</v>
      </c>
      <c r="IB33" s="4" t="s">
        <v>3918</v>
      </c>
      <c r="IC33" s="4" t="s">
        <v>7379</v>
      </c>
      <c r="ID33" s="4" t="s">
        <v>299</v>
      </c>
      <c r="IE33" s="4" t="s">
        <v>2549</v>
      </c>
      <c r="IF33" s="4" t="s">
        <v>277</v>
      </c>
      <c r="IG33" s="4" t="s">
        <v>277</v>
      </c>
      <c r="IH33" s="4" t="s">
        <v>277</v>
      </c>
      <c r="II33" s="4" t="s">
        <v>7380</v>
      </c>
      <c r="IJ33" s="4" t="s">
        <v>3918</v>
      </c>
      <c r="IK33" s="4" t="s">
        <v>6773</v>
      </c>
      <c r="IL33" s="4" t="s">
        <v>299</v>
      </c>
      <c r="IM33" s="4" t="s">
        <v>1692</v>
      </c>
      <c r="IN33" s="4" t="s">
        <v>277</v>
      </c>
      <c r="IO33" s="4" t="s">
        <v>277</v>
      </c>
      <c r="IP33" s="4" t="s">
        <v>277</v>
      </c>
      <c r="IQ33" s="4" t="s">
        <v>7381</v>
      </c>
      <c r="IR33" s="4" t="s">
        <v>4361</v>
      </c>
      <c r="IS33" s="4" t="s">
        <v>7382</v>
      </c>
      <c r="IT33" s="4" t="s">
        <v>299</v>
      </c>
      <c r="IU33" s="4" t="s">
        <v>515</v>
      </c>
      <c r="IV33" s="4" t="s">
        <v>277</v>
      </c>
      <c r="IW33" s="4" t="s">
        <v>277</v>
      </c>
      <c r="IX33" s="4" t="s">
        <v>277</v>
      </c>
      <c r="IY33" s="4" t="s">
        <v>7383</v>
      </c>
      <c r="IZ33" s="4" t="s">
        <v>7384</v>
      </c>
      <c r="JA33" s="4" t="s">
        <v>2860</v>
      </c>
      <c r="JB33" s="4" t="s">
        <v>517</v>
      </c>
      <c r="JC33" s="4" t="s">
        <v>549</v>
      </c>
      <c r="JD33" s="4" t="s">
        <v>1034</v>
      </c>
      <c r="JE33" s="4" t="s">
        <v>1384</v>
      </c>
      <c r="JF33" s="4" t="s">
        <v>3547</v>
      </c>
      <c r="JG33" s="4" t="s">
        <v>313</v>
      </c>
      <c r="JH33" s="4" t="s">
        <v>313</v>
      </c>
      <c r="JI33" s="4" t="s">
        <v>313</v>
      </c>
      <c r="JJ33" s="4" t="s">
        <v>313</v>
      </c>
      <c r="JK33" s="4" t="s">
        <v>313</v>
      </c>
      <c r="JL33" s="4" t="s">
        <v>970</v>
      </c>
      <c r="JM33" s="4" t="s">
        <v>313</v>
      </c>
      <c r="JN33" s="4" t="s">
        <v>312</v>
      </c>
      <c r="JO33" s="4" t="s">
        <v>313</v>
      </c>
      <c r="JP33" s="4" t="s">
        <v>313</v>
      </c>
      <c r="JQ33" s="4" t="s">
        <v>7385</v>
      </c>
      <c r="JR33" s="4" t="s">
        <v>7386</v>
      </c>
      <c r="JS33" s="4" t="s">
        <v>7387</v>
      </c>
      <c r="JT33" s="4" t="s">
        <v>7388</v>
      </c>
    </row>
    <row r="34" spans="1:280" ht="50.1" customHeight="1" x14ac:dyDescent="0.3">
      <c r="A34" s="4" t="s">
        <v>7815</v>
      </c>
      <c r="B34" s="4" t="s">
        <v>7816</v>
      </c>
      <c r="C34" s="4" t="s">
        <v>2303</v>
      </c>
      <c r="D34" s="4" t="s">
        <v>2304</v>
      </c>
      <c r="E34" s="4" t="s">
        <v>267</v>
      </c>
      <c r="F34" s="4" t="s">
        <v>663</v>
      </c>
      <c r="G34" s="4" t="s">
        <v>269</v>
      </c>
      <c r="H34" s="4" t="s">
        <v>926</v>
      </c>
      <c r="I34" s="4" t="s">
        <v>7817</v>
      </c>
      <c r="J34" s="4" t="s">
        <v>7818</v>
      </c>
      <c r="K34" s="4" t="s">
        <v>7819</v>
      </c>
      <c r="L34" s="4" t="s">
        <v>7819</v>
      </c>
      <c r="M34" s="4" t="s">
        <v>275</v>
      </c>
      <c r="N34" s="4" t="s">
        <v>7820</v>
      </c>
      <c r="O34" s="4" t="s">
        <v>382</v>
      </c>
      <c r="P34" s="4" t="s">
        <v>383</v>
      </c>
      <c r="Q34" s="4" t="s">
        <v>7821</v>
      </c>
      <c r="R34" s="4" t="s">
        <v>562</v>
      </c>
      <c r="S34" s="4" t="s">
        <v>957</v>
      </c>
      <c r="T34" s="4" t="s">
        <v>277</v>
      </c>
      <c r="U34" s="4" t="s">
        <v>277</v>
      </c>
      <c r="V34" s="4" t="s">
        <v>277</v>
      </c>
      <c r="W34" s="4" t="s">
        <v>277</v>
      </c>
      <c r="X34" s="4" t="s">
        <v>277</v>
      </c>
      <c r="Y34" s="4" t="s">
        <v>277</v>
      </c>
      <c r="Z34" s="4" t="s">
        <v>277</v>
      </c>
      <c r="AA34" s="4" t="s">
        <v>277</v>
      </c>
      <c r="AB34" s="4" t="s">
        <v>277</v>
      </c>
      <c r="AC34" s="4" t="s">
        <v>277</v>
      </c>
      <c r="AD34" s="4" t="s">
        <v>277</v>
      </c>
      <c r="AE34" s="4" t="s">
        <v>277</v>
      </c>
      <c r="AF34" s="4" t="s">
        <v>277</v>
      </c>
      <c r="AG34" s="4" t="s">
        <v>277</v>
      </c>
      <c r="AH34" s="4" t="s">
        <v>277</v>
      </c>
      <c r="AI34" s="4" t="s">
        <v>277</v>
      </c>
      <c r="AJ34" s="4" t="s">
        <v>277</v>
      </c>
      <c r="AK34" s="4" t="s">
        <v>277</v>
      </c>
      <c r="AL34" s="4" t="s">
        <v>277</v>
      </c>
      <c r="AM34" s="4" t="s">
        <v>277</v>
      </c>
      <c r="AN34" s="4" t="s">
        <v>277</v>
      </c>
      <c r="AO34" s="4" t="s">
        <v>277</v>
      </c>
      <c r="AP34" s="4" t="s">
        <v>277</v>
      </c>
      <c r="AQ34" s="4" t="s">
        <v>277</v>
      </c>
      <c r="AR34" s="4" t="s">
        <v>277</v>
      </c>
      <c r="AS34" s="4" t="s">
        <v>277</v>
      </c>
      <c r="AT34" s="4" t="s">
        <v>277</v>
      </c>
      <c r="AU34" s="4" t="s">
        <v>4003</v>
      </c>
      <c r="AV34" s="4" t="s">
        <v>322</v>
      </c>
      <c r="AW34" s="4" t="s">
        <v>2073</v>
      </c>
      <c r="AX34" s="4" t="s">
        <v>4003</v>
      </c>
      <c r="AY34" s="4" t="s">
        <v>7822</v>
      </c>
      <c r="AZ34" s="4" t="s">
        <v>355</v>
      </c>
      <c r="BA34" s="4" t="s">
        <v>5195</v>
      </c>
      <c r="BB34" s="4" t="s">
        <v>7038</v>
      </c>
      <c r="BC34" s="4" t="s">
        <v>7823</v>
      </c>
      <c r="BD34" s="4" t="s">
        <v>355</v>
      </c>
      <c r="BE34" s="4" t="s">
        <v>277</v>
      </c>
      <c r="BF34" s="4" t="s">
        <v>277</v>
      </c>
      <c r="BG34" s="4" t="s">
        <v>277</v>
      </c>
      <c r="BH34" s="4" t="s">
        <v>277</v>
      </c>
      <c r="BI34" s="4" t="s">
        <v>277</v>
      </c>
      <c r="BJ34" s="4" t="s">
        <v>277</v>
      </c>
      <c r="BK34" s="4" t="s">
        <v>277</v>
      </c>
      <c r="BL34" s="4" t="s">
        <v>277</v>
      </c>
      <c r="BM34" s="4" t="s">
        <v>277</v>
      </c>
      <c r="BN34" s="4" t="s">
        <v>277</v>
      </c>
      <c r="BO34" s="4" t="s">
        <v>277</v>
      </c>
      <c r="BP34" s="4" t="s">
        <v>277</v>
      </c>
      <c r="BQ34" s="4" t="s">
        <v>277</v>
      </c>
      <c r="BR34" s="4" t="s">
        <v>277</v>
      </c>
      <c r="BS34" s="4" t="s">
        <v>277</v>
      </c>
      <c r="BT34" s="4" t="s">
        <v>277</v>
      </c>
      <c r="BU34" s="4" t="s">
        <v>277</v>
      </c>
      <c r="BV34" s="4" t="s">
        <v>277</v>
      </c>
      <c r="BW34" s="4" t="s">
        <v>277</v>
      </c>
      <c r="BX34" s="4" t="s">
        <v>277</v>
      </c>
      <c r="BY34" s="4" t="s">
        <v>277</v>
      </c>
      <c r="BZ34" s="4" t="s">
        <v>277</v>
      </c>
      <c r="CA34" s="4" t="s">
        <v>277</v>
      </c>
      <c r="CB34" s="4" t="s">
        <v>277</v>
      </c>
      <c r="CC34" s="4" t="s">
        <v>277</v>
      </c>
      <c r="CD34" s="4" t="s">
        <v>277</v>
      </c>
      <c r="CE34" s="4" t="s">
        <v>277</v>
      </c>
      <c r="CF34" s="4" t="s">
        <v>277</v>
      </c>
      <c r="CG34" s="4" t="s">
        <v>277</v>
      </c>
      <c r="CH34" s="4" t="s">
        <v>277</v>
      </c>
      <c r="CI34" s="4" t="s">
        <v>277</v>
      </c>
      <c r="CJ34" s="4" t="s">
        <v>277</v>
      </c>
      <c r="CK34" s="4" t="s">
        <v>277</v>
      </c>
      <c r="CL34" s="4" t="s">
        <v>277</v>
      </c>
      <c r="CM34" s="4" t="s">
        <v>277</v>
      </c>
      <c r="CN34" s="4" t="s">
        <v>277</v>
      </c>
      <c r="CO34" s="4" t="s">
        <v>277</v>
      </c>
      <c r="CP34" s="4" t="s">
        <v>277</v>
      </c>
      <c r="CQ34" s="4" t="s">
        <v>277</v>
      </c>
      <c r="CR34" s="4" t="s">
        <v>277</v>
      </c>
      <c r="CS34" s="4" t="s">
        <v>277</v>
      </c>
      <c r="CT34" s="4" t="s">
        <v>277</v>
      </c>
      <c r="CU34" s="4" t="s">
        <v>277</v>
      </c>
      <c r="CV34" s="4" t="s">
        <v>277</v>
      </c>
      <c r="CW34" s="4" t="s">
        <v>277</v>
      </c>
      <c r="CX34" s="4" t="s">
        <v>277</v>
      </c>
      <c r="CY34" s="4" t="s">
        <v>277</v>
      </c>
      <c r="CZ34" s="4" t="s">
        <v>277</v>
      </c>
      <c r="DA34" s="4" t="s">
        <v>277</v>
      </c>
      <c r="DB34" s="4" t="s">
        <v>277</v>
      </c>
      <c r="DC34" s="4" t="s">
        <v>277</v>
      </c>
      <c r="DD34" s="4" t="s">
        <v>277</v>
      </c>
      <c r="DE34" s="4" t="s">
        <v>277</v>
      </c>
      <c r="DF34" s="4" t="s">
        <v>277</v>
      </c>
      <c r="DG34" s="4" t="s">
        <v>277</v>
      </c>
      <c r="DH34" s="4" t="s">
        <v>277</v>
      </c>
      <c r="DI34" s="4" t="s">
        <v>277</v>
      </c>
      <c r="DJ34" s="4" t="s">
        <v>277</v>
      </c>
      <c r="DK34" s="4" t="s">
        <v>277</v>
      </c>
      <c r="DL34" s="4" t="s">
        <v>277</v>
      </c>
      <c r="DM34" s="4" t="s">
        <v>277</v>
      </c>
      <c r="DN34" s="4" t="s">
        <v>277</v>
      </c>
      <c r="DO34" s="4" t="s">
        <v>277</v>
      </c>
      <c r="DP34" s="4" t="s">
        <v>277</v>
      </c>
      <c r="DQ34" s="4" t="s">
        <v>277</v>
      </c>
      <c r="DR34" s="4" t="s">
        <v>277</v>
      </c>
      <c r="DS34" s="4" t="s">
        <v>277</v>
      </c>
      <c r="DT34" s="4" t="s">
        <v>277</v>
      </c>
      <c r="DU34" s="4" t="s">
        <v>277</v>
      </c>
      <c r="DV34" s="4" t="s">
        <v>277</v>
      </c>
      <c r="DW34" s="4" t="s">
        <v>277</v>
      </c>
      <c r="DX34" s="4" t="s">
        <v>277</v>
      </c>
      <c r="DY34" s="4" t="s">
        <v>277</v>
      </c>
      <c r="DZ34" s="4" t="s">
        <v>277</v>
      </c>
      <c r="EA34" s="4" t="s">
        <v>277</v>
      </c>
      <c r="EB34" s="4" t="s">
        <v>277</v>
      </c>
      <c r="EC34" s="4" t="s">
        <v>277</v>
      </c>
      <c r="ED34" s="4" t="s">
        <v>277</v>
      </c>
      <c r="EE34" s="4" t="s">
        <v>277</v>
      </c>
      <c r="EF34" s="4" t="s">
        <v>277</v>
      </c>
      <c r="EG34" s="4" t="s">
        <v>277</v>
      </c>
      <c r="EH34" s="4" t="s">
        <v>277</v>
      </c>
      <c r="EI34" s="4" t="s">
        <v>277</v>
      </c>
      <c r="EJ34" s="4" t="s">
        <v>277</v>
      </c>
      <c r="EK34" s="4" t="s">
        <v>277</v>
      </c>
      <c r="EL34" s="4" t="s">
        <v>277</v>
      </c>
      <c r="EM34" s="4" t="s">
        <v>277</v>
      </c>
      <c r="EN34" s="4" t="s">
        <v>277</v>
      </c>
      <c r="EO34" s="4" t="s">
        <v>277</v>
      </c>
      <c r="EP34" s="4" t="s">
        <v>277</v>
      </c>
      <c r="EQ34" s="4" t="s">
        <v>277</v>
      </c>
      <c r="ER34" s="4" t="s">
        <v>277</v>
      </c>
      <c r="ES34" s="4" t="s">
        <v>277</v>
      </c>
      <c r="ET34" s="4" t="s">
        <v>277</v>
      </c>
      <c r="EU34" s="4" t="s">
        <v>277</v>
      </c>
      <c r="EV34" s="4" t="s">
        <v>277</v>
      </c>
      <c r="EW34" s="4" t="s">
        <v>277</v>
      </c>
      <c r="EX34" s="4" t="s">
        <v>277</v>
      </c>
      <c r="EY34" s="4" t="s">
        <v>277</v>
      </c>
      <c r="EZ34" s="4" t="s">
        <v>277</v>
      </c>
      <c r="FA34" s="4" t="s">
        <v>277</v>
      </c>
      <c r="FB34" s="4" t="s">
        <v>277</v>
      </c>
      <c r="FC34" s="4" t="s">
        <v>277</v>
      </c>
      <c r="FD34" s="4" t="s">
        <v>277</v>
      </c>
      <c r="FE34" s="4" t="s">
        <v>277</v>
      </c>
      <c r="FF34" s="4" t="s">
        <v>277</v>
      </c>
      <c r="FG34" s="4" t="s">
        <v>277</v>
      </c>
      <c r="FH34" s="4" t="s">
        <v>277</v>
      </c>
      <c r="FI34" s="4" t="s">
        <v>267</v>
      </c>
      <c r="FJ34" s="4" t="s">
        <v>295</v>
      </c>
      <c r="FK34" s="4" t="s">
        <v>296</v>
      </c>
      <c r="FL34" s="4" t="s">
        <v>7824</v>
      </c>
      <c r="FM34" s="4" t="s">
        <v>2354</v>
      </c>
      <c r="FN34" s="4" t="s">
        <v>277</v>
      </c>
      <c r="FO34" s="4" t="s">
        <v>277</v>
      </c>
      <c r="FP34" s="4" t="s">
        <v>277</v>
      </c>
      <c r="FQ34" s="4" t="s">
        <v>277</v>
      </c>
      <c r="FR34" s="4" t="s">
        <v>277</v>
      </c>
      <c r="FS34" s="4" t="s">
        <v>277</v>
      </c>
      <c r="FT34" s="4" t="s">
        <v>277</v>
      </c>
      <c r="FU34" s="4" t="s">
        <v>277</v>
      </c>
      <c r="FV34" s="4" t="s">
        <v>277</v>
      </c>
      <c r="FW34" s="4" t="s">
        <v>277</v>
      </c>
      <c r="FX34" s="4" t="s">
        <v>277</v>
      </c>
      <c r="FY34" s="4" t="s">
        <v>277</v>
      </c>
      <c r="FZ34" s="4" t="s">
        <v>277</v>
      </c>
      <c r="GA34" s="4" t="s">
        <v>277</v>
      </c>
      <c r="GB34" s="4" t="s">
        <v>277</v>
      </c>
      <c r="GC34" s="4" t="s">
        <v>277</v>
      </c>
      <c r="GD34" s="4" t="s">
        <v>277</v>
      </c>
      <c r="GE34" s="4" t="s">
        <v>277</v>
      </c>
      <c r="GF34" s="4" t="s">
        <v>277</v>
      </c>
      <c r="GG34" s="4" t="s">
        <v>277</v>
      </c>
      <c r="GH34" s="4" t="s">
        <v>277</v>
      </c>
      <c r="GI34" s="4" t="s">
        <v>277</v>
      </c>
      <c r="GJ34" s="4" t="s">
        <v>277</v>
      </c>
      <c r="GK34" s="4" t="s">
        <v>277</v>
      </c>
      <c r="GL34" s="4" t="s">
        <v>277</v>
      </c>
      <c r="GM34" s="4" t="s">
        <v>277</v>
      </c>
      <c r="GN34" s="4" t="s">
        <v>277</v>
      </c>
      <c r="GO34" s="4" t="s">
        <v>277</v>
      </c>
      <c r="GP34" s="4" t="s">
        <v>277</v>
      </c>
      <c r="GQ34" s="4" t="s">
        <v>277</v>
      </c>
      <c r="GR34" s="4" t="s">
        <v>277</v>
      </c>
      <c r="GS34" s="4" t="s">
        <v>277</v>
      </c>
      <c r="GT34" s="4" t="s">
        <v>277</v>
      </c>
      <c r="GU34" s="4" t="s">
        <v>277</v>
      </c>
      <c r="GV34" s="4" t="s">
        <v>277</v>
      </c>
      <c r="GW34" s="4" t="s">
        <v>277</v>
      </c>
      <c r="GX34" s="4" t="s">
        <v>277</v>
      </c>
      <c r="GY34" s="4" t="s">
        <v>277</v>
      </c>
      <c r="GZ34" s="4" t="s">
        <v>277</v>
      </c>
      <c r="HA34" s="4" t="s">
        <v>277</v>
      </c>
      <c r="HB34" s="4" t="s">
        <v>277</v>
      </c>
      <c r="HC34" s="4" t="s">
        <v>277</v>
      </c>
      <c r="HD34" s="4" t="s">
        <v>277</v>
      </c>
      <c r="HE34" s="4" t="s">
        <v>277</v>
      </c>
      <c r="HF34" s="4" t="s">
        <v>277</v>
      </c>
      <c r="HG34" s="4" t="s">
        <v>277</v>
      </c>
      <c r="HH34" s="4" t="s">
        <v>277</v>
      </c>
      <c r="HI34" s="4" t="s">
        <v>277</v>
      </c>
      <c r="HJ34" s="4" t="s">
        <v>277</v>
      </c>
      <c r="HK34" s="4" t="s">
        <v>277</v>
      </c>
      <c r="HL34" s="4" t="s">
        <v>277</v>
      </c>
      <c r="HM34" s="4" t="s">
        <v>277</v>
      </c>
      <c r="HN34" s="4" t="s">
        <v>277</v>
      </c>
      <c r="HO34" s="4" t="s">
        <v>277</v>
      </c>
      <c r="HP34" s="4" t="s">
        <v>277</v>
      </c>
      <c r="HQ34" s="4" t="s">
        <v>277</v>
      </c>
      <c r="HR34" s="4" t="s">
        <v>277</v>
      </c>
      <c r="HS34" s="4" t="s">
        <v>277</v>
      </c>
      <c r="HT34" s="4" t="s">
        <v>277</v>
      </c>
      <c r="HU34" s="4" t="s">
        <v>277</v>
      </c>
      <c r="HV34" s="4" t="s">
        <v>277</v>
      </c>
      <c r="HW34" s="4" t="s">
        <v>277</v>
      </c>
      <c r="HX34" s="4" t="s">
        <v>277</v>
      </c>
      <c r="HY34" s="4" t="s">
        <v>277</v>
      </c>
      <c r="HZ34" s="4" t="s">
        <v>277</v>
      </c>
      <c r="IA34" s="4" t="s">
        <v>277</v>
      </c>
      <c r="IB34" s="4" t="s">
        <v>277</v>
      </c>
      <c r="IC34" s="4" t="s">
        <v>277</v>
      </c>
      <c r="ID34" s="4" t="s">
        <v>277</v>
      </c>
      <c r="IE34" s="4" t="s">
        <v>277</v>
      </c>
      <c r="IF34" s="4" t="s">
        <v>277</v>
      </c>
      <c r="IG34" s="4" t="s">
        <v>277</v>
      </c>
      <c r="IH34" s="4" t="s">
        <v>277</v>
      </c>
      <c r="II34" s="4" t="s">
        <v>277</v>
      </c>
      <c r="IJ34" s="4" t="s">
        <v>277</v>
      </c>
      <c r="IK34" s="4" t="s">
        <v>277</v>
      </c>
      <c r="IL34" s="4" t="s">
        <v>277</v>
      </c>
      <c r="IM34" s="4" t="s">
        <v>277</v>
      </c>
      <c r="IN34" s="4" t="s">
        <v>277</v>
      </c>
      <c r="IO34" s="4" t="s">
        <v>277</v>
      </c>
      <c r="IP34" s="4" t="s">
        <v>277</v>
      </c>
      <c r="IQ34" s="4" t="s">
        <v>277</v>
      </c>
      <c r="IR34" s="4" t="s">
        <v>277</v>
      </c>
      <c r="IS34" s="4" t="s">
        <v>277</v>
      </c>
      <c r="IT34" s="4" t="s">
        <v>277</v>
      </c>
      <c r="IU34" s="4" t="s">
        <v>277</v>
      </c>
      <c r="IV34" s="4" t="s">
        <v>277</v>
      </c>
      <c r="IW34" s="4" t="s">
        <v>277</v>
      </c>
      <c r="IX34" s="4" t="s">
        <v>277</v>
      </c>
      <c r="IY34" s="4" t="s">
        <v>277</v>
      </c>
      <c r="IZ34" s="4" t="s">
        <v>277</v>
      </c>
      <c r="JA34" s="4" t="s">
        <v>277</v>
      </c>
      <c r="JB34" s="4" t="s">
        <v>4070</v>
      </c>
      <c r="JC34" s="4" t="s">
        <v>6721</v>
      </c>
      <c r="JD34" s="4" t="s">
        <v>4070</v>
      </c>
      <c r="JE34" s="4" t="s">
        <v>1530</v>
      </c>
      <c r="JF34" s="4" t="s">
        <v>2124</v>
      </c>
      <c r="JG34" s="4" t="s">
        <v>313</v>
      </c>
      <c r="JH34" s="4" t="s">
        <v>313</v>
      </c>
      <c r="JI34" s="4" t="s">
        <v>313</v>
      </c>
      <c r="JJ34" s="4" t="s">
        <v>313</v>
      </c>
      <c r="JK34" s="4" t="s">
        <v>313</v>
      </c>
      <c r="JL34" s="4" t="s">
        <v>314</v>
      </c>
      <c r="JM34" s="4" t="s">
        <v>314</v>
      </c>
      <c r="JN34" s="4" t="s">
        <v>313</v>
      </c>
      <c r="JO34" s="4" t="s">
        <v>313</v>
      </c>
      <c r="JP34" s="4" t="s">
        <v>313</v>
      </c>
      <c r="JQ34" s="4" t="s">
        <v>7825</v>
      </c>
      <c r="JR34" s="4" t="s">
        <v>7826</v>
      </c>
      <c r="JS34" s="4" t="s">
        <v>7827</v>
      </c>
      <c r="JT34" s="4" t="s">
        <v>7828</v>
      </c>
    </row>
    <row r="35" spans="1:280" ht="50.1" customHeight="1" x14ac:dyDescent="0.3">
      <c r="A35" s="4" t="s">
        <v>8501</v>
      </c>
      <c r="B35" s="4" t="s">
        <v>8502</v>
      </c>
      <c r="C35" s="4" t="s">
        <v>485</v>
      </c>
      <c r="D35" s="4" t="s">
        <v>486</v>
      </c>
      <c r="E35" s="4" t="s">
        <v>267</v>
      </c>
      <c r="F35" s="4" t="s">
        <v>926</v>
      </c>
      <c r="G35" s="4" t="s">
        <v>269</v>
      </c>
      <c r="H35" s="4" t="s">
        <v>270</v>
      </c>
      <c r="I35" s="4" t="s">
        <v>8503</v>
      </c>
      <c r="J35" s="4" t="s">
        <v>8504</v>
      </c>
      <c r="K35" s="4" t="s">
        <v>8505</v>
      </c>
      <c r="L35" s="4" t="s">
        <v>8506</v>
      </c>
      <c r="M35" s="4" t="s">
        <v>275</v>
      </c>
      <c r="N35" s="4" t="s">
        <v>275</v>
      </c>
      <c r="O35" s="4" t="s">
        <v>276</v>
      </c>
      <c r="P35" s="4" t="s">
        <v>277</v>
      </c>
      <c r="Q35" s="4" t="s">
        <v>277</v>
      </c>
      <c r="R35" s="4" t="s">
        <v>277</v>
      </c>
      <c r="S35" s="4" t="s">
        <v>277</v>
      </c>
      <c r="T35" s="4" t="s">
        <v>277</v>
      </c>
      <c r="U35" s="4" t="s">
        <v>277</v>
      </c>
      <c r="V35" s="4" t="s">
        <v>277</v>
      </c>
      <c r="W35" s="4" t="s">
        <v>277</v>
      </c>
      <c r="X35" s="4" t="s">
        <v>277</v>
      </c>
      <c r="Y35" s="4" t="s">
        <v>277</v>
      </c>
      <c r="Z35" s="4" t="s">
        <v>277</v>
      </c>
      <c r="AA35" s="4" t="s">
        <v>277</v>
      </c>
      <c r="AB35" s="4" t="s">
        <v>277</v>
      </c>
      <c r="AC35" s="4" t="s">
        <v>277</v>
      </c>
      <c r="AD35" s="4" t="s">
        <v>277</v>
      </c>
      <c r="AE35" s="4" t="s">
        <v>277</v>
      </c>
      <c r="AF35" s="4" t="s">
        <v>277</v>
      </c>
      <c r="AG35" s="4" t="s">
        <v>277</v>
      </c>
      <c r="AH35" s="4" t="s">
        <v>277</v>
      </c>
      <c r="AI35" s="4" t="s">
        <v>277</v>
      </c>
      <c r="AJ35" s="4" t="s">
        <v>277</v>
      </c>
      <c r="AK35" s="4" t="s">
        <v>277</v>
      </c>
      <c r="AL35" s="4" t="s">
        <v>277</v>
      </c>
      <c r="AM35" s="4" t="s">
        <v>277</v>
      </c>
      <c r="AN35" s="4" t="s">
        <v>277</v>
      </c>
      <c r="AO35" s="4" t="s">
        <v>277</v>
      </c>
      <c r="AP35" s="4" t="s">
        <v>277</v>
      </c>
      <c r="AQ35" s="4" t="s">
        <v>277</v>
      </c>
      <c r="AR35" s="4" t="s">
        <v>277</v>
      </c>
      <c r="AS35" s="4" t="s">
        <v>277</v>
      </c>
      <c r="AT35" s="4" t="s">
        <v>277</v>
      </c>
      <c r="AU35" s="4" t="s">
        <v>408</v>
      </c>
      <c r="AV35" s="4" t="s">
        <v>283</v>
      </c>
      <c r="AW35" s="4" t="s">
        <v>444</v>
      </c>
      <c r="AX35" s="4" t="s">
        <v>351</v>
      </c>
      <c r="AY35" s="4" t="s">
        <v>1717</v>
      </c>
      <c r="AZ35" s="4" t="s">
        <v>355</v>
      </c>
      <c r="BA35" s="4" t="s">
        <v>8507</v>
      </c>
      <c r="BB35" s="4" t="s">
        <v>8508</v>
      </c>
      <c r="BC35" s="4" t="s">
        <v>8509</v>
      </c>
      <c r="BD35" s="4" t="s">
        <v>2118</v>
      </c>
      <c r="BE35" s="4" t="s">
        <v>283</v>
      </c>
      <c r="BF35" s="4" t="s">
        <v>8510</v>
      </c>
      <c r="BG35" s="4" t="s">
        <v>284</v>
      </c>
      <c r="BH35" s="4" t="s">
        <v>2979</v>
      </c>
      <c r="BI35" s="4" t="s">
        <v>2119</v>
      </c>
      <c r="BJ35" s="4" t="s">
        <v>8511</v>
      </c>
      <c r="BK35" s="4" t="s">
        <v>8512</v>
      </c>
      <c r="BL35" s="4" t="s">
        <v>8513</v>
      </c>
      <c r="BM35" s="4" t="s">
        <v>1379</v>
      </c>
      <c r="BN35" s="4" t="s">
        <v>277</v>
      </c>
      <c r="BO35" s="4" t="s">
        <v>277</v>
      </c>
      <c r="BP35" s="4" t="s">
        <v>277</v>
      </c>
      <c r="BQ35" s="4" t="s">
        <v>277</v>
      </c>
      <c r="BR35" s="4" t="s">
        <v>277</v>
      </c>
      <c r="BS35" s="4" t="s">
        <v>277</v>
      </c>
      <c r="BT35" s="4" t="s">
        <v>277</v>
      </c>
      <c r="BU35" s="4" t="s">
        <v>277</v>
      </c>
      <c r="BV35" s="4" t="s">
        <v>277</v>
      </c>
      <c r="BW35" s="4" t="s">
        <v>277</v>
      </c>
      <c r="BX35" s="4" t="s">
        <v>277</v>
      </c>
      <c r="BY35" s="4" t="s">
        <v>277</v>
      </c>
      <c r="BZ35" s="4" t="s">
        <v>277</v>
      </c>
      <c r="CA35" s="4" t="s">
        <v>277</v>
      </c>
      <c r="CB35" s="4" t="s">
        <v>277</v>
      </c>
      <c r="CC35" s="4" t="s">
        <v>277</v>
      </c>
      <c r="CD35" s="4" t="s">
        <v>277</v>
      </c>
      <c r="CE35" s="4" t="s">
        <v>277</v>
      </c>
      <c r="CF35" s="4" t="s">
        <v>277</v>
      </c>
      <c r="CG35" s="4" t="s">
        <v>277</v>
      </c>
      <c r="CH35" s="4" t="s">
        <v>277</v>
      </c>
      <c r="CI35" s="4" t="s">
        <v>277</v>
      </c>
      <c r="CJ35" s="4" t="s">
        <v>277</v>
      </c>
      <c r="CK35" s="4" t="s">
        <v>277</v>
      </c>
      <c r="CL35" s="4" t="s">
        <v>277</v>
      </c>
      <c r="CM35" s="4" t="s">
        <v>277</v>
      </c>
      <c r="CN35" s="4" t="s">
        <v>277</v>
      </c>
      <c r="CO35" s="4" t="s">
        <v>277</v>
      </c>
      <c r="CP35" s="4" t="s">
        <v>277</v>
      </c>
      <c r="CQ35" s="4" t="s">
        <v>277</v>
      </c>
      <c r="CR35" s="4" t="s">
        <v>277</v>
      </c>
      <c r="CS35" s="4" t="s">
        <v>277</v>
      </c>
      <c r="CT35" s="4" t="s">
        <v>277</v>
      </c>
      <c r="CU35" s="4" t="s">
        <v>277</v>
      </c>
      <c r="CV35" s="4" t="s">
        <v>277</v>
      </c>
      <c r="CW35" s="4" t="s">
        <v>277</v>
      </c>
      <c r="CX35" s="4" t="s">
        <v>277</v>
      </c>
      <c r="CY35" s="4" t="s">
        <v>277</v>
      </c>
      <c r="CZ35" s="4" t="s">
        <v>277</v>
      </c>
      <c r="DA35" s="4" t="s">
        <v>277</v>
      </c>
      <c r="DB35" s="4" t="s">
        <v>277</v>
      </c>
      <c r="DC35" s="4" t="s">
        <v>277</v>
      </c>
      <c r="DD35" s="4" t="s">
        <v>277</v>
      </c>
      <c r="DE35" s="4" t="s">
        <v>537</v>
      </c>
      <c r="DF35" s="4" t="s">
        <v>1794</v>
      </c>
      <c r="DG35" s="4" t="s">
        <v>2121</v>
      </c>
      <c r="DH35" s="4" t="s">
        <v>8514</v>
      </c>
      <c r="DI35" s="4" t="s">
        <v>277</v>
      </c>
      <c r="DJ35" s="4" t="s">
        <v>277</v>
      </c>
      <c r="DK35" s="4" t="s">
        <v>277</v>
      </c>
      <c r="DL35" s="4" t="s">
        <v>277</v>
      </c>
      <c r="DM35" s="4" t="s">
        <v>277</v>
      </c>
      <c r="DN35" s="4" t="s">
        <v>277</v>
      </c>
      <c r="DO35" s="4" t="s">
        <v>277</v>
      </c>
      <c r="DP35" s="4" t="s">
        <v>277</v>
      </c>
      <c r="DQ35" s="4" t="s">
        <v>277</v>
      </c>
      <c r="DR35" s="4" t="s">
        <v>277</v>
      </c>
      <c r="DS35" s="4" t="s">
        <v>277</v>
      </c>
      <c r="DT35" s="4" t="s">
        <v>277</v>
      </c>
      <c r="DU35" s="4" t="s">
        <v>277</v>
      </c>
      <c r="DV35" s="4" t="s">
        <v>277</v>
      </c>
      <c r="DW35" s="4" t="s">
        <v>277</v>
      </c>
      <c r="DX35" s="4" t="s">
        <v>277</v>
      </c>
      <c r="DY35" s="4" t="s">
        <v>277</v>
      </c>
      <c r="DZ35" s="4" t="s">
        <v>277</v>
      </c>
      <c r="EA35" s="4" t="s">
        <v>277</v>
      </c>
      <c r="EB35" s="4" t="s">
        <v>277</v>
      </c>
      <c r="EC35" s="4" t="s">
        <v>277</v>
      </c>
      <c r="ED35" s="4" t="s">
        <v>277</v>
      </c>
      <c r="EE35" s="4" t="s">
        <v>277</v>
      </c>
      <c r="EF35" s="4" t="s">
        <v>277</v>
      </c>
      <c r="EG35" s="4" t="s">
        <v>277</v>
      </c>
      <c r="EH35" s="4" t="s">
        <v>277</v>
      </c>
      <c r="EI35" s="4" t="s">
        <v>277</v>
      </c>
      <c r="EJ35" s="4" t="s">
        <v>277</v>
      </c>
      <c r="EK35" s="4" t="s">
        <v>277</v>
      </c>
      <c r="EL35" s="4" t="s">
        <v>277</v>
      </c>
      <c r="EM35" s="4" t="s">
        <v>277</v>
      </c>
      <c r="EN35" s="4" t="s">
        <v>277</v>
      </c>
      <c r="EO35" s="4" t="s">
        <v>277</v>
      </c>
      <c r="EP35" s="4" t="s">
        <v>277</v>
      </c>
      <c r="EQ35" s="4" t="s">
        <v>277</v>
      </c>
      <c r="ER35" s="4" t="s">
        <v>277</v>
      </c>
      <c r="ES35" s="4" t="s">
        <v>277</v>
      </c>
      <c r="ET35" s="4" t="s">
        <v>277</v>
      </c>
      <c r="EU35" s="4" t="s">
        <v>277</v>
      </c>
      <c r="EV35" s="4" t="s">
        <v>277</v>
      </c>
      <c r="EW35" s="4" t="s">
        <v>277</v>
      </c>
      <c r="EX35" s="4" t="s">
        <v>277</v>
      </c>
      <c r="EY35" s="4" t="s">
        <v>277</v>
      </c>
      <c r="EZ35" s="4" t="s">
        <v>277</v>
      </c>
      <c r="FA35" s="4" t="s">
        <v>277</v>
      </c>
      <c r="FB35" s="4" t="s">
        <v>277</v>
      </c>
      <c r="FC35" s="4" t="s">
        <v>277</v>
      </c>
      <c r="FD35" s="4" t="s">
        <v>277</v>
      </c>
      <c r="FE35" s="4" t="s">
        <v>277</v>
      </c>
      <c r="FF35" s="4" t="s">
        <v>277</v>
      </c>
      <c r="FG35" s="4" t="s">
        <v>277</v>
      </c>
      <c r="FH35" s="4" t="s">
        <v>277</v>
      </c>
      <c r="FI35" s="4" t="s">
        <v>277</v>
      </c>
      <c r="FJ35" s="4" t="s">
        <v>277</v>
      </c>
      <c r="FK35" s="4" t="s">
        <v>277</v>
      </c>
      <c r="FL35" s="4" t="s">
        <v>277</v>
      </c>
      <c r="FM35" s="4" t="s">
        <v>277</v>
      </c>
      <c r="FN35" s="4" t="s">
        <v>277</v>
      </c>
      <c r="FO35" s="4" t="s">
        <v>277</v>
      </c>
      <c r="FP35" s="4" t="s">
        <v>277</v>
      </c>
      <c r="FQ35" s="4" t="s">
        <v>277</v>
      </c>
      <c r="FR35" s="4" t="s">
        <v>8515</v>
      </c>
      <c r="FS35" s="4" t="s">
        <v>8516</v>
      </c>
      <c r="FT35" s="4" t="s">
        <v>503</v>
      </c>
      <c r="FU35" s="4" t="s">
        <v>277</v>
      </c>
      <c r="FV35" s="4" t="s">
        <v>277</v>
      </c>
      <c r="FW35" s="4" t="s">
        <v>277</v>
      </c>
      <c r="FX35" s="4" t="s">
        <v>8517</v>
      </c>
      <c r="FY35" s="4" t="s">
        <v>928</v>
      </c>
      <c r="FZ35" s="4" t="s">
        <v>277</v>
      </c>
      <c r="GA35" s="4" t="s">
        <v>277</v>
      </c>
      <c r="GB35" s="4" t="s">
        <v>8518</v>
      </c>
      <c r="GC35" s="4" t="s">
        <v>503</v>
      </c>
      <c r="GD35" s="4" t="s">
        <v>277</v>
      </c>
      <c r="GE35" s="4" t="s">
        <v>277</v>
      </c>
      <c r="GF35" s="4" t="s">
        <v>277</v>
      </c>
      <c r="GG35" s="4" t="s">
        <v>8519</v>
      </c>
      <c r="GH35" s="4" t="s">
        <v>928</v>
      </c>
      <c r="GI35" s="4" t="s">
        <v>277</v>
      </c>
      <c r="GJ35" s="4" t="s">
        <v>277</v>
      </c>
      <c r="GK35" s="4" t="s">
        <v>8520</v>
      </c>
      <c r="GL35" s="4" t="s">
        <v>503</v>
      </c>
      <c r="GM35" s="4" t="s">
        <v>277</v>
      </c>
      <c r="GN35" s="4" t="s">
        <v>277</v>
      </c>
      <c r="GO35" s="4" t="s">
        <v>277</v>
      </c>
      <c r="GP35" s="4" t="s">
        <v>8521</v>
      </c>
      <c r="GQ35" s="4" t="s">
        <v>928</v>
      </c>
      <c r="GR35" s="4" t="s">
        <v>277</v>
      </c>
      <c r="GS35" s="4" t="s">
        <v>277</v>
      </c>
      <c r="GT35" s="4" t="s">
        <v>8522</v>
      </c>
      <c r="GU35" s="4" t="s">
        <v>503</v>
      </c>
      <c r="GV35" s="4" t="s">
        <v>277</v>
      </c>
      <c r="GW35" s="4" t="s">
        <v>277</v>
      </c>
      <c r="GX35" s="4" t="s">
        <v>277</v>
      </c>
      <c r="GY35" s="4" t="s">
        <v>8523</v>
      </c>
      <c r="GZ35" s="4" t="s">
        <v>300</v>
      </c>
      <c r="HA35" s="4" t="s">
        <v>277</v>
      </c>
      <c r="HB35" s="4" t="s">
        <v>277</v>
      </c>
      <c r="HC35" s="4" t="s">
        <v>8524</v>
      </c>
      <c r="HD35" s="4" t="s">
        <v>503</v>
      </c>
      <c r="HE35" s="4" t="s">
        <v>277</v>
      </c>
      <c r="HF35" s="4" t="s">
        <v>277</v>
      </c>
      <c r="HG35" s="4" t="s">
        <v>277</v>
      </c>
      <c r="HH35" s="4" t="s">
        <v>8525</v>
      </c>
      <c r="HI35" s="4" t="s">
        <v>300</v>
      </c>
      <c r="HJ35" s="4" t="s">
        <v>277</v>
      </c>
      <c r="HK35" s="4" t="s">
        <v>277</v>
      </c>
      <c r="HL35" s="4" t="s">
        <v>277</v>
      </c>
      <c r="HM35" s="4" t="s">
        <v>277</v>
      </c>
      <c r="HN35" s="4" t="s">
        <v>277</v>
      </c>
      <c r="HO35" s="4" t="s">
        <v>277</v>
      </c>
      <c r="HP35" s="4" t="s">
        <v>277</v>
      </c>
      <c r="HQ35" s="4" t="s">
        <v>277</v>
      </c>
      <c r="HR35" s="4" t="s">
        <v>277</v>
      </c>
      <c r="HS35" s="4" t="s">
        <v>277</v>
      </c>
      <c r="HT35" s="4" t="s">
        <v>277</v>
      </c>
      <c r="HU35" s="4" t="s">
        <v>277</v>
      </c>
      <c r="HV35" s="4" t="s">
        <v>277</v>
      </c>
      <c r="HW35" s="4" t="s">
        <v>277</v>
      </c>
      <c r="HX35" s="4" t="s">
        <v>277</v>
      </c>
      <c r="HY35" s="4" t="s">
        <v>277</v>
      </c>
      <c r="HZ35" s="4" t="s">
        <v>277</v>
      </c>
      <c r="IA35" s="4" t="s">
        <v>277</v>
      </c>
      <c r="IB35" s="4" t="s">
        <v>277</v>
      </c>
      <c r="IC35" s="4" t="s">
        <v>277</v>
      </c>
      <c r="ID35" s="4" t="s">
        <v>277</v>
      </c>
      <c r="IE35" s="4" t="s">
        <v>277</v>
      </c>
      <c r="IF35" s="4" t="s">
        <v>277</v>
      </c>
      <c r="IG35" s="4" t="s">
        <v>277</v>
      </c>
      <c r="IH35" s="4" t="s">
        <v>277</v>
      </c>
      <c r="II35" s="4" t="s">
        <v>277</v>
      </c>
      <c r="IJ35" s="4" t="s">
        <v>277</v>
      </c>
      <c r="IK35" s="4" t="s">
        <v>277</v>
      </c>
      <c r="IL35" s="4" t="s">
        <v>277</v>
      </c>
      <c r="IM35" s="4" t="s">
        <v>277</v>
      </c>
      <c r="IN35" s="4" t="s">
        <v>277</v>
      </c>
      <c r="IO35" s="4" t="s">
        <v>277</v>
      </c>
      <c r="IP35" s="4" t="s">
        <v>277</v>
      </c>
      <c r="IQ35" s="4" t="s">
        <v>277</v>
      </c>
      <c r="IR35" s="4" t="s">
        <v>277</v>
      </c>
      <c r="IS35" s="4" t="s">
        <v>277</v>
      </c>
      <c r="IT35" s="4" t="s">
        <v>277</v>
      </c>
      <c r="IU35" s="4" t="s">
        <v>277</v>
      </c>
      <c r="IV35" s="4" t="s">
        <v>277</v>
      </c>
      <c r="IW35" s="4" t="s">
        <v>277</v>
      </c>
      <c r="IX35" s="4" t="s">
        <v>277</v>
      </c>
      <c r="IY35" s="4" t="s">
        <v>277</v>
      </c>
      <c r="IZ35" s="4" t="s">
        <v>277</v>
      </c>
      <c r="JA35" s="4" t="s">
        <v>277</v>
      </c>
      <c r="JB35" s="4" t="s">
        <v>1987</v>
      </c>
      <c r="JC35" s="4" t="s">
        <v>6847</v>
      </c>
      <c r="JD35" s="4" t="s">
        <v>5651</v>
      </c>
      <c r="JE35" s="4" t="s">
        <v>837</v>
      </c>
      <c r="JF35" s="4" t="s">
        <v>2802</v>
      </c>
      <c r="JG35" s="4" t="s">
        <v>313</v>
      </c>
      <c r="JH35" s="4" t="s">
        <v>313</v>
      </c>
      <c r="JI35" s="4" t="s">
        <v>313</v>
      </c>
      <c r="JJ35" s="4" t="s">
        <v>313</v>
      </c>
      <c r="JK35" s="4" t="s">
        <v>313</v>
      </c>
      <c r="JL35" s="4" t="s">
        <v>313</v>
      </c>
      <c r="JM35" s="4" t="s">
        <v>313</v>
      </c>
      <c r="JN35" s="4" t="s">
        <v>313</v>
      </c>
      <c r="JO35" s="4" t="s">
        <v>312</v>
      </c>
      <c r="JP35" s="4" t="s">
        <v>313</v>
      </c>
      <c r="JQ35" s="4" t="s">
        <v>8526</v>
      </c>
      <c r="JR35" s="4" t="s">
        <v>8527</v>
      </c>
      <c r="JS35" s="4" t="s">
        <v>8528</v>
      </c>
      <c r="JT35" s="4" t="s">
        <v>8529</v>
      </c>
    </row>
    <row r="36" spans="1:280" ht="50.1" customHeight="1" x14ac:dyDescent="0.3">
      <c r="A36" s="4" t="s">
        <v>8714</v>
      </c>
      <c r="B36" s="4" t="s">
        <v>8715</v>
      </c>
      <c r="C36" s="4" t="s">
        <v>554</v>
      </c>
      <c r="D36" s="4" t="s">
        <v>555</v>
      </c>
      <c r="E36" s="4" t="s">
        <v>267</v>
      </c>
      <c r="F36" s="4" t="s">
        <v>926</v>
      </c>
      <c r="G36" s="4" t="s">
        <v>269</v>
      </c>
      <c r="H36" s="4" t="s">
        <v>270</v>
      </c>
      <c r="I36" s="4" t="s">
        <v>8716</v>
      </c>
      <c r="J36" s="4" t="s">
        <v>8717</v>
      </c>
      <c r="K36" s="4" t="s">
        <v>8718</v>
      </c>
      <c r="L36" s="4" t="s">
        <v>8719</v>
      </c>
      <c r="M36" s="4" t="s">
        <v>275</v>
      </c>
      <c r="N36" s="4" t="s">
        <v>275</v>
      </c>
      <c r="O36" s="4" t="s">
        <v>382</v>
      </c>
      <c r="P36" s="4" t="s">
        <v>4781</v>
      </c>
      <c r="Q36" s="4" t="s">
        <v>1113</v>
      </c>
      <c r="R36" s="4" t="s">
        <v>562</v>
      </c>
      <c r="S36" s="4" t="s">
        <v>957</v>
      </c>
      <c r="T36" s="4" t="s">
        <v>277</v>
      </c>
      <c r="U36" s="4" t="s">
        <v>277</v>
      </c>
      <c r="V36" s="4" t="s">
        <v>277</v>
      </c>
      <c r="W36" s="4" t="s">
        <v>277</v>
      </c>
      <c r="X36" s="4" t="s">
        <v>277</v>
      </c>
      <c r="Y36" s="4" t="s">
        <v>277</v>
      </c>
      <c r="Z36" s="4" t="s">
        <v>277</v>
      </c>
      <c r="AA36" s="4" t="s">
        <v>277</v>
      </c>
      <c r="AB36" s="4" t="s">
        <v>277</v>
      </c>
      <c r="AC36" s="4" t="s">
        <v>277</v>
      </c>
      <c r="AD36" s="4" t="s">
        <v>277</v>
      </c>
      <c r="AE36" s="4" t="s">
        <v>277</v>
      </c>
      <c r="AF36" s="4" t="s">
        <v>277</v>
      </c>
      <c r="AG36" s="4" t="s">
        <v>277</v>
      </c>
      <c r="AH36" s="4" t="s">
        <v>277</v>
      </c>
      <c r="AI36" s="4" t="s">
        <v>277</v>
      </c>
      <c r="AJ36" s="4" t="s">
        <v>277</v>
      </c>
      <c r="AK36" s="4" t="s">
        <v>277</v>
      </c>
      <c r="AL36" s="4" t="s">
        <v>277</v>
      </c>
      <c r="AM36" s="4" t="s">
        <v>277</v>
      </c>
      <c r="AN36" s="4" t="s">
        <v>277</v>
      </c>
      <c r="AO36" s="4" t="s">
        <v>277</v>
      </c>
      <c r="AP36" s="4" t="s">
        <v>277</v>
      </c>
      <c r="AQ36" s="4" t="s">
        <v>277</v>
      </c>
      <c r="AR36" s="4" t="s">
        <v>277</v>
      </c>
      <c r="AS36" s="4" t="s">
        <v>277</v>
      </c>
      <c r="AT36" s="4" t="s">
        <v>277</v>
      </c>
      <c r="AU36" s="4" t="s">
        <v>2152</v>
      </c>
      <c r="AV36" s="4" t="s">
        <v>322</v>
      </c>
      <c r="AW36" s="4" t="s">
        <v>8720</v>
      </c>
      <c r="AX36" s="4" t="s">
        <v>690</v>
      </c>
      <c r="AY36" s="4" t="s">
        <v>1716</v>
      </c>
      <c r="AZ36" s="4" t="s">
        <v>355</v>
      </c>
      <c r="BA36" s="4" t="s">
        <v>8721</v>
      </c>
      <c r="BB36" s="4" t="s">
        <v>7311</v>
      </c>
      <c r="BC36" s="4" t="s">
        <v>8722</v>
      </c>
      <c r="BD36" s="4" t="s">
        <v>355</v>
      </c>
      <c r="BE36" s="4" t="s">
        <v>412</v>
      </c>
      <c r="BF36" s="4" t="s">
        <v>6117</v>
      </c>
      <c r="BG36" s="4" t="s">
        <v>357</v>
      </c>
      <c r="BH36" s="4" t="s">
        <v>1420</v>
      </c>
      <c r="BI36" s="4" t="s">
        <v>3027</v>
      </c>
      <c r="BJ36" s="4" t="s">
        <v>8723</v>
      </c>
      <c r="BK36" s="4" t="s">
        <v>3174</v>
      </c>
      <c r="BL36" s="4" t="s">
        <v>8724</v>
      </c>
      <c r="BM36" s="4" t="s">
        <v>1379</v>
      </c>
      <c r="BN36" s="4" t="s">
        <v>412</v>
      </c>
      <c r="BO36" s="4" t="s">
        <v>639</v>
      </c>
      <c r="BP36" s="4" t="s">
        <v>351</v>
      </c>
      <c r="BQ36" s="4" t="s">
        <v>4418</v>
      </c>
      <c r="BR36" s="4" t="s">
        <v>8725</v>
      </c>
      <c r="BS36" s="4" t="s">
        <v>8726</v>
      </c>
      <c r="BT36" s="4" t="s">
        <v>3174</v>
      </c>
      <c r="BU36" s="4" t="s">
        <v>8727</v>
      </c>
      <c r="BV36" s="4" t="s">
        <v>1379</v>
      </c>
      <c r="BW36" s="4" t="s">
        <v>277</v>
      </c>
      <c r="BX36" s="4" t="s">
        <v>277</v>
      </c>
      <c r="BY36" s="4" t="s">
        <v>277</v>
      </c>
      <c r="BZ36" s="4" t="s">
        <v>277</v>
      </c>
      <c r="CA36" s="4" t="s">
        <v>277</v>
      </c>
      <c r="CB36" s="4" t="s">
        <v>277</v>
      </c>
      <c r="CC36" s="4" t="s">
        <v>277</v>
      </c>
      <c r="CD36" s="4" t="s">
        <v>277</v>
      </c>
      <c r="CE36" s="4" t="s">
        <v>277</v>
      </c>
      <c r="CF36" s="4" t="s">
        <v>277</v>
      </c>
      <c r="CG36" s="4" t="s">
        <v>277</v>
      </c>
      <c r="CH36" s="4" t="s">
        <v>277</v>
      </c>
      <c r="CI36" s="4" t="s">
        <v>277</v>
      </c>
      <c r="CJ36" s="4" t="s">
        <v>277</v>
      </c>
      <c r="CK36" s="4" t="s">
        <v>277</v>
      </c>
      <c r="CL36" s="4" t="s">
        <v>277</v>
      </c>
      <c r="CM36" s="4" t="s">
        <v>277</v>
      </c>
      <c r="CN36" s="4" t="s">
        <v>277</v>
      </c>
      <c r="CO36" s="4" t="s">
        <v>277</v>
      </c>
      <c r="CP36" s="4" t="s">
        <v>277</v>
      </c>
      <c r="CQ36" s="4" t="s">
        <v>277</v>
      </c>
      <c r="CR36" s="4" t="s">
        <v>277</v>
      </c>
      <c r="CS36" s="4" t="s">
        <v>277</v>
      </c>
      <c r="CT36" s="4" t="s">
        <v>277</v>
      </c>
      <c r="CU36" s="4" t="s">
        <v>277</v>
      </c>
      <c r="CV36" s="4" t="s">
        <v>277</v>
      </c>
      <c r="CW36" s="4" t="s">
        <v>277</v>
      </c>
      <c r="CX36" s="4" t="s">
        <v>277</v>
      </c>
      <c r="CY36" s="4" t="s">
        <v>277</v>
      </c>
      <c r="CZ36" s="4" t="s">
        <v>277</v>
      </c>
      <c r="DA36" s="4" t="s">
        <v>277</v>
      </c>
      <c r="DB36" s="4" t="s">
        <v>277</v>
      </c>
      <c r="DC36" s="4" t="s">
        <v>277</v>
      </c>
      <c r="DD36" s="4" t="s">
        <v>277</v>
      </c>
      <c r="DE36" s="4" t="s">
        <v>537</v>
      </c>
      <c r="DF36" s="4" t="s">
        <v>988</v>
      </c>
      <c r="DG36" s="4" t="s">
        <v>4225</v>
      </c>
      <c r="DH36" s="4" t="s">
        <v>8728</v>
      </c>
      <c r="DI36" s="4" t="s">
        <v>277</v>
      </c>
      <c r="DJ36" s="4" t="s">
        <v>277</v>
      </c>
      <c r="DK36" s="4" t="s">
        <v>277</v>
      </c>
      <c r="DL36" s="4" t="s">
        <v>277</v>
      </c>
      <c r="DM36" s="4" t="s">
        <v>277</v>
      </c>
      <c r="DN36" s="4" t="s">
        <v>277</v>
      </c>
      <c r="DO36" s="4" t="s">
        <v>277</v>
      </c>
      <c r="DP36" s="4" t="s">
        <v>277</v>
      </c>
      <c r="DQ36" s="4" t="s">
        <v>277</v>
      </c>
      <c r="DR36" s="4" t="s">
        <v>277</v>
      </c>
      <c r="DS36" s="4" t="s">
        <v>277</v>
      </c>
      <c r="DT36" s="4" t="s">
        <v>277</v>
      </c>
      <c r="DU36" s="4" t="s">
        <v>277</v>
      </c>
      <c r="DV36" s="4" t="s">
        <v>277</v>
      </c>
      <c r="DW36" s="4" t="s">
        <v>277</v>
      </c>
      <c r="DX36" s="4" t="s">
        <v>277</v>
      </c>
      <c r="DY36" s="4" t="s">
        <v>277</v>
      </c>
      <c r="DZ36" s="4" t="s">
        <v>277</v>
      </c>
      <c r="EA36" s="4" t="s">
        <v>277</v>
      </c>
      <c r="EB36" s="4" t="s">
        <v>277</v>
      </c>
      <c r="EC36" s="4" t="s">
        <v>277</v>
      </c>
      <c r="ED36" s="4" t="s">
        <v>277</v>
      </c>
      <c r="EE36" s="4" t="s">
        <v>277</v>
      </c>
      <c r="EF36" s="4" t="s">
        <v>277</v>
      </c>
      <c r="EG36" s="4" t="s">
        <v>277</v>
      </c>
      <c r="EH36" s="4" t="s">
        <v>277</v>
      </c>
      <c r="EI36" s="4" t="s">
        <v>277</v>
      </c>
      <c r="EJ36" s="4" t="s">
        <v>277</v>
      </c>
      <c r="EK36" s="4" t="s">
        <v>277</v>
      </c>
      <c r="EL36" s="4" t="s">
        <v>277</v>
      </c>
      <c r="EM36" s="4" t="s">
        <v>277</v>
      </c>
      <c r="EN36" s="4" t="s">
        <v>277</v>
      </c>
      <c r="EO36" s="4" t="s">
        <v>277</v>
      </c>
      <c r="EP36" s="4" t="s">
        <v>277</v>
      </c>
      <c r="EQ36" s="4" t="s">
        <v>277</v>
      </c>
      <c r="ER36" s="4" t="s">
        <v>277</v>
      </c>
      <c r="ES36" s="4" t="s">
        <v>277</v>
      </c>
      <c r="ET36" s="4" t="s">
        <v>277</v>
      </c>
      <c r="EU36" s="4" t="s">
        <v>277</v>
      </c>
      <c r="EV36" s="4" t="s">
        <v>277</v>
      </c>
      <c r="EW36" s="4" t="s">
        <v>277</v>
      </c>
      <c r="EX36" s="4" t="s">
        <v>277</v>
      </c>
      <c r="EY36" s="4" t="s">
        <v>277</v>
      </c>
      <c r="EZ36" s="4" t="s">
        <v>277</v>
      </c>
      <c r="FA36" s="4" t="s">
        <v>277</v>
      </c>
      <c r="FB36" s="4" t="s">
        <v>277</v>
      </c>
      <c r="FC36" s="4" t="s">
        <v>277</v>
      </c>
      <c r="FD36" s="4" t="s">
        <v>277</v>
      </c>
      <c r="FE36" s="4" t="s">
        <v>277</v>
      </c>
      <c r="FF36" s="4" t="s">
        <v>277</v>
      </c>
      <c r="FG36" s="4" t="s">
        <v>277</v>
      </c>
      <c r="FH36" s="4" t="s">
        <v>277</v>
      </c>
      <c r="FI36" s="4" t="s">
        <v>290</v>
      </c>
      <c r="FJ36" s="4" t="s">
        <v>458</v>
      </c>
      <c r="FK36" s="4" t="s">
        <v>459</v>
      </c>
      <c r="FL36" s="4" t="s">
        <v>8729</v>
      </c>
      <c r="FM36" s="4" t="s">
        <v>8480</v>
      </c>
      <c r="FN36" s="4" t="s">
        <v>295</v>
      </c>
      <c r="FO36" s="4" t="s">
        <v>296</v>
      </c>
      <c r="FP36" s="4" t="s">
        <v>8730</v>
      </c>
      <c r="FQ36" s="4" t="s">
        <v>298</v>
      </c>
      <c r="FR36" s="4" t="s">
        <v>651</v>
      </c>
      <c r="FS36" s="4" t="s">
        <v>8731</v>
      </c>
      <c r="FT36" s="4" t="s">
        <v>575</v>
      </c>
      <c r="FU36" s="4" t="s">
        <v>277</v>
      </c>
      <c r="FV36" s="4" t="s">
        <v>277</v>
      </c>
      <c r="FW36" s="4" t="s">
        <v>277</v>
      </c>
      <c r="FX36" s="4" t="s">
        <v>8732</v>
      </c>
      <c r="FY36" s="4" t="s">
        <v>300</v>
      </c>
      <c r="FZ36" s="4" t="s">
        <v>277</v>
      </c>
      <c r="GA36" s="4" t="s">
        <v>277</v>
      </c>
      <c r="GB36" s="4" t="s">
        <v>8733</v>
      </c>
      <c r="GC36" s="4" t="s">
        <v>575</v>
      </c>
      <c r="GD36" s="4" t="s">
        <v>277</v>
      </c>
      <c r="GE36" s="4" t="s">
        <v>277</v>
      </c>
      <c r="GF36" s="4" t="s">
        <v>277</v>
      </c>
      <c r="GG36" s="4" t="s">
        <v>8734</v>
      </c>
      <c r="GH36" s="4" t="s">
        <v>300</v>
      </c>
      <c r="GI36" s="4" t="s">
        <v>277</v>
      </c>
      <c r="GJ36" s="4" t="s">
        <v>277</v>
      </c>
      <c r="GK36" s="4" t="s">
        <v>8735</v>
      </c>
      <c r="GL36" s="4" t="s">
        <v>575</v>
      </c>
      <c r="GM36" s="4" t="s">
        <v>277</v>
      </c>
      <c r="GN36" s="4" t="s">
        <v>277</v>
      </c>
      <c r="GO36" s="4" t="s">
        <v>277</v>
      </c>
      <c r="GP36" s="4" t="s">
        <v>8736</v>
      </c>
      <c r="GQ36" s="4" t="s">
        <v>300</v>
      </c>
      <c r="GR36" s="4" t="s">
        <v>277</v>
      </c>
      <c r="GS36" s="4" t="s">
        <v>277</v>
      </c>
      <c r="GT36" s="4" t="s">
        <v>8737</v>
      </c>
      <c r="GU36" s="4" t="s">
        <v>575</v>
      </c>
      <c r="GV36" s="4" t="s">
        <v>277</v>
      </c>
      <c r="GW36" s="4" t="s">
        <v>277</v>
      </c>
      <c r="GX36" s="4" t="s">
        <v>277</v>
      </c>
      <c r="GY36" s="4" t="s">
        <v>8738</v>
      </c>
      <c r="GZ36" s="4" t="s">
        <v>300</v>
      </c>
      <c r="HA36" s="4" t="s">
        <v>277</v>
      </c>
      <c r="HB36" s="4" t="s">
        <v>277</v>
      </c>
      <c r="HC36" s="4" t="s">
        <v>8739</v>
      </c>
      <c r="HD36" s="4" t="s">
        <v>575</v>
      </c>
      <c r="HE36" s="4" t="s">
        <v>277</v>
      </c>
      <c r="HF36" s="4" t="s">
        <v>277</v>
      </c>
      <c r="HG36" s="4" t="s">
        <v>277</v>
      </c>
      <c r="HH36" s="4" t="s">
        <v>8740</v>
      </c>
      <c r="HI36" s="4" t="s">
        <v>300</v>
      </c>
      <c r="HJ36" s="4" t="s">
        <v>277</v>
      </c>
      <c r="HK36" s="4" t="s">
        <v>277</v>
      </c>
      <c r="HL36" s="4" t="s">
        <v>8741</v>
      </c>
      <c r="HM36" s="4" t="s">
        <v>806</v>
      </c>
      <c r="HN36" s="4" t="s">
        <v>575</v>
      </c>
      <c r="HO36" s="4" t="s">
        <v>304</v>
      </c>
      <c r="HP36" s="4" t="s">
        <v>277</v>
      </c>
      <c r="HQ36" s="4" t="s">
        <v>277</v>
      </c>
      <c r="HR36" s="4" t="s">
        <v>277</v>
      </c>
      <c r="HS36" s="4" t="s">
        <v>8742</v>
      </c>
      <c r="HT36" s="4" t="s">
        <v>305</v>
      </c>
      <c r="HU36" s="4" t="s">
        <v>8743</v>
      </c>
      <c r="HV36" s="4" t="s">
        <v>575</v>
      </c>
      <c r="HW36" s="4" t="s">
        <v>304</v>
      </c>
      <c r="HX36" s="4" t="s">
        <v>277</v>
      </c>
      <c r="HY36" s="4" t="s">
        <v>277</v>
      </c>
      <c r="HZ36" s="4" t="s">
        <v>277</v>
      </c>
      <c r="IA36" s="4" t="s">
        <v>8744</v>
      </c>
      <c r="IB36" s="4" t="s">
        <v>305</v>
      </c>
      <c r="IC36" s="4" t="s">
        <v>1318</v>
      </c>
      <c r="ID36" s="4" t="s">
        <v>575</v>
      </c>
      <c r="IE36" s="4" t="s">
        <v>304</v>
      </c>
      <c r="IF36" s="4" t="s">
        <v>277</v>
      </c>
      <c r="IG36" s="4" t="s">
        <v>277</v>
      </c>
      <c r="IH36" s="4" t="s">
        <v>277</v>
      </c>
      <c r="II36" s="4" t="s">
        <v>8745</v>
      </c>
      <c r="IJ36" s="4" t="s">
        <v>305</v>
      </c>
      <c r="IK36" s="4" t="s">
        <v>277</v>
      </c>
      <c r="IL36" s="4" t="s">
        <v>277</v>
      </c>
      <c r="IM36" s="4" t="s">
        <v>277</v>
      </c>
      <c r="IN36" s="4" t="s">
        <v>277</v>
      </c>
      <c r="IO36" s="4" t="s">
        <v>277</v>
      </c>
      <c r="IP36" s="4" t="s">
        <v>277</v>
      </c>
      <c r="IQ36" s="4" t="s">
        <v>277</v>
      </c>
      <c r="IR36" s="4" t="s">
        <v>277</v>
      </c>
      <c r="IS36" s="4" t="s">
        <v>277</v>
      </c>
      <c r="IT36" s="4" t="s">
        <v>277</v>
      </c>
      <c r="IU36" s="4" t="s">
        <v>277</v>
      </c>
      <c r="IV36" s="4" t="s">
        <v>277</v>
      </c>
      <c r="IW36" s="4" t="s">
        <v>277</v>
      </c>
      <c r="IX36" s="4" t="s">
        <v>277</v>
      </c>
      <c r="IY36" s="4" t="s">
        <v>277</v>
      </c>
      <c r="IZ36" s="4" t="s">
        <v>277</v>
      </c>
      <c r="JA36" s="4" t="s">
        <v>3474</v>
      </c>
      <c r="JB36" s="4" t="s">
        <v>7414</v>
      </c>
      <c r="JC36" s="4" t="s">
        <v>7146</v>
      </c>
      <c r="JD36" s="4" t="s">
        <v>1270</v>
      </c>
      <c r="JE36" s="4" t="s">
        <v>1974</v>
      </c>
      <c r="JF36" s="4" t="s">
        <v>8471</v>
      </c>
      <c r="JG36" s="4" t="s">
        <v>313</v>
      </c>
      <c r="JH36" s="4" t="s">
        <v>313</v>
      </c>
      <c r="JI36" s="4" t="s">
        <v>313</v>
      </c>
      <c r="JJ36" s="4" t="s">
        <v>313</v>
      </c>
      <c r="JK36" s="4" t="s">
        <v>313</v>
      </c>
      <c r="JL36" s="4" t="s">
        <v>2490</v>
      </c>
      <c r="JM36" s="4" t="s">
        <v>2490</v>
      </c>
      <c r="JN36" s="4" t="s">
        <v>312</v>
      </c>
      <c r="JO36" s="4" t="s">
        <v>312</v>
      </c>
      <c r="JP36" s="4" t="s">
        <v>313</v>
      </c>
      <c r="JQ36" s="4" t="s">
        <v>8746</v>
      </c>
      <c r="JR36" s="4" t="s">
        <v>8747</v>
      </c>
      <c r="JS36" s="4" t="s">
        <v>8748</v>
      </c>
      <c r="JT36" s="4" t="s">
        <v>8749</v>
      </c>
    </row>
    <row r="37" spans="1:280" ht="50.1" customHeight="1" x14ac:dyDescent="0.3">
      <c r="A37" s="4" t="s">
        <v>9132</v>
      </c>
      <c r="B37" s="4" t="s">
        <v>9133</v>
      </c>
      <c r="C37" s="4" t="s">
        <v>265</v>
      </c>
      <c r="D37" s="4" t="s">
        <v>266</v>
      </c>
      <c r="E37" s="4" t="s">
        <v>267</v>
      </c>
      <c r="F37" s="4" t="s">
        <v>346</v>
      </c>
      <c r="G37" s="4" t="s">
        <v>269</v>
      </c>
      <c r="H37" s="4" t="s">
        <v>270</v>
      </c>
      <c r="I37" s="4" t="s">
        <v>9134</v>
      </c>
      <c r="J37" s="4" t="s">
        <v>9135</v>
      </c>
      <c r="K37" s="4" t="s">
        <v>9136</v>
      </c>
      <c r="L37" s="4" t="s">
        <v>9137</v>
      </c>
      <c r="M37" s="4" t="s">
        <v>275</v>
      </c>
      <c r="N37" s="4" t="s">
        <v>275</v>
      </c>
      <c r="O37" s="4" t="s">
        <v>276</v>
      </c>
      <c r="P37" s="4" t="s">
        <v>277</v>
      </c>
      <c r="Q37" s="4" t="s">
        <v>277</v>
      </c>
      <c r="R37" s="4" t="s">
        <v>277</v>
      </c>
      <c r="S37" s="4" t="s">
        <v>277</v>
      </c>
      <c r="T37" s="4" t="s">
        <v>277</v>
      </c>
      <c r="U37" s="4" t="s">
        <v>277</v>
      </c>
      <c r="V37" s="4" t="s">
        <v>277</v>
      </c>
      <c r="W37" s="4" t="s">
        <v>277</v>
      </c>
      <c r="X37" s="4" t="s">
        <v>277</v>
      </c>
      <c r="Y37" s="4" t="s">
        <v>277</v>
      </c>
      <c r="Z37" s="4" t="s">
        <v>277</v>
      </c>
      <c r="AA37" s="4" t="s">
        <v>277</v>
      </c>
      <c r="AB37" s="4" t="s">
        <v>277</v>
      </c>
      <c r="AC37" s="4" t="s">
        <v>277</v>
      </c>
      <c r="AD37" s="4" t="s">
        <v>277</v>
      </c>
      <c r="AE37" s="4" t="s">
        <v>277</v>
      </c>
      <c r="AF37" s="4" t="s">
        <v>277</v>
      </c>
      <c r="AG37" s="4" t="s">
        <v>277</v>
      </c>
      <c r="AH37" s="4" t="s">
        <v>277</v>
      </c>
      <c r="AI37" s="4" t="s">
        <v>277</v>
      </c>
      <c r="AJ37" s="4" t="s">
        <v>277</v>
      </c>
      <c r="AK37" s="4" t="s">
        <v>277</v>
      </c>
      <c r="AL37" s="4" t="s">
        <v>277</v>
      </c>
      <c r="AM37" s="4" t="s">
        <v>277</v>
      </c>
      <c r="AN37" s="4" t="s">
        <v>277</v>
      </c>
      <c r="AO37" s="4" t="s">
        <v>277</v>
      </c>
      <c r="AP37" s="4" t="s">
        <v>277</v>
      </c>
      <c r="AQ37" s="4" t="s">
        <v>277</v>
      </c>
      <c r="AR37" s="4" t="s">
        <v>277</v>
      </c>
      <c r="AS37" s="4" t="s">
        <v>277</v>
      </c>
      <c r="AT37" s="4" t="s">
        <v>277</v>
      </c>
      <c r="AU37" s="4" t="s">
        <v>2626</v>
      </c>
      <c r="AV37" s="4" t="s">
        <v>322</v>
      </c>
      <c r="AW37" s="4" t="s">
        <v>9138</v>
      </c>
      <c r="AX37" s="4" t="s">
        <v>668</v>
      </c>
      <c r="AY37" s="4" t="s">
        <v>5184</v>
      </c>
      <c r="AZ37" s="4" t="s">
        <v>355</v>
      </c>
      <c r="BA37" s="4" t="s">
        <v>9139</v>
      </c>
      <c r="BB37" s="4" t="s">
        <v>925</v>
      </c>
      <c r="BC37" s="4" t="s">
        <v>9140</v>
      </c>
      <c r="BD37" s="4" t="s">
        <v>355</v>
      </c>
      <c r="BE37" s="4" t="s">
        <v>283</v>
      </c>
      <c r="BF37" s="4" t="s">
        <v>352</v>
      </c>
      <c r="BG37" s="4" t="s">
        <v>940</v>
      </c>
      <c r="BH37" s="4" t="s">
        <v>1929</v>
      </c>
      <c r="BI37" s="4" t="s">
        <v>6758</v>
      </c>
      <c r="BJ37" s="4" t="s">
        <v>9141</v>
      </c>
      <c r="BK37" s="4" t="s">
        <v>6261</v>
      </c>
      <c r="BL37" s="4" t="s">
        <v>9142</v>
      </c>
      <c r="BM37" s="4" t="s">
        <v>3022</v>
      </c>
      <c r="BN37" s="4" t="s">
        <v>283</v>
      </c>
      <c r="BO37" s="4" t="s">
        <v>352</v>
      </c>
      <c r="BP37" s="4" t="s">
        <v>1003</v>
      </c>
      <c r="BQ37" s="4" t="s">
        <v>6341</v>
      </c>
      <c r="BR37" s="4" t="s">
        <v>2640</v>
      </c>
      <c r="BS37" s="4" t="s">
        <v>9143</v>
      </c>
      <c r="BT37" s="4" t="s">
        <v>6706</v>
      </c>
      <c r="BU37" s="4" t="s">
        <v>9144</v>
      </c>
      <c r="BV37" s="4" t="s">
        <v>9145</v>
      </c>
      <c r="BW37" s="4" t="s">
        <v>277</v>
      </c>
      <c r="BX37" s="4" t="s">
        <v>277</v>
      </c>
      <c r="BY37" s="4" t="s">
        <v>277</v>
      </c>
      <c r="BZ37" s="4" t="s">
        <v>277</v>
      </c>
      <c r="CA37" s="4" t="s">
        <v>277</v>
      </c>
      <c r="CB37" s="4" t="s">
        <v>277</v>
      </c>
      <c r="CC37" s="4" t="s">
        <v>277</v>
      </c>
      <c r="CD37" s="4" t="s">
        <v>277</v>
      </c>
      <c r="CE37" s="4" t="s">
        <v>277</v>
      </c>
      <c r="CF37" s="4" t="s">
        <v>277</v>
      </c>
      <c r="CG37" s="4" t="s">
        <v>277</v>
      </c>
      <c r="CH37" s="4" t="s">
        <v>277</v>
      </c>
      <c r="CI37" s="4" t="s">
        <v>277</v>
      </c>
      <c r="CJ37" s="4" t="s">
        <v>277</v>
      </c>
      <c r="CK37" s="4" t="s">
        <v>277</v>
      </c>
      <c r="CL37" s="4" t="s">
        <v>277</v>
      </c>
      <c r="CM37" s="4" t="s">
        <v>277</v>
      </c>
      <c r="CN37" s="4" t="s">
        <v>277</v>
      </c>
      <c r="CO37" s="4" t="s">
        <v>277</v>
      </c>
      <c r="CP37" s="4" t="s">
        <v>277</v>
      </c>
      <c r="CQ37" s="4" t="s">
        <v>277</v>
      </c>
      <c r="CR37" s="4" t="s">
        <v>277</v>
      </c>
      <c r="CS37" s="4" t="s">
        <v>277</v>
      </c>
      <c r="CT37" s="4" t="s">
        <v>277</v>
      </c>
      <c r="CU37" s="4" t="s">
        <v>277</v>
      </c>
      <c r="CV37" s="4" t="s">
        <v>277</v>
      </c>
      <c r="CW37" s="4" t="s">
        <v>277</v>
      </c>
      <c r="CX37" s="4" t="s">
        <v>277</v>
      </c>
      <c r="CY37" s="4" t="s">
        <v>277</v>
      </c>
      <c r="CZ37" s="4" t="s">
        <v>277</v>
      </c>
      <c r="DA37" s="4" t="s">
        <v>277</v>
      </c>
      <c r="DB37" s="4" t="s">
        <v>277</v>
      </c>
      <c r="DC37" s="4" t="s">
        <v>277</v>
      </c>
      <c r="DD37" s="4" t="s">
        <v>277</v>
      </c>
      <c r="DE37" s="4" t="s">
        <v>277</v>
      </c>
      <c r="DF37" s="4" t="s">
        <v>277</v>
      </c>
      <c r="DG37" s="4" t="s">
        <v>277</v>
      </c>
      <c r="DH37" s="4" t="s">
        <v>277</v>
      </c>
      <c r="DI37" s="4" t="s">
        <v>277</v>
      </c>
      <c r="DJ37" s="4" t="s">
        <v>277</v>
      </c>
      <c r="DK37" s="4" t="s">
        <v>277</v>
      </c>
      <c r="DL37" s="4" t="s">
        <v>277</v>
      </c>
      <c r="DM37" s="4" t="s">
        <v>277</v>
      </c>
      <c r="DN37" s="4" t="s">
        <v>277</v>
      </c>
      <c r="DO37" s="4" t="s">
        <v>277</v>
      </c>
      <c r="DP37" s="4" t="s">
        <v>277</v>
      </c>
      <c r="DQ37" s="4" t="s">
        <v>277</v>
      </c>
      <c r="DR37" s="4" t="s">
        <v>277</v>
      </c>
      <c r="DS37" s="4" t="s">
        <v>277</v>
      </c>
      <c r="DT37" s="4" t="s">
        <v>277</v>
      </c>
      <c r="DU37" s="4" t="s">
        <v>277</v>
      </c>
      <c r="DV37" s="4" t="s">
        <v>277</v>
      </c>
      <c r="DW37" s="4" t="s">
        <v>277</v>
      </c>
      <c r="DX37" s="4" t="s">
        <v>277</v>
      </c>
      <c r="DY37" s="4" t="s">
        <v>277</v>
      </c>
      <c r="DZ37" s="4" t="s">
        <v>277</v>
      </c>
      <c r="EA37" s="4" t="s">
        <v>277</v>
      </c>
      <c r="EB37" s="4" t="s">
        <v>277</v>
      </c>
      <c r="EC37" s="4" t="s">
        <v>277</v>
      </c>
      <c r="ED37" s="4" t="s">
        <v>277</v>
      </c>
      <c r="EE37" s="4" t="s">
        <v>277</v>
      </c>
      <c r="EF37" s="4" t="s">
        <v>277</v>
      </c>
      <c r="EG37" s="4" t="s">
        <v>277</v>
      </c>
      <c r="EH37" s="4" t="s">
        <v>277</v>
      </c>
      <c r="EI37" s="4" t="s">
        <v>277</v>
      </c>
      <c r="EJ37" s="4" t="s">
        <v>277</v>
      </c>
      <c r="EK37" s="4" t="s">
        <v>797</v>
      </c>
      <c r="EL37" s="4" t="s">
        <v>2010</v>
      </c>
      <c r="EM37" s="4" t="s">
        <v>5892</v>
      </c>
      <c r="EN37" s="4" t="s">
        <v>9146</v>
      </c>
      <c r="EO37" s="4" t="s">
        <v>277</v>
      </c>
      <c r="EP37" s="4" t="s">
        <v>277</v>
      </c>
      <c r="EQ37" s="4" t="s">
        <v>277</v>
      </c>
      <c r="ER37" s="4" t="s">
        <v>277</v>
      </c>
      <c r="ES37" s="4" t="s">
        <v>277</v>
      </c>
      <c r="ET37" s="4" t="s">
        <v>277</v>
      </c>
      <c r="EU37" s="4" t="s">
        <v>277</v>
      </c>
      <c r="EV37" s="4" t="s">
        <v>277</v>
      </c>
      <c r="EW37" s="4" t="s">
        <v>277</v>
      </c>
      <c r="EX37" s="4" t="s">
        <v>277</v>
      </c>
      <c r="EY37" s="4" t="s">
        <v>277</v>
      </c>
      <c r="EZ37" s="4" t="s">
        <v>277</v>
      </c>
      <c r="FA37" s="4" t="s">
        <v>277</v>
      </c>
      <c r="FB37" s="4" t="s">
        <v>277</v>
      </c>
      <c r="FC37" s="4" t="s">
        <v>277</v>
      </c>
      <c r="FD37" s="4" t="s">
        <v>277</v>
      </c>
      <c r="FE37" s="4" t="s">
        <v>277</v>
      </c>
      <c r="FF37" s="4" t="s">
        <v>277</v>
      </c>
      <c r="FG37" s="4" t="s">
        <v>277</v>
      </c>
      <c r="FH37" s="4" t="s">
        <v>277</v>
      </c>
      <c r="FI37" s="4" t="s">
        <v>267</v>
      </c>
      <c r="FJ37" s="4" t="s">
        <v>295</v>
      </c>
      <c r="FK37" s="4" t="s">
        <v>296</v>
      </c>
      <c r="FL37" s="4" t="s">
        <v>9147</v>
      </c>
      <c r="FM37" s="4" t="s">
        <v>2407</v>
      </c>
      <c r="FN37" s="4" t="s">
        <v>277</v>
      </c>
      <c r="FO37" s="4" t="s">
        <v>277</v>
      </c>
      <c r="FP37" s="4" t="s">
        <v>277</v>
      </c>
      <c r="FQ37" s="4" t="s">
        <v>277</v>
      </c>
      <c r="FR37" s="4" t="s">
        <v>424</v>
      </c>
      <c r="FS37" s="4" t="s">
        <v>9148</v>
      </c>
      <c r="FT37" s="4" t="s">
        <v>299</v>
      </c>
      <c r="FU37" s="4" t="s">
        <v>277</v>
      </c>
      <c r="FV37" s="4" t="s">
        <v>277</v>
      </c>
      <c r="FW37" s="4" t="s">
        <v>277</v>
      </c>
      <c r="FX37" s="4" t="s">
        <v>9149</v>
      </c>
      <c r="FY37" s="4" t="s">
        <v>300</v>
      </c>
      <c r="FZ37" s="4" t="s">
        <v>277</v>
      </c>
      <c r="GA37" s="4" t="s">
        <v>277</v>
      </c>
      <c r="GB37" s="4" t="s">
        <v>9150</v>
      </c>
      <c r="GC37" s="4" t="s">
        <v>299</v>
      </c>
      <c r="GD37" s="4" t="s">
        <v>277</v>
      </c>
      <c r="GE37" s="4" t="s">
        <v>277</v>
      </c>
      <c r="GF37" s="4" t="s">
        <v>277</v>
      </c>
      <c r="GG37" s="4" t="s">
        <v>9151</v>
      </c>
      <c r="GH37" s="4" t="s">
        <v>300</v>
      </c>
      <c r="GI37" s="4" t="s">
        <v>277</v>
      </c>
      <c r="GJ37" s="4" t="s">
        <v>277</v>
      </c>
      <c r="GK37" s="4" t="s">
        <v>9152</v>
      </c>
      <c r="GL37" s="4" t="s">
        <v>299</v>
      </c>
      <c r="GM37" s="4" t="s">
        <v>277</v>
      </c>
      <c r="GN37" s="4" t="s">
        <v>277</v>
      </c>
      <c r="GO37" s="4" t="s">
        <v>277</v>
      </c>
      <c r="GP37" s="4" t="s">
        <v>9153</v>
      </c>
      <c r="GQ37" s="4" t="s">
        <v>300</v>
      </c>
      <c r="GR37" s="4" t="s">
        <v>277</v>
      </c>
      <c r="GS37" s="4" t="s">
        <v>277</v>
      </c>
      <c r="GT37" s="4" t="s">
        <v>9154</v>
      </c>
      <c r="GU37" s="4" t="s">
        <v>299</v>
      </c>
      <c r="GV37" s="4" t="s">
        <v>277</v>
      </c>
      <c r="GW37" s="4" t="s">
        <v>277</v>
      </c>
      <c r="GX37" s="4" t="s">
        <v>277</v>
      </c>
      <c r="GY37" s="4" t="s">
        <v>9155</v>
      </c>
      <c r="GZ37" s="4" t="s">
        <v>300</v>
      </c>
      <c r="HA37" s="4" t="s">
        <v>277</v>
      </c>
      <c r="HB37" s="4" t="s">
        <v>277</v>
      </c>
      <c r="HC37" s="4" t="s">
        <v>277</v>
      </c>
      <c r="HD37" s="4" t="s">
        <v>277</v>
      </c>
      <c r="HE37" s="4" t="s">
        <v>277</v>
      </c>
      <c r="HF37" s="4" t="s">
        <v>277</v>
      </c>
      <c r="HG37" s="4" t="s">
        <v>277</v>
      </c>
      <c r="HH37" s="4" t="s">
        <v>277</v>
      </c>
      <c r="HI37" s="4" t="s">
        <v>277</v>
      </c>
      <c r="HJ37" s="4" t="s">
        <v>277</v>
      </c>
      <c r="HK37" s="4" t="s">
        <v>277</v>
      </c>
      <c r="HL37" s="4" t="s">
        <v>2355</v>
      </c>
      <c r="HM37" s="4" t="s">
        <v>9156</v>
      </c>
      <c r="HN37" s="4" t="s">
        <v>299</v>
      </c>
      <c r="HO37" s="4" t="s">
        <v>290</v>
      </c>
      <c r="HP37" s="4" t="s">
        <v>277</v>
      </c>
      <c r="HQ37" s="4" t="s">
        <v>277</v>
      </c>
      <c r="HR37" s="4" t="s">
        <v>277</v>
      </c>
      <c r="HS37" s="4" t="s">
        <v>9157</v>
      </c>
      <c r="HT37" s="4" t="s">
        <v>444</v>
      </c>
      <c r="HU37" s="4" t="s">
        <v>9158</v>
      </c>
      <c r="HV37" s="4" t="s">
        <v>299</v>
      </c>
      <c r="HW37" s="4" t="s">
        <v>1241</v>
      </c>
      <c r="HX37" s="4" t="s">
        <v>277</v>
      </c>
      <c r="HY37" s="4" t="s">
        <v>277</v>
      </c>
      <c r="HZ37" s="4" t="s">
        <v>277</v>
      </c>
      <c r="IA37" s="4" t="s">
        <v>9159</v>
      </c>
      <c r="IB37" s="4" t="s">
        <v>9160</v>
      </c>
      <c r="IC37" s="4" t="s">
        <v>277</v>
      </c>
      <c r="ID37" s="4" t="s">
        <v>277</v>
      </c>
      <c r="IE37" s="4" t="s">
        <v>277</v>
      </c>
      <c r="IF37" s="4" t="s">
        <v>277</v>
      </c>
      <c r="IG37" s="4" t="s">
        <v>277</v>
      </c>
      <c r="IH37" s="4" t="s">
        <v>277</v>
      </c>
      <c r="II37" s="4" t="s">
        <v>277</v>
      </c>
      <c r="IJ37" s="4" t="s">
        <v>277</v>
      </c>
      <c r="IK37" s="4" t="s">
        <v>277</v>
      </c>
      <c r="IL37" s="4" t="s">
        <v>277</v>
      </c>
      <c r="IM37" s="4" t="s">
        <v>277</v>
      </c>
      <c r="IN37" s="4" t="s">
        <v>277</v>
      </c>
      <c r="IO37" s="4" t="s">
        <v>277</v>
      </c>
      <c r="IP37" s="4" t="s">
        <v>277</v>
      </c>
      <c r="IQ37" s="4" t="s">
        <v>277</v>
      </c>
      <c r="IR37" s="4" t="s">
        <v>277</v>
      </c>
      <c r="IS37" s="4" t="s">
        <v>277</v>
      </c>
      <c r="IT37" s="4" t="s">
        <v>277</v>
      </c>
      <c r="IU37" s="4" t="s">
        <v>277</v>
      </c>
      <c r="IV37" s="4" t="s">
        <v>277</v>
      </c>
      <c r="IW37" s="4" t="s">
        <v>277</v>
      </c>
      <c r="IX37" s="4" t="s">
        <v>277</v>
      </c>
      <c r="IY37" s="4" t="s">
        <v>277</v>
      </c>
      <c r="IZ37" s="4" t="s">
        <v>277</v>
      </c>
      <c r="JA37" s="4" t="s">
        <v>2358</v>
      </c>
      <c r="JB37" s="4" t="s">
        <v>2234</v>
      </c>
      <c r="JC37" s="4" t="s">
        <v>1860</v>
      </c>
      <c r="JD37" s="4" t="s">
        <v>6698</v>
      </c>
      <c r="JE37" s="4" t="s">
        <v>2311</v>
      </c>
      <c r="JF37" s="4" t="s">
        <v>5336</v>
      </c>
      <c r="JG37" s="4" t="s">
        <v>313</v>
      </c>
      <c r="JH37" s="4" t="s">
        <v>313</v>
      </c>
      <c r="JI37" s="4" t="s">
        <v>313</v>
      </c>
      <c r="JJ37" s="4" t="s">
        <v>313</v>
      </c>
      <c r="JK37" s="4" t="s">
        <v>313</v>
      </c>
      <c r="JL37" s="4" t="s">
        <v>313</v>
      </c>
      <c r="JM37" s="4" t="s">
        <v>313</v>
      </c>
      <c r="JN37" s="4" t="s">
        <v>313</v>
      </c>
      <c r="JO37" s="4" t="s">
        <v>312</v>
      </c>
      <c r="JP37" s="4" t="s">
        <v>313</v>
      </c>
      <c r="JQ37" s="4" t="s">
        <v>9161</v>
      </c>
      <c r="JR37" s="4" t="s">
        <v>9162</v>
      </c>
      <c r="JS37" s="4" t="s">
        <v>9163</v>
      </c>
      <c r="JT37" s="4" t="s">
        <v>9164</v>
      </c>
    </row>
    <row r="38" spans="1:280" ht="50.1" customHeight="1" x14ac:dyDescent="0.3">
      <c r="A38" s="4" t="s">
        <v>9174</v>
      </c>
      <c r="B38" s="4" t="s">
        <v>9175</v>
      </c>
      <c r="C38" s="4" t="s">
        <v>554</v>
      </c>
      <c r="D38" s="4" t="s">
        <v>555</v>
      </c>
      <c r="E38" s="4" t="s">
        <v>267</v>
      </c>
      <c r="F38" s="4" t="s">
        <v>346</v>
      </c>
      <c r="G38" s="4" t="s">
        <v>269</v>
      </c>
      <c r="H38" s="4" t="s">
        <v>270</v>
      </c>
      <c r="I38" s="4" t="s">
        <v>9176</v>
      </c>
      <c r="J38" s="4" t="s">
        <v>9177</v>
      </c>
      <c r="K38" s="4" t="s">
        <v>9178</v>
      </c>
      <c r="L38" s="4" t="s">
        <v>9179</v>
      </c>
      <c r="M38" s="4" t="s">
        <v>275</v>
      </c>
      <c r="N38" s="4" t="s">
        <v>275</v>
      </c>
      <c r="O38" s="4" t="s">
        <v>276</v>
      </c>
      <c r="P38" s="4" t="s">
        <v>277</v>
      </c>
      <c r="Q38" s="4" t="s">
        <v>277</v>
      </c>
      <c r="R38" s="4" t="s">
        <v>277</v>
      </c>
      <c r="S38" s="4" t="s">
        <v>277</v>
      </c>
      <c r="T38" s="4" t="s">
        <v>277</v>
      </c>
      <c r="U38" s="4" t="s">
        <v>277</v>
      </c>
      <c r="V38" s="4" t="s">
        <v>277</v>
      </c>
      <c r="W38" s="4" t="s">
        <v>277</v>
      </c>
      <c r="X38" s="4" t="s">
        <v>277</v>
      </c>
      <c r="Y38" s="4" t="s">
        <v>277</v>
      </c>
      <c r="Z38" s="4" t="s">
        <v>277</v>
      </c>
      <c r="AA38" s="4" t="s">
        <v>277</v>
      </c>
      <c r="AB38" s="4" t="s">
        <v>277</v>
      </c>
      <c r="AC38" s="4" t="s">
        <v>277</v>
      </c>
      <c r="AD38" s="4" t="s">
        <v>277</v>
      </c>
      <c r="AE38" s="4" t="s">
        <v>277</v>
      </c>
      <c r="AF38" s="4" t="s">
        <v>277</v>
      </c>
      <c r="AG38" s="4" t="s">
        <v>277</v>
      </c>
      <c r="AH38" s="4" t="s">
        <v>277</v>
      </c>
      <c r="AI38" s="4" t="s">
        <v>277</v>
      </c>
      <c r="AJ38" s="4" t="s">
        <v>277</v>
      </c>
      <c r="AK38" s="4" t="s">
        <v>277</v>
      </c>
      <c r="AL38" s="4" t="s">
        <v>277</v>
      </c>
      <c r="AM38" s="4" t="s">
        <v>277</v>
      </c>
      <c r="AN38" s="4" t="s">
        <v>277</v>
      </c>
      <c r="AO38" s="4" t="s">
        <v>277</v>
      </c>
      <c r="AP38" s="4" t="s">
        <v>277</v>
      </c>
      <c r="AQ38" s="4" t="s">
        <v>277</v>
      </c>
      <c r="AR38" s="4" t="s">
        <v>277</v>
      </c>
      <c r="AS38" s="4" t="s">
        <v>277</v>
      </c>
      <c r="AT38" s="4" t="s">
        <v>277</v>
      </c>
      <c r="AU38" s="4" t="s">
        <v>1681</v>
      </c>
      <c r="AV38" s="4" t="s">
        <v>283</v>
      </c>
      <c r="AW38" s="4" t="s">
        <v>8550</v>
      </c>
      <c r="AX38" s="4" t="s">
        <v>413</v>
      </c>
      <c r="AY38" s="4" t="s">
        <v>360</v>
      </c>
      <c r="AZ38" s="4" t="s">
        <v>355</v>
      </c>
      <c r="BA38" s="4" t="s">
        <v>9180</v>
      </c>
      <c r="BB38" s="4" t="s">
        <v>2458</v>
      </c>
      <c r="BC38" s="4" t="s">
        <v>9181</v>
      </c>
      <c r="BD38" s="4" t="s">
        <v>411</v>
      </c>
      <c r="BE38" s="4" t="s">
        <v>412</v>
      </c>
      <c r="BF38" s="4" t="s">
        <v>1648</v>
      </c>
      <c r="BG38" s="4" t="s">
        <v>566</v>
      </c>
      <c r="BH38" s="4" t="s">
        <v>1662</v>
      </c>
      <c r="BI38" s="4" t="s">
        <v>1663</v>
      </c>
      <c r="BJ38" s="4" t="s">
        <v>9182</v>
      </c>
      <c r="BK38" s="4" t="s">
        <v>442</v>
      </c>
      <c r="BL38" s="4" t="s">
        <v>9183</v>
      </c>
      <c r="BM38" s="4" t="s">
        <v>638</v>
      </c>
      <c r="BN38" s="4" t="s">
        <v>283</v>
      </c>
      <c r="BO38" s="4" t="s">
        <v>4759</v>
      </c>
      <c r="BP38" s="4" t="s">
        <v>1164</v>
      </c>
      <c r="BQ38" s="4" t="s">
        <v>669</v>
      </c>
      <c r="BR38" s="4" t="s">
        <v>2404</v>
      </c>
      <c r="BS38" s="4" t="s">
        <v>9184</v>
      </c>
      <c r="BT38" s="4" t="s">
        <v>356</v>
      </c>
      <c r="BU38" s="4" t="s">
        <v>9185</v>
      </c>
      <c r="BV38" s="4" t="s">
        <v>8989</v>
      </c>
      <c r="BW38" s="4" t="s">
        <v>277</v>
      </c>
      <c r="BX38" s="4" t="s">
        <v>277</v>
      </c>
      <c r="BY38" s="4" t="s">
        <v>277</v>
      </c>
      <c r="BZ38" s="4" t="s">
        <v>277</v>
      </c>
      <c r="CA38" s="4" t="s">
        <v>277</v>
      </c>
      <c r="CB38" s="4" t="s">
        <v>277</v>
      </c>
      <c r="CC38" s="4" t="s">
        <v>277</v>
      </c>
      <c r="CD38" s="4" t="s">
        <v>277</v>
      </c>
      <c r="CE38" s="4" t="s">
        <v>277</v>
      </c>
      <c r="CF38" s="4" t="s">
        <v>277</v>
      </c>
      <c r="CG38" s="4" t="s">
        <v>277</v>
      </c>
      <c r="CH38" s="4" t="s">
        <v>277</v>
      </c>
      <c r="CI38" s="4" t="s">
        <v>277</v>
      </c>
      <c r="CJ38" s="4" t="s">
        <v>277</v>
      </c>
      <c r="CK38" s="4" t="s">
        <v>277</v>
      </c>
      <c r="CL38" s="4" t="s">
        <v>277</v>
      </c>
      <c r="CM38" s="4" t="s">
        <v>277</v>
      </c>
      <c r="CN38" s="4" t="s">
        <v>277</v>
      </c>
      <c r="CO38" s="4" t="s">
        <v>277</v>
      </c>
      <c r="CP38" s="4" t="s">
        <v>277</v>
      </c>
      <c r="CQ38" s="4" t="s">
        <v>277</v>
      </c>
      <c r="CR38" s="4" t="s">
        <v>277</v>
      </c>
      <c r="CS38" s="4" t="s">
        <v>277</v>
      </c>
      <c r="CT38" s="4" t="s">
        <v>277</v>
      </c>
      <c r="CU38" s="4" t="s">
        <v>277</v>
      </c>
      <c r="CV38" s="4" t="s">
        <v>277</v>
      </c>
      <c r="CW38" s="4" t="s">
        <v>277</v>
      </c>
      <c r="CX38" s="4" t="s">
        <v>277</v>
      </c>
      <c r="CY38" s="4" t="s">
        <v>277</v>
      </c>
      <c r="CZ38" s="4" t="s">
        <v>277</v>
      </c>
      <c r="DA38" s="4" t="s">
        <v>277</v>
      </c>
      <c r="DB38" s="4" t="s">
        <v>277</v>
      </c>
      <c r="DC38" s="4" t="s">
        <v>277</v>
      </c>
      <c r="DD38" s="4" t="s">
        <v>277</v>
      </c>
      <c r="DE38" s="4" t="s">
        <v>277</v>
      </c>
      <c r="DF38" s="4" t="s">
        <v>277</v>
      </c>
      <c r="DG38" s="4" t="s">
        <v>277</v>
      </c>
      <c r="DH38" s="4" t="s">
        <v>277</v>
      </c>
      <c r="DI38" s="4" t="s">
        <v>277</v>
      </c>
      <c r="DJ38" s="4" t="s">
        <v>277</v>
      </c>
      <c r="DK38" s="4" t="s">
        <v>277</v>
      </c>
      <c r="DL38" s="4" t="s">
        <v>277</v>
      </c>
      <c r="DM38" s="4" t="s">
        <v>277</v>
      </c>
      <c r="DN38" s="4" t="s">
        <v>277</v>
      </c>
      <c r="DO38" s="4" t="s">
        <v>277</v>
      </c>
      <c r="DP38" s="4" t="s">
        <v>277</v>
      </c>
      <c r="DQ38" s="4" t="s">
        <v>277</v>
      </c>
      <c r="DR38" s="4" t="s">
        <v>277</v>
      </c>
      <c r="DS38" s="4" t="s">
        <v>277</v>
      </c>
      <c r="DT38" s="4" t="s">
        <v>277</v>
      </c>
      <c r="DU38" s="4" t="s">
        <v>277</v>
      </c>
      <c r="DV38" s="4" t="s">
        <v>277</v>
      </c>
      <c r="DW38" s="4" t="s">
        <v>277</v>
      </c>
      <c r="DX38" s="4" t="s">
        <v>277</v>
      </c>
      <c r="DY38" s="4" t="s">
        <v>277</v>
      </c>
      <c r="DZ38" s="4" t="s">
        <v>277</v>
      </c>
      <c r="EA38" s="4" t="s">
        <v>277</v>
      </c>
      <c r="EB38" s="4" t="s">
        <v>277</v>
      </c>
      <c r="EC38" s="4" t="s">
        <v>277</v>
      </c>
      <c r="ED38" s="4" t="s">
        <v>277</v>
      </c>
      <c r="EE38" s="4" t="s">
        <v>277</v>
      </c>
      <c r="EF38" s="4" t="s">
        <v>277</v>
      </c>
      <c r="EG38" s="4" t="s">
        <v>277</v>
      </c>
      <c r="EH38" s="4" t="s">
        <v>277</v>
      </c>
      <c r="EI38" s="4" t="s">
        <v>277</v>
      </c>
      <c r="EJ38" s="4" t="s">
        <v>277</v>
      </c>
      <c r="EK38" s="4" t="s">
        <v>277</v>
      </c>
      <c r="EL38" s="4" t="s">
        <v>277</v>
      </c>
      <c r="EM38" s="4" t="s">
        <v>277</v>
      </c>
      <c r="EN38" s="4" t="s">
        <v>277</v>
      </c>
      <c r="EO38" s="4" t="s">
        <v>286</v>
      </c>
      <c r="EP38" s="4" t="s">
        <v>9186</v>
      </c>
      <c r="EQ38" s="4" t="s">
        <v>9187</v>
      </c>
      <c r="ER38" s="4" t="s">
        <v>8552</v>
      </c>
      <c r="ES38" s="4" t="s">
        <v>277</v>
      </c>
      <c r="ET38" s="4" t="s">
        <v>277</v>
      </c>
      <c r="EU38" s="4" t="s">
        <v>277</v>
      </c>
      <c r="EV38" s="4" t="s">
        <v>277</v>
      </c>
      <c r="EW38" s="4" t="s">
        <v>277</v>
      </c>
      <c r="EX38" s="4" t="s">
        <v>277</v>
      </c>
      <c r="EY38" s="4" t="s">
        <v>277</v>
      </c>
      <c r="EZ38" s="4" t="s">
        <v>277</v>
      </c>
      <c r="FA38" s="4" t="s">
        <v>277</v>
      </c>
      <c r="FB38" s="4" t="s">
        <v>277</v>
      </c>
      <c r="FC38" s="4" t="s">
        <v>277</v>
      </c>
      <c r="FD38" s="4" t="s">
        <v>277</v>
      </c>
      <c r="FE38" s="4" t="s">
        <v>277</v>
      </c>
      <c r="FF38" s="4" t="s">
        <v>277</v>
      </c>
      <c r="FG38" s="4" t="s">
        <v>277</v>
      </c>
      <c r="FH38" s="4" t="s">
        <v>277</v>
      </c>
      <c r="FI38" s="4" t="s">
        <v>290</v>
      </c>
      <c r="FJ38" s="4" t="s">
        <v>458</v>
      </c>
      <c r="FK38" s="4" t="s">
        <v>459</v>
      </c>
      <c r="FL38" s="4" t="s">
        <v>9188</v>
      </c>
      <c r="FM38" s="4" t="s">
        <v>2383</v>
      </c>
      <c r="FN38" s="4" t="s">
        <v>295</v>
      </c>
      <c r="FO38" s="4" t="s">
        <v>296</v>
      </c>
      <c r="FP38" s="4" t="s">
        <v>9189</v>
      </c>
      <c r="FQ38" s="4" t="s">
        <v>1050</v>
      </c>
      <c r="FR38" s="4" t="s">
        <v>6697</v>
      </c>
      <c r="FS38" s="4" t="s">
        <v>9190</v>
      </c>
      <c r="FT38" s="4" t="s">
        <v>575</v>
      </c>
      <c r="FU38" s="4" t="s">
        <v>277</v>
      </c>
      <c r="FV38" s="4" t="s">
        <v>277</v>
      </c>
      <c r="FW38" s="4" t="s">
        <v>277</v>
      </c>
      <c r="FX38" s="4" t="s">
        <v>9191</v>
      </c>
      <c r="FY38" s="4" t="s">
        <v>300</v>
      </c>
      <c r="FZ38" s="4" t="s">
        <v>277</v>
      </c>
      <c r="GA38" s="4" t="s">
        <v>277</v>
      </c>
      <c r="GB38" s="4" t="s">
        <v>9192</v>
      </c>
      <c r="GC38" s="4" t="s">
        <v>575</v>
      </c>
      <c r="GD38" s="4" t="s">
        <v>277</v>
      </c>
      <c r="GE38" s="4" t="s">
        <v>277</v>
      </c>
      <c r="GF38" s="4" t="s">
        <v>277</v>
      </c>
      <c r="GG38" s="4" t="s">
        <v>9193</v>
      </c>
      <c r="GH38" s="4" t="s">
        <v>300</v>
      </c>
      <c r="GI38" s="4" t="s">
        <v>277</v>
      </c>
      <c r="GJ38" s="4" t="s">
        <v>277</v>
      </c>
      <c r="GK38" s="4" t="s">
        <v>9194</v>
      </c>
      <c r="GL38" s="4" t="s">
        <v>575</v>
      </c>
      <c r="GM38" s="4" t="s">
        <v>277</v>
      </c>
      <c r="GN38" s="4" t="s">
        <v>277</v>
      </c>
      <c r="GO38" s="4" t="s">
        <v>277</v>
      </c>
      <c r="GP38" s="4" t="s">
        <v>9195</v>
      </c>
      <c r="GQ38" s="4" t="s">
        <v>371</v>
      </c>
      <c r="GR38" s="4" t="s">
        <v>277</v>
      </c>
      <c r="GS38" s="4" t="s">
        <v>277</v>
      </c>
      <c r="GT38" s="4" t="s">
        <v>277</v>
      </c>
      <c r="GU38" s="4" t="s">
        <v>277</v>
      </c>
      <c r="GV38" s="4" t="s">
        <v>277</v>
      </c>
      <c r="GW38" s="4" t="s">
        <v>277</v>
      </c>
      <c r="GX38" s="4" t="s">
        <v>277</v>
      </c>
      <c r="GY38" s="4" t="s">
        <v>277</v>
      </c>
      <c r="GZ38" s="4" t="s">
        <v>277</v>
      </c>
      <c r="HA38" s="4" t="s">
        <v>277</v>
      </c>
      <c r="HB38" s="4" t="s">
        <v>277</v>
      </c>
      <c r="HC38" s="4" t="s">
        <v>277</v>
      </c>
      <c r="HD38" s="4" t="s">
        <v>277</v>
      </c>
      <c r="HE38" s="4" t="s">
        <v>277</v>
      </c>
      <c r="HF38" s="4" t="s">
        <v>277</v>
      </c>
      <c r="HG38" s="4" t="s">
        <v>277</v>
      </c>
      <c r="HH38" s="4" t="s">
        <v>277</v>
      </c>
      <c r="HI38" s="4" t="s">
        <v>277</v>
      </c>
      <c r="HJ38" s="4" t="s">
        <v>277</v>
      </c>
      <c r="HK38" s="4" t="s">
        <v>277</v>
      </c>
      <c r="HL38" s="4" t="s">
        <v>9196</v>
      </c>
      <c r="HM38" s="4" t="s">
        <v>2588</v>
      </c>
      <c r="HN38" s="4" t="s">
        <v>575</v>
      </c>
      <c r="HO38" s="4" t="s">
        <v>306</v>
      </c>
      <c r="HP38" s="4" t="s">
        <v>277</v>
      </c>
      <c r="HQ38" s="4" t="s">
        <v>277</v>
      </c>
      <c r="HR38" s="4" t="s">
        <v>277</v>
      </c>
      <c r="HS38" s="4" t="s">
        <v>9197</v>
      </c>
      <c r="HT38" s="4" t="s">
        <v>9198</v>
      </c>
      <c r="HU38" s="4" t="s">
        <v>8691</v>
      </c>
      <c r="HV38" s="4" t="s">
        <v>575</v>
      </c>
      <c r="HW38" s="4" t="s">
        <v>290</v>
      </c>
      <c r="HX38" s="4" t="s">
        <v>277</v>
      </c>
      <c r="HY38" s="4" t="s">
        <v>277</v>
      </c>
      <c r="HZ38" s="4" t="s">
        <v>277</v>
      </c>
      <c r="IA38" s="4" t="s">
        <v>9199</v>
      </c>
      <c r="IB38" s="4" t="s">
        <v>4408</v>
      </c>
      <c r="IC38" s="4" t="s">
        <v>9200</v>
      </c>
      <c r="ID38" s="4" t="s">
        <v>575</v>
      </c>
      <c r="IE38" s="4" t="s">
        <v>306</v>
      </c>
      <c r="IF38" s="4" t="s">
        <v>277</v>
      </c>
      <c r="IG38" s="4" t="s">
        <v>277</v>
      </c>
      <c r="IH38" s="4" t="s">
        <v>277</v>
      </c>
      <c r="II38" s="4" t="s">
        <v>9201</v>
      </c>
      <c r="IJ38" s="4" t="s">
        <v>1693</v>
      </c>
      <c r="IK38" s="4" t="s">
        <v>277</v>
      </c>
      <c r="IL38" s="4" t="s">
        <v>277</v>
      </c>
      <c r="IM38" s="4" t="s">
        <v>277</v>
      </c>
      <c r="IN38" s="4" t="s">
        <v>277</v>
      </c>
      <c r="IO38" s="4" t="s">
        <v>277</v>
      </c>
      <c r="IP38" s="4" t="s">
        <v>277</v>
      </c>
      <c r="IQ38" s="4" t="s">
        <v>277</v>
      </c>
      <c r="IR38" s="4" t="s">
        <v>277</v>
      </c>
      <c r="IS38" s="4" t="s">
        <v>277</v>
      </c>
      <c r="IT38" s="4" t="s">
        <v>277</v>
      </c>
      <c r="IU38" s="4" t="s">
        <v>277</v>
      </c>
      <c r="IV38" s="4" t="s">
        <v>277</v>
      </c>
      <c r="IW38" s="4" t="s">
        <v>277</v>
      </c>
      <c r="IX38" s="4" t="s">
        <v>277</v>
      </c>
      <c r="IY38" s="4" t="s">
        <v>277</v>
      </c>
      <c r="IZ38" s="4" t="s">
        <v>277</v>
      </c>
      <c r="JA38" s="4" t="s">
        <v>5043</v>
      </c>
      <c r="JB38" s="4" t="s">
        <v>2715</v>
      </c>
      <c r="JC38" s="4" t="s">
        <v>1256</v>
      </c>
      <c r="JD38" s="4" t="s">
        <v>3600</v>
      </c>
      <c r="JE38" s="4" t="s">
        <v>2659</v>
      </c>
      <c r="JF38" s="4" t="s">
        <v>2716</v>
      </c>
      <c r="JG38" s="4" t="s">
        <v>313</v>
      </c>
      <c r="JH38" s="4" t="s">
        <v>313</v>
      </c>
      <c r="JI38" s="4" t="s">
        <v>313</v>
      </c>
      <c r="JJ38" s="4" t="s">
        <v>313</v>
      </c>
      <c r="JK38" s="4" t="s">
        <v>313</v>
      </c>
      <c r="JL38" s="4" t="s">
        <v>871</v>
      </c>
      <c r="JM38" s="4" t="s">
        <v>313</v>
      </c>
      <c r="JN38" s="4" t="s">
        <v>312</v>
      </c>
      <c r="JO38" s="4" t="s">
        <v>312</v>
      </c>
      <c r="JP38" s="4" t="s">
        <v>313</v>
      </c>
      <c r="JQ38" s="4" t="s">
        <v>9202</v>
      </c>
      <c r="JR38" s="4" t="s">
        <v>9203</v>
      </c>
      <c r="JS38" s="4" t="s">
        <v>9204</v>
      </c>
      <c r="JT38" s="4" t="s">
        <v>9205</v>
      </c>
    </row>
    <row r="39" spans="1:280" ht="50.1" customHeight="1" x14ac:dyDescent="0.3">
      <c r="A39" s="4" t="s">
        <v>9427</v>
      </c>
      <c r="B39" s="4" t="s">
        <v>9428</v>
      </c>
      <c r="C39" s="4" t="s">
        <v>265</v>
      </c>
      <c r="D39" s="4" t="s">
        <v>266</v>
      </c>
      <c r="E39" s="4" t="s">
        <v>267</v>
      </c>
      <c r="F39" s="4" t="s">
        <v>346</v>
      </c>
      <c r="G39" s="4" t="s">
        <v>269</v>
      </c>
      <c r="H39" s="4" t="s">
        <v>346</v>
      </c>
      <c r="I39" s="4" t="s">
        <v>9429</v>
      </c>
      <c r="J39" s="4" t="s">
        <v>9430</v>
      </c>
      <c r="K39" s="4" t="s">
        <v>9431</v>
      </c>
      <c r="L39" s="4" t="s">
        <v>9432</v>
      </c>
      <c r="M39" s="4" t="s">
        <v>275</v>
      </c>
      <c r="N39" s="4" t="s">
        <v>275</v>
      </c>
      <c r="O39" s="4" t="s">
        <v>276</v>
      </c>
      <c r="P39" s="4" t="s">
        <v>277</v>
      </c>
      <c r="Q39" s="4" t="s">
        <v>277</v>
      </c>
      <c r="R39" s="4" t="s">
        <v>277</v>
      </c>
      <c r="S39" s="4" t="s">
        <v>277</v>
      </c>
      <c r="T39" s="4" t="s">
        <v>277</v>
      </c>
      <c r="U39" s="4" t="s">
        <v>277</v>
      </c>
      <c r="V39" s="4" t="s">
        <v>277</v>
      </c>
      <c r="W39" s="4" t="s">
        <v>277</v>
      </c>
      <c r="X39" s="4" t="s">
        <v>277</v>
      </c>
      <c r="Y39" s="4" t="s">
        <v>277</v>
      </c>
      <c r="Z39" s="4" t="s">
        <v>277</v>
      </c>
      <c r="AA39" s="4" t="s">
        <v>277</v>
      </c>
      <c r="AB39" s="4" t="s">
        <v>277</v>
      </c>
      <c r="AC39" s="4" t="s">
        <v>277</v>
      </c>
      <c r="AD39" s="4" t="s">
        <v>277</v>
      </c>
      <c r="AE39" s="4" t="s">
        <v>277</v>
      </c>
      <c r="AF39" s="4" t="s">
        <v>277</v>
      </c>
      <c r="AG39" s="4" t="s">
        <v>277</v>
      </c>
      <c r="AH39" s="4" t="s">
        <v>277</v>
      </c>
      <c r="AI39" s="4" t="s">
        <v>277</v>
      </c>
      <c r="AJ39" s="4" t="s">
        <v>277</v>
      </c>
      <c r="AK39" s="4" t="s">
        <v>277</v>
      </c>
      <c r="AL39" s="4" t="s">
        <v>277</v>
      </c>
      <c r="AM39" s="4" t="s">
        <v>277</v>
      </c>
      <c r="AN39" s="4" t="s">
        <v>277</v>
      </c>
      <c r="AO39" s="4" t="s">
        <v>277</v>
      </c>
      <c r="AP39" s="4" t="s">
        <v>277</v>
      </c>
      <c r="AQ39" s="4" t="s">
        <v>277</v>
      </c>
      <c r="AR39" s="4" t="s">
        <v>277</v>
      </c>
      <c r="AS39" s="4" t="s">
        <v>277</v>
      </c>
      <c r="AT39" s="4" t="s">
        <v>277</v>
      </c>
      <c r="AU39" s="4" t="s">
        <v>9433</v>
      </c>
      <c r="AV39" s="4" t="s">
        <v>283</v>
      </c>
      <c r="AW39" s="4" t="s">
        <v>5205</v>
      </c>
      <c r="AX39" s="4" t="s">
        <v>1003</v>
      </c>
      <c r="AY39" s="4" t="s">
        <v>1962</v>
      </c>
      <c r="AZ39" s="4" t="s">
        <v>355</v>
      </c>
      <c r="BA39" s="4" t="s">
        <v>9434</v>
      </c>
      <c r="BB39" s="4" t="s">
        <v>2365</v>
      </c>
      <c r="BC39" s="4" t="s">
        <v>9435</v>
      </c>
      <c r="BD39" s="4" t="s">
        <v>2518</v>
      </c>
      <c r="BE39" s="4" t="s">
        <v>283</v>
      </c>
      <c r="BF39" s="4" t="s">
        <v>3397</v>
      </c>
      <c r="BG39" s="4" t="s">
        <v>413</v>
      </c>
      <c r="BH39" s="4" t="s">
        <v>1529</v>
      </c>
      <c r="BI39" s="4" t="s">
        <v>3608</v>
      </c>
      <c r="BJ39" s="4" t="s">
        <v>9436</v>
      </c>
      <c r="BK39" s="4" t="s">
        <v>356</v>
      </c>
      <c r="BL39" s="4" t="s">
        <v>9437</v>
      </c>
      <c r="BM39" s="4" t="s">
        <v>9438</v>
      </c>
      <c r="BN39" s="4" t="s">
        <v>322</v>
      </c>
      <c r="BO39" s="4" t="s">
        <v>9439</v>
      </c>
      <c r="BP39" s="4" t="s">
        <v>2962</v>
      </c>
      <c r="BQ39" s="4" t="s">
        <v>9440</v>
      </c>
      <c r="BR39" s="4" t="s">
        <v>794</v>
      </c>
      <c r="BS39" s="4" t="s">
        <v>2105</v>
      </c>
      <c r="BT39" s="4" t="s">
        <v>1827</v>
      </c>
      <c r="BU39" s="4" t="s">
        <v>9441</v>
      </c>
      <c r="BV39" s="4" t="s">
        <v>9438</v>
      </c>
      <c r="BW39" s="4" t="s">
        <v>412</v>
      </c>
      <c r="BX39" s="4" t="s">
        <v>1648</v>
      </c>
      <c r="BY39" s="4" t="s">
        <v>351</v>
      </c>
      <c r="BZ39" s="4" t="s">
        <v>2282</v>
      </c>
      <c r="CA39" s="4" t="s">
        <v>4659</v>
      </c>
      <c r="CB39" s="4" t="s">
        <v>9442</v>
      </c>
      <c r="CC39" s="4" t="s">
        <v>442</v>
      </c>
      <c r="CD39" s="4" t="s">
        <v>9443</v>
      </c>
      <c r="CE39" s="4" t="s">
        <v>9444</v>
      </c>
      <c r="CF39" s="4" t="s">
        <v>277</v>
      </c>
      <c r="CG39" s="4" t="s">
        <v>277</v>
      </c>
      <c r="CH39" s="4" t="s">
        <v>277</v>
      </c>
      <c r="CI39" s="4" t="s">
        <v>277</v>
      </c>
      <c r="CJ39" s="4" t="s">
        <v>277</v>
      </c>
      <c r="CK39" s="4" t="s">
        <v>277</v>
      </c>
      <c r="CL39" s="4" t="s">
        <v>277</v>
      </c>
      <c r="CM39" s="4" t="s">
        <v>277</v>
      </c>
      <c r="CN39" s="4" t="s">
        <v>277</v>
      </c>
      <c r="CO39" s="4" t="s">
        <v>277</v>
      </c>
      <c r="CP39" s="4" t="s">
        <v>277</v>
      </c>
      <c r="CQ39" s="4" t="s">
        <v>277</v>
      </c>
      <c r="CR39" s="4" t="s">
        <v>277</v>
      </c>
      <c r="CS39" s="4" t="s">
        <v>277</v>
      </c>
      <c r="CT39" s="4" t="s">
        <v>277</v>
      </c>
      <c r="CU39" s="4" t="s">
        <v>277</v>
      </c>
      <c r="CV39" s="4" t="s">
        <v>277</v>
      </c>
      <c r="CW39" s="4" t="s">
        <v>277</v>
      </c>
      <c r="CX39" s="4" t="s">
        <v>277</v>
      </c>
      <c r="CY39" s="4" t="s">
        <v>277</v>
      </c>
      <c r="CZ39" s="4" t="s">
        <v>277</v>
      </c>
      <c r="DA39" s="4" t="s">
        <v>277</v>
      </c>
      <c r="DB39" s="4" t="s">
        <v>277</v>
      </c>
      <c r="DC39" s="4" t="s">
        <v>277</v>
      </c>
      <c r="DD39" s="4" t="s">
        <v>277</v>
      </c>
      <c r="DE39" s="4" t="s">
        <v>277</v>
      </c>
      <c r="DF39" s="4" t="s">
        <v>277</v>
      </c>
      <c r="DG39" s="4" t="s">
        <v>277</v>
      </c>
      <c r="DH39" s="4" t="s">
        <v>277</v>
      </c>
      <c r="DI39" s="4" t="s">
        <v>277</v>
      </c>
      <c r="DJ39" s="4" t="s">
        <v>277</v>
      </c>
      <c r="DK39" s="4" t="s">
        <v>277</v>
      </c>
      <c r="DL39" s="4" t="s">
        <v>277</v>
      </c>
      <c r="DM39" s="4" t="s">
        <v>277</v>
      </c>
      <c r="DN39" s="4" t="s">
        <v>277</v>
      </c>
      <c r="DO39" s="4" t="s">
        <v>277</v>
      </c>
      <c r="DP39" s="4" t="s">
        <v>277</v>
      </c>
      <c r="DQ39" s="4" t="s">
        <v>277</v>
      </c>
      <c r="DR39" s="4" t="s">
        <v>277</v>
      </c>
      <c r="DS39" s="4" t="s">
        <v>277</v>
      </c>
      <c r="DT39" s="4" t="s">
        <v>277</v>
      </c>
      <c r="DU39" s="4" t="s">
        <v>277</v>
      </c>
      <c r="DV39" s="4" t="s">
        <v>277</v>
      </c>
      <c r="DW39" s="4" t="s">
        <v>277</v>
      </c>
      <c r="DX39" s="4" t="s">
        <v>277</v>
      </c>
      <c r="DY39" s="4" t="s">
        <v>277</v>
      </c>
      <c r="DZ39" s="4" t="s">
        <v>277</v>
      </c>
      <c r="EA39" s="4" t="s">
        <v>277</v>
      </c>
      <c r="EB39" s="4" t="s">
        <v>277</v>
      </c>
      <c r="EC39" s="4" t="s">
        <v>277</v>
      </c>
      <c r="ED39" s="4" t="s">
        <v>277</v>
      </c>
      <c r="EE39" s="4" t="s">
        <v>277</v>
      </c>
      <c r="EF39" s="4" t="s">
        <v>277</v>
      </c>
      <c r="EG39" s="4" t="s">
        <v>277</v>
      </c>
      <c r="EH39" s="4" t="s">
        <v>277</v>
      </c>
      <c r="EI39" s="4" t="s">
        <v>277</v>
      </c>
      <c r="EJ39" s="4" t="s">
        <v>277</v>
      </c>
      <c r="EK39" s="4" t="s">
        <v>797</v>
      </c>
      <c r="EL39" s="4" t="s">
        <v>2627</v>
      </c>
      <c r="EM39" s="4" t="s">
        <v>9445</v>
      </c>
      <c r="EN39" s="4" t="s">
        <v>9446</v>
      </c>
      <c r="EO39" s="4" t="s">
        <v>277</v>
      </c>
      <c r="EP39" s="4" t="s">
        <v>277</v>
      </c>
      <c r="EQ39" s="4" t="s">
        <v>277</v>
      </c>
      <c r="ER39" s="4" t="s">
        <v>277</v>
      </c>
      <c r="ES39" s="4" t="s">
        <v>277</v>
      </c>
      <c r="ET39" s="4" t="s">
        <v>277</v>
      </c>
      <c r="EU39" s="4" t="s">
        <v>277</v>
      </c>
      <c r="EV39" s="4" t="s">
        <v>277</v>
      </c>
      <c r="EW39" s="4" t="s">
        <v>277</v>
      </c>
      <c r="EX39" s="4" t="s">
        <v>277</v>
      </c>
      <c r="EY39" s="4" t="s">
        <v>277</v>
      </c>
      <c r="EZ39" s="4" t="s">
        <v>277</v>
      </c>
      <c r="FA39" s="4" t="s">
        <v>277</v>
      </c>
      <c r="FB39" s="4" t="s">
        <v>277</v>
      </c>
      <c r="FC39" s="4" t="s">
        <v>277</v>
      </c>
      <c r="FD39" s="4" t="s">
        <v>277</v>
      </c>
      <c r="FE39" s="4" t="s">
        <v>277</v>
      </c>
      <c r="FF39" s="4" t="s">
        <v>277</v>
      </c>
      <c r="FG39" s="4" t="s">
        <v>277</v>
      </c>
      <c r="FH39" s="4" t="s">
        <v>277</v>
      </c>
      <c r="FI39" s="4" t="s">
        <v>290</v>
      </c>
      <c r="FJ39" s="4" t="s">
        <v>1500</v>
      </c>
      <c r="FK39" s="4" t="s">
        <v>367</v>
      </c>
      <c r="FL39" s="4" t="s">
        <v>9447</v>
      </c>
      <c r="FM39" s="4" t="s">
        <v>3088</v>
      </c>
      <c r="FN39" s="4" t="s">
        <v>295</v>
      </c>
      <c r="FO39" s="4" t="s">
        <v>6596</v>
      </c>
      <c r="FP39" s="4" t="s">
        <v>9448</v>
      </c>
      <c r="FQ39" s="4" t="s">
        <v>1912</v>
      </c>
      <c r="FR39" s="4" t="s">
        <v>424</v>
      </c>
      <c r="FS39" s="4" t="s">
        <v>9449</v>
      </c>
      <c r="FT39" s="4" t="s">
        <v>299</v>
      </c>
      <c r="FU39" s="4" t="s">
        <v>277</v>
      </c>
      <c r="FV39" s="4" t="s">
        <v>277</v>
      </c>
      <c r="FW39" s="4" t="s">
        <v>277</v>
      </c>
      <c r="FX39" s="4" t="s">
        <v>9450</v>
      </c>
      <c r="FY39" s="4" t="s">
        <v>300</v>
      </c>
      <c r="FZ39" s="4" t="s">
        <v>277</v>
      </c>
      <c r="GA39" s="4" t="s">
        <v>277</v>
      </c>
      <c r="GB39" s="4" t="s">
        <v>3191</v>
      </c>
      <c r="GC39" s="4" t="s">
        <v>299</v>
      </c>
      <c r="GD39" s="4" t="s">
        <v>277</v>
      </c>
      <c r="GE39" s="4" t="s">
        <v>277</v>
      </c>
      <c r="GF39" s="4" t="s">
        <v>277</v>
      </c>
      <c r="GG39" s="4" t="s">
        <v>9451</v>
      </c>
      <c r="GH39" s="4" t="s">
        <v>300</v>
      </c>
      <c r="GI39" s="4" t="s">
        <v>277</v>
      </c>
      <c r="GJ39" s="4" t="s">
        <v>277</v>
      </c>
      <c r="GK39" s="4" t="s">
        <v>628</v>
      </c>
      <c r="GL39" s="4" t="s">
        <v>299</v>
      </c>
      <c r="GM39" s="4" t="s">
        <v>277</v>
      </c>
      <c r="GN39" s="4" t="s">
        <v>277</v>
      </c>
      <c r="GO39" s="4" t="s">
        <v>277</v>
      </c>
      <c r="GP39" s="4" t="s">
        <v>9452</v>
      </c>
      <c r="GQ39" s="4" t="s">
        <v>300</v>
      </c>
      <c r="GR39" s="4" t="s">
        <v>277</v>
      </c>
      <c r="GS39" s="4" t="s">
        <v>277</v>
      </c>
      <c r="GT39" s="4" t="s">
        <v>9453</v>
      </c>
      <c r="GU39" s="4" t="s">
        <v>299</v>
      </c>
      <c r="GV39" s="4" t="s">
        <v>277</v>
      </c>
      <c r="GW39" s="4" t="s">
        <v>277</v>
      </c>
      <c r="GX39" s="4" t="s">
        <v>277</v>
      </c>
      <c r="GY39" s="4" t="s">
        <v>9454</v>
      </c>
      <c r="GZ39" s="4" t="s">
        <v>300</v>
      </c>
      <c r="HA39" s="4" t="s">
        <v>277</v>
      </c>
      <c r="HB39" s="4" t="s">
        <v>277</v>
      </c>
      <c r="HC39" s="4" t="s">
        <v>277</v>
      </c>
      <c r="HD39" s="4" t="s">
        <v>277</v>
      </c>
      <c r="HE39" s="4" t="s">
        <v>277</v>
      </c>
      <c r="HF39" s="4" t="s">
        <v>277</v>
      </c>
      <c r="HG39" s="4" t="s">
        <v>277</v>
      </c>
      <c r="HH39" s="4" t="s">
        <v>277</v>
      </c>
      <c r="HI39" s="4" t="s">
        <v>277</v>
      </c>
      <c r="HJ39" s="4" t="s">
        <v>277</v>
      </c>
      <c r="HK39" s="4" t="s">
        <v>277</v>
      </c>
      <c r="HL39" s="4" t="s">
        <v>277</v>
      </c>
      <c r="HM39" s="4" t="s">
        <v>277</v>
      </c>
      <c r="HN39" s="4" t="s">
        <v>277</v>
      </c>
      <c r="HO39" s="4" t="s">
        <v>277</v>
      </c>
      <c r="HP39" s="4" t="s">
        <v>277</v>
      </c>
      <c r="HQ39" s="4" t="s">
        <v>277</v>
      </c>
      <c r="HR39" s="4" t="s">
        <v>277</v>
      </c>
      <c r="HS39" s="4" t="s">
        <v>277</v>
      </c>
      <c r="HT39" s="4" t="s">
        <v>277</v>
      </c>
      <c r="HU39" s="4" t="s">
        <v>277</v>
      </c>
      <c r="HV39" s="4" t="s">
        <v>277</v>
      </c>
      <c r="HW39" s="4" t="s">
        <v>277</v>
      </c>
      <c r="HX39" s="4" t="s">
        <v>277</v>
      </c>
      <c r="HY39" s="4" t="s">
        <v>277</v>
      </c>
      <c r="HZ39" s="4" t="s">
        <v>277</v>
      </c>
      <c r="IA39" s="4" t="s">
        <v>277</v>
      </c>
      <c r="IB39" s="4" t="s">
        <v>277</v>
      </c>
      <c r="IC39" s="4" t="s">
        <v>277</v>
      </c>
      <c r="ID39" s="4" t="s">
        <v>277</v>
      </c>
      <c r="IE39" s="4" t="s">
        <v>277</v>
      </c>
      <c r="IF39" s="4" t="s">
        <v>277</v>
      </c>
      <c r="IG39" s="4" t="s">
        <v>277</v>
      </c>
      <c r="IH39" s="4" t="s">
        <v>277</v>
      </c>
      <c r="II39" s="4" t="s">
        <v>277</v>
      </c>
      <c r="IJ39" s="4" t="s">
        <v>277</v>
      </c>
      <c r="IK39" s="4" t="s">
        <v>277</v>
      </c>
      <c r="IL39" s="4" t="s">
        <v>277</v>
      </c>
      <c r="IM39" s="4" t="s">
        <v>277</v>
      </c>
      <c r="IN39" s="4" t="s">
        <v>277</v>
      </c>
      <c r="IO39" s="4" t="s">
        <v>277</v>
      </c>
      <c r="IP39" s="4" t="s">
        <v>277</v>
      </c>
      <c r="IQ39" s="4" t="s">
        <v>277</v>
      </c>
      <c r="IR39" s="4" t="s">
        <v>277</v>
      </c>
      <c r="IS39" s="4" t="s">
        <v>277</v>
      </c>
      <c r="IT39" s="4" t="s">
        <v>277</v>
      </c>
      <c r="IU39" s="4" t="s">
        <v>277</v>
      </c>
      <c r="IV39" s="4" t="s">
        <v>277</v>
      </c>
      <c r="IW39" s="4" t="s">
        <v>277</v>
      </c>
      <c r="IX39" s="4" t="s">
        <v>277</v>
      </c>
      <c r="IY39" s="4" t="s">
        <v>277</v>
      </c>
      <c r="IZ39" s="4" t="s">
        <v>277</v>
      </c>
      <c r="JA39" s="4" t="s">
        <v>277</v>
      </c>
      <c r="JB39" s="4" t="s">
        <v>2339</v>
      </c>
      <c r="JC39" s="4" t="s">
        <v>7198</v>
      </c>
      <c r="JD39" s="4" t="s">
        <v>4985</v>
      </c>
      <c r="JE39" s="4" t="s">
        <v>7043</v>
      </c>
      <c r="JF39" s="4" t="s">
        <v>5218</v>
      </c>
      <c r="JG39" s="4" t="s">
        <v>313</v>
      </c>
      <c r="JH39" s="4" t="s">
        <v>313</v>
      </c>
      <c r="JI39" s="4" t="s">
        <v>313</v>
      </c>
      <c r="JJ39" s="4" t="s">
        <v>313</v>
      </c>
      <c r="JK39" s="4" t="s">
        <v>313</v>
      </c>
      <c r="JL39" s="4" t="s">
        <v>426</v>
      </c>
      <c r="JM39" s="4" t="s">
        <v>426</v>
      </c>
      <c r="JN39" s="4" t="s">
        <v>312</v>
      </c>
      <c r="JO39" s="4" t="s">
        <v>312</v>
      </c>
      <c r="JP39" s="4" t="s">
        <v>313</v>
      </c>
      <c r="JQ39" s="4" t="s">
        <v>9455</v>
      </c>
      <c r="JR39" s="4" t="s">
        <v>9456</v>
      </c>
      <c r="JS39" s="4" t="s">
        <v>9457</v>
      </c>
      <c r="JT39" s="4" t="s">
        <v>9458</v>
      </c>
    </row>
    <row r="40" spans="1:280" ht="50.1" customHeight="1" x14ac:dyDescent="0.3">
      <c r="A40" s="4" t="s">
        <v>11863</v>
      </c>
      <c r="B40" s="4" t="s">
        <v>10407</v>
      </c>
      <c r="C40" s="4" t="s">
        <v>2303</v>
      </c>
      <c r="D40" s="4" t="s">
        <v>2304</v>
      </c>
      <c r="E40" s="4" t="s">
        <v>267</v>
      </c>
      <c r="F40" s="4" t="s">
        <v>270</v>
      </c>
      <c r="G40" s="4" t="s">
        <v>269</v>
      </c>
      <c r="H40" s="4" t="s">
        <v>270</v>
      </c>
      <c r="I40" s="4" t="s">
        <v>10408</v>
      </c>
      <c r="J40" s="4" t="s">
        <v>10409</v>
      </c>
      <c r="K40" s="4" t="s">
        <v>10410</v>
      </c>
      <c r="L40" s="4" t="s">
        <v>10411</v>
      </c>
      <c r="M40" s="4" t="s">
        <v>275</v>
      </c>
      <c r="N40" s="4" t="s">
        <v>10412</v>
      </c>
      <c r="O40" s="4" t="s">
        <v>382</v>
      </c>
      <c r="P40" s="4" t="s">
        <v>7036</v>
      </c>
      <c r="Q40" s="4" t="s">
        <v>10413</v>
      </c>
      <c r="R40" s="4" t="s">
        <v>562</v>
      </c>
      <c r="S40" s="4" t="s">
        <v>957</v>
      </c>
      <c r="T40" s="4" t="s">
        <v>817</v>
      </c>
      <c r="U40" s="4" t="s">
        <v>818</v>
      </c>
      <c r="V40" s="4" t="s">
        <v>10414</v>
      </c>
      <c r="W40" s="4" t="s">
        <v>10415</v>
      </c>
      <c r="X40" s="4" t="s">
        <v>589</v>
      </c>
      <c r="Y40" s="4" t="s">
        <v>10416</v>
      </c>
      <c r="Z40" s="4" t="s">
        <v>2090</v>
      </c>
      <c r="AA40" s="4" t="s">
        <v>10417</v>
      </c>
      <c r="AB40" s="4" t="s">
        <v>10418</v>
      </c>
      <c r="AC40" s="4" t="s">
        <v>817</v>
      </c>
      <c r="AD40" s="4" t="s">
        <v>818</v>
      </c>
      <c r="AE40" s="4" t="s">
        <v>10419</v>
      </c>
      <c r="AF40" s="4" t="s">
        <v>10420</v>
      </c>
      <c r="AG40" s="4" t="s">
        <v>1123</v>
      </c>
      <c r="AH40" s="4" t="s">
        <v>1177</v>
      </c>
      <c r="AI40" s="4" t="s">
        <v>1901</v>
      </c>
      <c r="AJ40" s="4" t="s">
        <v>10421</v>
      </c>
      <c r="AK40" s="4" t="s">
        <v>10422</v>
      </c>
      <c r="AL40" s="4" t="s">
        <v>817</v>
      </c>
      <c r="AM40" s="4" t="s">
        <v>818</v>
      </c>
      <c r="AN40" s="4" t="s">
        <v>10423</v>
      </c>
      <c r="AO40" s="4" t="s">
        <v>10424</v>
      </c>
      <c r="AP40" s="4" t="s">
        <v>1123</v>
      </c>
      <c r="AQ40" s="4" t="s">
        <v>1404</v>
      </c>
      <c r="AR40" s="4" t="s">
        <v>2007</v>
      </c>
      <c r="AS40" s="4" t="s">
        <v>10425</v>
      </c>
      <c r="AT40" s="4" t="s">
        <v>10422</v>
      </c>
      <c r="AU40" s="4" t="s">
        <v>4003</v>
      </c>
      <c r="AV40" s="4" t="s">
        <v>283</v>
      </c>
      <c r="AW40" s="4" t="s">
        <v>2963</v>
      </c>
      <c r="AX40" s="4" t="s">
        <v>671</v>
      </c>
      <c r="AY40" s="4" t="s">
        <v>10426</v>
      </c>
      <c r="AZ40" s="4" t="s">
        <v>355</v>
      </c>
      <c r="BA40" s="4" t="s">
        <v>10427</v>
      </c>
      <c r="BB40" s="4" t="s">
        <v>356</v>
      </c>
      <c r="BC40" s="4" t="s">
        <v>10428</v>
      </c>
      <c r="BD40" s="4" t="s">
        <v>355</v>
      </c>
      <c r="BE40" s="4" t="s">
        <v>322</v>
      </c>
      <c r="BF40" s="4" t="s">
        <v>10429</v>
      </c>
      <c r="BG40" s="4" t="s">
        <v>1059</v>
      </c>
      <c r="BH40" s="4" t="s">
        <v>10430</v>
      </c>
      <c r="BI40" s="4" t="s">
        <v>10431</v>
      </c>
      <c r="BJ40" s="4" t="s">
        <v>10432</v>
      </c>
      <c r="BK40" s="4" t="s">
        <v>10433</v>
      </c>
      <c r="BL40" s="4" t="s">
        <v>10434</v>
      </c>
      <c r="BM40" s="4" t="s">
        <v>2520</v>
      </c>
      <c r="BN40" s="4" t="s">
        <v>322</v>
      </c>
      <c r="BO40" s="4" t="s">
        <v>10435</v>
      </c>
      <c r="BP40" s="4" t="s">
        <v>1715</v>
      </c>
      <c r="BQ40" s="4" t="s">
        <v>10436</v>
      </c>
      <c r="BR40" s="4" t="s">
        <v>10437</v>
      </c>
      <c r="BS40" s="4" t="s">
        <v>3870</v>
      </c>
      <c r="BT40" s="4" t="s">
        <v>1827</v>
      </c>
      <c r="BU40" s="4" t="s">
        <v>10438</v>
      </c>
      <c r="BV40" s="4" t="s">
        <v>10439</v>
      </c>
      <c r="BW40" s="4" t="s">
        <v>673</v>
      </c>
      <c r="BX40" s="4" t="s">
        <v>10440</v>
      </c>
      <c r="BY40" s="4" t="s">
        <v>440</v>
      </c>
      <c r="BZ40" s="4" t="s">
        <v>10441</v>
      </c>
      <c r="CA40" s="4" t="s">
        <v>10436</v>
      </c>
      <c r="CB40" s="4" t="s">
        <v>7976</v>
      </c>
      <c r="CC40" s="4" t="s">
        <v>2969</v>
      </c>
      <c r="CD40" s="4" t="s">
        <v>10442</v>
      </c>
      <c r="CE40" s="4" t="s">
        <v>10443</v>
      </c>
      <c r="CF40" s="4" t="s">
        <v>322</v>
      </c>
      <c r="CG40" s="4" t="s">
        <v>10444</v>
      </c>
      <c r="CH40" s="4" t="s">
        <v>278</v>
      </c>
      <c r="CI40" s="4" t="s">
        <v>9709</v>
      </c>
      <c r="CJ40" s="4" t="s">
        <v>10445</v>
      </c>
      <c r="CK40" s="4" t="s">
        <v>7976</v>
      </c>
      <c r="CL40" s="4" t="s">
        <v>2969</v>
      </c>
      <c r="CM40" s="4" t="s">
        <v>10442</v>
      </c>
      <c r="CN40" s="4" t="s">
        <v>10446</v>
      </c>
      <c r="CO40" s="4" t="s">
        <v>277</v>
      </c>
      <c r="CP40" s="4" t="s">
        <v>277</v>
      </c>
      <c r="CQ40" s="4" t="s">
        <v>277</v>
      </c>
      <c r="CR40" s="4" t="s">
        <v>277</v>
      </c>
      <c r="CS40" s="4" t="s">
        <v>277</v>
      </c>
      <c r="CT40" s="4" t="s">
        <v>277</v>
      </c>
      <c r="CU40" s="4" t="s">
        <v>277</v>
      </c>
      <c r="CV40" s="4" t="s">
        <v>277</v>
      </c>
      <c r="CW40" s="4" t="s">
        <v>277</v>
      </c>
      <c r="CX40" s="4" t="s">
        <v>277</v>
      </c>
      <c r="CY40" s="4" t="s">
        <v>277</v>
      </c>
      <c r="CZ40" s="4" t="s">
        <v>277</v>
      </c>
      <c r="DA40" s="4" t="s">
        <v>277</v>
      </c>
      <c r="DB40" s="4" t="s">
        <v>277</v>
      </c>
      <c r="DC40" s="4" t="s">
        <v>277</v>
      </c>
      <c r="DD40" s="4" t="s">
        <v>277</v>
      </c>
      <c r="DE40" s="4" t="s">
        <v>277</v>
      </c>
      <c r="DF40" s="4" t="s">
        <v>277</v>
      </c>
      <c r="DG40" s="4" t="s">
        <v>277</v>
      </c>
      <c r="DH40" s="4" t="s">
        <v>277</v>
      </c>
      <c r="DI40" s="4" t="s">
        <v>277</v>
      </c>
      <c r="DJ40" s="4" t="s">
        <v>277</v>
      </c>
      <c r="DK40" s="4" t="s">
        <v>277</v>
      </c>
      <c r="DL40" s="4" t="s">
        <v>277</v>
      </c>
      <c r="DM40" s="4" t="s">
        <v>277</v>
      </c>
      <c r="DN40" s="4" t="s">
        <v>277</v>
      </c>
      <c r="DO40" s="4" t="s">
        <v>277</v>
      </c>
      <c r="DP40" s="4" t="s">
        <v>277</v>
      </c>
      <c r="DQ40" s="4" t="s">
        <v>277</v>
      </c>
      <c r="DR40" s="4" t="s">
        <v>277</v>
      </c>
      <c r="DS40" s="4" t="s">
        <v>277</v>
      </c>
      <c r="DT40" s="4" t="s">
        <v>277</v>
      </c>
      <c r="DU40" s="4" t="s">
        <v>277</v>
      </c>
      <c r="DV40" s="4" t="s">
        <v>277</v>
      </c>
      <c r="DW40" s="4" t="s">
        <v>277</v>
      </c>
      <c r="DX40" s="4" t="s">
        <v>277</v>
      </c>
      <c r="DY40" s="4" t="s">
        <v>277</v>
      </c>
      <c r="DZ40" s="4" t="s">
        <v>277</v>
      </c>
      <c r="EA40" s="4" t="s">
        <v>277</v>
      </c>
      <c r="EB40" s="4" t="s">
        <v>277</v>
      </c>
      <c r="EC40" s="4" t="s">
        <v>277</v>
      </c>
      <c r="ED40" s="4" t="s">
        <v>277</v>
      </c>
      <c r="EE40" s="4" t="s">
        <v>277</v>
      </c>
      <c r="EF40" s="4" t="s">
        <v>277</v>
      </c>
      <c r="EG40" s="4" t="s">
        <v>277</v>
      </c>
      <c r="EH40" s="4" t="s">
        <v>277</v>
      </c>
      <c r="EI40" s="4" t="s">
        <v>277</v>
      </c>
      <c r="EJ40" s="4" t="s">
        <v>277</v>
      </c>
      <c r="EK40" s="4" t="s">
        <v>277</v>
      </c>
      <c r="EL40" s="4" t="s">
        <v>277</v>
      </c>
      <c r="EM40" s="4" t="s">
        <v>277</v>
      </c>
      <c r="EN40" s="4" t="s">
        <v>277</v>
      </c>
      <c r="EO40" s="4" t="s">
        <v>277</v>
      </c>
      <c r="EP40" s="4" t="s">
        <v>277</v>
      </c>
      <c r="EQ40" s="4" t="s">
        <v>277</v>
      </c>
      <c r="ER40" s="4" t="s">
        <v>277</v>
      </c>
      <c r="ES40" s="4" t="s">
        <v>277</v>
      </c>
      <c r="ET40" s="4" t="s">
        <v>277</v>
      </c>
      <c r="EU40" s="4" t="s">
        <v>277</v>
      </c>
      <c r="EV40" s="4" t="s">
        <v>277</v>
      </c>
      <c r="EW40" s="4" t="s">
        <v>277</v>
      </c>
      <c r="EX40" s="4" t="s">
        <v>277</v>
      </c>
      <c r="EY40" s="4" t="s">
        <v>277</v>
      </c>
      <c r="EZ40" s="4" t="s">
        <v>277</v>
      </c>
      <c r="FA40" s="4" t="s">
        <v>277</v>
      </c>
      <c r="FB40" s="4" t="s">
        <v>277</v>
      </c>
      <c r="FC40" s="4" t="s">
        <v>277</v>
      </c>
      <c r="FD40" s="4" t="s">
        <v>277</v>
      </c>
      <c r="FE40" s="4" t="s">
        <v>277</v>
      </c>
      <c r="FF40" s="4" t="s">
        <v>277</v>
      </c>
      <c r="FG40" s="4" t="s">
        <v>277</v>
      </c>
      <c r="FH40" s="4" t="s">
        <v>277</v>
      </c>
      <c r="FI40" s="4" t="s">
        <v>290</v>
      </c>
      <c r="FJ40" s="4" t="s">
        <v>5367</v>
      </c>
      <c r="FK40" s="4" t="s">
        <v>367</v>
      </c>
      <c r="FL40" s="4" t="s">
        <v>10447</v>
      </c>
      <c r="FM40" s="4" t="s">
        <v>10448</v>
      </c>
      <c r="FN40" s="4" t="s">
        <v>2969</v>
      </c>
      <c r="FO40" s="4" t="s">
        <v>292</v>
      </c>
      <c r="FP40" s="4" t="s">
        <v>10449</v>
      </c>
      <c r="FQ40" s="4" t="s">
        <v>10450</v>
      </c>
      <c r="FR40" s="4" t="s">
        <v>10451</v>
      </c>
      <c r="FS40" s="4" t="s">
        <v>10452</v>
      </c>
      <c r="FT40" s="4" t="s">
        <v>4098</v>
      </c>
      <c r="FU40" s="4" t="s">
        <v>277</v>
      </c>
      <c r="FV40" s="4" t="s">
        <v>277</v>
      </c>
      <c r="FW40" s="4" t="s">
        <v>277</v>
      </c>
      <c r="FX40" s="4" t="s">
        <v>10452</v>
      </c>
      <c r="FY40" s="4" t="s">
        <v>6481</v>
      </c>
      <c r="FZ40" s="4" t="s">
        <v>277</v>
      </c>
      <c r="GA40" s="4" t="s">
        <v>277</v>
      </c>
      <c r="GB40" s="4" t="s">
        <v>277</v>
      </c>
      <c r="GC40" s="4" t="s">
        <v>277</v>
      </c>
      <c r="GD40" s="4" t="s">
        <v>277</v>
      </c>
      <c r="GE40" s="4" t="s">
        <v>277</v>
      </c>
      <c r="GF40" s="4" t="s">
        <v>277</v>
      </c>
      <c r="GG40" s="4" t="s">
        <v>277</v>
      </c>
      <c r="GH40" s="4" t="s">
        <v>277</v>
      </c>
      <c r="GI40" s="4" t="s">
        <v>277</v>
      </c>
      <c r="GJ40" s="4" t="s">
        <v>277</v>
      </c>
      <c r="GK40" s="4" t="s">
        <v>277</v>
      </c>
      <c r="GL40" s="4" t="s">
        <v>277</v>
      </c>
      <c r="GM40" s="4" t="s">
        <v>277</v>
      </c>
      <c r="GN40" s="4" t="s">
        <v>277</v>
      </c>
      <c r="GO40" s="4" t="s">
        <v>277</v>
      </c>
      <c r="GP40" s="4" t="s">
        <v>277</v>
      </c>
      <c r="GQ40" s="4" t="s">
        <v>277</v>
      </c>
      <c r="GR40" s="4" t="s">
        <v>277</v>
      </c>
      <c r="GS40" s="4" t="s">
        <v>277</v>
      </c>
      <c r="GT40" s="4" t="s">
        <v>277</v>
      </c>
      <c r="GU40" s="4" t="s">
        <v>277</v>
      </c>
      <c r="GV40" s="4" t="s">
        <v>277</v>
      </c>
      <c r="GW40" s="4" t="s">
        <v>277</v>
      </c>
      <c r="GX40" s="4" t="s">
        <v>277</v>
      </c>
      <c r="GY40" s="4" t="s">
        <v>277</v>
      </c>
      <c r="GZ40" s="4" t="s">
        <v>277</v>
      </c>
      <c r="HA40" s="4" t="s">
        <v>277</v>
      </c>
      <c r="HB40" s="4" t="s">
        <v>277</v>
      </c>
      <c r="HC40" s="4" t="s">
        <v>277</v>
      </c>
      <c r="HD40" s="4" t="s">
        <v>277</v>
      </c>
      <c r="HE40" s="4" t="s">
        <v>277</v>
      </c>
      <c r="HF40" s="4" t="s">
        <v>277</v>
      </c>
      <c r="HG40" s="4" t="s">
        <v>277</v>
      </c>
      <c r="HH40" s="4" t="s">
        <v>277</v>
      </c>
      <c r="HI40" s="4" t="s">
        <v>277</v>
      </c>
      <c r="HJ40" s="4" t="s">
        <v>277</v>
      </c>
      <c r="HK40" s="4" t="s">
        <v>277</v>
      </c>
      <c r="HL40" s="4" t="s">
        <v>277</v>
      </c>
      <c r="HM40" s="4" t="s">
        <v>277</v>
      </c>
      <c r="HN40" s="4" t="s">
        <v>277</v>
      </c>
      <c r="HO40" s="4" t="s">
        <v>277</v>
      </c>
      <c r="HP40" s="4" t="s">
        <v>277</v>
      </c>
      <c r="HQ40" s="4" t="s">
        <v>277</v>
      </c>
      <c r="HR40" s="4" t="s">
        <v>277</v>
      </c>
      <c r="HS40" s="4" t="s">
        <v>277</v>
      </c>
      <c r="HT40" s="4" t="s">
        <v>277</v>
      </c>
      <c r="HU40" s="4" t="s">
        <v>277</v>
      </c>
      <c r="HV40" s="4" t="s">
        <v>277</v>
      </c>
      <c r="HW40" s="4" t="s">
        <v>277</v>
      </c>
      <c r="HX40" s="4" t="s">
        <v>277</v>
      </c>
      <c r="HY40" s="4" t="s">
        <v>277</v>
      </c>
      <c r="HZ40" s="4" t="s">
        <v>277</v>
      </c>
      <c r="IA40" s="4" t="s">
        <v>277</v>
      </c>
      <c r="IB40" s="4" t="s">
        <v>277</v>
      </c>
      <c r="IC40" s="4" t="s">
        <v>277</v>
      </c>
      <c r="ID40" s="4" t="s">
        <v>277</v>
      </c>
      <c r="IE40" s="4" t="s">
        <v>277</v>
      </c>
      <c r="IF40" s="4" t="s">
        <v>277</v>
      </c>
      <c r="IG40" s="4" t="s">
        <v>277</v>
      </c>
      <c r="IH40" s="4" t="s">
        <v>277</v>
      </c>
      <c r="II40" s="4" t="s">
        <v>277</v>
      </c>
      <c r="IJ40" s="4" t="s">
        <v>277</v>
      </c>
      <c r="IK40" s="4" t="s">
        <v>277</v>
      </c>
      <c r="IL40" s="4" t="s">
        <v>277</v>
      </c>
      <c r="IM40" s="4" t="s">
        <v>277</v>
      </c>
      <c r="IN40" s="4" t="s">
        <v>277</v>
      </c>
      <c r="IO40" s="4" t="s">
        <v>277</v>
      </c>
      <c r="IP40" s="4" t="s">
        <v>277</v>
      </c>
      <c r="IQ40" s="4" t="s">
        <v>277</v>
      </c>
      <c r="IR40" s="4" t="s">
        <v>277</v>
      </c>
      <c r="IS40" s="4" t="s">
        <v>277</v>
      </c>
      <c r="IT40" s="4" t="s">
        <v>277</v>
      </c>
      <c r="IU40" s="4" t="s">
        <v>277</v>
      </c>
      <c r="IV40" s="4" t="s">
        <v>277</v>
      </c>
      <c r="IW40" s="4" t="s">
        <v>277</v>
      </c>
      <c r="IX40" s="4" t="s">
        <v>277</v>
      </c>
      <c r="IY40" s="4" t="s">
        <v>277</v>
      </c>
      <c r="IZ40" s="4" t="s">
        <v>277</v>
      </c>
      <c r="JA40" s="4" t="s">
        <v>277</v>
      </c>
      <c r="JB40" s="4" t="s">
        <v>5251</v>
      </c>
      <c r="JC40" s="4" t="s">
        <v>4045</v>
      </c>
      <c r="JD40" s="4" t="s">
        <v>3859</v>
      </c>
      <c r="JE40" s="4" t="s">
        <v>930</v>
      </c>
      <c r="JF40" s="4" t="s">
        <v>4992</v>
      </c>
      <c r="JG40" s="4" t="s">
        <v>313</v>
      </c>
      <c r="JH40" s="4" t="s">
        <v>313</v>
      </c>
      <c r="JI40" s="4" t="s">
        <v>313</v>
      </c>
      <c r="JJ40" s="4" t="s">
        <v>313</v>
      </c>
      <c r="JK40" s="4" t="s">
        <v>313</v>
      </c>
      <c r="JL40" s="4" t="s">
        <v>313</v>
      </c>
      <c r="JM40" s="4" t="s">
        <v>313</v>
      </c>
      <c r="JN40" s="4" t="s">
        <v>313</v>
      </c>
      <c r="JO40" s="4" t="s">
        <v>313</v>
      </c>
      <c r="JP40" s="4" t="s">
        <v>313</v>
      </c>
      <c r="JQ40" s="4" t="s">
        <v>10453</v>
      </c>
      <c r="JR40" s="4" t="s">
        <v>10454</v>
      </c>
      <c r="JS40" s="4" t="s">
        <v>10455</v>
      </c>
      <c r="JT40" s="4" t="s">
        <v>10456</v>
      </c>
    </row>
    <row r="41" spans="1:280" ht="50.1" customHeight="1" x14ac:dyDescent="0.3">
      <c r="A41" s="4" t="s">
        <v>10940</v>
      </c>
      <c r="B41" s="4" t="s">
        <v>10941</v>
      </c>
      <c r="C41" s="4" t="s">
        <v>485</v>
      </c>
      <c r="D41" s="4" t="s">
        <v>486</v>
      </c>
      <c r="E41" s="4" t="s">
        <v>267</v>
      </c>
      <c r="F41" s="4" t="s">
        <v>270</v>
      </c>
      <c r="G41" s="4" t="s">
        <v>269</v>
      </c>
      <c r="H41" s="4" t="s">
        <v>270</v>
      </c>
      <c r="I41" s="4" t="s">
        <v>10942</v>
      </c>
      <c r="J41" s="4" t="s">
        <v>10943</v>
      </c>
      <c r="K41" s="4" t="s">
        <v>10944</v>
      </c>
      <c r="L41" s="4" t="s">
        <v>10945</v>
      </c>
      <c r="M41" s="4" t="s">
        <v>275</v>
      </c>
      <c r="N41" s="4" t="s">
        <v>275</v>
      </c>
      <c r="O41" s="4" t="s">
        <v>276</v>
      </c>
      <c r="P41" s="4" t="s">
        <v>277</v>
      </c>
      <c r="Q41" s="4" t="s">
        <v>277</v>
      </c>
      <c r="R41" s="4" t="s">
        <v>277</v>
      </c>
      <c r="S41" s="4" t="s">
        <v>277</v>
      </c>
      <c r="T41" s="4" t="s">
        <v>277</v>
      </c>
      <c r="U41" s="4" t="s">
        <v>277</v>
      </c>
      <c r="V41" s="4" t="s">
        <v>277</v>
      </c>
      <c r="W41" s="4" t="s">
        <v>277</v>
      </c>
      <c r="X41" s="4" t="s">
        <v>277</v>
      </c>
      <c r="Y41" s="4" t="s">
        <v>277</v>
      </c>
      <c r="Z41" s="4" t="s">
        <v>277</v>
      </c>
      <c r="AA41" s="4" t="s">
        <v>277</v>
      </c>
      <c r="AB41" s="4" t="s">
        <v>277</v>
      </c>
      <c r="AC41" s="4" t="s">
        <v>277</v>
      </c>
      <c r="AD41" s="4" t="s">
        <v>277</v>
      </c>
      <c r="AE41" s="4" t="s">
        <v>277</v>
      </c>
      <c r="AF41" s="4" t="s">
        <v>277</v>
      </c>
      <c r="AG41" s="4" t="s">
        <v>277</v>
      </c>
      <c r="AH41" s="4" t="s">
        <v>277</v>
      </c>
      <c r="AI41" s="4" t="s">
        <v>277</v>
      </c>
      <c r="AJ41" s="4" t="s">
        <v>277</v>
      </c>
      <c r="AK41" s="4" t="s">
        <v>277</v>
      </c>
      <c r="AL41" s="4" t="s">
        <v>277</v>
      </c>
      <c r="AM41" s="4" t="s">
        <v>277</v>
      </c>
      <c r="AN41" s="4" t="s">
        <v>277</v>
      </c>
      <c r="AO41" s="4" t="s">
        <v>277</v>
      </c>
      <c r="AP41" s="4" t="s">
        <v>277</v>
      </c>
      <c r="AQ41" s="4" t="s">
        <v>277</v>
      </c>
      <c r="AR41" s="4" t="s">
        <v>277</v>
      </c>
      <c r="AS41" s="4" t="s">
        <v>277</v>
      </c>
      <c r="AT41" s="4" t="s">
        <v>277</v>
      </c>
      <c r="AU41" s="4" t="s">
        <v>940</v>
      </c>
      <c r="AV41" s="4" t="s">
        <v>412</v>
      </c>
      <c r="AW41" s="4" t="s">
        <v>10946</v>
      </c>
      <c r="AX41" s="4" t="s">
        <v>440</v>
      </c>
      <c r="AY41" s="4" t="s">
        <v>4760</v>
      </c>
      <c r="AZ41" s="4" t="s">
        <v>7680</v>
      </c>
      <c r="BA41" s="4" t="s">
        <v>10947</v>
      </c>
      <c r="BB41" s="4" t="s">
        <v>442</v>
      </c>
      <c r="BC41" s="4" t="s">
        <v>10948</v>
      </c>
      <c r="BD41" s="4" t="s">
        <v>282</v>
      </c>
      <c r="BE41" s="4" t="s">
        <v>412</v>
      </c>
      <c r="BF41" s="4" t="s">
        <v>10949</v>
      </c>
      <c r="BG41" s="4" t="s">
        <v>440</v>
      </c>
      <c r="BH41" s="4" t="s">
        <v>567</v>
      </c>
      <c r="BI41" s="4" t="s">
        <v>776</v>
      </c>
      <c r="BJ41" s="4" t="s">
        <v>10950</v>
      </c>
      <c r="BK41" s="4" t="s">
        <v>442</v>
      </c>
      <c r="BL41" s="4" t="s">
        <v>10951</v>
      </c>
      <c r="BM41" s="4" t="s">
        <v>282</v>
      </c>
      <c r="BN41" s="4" t="s">
        <v>277</v>
      </c>
      <c r="BO41" s="4" t="s">
        <v>277</v>
      </c>
      <c r="BP41" s="4" t="s">
        <v>277</v>
      </c>
      <c r="BQ41" s="4" t="s">
        <v>277</v>
      </c>
      <c r="BR41" s="4" t="s">
        <v>277</v>
      </c>
      <c r="BS41" s="4" t="s">
        <v>277</v>
      </c>
      <c r="BT41" s="4" t="s">
        <v>277</v>
      </c>
      <c r="BU41" s="4" t="s">
        <v>277</v>
      </c>
      <c r="BV41" s="4" t="s">
        <v>277</v>
      </c>
      <c r="BW41" s="4" t="s">
        <v>277</v>
      </c>
      <c r="BX41" s="4" t="s">
        <v>277</v>
      </c>
      <c r="BY41" s="4" t="s">
        <v>277</v>
      </c>
      <c r="BZ41" s="4" t="s">
        <v>277</v>
      </c>
      <c r="CA41" s="4" t="s">
        <v>277</v>
      </c>
      <c r="CB41" s="4" t="s">
        <v>277</v>
      </c>
      <c r="CC41" s="4" t="s">
        <v>277</v>
      </c>
      <c r="CD41" s="4" t="s">
        <v>277</v>
      </c>
      <c r="CE41" s="4" t="s">
        <v>277</v>
      </c>
      <c r="CF41" s="4" t="s">
        <v>277</v>
      </c>
      <c r="CG41" s="4" t="s">
        <v>277</v>
      </c>
      <c r="CH41" s="4" t="s">
        <v>277</v>
      </c>
      <c r="CI41" s="4" t="s">
        <v>277</v>
      </c>
      <c r="CJ41" s="4" t="s">
        <v>277</v>
      </c>
      <c r="CK41" s="4" t="s">
        <v>277</v>
      </c>
      <c r="CL41" s="4" t="s">
        <v>277</v>
      </c>
      <c r="CM41" s="4" t="s">
        <v>277</v>
      </c>
      <c r="CN41" s="4" t="s">
        <v>277</v>
      </c>
      <c r="CO41" s="4" t="s">
        <v>277</v>
      </c>
      <c r="CP41" s="4" t="s">
        <v>277</v>
      </c>
      <c r="CQ41" s="4" t="s">
        <v>277</v>
      </c>
      <c r="CR41" s="4" t="s">
        <v>277</v>
      </c>
      <c r="CS41" s="4" t="s">
        <v>277</v>
      </c>
      <c r="CT41" s="4" t="s">
        <v>277</v>
      </c>
      <c r="CU41" s="4" t="s">
        <v>277</v>
      </c>
      <c r="CV41" s="4" t="s">
        <v>277</v>
      </c>
      <c r="CW41" s="4" t="s">
        <v>277</v>
      </c>
      <c r="CX41" s="4" t="s">
        <v>277</v>
      </c>
      <c r="CY41" s="4" t="s">
        <v>277</v>
      </c>
      <c r="CZ41" s="4" t="s">
        <v>277</v>
      </c>
      <c r="DA41" s="4" t="s">
        <v>277</v>
      </c>
      <c r="DB41" s="4" t="s">
        <v>277</v>
      </c>
      <c r="DC41" s="4" t="s">
        <v>277</v>
      </c>
      <c r="DD41" s="4" t="s">
        <v>277</v>
      </c>
      <c r="DE41" s="4" t="s">
        <v>277</v>
      </c>
      <c r="DF41" s="4" t="s">
        <v>277</v>
      </c>
      <c r="DG41" s="4" t="s">
        <v>277</v>
      </c>
      <c r="DH41" s="4" t="s">
        <v>277</v>
      </c>
      <c r="DI41" s="4" t="s">
        <v>277</v>
      </c>
      <c r="DJ41" s="4" t="s">
        <v>277</v>
      </c>
      <c r="DK41" s="4" t="s">
        <v>277</v>
      </c>
      <c r="DL41" s="4" t="s">
        <v>277</v>
      </c>
      <c r="DM41" s="4" t="s">
        <v>277</v>
      </c>
      <c r="DN41" s="4" t="s">
        <v>277</v>
      </c>
      <c r="DO41" s="4" t="s">
        <v>277</v>
      </c>
      <c r="DP41" s="4" t="s">
        <v>277</v>
      </c>
      <c r="DQ41" s="4" t="s">
        <v>277</v>
      </c>
      <c r="DR41" s="4" t="s">
        <v>277</v>
      </c>
      <c r="DS41" s="4" t="s">
        <v>277</v>
      </c>
      <c r="DT41" s="4" t="s">
        <v>277</v>
      </c>
      <c r="DU41" s="4" t="s">
        <v>277</v>
      </c>
      <c r="DV41" s="4" t="s">
        <v>277</v>
      </c>
      <c r="DW41" s="4" t="s">
        <v>277</v>
      </c>
      <c r="DX41" s="4" t="s">
        <v>277</v>
      </c>
      <c r="DY41" s="4" t="s">
        <v>277</v>
      </c>
      <c r="DZ41" s="4" t="s">
        <v>277</v>
      </c>
      <c r="EA41" s="4" t="s">
        <v>277</v>
      </c>
      <c r="EB41" s="4" t="s">
        <v>277</v>
      </c>
      <c r="EC41" s="4" t="s">
        <v>277</v>
      </c>
      <c r="ED41" s="4" t="s">
        <v>277</v>
      </c>
      <c r="EE41" s="4" t="s">
        <v>277</v>
      </c>
      <c r="EF41" s="4" t="s">
        <v>277</v>
      </c>
      <c r="EG41" s="4" t="s">
        <v>277</v>
      </c>
      <c r="EH41" s="4" t="s">
        <v>277</v>
      </c>
      <c r="EI41" s="4" t="s">
        <v>277</v>
      </c>
      <c r="EJ41" s="4" t="s">
        <v>277</v>
      </c>
      <c r="EK41" s="4" t="s">
        <v>797</v>
      </c>
      <c r="EL41" s="4" t="s">
        <v>10952</v>
      </c>
      <c r="EM41" s="4" t="s">
        <v>2640</v>
      </c>
      <c r="EN41" s="4" t="s">
        <v>10953</v>
      </c>
      <c r="EO41" s="4" t="s">
        <v>277</v>
      </c>
      <c r="EP41" s="4" t="s">
        <v>277</v>
      </c>
      <c r="EQ41" s="4" t="s">
        <v>277</v>
      </c>
      <c r="ER41" s="4" t="s">
        <v>277</v>
      </c>
      <c r="ES41" s="4" t="s">
        <v>277</v>
      </c>
      <c r="ET41" s="4" t="s">
        <v>277</v>
      </c>
      <c r="EU41" s="4" t="s">
        <v>277</v>
      </c>
      <c r="EV41" s="4" t="s">
        <v>277</v>
      </c>
      <c r="EW41" s="4" t="s">
        <v>277</v>
      </c>
      <c r="EX41" s="4" t="s">
        <v>277</v>
      </c>
      <c r="EY41" s="4" t="s">
        <v>277</v>
      </c>
      <c r="EZ41" s="4" t="s">
        <v>277</v>
      </c>
      <c r="FA41" s="4" t="s">
        <v>277</v>
      </c>
      <c r="FB41" s="4" t="s">
        <v>277</v>
      </c>
      <c r="FC41" s="4" t="s">
        <v>277</v>
      </c>
      <c r="FD41" s="4" t="s">
        <v>277</v>
      </c>
      <c r="FE41" s="4" t="s">
        <v>277</v>
      </c>
      <c r="FF41" s="4" t="s">
        <v>277</v>
      </c>
      <c r="FG41" s="4" t="s">
        <v>277</v>
      </c>
      <c r="FH41" s="4" t="s">
        <v>277</v>
      </c>
      <c r="FI41" s="4" t="s">
        <v>267</v>
      </c>
      <c r="FJ41" s="4" t="s">
        <v>568</v>
      </c>
      <c r="FK41" s="4" t="s">
        <v>459</v>
      </c>
      <c r="FL41" s="4" t="s">
        <v>10954</v>
      </c>
      <c r="FM41" s="4" t="s">
        <v>4707</v>
      </c>
      <c r="FN41" s="4" t="s">
        <v>277</v>
      </c>
      <c r="FO41" s="4" t="s">
        <v>277</v>
      </c>
      <c r="FP41" s="4" t="s">
        <v>277</v>
      </c>
      <c r="FQ41" s="4" t="s">
        <v>277</v>
      </c>
      <c r="FR41" s="4" t="s">
        <v>8057</v>
      </c>
      <c r="FS41" s="4" t="s">
        <v>10955</v>
      </c>
      <c r="FT41" s="4" t="s">
        <v>503</v>
      </c>
      <c r="FU41" s="4" t="s">
        <v>277</v>
      </c>
      <c r="FV41" s="4" t="s">
        <v>277</v>
      </c>
      <c r="FW41" s="4" t="s">
        <v>277</v>
      </c>
      <c r="FX41" s="4" t="s">
        <v>10956</v>
      </c>
      <c r="FY41" s="4" t="s">
        <v>300</v>
      </c>
      <c r="FZ41" s="4" t="s">
        <v>277</v>
      </c>
      <c r="GA41" s="4" t="s">
        <v>277</v>
      </c>
      <c r="GB41" s="4" t="s">
        <v>10957</v>
      </c>
      <c r="GC41" s="4" t="s">
        <v>503</v>
      </c>
      <c r="GD41" s="4" t="s">
        <v>277</v>
      </c>
      <c r="GE41" s="4" t="s">
        <v>277</v>
      </c>
      <c r="GF41" s="4" t="s">
        <v>277</v>
      </c>
      <c r="GG41" s="4" t="s">
        <v>10958</v>
      </c>
      <c r="GH41" s="4" t="s">
        <v>300</v>
      </c>
      <c r="GI41" s="4" t="s">
        <v>277</v>
      </c>
      <c r="GJ41" s="4" t="s">
        <v>277</v>
      </c>
      <c r="GK41" s="4" t="s">
        <v>277</v>
      </c>
      <c r="GL41" s="4" t="s">
        <v>277</v>
      </c>
      <c r="GM41" s="4" t="s">
        <v>277</v>
      </c>
      <c r="GN41" s="4" t="s">
        <v>277</v>
      </c>
      <c r="GO41" s="4" t="s">
        <v>277</v>
      </c>
      <c r="GP41" s="4" t="s">
        <v>277</v>
      </c>
      <c r="GQ41" s="4" t="s">
        <v>277</v>
      </c>
      <c r="GR41" s="4" t="s">
        <v>277</v>
      </c>
      <c r="GS41" s="4" t="s">
        <v>277</v>
      </c>
      <c r="GT41" s="4" t="s">
        <v>277</v>
      </c>
      <c r="GU41" s="4" t="s">
        <v>277</v>
      </c>
      <c r="GV41" s="4" t="s">
        <v>277</v>
      </c>
      <c r="GW41" s="4" t="s">
        <v>277</v>
      </c>
      <c r="GX41" s="4" t="s">
        <v>277</v>
      </c>
      <c r="GY41" s="4" t="s">
        <v>277</v>
      </c>
      <c r="GZ41" s="4" t="s">
        <v>277</v>
      </c>
      <c r="HA41" s="4" t="s">
        <v>277</v>
      </c>
      <c r="HB41" s="4" t="s">
        <v>277</v>
      </c>
      <c r="HC41" s="4" t="s">
        <v>277</v>
      </c>
      <c r="HD41" s="4" t="s">
        <v>277</v>
      </c>
      <c r="HE41" s="4" t="s">
        <v>277</v>
      </c>
      <c r="HF41" s="4" t="s">
        <v>277</v>
      </c>
      <c r="HG41" s="4" t="s">
        <v>277</v>
      </c>
      <c r="HH41" s="4" t="s">
        <v>277</v>
      </c>
      <c r="HI41" s="4" t="s">
        <v>277</v>
      </c>
      <c r="HJ41" s="4" t="s">
        <v>277</v>
      </c>
      <c r="HK41" s="4" t="s">
        <v>277</v>
      </c>
      <c r="HL41" s="4" t="s">
        <v>277</v>
      </c>
      <c r="HM41" s="4" t="s">
        <v>277</v>
      </c>
      <c r="HN41" s="4" t="s">
        <v>277</v>
      </c>
      <c r="HO41" s="4" t="s">
        <v>277</v>
      </c>
      <c r="HP41" s="4" t="s">
        <v>277</v>
      </c>
      <c r="HQ41" s="4" t="s">
        <v>277</v>
      </c>
      <c r="HR41" s="4" t="s">
        <v>277</v>
      </c>
      <c r="HS41" s="4" t="s">
        <v>277</v>
      </c>
      <c r="HT41" s="4" t="s">
        <v>277</v>
      </c>
      <c r="HU41" s="4" t="s">
        <v>277</v>
      </c>
      <c r="HV41" s="4" t="s">
        <v>277</v>
      </c>
      <c r="HW41" s="4" t="s">
        <v>277</v>
      </c>
      <c r="HX41" s="4" t="s">
        <v>277</v>
      </c>
      <c r="HY41" s="4" t="s">
        <v>277</v>
      </c>
      <c r="HZ41" s="4" t="s">
        <v>277</v>
      </c>
      <c r="IA41" s="4" t="s">
        <v>277</v>
      </c>
      <c r="IB41" s="4" t="s">
        <v>277</v>
      </c>
      <c r="IC41" s="4" t="s">
        <v>277</v>
      </c>
      <c r="ID41" s="4" t="s">
        <v>277</v>
      </c>
      <c r="IE41" s="4" t="s">
        <v>277</v>
      </c>
      <c r="IF41" s="4" t="s">
        <v>277</v>
      </c>
      <c r="IG41" s="4" t="s">
        <v>277</v>
      </c>
      <c r="IH41" s="4" t="s">
        <v>277</v>
      </c>
      <c r="II41" s="4" t="s">
        <v>277</v>
      </c>
      <c r="IJ41" s="4" t="s">
        <v>277</v>
      </c>
      <c r="IK41" s="4" t="s">
        <v>277</v>
      </c>
      <c r="IL41" s="4" t="s">
        <v>277</v>
      </c>
      <c r="IM41" s="4" t="s">
        <v>277</v>
      </c>
      <c r="IN41" s="4" t="s">
        <v>277</v>
      </c>
      <c r="IO41" s="4" t="s">
        <v>277</v>
      </c>
      <c r="IP41" s="4" t="s">
        <v>277</v>
      </c>
      <c r="IQ41" s="4" t="s">
        <v>277</v>
      </c>
      <c r="IR41" s="4" t="s">
        <v>277</v>
      </c>
      <c r="IS41" s="4" t="s">
        <v>277</v>
      </c>
      <c r="IT41" s="4" t="s">
        <v>277</v>
      </c>
      <c r="IU41" s="4" t="s">
        <v>277</v>
      </c>
      <c r="IV41" s="4" t="s">
        <v>277</v>
      </c>
      <c r="IW41" s="4" t="s">
        <v>277</v>
      </c>
      <c r="IX41" s="4" t="s">
        <v>277</v>
      </c>
      <c r="IY41" s="4" t="s">
        <v>277</v>
      </c>
      <c r="IZ41" s="4" t="s">
        <v>277</v>
      </c>
      <c r="JA41" s="4" t="s">
        <v>277</v>
      </c>
      <c r="JB41" s="4" t="s">
        <v>785</v>
      </c>
      <c r="JC41" s="4" t="s">
        <v>1412</v>
      </c>
      <c r="JD41" s="4" t="s">
        <v>3475</v>
      </c>
      <c r="JE41" s="4" t="s">
        <v>2026</v>
      </c>
      <c r="JF41" s="4" t="s">
        <v>4729</v>
      </c>
      <c r="JG41" s="4" t="s">
        <v>313</v>
      </c>
      <c r="JH41" s="4" t="s">
        <v>313</v>
      </c>
      <c r="JI41" s="4" t="s">
        <v>313</v>
      </c>
      <c r="JJ41" s="4" t="s">
        <v>313</v>
      </c>
      <c r="JK41" s="4" t="s">
        <v>313</v>
      </c>
      <c r="JL41" s="4" t="s">
        <v>313</v>
      </c>
      <c r="JM41" s="4" t="s">
        <v>313</v>
      </c>
      <c r="JN41" s="4" t="s">
        <v>312</v>
      </c>
      <c r="JO41" s="4" t="s">
        <v>312</v>
      </c>
      <c r="JP41" s="4" t="s">
        <v>313</v>
      </c>
      <c r="JQ41" s="4" t="s">
        <v>10959</v>
      </c>
      <c r="JR41" s="4" t="s">
        <v>10960</v>
      </c>
      <c r="JS41" s="4" t="s">
        <v>10961</v>
      </c>
      <c r="JT41" s="4" t="s">
        <v>10962</v>
      </c>
    </row>
    <row r="42" spans="1:280" ht="50.1" customHeight="1" x14ac:dyDescent="0.3">
      <c r="A42" s="4" t="s">
        <v>11144</v>
      </c>
      <c r="B42" s="4" t="s">
        <v>11145</v>
      </c>
      <c r="C42" s="4" t="s">
        <v>554</v>
      </c>
      <c r="D42" s="4" t="s">
        <v>555</v>
      </c>
      <c r="E42" s="4" t="s">
        <v>267</v>
      </c>
      <c r="F42" s="4" t="s">
        <v>270</v>
      </c>
      <c r="G42" s="4" t="s">
        <v>269</v>
      </c>
      <c r="H42" s="4" t="s">
        <v>270</v>
      </c>
      <c r="I42" s="4" t="s">
        <v>11146</v>
      </c>
      <c r="J42" s="4" t="s">
        <v>11147</v>
      </c>
      <c r="K42" s="4" t="s">
        <v>11148</v>
      </c>
      <c r="L42" s="4" t="s">
        <v>11149</v>
      </c>
      <c r="M42" s="4" t="s">
        <v>275</v>
      </c>
      <c r="N42" s="4" t="s">
        <v>275</v>
      </c>
      <c r="O42" s="4" t="s">
        <v>276</v>
      </c>
      <c r="P42" s="4" t="s">
        <v>277</v>
      </c>
      <c r="Q42" s="4" t="s">
        <v>277</v>
      </c>
      <c r="R42" s="4" t="s">
        <v>277</v>
      </c>
      <c r="S42" s="4" t="s">
        <v>277</v>
      </c>
      <c r="T42" s="4" t="s">
        <v>277</v>
      </c>
      <c r="U42" s="4" t="s">
        <v>277</v>
      </c>
      <c r="V42" s="4" t="s">
        <v>277</v>
      </c>
      <c r="W42" s="4" t="s">
        <v>277</v>
      </c>
      <c r="X42" s="4" t="s">
        <v>277</v>
      </c>
      <c r="Y42" s="4" t="s">
        <v>277</v>
      </c>
      <c r="Z42" s="4" t="s">
        <v>277</v>
      </c>
      <c r="AA42" s="4" t="s">
        <v>277</v>
      </c>
      <c r="AB42" s="4" t="s">
        <v>277</v>
      </c>
      <c r="AC42" s="4" t="s">
        <v>277</v>
      </c>
      <c r="AD42" s="4" t="s">
        <v>277</v>
      </c>
      <c r="AE42" s="4" t="s">
        <v>277</v>
      </c>
      <c r="AF42" s="4" t="s">
        <v>277</v>
      </c>
      <c r="AG42" s="4" t="s">
        <v>277</v>
      </c>
      <c r="AH42" s="4" t="s">
        <v>277</v>
      </c>
      <c r="AI42" s="4" t="s">
        <v>277</v>
      </c>
      <c r="AJ42" s="4" t="s">
        <v>277</v>
      </c>
      <c r="AK42" s="4" t="s">
        <v>277</v>
      </c>
      <c r="AL42" s="4" t="s">
        <v>277</v>
      </c>
      <c r="AM42" s="4" t="s">
        <v>277</v>
      </c>
      <c r="AN42" s="4" t="s">
        <v>277</v>
      </c>
      <c r="AO42" s="4" t="s">
        <v>277</v>
      </c>
      <c r="AP42" s="4" t="s">
        <v>277</v>
      </c>
      <c r="AQ42" s="4" t="s">
        <v>277</v>
      </c>
      <c r="AR42" s="4" t="s">
        <v>277</v>
      </c>
      <c r="AS42" s="4" t="s">
        <v>277</v>
      </c>
      <c r="AT42" s="4" t="s">
        <v>277</v>
      </c>
      <c r="AU42" s="4" t="s">
        <v>2547</v>
      </c>
      <c r="AV42" s="4" t="s">
        <v>283</v>
      </c>
      <c r="AW42" s="4" t="s">
        <v>11150</v>
      </c>
      <c r="AX42" s="4" t="s">
        <v>598</v>
      </c>
      <c r="AY42" s="4" t="s">
        <v>1296</v>
      </c>
      <c r="AZ42" s="4" t="s">
        <v>1043</v>
      </c>
      <c r="BA42" s="4" t="s">
        <v>11151</v>
      </c>
      <c r="BB42" s="4" t="s">
        <v>11152</v>
      </c>
      <c r="BC42" s="4" t="s">
        <v>11153</v>
      </c>
      <c r="BD42" s="4" t="s">
        <v>282</v>
      </c>
      <c r="BE42" s="4" t="s">
        <v>322</v>
      </c>
      <c r="BF42" s="4" t="s">
        <v>11154</v>
      </c>
      <c r="BG42" s="4" t="s">
        <v>492</v>
      </c>
      <c r="BH42" s="4" t="s">
        <v>11155</v>
      </c>
      <c r="BI42" s="4" t="s">
        <v>2062</v>
      </c>
      <c r="BJ42" s="4" t="s">
        <v>11156</v>
      </c>
      <c r="BK42" s="4" t="s">
        <v>1983</v>
      </c>
      <c r="BL42" s="4" t="s">
        <v>11157</v>
      </c>
      <c r="BM42" s="4" t="s">
        <v>11158</v>
      </c>
      <c r="BN42" s="4" t="s">
        <v>322</v>
      </c>
      <c r="BO42" s="4" t="s">
        <v>11159</v>
      </c>
      <c r="BP42" s="4" t="s">
        <v>445</v>
      </c>
      <c r="BQ42" s="4" t="s">
        <v>5589</v>
      </c>
      <c r="BR42" s="4" t="s">
        <v>11160</v>
      </c>
      <c r="BS42" s="4" t="s">
        <v>11161</v>
      </c>
      <c r="BT42" s="4" t="s">
        <v>417</v>
      </c>
      <c r="BU42" s="4" t="s">
        <v>11162</v>
      </c>
      <c r="BV42" s="4" t="s">
        <v>11163</v>
      </c>
      <c r="BW42" s="4" t="s">
        <v>412</v>
      </c>
      <c r="BX42" s="4" t="s">
        <v>4897</v>
      </c>
      <c r="BY42" s="4" t="s">
        <v>985</v>
      </c>
      <c r="BZ42" s="4" t="s">
        <v>11164</v>
      </c>
      <c r="CA42" s="4" t="s">
        <v>1335</v>
      </c>
      <c r="CB42" s="4" t="s">
        <v>4868</v>
      </c>
      <c r="CC42" s="4" t="s">
        <v>442</v>
      </c>
      <c r="CD42" s="4" t="s">
        <v>11165</v>
      </c>
      <c r="CE42" s="4" t="s">
        <v>282</v>
      </c>
      <c r="CF42" s="4" t="s">
        <v>277</v>
      </c>
      <c r="CG42" s="4" t="s">
        <v>277</v>
      </c>
      <c r="CH42" s="4" t="s">
        <v>277</v>
      </c>
      <c r="CI42" s="4" t="s">
        <v>277</v>
      </c>
      <c r="CJ42" s="4" t="s">
        <v>277</v>
      </c>
      <c r="CK42" s="4" t="s">
        <v>277</v>
      </c>
      <c r="CL42" s="4" t="s">
        <v>277</v>
      </c>
      <c r="CM42" s="4" t="s">
        <v>277</v>
      </c>
      <c r="CN42" s="4" t="s">
        <v>277</v>
      </c>
      <c r="CO42" s="4" t="s">
        <v>277</v>
      </c>
      <c r="CP42" s="4" t="s">
        <v>277</v>
      </c>
      <c r="CQ42" s="4" t="s">
        <v>277</v>
      </c>
      <c r="CR42" s="4" t="s">
        <v>277</v>
      </c>
      <c r="CS42" s="4" t="s">
        <v>277</v>
      </c>
      <c r="CT42" s="4" t="s">
        <v>277</v>
      </c>
      <c r="CU42" s="4" t="s">
        <v>277</v>
      </c>
      <c r="CV42" s="4" t="s">
        <v>277</v>
      </c>
      <c r="CW42" s="4" t="s">
        <v>277</v>
      </c>
      <c r="CX42" s="4" t="s">
        <v>277</v>
      </c>
      <c r="CY42" s="4" t="s">
        <v>277</v>
      </c>
      <c r="CZ42" s="4" t="s">
        <v>277</v>
      </c>
      <c r="DA42" s="4" t="s">
        <v>277</v>
      </c>
      <c r="DB42" s="4" t="s">
        <v>277</v>
      </c>
      <c r="DC42" s="4" t="s">
        <v>277</v>
      </c>
      <c r="DD42" s="4" t="s">
        <v>277</v>
      </c>
      <c r="DE42" s="4" t="s">
        <v>537</v>
      </c>
      <c r="DF42" s="4" t="s">
        <v>2449</v>
      </c>
      <c r="DG42" s="4" t="s">
        <v>3024</v>
      </c>
      <c r="DH42" s="4" t="s">
        <v>11166</v>
      </c>
      <c r="DI42" s="4" t="s">
        <v>277</v>
      </c>
      <c r="DJ42" s="4" t="s">
        <v>277</v>
      </c>
      <c r="DK42" s="4" t="s">
        <v>277</v>
      </c>
      <c r="DL42" s="4" t="s">
        <v>277</v>
      </c>
      <c r="DM42" s="4" t="s">
        <v>277</v>
      </c>
      <c r="DN42" s="4" t="s">
        <v>277</v>
      </c>
      <c r="DO42" s="4" t="s">
        <v>277</v>
      </c>
      <c r="DP42" s="4" t="s">
        <v>277</v>
      </c>
      <c r="DQ42" s="4" t="s">
        <v>277</v>
      </c>
      <c r="DR42" s="4" t="s">
        <v>277</v>
      </c>
      <c r="DS42" s="4" t="s">
        <v>277</v>
      </c>
      <c r="DT42" s="4" t="s">
        <v>277</v>
      </c>
      <c r="DU42" s="4" t="s">
        <v>277</v>
      </c>
      <c r="DV42" s="4" t="s">
        <v>277</v>
      </c>
      <c r="DW42" s="4" t="s">
        <v>277</v>
      </c>
      <c r="DX42" s="4" t="s">
        <v>277</v>
      </c>
      <c r="DY42" s="4" t="s">
        <v>277</v>
      </c>
      <c r="DZ42" s="4" t="s">
        <v>277</v>
      </c>
      <c r="EA42" s="4" t="s">
        <v>277</v>
      </c>
      <c r="EB42" s="4" t="s">
        <v>277</v>
      </c>
      <c r="EC42" s="4" t="s">
        <v>277</v>
      </c>
      <c r="ED42" s="4" t="s">
        <v>277</v>
      </c>
      <c r="EE42" s="4" t="s">
        <v>277</v>
      </c>
      <c r="EF42" s="4" t="s">
        <v>277</v>
      </c>
      <c r="EG42" s="4" t="s">
        <v>277</v>
      </c>
      <c r="EH42" s="4" t="s">
        <v>277</v>
      </c>
      <c r="EI42" s="4" t="s">
        <v>277</v>
      </c>
      <c r="EJ42" s="4" t="s">
        <v>277</v>
      </c>
      <c r="EK42" s="4" t="s">
        <v>277</v>
      </c>
      <c r="EL42" s="4" t="s">
        <v>277</v>
      </c>
      <c r="EM42" s="4" t="s">
        <v>277</v>
      </c>
      <c r="EN42" s="4" t="s">
        <v>277</v>
      </c>
      <c r="EO42" s="4" t="s">
        <v>277</v>
      </c>
      <c r="EP42" s="4" t="s">
        <v>277</v>
      </c>
      <c r="EQ42" s="4" t="s">
        <v>277</v>
      </c>
      <c r="ER42" s="4" t="s">
        <v>277</v>
      </c>
      <c r="ES42" s="4" t="s">
        <v>277</v>
      </c>
      <c r="ET42" s="4" t="s">
        <v>277</v>
      </c>
      <c r="EU42" s="4" t="s">
        <v>277</v>
      </c>
      <c r="EV42" s="4" t="s">
        <v>277</v>
      </c>
      <c r="EW42" s="4" t="s">
        <v>277</v>
      </c>
      <c r="EX42" s="4" t="s">
        <v>277</v>
      </c>
      <c r="EY42" s="4" t="s">
        <v>277</v>
      </c>
      <c r="EZ42" s="4" t="s">
        <v>277</v>
      </c>
      <c r="FA42" s="4" t="s">
        <v>277</v>
      </c>
      <c r="FB42" s="4" t="s">
        <v>277</v>
      </c>
      <c r="FC42" s="4" t="s">
        <v>277</v>
      </c>
      <c r="FD42" s="4" t="s">
        <v>277</v>
      </c>
      <c r="FE42" s="4" t="s">
        <v>277</v>
      </c>
      <c r="FF42" s="4" t="s">
        <v>277</v>
      </c>
      <c r="FG42" s="4" t="s">
        <v>277</v>
      </c>
      <c r="FH42" s="4" t="s">
        <v>277</v>
      </c>
      <c r="FI42" s="4" t="s">
        <v>290</v>
      </c>
      <c r="FJ42" s="4" t="s">
        <v>366</v>
      </c>
      <c r="FK42" s="4" t="s">
        <v>11167</v>
      </c>
      <c r="FL42" s="4" t="s">
        <v>11168</v>
      </c>
      <c r="FM42" s="4" t="s">
        <v>3112</v>
      </c>
      <c r="FN42" s="4" t="s">
        <v>803</v>
      </c>
      <c r="FO42" s="4" t="s">
        <v>6596</v>
      </c>
      <c r="FP42" s="4" t="s">
        <v>11169</v>
      </c>
      <c r="FQ42" s="4" t="s">
        <v>3114</v>
      </c>
      <c r="FR42" s="4" t="s">
        <v>651</v>
      </c>
      <c r="FS42" s="4" t="s">
        <v>11170</v>
      </c>
      <c r="FT42" s="4" t="s">
        <v>575</v>
      </c>
      <c r="FU42" s="4" t="s">
        <v>277</v>
      </c>
      <c r="FV42" s="4" t="s">
        <v>277</v>
      </c>
      <c r="FW42" s="4" t="s">
        <v>277</v>
      </c>
      <c r="FX42" s="4" t="s">
        <v>11171</v>
      </c>
      <c r="FY42" s="4" t="s">
        <v>300</v>
      </c>
      <c r="FZ42" s="4" t="s">
        <v>277</v>
      </c>
      <c r="GA42" s="4" t="s">
        <v>277</v>
      </c>
      <c r="GB42" s="4" t="s">
        <v>11172</v>
      </c>
      <c r="GC42" s="4" t="s">
        <v>575</v>
      </c>
      <c r="GD42" s="4" t="s">
        <v>277</v>
      </c>
      <c r="GE42" s="4" t="s">
        <v>277</v>
      </c>
      <c r="GF42" s="4" t="s">
        <v>277</v>
      </c>
      <c r="GG42" s="4" t="s">
        <v>11173</v>
      </c>
      <c r="GH42" s="4" t="s">
        <v>300</v>
      </c>
      <c r="GI42" s="4" t="s">
        <v>277</v>
      </c>
      <c r="GJ42" s="4" t="s">
        <v>277</v>
      </c>
      <c r="GK42" s="4" t="s">
        <v>11174</v>
      </c>
      <c r="GL42" s="4" t="s">
        <v>575</v>
      </c>
      <c r="GM42" s="4" t="s">
        <v>277</v>
      </c>
      <c r="GN42" s="4" t="s">
        <v>277</v>
      </c>
      <c r="GO42" s="4" t="s">
        <v>277</v>
      </c>
      <c r="GP42" s="4" t="s">
        <v>11175</v>
      </c>
      <c r="GQ42" s="4" t="s">
        <v>300</v>
      </c>
      <c r="GR42" s="4" t="s">
        <v>277</v>
      </c>
      <c r="GS42" s="4" t="s">
        <v>277</v>
      </c>
      <c r="GT42" s="4" t="s">
        <v>7625</v>
      </c>
      <c r="GU42" s="4" t="s">
        <v>575</v>
      </c>
      <c r="GV42" s="4" t="s">
        <v>277</v>
      </c>
      <c r="GW42" s="4" t="s">
        <v>277</v>
      </c>
      <c r="GX42" s="4" t="s">
        <v>277</v>
      </c>
      <c r="GY42" s="4" t="s">
        <v>11176</v>
      </c>
      <c r="GZ42" s="4" t="s">
        <v>300</v>
      </c>
      <c r="HA42" s="4" t="s">
        <v>277</v>
      </c>
      <c r="HB42" s="4" t="s">
        <v>277</v>
      </c>
      <c r="HC42" s="4" t="s">
        <v>11177</v>
      </c>
      <c r="HD42" s="4" t="s">
        <v>575</v>
      </c>
      <c r="HE42" s="4" t="s">
        <v>277</v>
      </c>
      <c r="HF42" s="4" t="s">
        <v>277</v>
      </c>
      <c r="HG42" s="4" t="s">
        <v>277</v>
      </c>
      <c r="HH42" s="4" t="s">
        <v>11178</v>
      </c>
      <c r="HI42" s="4" t="s">
        <v>300</v>
      </c>
      <c r="HJ42" s="4" t="s">
        <v>277</v>
      </c>
      <c r="HK42" s="4" t="s">
        <v>277</v>
      </c>
      <c r="HL42" s="4" t="s">
        <v>277</v>
      </c>
      <c r="HM42" s="4" t="s">
        <v>277</v>
      </c>
      <c r="HN42" s="4" t="s">
        <v>277</v>
      </c>
      <c r="HO42" s="4" t="s">
        <v>277</v>
      </c>
      <c r="HP42" s="4" t="s">
        <v>277</v>
      </c>
      <c r="HQ42" s="4" t="s">
        <v>277</v>
      </c>
      <c r="HR42" s="4" t="s">
        <v>277</v>
      </c>
      <c r="HS42" s="4" t="s">
        <v>277</v>
      </c>
      <c r="HT42" s="4" t="s">
        <v>277</v>
      </c>
      <c r="HU42" s="4" t="s">
        <v>277</v>
      </c>
      <c r="HV42" s="4" t="s">
        <v>277</v>
      </c>
      <c r="HW42" s="4" t="s">
        <v>277</v>
      </c>
      <c r="HX42" s="4" t="s">
        <v>277</v>
      </c>
      <c r="HY42" s="4" t="s">
        <v>277</v>
      </c>
      <c r="HZ42" s="4" t="s">
        <v>277</v>
      </c>
      <c r="IA42" s="4" t="s">
        <v>277</v>
      </c>
      <c r="IB42" s="4" t="s">
        <v>277</v>
      </c>
      <c r="IC42" s="4" t="s">
        <v>277</v>
      </c>
      <c r="ID42" s="4" t="s">
        <v>277</v>
      </c>
      <c r="IE42" s="4" t="s">
        <v>277</v>
      </c>
      <c r="IF42" s="4" t="s">
        <v>277</v>
      </c>
      <c r="IG42" s="4" t="s">
        <v>277</v>
      </c>
      <c r="IH42" s="4" t="s">
        <v>277</v>
      </c>
      <c r="II42" s="4" t="s">
        <v>277</v>
      </c>
      <c r="IJ42" s="4" t="s">
        <v>277</v>
      </c>
      <c r="IK42" s="4" t="s">
        <v>277</v>
      </c>
      <c r="IL42" s="4" t="s">
        <v>277</v>
      </c>
      <c r="IM42" s="4" t="s">
        <v>277</v>
      </c>
      <c r="IN42" s="4" t="s">
        <v>277</v>
      </c>
      <c r="IO42" s="4" t="s">
        <v>277</v>
      </c>
      <c r="IP42" s="4" t="s">
        <v>277</v>
      </c>
      <c r="IQ42" s="4" t="s">
        <v>277</v>
      </c>
      <c r="IR42" s="4" t="s">
        <v>277</v>
      </c>
      <c r="IS42" s="4" t="s">
        <v>277</v>
      </c>
      <c r="IT42" s="4" t="s">
        <v>277</v>
      </c>
      <c r="IU42" s="4" t="s">
        <v>277</v>
      </c>
      <c r="IV42" s="4" t="s">
        <v>277</v>
      </c>
      <c r="IW42" s="4" t="s">
        <v>277</v>
      </c>
      <c r="IX42" s="4" t="s">
        <v>277</v>
      </c>
      <c r="IY42" s="4" t="s">
        <v>277</v>
      </c>
      <c r="IZ42" s="4" t="s">
        <v>277</v>
      </c>
      <c r="JA42" s="4" t="s">
        <v>277</v>
      </c>
      <c r="JB42" s="4" t="s">
        <v>3642</v>
      </c>
      <c r="JC42" s="4" t="s">
        <v>3438</v>
      </c>
      <c r="JD42" s="4" t="s">
        <v>9367</v>
      </c>
      <c r="JE42" s="4" t="s">
        <v>577</v>
      </c>
      <c r="JF42" s="4" t="s">
        <v>1257</v>
      </c>
      <c r="JG42" s="4" t="s">
        <v>313</v>
      </c>
      <c r="JH42" s="4" t="s">
        <v>313</v>
      </c>
      <c r="JI42" s="4" t="s">
        <v>313</v>
      </c>
      <c r="JJ42" s="4" t="s">
        <v>313</v>
      </c>
      <c r="JK42" s="4" t="s">
        <v>313</v>
      </c>
      <c r="JL42" s="4" t="s">
        <v>314</v>
      </c>
      <c r="JM42" s="4" t="s">
        <v>314</v>
      </c>
      <c r="JN42" s="4" t="s">
        <v>312</v>
      </c>
      <c r="JO42" s="4" t="s">
        <v>313</v>
      </c>
      <c r="JP42" s="4" t="s">
        <v>313</v>
      </c>
      <c r="JQ42" s="4" t="s">
        <v>11179</v>
      </c>
      <c r="JR42" s="4" t="s">
        <v>11180</v>
      </c>
      <c r="JS42" s="4" t="s">
        <v>11181</v>
      </c>
      <c r="JT42" s="4" t="s">
        <v>11182</v>
      </c>
    </row>
    <row r="43" spans="1:280" ht="50.1" customHeight="1" x14ac:dyDescent="0.3">
      <c r="A43" s="4" t="s">
        <v>11229</v>
      </c>
      <c r="B43" s="4" t="s">
        <v>11230</v>
      </c>
      <c r="C43" s="4" t="s">
        <v>265</v>
      </c>
      <c r="D43" s="4" t="s">
        <v>266</v>
      </c>
      <c r="E43" s="4" t="s">
        <v>267</v>
      </c>
      <c r="F43" s="4" t="s">
        <v>270</v>
      </c>
      <c r="G43" s="4" t="s">
        <v>269</v>
      </c>
      <c r="H43" s="4" t="s">
        <v>270</v>
      </c>
      <c r="I43" s="4" t="s">
        <v>11231</v>
      </c>
      <c r="J43" s="4" t="s">
        <v>11232</v>
      </c>
      <c r="K43" s="4" t="s">
        <v>11233</v>
      </c>
      <c r="L43" s="4" t="s">
        <v>11234</v>
      </c>
      <c r="M43" s="4" t="s">
        <v>275</v>
      </c>
      <c r="N43" s="4" t="s">
        <v>275</v>
      </c>
      <c r="O43" s="4" t="s">
        <v>382</v>
      </c>
      <c r="P43" s="4" t="s">
        <v>2294</v>
      </c>
      <c r="Q43" s="4" t="s">
        <v>3658</v>
      </c>
      <c r="R43" s="4" t="s">
        <v>562</v>
      </c>
      <c r="S43" s="4" t="s">
        <v>957</v>
      </c>
      <c r="T43" s="4" t="s">
        <v>277</v>
      </c>
      <c r="U43" s="4" t="s">
        <v>277</v>
      </c>
      <c r="V43" s="4" t="s">
        <v>277</v>
      </c>
      <c r="W43" s="4" t="s">
        <v>277</v>
      </c>
      <c r="X43" s="4" t="s">
        <v>277</v>
      </c>
      <c r="Y43" s="4" t="s">
        <v>277</v>
      </c>
      <c r="Z43" s="4" t="s">
        <v>277</v>
      </c>
      <c r="AA43" s="4" t="s">
        <v>277</v>
      </c>
      <c r="AB43" s="4" t="s">
        <v>277</v>
      </c>
      <c r="AC43" s="4" t="s">
        <v>277</v>
      </c>
      <c r="AD43" s="4" t="s">
        <v>277</v>
      </c>
      <c r="AE43" s="4" t="s">
        <v>277</v>
      </c>
      <c r="AF43" s="4" t="s">
        <v>277</v>
      </c>
      <c r="AG43" s="4" t="s">
        <v>277</v>
      </c>
      <c r="AH43" s="4" t="s">
        <v>277</v>
      </c>
      <c r="AI43" s="4" t="s">
        <v>277</v>
      </c>
      <c r="AJ43" s="4" t="s">
        <v>277</v>
      </c>
      <c r="AK43" s="4" t="s">
        <v>277</v>
      </c>
      <c r="AL43" s="4" t="s">
        <v>277</v>
      </c>
      <c r="AM43" s="4" t="s">
        <v>277</v>
      </c>
      <c r="AN43" s="4" t="s">
        <v>277</v>
      </c>
      <c r="AO43" s="4" t="s">
        <v>277</v>
      </c>
      <c r="AP43" s="4" t="s">
        <v>277</v>
      </c>
      <c r="AQ43" s="4" t="s">
        <v>277</v>
      </c>
      <c r="AR43" s="4" t="s">
        <v>277</v>
      </c>
      <c r="AS43" s="4" t="s">
        <v>277</v>
      </c>
      <c r="AT43" s="4" t="s">
        <v>277</v>
      </c>
      <c r="AU43" s="4" t="s">
        <v>774</v>
      </c>
      <c r="AV43" s="4" t="s">
        <v>283</v>
      </c>
      <c r="AW43" s="4" t="s">
        <v>352</v>
      </c>
      <c r="AX43" s="4" t="s">
        <v>940</v>
      </c>
      <c r="AY43" s="4" t="s">
        <v>1922</v>
      </c>
      <c r="AZ43" s="4" t="s">
        <v>355</v>
      </c>
      <c r="BA43" s="4" t="s">
        <v>4205</v>
      </c>
      <c r="BB43" s="4" t="s">
        <v>356</v>
      </c>
      <c r="BC43" s="4" t="s">
        <v>11235</v>
      </c>
      <c r="BD43" s="4" t="s">
        <v>355</v>
      </c>
      <c r="BE43" s="4" t="s">
        <v>283</v>
      </c>
      <c r="BF43" s="4" t="s">
        <v>3376</v>
      </c>
      <c r="BG43" s="4" t="s">
        <v>566</v>
      </c>
      <c r="BH43" s="4" t="s">
        <v>3459</v>
      </c>
      <c r="BI43" s="4" t="s">
        <v>5050</v>
      </c>
      <c r="BJ43" s="4" t="s">
        <v>4657</v>
      </c>
      <c r="BK43" s="4" t="s">
        <v>3378</v>
      </c>
      <c r="BL43" s="4" t="s">
        <v>11236</v>
      </c>
      <c r="BM43" s="4" t="s">
        <v>330</v>
      </c>
      <c r="BN43" s="4" t="s">
        <v>412</v>
      </c>
      <c r="BO43" s="4" t="s">
        <v>352</v>
      </c>
      <c r="BP43" s="4" t="s">
        <v>440</v>
      </c>
      <c r="BQ43" s="4" t="s">
        <v>5070</v>
      </c>
      <c r="BR43" s="4" t="s">
        <v>285</v>
      </c>
      <c r="BS43" s="4" t="s">
        <v>11237</v>
      </c>
      <c r="BT43" s="4" t="s">
        <v>359</v>
      </c>
      <c r="BU43" s="4" t="s">
        <v>11238</v>
      </c>
      <c r="BV43" s="4" t="s">
        <v>638</v>
      </c>
      <c r="BW43" s="4" t="s">
        <v>277</v>
      </c>
      <c r="BX43" s="4" t="s">
        <v>277</v>
      </c>
      <c r="BY43" s="4" t="s">
        <v>277</v>
      </c>
      <c r="BZ43" s="4" t="s">
        <v>277</v>
      </c>
      <c r="CA43" s="4" t="s">
        <v>277</v>
      </c>
      <c r="CB43" s="4" t="s">
        <v>277</v>
      </c>
      <c r="CC43" s="4" t="s">
        <v>277</v>
      </c>
      <c r="CD43" s="4" t="s">
        <v>277</v>
      </c>
      <c r="CE43" s="4" t="s">
        <v>277</v>
      </c>
      <c r="CF43" s="4" t="s">
        <v>277</v>
      </c>
      <c r="CG43" s="4" t="s">
        <v>277</v>
      </c>
      <c r="CH43" s="4" t="s">
        <v>277</v>
      </c>
      <c r="CI43" s="4" t="s">
        <v>277</v>
      </c>
      <c r="CJ43" s="4" t="s">
        <v>277</v>
      </c>
      <c r="CK43" s="4" t="s">
        <v>277</v>
      </c>
      <c r="CL43" s="4" t="s">
        <v>277</v>
      </c>
      <c r="CM43" s="4" t="s">
        <v>277</v>
      </c>
      <c r="CN43" s="4" t="s">
        <v>277</v>
      </c>
      <c r="CO43" s="4" t="s">
        <v>277</v>
      </c>
      <c r="CP43" s="4" t="s">
        <v>277</v>
      </c>
      <c r="CQ43" s="4" t="s">
        <v>277</v>
      </c>
      <c r="CR43" s="4" t="s">
        <v>277</v>
      </c>
      <c r="CS43" s="4" t="s">
        <v>277</v>
      </c>
      <c r="CT43" s="4" t="s">
        <v>277</v>
      </c>
      <c r="CU43" s="4" t="s">
        <v>277</v>
      </c>
      <c r="CV43" s="4" t="s">
        <v>277</v>
      </c>
      <c r="CW43" s="4" t="s">
        <v>277</v>
      </c>
      <c r="CX43" s="4" t="s">
        <v>277</v>
      </c>
      <c r="CY43" s="4" t="s">
        <v>277</v>
      </c>
      <c r="CZ43" s="4" t="s">
        <v>277</v>
      </c>
      <c r="DA43" s="4" t="s">
        <v>277</v>
      </c>
      <c r="DB43" s="4" t="s">
        <v>277</v>
      </c>
      <c r="DC43" s="4" t="s">
        <v>277</v>
      </c>
      <c r="DD43" s="4" t="s">
        <v>277</v>
      </c>
      <c r="DE43" s="4" t="s">
        <v>277</v>
      </c>
      <c r="DF43" s="4" t="s">
        <v>277</v>
      </c>
      <c r="DG43" s="4" t="s">
        <v>277</v>
      </c>
      <c r="DH43" s="4" t="s">
        <v>277</v>
      </c>
      <c r="DI43" s="4" t="s">
        <v>277</v>
      </c>
      <c r="DJ43" s="4" t="s">
        <v>277</v>
      </c>
      <c r="DK43" s="4" t="s">
        <v>277</v>
      </c>
      <c r="DL43" s="4" t="s">
        <v>277</v>
      </c>
      <c r="DM43" s="4" t="s">
        <v>277</v>
      </c>
      <c r="DN43" s="4" t="s">
        <v>277</v>
      </c>
      <c r="DO43" s="4" t="s">
        <v>277</v>
      </c>
      <c r="DP43" s="4" t="s">
        <v>277</v>
      </c>
      <c r="DQ43" s="4" t="s">
        <v>277</v>
      </c>
      <c r="DR43" s="4" t="s">
        <v>277</v>
      </c>
      <c r="DS43" s="4" t="s">
        <v>277</v>
      </c>
      <c r="DT43" s="4" t="s">
        <v>277</v>
      </c>
      <c r="DU43" s="4" t="s">
        <v>277</v>
      </c>
      <c r="DV43" s="4" t="s">
        <v>277</v>
      </c>
      <c r="DW43" s="4" t="s">
        <v>277</v>
      </c>
      <c r="DX43" s="4" t="s">
        <v>277</v>
      </c>
      <c r="DY43" s="4" t="s">
        <v>277</v>
      </c>
      <c r="DZ43" s="4" t="s">
        <v>277</v>
      </c>
      <c r="EA43" s="4" t="s">
        <v>277</v>
      </c>
      <c r="EB43" s="4" t="s">
        <v>277</v>
      </c>
      <c r="EC43" s="4" t="s">
        <v>277</v>
      </c>
      <c r="ED43" s="4" t="s">
        <v>277</v>
      </c>
      <c r="EE43" s="4" t="s">
        <v>277</v>
      </c>
      <c r="EF43" s="4" t="s">
        <v>277</v>
      </c>
      <c r="EG43" s="4" t="s">
        <v>277</v>
      </c>
      <c r="EH43" s="4" t="s">
        <v>277</v>
      </c>
      <c r="EI43" s="4" t="s">
        <v>277</v>
      </c>
      <c r="EJ43" s="4" t="s">
        <v>277</v>
      </c>
      <c r="EK43" s="4" t="s">
        <v>797</v>
      </c>
      <c r="EL43" s="4" t="s">
        <v>8078</v>
      </c>
      <c r="EM43" s="4" t="s">
        <v>5568</v>
      </c>
      <c r="EN43" s="4" t="s">
        <v>11239</v>
      </c>
      <c r="EO43" s="4" t="s">
        <v>277</v>
      </c>
      <c r="EP43" s="4" t="s">
        <v>277</v>
      </c>
      <c r="EQ43" s="4" t="s">
        <v>277</v>
      </c>
      <c r="ER43" s="4" t="s">
        <v>277</v>
      </c>
      <c r="ES43" s="4" t="s">
        <v>277</v>
      </c>
      <c r="ET43" s="4" t="s">
        <v>277</v>
      </c>
      <c r="EU43" s="4" t="s">
        <v>277</v>
      </c>
      <c r="EV43" s="4" t="s">
        <v>277</v>
      </c>
      <c r="EW43" s="4" t="s">
        <v>277</v>
      </c>
      <c r="EX43" s="4" t="s">
        <v>277</v>
      </c>
      <c r="EY43" s="4" t="s">
        <v>277</v>
      </c>
      <c r="EZ43" s="4" t="s">
        <v>277</v>
      </c>
      <c r="FA43" s="4" t="s">
        <v>277</v>
      </c>
      <c r="FB43" s="4" t="s">
        <v>277</v>
      </c>
      <c r="FC43" s="4" t="s">
        <v>277</v>
      </c>
      <c r="FD43" s="4" t="s">
        <v>277</v>
      </c>
      <c r="FE43" s="4" t="s">
        <v>277</v>
      </c>
      <c r="FF43" s="4" t="s">
        <v>277</v>
      </c>
      <c r="FG43" s="4" t="s">
        <v>277</v>
      </c>
      <c r="FH43" s="4" t="s">
        <v>277</v>
      </c>
      <c r="FI43" s="4" t="s">
        <v>290</v>
      </c>
      <c r="FJ43" s="4" t="s">
        <v>1552</v>
      </c>
      <c r="FK43" s="4" t="s">
        <v>677</v>
      </c>
      <c r="FL43" s="4" t="s">
        <v>11240</v>
      </c>
      <c r="FM43" s="4" t="s">
        <v>11241</v>
      </c>
      <c r="FN43" s="4" t="s">
        <v>1888</v>
      </c>
      <c r="FO43" s="4" t="s">
        <v>3175</v>
      </c>
      <c r="FP43" s="4" t="s">
        <v>11242</v>
      </c>
      <c r="FQ43" s="4" t="s">
        <v>11243</v>
      </c>
      <c r="FR43" s="4" t="s">
        <v>398</v>
      </c>
      <c r="FS43" s="4" t="s">
        <v>11244</v>
      </c>
      <c r="FT43" s="4" t="s">
        <v>299</v>
      </c>
      <c r="FU43" s="4" t="s">
        <v>277</v>
      </c>
      <c r="FV43" s="4" t="s">
        <v>277</v>
      </c>
      <c r="FW43" s="4" t="s">
        <v>277</v>
      </c>
      <c r="FX43" s="4" t="s">
        <v>11245</v>
      </c>
      <c r="FY43" s="4" t="s">
        <v>300</v>
      </c>
      <c r="FZ43" s="4" t="s">
        <v>277</v>
      </c>
      <c r="GA43" s="4" t="s">
        <v>277</v>
      </c>
      <c r="GB43" s="4" t="s">
        <v>3679</v>
      </c>
      <c r="GC43" s="4" t="s">
        <v>299</v>
      </c>
      <c r="GD43" s="4" t="s">
        <v>277</v>
      </c>
      <c r="GE43" s="4" t="s">
        <v>277</v>
      </c>
      <c r="GF43" s="4" t="s">
        <v>277</v>
      </c>
      <c r="GG43" s="4" t="s">
        <v>11246</v>
      </c>
      <c r="GH43" s="4" t="s">
        <v>300</v>
      </c>
      <c r="GI43" s="4" t="s">
        <v>277</v>
      </c>
      <c r="GJ43" s="4" t="s">
        <v>277</v>
      </c>
      <c r="GK43" s="4" t="s">
        <v>11247</v>
      </c>
      <c r="GL43" s="4" t="s">
        <v>299</v>
      </c>
      <c r="GM43" s="4" t="s">
        <v>277</v>
      </c>
      <c r="GN43" s="4" t="s">
        <v>277</v>
      </c>
      <c r="GO43" s="4" t="s">
        <v>277</v>
      </c>
      <c r="GP43" s="4" t="s">
        <v>11248</v>
      </c>
      <c r="GQ43" s="4" t="s">
        <v>300</v>
      </c>
      <c r="GR43" s="4" t="s">
        <v>277</v>
      </c>
      <c r="GS43" s="4" t="s">
        <v>277</v>
      </c>
      <c r="GT43" s="4" t="s">
        <v>4245</v>
      </c>
      <c r="GU43" s="4" t="s">
        <v>299</v>
      </c>
      <c r="GV43" s="4" t="s">
        <v>277</v>
      </c>
      <c r="GW43" s="4" t="s">
        <v>277</v>
      </c>
      <c r="GX43" s="4" t="s">
        <v>277</v>
      </c>
      <c r="GY43" s="4" t="s">
        <v>11249</v>
      </c>
      <c r="GZ43" s="4" t="s">
        <v>300</v>
      </c>
      <c r="HA43" s="4" t="s">
        <v>277</v>
      </c>
      <c r="HB43" s="4" t="s">
        <v>277</v>
      </c>
      <c r="HC43" s="4" t="s">
        <v>7886</v>
      </c>
      <c r="HD43" s="4" t="s">
        <v>299</v>
      </c>
      <c r="HE43" s="4" t="s">
        <v>277</v>
      </c>
      <c r="HF43" s="4" t="s">
        <v>277</v>
      </c>
      <c r="HG43" s="4" t="s">
        <v>277</v>
      </c>
      <c r="HH43" s="4" t="s">
        <v>11250</v>
      </c>
      <c r="HI43" s="4" t="s">
        <v>300</v>
      </c>
      <c r="HJ43" s="4" t="s">
        <v>277</v>
      </c>
      <c r="HK43" s="4" t="s">
        <v>277</v>
      </c>
      <c r="HL43" s="4" t="s">
        <v>277</v>
      </c>
      <c r="HM43" s="4" t="s">
        <v>277</v>
      </c>
      <c r="HN43" s="4" t="s">
        <v>277</v>
      </c>
      <c r="HO43" s="4" t="s">
        <v>277</v>
      </c>
      <c r="HP43" s="4" t="s">
        <v>277</v>
      </c>
      <c r="HQ43" s="4" t="s">
        <v>277</v>
      </c>
      <c r="HR43" s="4" t="s">
        <v>277</v>
      </c>
      <c r="HS43" s="4" t="s">
        <v>277</v>
      </c>
      <c r="HT43" s="4" t="s">
        <v>277</v>
      </c>
      <c r="HU43" s="4" t="s">
        <v>277</v>
      </c>
      <c r="HV43" s="4" t="s">
        <v>277</v>
      </c>
      <c r="HW43" s="4" t="s">
        <v>277</v>
      </c>
      <c r="HX43" s="4" t="s">
        <v>277</v>
      </c>
      <c r="HY43" s="4" t="s">
        <v>277</v>
      </c>
      <c r="HZ43" s="4" t="s">
        <v>277</v>
      </c>
      <c r="IA43" s="4" t="s">
        <v>277</v>
      </c>
      <c r="IB43" s="4" t="s">
        <v>277</v>
      </c>
      <c r="IC43" s="4" t="s">
        <v>277</v>
      </c>
      <c r="ID43" s="4" t="s">
        <v>277</v>
      </c>
      <c r="IE43" s="4" t="s">
        <v>277</v>
      </c>
      <c r="IF43" s="4" t="s">
        <v>277</v>
      </c>
      <c r="IG43" s="4" t="s">
        <v>277</v>
      </c>
      <c r="IH43" s="4" t="s">
        <v>277</v>
      </c>
      <c r="II43" s="4" t="s">
        <v>277</v>
      </c>
      <c r="IJ43" s="4" t="s">
        <v>277</v>
      </c>
      <c r="IK43" s="4" t="s">
        <v>277</v>
      </c>
      <c r="IL43" s="4" t="s">
        <v>277</v>
      </c>
      <c r="IM43" s="4" t="s">
        <v>277</v>
      </c>
      <c r="IN43" s="4" t="s">
        <v>277</v>
      </c>
      <c r="IO43" s="4" t="s">
        <v>277</v>
      </c>
      <c r="IP43" s="4" t="s">
        <v>277</v>
      </c>
      <c r="IQ43" s="4" t="s">
        <v>277</v>
      </c>
      <c r="IR43" s="4" t="s">
        <v>277</v>
      </c>
      <c r="IS43" s="4" t="s">
        <v>277</v>
      </c>
      <c r="IT43" s="4" t="s">
        <v>277</v>
      </c>
      <c r="IU43" s="4" t="s">
        <v>277</v>
      </c>
      <c r="IV43" s="4" t="s">
        <v>277</v>
      </c>
      <c r="IW43" s="4" t="s">
        <v>277</v>
      </c>
      <c r="IX43" s="4" t="s">
        <v>277</v>
      </c>
      <c r="IY43" s="4" t="s">
        <v>277</v>
      </c>
      <c r="IZ43" s="4" t="s">
        <v>277</v>
      </c>
      <c r="JA43" s="4" t="s">
        <v>277</v>
      </c>
      <c r="JB43" s="4" t="s">
        <v>3127</v>
      </c>
      <c r="JC43" s="4" t="s">
        <v>2014</v>
      </c>
      <c r="JD43" s="4" t="s">
        <v>4818</v>
      </c>
      <c r="JE43" s="4" t="s">
        <v>4582</v>
      </c>
      <c r="JF43" s="4" t="s">
        <v>3574</v>
      </c>
      <c r="JG43" s="4" t="s">
        <v>313</v>
      </c>
      <c r="JH43" s="4" t="s">
        <v>313</v>
      </c>
      <c r="JI43" s="4" t="s">
        <v>313</v>
      </c>
      <c r="JJ43" s="4" t="s">
        <v>313</v>
      </c>
      <c r="JK43" s="4" t="s">
        <v>313</v>
      </c>
      <c r="JL43" s="4" t="s">
        <v>1287</v>
      </c>
      <c r="JM43" s="4" t="s">
        <v>313</v>
      </c>
      <c r="JN43" s="4" t="s">
        <v>312</v>
      </c>
      <c r="JO43" s="4" t="s">
        <v>312</v>
      </c>
      <c r="JP43" s="4" t="s">
        <v>313</v>
      </c>
      <c r="JQ43" s="4" t="s">
        <v>11251</v>
      </c>
      <c r="JR43" s="4" t="s">
        <v>11252</v>
      </c>
      <c r="JS43" s="4" t="s">
        <v>11253</v>
      </c>
      <c r="JT43" s="4" t="s">
        <v>11254</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9A6E9-8CBA-46D2-B618-96196422E5DD}">
  <sheetPr codeName="Sheet2"/>
  <dimension ref="A1:AE1018"/>
  <sheetViews>
    <sheetView showGridLines="0" zoomScale="80" zoomScaleNormal="80" workbookViewId="0">
      <pane xSplit="4" ySplit="1" topLeftCell="E2" activePane="bottomRight" state="frozen"/>
      <selection activeCell="BL1" sqref="BL1"/>
      <selection pane="topRight" activeCell="BL1" sqref="BL1"/>
      <selection pane="bottomLeft" activeCell="BL1" sqref="BL1"/>
      <selection pane="bottomRight" activeCell="BL1" sqref="BL1"/>
    </sheetView>
  </sheetViews>
  <sheetFormatPr defaultRowHeight="16.5" x14ac:dyDescent="0.3"/>
  <cols>
    <col min="2" max="3" width="15" style="5" customWidth="1"/>
    <col min="4" max="4" width="27.75" style="5" hidden="1" customWidth="1"/>
    <col min="5" max="5" width="38.125" style="5" customWidth="1"/>
    <col min="6" max="7" width="18.625" style="5" customWidth="1"/>
    <col min="8" max="8" width="58.5" style="5" customWidth="1"/>
    <col min="9" max="14" width="18.625" style="5" customWidth="1"/>
    <col min="15" max="15" width="10.625" style="5" customWidth="1"/>
    <col min="16" max="16" width="19.875" style="5" customWidth="1"/>
    <col min="17" max="31" width="15" style="5" customWidth="1"/>
  </cols>
  <sheetData>
    <row r="1" spans="1:19" ht="50.1" customHeight="1" x14ac:dyDescent="0.3">
      <c r="A1" s="1" t="s">
        <v>11653</v>
      </c>
      <c r="B1" s="1" t="s">
        <v>0</v>
      </c>
      <c r="C1" s="1" t="s">
        <v>1</v>
      </c>
      <c r="D1" s="1" t="s">
        <v>2</v>
      </c>
      <c r="E1" s="3" t="s">
        <v>3</v>
      </c>
      <c r="F1" s="1" t="s">
        <v>19</v>
      </c>
      <c r="G1" s="1" t="s">
        <v>20</v>
      </c>
      <c r="H1" s="1" t="s">
        <v>21</v>
      </c>
      <c r="I1" s="1" t="s">
        <v>22</v>
      </c>
      <c r="J1" s="1" t="s">
        <v>23</v>
      </c>
      <c r="K1" s="1" t="s">
        <v>24</v>
      </c>
      <c r="L1" s="1" t="s">
        <v>25</v>
      </c>
      <c r="M1" s="1" t="s">
        <v>26</v>
      </c>
      <c r="N1" s="1" t="s">
        <v>27</v>
      </c>
      <c r="P1" s="6" t="s">
        <v>11654</v>
      </c>
      <c r="Q1" s="10" t="s">
        <v>11655</v>
      </c>
      <c r="R1" s="13" t="s">
        <v>11656</v>
      </c>
      <c r="S1" s="14" t="s">
        <v>11657</v>
      </c>
    </row>
    <row r="2" spans="1:19" ht="50.1" customHeight="1" x14ac:dyDescent="0.3">
      <c r="A2" s="4" t="s">
        <v>11658</v>
      </c>
      <c r="B2" s="4" t="s">
        <v>527</v>
      </c>
      <c r="C2" s="4" t="s">
        <v>528</v>
      </c>
      <c r="D2" s="4" t="s">
        <v>529</v>
      </c>
      <c r="E2" s="4" t="s">
        <v>11659</v>
      </c>
      <c r="F2" s="4" t="s">
        <v>11660</v>
      </c>
      <c r="G2" s="4" t="s">
        <v>11660</v>
      </c>
      <c r="H2" s="4" t="s">
        <v>11660</v>
      </c>
      <c r="I2" s="4" t="s">
        <v>11660</v>
      </c>
      <c r="J2" s="4" t="s">
        <v>11660</v>
      </c>
      <c r="K2" s="4" t="s">
        <v>11660</v>
      </c>
      <c r="L2" s="4" t="s">
        <v>11660</v>
      </c>
      <c r="M2" s="4" t="s">
        <v>11660</v>
      </c>
      <c r="N2" s="4" t="s">
        <v>11660</v>
      </c>
      <c r="P2" s="4">
        <v>0</v>
      </c>
      <c r="Q2" s="11"/>
      <c r="R2" s="15">
        <f>COUNTIFS(B:B,B2,P:P,1)</f>
        <v>0</v>
      </c>
      <c r="S2" s="16">
        <f>IF(R2&gt;=3,10,IF(R2&gt;=2,8,IF(R2&gt;=1,6,0)))</f>
        <v>0</v>
      </c>
    </row>
    <row r="3" spans="1:19" ht="50.1" customHeight="1" x14ac:dyDescent="0.3">
      <c r="A3" s="9">
        <f>IF(B3=B2,A2,A2+1)</f>
        <v>2</v>
      </c>
      <c r="B3" s="9" t="s">
        <v>603</v>
      </c>
      <c r="C3" s="9" t="s">
        <v>604</v>
      </c>
      <c r="D3" s="4" t="s">
        <v>529</v>
      </c>
      <c r="E3" s="9" t="s">
        <v>11659</v>
      </c>
      <c r="F3" s="9" t="s">
        <v>11660</v>
      </c>
      <c r="G3" s="9" t="s">
        <v>11660</v>
      </c>
      <c r="H3" s="9" t="s">
        <v>11660</v>
      </c>
      <c r="I3" s="9" t="s">
        <v>11660</v>
      </c>
      <c r="J3" s="9" t="s">
        <v>11660</v>
      </c>
      <c r="K3" s="9" t="s">
        <v>11660</v>
      </c>
      <c r="L3" s="9" t="s">
        <v>11660</v>
      </c>
      <c r="M3" s="9" t="s">
        <v>11660</v>
      </c>
      <c r="N3" s="9" t="s">
        <v>11660</v>
      </c>
      <c r="P3" s="9">
        <v>0</v>
      </c>
      <c r="Q3" s="12"/>
      <c r="R3" s="17">
        <f t="shared" ref="R3:R66" si="0">COUNTIFS(B:B,B3,P:P,1)</f>
        <v>0</v>
      </c>
      <c r="S3" s="18">
        <f t="shared" ref="S3:S66" si="1">IF(R3&gt;=3,10,IF(R3&gt;=2,8,IF(R3&gt;=1,6,0)))</f>
        <v>0</v>
      </c>
    </row>
    <row r="4" spans="1:19" ht="50.1" customHeight="1" x14ac:dyDescent="0.3">
      <c r="A4" s="4">
        <f t="shared" ref="A4:A67" si="2">IF(B4=B3,A3,A3+1)</f>
        <v>3</v>
      </c>
      <c r="B4" s="4" t="s">
        <v>616</v>
      </c>
      <c r="C4" s="4" t="s">
        <v>617</v>
      </c>
      <c r="D4" s="4" t="s">
        <v>529</v>
      </c>
      <c r="E4" s="4" t="s">
        <v>11659</v>
      </c>
      <c r="F4" s="4" t="s">
        <v>11660</v>
      </c>
      <c r="G4" s="4" t="s">
        <v>11660</v>
      </c>
      <c r="H4" s="4" t="s">
        <v>11660</v>
      </c>
      <c r="I4" s="4" t="s">
        <v>11660</v>
      </c>
      <c r="J4" s="4" t="s">
        <v>11660</v>
      </c>
      <c r="K4" s="4" t="s">
        <v>11660</v>
      </c>
      <c r="L4" s="4" t="s">
        <v>11660</v>
      </c>
      <c r="M4" s="4" t="s">
        <v>11660</v>
      </c>
      <c r="N4" s="4" t="s">
        <v>11660</v>
      </c>
      <c r="P4" s="4">
        <v>0</v>
      </c>
      <c r="Q4" s="11"/>
      <c r="R4" s="15">
        <f t="shared" si="0"/>
        <v>0</v>
      </c>
      <c r="S4" s="16">
        <f t="shared" si="1"/>
        <v>0</v>
      </c>
    </row>
    <row r="5" spans="1:19" ht="50.1" customHeight="1" x14ac:dyDescent="0.3">
      <c r="A5" s="9">
        <f t="shared" si="2"/>
        <v>4</v>
      </c>
      <c r="B5" s="9" t="s">
        <v>767</v>
      </c>
      <c r="C5" s="9" t="s">
        <v>768</v>
      </c>
      <c r="D5" s="4" t="s">
        <v>529</v>
      </c>
      <c r="E5" s="9" t="s">
        <v>11659</v>
      </c>
      <c r="F5" s="9" t="s">
        <v>11660</v>
      </c>
      <c r="G5" s="9" t="s">
        <v>11660</v>
      </c>
      <c r="H5" s="9" t="s">
        <v>11660</v>
      </c>
      <c r="I5" s="9" t="s">
        <v>11660</v>
      </c>
      <c r="J5" s="9" t="s">
        <v>11660</v>
      </c>
      <c r="K5" s="9" t="s">
        <v>11660</v>
      </c>
      <c r="L5" s="9" t="s">
        <v>11660</v>
      </c>
      <c r="M5" s="9" t="s">
        <v>11660</v>
      </c>
      <c r="N5" s="9" t="s">
        <v>11660</v>
      </c>
      <c r="P5" s="9">
        <v>0</v>
      </c>
      <c r="Q5" s="12"/>
      <c r="R5" s="17">
        <f t="shared" si="0"/>
        <v>0</v>
      </c>
      <c r="S5" s="18">
        <f t="shared" si="1"/>
        <v>0</v>
      </c>
    </row>
    <row r="6" spans="1:19" ht="50.1" customHeight="1" x14ac:dyDescent="0.3">
      <c r="A6" s="4">
        <f t="shared" si="2"/>
        <v>5</v>
      </c>
      <c r="B6" s="4" t="s">
        <v>971</v>
      </c>
      <c r="C6" s="4" t="s">
        <v>972</v>
      </c>
      <c r="D6" s="4" t="s">
        <v>529</v>
      </c>
      <c r="E6" s="4" t="s">
        <v>11659</v>
      </c>
      <c r="F6" s="4" t="s">
        <v>11660</v>
      </c>
      <c r="G6" s="4" t="s">
        <v>11660</v>
      </c>
      <c r="H6" s="4" t="s">
        <v>11660</v>
      </c>
      <c r="I6" s="4" t="s">
        <v>11660</v>
      </c>
      <c r="J6" s="4" t="s">
        <v>11660</v>
      </c>
      <c r="K6" s="4" t="s">
        <v>11660</v>
      </c>
      <c r="L6" s="4" t="s">
        <v>11660</v>
      </c>
      <c r="M6" s="4" t="s">
        <v>11660</v>
      </c>
      <c r="N6" s="4" t="s">
        <v>11660</v>
      </c>
      <c r="P6" s="4">
        <v>0</v>
      </c>
      <c r="Q6" s="11"/>
      <c r="R6" s="15">
        <f t="shared" si="0"/>
        <v>0</v>
      </c>
      <c r="S6" s="16">
        <f t="shared" si="1"/>
        <v>0</v>
      </c>
    </row>
    <row r="7" spans="1:19" ht="50.1" customHeight="1" x14ac:dyDescent="0.3">
      <c r="A7" s="9">
        <f t="shared" si="2"/>
        <v>6</v>
      </c>
      <c r="B7" s="9" t="s">
        <v>1013</v>
      </c>
      <c r="C7" s="9" t="s">
        <v>1014</v>
      </c>
      <c r="D7" s="4" t="s">
        <v>529</v>
      </c>
      <c r="E7" s="9" t="s">
        <v>11659</v>
      </c>
      <c r="F7" s="9" t="s">
        <v>11660</v>
      </c>
      <c r="G7" s="9" t="s">
        <v>11660</v>
      </c>
      <c r="H7" s="9" t="s">
        <v>11660</v>
      </c>
      <c r="I7" s="9" t="s">
        <v>11660</v>
      </c>
      <c r="J7" s="9" t="s">
        <v>11660</v>
      </c>
      <c r="K7" s="9" t="s">
        <v>11660</v>
      </c>
      <c r="L7" s="9" t="s">
        <v>11660</v>
      </c>
      <c r="M7" s="9" t="s">
        <v>11660</v>
      </c>
      <c r="N7" s="9" t="s">
        <v>11660</v>
      </c>
      <c r="P7" s="9">
        <v>0</v>
      </c>
      <c r="Q7" s="12"/>
      <c r="R7" s="17">
        <f t="shared" si="0"/>
        <v>0</v>
      </c>
      <c r="S7" s="18">
        <f t="shared" si="1"/>
        <v>0</v>
      </c>
    </row>
    <row r="8" spans="1:19" ht="50.1" customHeight="1" x14ac:dyDescent="0.3">
      <c r="A8" s="4">
        <f t="shared" si="2"/>
        <v>7</v>
      </c>
      <c r="B8" s="4" t="s">
        <v>1560</v>
      </c>
      <c r="C8" s="4" t="s">
        <v>1561</v>
      </c>
      <c r="D8" s="4" t="s">
        <v>529</v>
      </c>
      <c r="E8" s="4" t="s">
        <v>11659</v>
      </c>
      <c r="F8" s="4" t="s">
        <v>11660</v>
      </c>
      <c r="G8" s="4" t="s">
        <v>11660</v>
      </c>
      <c r="H8" s="4" t="s">
        <v>11660</v>
      </c>
      <c r="I8" s="4" t="s">
        <v>11660</v>
      </c>
      <c r="J8" s="4" t="s">
        <v>11660</v>
      </c>
      <c r="K8" s="4" t="s">
        <v>11660</v>
      </c>
      <c r="L8" s="4" t="s">
        <v>11660</v>
      </c>
      <c r="M8" s="4" t="s">
        <v>11660</v>
      </c>
      <c r="N8" s="4" t="s">
        <v>11660</v>
      </c>
      <c r="P8" s="4">
        <v>0</v>
      </c>
      <c r="Q8" s="11"/>
      <c r="R8" s="15">
        <f t="shared" si="0"/>
        <v>0</v>
      </c>
      <c r="S8" s="16">
        <f t="shared" si="1"/>
        <v>0</v>
      </c>
    </row>
    <row r="9" spans="1:19" ht="50.1" customHeight="1" x14ac:dyDescent="0.3">
      <c r="A9" s="9">
        <f t="shared" si="2"/>
        <v>8</v>
      </c>
      <c r="B9" s="9" t="s">
        <v>1611</v>
      </c>
      <c r="C9" s="9" t="s">
        <v>1612</v>
      </c>
      <c r="D9" s="4" t="s">
        <v>529</v>
      </c>
      <c r="E9" s="9" t="s">
        <v>11659</v>
      </c>
      <c r="F9" s="9" t="s">
        <v>11660</v>
      </c>
      <c r="G9" s="9" t="s">
        <v>11660</v>
      </c>
      <c r="H9" s="9" t="s">
        <v>11660</v>
      </c>
      <c r="I9" s="9" t="s">
        <v>11660</v>
      </c>
      <c r="J9" s="9" t="s">
        <v>11660</v>
      </c>
      <c r="K9" s="9" t="s">
        <v>11660</v>
      </c>
      <c r="L9" s="9" t="s">
        <v>11660</v>
      </c>
      <c r="M9" s="9" t="s">
        <v>11660</v>
      </c>
      <c r="N9" s="9" t="s">
        <v>11660</v>
      </c>
      <c r="P9" s="9">
        <v>0</v>
      </c>
      <c r="Q9" s="12"/>
      <c r="R9" s="17">
        <f t="shared" si="0"/>
        <v>0</v>
      </c>
      <c r="S9" s="18">
        <f t="shared" si="1"/>
        <v>0</v>
      </c>
    </row>
    <row r="10" spans="1:19" ht="50.1" customHeight="1" x14ac:dyDescent="0.3">
      <c r="A10" s="4">
        <f t="shared" si="2"/>
        <v>9</v>
      </c>
      <c r="B10" s="4" t="s">
        <v>1847</v>
      </c>
      <c r="C10" s="4" t="s">
        <v>1848</v>
      </c>
      <c r="D10" s="4" t="s">
        <v>529</v>
      </c>
      <c r="E10" s="4" t="s">
        <v>11659</v>
      </c>
      <c r="F10" s="4" t="s">
        <v>11660</v>
      </c>
      <c r="G10" s="4" t="s">
        <v>11660</v>
      </c>
      <c r="H10" s="4" t="s">
        <v>11660</v>
      </c>
      <c r="I10" s="4" t="s">
        <v>11660</v>
      </c>
      <c r="J10" s="4" t="s">
        <v>11660</v>
      </c>
      <c r="K10" s="4" t="s">
        <v>11660</v>
      </c>
      <c r="L10" s="4" t="s">
        <v>11660</v>
      </c>
      <c r="M10" s="4" t="s">
        <v>11660</v>
      </c>
      <c r="N10" s="4" t="s">
        <v>11660</v>
      </c>
      <c r="P10" s="4">
        <v>0</v>
      </c>
      <c r="Q10" s="11"/>
      <c r="R10" s="15">
        <f t="shared" si="0"/>
        <v>0</v>
      </c>
      <c r="S10" s="16">
        <f t="shared" si="1"/>
        <v>0</v>
      </c>
    </row>
    <row r="11" spans="1:19" ht="50.1" customHeight="1" x14ac:dyDescent="0.3">
      <c r="A11" s="9">
        <f t="shared" si="2"/>
        <v>10</v>
      </c>
      <c r="B11" s="9" t="s">
        <v>2015</v>
      </c>
      <c r="C11" s="9" t="s">
        <v>2016</v>
      </c>
      <c r="D11" s="4" t="s">
        <v>529</v>
      </c>
      <c r="E11" s="9" t="s">
        <v>11659</v>
      </c>
      <c r="F11" s="9" t="s">
        <v>11660</v>
      </c>
      <c r="G11" s="9" t="s">
        <v>11660</v>
      </c>
      <c r="H11" s="9" t="s">
        <v>11660</v>
      </c>
      <c r="I11" s="9" t="s">
        <v>11660</v>
      </c>
      <c r="J11" s="9" t="s">
        <v>11660</v>
      </c>
      <c r="K11" s="9" t="s">
        <v>11660</v>
      </c>
      <c r="L11" s="9" t="s">
        <v>11660</v>
      </c>
      <c r="M11" s="9" t="s">
        <v>11660</v>
      </c>
      <c r="N11" s="9" t="s">
        <v>11660</v>
      </c>
      <c r="P11" s="9">
        <v>0</v>
      </c>
      <c r="Q11" s="12"/>
      <c r="R11" s="17">
        <f t="shared" si="0"/>
        <v>0</v>
      </c>
      <c r="S11" s="18">
        <f t="shared" si="1"/>
        <v>0</v>
      </c>
    </row>
    <row r="12" spans="1:19" ht="50.1" customHeight="1" x14ac:dyDescent="0.3">
      <c r="A12" s="4">
        <f t="shared" si="2"/>
        <v>11</v>
      </c>
      <c r="B12" s="4" t="s">
        <v>2041</v>
      </c>
      <c r="C12" s="4" t="s">
        <v>2042</v>
      </c>
      <c r="D12" s="4" t="s">
        <v>529</v>
      </c>
      <c r="E12" s="4" t="s">
        <v>11659</v>
      </c>
      <c r="F12" s="4" t="s">
        <v>11660</v>
      </c>
      <c r="G12" s="4" t="s">
        <v>11660</v>
      </c>
      <c r="H12" s="4" t="s">
        <v>11660</v>
      </c>
      <c r="I12" s="4" t="s">
        <v>11660</v>
      </c>
      <c r="J12" s="4" t="s">
        <v>11660</v>
      </c>
      <c r="K12" s="4" t="s">
        <v>11660</v>
      </c>
      <c r="L12" s="4" t="s">
        <v>11660</v>
      </c>
      <c r="M12" s="4" t="s">
        <v>11660</v>
      </c>
      <c r="N12" s="4" t="s">
        <v>11660</v>
      </c>
      <c r="P12" s="4">
        <v>0</v>
      </c>
      <c r="Q12" s="11"/>
      <c r="R12" s="15">
        <f t="shared" si="0"/>
        <v>0</v>
      </c>
      <c r="S12" s="16">
        <f t="shared" si="1"/>
        <v>0</v>
      </c>
    </row>
    <row r="13" spans="1:19" ht="50.1" customHeight="1" x14ac:dyDescent="0.3">
      <c r="A13" s="9">
        <f t="shared" si="2"/>
        <v>12</v>
      </c>
      <c r="B13" s="9" t="s">
        <v>2396</v>
      </c>
      <c r="C13" s="9" t="s">
        <v>2397</v>
      </c>
      <c r="D13" s="4" t="s">
        <v>529</v>
      </c>
      <c r="E13" s="9" t="s">
        <v>11659</v>
      </c>
      <c r="F13" s="9" t="s">
        <v>11660</v>
      </c>
      <c r="G13" s="9" t="s">
        <v>11660</v>
      </c>
      <c r="H13" s="9" t="s">
        <v>11660</v>
      </c>
      <c r="I13" s="9" t="s">
        <v>11660</v>
      </c>
      <c r="J13" s="9" t="s">
        <v>11660</v>
      </c>
      <c r="K13" s="9" t="s">
        <v>11660</v>
      </c>
      <c r="L13" s="9" t="s">
        <v>11660</v>
      </c>
      <c r="M13" s="9" t="s">
        <v>11660</v>
      </c>
      <c r="N13" s="9" t="s">
        <v>11660</v>
      </c>
      <c r="P13" s="9">
        <v>0</v>
      </c>
      <c r="Q13" s="12"/>
      <c r="R13" s="17">
        <f t="shared" si="0"/>
        <v>0</v>
      </c>
      <c r="S13" s="18">
        <f t="shared" si="1"/>
        <v>0</v>
      </c>
    </row>
    <row r="14" spans="1:19" ht="50.1" customHeight="1" x14ac:dyDescent="0.3">
      <c r="A14" s="4">
        <f t="shared" si="2"/>
        <v>13</v>
      </c>
      <c r="B14" s="4" t="s">
        <v>2491</v>
      </c>
      <c r="C14" s="4" t="s">
        <v>2492</v>
      </c>
      <c r="D14" s="4" t="s">
        <v>529</v>
      </c>
      <c r="E14" s="4" t="s">
        <v>11659</v>
      </c>
      <c r="F14" s="4" t="s">
        <v>11660</v>
      </c>
      <c r="G14" s="4" t="s">
        <v>11660</v>
      </c>
      <c r="H14" s="4" t="s">
        <v>11660</v>
      </c>
      <c r="I14" s="4" t="s">
        <v>11660</v>
      </c>
      <c r="J14" s="4" t="s">
        <v>11660</v>
      </c>
      <c r="K14" s="4" t="s">
        <v>11660</v>
      </c>
      <c r="L14" s="4" t="s">
        <v>11660</v>
      </c>
      <c r="M14" s="4" t="s">
        <v>11660</v>
      </c>
      <c r="N14" s="4" t="s">
        <v>11660</v>
      </c>
      <c r="P14" s="4">
        <v>0</v>
      </c>
      <c r="Q14" s="11"/>
      <c r="R14" s="15">
        <f t="shared" si="0"/>
        <v>0</v>
      </c>
      <c r="S14" s="16">
        <f t="shared" si="1"/>
        <v>0</v>
      </c>
    </row>
    <row r="15" spans="1:19" ht="50.1" customHeight="1" x14ac:dyDescent="0.3">
      <c r="A15" s="9">
        <f t="shared" si="2"/>
        <v>14</v>
      </c>
      <c r="B15" s="9" t="s">
        <v>2505</v>
      </c>
      <c r="C15" s="9" t="s">
        <v>2506</v>
      </c>
      <c r="D15" s="4" t="s">
        <v>529</v>
      </c>
      <c r="E15" s="9" t="s">
        <v>11659</v>
      </c>
      <c r="F15" s="9" t="s">
        <v>11660</v>
      </c>
      <c r="G15" s="9" t="s">
        <v>11660</v>
      </c>
      <c r="H15" s="9" t="s">
        <v>11660</v>
      </c>
      <c r="I15" s="9" t="s">
        <v>11660</v>
      </c>
      <c r="J15" s="9" t="s">
        <v>11660</v>
      </c>
      <c r="K15" s="9" t="s">
        <v>11660</v>
      </c>
      <c r="L15" s="9" t="s">
        <v>11660</v>
      </c>
      <c r="M15" s="9" t="s">
        <v>11660</v>
      </c>
      <c r="N15" s="9" t="s">
        <v>11660</v>
      </c>
      <c r="P15" s="9">
        <v>0</v>
      </c>
      <c r="Q15" s="12"/>
      <c r="R15" s="17">
        <f t="shared" si="0"/>
        <v>0</v>
      </c>
      <c r="S15" s="18">
        <f t="shared" si="1"/>
        <v>0</v>
      </c>
    </row>
    <row r="16" spans="1:19" ht="50.1" customHeight="1" x14ac:dyDescent="0.3">
      <c r="A16" s="4">
        <f t="shared" si="2"/>
        <v>15</v>
      </c>
      <c r="B16" s="4" t="s">
        <v>2565</v>
      </c>
      <c r="C16" s="4" t="s">
        <v>2566</v>
      </c>
      <c r="D16" s="4" t="s">
        <v>529</v>
      </c>
      <c r="E16" s="4" t="s">
        <v>11659</v>
      </c>
      <c r="F16" s="4" t="s">
        <v>11660</v>
      </c>
      <c r="G16" s="4" t="s">
        <v>11660</v>
      </c>
      <c r="H16" s="4" t="s">
        <v>11660</v>
      </c>
      <c r="I16" s="4" t="s">
        <v>11660</v>
      </c>
      <c r="J16" s="4" t="s">
        <v>11660</v>
      </c>
      <c r="K16" s="4" t="s">
        <v>11660</v>
      </c>
      <c r="L16" s="4" t="s">
        <v>11660</v>
      </c>
      <c r="M16" s="4" t="s">
        <v>11660</v>
      </c>
      <c r="N16" s="4" t="s">
        <v>11660</v>
      </c>
      <c r="P16" s="4">
        <v>0</v>
      </c>
      <c r="Q16" s="11"/>
      <c r="R16" s="15">
        <f t="shared" si="0"/>
        <v>0</v>
      </c>
      <c r="S16" s="16">
        <f t="shared" si="1"/>
        <v>0</v>
      </c>
    </row>
    <row r="17" spans="1:19" ht="50.1" customHeight="1" x14ac:dyDescent="0.3">
      <c r="A17" s="9">
        <f t="shared" si="2"/>
        <v>16</v>
      </c>
      <c r="B17" s="9" t="s">
        <v>3000</v>
      </c>
      <c r="C17" s="9" t="s">
        <v>3001</v>
      </c>
      <c r="D17" s="4" t="s">
        <v>529</v>
      </c>
      <c r="E17" s="9" t="s">
        <v>11659</v>
      </c>
      <c r="F17" s="9" t="s">
        <v>11660</v>
      </c>
      <c r="G17" s="9" t="s">
        <v>11660</v>
      </c>
      <c r="H17" s="9" t="s">
        <v>11660</v>
      </c>
      <c r="I17" s="9" t="s">
        <v>11660</v>
      </c>
      <c r="J17" s="9" t="s">
        <v>11660</v>
      </c>
      <c r="K17" s="9" t="s">
        <v>11660</v>
      </c>
      <c r="L17" s="9" t="s">
        <v>11660</v>
      </c>
      <c r="M17" s="9" t="s">
        <v>11660</v>
      </c>
      <c r="N17" s="9" t="s">
        <v>11660</v>
      </c>
      <c r="P17" s="9">
        <v>0</v>
      </c>
      <c r="Q17" s="12"/>
      <c r="R17" s="17">
        <f t="shared" si="0"/>
        <v>0</v>
      </c>
      <c r="S17" s="18">
        <f t="shared" si="1"/>
        <v>0</v>
      </c>
    </row>
    <row r="18" spans="1:19" ht="50.1" customHeight="1" x14ac:dyDescent="0.3">
      <c r="A18" s="4">
        <f t="shared" si="2"/>
        <v>17</v>
      </c>
      <c r="B18" s="4" t="s">
        <v>3039</v>
      </c>
      <c r="C18" s="4" t="s">
        <v>3040</v>
      </c>
      <c r="D18" s="4" t="s">
        <v>529</v>
      </c>
      <c r="E18" s="4" t="s">
        <v>11659</v>
      </c>
      <c r="F18" s="4" t="s">
        <v>11660</v>
      </c>
      <c r="G18" s="4" t="s">
        <v>11660</v>
      </c>
      <c r="H18" s="4" t="s">
        <v>11660</v>
      </c>
      <c r="I18" s="4" t="s">
        <v>11660</v>
      </c>
      <c r="J18" s="4" t="s">
        <v>11660</v>
      </c>
      <c r="K18" s="4" t="s">
        <v>11660</v>
      </c>
      <c r="L18" s="4" t="s">
        <v>11660</v>
      </c>
      <c r="M18" s="4" t="s">
        <v>11660</v>
      </c>
      <c r="N18" s="4" t="s">
        <v>11660</v>
      </c>
      <c r="P18" s="4">
        <v>0</v>
      </c>
      <c r="Q18" s="11"/>
      <c r="R18" s="15">
        <f t="shared" si="0"/>
        <v>0</v>
      </c>
      <c r="S18" s="16">
        <f t="shared" si="1"/>
        <v>0</v>
      </c>
    </row>
    <row r="19" spans="1:19" ht="50.1" customHeight="1" x14ac:dyDescent="0.3">
      <c r="A19" s="9">
        <f t="shared" si="2"/>
        <v>18</v>
      </c>
      <c r="B19" s="9" t="s">
        <v>3192</v>
      </c>
      <c r="C19" s="9" t="s">
        <v>3193</v>
      </c>
      <c r="D19" s="4" t="s">
        <v>529</v>
      </c>
      <c r="E19" s="9" t="s">
        <v>11659</v>
      </c>
      <c r="F19" s="9" t="s">
        <v>11660</v>
      </c>
      <c r="G19" s="9" t="s">
        <v>11660</v>
      </c>
      <c r="H19" s="9" t="s">
        <v>11660</v>
      </c>
      <c r="I19" s="9" t="s">
        <v>11660</v>
      </c>
      <c r="J19" s="9" t="s">
        <v>11660</v>
      </c>
      <c r="K19" s="9" t="s">
        <v>11660</v>
      </c>
      <c r="L19" s="9" t="s">
        <v>11660</v>
      </c>
      <c r="M19" s="9" t="s">
        <v>11660</v>
      </c>
      <c r="N19" s="9" t="s">
        <v>11660</v>
      </c>
      <c r="P19" s="9">
        <v>0</v>
      </c>
      <c r="Q19" s="12"/>
      <c r="R19" s="17">
        <f t="shared" si="0"/>
        <v>0</v>
      </c>
      <c r="S19" s="18">
        <f t="shared" si="1"/>
        <v>0</v>
      </c>
    </row>
    <row r="20" spans="1:19" ht="50.1" customHeight="1" x14ac:dyDescent="0.3">
      <c r="A20" s="4">
        <f t="shared" si="2"/>
        <v>19</v>
      </c>
      <c r="B20" s="4" t="s">
        <v>3299</v>
      </c>
      <c r="C20" s="4" t="s">
        <v>3300</v>
      </c>
      <c r="D20" s="4" t="s">
        <v>529</v>
      </c>
      <c r="E20" s="4" t="s">
        <v>11659</v>
      </c>
      <c r="F20" s="4" t="s">
        <v>11660</v>
      </c>
      <c r="G20" s="4" t="s">
        <v>11660</v>
      </c>
      <c r="H20" s="4" t="s">
        <v>11660</v>
      </c>
      <c r="I20" s="4" t="s">
        <v>11660</v>
      </c>
      <c r="J20" s="4" t="s">
        <v>11660</v>
      </c>
      <c r="K20" s="4" t="s">
        <v>11660</v>
      </c>
      <c r="L20" s="4" t="s">
        <v>11660</v>
      </c>
      <c r="M20" s="4" t="s">
        <v>11660</v>
      </c>
      <c r="N20" s="4" t="s">
        <v>11660</v>
      </c>
      <c r="P20" s="4">
        <v>0</v>
      </c>
      <c r="Q20" s="11"/>
      <c r="R20" s="15">
        <f t="shared" si="0"/>
        <v>0</v>
      </c>
      <c r="S20" s="16">
        <f t="shared" si="1"/>
        <v>0</v>
      </c>
    </row>
    <row r="21" spans="1:19" ht="50.1" customHeight="1" x14ac:dyDescent="0.3">
      <c r="A21" s="9">
        <f t="shared" si="2"/>
        <v>20</v>
      </c>
      <c r="B21" s="9" t="s">
        <v>3351</v>
      </c>
      <c r="C21" s="9" t="s">
        <v>3352</v>
      </c>
      <c r="D21" s="4" t="s">
        <v>529</v>
      </c>
      <c r="E21" s="9" t="s">
        <v>11659</v>
      </c>
      <c r="F21" s="9" t="s">
        <v>11660</v>
      </c>
      <c r="G21" s="9" t="s">
        <v>11660</v>
      </c>
      <c r="H21" s="9" t="s">
        <v>11660</v>
      </c>
      <c r="I21" s="9" t="s">
        <v>11660</v>
      </c>
      <c r="J21" s="9" t="s">
        <v>11660</v>
      </c>
      <c r="K21" s="9" t="s">
        <v>11660</v>
      </c>
      <c r="L21" s="9" t="s">
        <v>11660</v>
      </c>
      <c r="M21" s="9" t="s">
        <v>11660</v>
      </c>
      <c r="N21" s="9" t="s">
        <v>11660</v>
      </c>
      <c r="P21" s="9">
        <v>0</v>
      </c>
      <c r="Q21" s="12"/>
      <c r="R21" s="17">
        <f t="shared" si="0"/>
        <v>0</v>
      </c>
      <c r="S21" s="18">
        <f t="shared" si="1"/>
        <v>0</v>
      </c>
    </row>
    <row r="22" spans="1:19" ht="50.1" customHeight="1" x14ac:dyDescent="0.3">
      <c r="A22" s="4">
        <f t="shared" si="2"/>
        <v>21</v>
      </c>
      <c r="B22" s="4" t="s">
        <v>3557</v>
      </c>
      <c r="C22" s="4" t="s">
        <v>3558</v>
      </c>
      <c r="D22" s="4" t="s">
        <v>529</v>
      </c>
      <c r="E22" s="4" t="s">
        <v>11659</v>
      </c>
      <c r="F22" s="4" t="s">
        <v>11660</v>
      </c>
      <c r="G22" s="4" t="s">
        <v>11660</v>
      </c>
      <c r="H22" s="4" t="s">
        <v>11660</v>
      </c>
      <c r="I22" s="4" t="s">
        <v>11660</v>
      </c>
      <c r="J22" s="4" t="s">
        <v>11660</v>
      </c>
      <c r="K22" s="4" t="s">
        <v>11660</v>
      </c>
      <c r="L22" s="4" t="s">
        <v>11660</v>
      </c>
      <c r="M22" s="4" t="s">
        <v>11660</v>
      </c>
      <c r="N22" s="4" t="s">
        <v>11660</v>
      </c>
      <c r="P22" s="4">
        <v>0</v>
      </c>
      <c r="Q22" s="11"/>
      <c r="R22" s="15">
        <f t="shared" si="0"/>
        <v>0</v>
      </c>
      <c r="S22" s="16">
        <f t="shared" si="1"/>
        <v>0</v>
      </c>
    </row>
    <row r="23" spans="1:19" ht="50.1" customHeight="1" x14ac:dyDescent="0.3">
      <c r="A23" s="9">
        <f t="shared" si="2"/>
        <v>22</v>
      </c>
      <c r="B23" s="9" t="s">
        <v>3643</v>
      </c>
      <c r="C23" s="9" t="s">
        <v>3644</v>
      </c>
      <c r="D23" s="4" t="s">
        <v>529</v>
      </c>
      <c r="E23" s="9" t="s">
        <v>11659</v>
      </c>
      <c r="F23" s="9" t="s">
        <v>11660</v>
      </c>
      <c r="G23" s="9" t="s">
        <v>11660</v>
      </c>
      <c r="H23" s="9" t="s">
        <v>11660</v>
      </c>
      <c r="I23" s="9" t="s">
        <v>11660</v>
      </c>
      <c r="J23" s="9" t="s">
        <v>11660</v>
      </c>
      <c r="K23" s="9" t="s">
        <v>11660</v>
      </c>
      <c r="L23" s="9" t="s">
        <v>11660</v>
      </c>
      <c r="M23" s="9" t="s">
        <v>11660</v>
      </c>
      <c r="N23" s="9" t="s">
        <v>11660</v>
      </c>
      <c r="P23" s="9">
        <v>0</v>
      </c>
      <c r="Q23" s="12"/>
      <c r="R23" s="17">
        <f t="shared" si="0"/>
        <v>0</v>
      </c>
      <c r="S23" s="18">
        <f t="shared" si="1"/>
        <v>0</v>
      </c>
    </row>
    <row r="24" spans="1:19" ht="50.1" customHeight="1" x14ac:dyDescent="0.3">
      <c r="A24" s="4">
        <f t="shared" si="2"/>
        <v>23</v>
      </c>
      <c r="B24" s="4" t="s">
        <v>3681</v>
      </c>
      <c r="C24" s="4" t="s">
        <v>3682</v>
      </c>
      <c r="D24" s="4" t="s">
        <v>529</v>
      </c>
      <c r="E24" s="4" t="s">
        <v>11659</v>
      </c>
      <c r="F24" s="4" t="s">
        <v>11660</v>
      </c>
      <c r="G24" s="4" t="s">
        <v>11660</v>
      </c>
      <c r="H24" s="4" t="s">
        <v>11660</v>
      </c>
      <c r="I24" s="4" t="s">
        <v>11660</v>
      </c>
      <c r="J24" s="4" t="s">
        <v>11660</v>
      </c>
      <c r="K24" s="4" t="s">
        <v>11660</v>
      </c>
      <c r="L24" s="4" t="s">
        <v>11660</v>
      </c>
      <c r="M24" s="4" t="s">
        <v>11660</v>
      </c>
      <c r="N24" s="4" t="s">
        <v>11660</v>
      </c>
      <c r="P24" s="4">
        <v>0</v>
      </c>
      <c r="Q24" s="11"/>
      <c r="R24" s="15">
        <f t="shared" si="0"/>
        <v>0</v>
      </c>
      <c r="S24" s="16">
        <f t="shared" si="1"/>
        <v>0</v>
      </c>
    </row>
    <row r="25" spans="1:19" ht="50.1" customHeight="1" x14ac:dyDescent="0.3">
      <c r="A25" s="9">
        <f t="shared" si="2"/>
        <v>24</v>
      </c>
      <c r="B25" s="9" t="s">
        <v>3695</v>
      </c>
      <c r="C25" s="9" t="s">
        <v>3696</v>
      </c>
      <c r="D25" s="4" t="s">
        <v>529</v>
      </c>
      <c r="E25" s="9" t="s">
        <v>11659</v>
      </c>
      <c r="F25" s="9" t="s">
        <v>11660</v>
      </c>
      <c r="G25" s="9" t="s">
        <v>11660</v>
      </c>
      <c r="H25" s="9" t="s">
        <v>11660</v>
      </c>
      <c r="I25" s="9" t="s">
        <v>11660</v>
      </c>
      <c r="J25" s="9" t="s">
        <v>11660</v>
      </c>
      <c r="K25" s="9" t="s">
        <v>11660</v>
      </c>
      <c r="L25" s="9" t="s">
        <v>11660</v>
      </c>
      <c r="M25" s="9" t="s">
        <v>11660</v>
      </c>
      <c r="N25" s="9" t="s">
        <v>11660</v>
      </c>
      <c r="P25" s="9">
        <v>0</v>
      </c>
      <c r="Q25" s="12"/>
      <c r="R25" s="17">
        <f t="shared" si="0"/>
        <v>0</v>
      </c>
      <c r="S25" s="18">
        <f t="shared" si="1"/>
        <v>0</v>
      </c>
    </row>
    <row r="26" spans="1:19" ht="50.1" customHeight="1" x14ac:dyDescent="0.3">
      <c r="A26" s="4">
        <f t="shared" si="2"/>
        <v>25</v>
      </c>
      <c r="B26" s="4" t="s">
        <v>3789</v>
      </c>
      <c r="C26" s="4" t="s">
        <v>1244</v>
      </c>
      <c r="D26" s="4" t="s">
        <v>529</v>
      </c>
      <c r="E26" s="4" t="s">
        <v>11659</v>
      </c>
      <c r="F26" s="4" t="s">
        <v>11660</v>
      </c>
      <c r="G26" s="4" t="s">
        <v>11660</v>
      </c>
      <c r="H26" s="4" t="s">
        <v>11660</v>
      </c>
      <c r="I26" s="4" t="s">
        <v>11660</v>
      </c>
      <c r="J26" s="4" t="s">
        <v>11660</v>
      </c>
      <c r="K26" s="4" t="s">
        <v>11660</v>
      </c>
      <c r="L26" s="4" t="s">
        <v>11660</v>
      </c>
      <c r="M26" s="4" t="s">
        <v>11660</v>
      </c>
      <c r="N26" s="4" t="s">
        <v>11660</v>
      </c>
      <c r="P26" s="4">
        <v>0</v>
      </c>
      <c r="Q26" s="11"/>
      <c r="R26" s="15">
        <f t="shared" si="0"/>
        <v>0</v>
      </c>
      <c r="S26" s="16">
        <f t="shared" si="1"/>
        <v>0</v>
      </c>
    </row>
    <row r="27" spans="1:19" ht="50.1" customHeight="1" x14ac:dyDescent="0.3">
      <c r="A27" s="9">
        <f t="shared" si="2"/>
        <v>26</v>
      </c>
      <c r="B27" s="9" t="s">
        <v>4071</v>
      </c>
      <c r="C27" s="9" t="s">
        <v>4072</v>
      </c>
      <c r="D27" s="4" t="s">
        <v>529</v>
      </c>
      <c r="E27" s="9" t="s">
        <v>11659</v>
      </c>
      <c r="F27" s="9" t="s">
        <v>11660</v>
      </c>
      <c r="G27" s="9" t="s">
        <v>11660</v>
      </c>
      <c r="H27" s="9" t="s">
        <v>11660</v>
      </c>
      <c r="I27" s="9" t="s">
        <v>11660</v>
      </c>
      <c r="J27" s="9" t="s">
        <v>11660</v>
      </c>
      <c r="K27" s="9" t="s">
        <v>11660</v>
      </c>
      <c r="L27" s="9" t="s">
        <v>11660</v>
      </c>
      <c r="M27" s="9" t="s">
        <v>11660</v>
      </c>
      <c r="N27" s="9" t="s">
        <v>11660</v>
      </c>
      <c r="P27" s="9">
        <v>0</v>
      </c>
      <c r="Q27" s="12"/>
      <c r="R27" s="17">
        <f t="shared" si="0"/>
        <v>0</v>
      </c>
      <c r="S27" s="18">
        <f t="shared" si="1"/>
        <v>0</v>
      </c>
    </row>
    <row r="28" spans="1:19" ht="50.1" customHeight="1" x14ac:dyDescent="0.3">
      <c r="A28" s="4">
        <f t="shared" si="2"/>
        <v>27</v>
      </c>
      <c r="B28" s="4" t="s">
        <v>4304</v>
      </c>
      <c r="C28" s="4" t="s">
        <v>4305</v>
      </c>
      <c r="D28" s="4" t="s">
        <v>529</v>
      </c>
      <c r="E28" s="4" t="s">
        <v>11659</v>
      </c>
      <c r="F28" s="4" t="s">
        <v>11660</v>
      </c>
      <c r="G28" s="4" t="s">
        <v>11660</v>
      </c>
      <c r="H28" s="4" t="s">
        <v>11660</v>
      </c>
      <c r="I28" s="4" t="s">
        <v>11660</v>
      </c>
      <c r="J28" s="4" t="s">
        <v>11660</v>
      </c>
      <c r="K28" s="4" t="s">
        <v>11660</v>
      </c>
      <c r="L28" s="4" t="s">
        <v>11660</v>
      </c>
      <c r="M28" s="4" t="s">
        <v>11660</v>
      </c>
      <c r="N28" s="4" t="s">
        <v>11660</v>
      </c>
      <c r="P28" s="4">
        <v>0</v>
      </c>
      <c r="Q28" s="11"/>
      <c r="R28" s="15">
        <f t="shared" si="0"/>
        <v>0</v>
      </c>
      <c r="S28" s="16">
        <f t="shared" si="1"/>
        <v>0</v>
      </c>
    </row>
    <row r="29" spans="1:19" ht="50.1" customHeight="1" x14ac:dyDescent="0.3">
      <c r="A29" s="9">
        <f t="shared" si="2"/>
        <v>28</v>
      </c>
      <c r="B29" s="9" t="s">
        <v>4514</v>
      </c>
      <c r="C29" s="9" t="s">
        <v>4515</v>
      </c>
      <c r="D29" s="4" t="s">
        <v>529</v>
      </c>
      <c r="E29" s="9" t="s">
        <v>11659</v>
      </c>
      <c r="F29" s="9" t="s">
        <v>11660</v>
      </c>
      <c r="G29" s="9" t="s">
        <v>11660</v>
      </c>
      <c r="H29" s="9" t="s">
        <v>11660</v>
      </c>
      <c r="I29" s="9" t="s">
        <v>11660</v>
      </c>
      <c r="J29" s="9" t="s">
        <v>11660</v>
      </c>
      <c r="K29" s="9" t="s">
        <v>11660</v>
      </c>
      <c r="L29" s="9" t="s">
        <v>11660</v>
      </c>
      <c r="M29" s="9" t="s">
        <v>11660</v>
      </c>
      <c r="N29" s="9" t="s">
        <v>11660</v>
      </c>
      <c r="P29" s="9">
        <v>0</v>
      </c>
      <c r="Q29" s="12"/>
      <c r="R29" s="17">
        <f t="shared" si="0"/>
        <v>0</v>
      </c>
      <c r="S29" s="18">
        <f t="shared" si="1"/>
        <v>0</v>
      </c>
    </row>
    <row r="30" spans="1:19" ht="50.1" customHeight="1" x14ac:dyDescent="0.3">
      <c r="A30" s="4">
        <f t="shared" si="2"/>
        <v>29</v>
      </c>
      <c r="B30" s="4" t="s">
        <v>4672</v>
      </c>
      <c r="C30" s="4" t="s">
        <v>4673</v>
      </c>
      <c r="D30" s="4" t="s">
        <v>529</v>
      </c>
      <c r="E30" s="4" t="s">
        <v>11659</v>
      </c>
      <c r="F30" s="4" t="s">
        <v>11660</v>
      </c>
      <c r="G30" s="4" t="s">
        <v>11660</v>
      </c>
      <c r="H30" s="4" t="s">
        <v>11660</v>
      </c>
      <c r="I30" s="4" t="s">
        <v>11660</v>
      </c>
      <c r="J30" s="4" t="s">
        <v>11660</v>
      </c>
      <c r="K30" s="4" t="s">
        <v>11660</v>
      </c>
      <c r="L30" s="4" t="s">
        <v>11660</v>
      </c>
      <c r="M30" s="4" t="s">
        <v>11660</v>
      </c>
      <c r="N30" s="4" t="s">
        <v>11660</v>
      </c>
      <c r="P30" s="4">
        <v>0</v>
      </c>
      <c r="Q30" s="11"/>
      <c r="R30" s="15">
        <f t="shared" si="0"/>
        <v>0</v>
      </c>
      <c r="S30" s="16">
        <f t="shared" si="1"/>
        <v>0</v>
      </c>
    </row>
    <row r="31" spans="1:19" ht="50.1" customHeight="1" x14ac:dyDescent="0.3">
      <c r="A31" s="9">
        <f t="shared" si="2"/>
        <v>30</v>
      </c>
      <c r="B31" s="9" t="s">
        <v>4748</v>
      </c>
      <c r="C31" s="9" t="s">
        <v>4749</v>
      </c>
      <c r="D31" s="4" t="s">
        <v>529</v>
      </c>
      <c r="E31" s="9" t="s">
        <v>11659</v>
      </c>
      <c r="F31" s="9" t="s">
        <v>817</v>
      </c>
      <c r="G31" s="9" t="s">
        <v>891</v>
      </c>
      <c r="H31" s="9" t="s">
        <v>4754</v>
      </c>
      <c r="I31" s="9" t="s">
        <v>4755</v>
      </c>
      <c r="J31" s="9" t="s">
        <v>589</v>
      </c>
      <c r="K31" s="9" t="s">
        <v>4756</v>
      </c>
      <c r="L31" s="9" t="s">
        <v>1118</v>
      </c>
      <c r="M31" s="9" t="s">
        <v>4757</v>
      </c>
      <c r="N31" s="9" t="s">
        <v>4758</v>
      </c>
      <c r="P31" s="9">
        <v>1</v>
      </c>
      <c r="Q31" s="12"/>
      <c r="R31" s="17">
        <f t="shared" si="0"/>
        <v>1</v>
      </c>
      <c r="S31" s="18">
        <f t="shared" si="1"/>
        <v>6</v>
      </c>
    </row>
    <row r="32" spans="1:19" ht="50.1" customHeight="1" x14ac:dyDescent="0.3">
      <c r="A32" s="4">
        <f t="shared" si="2"/>
        <v>31</v>
      </c>
      <c r="B32" s="4" t="s">
        <v>4774</v>
      </c>
      <c r="C32" s="4" t="s">
        <v>4775</v>
      </c>
      <c r="D32" s="4" t="s">
        <v>529</v>
      </c>
      <c r="E32" s="4" t="s">
        <v>11659</v>
      </c>
      <c r="F32" s="4" t="s">
        <v>11660</v>
      </c>
      <c r="G32" s="4" t="s">
        <v>11660</v>
      </c>
      <c r="H32" s="4" t="s">
        <v>11660</v>
      </c>
      <c r="I32" s="4" t="s">
        <v>11660</v>
      </c>
      <c r="J32" s="4" t="s">
        <v>11660</v>
      </c>
      <c r="K32" s="4" t="s">
        <v>11660</v>
      </c>
      <c r="L32" s="4" t="s">
        <v>11660</v>
      </c>
      <c r="M32" s="4" t="s">
        <v>11660</v>
      </c>
      <c r="N32" s="4" t="s">
        <v>11660</v>
      </c>
      <c r="P32" s="4">
        <v>0</v>
      </c>
      <c r="Q32" s="11"/>
      <c r="R32" s="15">
        <f t="shared" si="0"/>
        <v>0</v>
      </c>
      <c r="S32" s="16">
        <f t="shared" si="1"/>
        <v>0</v>
      </c>
    </row>
    <row r="33" spans="1:19" ht="50.1" customHeight="1" x14ac:dyDescent="0.3">
      <c r="A33" s="9">
        <f t="shared" si="2"/>
        <v>32</v>
      </c>
      <c r="B33" s="9" t="s">
        <v>4891</v>
      </c>
      <c r="C33" s="9" t="s">
        <v>4892</v>
      </c>
      <c r="D33" s="4" t="s">
        <v>529</v>
      </c>
      <c r="E33" s="9" t="s">
        <v>11659</v>
      </c>
      <c r="F33" s="9" t="s">
        <v>11660</v>
      </c>
      <c r="G33" s="9" t="s">
        <v>11660</v>
      </c>
      <c r="H33" s="9" t="s">
        <v>11660</v>
      </c>
      <c r="I33" s="9" t="s">
        <v>11660</v>
      </c>
      <c r="J33" s="9" t="s">
        <v>11660</v>
      </c>
      <c r="K33" s="9" t="s">
        <v>11660</v>
      </c>
      <c r="L33" s="9" t="s">
        <v>11660</v>
      </c>
      <c r="M33" s="9" t="s">
        <v>11660</v>
      </c>
      <c r="N33" s="9" t="s">
        <v>11660</v>
      </c>
      <c r="P33" s="9">
        <v>0</v>
      </c>
      <c r="Q33" s="12"/>
      <c r="R33" s="17">
        <f t="shared" si="0"/>
        <v>0</v>
      </c>
      <c r="S33" s="18">
        <f t="shared" si="1"/>
        <v>0</v>
      </c>
    </row>
    <row r="34" spans="1:19" ht="50.1" customHeight="1" x14ac:dyDescent="0.3">
      <c r="A34" s="4">
        <f t="shared" si="2"/>
        <v>33</v>
      </c>
      <c r="B34" s="4" t="s">
        <v>5056</v>
      </c>
      <c r="C34" s="4" t="s">
        <v>5057</v>
      </c>
      <c r="D34" s="4" t="s">
        <v>529</v>
      </c>
      <c r="E34" s="4" t="s">
        <v>11659</v>
      </c>
      <c r="F34" s="4" t="s">
        <v>11660</v>
      </c>
      <c r="G34" s="4" t="s">
        <v>11660</v>
      </c>
      <c r="H34" s="4" t="s">
        <v>11660</v>
      </c>
      <c r="I34" s="4" t="s">
        <v>11660</v>
      </c>
      <c r="J34" s="4" t="s">
        <v>11660</v>
      </c>
      <c r="K34" s="4" t="s">
        <v>11660</v>
      </c>
      <c r="L34" s="4" t="s">
        <v>11660</v>
      </c>
      <c r="M34" s="4" t="s">
        <v>11660</v>
      </c>
      <c r="N34" s="4" t="s">
        <v>11660</v>
      </c>
      <c r="P34" s="4">
        <v>0</v>
      </c>
      <c r="Q34" s="11"/>
      <c r="R34" s="15">
        <f t="shared" si="0"/>
        <v>0</v>
      </c>
      <c r="S34" s="16">
        <f t="shared" si="1"/>
        <v>0</v>
      </c>
    </row>
    <row r="35" spans="1:19" ht="50.1" customHeight="1" x14ac:dyDescent="0.3">
      <c r="A35" s="9">
        <f t="shared" si="2"/>
        <v>34</v>
      </c>
      <c r="B35" s="9" t="s">
        <v>5163</v>
      </c>
      <c r="C35" s="9" t="s">
        <v>1244</v>
      </c>
      <c r="D35" s="4" t="s">
        <v>529</v>
      </c>
      <c r="E35" s="9" t="s">
        <v>11659</v>
      </c>
      <c r="F35" s="9" t="s">
        <v>11660</v>
      </c>
      <c r="G35" s="9" t="s">
        <v>11660</v>
      </c>
      <c r="H35" s="9" t="s">
        <v>11660</v>
      </c>
      <c r="I35" s="9" t="s">
        <v>11660</v>
      </c>
      <c r="J35" s="9" t="s">
        <v>11660</v>
      </c>
      <c r="K35" s="9" t="s">
        <v>11660</v>
      </c>
      <c r="L35" s="9" t="s">
        <v>11660</v>
      </c>
      <c r="M35" s="9" t="s">
        <v>11660</v>
      </c>
      <c r="N35" s="9" t="s">
        <v>11660</v>
      </c>
      <c r="P35" s="9">
        <v>0</v>
      </c>
      <c r="Q35" s="12"/>
      <c r="R35" s="17">
        <f t="shared" si="0"/>
        <v>0</v>
      </c>
      <c r="S35" s="18">
        <f t="shared" si="1"/>
        <v>0</v>
      </c>
    </row>
    <row r="36" spans="1:19" ht="50.1" customHeight="1" x14ac:dyDescent="0.3">
      <c r="A36" s="4">
        <f t="shared" si="2"/>
        <v>35</v>
      </c>
      <c r="B36" s="4" t="s">
        <v>5170</v>
      </c>
      <c r="C36" s="4" t="s">
        <v>5171</v>
      </c>
      <c r="D36" s="4" t="s">
        <v>529</v>
      </c>
      <c r="E36" s="4" t="s">
        <v>11659</v>
      </c>
      <c r="F36" s="4" t="s">
        <v>11660</v>
      </c>
      <c r="G36" s="4" t="s">
        <v>11660</v>
      </c>
      <c r="H36" s="4" t="s">
        <v>11660</v>
      </c>
      <c r="I36" s="4" t="s">
        <v>11660</v>
      </c>
      <c r="J36" s="4" t="s">
        <v>11660</v>
      </c>
      <c r="K36" s="4" t="s">
        <v>11660</v>
      </c>
      <c r="L36" s="4" t="s">
        <v>11660</v>
      </c>
      <c r="M36" s="4" t="s">
        <v>11660</v>
      </c>
      <c r="N36" s="4" t="s">
        <v>11660</v>
      </c>
      <c r="P36" s="4">
        <v>0</v>
      </c>
      <c r="Q36" s="11"/>
      <c r="R36" s="15">
        <f t="shared" si="0"/>
        <v>0</v>
      </c>
      <c r="S36" s="16">
        <f t="shared" si="1"/>
        <v>0</v>
      </c>
    </row>
    <row r="37" spans="1:19" ht="50.1" customHeight="1" x14ac:dyDescent="0.3">
      <c r="A37" s="9">
        <f t="shared" si="2"/>
        <v>36</v>
      </c>
      <c r="B37" s="9" t="s">
        <v>5189</v>
      </c>
      <c r="C37" s="9" t="s">
        <v>5190</v>
      </c>
      <c r="D37" s="4" t="s">
        <v>529</v>
      </c>
      <c r="E37" s="9" t="s">
        <v>11659</v>
      </c>
      <c r="F37" s="9" t="s">
        <v>11660</v>
      </c>
      <c r="G37" s="9" t="s">
        <v>11660</v>
      </c>
      <c r="H37" s="9" t="s">
        <v>11660</v>
      </c>
      <c r="I37" s="9" t="s">
        <v>11660</v>
      </c>
      <c r="J37" s="9" t="s">
        <v>11660</v>
      </c>
      <c r="K37" s="9" t="s">
        <v>11660</v>
      </c>
      <c r="L37" s="9" t="s">
        <v>11660</v>
      </c>
      <c r="M37" s="9" t="s">
        <v>11660</v>
      </c>
      <c r="N37" s="9" t="s">
        <v>11660</v>
      </c>
      <c r="P37" s="9">
        <v>0</v>
      </c>
      <c r="Q37" s="12"/>
      <c r="R37" s="17">
        <f t="shared" si="0"/>
        <v>0</v>
      </c>
      <c r="S37" s="18">
        <f t="shared" si="1"/>
        <v>0</v>
      </c>
    </row>
    <row r="38" spans="1:19" ht="50.1" customHeight="1" x14ac:dyDescent="0.3">
      <c r="A38" s="4">
        <f t="shared" si="2"/>
        <v>37</v>
      </c>
      <c r="B38" s="4" t="s">
        <v>5199</v>
      </c>
      <c r="C38" s="4" t="s">
        <v>5200</v>
      </c>
      <c r="D38" s="4" t="s">
        <v>529</v>
      </c>
      <c r="E38" s="4" t="s">
        <v>11659</v>
      </c>
      <c r="F38" s="4" t="s">
        <v>11660</v>
      </c>
      <c r="G38" s="4" t="s">
        <v>11660</v>
      </c>
      <c r="H38" s="4" t="s">
        <v>11660</v>
      </c>
      <c r="I38" s="4" t="s">
        <v>11660</v>
      </c>
      <c r="J38" s="4" t="s">
        <v>11660</v>
      </c>
      <c r="K38" s="4" t="s">
        <v>11660</v>
      </c>
      <c r="L38" s="4" t="s">
        <v>11660</v>
      </c>
      <c r="M38" s="4" t="s">
        <v>11660</v>
      </c>
      <c r="N38" s="4" t="s">
        <v>11660</v>
      </c>
      <c r="P38" s="4">
        <v>0</v>
      </c>
      <c r="Q38" s="11"/>
      <c r="R38" s="15">
        <f t="shared" si="0"/>
        <v>0</v>
      </c>
      <c r="S38" s="16">
        <f t="shared" si="1"/>
        <v>0</v>
      </c>
    </row>
    <row r="39" spans="1:19" ht="50.1" customHeight="1" x14ac:dyDescent="0.3">
      <c r="A39" s="9">
        <f t="shared" si="2"/>
        <v>38</v>
      </c>
      <c r="B39" s="9" t="s">
        <v>5243</v>
      </c>
      <c r="C39" s="9" t="s">
        <v>5244</v>
      </c>
      <c r="D39" s="4" t="s">
        <v>529</v>
      </c>
      <c r="E39" s="9" t="s">
        <v>11659</v>
      </c>
      <c r="F39" s="9" t="s">
        <v>11660</v>
      </c>
      <c r="G39" s="9" t="s">
        <v>11660</v>
      </c>
      <c r="H39" s="9" t="s">
        <v>11660</v>
      </c>
      <c r="I39" s="9" t="s">
        <v>11660</v>
      </c>
      <c r="J39" s="9" t="s">
        <v>11660</v>
      </c>
      <c r="K39" s="9" t="s">
        <v>11660</v>
      </c>
      <c r="L39" s="9" t="s">
        <v>11660</v>
      </c>
      <c r="M39" s="9" t="s">
        <v>11660</v>
      </c>
      <c r="N39" s="9" t="s">
        <v>11660</v>
      </c>
      <c r="P39" s="9">
        <v>0</v>
      </c>
      <c r="Q39" s="12"/>
      <c r="R39" s="17">
        <f t="shared" si="0"/>
        <v>0</v>
      </c>
      <c r="S39" s="18">
        <f t="shared" si="1"/>
        <v>0</v>
      </c>
    </row>
    <row r="40" spans="1:19" ht="50.1" customHeight="1" x14ac:dyDescent="0.3">
      <c r="A40" s="4">
        <f t="shared" si="2"/>
        <v>39</v>
      </c>
      <c r="B40" s="4" t="s">
        <v>5264</v>
      </c>
      <c r="C40" s="4" t="s">
        <v>5265</v>
      </c>
      <c r="D40" s="4" t="s">
        <v>529</v>
      </c>
      <c r="E40" s="4" t="s">
        <v>11659</v>
      </c>
      <c r="F40" s="4" t="s">
        <v>11660</v>
      </c>
      <c r="G40" s="4" t="s">
        <v>11660</v>
      </c>
      <c r="H40" s="4" t="s">
        <v>11660</v>
      </c>
      <c r="I40" s="4" t="s">
        <v>11660</v>
      </c>
      <c r="J40" s="4" t="s">
        <v>11660</v>
      </c>
      <c r="K40" s="4" t="s">
        <v>11660</v>
      </c>
      <c r="L40" s="4" t="s">
        <v>11660</v>
      </c>
      <c r="M40" s="4" t="s">
        <v>11660</v>
      </c>
      <c r="N40" s="4" t="s">
        <v>11660</v>
      </c>
      <c r="P40" s="4">
        <v>0</v>
      </c>
      <c r="Q40" s="11"/>
      <c r="R40" s="15">
        <f t="shared" si="0"/>
        <v>0</v>
      </c>
      <c r="S40" s="16">
        <f t="shared" si="1"/>
        <v>0</v>
      </c>
    </row>
    <row r="41" spans="1:19" ht="50.1" customHeight="1" x14ac:dyDescent="0.3">
      <c r="A41" s="9">
        <f t="shared" si="2"/>
        <v>40</v>
      </c>
      <c r="B41" s="9" t="s">
        <v>5356</v>
      </c>
      <c r="C41" s="9" t="s">
        <v>5357</v>
      </c>
      <c r="D41" s="4" t="s">
        <v>529</v>
      </c>
      <c r="E41" s="9" t="s">
        <v>11659</v>
      </c>
      <c r="F41" s="9" t="s">
        <v>11660</v>
      </c>
      <c r="G41" s="9" t="s">
        <v>11660</v>
      </c>
      <c r="H41" s="9" t="s">
        <v>11660</v>
      </c>
      <c r="I41" s="9" t="s">
        <v>11660</v>
      </c>
      <c r="J41" s="9" t="s">
        <v>11660</v>
      </c>
      <c r="K41" s="9" t="s">
        <v>11660</v>
      </c>
      <c r="L41" s="9" t="s">
        <v>11660</v>
      </c>
      <c r="M41" s="9" t="s">
        <v>11660</v>
      </c>
      <c r="N41" s="9" t="s">
        <v>11660</v>
      </c>
      <c r="P41" s="9">
        <v>0</v>
      </c>
      <c r="Q41" s="12"/>
      <c r="R41" s="17">
        <f t="shared" si="0"/>
        <v>0</v>
      </c>
      <c r="S41" s="18">
        <f t="shared" si="1"/>
        <v>0</v>
      </c>
    </row>
    <row r="42" spans="1:19" ht="50.1" customHeight="1" x14ac:dyDescent="0.3">
      <c r="A42" s="4">
        <f t="shared" si="2"/>
        <v>41</v>
      </c>
      <c r="B42" s="4" t="s">
        <v>5530</v>
      </c>
      <c r="C42" s="4" t="s">
        <v>5531</v>
      </c>
      <c r="D42" s="4" t="s">
        <v>529</v>
      </c>
      <c r="E42" s="4" t="s">
        <v>11659</v>
      </c>
      <c r="F42" s="4" t="s">
        <v>11660</v>
      </c>
      <c r="G42" s="4" t="s">
        <v>11660</v>
      </c>
      <c r="H42" s="4" t="s">
        <v>11660</v>
      </c>
      <c r="I42" s="4" t="s">
        <v>11660</v>
      </c>
      <c r="J42" s="4" t="s">
        <v>11660</v>
      </c>
      <c r="K42" s="4" t="s">
        <v>11660</v>
      </c>
      <c r="L42" s="4" t="s">
        <v>11660</v>
      </c>
      <c r="M42" s="4" t="s">
        <v>11660</v>
      </c>
      <c r="N42" s="4" t="s">
        <v>11660</v>
      </c>
      <c r="P42" s="4">
        <v>0</v>
      </c>
      <c r="Q42" s="11"/>
      <c r="R42" s="15">
        <f t="shared" si="0"/>
        <v>0</v>
      </c>
      <c r="S42" s="16">
        <f t="shared" si="1"/>
        <v>0</v>
      </c>
    </row>
    <row r="43" spans="1:19" ht="50.1" customHeight="1" x14ac:dyDescent="0.3">
      <c r="A43" s="9">
        <f t="shared" si="2"/>
        <v>42</v>
      </c>
      <c r="B43" s="9" t="s">
        <v>5671</v>
      </c>
      <c r="C43" s="9" t="s">
        <v>5672</v>
      </c>
      <c r="D43" s="4" t="s">
        <v>529</v>
      </c>
      <c r="E43" s="9" t="s">
        <v>11659</v>
      </c>
      <c r="F43" s="9" t="s">
        <v>11660</v>
      </c>
      <c r="G43" s="9" t="s">
        <v>11660</v>
      </c>
      <c r="H43" s="9" t="s">
        <v>11660</v>
      </c>
      <c r="I43" s="9" t="s">
        <v>11660</v>
      </c>
      <c r="J43" s="9" t="s">
        <v>11660</v>
      </c>
      <c r="K43" s="9" t="s">
        <v>11660</v>
      </c>
      <c r="L43" s="9" t="s">
        <v>11660</v>
      </c>
      <c r="M43" s="9" t="s">
        <v>11660</v>
      </c>
      <c r="N43" s="9" t="s">
        <v>11660</v>
      </c>
      <c r="P43" s="9">
        <v>0</v>
      </c>
      <c r="Q43" s="12"/>
      <c r="R43" s="17">
        <f t="shared" si="0"/>
        <v>0</v>
      </c>
      <c r="S43" s="18">
        <f t="shared" si="1"/>
        <v>0</v>
      </c>
    </row>
    <row r="44" spans="1:19" ht="50.1" customHeight="1" x14ac:dyDescent="0.3">
      <c r="A44" s="4">
        <f t="shared" si="2"/>
        <v>43</v>
      </c>
      <c r="B44" s="4" t="s">
        <v>5761</v>
      </c>
      <c r="C44" s="4" t="s">
        <v>5762</v>
      </c>
      <c r="D44" s="4" t="s">
        <v>529</v>
      </c>
      <c r="E44" s="4" t="s">
        <v>11659</v>
      </c>
      <c r="F44" s="4" t="s">
        <v>11660</v>
      </c>
      <c r="G44" s="4" t="s">
        <v>11660</v>
      </c>
      <c r="H44" s="4" t="s">
        <v>11660</v>
      </c>
      <c r="I44" s="4" t="s">
        <v>11660</v>
      </c>
      <c r="J44" s="4" t="s">
        <v>11660</v>
      </c>
      <c r="K44" s="4" t="s">
        <v>11660</v>
      </c>
      <c r="L44" s="4" t="s">
        <v>11660</v>
      </c>
      <c r="M44" s="4" t="s">
        <v>11660</v>
      </c>
      <c r="N44" s="4" t="s">
        <v>11660</v>
      </c>
      <c r="P44" s="4">
        <v>0</v>
      </c>
      <c r="Q44" s="11"/>
      <c r="R44" s="15">
        <f t="shared" si="0"/>
        <v>0</v>
      </c>
      <c r="S44" s="16">
        <f t="shared" si="1"/>
        <v>0</v>
      </c>
    </row>
    <row r="45" spans="1:19" ht="50.1" customHeight="1" x14ac:dyDescent="0.3">
      <c r="A45" s="9">
        <f t="shared" si="2"/>
        <v>44</v>
      </c>
      <c r="B45" s="9" t="s">
        <v>5821</v>
      </c>
      <c r="C45" s="9" t="s">
        <v>5822</v>
      </c>
      <c r="D45" s="4" t="s">
        <v>529</v>
      </c>
      <c r="E45" s="9" t="s">
        <v>11659</v>
      </c>
      <c r="F45" s="9" t="s">
        <v>11660</v>
      </c>
      <c r="G45" s="9" t="s">
        <v>11660</v>
      </c>
      <c r="H45" s="9" t="s">
        <v>11660</v>
      </c>
      <c r="I45" s="9" t="s">
        <v>11660</v>
      </c>
      <c r="J45" s="9" t="s">
        <v>11660</v>
      </c>
      <c r="K45" s="9" t="s">
        <v>11660</v>
      </c>
      <c r="L45" s="9" t="s">
        <v>11660</v>
      </c>
      <c r="M45" s="9" t="s">
        <v>11660</v>
      </c>
      <c r="N45" s="9" t="s">
        <v>11660</v>
      </c>
      <c r="P45" s="9">
        <v>0</v>
      </c>
      <c r="Q45" s="12"/>
      <c r="R45" s="17">
        <f t="shared" si="0"/>
        <v>0</v>
      </c>
      <c r="S45" s="18">
        <f t="shared" si="1"/>
        <v>0</v>
      </c>
    </row>
    <row r="46" spans="1:19" ht="50.1" customHeight="1" x14ac:dyDescent="0.3">
      <c r="A46" s="4">
        <f t="shared" si="2"/>
        <v>45</v>
      </c>
      <c r="B46" s="4" t="s">
        <v>6082</v>
      </c>
      <c r="C46" s="4" t="s">
        <v>6083</v>
      </c>
      <c r="D46" s="4" t="s">
        <v>529</v>
      </c>
      <c r="E46" s="4" t="s">
        <v>11659</v>
      </c>
      <c r="F46" s="4" t="s">
        <v>11660</v>
      </c>
      <c r="G46" s="4" t="s">
        <v>11660</v>
      </c>
      <c r="H46" s="4" t="s">
        <v>11660</v>
      </c>
      <c r="I46" s="4" t="s">
        <v>11660</v>
      </c>
      <c r="J46" s="4" t="s">
        <v>11660</v>
      </c>
      <c r="K46" s="4" t="s">
        <v>11660</v>
      </c>
      <c r="L46" s="4" t="s">
        <v>11660</v>
      </c>
      <c r="M46" s="4" t="s">
        <v>11660</v>
      </c>
      <c r="N46" s="4" t="s">
        <v>11660</v>
      </c>
      <c r="P46" s="4">
        <v>0</v>
      </c>
      <c r="Q46" s="11"/>
      <c r="R46" s="15">
        <f t="shared" si="0"/>
        <v>0</v>
      </c>
      <c r="S46" s="16">
        <f t="shared" si="1"/>
        <v>0</v>
      </c>
    </row>
    <row r="47" spans="1:19" ht="50.1" customHeight="1" x14ac:dyDescent="0.3">
      <c r="A47" s="9">
        <f t="shared" si="2"/>
        <v>46</v>
      </c>
      <c r="B47" s="9" t="s">
        <v>6359</v>
      </c>
      <c r="C47" s="9" t="s">
        <v>6360</v>
      </c>
      <c r="D47" s="4" t="s">
        <v>529</v>
      </c>
      <c r="E47" s="9" t="s">
        <v>11659</v>
      </c>
      <c r="F47" s="9" t="s">
        <v>11660</v>
      </c>
      <c r="G47" s="9" t="s">
        <v>11660</v>
      </c>
      <c r="H47" s="9" t="s">
        <v>11660</v>
      </c>
      <c r="I47" s="9" t="s">
        <v>11660</v>
      </c>
      <c r="J47" s="9" t="s">
        <v>11660</v>
      </c>
      <c r="K47" s="9" t="s">
        <v>11660</v>
      </c>
      <c r="L47" s="9" t="s">
        <v>11660</v>
      </c>
      <c r="M47" s="9" t="s">
        <v>11660</v>
      </c>
      <c r="N47" s="9" t="s">
        <v>11660</v>
      </c>
      <c r="P47" s="9">
        <v>0</v>
      </c>
      <c r="Q47" s="12"/>
      <c r="R47" s="17">
        <f t="shared" si="0"/>
        <v>0</v>
      </c>
      <c r="S47" s="18">
        <f t="shared" si="1"/>
        <v>0</v>
      </c>
    </row>
    <row r="48" spans="1:19" ht="50.1" customHeight="1" x14ac:dyDescent="0.3">
      <c r="A48" s="4">
        <f t="shared" si="2"/>
        <v>47</v>
      </c>
      <c r="B48" s="4" t="s">
        <v>6409</v>
      </c>
      <c r="C48" s="4" t="s">
        <v>6410</v>
      </c>
      <c r="D48" s="4" t="s">
        <v>529</v>
      </c>
      <c r="E48" s="4" t="s">
        <v>11659</v>
      </c>
      <c r="F48" s="4" t="s">
        <v>11660</v>
      </c>
      <c r="G48" s="4" t="s">
        <v>11660</v>
      </c>
      <c r="H48" s="4" t="s">
        <v>11660</v>
      </c>
      <c r="I48" s="4" t="s">
        <v>11660</v>
      </c>
      <c r="J48" s="4" t="s">
        <v>11660</v>
      </c>
      <c r="K48" s="4" t="s">
        <v>11660</v>
      </c>
      <c r="L48" s="4" t="s">
        <v>11660</v>
      </c>
      <c r="M48" s="4" t="s">
        <v>11660</v>
      </c>
      <c r="N48" s="4" t="s">
        <v>11660</v>
      </c>
      <c r="P48" s="4">
        <v>0</v>
      </c>
      <c r="Q48" s="11"/>
      <c r="R48" s="15">
        <f t="shared" si="0"/>
        <v>0</v>
      </c>
      <c r="S48" s="16">
        <f t="shared" si="1"/>
        <v>0</v>
      </c>
    </row>
    <row r="49" spans="1:19" ht="50.1" customHeight="1" x14ac:dyDescent="0.3">
      <c r="A49" s="9">
        <f t="shared" si="2"/>
        <v>48</v>
      </c>
      <c r="B49" s="9" t="s">
        <v>6468</v>
      </c>
      <c r="C49" s="9" t="s">
        <v>6469</v>
      </c>
      <c r="D49" s="4" t="s">
        <v>529</v>
      </c>
      <c r="E49" s="9" t="s">
        <v>11659</v>
      </c>
      <c r="F49" s="9" t="s">
        <v>11660</v>
      </c>
      <c r="G49" s="9" t="s">
        <v>11660</v>
      </c>
      <c r="H49" s="9" t="s">
        <v>11660</v>
      </c>
      <c r="I49" s="9" t="s">
        <v>11660</v>
      </c>
      <c r="J49" s="9" t="s">
        <v>11660</v>
      </c>
      <c r="K49" s="9" t="s">
        <v>11660</v>
      </c>
      <c r="L49" s="9" t="s">
        <v>11660</v>
      </c>
      <c r="M49" s="9" t="s">
        <v>11660</v>
      </c>
      <c r="N49" s="9" t="s">
        <v>11660</v>
      </c>
      <c r="P49" s="9">
        <v>0</v>
      </c>
      <c r="Q49" s="12"/>
      <c r="R49" s="17">
        <f t="shared" si="0"/>
        <v>0</v>
      </c>
      <c r="S49" s="18">
        <f t="shared" si="1"/>
        <v>0</v>
      </c>
    </row>
    <row r="50" spans="1:19" ht="50.1" customHeight="1" x14ac:dyDescent="0.3">
      <c r="A50" s="4">
        <f t="shared" si="2"/>
        <v>49</v>
      </c>
      <c r="B50" s="4" t="s">
        <v>6513</v>
      </c>
      <c r="C50" s="4" t="s">
        <v>6514</v>
      </c>
      <c r="D50" s="4" t="s">
        <v>529</v>
      </c>
      <c r="E50" s="4" t="s">
        <v>11659</v>
      </c>
      <c r="F50" s="4" t="s">
        <v>11660</v>
      </c>
      <c r="G50" s="4" t="s">
        <v>11660</v>
      </c>
      <c r="H50" s="4" t="s">
        <v>11660</v>
      </c>
      <c r="I50" s="4" t="s">
        <v>11660</v>
      </c>
      <c r="J50" s="4" t="s">
        <v>11660</v>
      </c>
      <c r="K50" s="4" t="s">
        <v>11660</v>
      </c>
      <c r="L50" s="4" t="s">
        <v>11660</v>
      </c>
      <c r="M50" s="4" t="s">
        <v>11660</v>
      </c>
      <c r="N50" s="4" t="s">
        <v>11660</v>
      </c>
      <c r="P50" s="4">
        <v>0</v>
      </c>
      <c r="Q50" s="11"/>
      <c r="R50" s="15">
        <f t="shared" si="0"/>
        <v>0</v>
      </c>
      <c r="S50" s="16">
        <f t="shared" si="1"/>
        <v>0</v>
      </c>
    </row>
    <row r="51" spans="1:19" ht="50.1" customHeight="1" x14ac:dyDescent="0.3">
      <c r="A51" s="9">
        <f t="shared" si="2"/>
        <v>50</v>
      </c>
      <c r="B51" s="9" t="s">
        <v>6765</v>
      </c>
      <c r="C51" s="9" t="s">
        <v>6766</v>
      </c>
      <c r="D51" s="4" t="s">
        <v>529</v>
      </c>
      <c r="E51" s="9" t="s">
        <v>11659</v>
      </c>
      <c r="F51" s="9" t="s">
        <v>11660</v>
      </c>
      <c r="G51" s="9" t="s">
        <v>11660</v>
      </c>
      <c r="H51" s="9" t="s">
        <v>11660</v>
      </c>
      <c r="I51" s="9" t="s">
        <v>11660</v>
      </c>
      <c r="J51" s="9" t="s">
        <v>11660</v>
      </c>
      <c r="K51" s="9" t="s">
        <v>11660</v>
      </c>
      <c r="L51" s="9" t="s">
        <v>11660</v>
      </c>
      <c r="M51" s="9" t="s">
        <v>11660</v>
      </c>
      <c r="N51" s="9" t="s">
        <v>11660</v>
      </c>
      <c r="P51" s="9">
        <v>0</v>
      </c>
      <c r="Q51" s="12"/>
      <c r="R51" s="17">
        <f t="shared" si="0"/>
        <v>0</v>
      </c>
      <c r="S51" s="18">
        <f t="shared" si="1"/>
        <v>0</v>
      </c>
    </row>
    <row r="52" spans="1:19" ht="50.1" customHeight="1" x14ac:dyDescent="0.3">
      <c r="A52" s="4">
        <f t="shared" si="2"/>
        <v>51</v>
      </c>
      <c r="B52" s="4" t="s">
        <v>6993</v>
      </c>
      <c r="C52" s="4" t="s">
        <v>6994</v>
      </c>
      <c r="D52" s="4" t="s">
        <v>529</v>
      </c>
      <c r="E52" s="4" t="s">
        <v>11659</v>
      </c>
      <c r="F52" s="4" t="s">
        <v>11660</v>
      </c>
      <c r="G52" s="4" t="s">
        <v>11660</v>
      </c>
      <c r="H52" s="4" t="s">
        <v>11660</v>
      </c>
      <c r="I52" s="4" t="s">
        <v>11660</v>
      </c>
      <c r="J52" s="4" t="s">
        <v>11660</v>
      </c>
      <c r="K52" s="4" t="s">
        <v>11660</v>
      </c>
      <c r="L52" s="4" t="s">
        <v>11660</v>
      </c>
      <c r="M52" s="4" t="s">
        <v>11660</v>
      </c>
      <c r="N52" s="4" t="s">
        <v>11660</v>
      </c>
      <c r="P52" s="4">
        <v>0</v>
      </c>
      <c r="Q52" s="11"/>
      <c r="R52" s="15">
        <f t="shared" si="0"/>
        <v>0</v>
      </c>
      <c r="S52" s="16">
        <f t="shared" si="1"/>
        <v>0</v>
      </c>
    </row>
    <row r="53" spans="1:19" ht="50.1" customHeight="1" x14ac:dyDescent="0.3">
      <c r="A53" s="9">
        <f t="shared" si="2"/>
        <v>52</v>
      </c>
      <c r="B53" s="9" t="s">
        <v>7044</v>
      </c>
      <c r="C53" s="9" t="s">
        <v>7045</v>
      </c>
      <c r="D53" s="4" t="s">
        <v>529</v>
      </c>
      <c r="E53" s="9" t="s">
        <v>11659</v>
      </c>
      <c r="F53" s="9" t="s">
        <v>11660</v>
      </c>
      <c r="G53" s="9" t="s">
        <v>11660</v>
      </c>
      <c r="H53" s="9" t="s">
        <v>11660</v>
      </c>
      <c r="I53" s="9" t="s">
        <v>11660</v>
      </c>
      <c r="J53" s="9" t="s">
        <v>11660</v>
      </c>
      <c r="K53" s="9" t="s">
        <v>11660</v>
      </c>
      <c r="L53" s="9" t="s">
        <v>11660</v>
      </c>
      <c r="M53" s="9" t="s">
        <v>11660</v>
      </c>
      <c r="N53" s="9" t="s">
        <v>11660</v>
      </c>
      <c r="P53" s="9">
        <v>0</v>
      </c>
      <c r="Q53" s="12"/>
      <c r="R53" s="17">
        <f t="shared" si="0"/>
        <v>0</v>
      </c>
      <c r="S53" s="18">
        <f t="shared" si="1"/>
        <v>0</v>
      </c>
    </row>
    <row r="54" spans="1:19" ht="50.1" customHeight="1" x14ac:dyDescent="0.3">
      <c r="A54" s="4">
        <f t="shared" si="2"/>
        <v>53</v>
      </c>
      <c r="B54" s="4" t="s">
        <v>7079</v>
      </c>
      <c r="C54" s="4" t="s">
        <v>7080</v>
      </c>
      <c r="D54" s="4" t="s">
        <v>529</v>
      </c>
      <c r="E54" s="4" t="s">
        <v>11659</v>
      </c>
      <c r="F54" s="4" t="s">
        <v>11660</v>
      </c>
      <c r="G54" s="4" t="s">
        <v>11660</v>
      </c>
      <c r="H54" s="4" t="s">
        <v>11660</v>
      </c>
      <c r="I54" s="4" t="s">
        <v>11660</v>
      </c>
      <c r="J54" s="4" t="s">
        <v>11660</v>
      </c>
      <c r="K54" s="4" t="s">
        <v>11660</v>
      </c>
      <c r="L54" s="4" t="s">
        <v>11660</v>
      </c>
      <c r="M54" s="4" t="s">
        <v>11660</v>
      </c>
      <c r="N54" s="4" t="s">
        <v>11660</v>
      </c>
      <c r="P54" s="4">
        <v>0</v>
      </c>
      <c r="Q54" s="11"/>
      <c r="R54" s="15">
        <f t="shared" si="0"/>
        <v>0</v>
      </c>
      <c r="S54" s="16">
        <f t="shared" si="1"/>
        <v>0</v>
      </c>
    </row>
    <row r="55" spans="1:19" ht="50.1" customHeight="1" x14ac:dyDescent="0.3">
      <c r="A55" s="9">
        <f t="shared" si="2"/>
        <v>54</v>
      </c>
      <c r="B55" s="9" t="s">
        <v>7157</v>
      </c>
      <c r="C55" s="9" t="s">
        <v>7158</v>
      </c>
      <c r="D55" s="4" t="s">
        <v>529</v>
      </c>
      <c r="E55" s="9" t="s">
        <v>11659</v>
      </c>
      <c r="F55" s="9" t="s">
        <v>11660</v>
      </c>
      <c r="G55" s="9" t="s">
        <v>11660</v>
      </c>
      <c r="H55" s="9" t="s">
        <v>11660</v>
      </c>
      <c r="I55" s="9" t="s">
        <v>11660</v>
      </c>
      <c r="J55" s="9" t="s">
        <v>11660</v>
      </c>
      <c r="K55" s="9" t="s">
        <v>11660</v>
      </c>
      <c r="L55" s="9" t="s">
        <v>11660</v>
      </c>
      <c r="M55" s="9" t="s">
        <v>11660</v>
      </c>
      <c r="N55" s="9" t="s">
        <v>11660</v>
      </c>
      <c r="P55" s="9">
        <v>0</v>
      </c>
      <c r="Q55" s="12"/>
      <c r="R55" s="17">
        <f t="shared" si="0"/>
        <v>0</v>
      </c>
      <c r="S55" s="18">
        <f t="shared" si="1"/>
        <v>0</v>
      </c>
    </row>
    <row r="56" spans="1:19" ht="50.1" customHeight="1" x14ac:dyDescent="0.3">
      <c r="A56" s="4">
        <f t="shared" si="2"/>
        <v>55</v>
      </c>
      <c r="B56" s="4" t="s">
        <v>7217</v>
      </c>
      <c r="C56" s="4" t="s">
        <v>7218</v>
      </c>
      <c r="D56" s="4" t="s">
        <v>529</v>
      </c>
      <c r="E56" s="4" t="s">
        <v>11659</v>
      </c>
      <c r="F56" s="4" t="s">
        <v>11660</v>
      </c>
      <c r="G56" s="4" t="s">
        <v>11660</v>
      </c>
      <c r="H56" s="4" t="s">
        <v>11660</v>
      </c>
      <c r="I56" s="4" t="s">
        <v>11660</v>
      </c>
      <c r="J56" s="4" t="s">
        <v>11660</v>
      </c>
      <c r="K56" s="4" t="s">
        <v>11660</v>
      </c>
      <c r="L56" s="4" t="s">
        <v>11660</v>
      </c>
      <c r="M56" s="4" t="s">
        <v>11660</v>
      </c>
      <c r="N56" s="4" t="s">
        <v>11660</v>
      </c>
      <c r="P56" s="4">
        <v>0</v>
      </c>
      <c r="Q56" s="11"/>
      <c r="R56" s="15">
        <f t="shared" si="0"/>
        <v>0</v>
      </c>
      <c r="S56" s="16">
        <f t="shared" si="1"/>
        <v>0</v>
      </c>
    </row>
    <row r="57" spans="1:19" ht="50.1" customHeight="1" x14ac:dyDescent="0.3">
      <c r="A57" s="9">
        <f t="shared" si="2"/>
        <v>56</v>
      </c>
      <c r="B57" s="9" t="s">
        <v>7415</v>
      </c>
      <c r="C57" s="9" t="s">
        <v>7416</v>
      </c>
      <c r="D57" s="4" t="s">
        <v>529</v>
      </c>
      <c r="E57" s="9" t="s">
        <v>11659</v>
      </c>
      <c r="F57" s="9" t="s">
        <v>11660</v>
      </c>
      <c r="G57" s="9" t="s">
        <v>11660</v>
      </c>
      <c r="H57" s="9" t="s">
        <v>11660</v>
      </c>
      <c r="I57" s="9" t="s">
        <v>11660</v>
      </c>
      <c r="J57" s="9" t="s">
        <v>11660</v>
      </c>
      <c r="K57" s="9" t="s">
        <v>11660</v>
      </c>
      <c r="L57" s="9" t="s">
        <v>11660</v>
      </c>
      <c r="M57" s="9" t="s">
        <v>11660</v>
      </c>
      <c r="N57" s="9" t="s">
        <v>11660</v>
      </c>
      <c r="P57" s="9">
        <v>0</v>
      </c>
      <c r="Q57" s="12"/>
      <c r="R57" s="17">
        <f t="shared" si="0"/>
        <v>0</v>
      </c>
      <c r="S57" s="18">
        <f t="shared" si="1"/>
        <v>0</v>
      </c>
    </row>
    <row r="58" spans="1:19" ht="50.1" customHeight="1" x14ac:dyDescent="0.3">
      <c r="A58" s="4">
        <f t="shared" si="2"/>
        <v>57</v>
      </c>
      <c r="B58" s="4" t="s">
        <v>7514</v>
      </c>
      <c r="C58" s="4" t="s">
        <v>7515</v>
      </c>
      <c r="D58" s="4" t="s">
        <v>529</v>
      </c>
      <c r="E58" s="4" t="s">
        <v>11659</v>
      </c>
      <c r="F58" s="4" t="s">
        <v>11660</v>
      </c>
      <c r="G58" s="4" t="s">
        <v>11660</v>
      </c>
      <c r="H58" s="4" t="s">
        <v>11660</v>
      </c>
      <c r="I58" s="4" t="s">
        <v>11660</v>
      </c>
      <c r="J58" s="4" t="s">
        <v>11660</v>
      </c>
      <c r="K58" s="4" t="s">
        <v>11660</v>
      </c>
      <c r="L58" s="4" t="s">
        <v>11660</v>
      </c>
      <c r="M58" s="4" t="s">
        <v>11660</v>
      </c>
      <c r="N58" s="4" t="s">
        <v>11660</v>
      </c>
      <c r="P58" s="4">
        <v>0</v>
      </c>
      <c r="Q58" s="11"/>
      <c r="R58" s="15">
        <f t="shared" si="0"/>
        <v>0</v>
      </c>
      <c r="S58" s="16">
        <f t="shared" si="1"/>
        <v>0</v>
      </c>
    </row>
    <row r="59" spans="1:19" ht="50.1" customHeight="1" x14ac:dyDescent="0.3">
      <c r="A59" s="9">
        <f t="shared" si="2"/>
        <v>58</v>
      </c>
      <c r="B59" s="9" t="s">
        <v>7558</v>
      </c>
      <c r="C59" s="9" t="s">
        <v>7559</v>
      </c>
      <c r="D59" s="4" t="s">
        <v>529</v>
      </c>
      <c r="E59" s="9" t="s">
        <v>11659</v>
      </c>
      <c r="F59" s="9" t="s">
        <v>11660</v>
      </c>
      <c r="G59" s="9" t="s">
        <v>11660</v>
      </c>
      <c r="H59" s="9" t="s">
        <v>11660</v>
      </c>
      <c r="I59" s="9" t="s">
        <v>11660</v>
      </c>
      <c r="J59" s="9" t="s">
        <v>11660</v>
      </c>
      <c r="K59" s="9" t="s">
        <v>11660</v>
      </c>
      <c r="L59" s="9" t="s">
        <v>11660</v>
      </c>
      <c r="M59" s="9" t="s">
        <v>11660</v>
      </c>
      <c r="N59" s="9" t="s">
        <v>11660</v>
      </c>
      <c r="P59" s="9">
        <v>0</v>
      </c>
      <c r="Q59" s="12"/>
      <c r="R59" s="17">
        <f t="shared" si="0"/>
        <v>0</v>
      </c>
      <c r="S59" s="18">
        <f t="shared" si="1"/>
        <v>0</v>
      </c>
    </row>
    <row r="60" spans="1:19" ht="50.1" customHeight="1" x14ac:dyDescent="0.3">
      <c r="A60" s="4">
        <f t="shared" si="2"/>
        <v>59</v>
      </c>
      <c r="B60" s="4" t="s">
        <v>7727</v>
      </c>
      <c r="C60" s="4" t="s">
        <v>7728</v>
      </c>
      <c r="D60" s="4" t="s">
        <v>529</v>
      </c>
      <c r="E60" s="4" t="s">
        <v>11659</v>
      </c>
      <c r="F60" s="4" t="s">
        <v>11660</v>
      </c>
      <c r="G60" s="4" t="s">
        <v>11660</v>
      </c>
      <c r="H60" s="4" t="s">
        <v>11660</v>
      </c>
      <c r="I60" s="4" t="s">
        <v>11660</v>
      </c>
      <c r="J60" s="4" t="s">
        <v>11660</v>
      </c>
      <c r="K60" s="4" t="s">
        <v>11660</v>
      </c>
      <c r="L60" s="4" t="s">
        <v>11660</v>
      </c>
      <c r="M60" s="4" t="s">
        <v>11660</v>
      </c>
      <c r="N60" s="4" t="s">
        <v>11660</v>
      </c>
      <c r="P60" s="4">
        <v>0</v>
      </c>
      <c r="Q60" s="11"/>
      <c r="R60" s="15">
        <f t="shared" si="0"/>
        <v>0</v>
      </c>
      <c r="S60" s="16">
        <f t="shared" si="1"/>
        <v>0</v>
      </c>
    </row>
    <row r="61" spans="1:19" ht="50.1" customHeight="1" x14ac:dyDescent="0.3">
      <c r="A61" s="9">
        <f t="shared" si="2"/>
        <v>60</v>
      </c>
      <c r="B61" s="9" t="s">
        <v>7829</v>
      </c>
      <c r="C61" s="9" t="s">
        <v>4892</v>
      </c>
      <c r="D61" s="4" t="s">
        <v>529</v>
      </c>
      <c r="E61" s="9" t="s">
        <v>11659</v>
      </c>
      <c r="F61" s="9" t="s">
        <v>11660</v>
      </c>
      <c r="G61" s="9" t="s">
        <v>11660</v>
      </c>
      <c r="H61" s="9" t="s">
        <v>11660</v>
      </c>
      <c r="I61" s="9" t="s">
        <v>11660</v>
      </c>
      <c r="J61" s="9" t="s">
        <v>11660</v>
      </c>
      <c r="K61" s="9" t="s">
        <v>11660</v>
      </c>
      <c r="L61" s="9" t="s">
        <v>11660</v>
      </c>
      <c r="M61" s="9" t="s">
        <v>11660</v>
      </c>
      <c r="N61" s="9" t="s">
        <v>11660</v>
      </c>
      <c r="P61" s="9">
        <v>0</v>
      </c>
      <c r="Q61" s="12"/>
      <c r="R61" s="17">
        <f t="shared" si="0"/>
        <v>0</v>
      </c>
      <c r="S61" s="18">
        <f t="shared" si="1"/>
        <v>0</v>
      </c>
    </row>
    <row r="62" spans="1:19" ht="50.1" customHeight="1" x14ac:dyDescent="0.3">
      <c r="A62" s="4">
        <f t="shared" si="2"/>
        <v>61</v>
      </c>
      <c r="B62" s="4" t="s">
        <v>7856</v>
      </c>
      <c r="C62" s="4" t="s">
        <v>7857</v>
      </c>
      <c r="D62" s="4" t="s">
        <v>529</v>
      </c>
      <c r="E62" s="4" t="s">
        <v>11659</v>
      </c>
      <c r="F62" s="4" t="s">
        <v>11660</v>
      </c>
      <c r="G62" s="4" t="s">
        <v>11660</v>
      </c>
      <c r="H62" s="4" t="s">
        <v>11660</v>
      </c>
      <c r="I62" s="4" t="s">
        <v>11660</v>
      </c>
      <c r="J62" s="4" t="s">
        <v>11660</v>
      </c>
      <c r="K62" s="4" t="s">
        <v>11660</v>
      </c>
      <c r="L62" s="4" t="s">
        <v>11660</v>
      </c>
      <c r="M62" s="4" t="s">
        <v>11660</v>
      </c>
      <c r="N62" s="4" t="s">
        <v>11660</v>
      </c>
      <c r="P62" s="4">
        <v>0</v>
      </c>
      <c r="Q62" s="11"/>
      <c r="R62" s="15">
        <f t="shared" si="0"/>
        <v>0</v>
      </c>
      <c r="S62" s="16">
        <f t="shared" si="1"/>
        <v>0</v>
      </c>
    </row>
    <row r="63" spans="1:19" ht="50.1" customHeight="1" x14ac:dyDescent="0.3">
      <c r="A63" s="9">
        <f t="shared" si="2"/>
        <v>62</v>
      </c>
      <c r="B63" s="9" t="s">
        <v>7875</v>
      </c>
      <c r="C63" s="9" t="s">
        <v>7876</v>
      </c>
      <c r="D63" s="4" t="s">
        <v>529</v>
      </c>
      <c r="E63" s="9" t="s">
        <v>11659</v>
      </c>
      <c r="F63" s="9" t="s">
        <v>11660</v>
      </c>
      <c r="G63" s="9" t="s">
        <v>11660</v>
      </c>
      <c r="H63" s="9" t="s">
        <v>11660</v>
      </c>
      <c r="I63" s="9" t="s">
        <v>11660</v>
      </c>
      <c r="J63" s="9" t="s">
        <v>11660</v>
      </c>
      <c r="K63" s="9" t="s">
        <v>11660</v>
      </c>
      <c r="L63" s="9" t="s">
        <v>11660</v>
      </c>
      <c r="M63" s="9" t="s">
        <v>11660</v>
      </c>
      <c r="N63" s="9" t="s">
        <v>11660</v>
      </c>
      <c r="P63" s="9">
        <v>0</v>
      </c>
      <c r="Q63" s="12"/>
      <c r="R63" s="17">
        <f t="shared" si="0"/>
        <v>0</v>
      </c>
      <c r="S63" s="18">
        <f t="shared" si="1"/>
        <v>0</v>
      </c>
    </row>
    <row r="64" spans="1:19" ht="50.1" customHeight="1" x14ac:dyDescent="0.3">
      <c r="A64" s="4">
        <f t="shared" si="2"/>
        <v>63</v>
      </c>
      <c r="B64" s="4" t="s">
        <v>7930</v>
      </c>
      <c r="C64" s="4" t="s">
        <v>7931</v>
      </c>
      <c r="D64" s="4" t="s">
        <v>529</v>
      </c>
      <c r="E64" s="4" t="s">
        <v>11659</v>
      </c>
      <c r="F64" s="4" t="s">
        <v>11660</v>
      </c>
      <c r="G64" s="4" t="s">
        <v>11660</v>
      </c>
      <c r="H64" s="4" t="s">
        <v>11660</v>
      </c>
      <c r="I64" s="4" t="s">
        <v>11660</v>
      </c>
      <c r="J64" s="4" t="s">
        <v>11660</v>
      </c>
      <c r="K64" s="4" t="s">
        <v>11660</v>
      </c>
      <c r="L64" s="4" t="s">
        <v>11660</v>
      </c>
      <c r="M64" s="4" t="s">
        <v>11660</v>
      </c>
      <c r="N64" s="4" t="s">
        <v>11660</v>
      </c>
      <c r="P64" s="4">
        <v>0</v>
      </c>
      <c r="Q64" s="11"/>
      <c r="R64" s="15">
        <f t="shared" si="0"/>
        <v>0</v>
      </c>
      <c r="S64" s="16">
        <f t="shared" si="1"/>
        <v>0</v>
      </c>
    </row>
    <row r="65" spans="1:19" ht="50.1" customHeight="1" x14ac:dyDescent="0.3">
      <c r="A65" s="9">
        <f t="shared" si="2"/>
        <v>64</v>
      </c>
      <c r="B65" s="9" t="s">
        <v>7979</v>
      </c>
      <c r="C65" s="9" t="s">
        <v>7980</v>
      </c>
      <c r="D65" s="4" t="s">
        <v>529</v>
      </c>
      <c r="E65" s="9" t="s">
        <v>11659</v>
      </c>
      <c r="F65" s="9" t="s">
        <v>11660</v>
      </c>
      <c r="G65" s="9" t="s">
        <v>11660</v>
      </c>
      <c r="H65" s="9" t="s">
        <v>11660</v>
      </c>
      <c r="I65" s="9" t="s">
        <v>11660</v>
      </c>
      <c r="J65" s="9" t="s">
        <v>11660</v>
      </c>
      <c r="K65" s="9" t="s">
        <v>11660</v>
      </c>
      <c r="L65" s="9" t="s">
        <v>11660</v>
      </c>
      <c r="M65" s="9" t="s">
        <v>11660</v>
      </c>
      <c r="N65" s="9" t="s">
        <v>11660</v>
      </c>
      <c r="P65" s="9">
        <v>0</v>
      </c>
      <c r="Q65" s="12"/>
      <c r="R65" s="17">
        <f t="shared" si="0"/>
        <v>0</v>
      </c>
      <c r="S65" s="18">
        <f t="shared" si="1"/>
        <v>0</v>
      </c>
    </row>
    <row r="66" spans="1:19" ht="50.1" customHeight="1" x14ac:dyDescent="0.3">
      <c r="A66" s="4">
        <f t="shared" si="2"/>
        <v>65</v>
      </c>
      <c r="B66" s="4" t="s">
        <v>7996</v>
      </c>
      <c r="C66" s="4" t="s">
        <v>7997</v>
      </c>
      <c r="D66" s="4" t="s">
        <v>529</v>
      </c>
      <c r="E66" s="4" t="s">
        <v>11659</v>
      </c>
      <c r="F66" s="4" t="s">
        <v>11660</v>
      </c>
      <c r="G66" s="4" t="s">
        <v>11660</v>
      </c>
      <c r="H66" s="4" t="s">
        <v>11660</v>
      </c>
      <c r="I66" s="4" t="s">
        <v>11660</v>
      </c>
      <c r="J66" s="4" t="s">
        <v>11660</v>
      </c>
      <c r="K66" s="4" t="s">
        <v>11660</v>
      </c>
      <c r="L66" s="4" t="s">
        <v>11660</v>
      </c>
      <c r="M66" s="4" t="s">
        <v>11660</v>
      </c>
      <c r="N66" s="4" t="s">
        <v>11660</v>
      </c>
      <c r="P66" s="4">
        <v>0</v>
      </c>
      <c r="Q66" s="11"/>
      <c r="R66" s="15">
        <f t="shared" si="0"/>
        <v>0</v>
      </c>
      <c r="S66" s="16">
        <f t="shared" si="1"/>
        <v>0</v>
      </c>
    </row>
    <row r="67" spans="1:19" ht="50.1" customHeight="1" x14ac:dyDescent="0.3">
      <c r="A67" s="9">
        <f t="shared" si="2"/>
        <v>66</v>
      </c>
      <c r="B67" s="9" t="s">
        <v>8058</v>
      </c>
      <c r="C67" s="9" t="s">
        <v>8059</v>
      </c>
      <c r="D67" s="4" t="s">
        <v>529</v>
      </c>
      <c r="E67" s="9" t="s">
        <v>11659</v>
      </c>
      <c r="F67" s="9" t="s">
        <v>11660</v>
      </c>
      <c r="G67" s="9" t="s">
        <v>11660</v>
      </c>
      <c r="H67" s="9" t="s">
        <v>11660</v>
      </c>
      <c r="I67" s="9" t="s">
        <v>11660</v>
      </c>
      <c r="J67" s="9" t="s">
        <v>11660</v>
      </c>
      <c r="K67" s="9" t="s">
        <v>11660</v>
      </c>
      <c r="L67" s="9" t="s">
        <v>11660</v>
      </c>
      <c r="M67" s="9" t="s">
        <v>11660</v>
      </c>
      <c r="N67" s="9" t="s">
        <v>11660</v>
      </c>
      <c r="P67" s="9">
        <v>0</v>
      </c>
      <c r="Q67" s="12"/>
      <c r="R67" s="17">
        <f t="shared" ref="R67:R130" si="3">COUNTIFS(B:B,B67,P:P,1)</f>
        <v>0</v>
      </c>
      <c r="S67" s="18">
        <f t="shared" ref="S67:S130" si="4">IF(R67&gt;=3,10,IF(R67&gt;=2,8,IF(R67&gt;=1,6,0)))</f>
        <v>0</v>
      </c>
    </row>
    <row r="68" spans="1:19" ht="50.1" customHeight="1" x14ac:dyDescent="0.3">
      <c r="A68" s="4">
        <f t="shared" ref="A68:A131" si="5">IF(B68=B67,A67,A67+1)</f>
        <v>67</v>
      </c>
      <c r="B68" s="4" t="s">
        <v>8092</v>
      </c>
      <c r="C68" s="4" t="s">
        <v>8093</v>
      </c>
      <c r="D68" s="4" t="s">
        <v>529</v>
      </c>
      <c r="E68" s="4" t="s">
        <v>11659</v>
      </c>
      <c r="F68" s="4" t="s">
        <v>11660</v>
      </c>
      <c r="G68" s="4" t="s">
        <v>11660</v>
      </c>
      <c r="H68" s="4" t="s">
        <v>11660</v>
      </c>
      <c r="I68" s="4" t="s">
        <v>11660</v>
      </c>
      <c r="J68" s="4" t="s">
        <v>11660</v>
      </c>
      <c r="K68" s="4" t="s">
        <v>11660</v>
      </c>
      <c r="L68" s="4" t="s">
        <v>11660</v>
      </c>
      <c r="M68" s="4" t="s">
        <v>11660</v>
      </c>
      <c r="N68" s="4" t="s">
        <v>11660</v>
      </c>
      <c r="P68" s="4">
        <v>0</v>
      </c>
      <c r="Q68" s="11"/>
      <c r="R68" s="15">
        <f t="shared" si="3"/>
        <v>0</v>
      </c>
      <c r="S68" s="16">
        <f t="shared" si="4"/>
        <v>0</v>
      </c>
    </row>
    <row r="69" spans="1:19" ht="50.1" customHeight="1" x14ac:dyDescent="0.3">
      <c r="A69" s="9">
        <f t="shared" si="5"/>
        <v>68</v>
      </c>
      <c r="B69" s="9" t="s">
        <v>8144</v>
      </c>
      <c r="C69" s="9" t="s">
        <v>8145</v>
      </c>
      <c r="D69" s="4" t="s">
        <v>529</v>
      </c>
      <c r="E69" s="9" t="s">
        <v>11659</v>
      </c>
      <c r="F69" s="9" t="s">
        <v>11660</v>
      </c>
      <c r="G69" s="9" t="s">
        <v>11660</v>
      </c>
      <c r="H69" s="9" t="s">
        <v>11660</v>
      </c>
      <c r="I69" s="9" t="s">
        <v>11660</v>
      </c>
      <c r="J69" s="9" t="s">
        <v>11660</v>
      </c>
      <c r="K69" s="9" t="s">
        <v>11660</v>
      </c>
      <c r="L69" s="9" t="s">
        <v>11660</v>
      </c>
      <c r="M69" s="9" t="s">
        <v>11660</v>
      </c>
      <c r="N69" s="9" t="s">
        <v>11660</v>
      </c>
      <c r="P69" s="9">
        <v>0</v>
      </c>
      <c r="Q69" s="12"/>
      <c r="R69" s="17">
        <f t="shared" si="3"/>
        <v>0</v>
      </c>
      <c r="S69" s="18">
        <f t="shared" si="4"/>
        <v>0</v>
      </c>
    </row>
    <row r="70" spans="1:19" ht="50.1" customHeight="1" x14ac:dyDescent="0.3">
      <c r="A70" s="4">
        <f t="shared" si="5"/>
        <v>69</v>
      </c>
      <c r="B70" s="4" t="s">
        <v>8273</v>
      </c>
      <c r="C70" s="4" t="s">
        <v>8274</v>
      </c>
      <c r="D70" s="4" t="s">
        <v>529</v>
      </c>
      <c r="E70" s="4" t="s">
        <v>11659</v>
      </c>
      <c r="F70" s="4" t="s">
        <v>11660</v>
      </c>
      <c r="G70" s="4" t="s">
        <v>11660</v>
      </c>
      <c r="H70" s="4" t="s">
        <v>11660</v>
      </c>
      <c r="I70" s="4" t="s">
        <v>11660</v>
      </c>
      <c r="J70" s="4" t="s">
        <v>11660</v>
      </c>
      <c r="K70" s="4" t="s">
        <v>11660</v>
      </c>
      <c r="L70" s="4" t="s">
        <v>11660</v>
      </c>
      <c r="M70" s="4" t="s">
        <v>11660</v>
      </c>
      <c r="N70" s="4" t="s">
        <v>11660</v>
      </c>
      <c r="P70" s="4">
        <v>0</v>
      </c>
      <c r="Q70" s="11"/>
      <c r="R70" s="15">
        <f t="shared" si="3"/>
        <v>0</v>
      </c>
      <c r="S70" s="16">
        <f t="shared" si="4"/>
        <v>0</v>
      </c>
    </row>
    <row r="71" spans="1:19" ht="50.1" customHeight="1" x14ac:dyDescent="0.3">
      <c r="A71" s="9">
        <f t="shared" si="5"/>
        <v>70</v>
      </c>
      <c r="B71" s="9" t="s">
        <v>8310</v>
      </c>
      <c r="C71" s="9" t="s">
        <v>8311</v>
      </c>
      <c r="D71" s="4" t="s">
        <v>529</v>
      </c>
      <c r="E71" s="9" t="s">
        <v>11659</v>
      </c>
      <c r="F71" s="9" t="s">
        <v>11660</v>
      </c>
      <c r="G71" s="9" t="s">
        <v>11660</v>
      </c>
      <c r="H71" s="9" t="s">
        <v>11660</v>
      </c>
      <c r="I71" s="9" t="s">
        <v>11660</v>
      </c>
      <c r="J71" s="9" t="s">
        <v>11660</v>
      </c>
      <c r="K71" s="9" t="s">
        <v>11660</v>
      </c>
      <c r="L71" s="9" t="s">
        <v>11660</v>
      </c>
      <c r="M71" s="9" t="s">
        <v>11660</v>
      </c>
      <c r="N71" s="9" t="s">
        <v>11660</v>
      </c>
      <c r="P71" s="9">
        <v>0</v>
      </c>
      <c r="Q71" s="12"/>
      <c r="R71" s="17">
        <f t="shared" si="3"/>
        <v>0</v>
      </c>
      <c r="S71" s="18">
        <f t="shared" si="4"/>
        <v>0</v>
      </c>
    </row>
    <row r="72" spans="1:19" ht="50.1" customHeight="1" x14ac:dyDescent="0.3">
      <c r="A72" s="4">
        <f t="shared" si="5"/>
        <v>71</v>
      </c>
      <c r="B72" s="4" t="s">
        <v>8328</v>
      </c>
      <c r="C72" s="4" t="s">
        <v>8329</v>
      </c>
      <c r="D72" s="4" t="s">
        <v>529</v>
      </c>
      <c r="E72" s="4" t="s">
        <v>11659</v>
      </c>
      <c r="F72" s="4" t="s">
        <v>11660</v>
      </c>
      <c r="G72" s="4" t="s">
        <v>11660</v>
      </c>
      <c r="H72" s="4" t="s">
        <v>11660</v>
      </c>
      <c r="I72" s="4" t="s">
        <v>11660</v>
      </c>
      <c r="J72" s="4" t="s">
        <v>11660</v>
      </c>
      <c r="K72" s="4" t="s">
        <v>11660</v>
      </c>
      <c r="L72" s="4" t="s">
        <v>11660</v>
      </c>
      <c r="M72" s="4" t="s">
        <v>11660</v>
      </c>
      <c r="N72" s="4" t="s">
        <v>11660</v>
      </c>
      <c r="P72" s="4">
        <v>0</v>
      </c>
      <c r="Q72" s="11"/>
      <c r="R72" s="15">
        <f t="shared" si="3"/>
        <v>0</v>
      </c>
      <c r="S72" s="16">
        <f t="shared" si="4"/>
        <v>0</v>
      </c>
    </row>
    <row r="73" spans="1:19" ht="50.1" customHeight="1" x14ac:dyDescent="0.3">
      <c r="A73" s="9">
        <f t="shared" si="5"/>
        <v>72</v>
      </c>
      <c r="B73" s="9" t="s">
        <v>8351</v>
      </c>
      <c r="C73" s="9" t="s">
        <v>8352</v>
      </c>
      <c r="D73" s="4" t="s">
        <v>529</v>
      </c>
      <c r="E73" s="9" t="s">
        <v>11659</v>
      </c>
      <c r="F73" s="9" t="s">
        <v>11660</v>
      </c>
      <c r="G73" s="9" t="s">
        <v>11660</v>
      </c>
      <c r="H73" s="9" t="s">
        <v>11660</v>
      </c>
      <c r="I73" s="9" t="s">
        <v>11660</v>
      </c>
      <c r="J73" s="9" t="s">
        <v>11660</v>
      </c>
      <c r="K73" s="9" t="s">
        <v>11660</v>
      </c>
      <c r="L73" s="9" t="s">
        <v>11660</v>
      </c>
      <c r="M73" s="9" t="s">
        <v>11660</v>
      </c>
      <c r="N73" s="9" t="s">
        <v>11660</v>
      </c>
      <c r="P73" s="9">
        <v>0</v>
      </c>
      <c r="Q73" s="12"/>
      <c r="R73" s="17">
        <f t="shared" si="3"/>
        <v>0</v>
      </c>
      <c r="S73" s="18">
        <f t="shared" si="4"/>
        <v>0</v>
      </c>
    </row>
    <row r="74" spans="1:19" ht="50.1" customHeight="1" x14ac:dyDescent="0.3">
      <c r="A74" s="4">
        <f t="shared" si="5"/>
        <v>73</v>
      </c>
      <c r="B74" s="4" t="s">
        <v>8390</v>
      </c>
      <c r="C74" s="4" t="s">
        <v>8391</v>
      </c>
      <c r="D74" s="4" t="s">
        <v>529</v>
      </c>
      <c r="E74" s="4" t="s">
        <v>11659</v>
      </c>
      <c r="F74" s="4" t="s">
        <v>11660</v>
      </c>
      <c r="G74" s="4" t="s">
        <v>11660</v>
      </c>
      <c r="H74" s="4" t="s">
        <v>11660</v>
      </c>
      <c r="I74" s="4" t="s">
        <v>11660</v>
      </c>
      <c r="J74" s="4" t="s">
        <v>11660</v>
      </c>
      <c r="K74" s="4" t="s">
        <v>11660</v>
      </c>
      <c r="L74" s="4" t="s">
        <v>11660</v>
      </c>
      <c r="M74" s="4" t="s">
        <v>11660</v>
      </c>
      <c r="N74" s="4" t="s">
        <v>11660</v>
      </c>
      <c r="P74" s="4">
        <v>0</v>
      </c>
      <c r="Q74" s="11"/>
      <c r="R74" s="15">
        <f t="shared" si="3"/>
        <v>0</v>
      </c>
      <c r="S74" s="16">
        <f t="shared" si="4"/>
        <v>0</v>
      </c>
    </row>
    <row r="75" spans="1:19" ht="50.1" customHeight="1" x14ac:dyDescent="0.3">
      <c r="A75" s="9">
        <f t="shared" si="5"/>
        <v>74</v>
      </c>
      <c r="B75" s="9" t="s">
        <v>8441</v>
      </c>
      <c r="C75" s="9" t="s">
        <v>8442</v>
      </c>
      <c r="D75" s="4" t="s">
        <v>529</v>
      </c>
      <c r="E75" s="9" t="s">
        <v>11659</v>
      </c>
      <c r="F75" s="9" t="s">
        <v>11660</v>
      </c>
      <c r="G75" s="9" t="s">
        <v>11660</v>
      </c>
      <c r="H75" s="9" t="s">
        <v>11660</v>
      </c>
      <c r="I75" s="9" t="s">
        <v>11660</v>
      </c>
      <c r="J75" s="9" t="s">
        <v>11660</v>
      </c>
      <c r="K75" s="9" t="s">
        <v>11660</v>
      </c>
      <c r="L75" s="9" t="s">
        <v>11660</v>
      </c>
      <c r="M75" s="9" t="s">
        <v>11660</v>
      </c>
      <c r="N75" s="9" t="s">
        <v>11660</v>
      </c>
      <c r="P75" s="9">
        <v>0</v>
      </c>
      <c r="Q75" s="12"/>
      <c r="R75" s="17">
        <f t="shared" si="3"/>
        <v>0</v>
      </c>
      <c r="S75" s="18">
        <f t="shared" si="4"/>
        <v>0</v>
      </c>
    </row>
    <row r="76" spans="1:19" ht="50.1" customHeight="1" x14ac:dyDescent="0.3">
      <c r="A76" s="4">
        <f t="shared" si="5"/>
        <v>75</v>
      </c>
      <c r="B76" s="4" t="s">
        <v>8452</v>
      </c>
      <c r="C76" s="4" t="s">
        <v>8453</v>
      </c>
      <c r="D76" s="4" t="s">
        <v>529</v>
      </c>
      <c r="E76" s="4" t="s">
        <v>11659</v>
      </c>
      <c r="F76" s="4" t="s">
        <v>11660</v>
      </c>
      <c r="G76" s="4" t="s">
        <v>11660</v>
      </c>
      <c r="H76" s="4" t="s">
        <v>11660</v>
      </c>
      <c r="I76" s="4" t="s">
        <v>11660</v>
      </c>
      <c r="J76" s="4" t="s">
        <v>11660</v>
      </c>
      <c r="K76" s="4" t="s">
        <v>11660</v>
      </c>
      <c r="L76" s="4" t="s">
        <v>11660</v>
      </c>
      <c r="M76" s="4" t="s">
        <v>11660</v>
      </c>
      <c r="N76" s="4" t="s">
        <v>11660</v>
      </c>
      <c r="P76" s="4">
        <v>0</v>
      </c>
      <c r="Q76" s="11"/>
      <c r="R76" s="15">
        <f t="shared" si="3"/>
        <v>0</v>
      </c>
      <c r="S76" s="16">
        <f t="shared" si="4"/>
        <v>0</v>
      </c>
    </row>
    <row r="77" spans="1:19" ht="50.1" customHeight="1" x14ac:dyDescent="0.3">
      <c r="A77" s="9">
        <f t="shared" si="5"/>
        <v>76</v>
      </c>
      <c r="B77" s="9" t="s">
        <v>8912</v>
      </c>
      <c r="C77" s="9" t="s">
        <v>8913</v>
      </c>
      <c r="D77" s="4" t="s">
        <v>529</v>
      </c>
      <c r="E77" s="9" t="s">
        <v>11659</v>
      </c>
      <c r="F77" s="9" t="s">
        <v>11660</v>
      </c>
      <c r="G77" s="9" t="s">
        <v>11660</v>
      </c>
      <c r="H77" s="9" t="s">
        <v>11660</v>
      </c>
      <c r="I77" s="9" t="s">
        <v>11660</v>
      </c>
      <c r="J77" s="9" t="s">
        <v>11660</v>
      </c>
      <c r="K77" s="9" t="s">
        <v>11660</v>
      </c>
      <c r="L77" s="9" t="s">
        <v>11660</v>
      </c>
      <c r="M77" s="9" t="s">
        <v>11660</v>
      </c>
      <c r="N77" s="9" t="s">
        <v>11660</v>
      </c>
      <c r="P77" s="9">
        <v>0</v>
      </c>
      <c r="Q77" s="12"/>
      <c r="R77" s="17">
        <f t="shared" si="3"/>
        <v>0</v>
      </c>
      <c r="S77" s="18">
        <f t="shared" si="4"/>
        <v>0</v>
      </c>
    </row>
    <row r="78" spans="1:19" ht="50.1" customHeight="1" x14ac:dyDescent="0.3">
      <c r="A78" s="4">
        <f t="shared" si="5"/>
        <v>77</v>
      </c>
      <c r="B78" s="4" t="s">
        <v>8955</v>
      </c>
      <c r="C78" s="4" t="s">
        <v>8956</v>
      </c>
      <c r="D78" s="4" t="s">
        <v>529</v>
      </c>
      <c r="E78" s="4" t="s">
        <v>11659</v>
      </c>
      <c r="F78" s="4" t="s">
        <v>11660</v>
      </c>
      <c r="G78" s="4" t="s">
        <v>11660</v>
      </c>
      <c r="H78" s="4" t="s">
        <v>11660</v>
      </c>
      <c r="I78" s="4" t="s">
        <v>11660</v>
      </c>
      <c r="J78" s="4" t="s">
        <v>11660</v>
      </c>
      <c r="K78" s="4" t="s">
        <v>11660</v>
      </c>
      <c r="L78" s="4" t="s">
        <v>11660</v>
      </c>
      <c r="M78" s="4" t="s">
        <v>11660</v>
      </c>
      <c r="N78" s="4" t="s">
        <v>11660</v>
      </c>
      <c r="P78" s="4">
        <v>0</v>
      </c>
      <c r="Q78" s="11"/>
      <c r="R78" s="15">
        <f t="shared" si="3"/>
        <v>0</v>
      </c>
      <c r="S78" s="16">
        <f t="shared" si="4"/>
        <v>0</v>
      </c>
    </row>
    <row r="79" spans="1:19" ht="50.1" customHeight="1" x14ac:dyDescent="0.3">
      <c r="A79" s="9">
        <f t="shared" si="5"/>
        <v>78</v>
      </c>
      <c r="B79" s="9" t="s">
        <v>8972</v>
      </c>
      <c r="C79" s="9" t="s">
        <v>8973</v>
      </c>
      <c r="D79" s="4" t="s">
        <v>529</v>
      </c>
      <c r="E79" s="9" t="s">
        <v>11659</v>
      </c>
      <c r="F79" s="9" t="s">
        <v>11660</v>
      </c>
      <c r="G79" s="9" t="s">
        <v>11660</v>
      </c>
      <c r="H79" s="9" t="s">
        <v>11660</v>
      </c>
      <c r="I79" s="9" t="s">
        <v>11660</v>
      </c>
      <c r="J79" s="9" t="s">
        <v>11660</v>
      </c>
      <c r="K79" s="9" t="s">
        <v>11660</v>
      </c>
      <c r="L79" s="9" t="s">
        <v>11660</v>
      </c>
      <c r="M79" s="9" t="s">
        <v>11660</v>
      </c>
      <c r="N79" s="9" t="s">
        <v>11660</v>
      </c>
      <c r="P79" s="9">
        <v>0</v>
      </c>
      <c r="Q79" s="12"/>
      <c r="R79" s="17">
        <f t="shared" si="3"/>
        <v>0</v>
      </c>
      <c r="S79" s="18">
        <f t="shared" si="4"/>
        <v>0</v>
      </c>
    </row>
    <row r="80" spans="1:19" ht="50.1" customHeight="1" x14ac:dyDescent="0.3">
      <c r="A80" s="4">
        <f t="shared" si="5"/>
        <v>79</v>
      </c>
      <c r="B80" s="4" t="s">
        <v>9028</v>
      </c>
      <c r="C80" s="4" t="s">
        <v>9029</v>
      </c>
      <c r="D80" s="4" t="s">
        <v>529</v>
      </c>
      <c r="E80" s="4" t="s">
        <v>11659</v>
      </c>
      <c r="F80" s="4" t="s">
        <v>11660</v>
      </c>
      <c r="G80" s="4" t="s">
        <v>11660</v>
      </c>
      <c r="H80" s="4" t="s">
        <v>11660</v>
      </c>
      <c r="I80" s="4" t="s">
        <v>11660</v>
      </c>
      <c r="J80" s="4" t="s">
        <v>11660</v>
      </c>
      <c r="K80" s="4" t="s">
        <v>11660</v>
      </c>
      <c r="L80" s="4" t="s">
        <v>11660</v>
      </c>
      <c r="M80" s="4" t="s">
        <v>11660</v>
      </c>
      <c r="N80" s="4" t="s">
        <v>11660</v>
      </c>
      <c r="P80" s="4">
        <v>0</v>
      </c>
      <c r="Q80" s="11"/>
      <c r="R80" s="15">
        <f t="shared" si="3"/>
        <v>0</v>
      </c>
      <c r="S80" s="16">
        <f t="shared" si="4"/>
        <v>0</v>
      </c>
    </row>
    <row r="81" spans="1:19" ht="50.1" customHeight="1" x14ac:dyDescent="0.3">
      <c r="A81" s="9">
        <f t="shared" si="5"/>
        <v>80</v>
      </c>
      <c r="B81" s="9" t="s">
        <v>9247</v>
      </c>
      <c r="C81" s="9" t="s">
        <v>9248</v>
      </c>
      <c r="D81" s="4" t="s">
        <v>529</v>
      </c>
      <c r="E81" s="9" t="s">
        <v>11659</v>
      </c>
      <c r="F81" s="9" t="s">
        <v>11660</v>
      </c>
      <c r="G81" s="9" t="s">
        <v>11660</v>
      </c>
      <c r="H81" s="9" t="s">
        <v>11660</v>
      </c>
      <c r="I81" s="9" t="s">
        <v>11660</v>
      </c>
      <c r="J81" s="9" t="s">
        <v>11660</v>
      </c>
      <c r="K81" s="9" t="s">
        <v>11660</v>
      </c>
      <c r="L81" s="9" t="s">
        <v>11660</v>
      </c>
      <c r="M81" s="9" t="s">
        <v>11660</v>
      </c>
      <c r="N81" s="9" t="s">
        <v>11660</v>
      </c>
      <c r="P81" s="9">
        <v>0</v>
      </c>
      <c r="Q81" s="12"/>
      <c r="R81" s="17">
        <f t="shared" si="3"/>
        <v>0</v>
      </c>
      <c r="S81" s="18">
        <f t="shared" si="4"/>
        <v>0</v>
      </c>
    </row>
    <row r="82" spans="1:19" ht="50.1" customHeight="1" x14ac:dyDescent="0.3">
      <c r="A82" s="4">
        <f t="shared" si="5"/>
        <v>81</v>
      </c>
      <c r="B82" s="4" t="s">
        <v>9254</v>
      </c>
      <c r="C82" s="4" t="s">
        <v>9255</v>
      </c>
      <c r="D82" s="4" t="s">
        <v>529</v>
      </c>
      <c r="E82" s="4" t="s">
        <v>11659</v>
      </c>
      <c r="F82" s="4" t="s">
        <v>11660</v>
      </c>
      <c r="G82" s="4" t="s">
        <v>11660</v>
      </c>
      <c r="H82" s="4" t="s">
        <v>11660</v>
      </c>
      <c r="I82" s="4" t="s">
        <v>11660</v>
      </c>
      <c r="J82" s="4" t="s">
        <v>11660</v>
      </c>
      <c r="K82" s="4" t="s">
        <v>11660</v>
      </c>
      <c r="L82" s="4" t="s">
        <v>11660</v>
      </c>
      <c r="M82" s="4" t="s">
        <v>11660</v>
      </c>
      <c r="N82" s="4" t="s">
        <v>11660</v>
      </c>
      <c r="P82" s="4">
        <v>0</v>
      </c>
      <c r="Q82" s="11"/>
      <c r="R82" s="15">
        <f t="shared" si="3"/>
        <v>0</v>
      </c>
      <c r="S82" s="16">
        <f t="shared" si="4"/>
        <v>0</v>
      </c>
    </row>
    <row r="83" spans="1:19" ht="50.1" customHeight="1" x14ac:dyDescent="0.3">
      <c r="A83" s="9">
        <f t="shared" si="5"/>
        <v>82</v>
      </c>
      <c r="B83" s="9" t="s">
        <v>9304</v>
      </c>
      <c r="C83" s="9" t="s">
        <v>9305</v>
      </c>
      <c r="D83" s="4" t="s">
        <v>529</v>
      </c>
      <c r="E83" s="9" t="s">
        <v>11659</v>
      </c>
      <c r="F83" s="9" t="s">
        <v>11660</v>
      </c>
      <c r="G83" s="9" t="s">
        <v>11660</v>
      </c>
      <c r="H83" s="9" t="s">
        <v>11660</v>
      </c>
      <c r="I83" s="9" t="s">
        <v>11660</v>
      </c>
      <c r="J83" s="9" t="s">
        <v>11660</v>
      </c>
      <c r="K83" s="9" t="s">
        <v>11660</v>
      </c>
      <c r="L83" s="9" t="s">
        <v>11660</v>
      </c>
      <c r="M83" s="9" t="s">
        <v>11660</v>
      </c>
      <c r="N83" s="9" t="s">
        <v>11660</v>
      </c>
      <c r="P83" s="9">
        <v>0</v>
      </c>
      <c r="Q83" s="12"/>
      <c r="R83" s="17">
        <f t="shared" si="3"/>
        <v>0</v>
      </c>
      <c r="S83" s="18">
        <f t="shared" si="4"/>
        <v>0</v>
      </c>
    </row>
    <row r="84" spans="1:19" ht="50.1" customHeight="1" x14ac:dyDescent="0.3">
      <c r="A84" s="4">
        <f t="shared" si="5"/>
        <v>83</v>
      </c>
      <c r="B84" s="4" t="s">
        <v>9333</v>
      </c>
      <c r="C84" s="4" t="s">
        <v>9334</v>
      </c>
      <c r="D84" s="4" t="s">
        <v>529</v>
      </c>
      <c r="E84" s="4" t="s">
        <v>11659</v>
      </c>
      <c r="F84" s="4" t="s">
        <v>11660</v>
      </c>
      <c r="G84" s="4" t="s">
        <v>11660</v>
      </c>
      <c r="H84" s="4" t="s">
        <v>11660</v>
      </c>
      <c r="I84" s="4" t="s">
        <v>11660</v>
      </c>
      <c r="J84" s="4" t="s">
        <v>11660</v>
      </c>
      <c r="K84" s="4" t="s">
        <v>11660</v>
      </c>
      <c r="L84" s="4" t="s">
        <v>11660</v>
      </c>
      <c r="M84" s="4" t="s">
        <v>11660</v>
      </c>
      <c r="N84" s="4" t="s">
        <v>11660</v>
      </c>
      <c r="P84" s="4">
        <v>0</v>
      </c>
      <c r="Q84" s="11"/>
      <c r="R84" s="15">
        <f t="shared" si="3"/>
        <v>0</v>
      </c>
      <c r="S84" s="16">
        <f t="shared" si="4"/>
        <v>0</v>
      </c>
    </row>
    <row r="85" spans="1:19" ht="50.1" customHeight="1" x14ac:dyDescent="0.3">
      <c r="A85" s="9">
        <f t="shared" si="5"/>
        <v>84</v>
      </c>
      <c r="B85" s="9" t="s">
        <v>9384</v>
      </c>
      <c r="C85" s="9" t="s">
        <v>9385</v>
      </c>
      <c r="D85" s="4" t="s">
        <v>529</v>
      </c>
      <c r="E85" s="9" t="s">
        <v>11659</v>
      </c>
      <c r="F85" s="9" t="s">
        <v>11660</v>
      </c>
      <c r="G85" s="9" t="s">
        <v>11660</v>
      </c>
      <c r="H85" s="9" t="s">
        <v>11660</v>
      </c>
      <c r="I85" s="9" t="s">
        <v>11660</v>
      </c>
      <c r="J85" s="9" t="s">
        <v>11660</v>
      </c>
      <c r="K85" s="9" t="s">
        <v>11660</v>
      </c>
      <c r="L85" s="9" t="s">
        <v>11660</v>
      </c>
      <c r="M85" s="9" t="s">
        <v>11660</v>
      </c>
      <c r="N85" s="9" t="s">
        <v>11660</v>
      </c>
      <c r="P85" s="9">
        <v>0</v>
      </c>
      <c r="Q85" s="12"/>
      <c r="R85" s="17">
        <f t="shared" si="3"/>
        <v>0</v>
      </c>
      <c r="S85" s="18">
        <f t="shared" si="4"/>
        <v>0</v>
      </c>
    </row>
    <row r="86" spans="1:19" ht="50.1" customHeight="1" x14ac:dyDescent="0.3">
      <c r="A86" s="4">
        <f t="shared" si="5"/>
        <v>85</v>
      </c>
      <c r="B86" s="4" t="s">
        <v>9477</v>
      </c>
      <c r="C86" s="4" t="s">
        <v>9478</v>
      </c>
      <c r="D86" s="4" t="s">
        <v>529</v>
      </c>
      <c r="E86" s="4" t="s">
        <v>11659</v>
      </c>
      <c r="F86" s="4" t="s">
        <v>11660</v>
      </c>
      <c r="G86" s="4" t="s">
        <v>11660</v>
      </c>
      <c r="H86" s="4" t="s">
        <v>11660</v>
      </c>
      <c r="I86" s="4" t="s">
        <v>11660</v>
      </c>
      <c r="J86" s="4" t="s">
        <v>11660</v>
      </c>
      <c r="K86" s="4" t="s">
        <v>11660</v>
      </c>
      <c r="L86" s="4" t="s">
        <v>11660</v>
      </c>
      <c r="M86" s="4" t="s">
        <v>11660</v>
      </c>
      <c r="N86" s="4" t="s">
        <v>11660</v>
      </c>
      <c r="P86" s="4">
        <v>0</v>
      </c>
      <c r="Q86" s="11"/>
      <c r="R86" s="15">
        <f t="shared" si="3"/>
        <v>0</v>
      </c>
      <c r="S86" s="16">
        <f t="shared" si="4"/>
        <v>0</v>
      </c>
    </row>
    <row r="87" spans="1:19" ht="50.1" customHeight="1" x14ac:dyDescent="0.3">
      <c r="A87" s="9">
        <f t="shared" si="5"/>
        <v>86</v>
      </c>
      <c r="B87" s="9" t="s">
        <v>9580</v>
      </c>
      <c r="C87" s="9" t="s">
        <v>9581</v>
      </c>
      <c r="D87" s="4" t="s">
        <v>529</v>
      </c>
      <c r="E87" s="9" t="s">
        <v>11659</v>
      </c>
      <c r="F87" s="9" t="s">
        <v>11660</v>
      </c>
      <c r="G87" s="9" t="s">
        <v>11660</v>
      </c>
      <c r="H87" s="9" t="s">
        <v>11660</v>
      </c>
      <c r="I87" s="9" t="s">
        <v>11660</v>
      </c>
      <c r="J87" s="9" t="s">
        <v>11660</v>
      </c>
      <c r="K87" s="9" t="s">
        <v>11660</v>
      </c>
      <c r="L87" s="9" t="s">
        <v>11660</v>
      </c>
      <c r="M87" s="9" t="s">
        <v>11660</v>
      </c>
      <c r="N87" s="9" t="s">
        <v>11660</v>
      </c>
      <c r="P87" s="9">
        <v>0</v>
      </c>
      <c r="Q87" s="12"/>
      <c r="R87" s="17">
        <f t="shared" si="3"/>
        <v>0</v>
      </c>
      <c r="S87" s="18">
        <f t="shared" si="4"/>
        <v>0</v>
      </c>
    </row>
    <row r="88" spans="1:19" ht="50.1" customHeight="1" x14ac:dyDescent="0.3">
      <c r="A88" s="4">
        <f t="shared" si="5"/>
        <v>87</v>
      </c>
      <c r="B88" s="4" t="s">
        <v>9619</v>
      </c>
      <c r="C88" s="4" t="s">
        <v>9620</v>
      </c>
      <c r="D88" s="4" t="s">
        <v>529</v>
      </c>
      <c r="E88" s="4" t="s">
        <v>11659</v>
      </c>
      <c r="F88" s="4" t="s">
        <v>11660</v>
      </c>
      <c r="G88" s="4" t="s">
        <v>11660</v>
      </c>
      <c r="H88" s="4" t="s">
        <v>11660</v>
      </c>
      <c r="I88" s="4" t="s">
        <v>11660</v>
      </c>
      <c r="J88" s="4" t="s">
        <v>11660</v>
      </c>
      <c r="K88" s="4" t="s">
        <v>11660</v>
      </c>
      <c r="L88" s="4" t="s">
        <v>11660</v>
      </c>
      <c r="M88" s="4" t="s">
        <v>11660</v>
      </c>
      <c r="N88" s="4" t="s">
        <v>11660</v>
      </c>
      <c r="P88" s="4">
        <v>0</v>
      </c>
      <c r="Q88" s="11"/>
      <c r="R88" s="15">
        <f t="shared" si="3"/>
        <v>0</v>
      </c>
      <c r="S88" s="16">
        <f t="shared" si="4"/>
        <v>0</v>
      </c>
    </row>
    <row r="89" spans="1:19" ht="50.1" customHeight="1" x14ac:dyDescent="0.3">
      <c r="A89" s="9">
        <f t="shared" si="5"/>
        <v>88</v>
      </c>
      <c r="B89" s="9" t="s">
        <v>9760</v>
      </c>
      <c r="C89" s="9" t="s">
        <v>9761</v>
      </c>
      <c r="D89" s="4" t="s">
        <v>529</v>
      </c>
      <c r="E89" s="9" t="s">
        <v>11659</v>
      </c>
      <c r="F89" s="9" t="s">
        <v>11660</v>
      </c>
      <c r="G89" s="9" t="s">
        <v>11660</v>
      </c>
      <c r="H89" s="9" t="s">
        <v>11660</v>
      </c>
      <c r="I89" s="9" t="s">
        <v>11660</v>
      </c>
      <c r="J89" s="9" t="s">
        <v>11660</v>
      </c>
      <c r="K89" s="9" t="s">
        <v>11660</v>
      </c>
      <c r="L89" s="9" t="s">
        <v>11660</v>
      </c>
      <c r="M89" s="9" t="s">
        <v>11660</v>
      </c>
      <c r="N89" s="9" t="s">
        <v>11660</v>
      </c>
      <c r="P89" s="9">
        <v>0</v>
      </c>
      <c r="Q89" s="12"/>
      <c r="R89" s="17">
        <f t="shared" si="3"/>
        <v>0</v>
      </c>
      <c r="S89" s="18">
        <f t="shared" si="4"/>
        <v>0</v>
      </c>
    </row>
    <row r="90" spans="1:19" ht="50.1" customHeight="1" x14ac:dyDescent="0.3">
      <c r="A90" s="4">
        <f t="shared" si="5"/>
        <v>89</v>
      </c>
      <c r="B90" s="4" t="s">
        <v>9775</v>
      </c>
      <c r="C90" s="4" t="s">
        <v>9776</v>
      </c>
      <c r="D90" s="4" t="s">
        <v>529</v>
      </c>
      <c r="E90" s="4" t="s">
        <v>11659</v>
      </c>
      <c r="F90" s="4" t="s">
        <v>11660</v>
      </c>
      <c r="G90" s="4" t="s">
        <v>11660</v>
      </c>
      <c r="H90" s="4" t="s">
        <v>11660</v>
      </c>
      <c r="I90" s="4" t="s">
        <v>11660</v>
      </c>
      <c r="J90" s="4" t="s">
        <v>11660</v>
      </c>
      <c r="K90" s="4" t="s">
        <v>11660</v>
      </c>
      <c r="L90" s="4" t="s">
        <v>11660</v>
      </c>
      <c r="M90" s="4" t="s">
        <v>11660</v>
      </c>
      <c r="N90" s="4" t="s">
        <v>11660</v>
      </c>
      <c r="P90" s="4">
        <v>0</v>
      </c>
      <c r="Q90" s="11"/>
      <c r="R90" s="15">
        <f t="shared" si="3"/>
        <v>0</v>
      </c>
      <c r="S90" s="16">
        <f t="shared" si="4"/>
        <v>0</v>
      </c>
    </row>
    <row r="91" spans="1:19" ht="50.1" customHeight="1" x14ac:dyDescent="0.3">
      <c r="A91" s="9">
        <f t="shared" si="5"/>
        <v>90</v>
      </c>
      <c r="B91" s="9" t="s">
        <v>9985</v>
      </c>
      <c r="C91" s="9" t="s">
        <v>9986</v>
      </c>
      <c r="D91" s="4" t="s">
        <v>529</v>
      </c>
      <c r="E91" s="9" t="s">
        <v>11659</v>
      </c>
      <c r="F91" s="9" t="s">
        <v>11660</v>
      </c>
      <c r="G91" s="9" t="s">
        <v>11660</v>
      </c>
      <c r="H91" s="9" t="s">
        <v>11660</v>
      </c>
      <c r="I91" s="9" t="s">
        <v>11660</v>
      </c>
      <c r="J91" s="9" t="s">
        <v>11660</v>
      </c>
      <c r="K91" s="9" t="s">
        <v>11660</v>
      </c>
      <c r="L91" s="9" t="s">
        <v>11660</v>
      </c>
      <c r="M91" s="9" t="s">
        <v>11660</v>
      </c>
      <c r="N91" s="9" t="s">
        <v>11660</v>
      </c>
      <c r="P91" s="9">
        <v>0</v>
      </c>
      <c r="Q91" s="12"/>
      <c r="R91" s="17">
        <f t="shared" si="3"/>
        <v>0</v>
      </c>
      <c r="S91" s="18">
        <f t="shared" si="4"/>
        <v>0</v>
      </c>
    </row>
    <row r="92" spans="1:19" ht="50.1" customHeight="1" x14ac:dyDescent="0.3">
      <c r="A92" s="4">
        <f t="shared" si="5"/>
        <v>91</v>
      </c>
      <c r="B92" s="4" t="s">
        <v>10106</v>
      </c>
      <c r="C92" s="4" t="s">
        <v>5046</v>
      </c>
      <c r="D92" s="4" t="s">
        <v>529</v>
      </c>
      <c r="E92" s="4" t="s">
        <v>11659</v>
      </c>
      <c r="F92" s="4" t="s">
        <v>11660</v>
      </c>
      <c r="G92" s="4" t="s">
        <v>11660</v>
      </c>
      <c r="H92" s="4" t="s">
        <v>11660</v>
      </c>
      <c r="I92" s="4" t="s">
        <v>11660</v>
      </c>
      <c r="J92" s="4" t="s">
        <v>11660</v>
      </c>
      <c r="K92" s="4" t="s">
        <v>11660</v>
      </c>
      <c r="L92" s="4" t="s">
        <v>11660</v>
      </c>
      <c r="M92" s="4" t="s">
        <v>11660</v>
      </c>
      <c r="N92" s="4" t="s">
        <v>11660</v>
      </c>
      <c r="P92" s="4">
        <v>0</v>
      </c>
      <c r="Q92" s="11"/>
      <c r="R92" s="15">
        <f t="shared" si="3"/>
        <v>0</v>
      </c>
      <c r="S92" s="16">
        <f t="shared" si="4"/>
        <v>0</v>
      </c>
    </row>
    <row r="93" spans="1:19" ht="50.1" customHeight="1" x14ac:dyDescent="0.3">
      <c r="A93" s="9">
        <f t="shared" si="5"/>
        <v>92</v>
      </c>
      <c r="B93" s="9" t="s">
        <v>10120</v>
      </c>
      <c r="C93" s="9" t="s">
        <v>10121</v>
      </c>
      <c r="D93" s="4" t="s">
        <v>529</v>
      </c>
      <c r="E93" s="9" t="s">
        <v>11659</v>
      </c>
      <c r="F93" s="9" t="s">
        <v>11660</v>
      </c>
      <c r="G93" s="9" t="s">
        <v>11660</v>
      </c>
      <c r="H93" s="9" t="s">
        <v>11660</v>
      </c>
      <c r="I93" s="9" t="s">
        <v>11660</v>
      </c>
      <c r="J93" s="9" t="s">
        <v>11660</v>
      </c>
      <c r="K93" s="9" t="s">
        <v>11660</v>
      </c>
      <c r="L93" s="9" t="s">
        <v>11660</v>
      </c>
      <c r="M93" s="9" t="s">
        <v>11660</v>
      </c>
      <c r="N93" s="9" t="s">
        <v>11660</v>
      </c>
      <c r="P93" s="9">
        <v>0</v>
      </c>
      <c r="Q93" s="12"/>
      <c r="R93" s="17">
        <f t="shared" si="3"/>
        <v>0</v>
      </c>
      <c r="S93" s="18">
        <f t="shared" si="4"/>
        <v>0</v>
      </c>
    </row>
    <row r="94" spans="1:19" ht="50.1" customHeight="1" x14ac:dyDescent="0.3">
      <c r="A94" s="4">
        <f t="shared" si="5"/>
        <v>93</v>
      </c>
      <c r="B94" s="4" t="s">
        <v>10146</v>
      </c>
      <c r="C94" s="4" t="s">
        <v>10147</v>
      </c>
      <c r="D94" s="4" t="s">
        <v>529</v>
      </c>
      <c r="E94" s="4" t="s">
        <v>11659</v>
      </c>
      <c r="F94" s="4" t="s">
        <v>11660</v>
      </c>
      <c r="G94" s="4" t="s">
        <v>11660</v>
      </c>
      <c r="H94" s="4" t="s">
        <v>11660</v>
      </c>
      <c r="I94" s="4" t="s">
        <v>11660</v>
      </c>
      <c r="J94" s="4" t="s">
        <v>11660</v>
      </c>
      <c r="K94" s="4" t="s">
        <v>11660</v>
      </c>
      <c r="L94" s="4" t="s">
        <v>11660</v>
      </c>
      <c r="M94" s="4" t="s">
        <v>11660</v>
      </c>
      <c r="N94" s="4" t="s">
        <v>11660</v>
      </c>
      <c r="P94" s="4">
        <v>0</v>
      </c>
      <c r="Q94" s="11"/>
      <c r="R94" s="15">
        <f t="shared" si="3"/>
        <v>0</v>
      </c>
      <c r="S94" s="16">
        <f t="shared" si="4"/>
        <v>0</v>
      </c>
    </row>
    <row r="95" spans="1:19" ht="50.1" customHeight="1" x14ac:dyDescent="0.3">
      <c r="A95" s="9">
        <f t="shared" si="5"/>
        <v>94</v>
      </c>
      <c r="B95" s="9" t="s">
        <v>10196</v>
      </c>
      <c r="C95" s="9" t="s">
        <v>7107</v>
      </c>
      <c r="D95" s="4" t="s">
        <v>529</v>
      </c>
      <c r="E95" s="9" t="s">
        <v>11659</v>
      </c>
      <c r="F95" s="9" t="s">
        <v>11660</v>
      </c>
      <c r="G95" s="9" t="s">
        <v>11660</v>
      </c>
      <c r="H95" s="9" t="s">
        <v>11660</v>
      </c>
      <c r="I95" s="9" t="s">
        <v>11660</v>
      </c>
      <c r="J95" s="9" t="s">
        <v>11660</v>
      </c>
      <c r="K95" s="9" t="s">
        <v>11660</v>
      </c>
      <c r="L95" s="9" t="s">
        <v>11660</v>
      </c>
      <c r="M95" s="9" t="s">
        <v>11660</v>
      </c>
      <c r="N95" s="9" t="s">
        <v>11660</v>
      </c>
      <c r="P95" s="9">
        <v>0</v>
      </c>
      <c r="Q95" s="12"/>
      <c r="R95" s="17">
        <f t="shared" si="3"/>
        <v>0</v>
      </c>
      <c r="S95" s="18">
        <f t="shared" si="4"/>
        <v>0</v>
      </c>
    </row>
    <row r="96" spans="1:19" ht="50.1" customHeight="1" x14ac:dyDescent="0.3">
      <c r="A96" s="4">
        <f t="shared" si="5"/>
        <v>95</v>
      </c>
      <c r="B96" s="4" t="s">
        <v>10245</v>
      </c>
      <c r="C96" s="4" t="s">
        <v>10246</v>
      </c>
      <c r="D96" s="4" t="s">
        <v>529</v>
      </c>
      <c r="E96" s="4" t="s">
        <v>11659</v>
      </c>
      <c r="F96" s="4" t="s">
        <v>11660</v>
      </c>
      <c r="G96" s="4" t="s">
        <v>11660</v>
      </c>
      <c r="H96" s="4" t="s">
        <v>11660</v>
      </c>
      <c r="I96" s="4" t="s">
        <v>11660</v>
      </c>
      <c r="J96" s="4" t="s">
        <v>11660</v>
      </c>
      <c r="K96" s="4" t="s">
        <v>11660</v>
      </c>
      <c r="L96" s="4" t="s">
        <v>11660</v>
      </c>
      <c r="M96" s="4" t="s">
        <v>11660</v>
      </c>
      <c r="N96" s="4" t="s">
        <v>11660</v>
      </c>
      <c r="P96" s="4">
        <v>0</v>
      </c>
      <c r="Q96" s="11"/>
      <c r="R96" s="15">
        <f t="shared" si="3"/>
        <v>0</v>
      </c>
      <c r="S96" s="16">
        <f t="shared" si="4"/>
        <v>0</v>
      </c>
    </row>
    <row r="97" spans="1:19" ht="50.1" customHeight="1" x14ac:dyDescent="0.3">
      <c r="A97" s="9">
        <f t="shared" si="5"/>
        <v>96</v>
      </c>
      <c r="B97" s="9" t="s">
        <v>10342</v>
      </c>
      <c r="C97" s="9" t="s">
        <v>10343</v>
      </c>
      <c r="D97" s="4" t="s">
        <v>529</v>
      </c>
      <c r="E97" s="9" t="s">
        <v>11659</v>
      </c>
      <c r="F97" s="9" t="s">
        <v>11660</v>
      </c>
      <c r="G97" s="9" t="s">
        <v>11660</v>
      </c>
      <c r="H97" s="9" t="s">
        <v>11660</v>
      </c>
      <c r="I97" s="9" t="s">
        <v>11660</v>
      </c>
      <c r="J97" s="9" t="s">
        <v>11660</v>
      </c>
      <c r="K97" s="9" t="s">
        <v>11660</v>
      </c>
      <c r="L97" s="9" t="s">
        <v>11660</v>
      </c>
      <c r="M97" s="9" t="s">
        <v>11660</v>
      </c>
      <c r="N97" s="9" t="s">
        <v>11660</v>
      </c>
      <c r="P97" s="9">
        <v>0</v>
      </c>
      <c r="Q97" s="12"/>
      <c r="R97" s="17">
        <f t="shared" si="3"/>
        <v>0</v>
      </c>
      <c r="S97" s="18">
        <f t="shared" si="4"/>
        <v>0</v>
      </c>
    </row>
    <row r="98" spans="1:19" ht="50.1" customHeight="1" x14ac:dyDescent="0.3">
      <c r="A98" s="4">
        <f t="shared" si="5"/>
        <v>97</v>
      </c>
      <c r="B98" s="4" t="s">
        <v>10380</v>
      </c>
      <c r="C98" s="4" t="s">
        <v>10381</v>
      </c>
      <c r="D98" s="4" t="s">
        <v>529</v>
      </c>
      <c r="E98" s="4" t="s">
        <v>11659</v>
      </c>
      <c r="F98" s="4" t="s">
        <v>11660</v>
      </c>
      <c r="G98" s="4" t="s">
        <v>11660</v>
      </c>
      <c r="H98" s="4" t="s">
        <v>11660</v>
      </c>
      <c r="I98" s="4" t="s">
        <v>11660</v>
      </c>
      <c r="J98" s="4" t="s">
        <v>11660</v>
      </c>
      <c r="K98" s="4" t="s">
        <v>11660</v>
      </c>
      <c r="L98" s="4" t="s">
        <v>11660</v>
      </c>
      <c r="M98" s="4" t="s">
        <v>11660</v>
      </c>
      <c r="N98" s="4" t="s">
        <v>11660</v>
      </c>
      <c r="P98" s="4">
        <v>0</v>
      </c>
      <c r="Q98" s="11"/>
      <c r="R98" s="15">
        <f t="shared" si="3"/>
        <v>0</v>
      </c>
      <c r="S98" s="16">
        <f t="shared" si="4"/>
        <v>0</v>
      </c>
    </row>
    <row r="99" spans="1:19" ht="50.1" customHeight="1" x14ac:dyDescent="0.3">
      <c r="A99" s="9">
        <f t="shared" si="5"/>
        <v>98</v>
      </c>
      <c r="B99" s="9" t="s">
        <v>10534</v>
      </c>
      <c r="C99" s="9" t="s">
        <v>10535</v>
      </c>
      <c r="D99" s="4" t="s">
        <v>529</v>
      </c>
      <c r="E99" s="9" t="s">
        <v>11659</v>
      </c>
      <c r="F99" s="9" t="s">
        <v>11660</v>
      </c>
      <c r="G99" s="9" t="s">
        <v>11660</v>
      </c>
      <c r="H99" s="9" t="s">
        <v>11660</v>
      </c>
      <c r="I99" s="9" t="s">
        <v>11660</v>
      </c>
      <c r="J99" s="9" t="s">
        <v>11660</v>
      </c>
      <c r="K99" s="9" t="s">
        <v>11660</v>
      </c>
      <c r="L99" s="9" t="s">
        <v>11660</v>
      </c>
      <c r="M99" s="9" t="s">
        <v>11660</v>
      </c>
      <c r="N99" s="9" t="s">
        <v>11660</v>
      </c>
      <c r="P99" s="9">
        <v>0</v>
      </c>
      <c r="Q99" s="12"/>
      <c r="R99" s="17">
        <f t="shared" si="3"/>
        <v>0</v>
      </c>
      <c r="S99" s="18">
        <f t="shared" si="4"/>
        <v>0</v>
      </c>
    </row>
    <row r="100" spans="1:19" ht="50.1" customHeight="1" x14ac:dyDescent="0.3">
      <c r="A100" s="4">
        <f t="shared" si="5"/>
        <v>99</v>
      </c>
      <c r="B100" s="4" t="s">
        <v>10550</v>
      </c>
      <c r="C100" s="4" t="s">
        <v>10551</v>
      </c>
      <c r="D100" s="4" t="s">
        <v>529</v>
      </c>
      <c r="E100" s="4" t="s">
        <v>11659</v>
      </c>
      <c r="F100" s="4" t="s">
        <v>11660</v>
      </c>
      <c r="G100" s="4" t="s">
        <v>11660</v>
      </c>
      <c r="H100" s="4" t="s">
        <v>11660</v>
      </c>
      <c r="I100" s="4" t="s">
        <v>11660</v>
      </c>
      <c r="J100" s="4" t="s">
        <v>11660</v>
      </c>
      <c r="K100" s="4" t="s">
        <v>11660</v>
      </c>
      <c r="L100" s="4" t="s">
        <v>11660</v>
      </c>
      <c r="M100" s="4" t="s">
        <v>11660</v>
      </c>
      <c r="N100" s="4" t="s">
        <v>11660</v>
      </c>
      <c r="P100" s="4">
        <v>0</v>
      </c>
      <c r="Q100" s="11"/>
      <c r="R100" s="15">
        <f t="shared" si="3"/>
        <v>0</v>
      </c>
      <c r="S100" s="16">
        <f t="shared" si="4"/>
        <v>0</v>
      </c>
    </row>
    <row r="101" spans="1:19" ht="50.1" customHeight="1" x14ac:dyDescent="0.3">
      <c r="A101" s="9">
        <f t="shared" si="5"/>
        <v>100</v>
      </c>
      <c r="B101" s="9" t="s">
        <v>10607</v>
      </c>
      <c r="C101" s="9" t="s">
        <v>10608</v>
      </c>
      <c r="D101" s="4" t="s">
        <v>529</v>
      </c>
      <c r="E101" s="9" t="s">
        <v>11659</v>
      </c>
      <c r="F101" s="9" t="s">
        <v>11660</v>
      </c>
      <c r="G101" s="9" t="s">
        <v>11660</v>
      </c>
      <c r="H101" s="9" t="s">
        <v>11660</v>
      </c>
      <c r="I101" s="9" t="s">
        <v>11660</v>
      </c>
      <c r="J101" s="9" t="s">
        <v>11660</v>
      </c>
      <c r="K101" s="9" t="s">
        <v>11660</v>
      </c>
      <c r="L101" s="9" t="s">
        <v>11660</v>
      </c>
      <c r="M101" s="9" t="s">
        <v>11660</v>
      </c>
      <c r="N101" s="9" t="s">
        <v>11660</v>
      </c>
      <c r="P101" s="9">
        <v>0</v>
      </c>
      <c r="Q101" s="12"/>
      <c r="R101" s="17">
        <f t="shared" si="3"/>
        <v>0</v>
      </c>
      <c r="S101" s="18">
        <f t="shared" si="4"/>
        <v>0</v>
      </c>
    </row>
    <row r="102" spans="1:19" ht="50.1" customHeight="1" x14ac:dyDescent="0.3">
      <c r="A102" s="4">
        <f t="shared" si="5"/>
        <v>101</v>
      </c>
      <c r="B102" s="4" t="s">
        <v>10613</v>
      </c>
      <c r="C102" s="4" t="s">
        <v>10614</v>
      </c>
      <c r="D102" s="4" t="s">
        <v>529</v>
      </c>
      <c r="E102" s="4" t="s">
        <v>11659</v>
      </c>
      <c r="F102" s="4" t="s">
        <v>11660</v>
      </c>
      <c r="G102" s="4" t="s">
        <v>11660</v>
      </c>
      <c r="H102" s="4" t="s">
        <v>11660</v>
      </c>
      <c r="I102" s="4" t="s">
        <v>11660</v>
      </c>
      <c r="J102" s="4" t="s">
        <v>11660</v>
      </c>
      <c r="K102" s="4" t="s">
        <v>11660</v>
      </c>
      <c r="L102" s="4" t="s">
        <v>11660</v>
      </c>
      <c r="M102" s="4" t="s">
        <v>11660</v>
      </c>
      <c r="N102" s="4" t="s">
        <v>11660</v>
      </c>
      <c r="P102" s="4">
        <v>0</v>
      </c>
      <c r="Q102" s="11"/>
      <c r="R102" s="15">
        <f t="shared" si="3"/>
        <v>0</v>
      </c>
      <c r="S102" s="16">
        <f t="shared" si="4"/>
        <v>0</v>
      </c>
    </row>
    <row r="103" spans="1:19" ht="50.1" customHeight="1" x14ac:dyDescent="0.3">
      <c r="A103" s="9">
        <f t="shared" si="5"/>
        <v>102</v>
      </c>
      <c r="B103" s="9" t="s">
        <v>10621</v>
      </c>
      <c r="C103" s="9" t="s">
        <v>10622</v>
      </c>
      <c r="D103" s="4" t="s">
        <v>529</v>
      </c>
      <c r="E103" s="9" t="s">
        <v>11659</v>
      </c>
      <c r="F103" s="9" t="s">
        <v>11660</v>
      </c>
      <c r="G103" s="9" t="s">
        <v>11660</v>
      </c>
      <c r="H103" s="9" t="s">
        <v>11660</v>
      </c>
      <c r="I103" s="9" t="s">
        <v>11660</v>
      </c>
      <c r="J103" s="9" t="s">
        <v>11660</v>
      </c>
      <c r="K103" s="9" t="s">
        <v>11660</v>
      </c>
      <c r="L103" s="9" t="s">
        <v>11660</v>
      </c>
      <c r="M103" s="9" t="s">
        <v>11660</v>
      </c>
      <c r="N103" s="9" t="s">
        <v>11660</v>
      </c>
      <c r="P103" s="9">
        <v>0</v>
      </c>
      <c r="Q103" s="12"/>
      <c r="R103" s="17">
        <f t="shared" si="3"/>
        <v>0</v>
      </c>
      <c r="S103" s="18">
        <f t="shared" si="4"/>
        <v>0</v>
      </c>
    </row>
    <row r="104" spans="1:19" ht="50.1" customHeight="1" x14ac:dyDescent="0.3">
      <c r="A104" s="4">
        <f t="shared" si="5"/>
        <v>103</v>
      </c>
      <c r="B104" s="4" t="s">
        <v>10662</v>
      </c>
      <c r="C104" s="4" t="s">
        <v>10663</v>
      </c>
      <c r="D104" s="4" t="s">
        <v>529</v>
      </c>
      <c r="E104" s="4" t="s">
        <v>11659</v>
      </c>
      <c r="F104" s="4" t="s">
        <v>11660</v>
      </c>
      <c r="G104" s="4" t="s">
        <v>11660</v>
      </c>
      <c r="H104" s="4" t="s">
        <v>11660</v>
      </c>
      <c r="I104" s="4" t="s">
        <v>11660</v>
      </c>
      <c r="J104" s="4" t="s">
        <v>11660</v>
      </c>
      <c r="K104" s="4" t="s">
        <v>11660</v>
      </c>
      <c r="L104" s="4" t="s">
        <v>11660</v>
      </c>
      <c r="M104" s="4" t="s">
        <v>11660</v>
      </c>
      <c r="N104" s="4" t="s">
        <v>11660</v>
      </c>
      <c r="P104" s="4">
        <v>0</v>
      </c>
      <c r="Q104" s="11"/>
      <c r="R104" s="15">
        <f t="shared" si="3"/>
        <v>0</v>
      </c>
      <c r="S104" s="16">
        <f t="shared" si="4"/>
        <v>0</v>
      </c>
    </row>
    <row r="105" spans="1:19" ht="50.1" customHeight="1" x14ac:dyDescent="0.3">
      <c r="A105" s="9">
        <f t="shared" si="5"/>
        <v>104</v>
      </c>
      <c r="B105" s="9" t="s">
        <v>10849</v>
      </c>
      <c r="C105" s="9" t="s">
        <v>10850</v>
      </c>
      <c r="D105" s="4" t="s">
        <v>529</v>
      </c>
      <c r="E105" s="9" t="s">
        <v>11659</v>
      </c>
      <c r="F105" s="9" t="s">
        <v>11660</v>
      </c>
      <c r="G105" s="9" t="s">
        <v>11660</v>
      </c>
      <c r="H105" s="9" t="s">
        <v>11660</v>
      </c>
      <c r="I105" s="9" t="s">
        <v>11660</v>
      </c>
      <c r="J105" s="9" t="s">
        <v>11660</v>
      </c>
      <c r="K105" s="9" t="s">
        <v>11660</v>
      </c>
      <c r="L105" s="9" t="s">
        <v>11660</v>
      </c>
      <c r="M105" s="9" t="s">
        <v>11660</v>
      </c>
      <c r="N105" s="9" t="s">
        <v>11660</v>
      </c>
      <c r="P105" s="9">
        <v>0</v>
      </c>
      <c r="Q105" s="12"/>
      <c r="R105" s="17">
        <f t="shared" si="3"/>
        <v>0</v>
      </c>
      <c r="S105" s="18">
        <f t="shared" si="4"/>
        <v>0</v>
      </c>
    </row>
    <row r="106" spans="1:19" ht="50.1" customHeight="1" x14ac:dyDescent="0.3">
      <c r="A106" s="4">
        <f t="shared" si="5"/>
        <v>105</v>
      </c>
      <c r="B106" s="4" t="s">
        <v>11001</v>
      </c>
      <c r="C106" s="4" t="s">
        <v>11002</v>
      </c>
      <c r="D106" s="4" t="s">
        <v>529</v>
      </c>
      <c r="E106" s="4" t="s">
        <v>11659</v>
      </c>
      <c r="F106" s="4" t="s">
        <v>11660</v>
      </c>
      <c r="G106" s="4" t="s">
        <v>11660</v>
      </c>
      <c r="H106" s="4" t="s">
        <v>11660</v>
      </c>
      <c r="I106" s="4" t="s">
        <v>11660</v>
      </c>
      <c r="J106" s="4" t="s">
        <v>11660</v>
      </c>
      <c r="K106" s="4" t="s">
        <v>11660</v>
      </c>
      <c r="L106" s="4" t="s">
        <v>11660</v>
      </c>
      <c r="M106" s="4" t="s">
        <v>11660</v>
      </c>
      <c r="N106" s="4" t="s">
        <v>11660</v>
      </c>
      <c r="P106" s="4">
        <v>0</v>
      </c>
      <c r="Q106" s="11"/>
      <c r="R106" s="15">
        <f t="shared" si="3"/>
        <v>0</v>
      </c>
      <c r="S106" s="16">
        <f t="shared" si="4"/>
        <v>0</v>
      </c>
    </row>
    <row r="107" spans="1:19" ht="50.1" customHeight="1" x14ac:dyDescent="0.3">
      <c r="A107" s="9">
        <f t="shared" si="5"/>
        <v>106</v>
      </c>
      <c r="B107" s="9" t="s">
        <v>11019</v>
      </c>
      <c r="C107" s="9" t="s">
        <v>11020</v>
      </c>
      <c r="D107" s="4" t="s">
        <v>529</v>
      </c>
      <c r="E107" s="9" t="s">
        <v>11659</v>
      </c>
      <c r="F107" s="9" t="s">
        <v>11660</v>
      </c>
      <c r="G107" s="9" t="s">
        <v>11660</v>
      </c>
      <c r="H107" s="9" t="s">
        <v>11660</v>
      </c>
      <c r="I107" s="9" t="s">
        <v>11660</v>
      </c>
      <c r="J107" s="9" t="s">
        <v>11660</v>
      </c>
      <c r="K107" s="9" t="s">
        <v>11660</v>
      </c>
      <c r="L107" s="9" t="s">
        <v>11660</v>
      </c>
      <c r="M107" s="9" t="s">
        <v>11660</v>
      </c>
      <c r="N107" s="9" t="s">
        <v>11660</v>
      </c>
      <c r="P107" s="9">
        <v>0</v>
      </c>
      <c r="Q107" s="12"/>
      <c r="R107" s="17">
        <f t="shared" si="3"/>
        <v>0</v>
      </c>
      <c r="S107" s="18">
        <f t="shared" si="4"/>
        <v>0</v>
      </c>
    </row>
    <row r="108" spans="1:19" ht="50.1" customHeight="1" x14ac:dyDescent="0.3">
      <c r="A108" s="4">
        <f t="shared" si="5"/>
        <v>107</v>
      </c>
      <c r="B108" s="4" t="s">
        <v>11101</v>
      </c>
      <c r="C108" s="4" t="s">
        <v>11102</v>
      </c>
      <c r="D108" s="4" t="s">
        <v>529</v>
      </c>
      <c r="E108" s="4" t="s">
        <v>11659</v>
      </c>
      <c r="F108" s="4" t="s">
        <v>11660</v>
      </c>
      <c r="G108" s="4" t="s">
        <v>11660</v>
      </c>
      <c r="H108" s="4" t="s">
        <v>11660</v>
      </c>
      <c r="I108" s="4" t="s">
        <v>11660</v>
      </c>
      <c r="J108" s="4" t="s">
        <v>11660</v>
      </c>
      <c r="K108" s="4" t="s">
        <v>11660</v>
      </c>
      <c r="L108" s="4" t="s">
        <v>11660</v>
      </c>
      <c r="M108" s="4" t="s">
        <v>11660</v>
      </c>
      <c r="N108" s="4" t="s">
        <v>11660</v>
      </c>
      <c r="P108" s="4">
        <v>0</v>
      </c>
      <c r="Q108" s="11"/>
      <c r="R108" s="15">
        <f t="shared" si="3"/>
        <v>0</v>
      </c>
      <c r="S108" s="16">
        <f t="shared" si="4"/>
        <v>0</v>
      </c>
    </row>
    <row r="109" spans="1:19" ht="50.1" customHeight="1" x14ac:dyDescent="0.3">
      <c r="A109" s="9">
        <f t="shared" si="5"/>
        <v>108</v>
      </c>
      <c r="B109" s="9" t="s">
        <v>11119</v>
      </c>
      <c r="C109" s="9" t="s">
        <v>11120</v>
      </c>
      <c r="D109" s="4" t="s">
        <v>529</v>
      </c>
      <c r="E109" s="9" t="s">
        <v>11659</v>
      </c>
      <c r="F109" s="9" t="s">
        <v>11660</v>
      </c>
      <c r="G109" s="9" t="s">
        <v>11660</v>
      </c>
      <c r="H109" s="9" t="s">
        <v>11660</v>
      </c>
      <c r="I109" s="9" t="s">
        <v>11660</v>
      </c>
      <c r="J109" s="9" t="s">
        <v>11660</v>
      </c>
      <c r="K109" s="9" t="s">
        <v>11660</v>
      </c>
      <c r="L109" s="9" t="s">
        <v>11660</v>
      </c>
      <c r="M109" s="9" t="s">
        <v>11660</v>
      </c>
      <c r="N109" s="9" t="s">
        <v>11660</v>
      </c>
      <c r="P109" s="9">
        <v>0</v>
      </c>
      <c r="Q109" s="12"/>
      <c r="R109" s="17">
        <f t="shared" si="3"/>
        <v>0</v>
      </c>
      <c r="S109" s="18">
        <f t="shared" si="4"/>
        <v>0</v>
      </c>
    </row>
    <row r="110" spans="1:19" ht="50.1" customHeight="1" x14ac:dyDescent="0.3">
      <c r="A110" s="4">
        <f t="shared" si="5"/>
        <v>109</v>
      </c>
      <c r="B110" s="4" t="s">
        <v>11194</v>
      </c>
      <c r="C110" s="4" t="s">
        <v>11195</v>
      </c>
      <c r="D110" s="4" t="s">
        <v>529</v>
      </c>
      <c r="E110" s="4" t="s">
        <v>11659</v>
      </c>
      <c r="F110" s="4" t="s">
        <v>11660</v>
      </c>
      <c r="G110" s="4" t="s">
        <v>11660</v>
      </c>
      <c r="H110" s="4" t="s">
        <v>11660</v>
      </c>
      <c r="I110" s="4" t="s">
        <v>11660</v>
      </c>
      <c r="J110" s="4" t="s">
        <v>11660</v>
      </c>
      <c r="K110" s="4" t="s">
        <v>11660</v>
      </c>
      <c r="L110" s="4" t="s">
        <v>11660</v>
      </c>
      <c r="M110" s="4" t="s">
        <v>11660</v>
      </c>
      <c r="N110" s="4" t="s">
        <v>11660</v>
      </c>
      <c r="P110" s="4">
        <v>0</v>
      </c>
      <c r="Q110" s="11"/>
      <c r="R110" s="15">
        <f t="shared" si="3"/>
        <v>0</v>
      </c>
      <c r="S110" s="16">
        <f t="shared" si="4"/>
        <v>0</v>
      </c>
    </row>
    <row r="111" spans="1:19" ht="50.1" customHeight="1" x14ac:dyDescent="0.3">
      <c r="A111" s="9">
        <f t="shared" si="5"/>
        <v>110</v>
      </c>
      <c r="B111" s="9" t="s">
        <v>11416</v>
      </c>
      <c r="C111" s="9" t="s">
        <v>11417</v>
      </c>
      <c r="D111" s="4" t="s">
        <v>529</v>
      </c>
      <c r="E111" s="9" t="s">
        <v>11659</v>
      </c>
      <c r="F111" s="9" t="s">
        <v>11660</v>
      </c>
      <c r="G111" s="9" t="s">
        <v>11660</v>
      </c>
      <c r="H111" s="9" t="s">
        <v>11660</v>
      </c>
      <c r="I111" s="9" t="s">
        <v>11660</v>
      </c>
      <c r="J111" s="9" t="s">
        <v>11660</v>
      </c>
      <c r="K111" s="9" t="s">
        <v>11660</v>
      </c>
      <c r="L111" s="9" t="s">
        <v>11660</v>
      </c>
      <c r="M111" s="9" t="s">
        <v>11660</v>
      </c>
      <c r="N111" s="9" t="s">
        <v>11660</v>
      </c>
      <c r="P111" s="9">
        <v>0</v>
      </c>
      <c r="Q111" s="12"/>
      <c r="R111" s="17">
        <f t="shared" si="3"/>
        <v>0</v>
      </c>
      <c r="S111" s="18">
        <f t="shared" si="4"/>
        <v>0</v>
      </c>
    </row>
    <row r="112" spans="1:19" ht="50.1" customHeight="1" x14ac:dyDescent="0.3">
      <c r="A112" s="4">
        <f t="shared" si="5"/>
        <v>111</v>
      </c>
      <c r="B112" s="4" t="s">
        <v>11433</v>
      </c>
      <c r="C112" s="4" t="s">
        <v>11434</v>
      </c>
      <c r="D112" s="4" t="s">
        <v>529</v>
      </c>
      <c r="E112" s="4" t="s">
        <v>11659</v>
      </c>
      <c r="F112" s="4" t="s">
        <v>11660</v>
      </c>
      <c r="G112" s="4" t="s">
        <v>11660</v>
      </c>
      <c r="H112" s="4" t="s">
        <v>11660</v>
      </c>
      <c r="I112" s="4" t="s">
        <v>11660</v>
      </c>
      <c r="J112" s="4" t="s">
        <v>11660</v>
      </c>
      <c r="K112" s="4" t="s">
        <v>11660</v>
      </c>
      <c r="L112" s="4" t="s">
        <v>11660</v>
      </c>
      <c r="M112" s="4" t="s">
        <v>11660</v>
      </c>
      <c r="N112" s="4" t="s">
        <v>11660</v>
      </c>
      <c r="P112" s="4">
        <v>0</v>
      </c>
      <c r="Q112" s="11"/>
      <c r="R112" s="15">
        <f t="shared" si="3"/>
        <v>0</v>
      </c>
      <c r="S112" s="16">
        <f t="shared" si="4"/>
        <v>0</v>
      </c>
    </row>
    <row r="113" spans="1:19" ht="50.1" customHeight="1" x14ac:dyDescent="0.3">
      <c r="A113" s="9">
        <f t="shared" si="5"/>
        <v>112</v>
      </c>
      <c r="B113" s="9" t="s">
        <v>11480</v>
      </c>
      <c r="C113" s="9" t="s">
        <v>11481</v>
      </c>
      <c r="D113" s="4" t="s">
        <v>529</v>
      </c>
      <c r="E113" s="9" t="s">
        <v>11659</v>
      </c>
      <c r="F113" s="9" t="s">
        <v>11660</v>
      </c>
      <c r="G113" s="9" t="s">
        <v>11660</v>
      </c>
      <c r="H113" s="9" t="s">
        <v>11660</v>
      </c>
      <c r="I113" s="9" t="s">
        <v>11660</v>
      </c>
      <c r="J113" s="9" t="s">
        <v>11660</v>
      </c>
      <c r="K113" s="9" t="s">
        <v>11660</v>
      </c>
      <c r="L113" s="9" t="s">
        <v>11660</v>
      </c>
      <c r="M113" s="9" t="s">
        <v>11660</v>
      </c>
      <c r="N113" s="9" t="s">
        <v>11660</v>
      </c>
      <c r="P113" s="9">
        <v>0</v>
      </c>
      <c r="Q113" s="12"/>
      <c r="R113" s="17">
        <f t="shared" si="3"/>
        <v>0</v>
      </c>
      <c r="S113" s="18">
        <f t="shared" si="4"/>
        <v>0</v>
      </c>
    </row>
    <row r="114" spans="1:19" ht="50.1" customHeight="1" x14ac:dyDescent="0.3">
      <c r="A114" s="4">
        <f t="shared" si="5"/>
        <v>113</v>
      </c>
      <c r="B114" s="4" t="s">
        <v>11491</v>
      </c>
      <c r="C114" s="4" t="s">
        <v>11492</v>
      </c>
      <c r="D114" s="4" t="s">
        <v>529</v>
      </c>
      <c r="E114" s="4" t="s">
        <v>11659</v>
      </c>
      <c r="F114" s="4" t="s">
        <v>11660</v>
      </c>
      <c r="G114" s="4" t="s">
        <v>11660</v>
      </c>
      <c r="H114" s="4" t="s">
        <v>11660</v>
      </c>
      <c r="I114" s="4" t="s">
        <v>11660</v>
      </c>
      <c r="J114" s="4" t="s">
        <v>11660</v>
      </c>
      <c r="K114" s="4" t="s">
        <v>11660</v>
      </c>
      <c r="L114" s="4" t="s">
        <v>11660</v>
      </c>
      <c r="M114" s="4" t="s">
        <v>11660</v>
      </c>
      <c r="N114" s="4" t="s">
        <v>11660</v>
      </c>
      <c r="P114" s="4">
        <v>0</v>
      </c>
      <c r="Q114" s="11"/>
      <c r="R114" s="15">
        <f t="shared" si="3"/>
        <v>0</v>
      </c>
      <c r="S114" s="16">
        <f t="shared" si="4"/>
        <v>0</v>
      </c>
    </row>
    <row r="115" spans="1:19" ht="50.1" customHeight="1" x14ac:dyDescent="0.3">
      <c r="A115" s="9">
        <f t="shared" si="5"/>
        <v>114</v>
      </c>
      <c r="B115" s="9" t="s">
        <v>11532</v>
      </c>
      <c r="C115" s="9" t="s">
        <v>11533</v>
      </c>
      <c r="D115" s="4" t="s">
        <v>529</v>
      </c>
      <c r="E115" s="9" t="s">
        <v>11659</v>
      </c>
      <c r="F115" s="9" t="s">
        <v>11660</v>
      </c>
      <c r="G115" s="9" t="s">
        <v>11660</v>
      </c>
      <c r="H115" s="9" t="s">
        <v>11660</v>
      </c>
      <c r="I115" s="9" t="s">
        <v>11660</v>
      </c>
      <c r="J115" s="9" t="s">
        <v>11660</v>
      </c>
      <c r="K115" s="9" t="s">
        <v>11660</v>
      </c>
      <c r="L115" s="9" t="s">
        <v>11660</v>
      </c>
      <c r="M115" s="9" t="s">
        <v>11660</v>
      </c>
      <c r="N115" s="9" t="s">
        <v>11660</v>
      </c>
      <c r="P115" s="9">
        <v>0</v>
      </c>
      <c r="Q115" s="12"/>
      <c r="R115" s="17">
        <f t="shared" si="3"/>
        <v>0</v>
      </c>
      <c r="S115" s="18">
        <f t="shared" si="4"/>
        <v>0</v>
      </c>
    </row>
    <row r="116" spans="1:19" ht="50.1" customHeight="1" x14ac:dyDescent="0.3">
      <c r="A116" s="4">
        <f t="shared" si="5"/>
        <v>115</v>
      </c>
      <c r="B116" s="4" t="s">
        <v>11571</v>
      </c>
      <c r="C116" s="4" t="s">
        <v>11572</v>
      </c>
      <c r="D116" s="4" t="s">
        <v>529</v>
      </c>
      <c r="E116" s="4" t="s">
        <v>11659</v>
      </c>
      <c r="F116" s="4" t="s">
        <v>11660</v>
      </c>
      <c r="G116" s="4" t="s">
        <v>11660</v>
      </c>
      <c r="H116" s="4" t="s">
        <v>11660</v>
      </c>
      <c r="I116" s="4" t="s">
        <v>11660</v>
      </c>
      <c r="J116" s="4" t="s">
        <v>11660</v>
      </c>
      <c r="K116" s="4" t="s">
        <v>11660</v>
      </c>
      <c r="L116" s="4" t="s">
        <v>11660</v>
      </c>
      <c r="M116" s="4" t="s">
        <v>11660</v>
      </c>
      <c r="N116" s="4" t="s">
        <v>11660</v>
      </c>
      <c r="P116" s="4">
        <v>0</v>
      </c>
      <c r="Q116" s="11"/>
      <c r="R116" s="15">
        <f t="shared" si="3"/>
        <v>0</v>
      </c>
      <c r="S116" s="16">
        <f t="shared" si="4"/>
        <v>0</v>
      </c>
    </row>
    <row r="117" spans="1:19" ht="50.1" customHeight="1" x14ac:dyDescent="0.3">
      <c r="A117" s="9">
        <f t="shared" si="5"/>
        <v>116</v>
      </c>
      <c r="B117" s="9" t="s">
        <v>552</v>
      </c>
      <c r="C117" s="9" t="s">
        <v>553</v>
      </c>
      <c r="D117" s="4" t="s">
        <v>554</v>
      </c>
      <c r="E117" s="9" t="s">
        <v>11661</v>
      </c>
      <c r="F117" s="9" t="s">
        <v>11660</v>
      </c>
      <c r="G117" s="9" t="s">
        <v>11660</v>
      </c>
      <c r="H117" s="9" t="s">
        <v>11660</v>
      </c>
      <c r="I117" s="9" t="s">
        <v>11660</v>
      </c>
      <c r="J117" s="9" t="s">
        <v>11660</v>
      </c>
      <c r="K117" s="9" t="s">
        <v>11660</v>
      </c>
      <c r="L117" s="9" t="s">
        <v>11660</v>
      </c>
      <c r="M117" s="9" t="s">
        <v>11660</v>
      </c>
      <c r="N117" s="9" t="s">
        <v>11660</v>
      </c>
      <c r="P117" s="9">
        <v>0</v>
      </c>
      <c r="Q117" s="12"/>
      <c r="R117" s="17">
        <f t="shared" si="3"/>
        <v>0</v>
      </c>
      <c r="S117" s="18">
        <f t="shared" si="4"/>
        <v>0</v>
      </c>
    </row>
    <row r="118" spans="1:19" ht="50.1" customHeight="1" x14ac:dyDescent="0.3">
      <c r="A118" s="4">
        <f t="shared" si="5"/>
        <v>117</v>
      </c>
      <c r="B118" s="4" t="s">
        <v>632</v>
      </c>
      <c r="C118" s="4" t="s">
        <v>633</v>
      </c>
      <c r="D118" s="4" t="s">
        <v>554</v>
      </c>
      <c r="E118" s="4" t="s">
        <v>11661</v>
      </c>
      <c r="F118" s="4" t="s">
        <v>11660</v>
      </c>
      <c r="G118" s="4" t="s">
        <v>11660</v>
      </c>
      <c r="H118" s="4" t="s">
        <v>11660</v>
      </c>
      <c r="I118" s="4" t="s">
        <v>11660</v>
      </c>
      <c r="J118" s="4" t="s">
        <v>11660</v>
      </c>
      <c r="K118" s="4" t="s">
        <v>11660</v>
      </c>
      <c r="L118" s="4" t="s">
        <v>11660</v>
      </c>
      <c r="M118" s="4" t="s">
        <v>11660</v>
      </c>
      <c r="N118" s="4" t="s">
        <v>11660</v>
      </c>
      <c r="P118" s="4">
        <v>0</v>
      </c>
      <c r="Q118" s="11"/>
      <c r="R118" s="15">
        <f t="shared" si="3"/>
        <v>0</v>
      </c>
      <c r="S118" s="16">
        <f t="shared" si="4"/>
        <v>0</v>
      </c>
    </row>
    <row r="119" spans="1:19" ht="50.1" customHeight="1" x14ac:dyDescent="0.3">
      <c r="A119" s="9">
        <f t="shared" si="5"/>
        <v>118</v>
      </c>
      <c r="B119" s="9" t="s">
        <v>787</v>
      </c>
      <c r="C119" s="9" t="s">
        <v>788</v>
      </c>
      <c r="D119" s="4" t="s">
        <v>554</v>
      </c>
      <c r="E119" s="9" t="s">
        <v>11661</v>
      </c>
      <c r="F119" s="9" t="s">
        <v>11660</v>
      </c>
      <c r="G119" s="9" t="s">
        <v>11660</v>
      </c>
      <c r="H119" s="9" t="s">
        <v>11660</v>
      </c>
      <c r="I119" s="9" t="s">
        <v>11660</v>
      </c>
      <c r="J119" s="9" t="s">
        <v>11660</v>
      </c>
      <c r="K119" s="9" t="s">
        <v>11660</v>
      </c>
      <c r="L119" s="9" t="s">
        <v>11660</v>
      </c>
      <c r="M119" s="9" t="s">
        <v>11660</v>
      </c>
      <c r="N119" s="9" t="s">
        <v>11660</v>
      </c>
      <c r="P119" s="9">
        <v>0</v>
      </c>
      <c r="Q119" s="12"/>
      <c r="R119" s="17">
        <f t="shared" si="3"/>
        <v>0</v>
      </c>
      <c r="S119" s="18">
        <f t="shared" si="4"/>
        <v>0</v>
      </c>
    </row>
    <row r="120" spans="1:19" ht="50.1" customHeight="1" x14ac:dyDescent="0.3">
      <c r="A120" s="4">
        <f t="shared" si="5"/>
        <v>119</v>
      </c>
      <c r="B120" s="4" t="s">
        <v>1524</v>
      </c>
      <c r="C120" s="4" t="s">
        <v>1525</v>
      </c>
      <c r="D120" s="4" t="s">
        <v>554</v>
      </c>
      <c r="E120" s="4" t="s">
        <v>11661</v>
      </c>
      <c r="F120" s="4" t="s">
        <v>11660</v>
      </c>
      <c r="G120" s="4" t="s">
        <v>11660</v>
      </c>
      <c r="H120" s="4" t="s">
        <v>11660</v>
      </c>
      <c r="I120" s="4" t="s">
        <v>11660</v>
      </c>
      <c r="J120" s="4" t="s">
        <v>11660</v>
      </c>
      <c r="K120" s="4" t="s">
        <v>11660</v>
      </c>
      <c r="L120" s="4" t="s">
        <v>11660</v>
      </c>
      <c r="M120" s="4" t="s">
        <v>11660</v>
      </c>
      <c r="N120" s="4" t="s">
        <v>11660</v>
      </c>
      <c r="P120" s="4">
        <v>0</v>
      </c>
      <c r="Q120" s="11"/>
      <c r="R120" s="15">
        <f t="shared" si="3"/>
        <v>0</v>
      </c>
      <c r="S120" s="16">
        <f t="shared" si="4"/>
        <v>0</v>
      </c>
    </row>
    <row r="121" spans="1:19" ht="50.1" customHeight="1" x14ac:dyDescent="0.3">
      <c r="A121" s="9">
        <f t="shared" si="5"/>
        <v>120</v>
      </c>
      <c r="B121" s="9" t="s">
        <v>1542</v>
      </c>
      <c r="C121" s="9" t="s">
        <v>1543</v>
      </c>
      <c r="D121" s="4" t="s">
        <v>554</v>
      </c>
      <c r="E121" s="9" t="s">
        <v>11661</v>
      </c>
      <c r="F121" s="9" t="s">
        <v>11660</v>
      </c>
      <c r="G121" s="9" t="s">
        <v>11660</v>
      </c>
      <c r="H121" s="9" t="s">
        <v>11660</v>
      </c>
      <c r="I121" s="9" t="s">
        <v>11660</v>
      </c>
      <c r="J121" s="9" t="s">
        <v>11660</v>
      </c>
      <c r="K121" s="9" t="s">
        <v>11660</v>
      </c>
      <c r="L121" s="9" t="s">
        <v>11660</v>
      </c>
      <c r="M121" s="9" t="s">
        <v>11660</v>
      </c>
      <c r="N121" s="9" t="s">
        <v>11660</v>
      </c>
      <c r="P121" s="9">
        <v>0</v>
      </c>
      <c r="Q121" s="12"/>
      <c r="R121" s="17">
        <f t="shared" si="3"/>
        <v>0</v>
      </c>
      <c r="S121" s="18">
        <f t="shared" si="4"/>
        <v>0</v>
      </c>
    </row>
    <row r="122" spans="1:19" ht="50.1" customHeight="1" x14ac:dyDescent="0.3">
      <c r="A122" s="4">
        <f t="shared" si="5"/>
        <v>121</v>
      </c>
      <c r="B122" s="4" t="s">
        <v>1627</v>
      </c>
      <c r="C122" s="4" t="s">
        <v>1628</v>
      </c>
      <c r="D122" s="4" t="s">
        <v>554</v>
      </c>
      <c r="E122" s="4" t="s">
        <v>11661</v>
      </c>
      <c r="F122" s="4" t="s">
        <v>11660</v>
      </c>
      <c r="G122" s="4" t="s">
        <v>11660</v>
      </c>
      <c r="H122" s="4" t="s">
        <v>11660</v>
      </c>
      <c r="I122" s="4" t="s">
        <v>11660</v>
      </c>
      <c r="J122" s="4" t="s">
        <v>11660</v>
      </c>
      <c r="K122" s="4" t="s">
        <v>11660</v>
      </c>
      <c r="L122" s="4" t="s">
        <v>11660</v>
      </c>
      <c r="M122" s="4" t="s">
        <v>11660</v>
      </c>
      <c r="N122" s="4" t="s">
        <v>11660</v>
      </c>
      <c r="P122" s="4">
        <v>0</v>
      </c>
      <c r="Q122" s="11"/>
      <c r="R122" s="15">
        <f t="shared" si="3"/>
        <v>0</v>
      </c>
      <c r="S122" s="16">
        <f t="shared" si="4"/>
        <v>0</v>
      </c>
    </row>
    <row r="123" spans="1:19" ht="50.1" customHeight="1" x14ac:dyDescent="0.3">
      <c r="A123" s="9">
        <f t="shared" si="5"/>
        <v>122</v>
      </c>
      <c r="B123" s="9" t="s">
        <v>1785</v>
      </c>
      <c r="C123" s="9" t="s">
        <v>1786</v>
      </c>
      <c r="D123" s="4" t="s">
        <v>554</v>
      </c>
      <c r="E123" s="9" t="s">
        <v>11661</v>
      </c>
      <c r="F123" s="9" t="s">
        <v>11660</v>
      </c>
      <c r="G123" s="9" t="s">
        <v>11660</v>
      </c>
      <c r="H123" s="9" t="s">
        <v>11660</v>
      </c>
      <c r="I123" s="9" t="s">
        <v>11660</v>
      </c>
      <c r="J123" s="9" t="s">
        <v>11660</v>
      </c>
      <c r="K123" s="9" t="s">
        <v>11660</v>
      </c>
      <c r="L123" s="9" t="s">
        <v>11660</v>
      </c>
      <c r="M123" s="9" t="s">
        <v>11660</v>
      </c>
      <c r="N123" s="9" t="s">
        <v>11660</v>
      </c>
      <c r="P123" s="9">
        <v>0</v>
      </c>
      <c r="Q123" s="12"/>
      <c r="R123" s="17">
        <f t="shared" si="3"/>
        <v>0</v>
      </c>
      <c r="S123" s="18">
        <f t="shared" si="4"/>
        <v>0</v>
      </c>
    </row>
    <row r="124" spans="1:19" ht="50.1" customHeight="1" x14ac:dyDescent="0.3">
      <c r="A124" s="4">
        <f t="shared" si="5"/>
        <v>123</v>
      </c>
      <c r="B124" s="4" t="s">
        <v>2437</v>
      </c>
      <c r="C124" s="4" t="s">
        <v>2438</v>
      </c>
      <c r="D124" s="4" t="s">
        <v>554</v>
      </c>
      <c r="E124" s="4" t="s">
        <v>11661</v>
      </c>
      <c r="F124" s="4" t="s">
        <v>817</v>
      </c>
      <c r="G124" s="4" t="s">
        <v>885</v>
      </c>
      <c r="H124" s="4" t="s">
        <v>2443</v>
      </c>
      <c r="I124" s="4" t="s">
        <v>2444</v>
      </c>
      <c r="J124" s="4" t="s">
        <v>589</v>
      </c>
      <c r="K124" s="4" t="s">
        <v>2445</v>
      </c>
      <c r="L124" s="4" t="s">
        <v>1753</v>
      </c>
      <c r="M124" s="4" t="s">
        <v>2446</v>
      </c>
      <c r="N124" s="4" t="s">
        <v>2447</v>
      </c>
      <c r="P124" s="4">
        <v>1</v>
      </c>
      <c r="Q124" s="11"/>
      <c r="R124" s="15">
        <f t="shared" si="3"/>
        <v>1</v>
      </c>
      <c r="S124" s="16">
        <f t="shared" si="4"/>
        <v>6</v>
      </c>
    </row>
    <row r="125" spans="1:19" ht="50.1" customHeight="1" x14ac:dyDescent="0.3">
      <c r="A125" s="9">
        <f t="shared" si="5"/>
        <v>124</v>
      </c>
      <c r="B125" s="9" t="s">
        <v>2467</v>
      </c>
      <c r="C125" s="9" t="s">
        <v>2468</v>
      </c>
      <c r="D125" s="4" t="s">
        <v>554</v>
      </c>
      <c r="E125" s="9" t="s">
        <v>11661</v>
      </c>
      <c r="F125" s="9" t="s">
        <v>11660</v>
      </c>
      <c r="G125" s="9" t="s">
        <v>11660</v>
      </c>
      <c r="H125" s="9" t="s">
        <v>11660</v>
      </c>
      <c r="I125" s="9" t="s">
        <v>11660</v>
      </c>
      <c r="J125" s="9" t="s">
        <v>11660</v>
      </c>
      <c r="K125" s="9" t="s">
        <v>11660</v>
      </c>
      <c r="L125" s="9" t="s">
        <v>11660</v>
      </c>
      <c r="M125" s="9" t="s">
        <v>11660</v>
      </c>
      <c r="N125" s="9" t="s">
        <v>11660</v>
      </c>
      <c r="P125" s="9">
        <v>0</v>
      </c>
      <c r="Q125" s="12"/>
      <c r="R125" s="17">
        <f t="shared" si="3"/>
        <v>0</v>
      </c>
      <c r="S125" s="18">
        <f t="shared" si="4"/>
        <v>0</v>
      </c>
    </row>
    <row r="126" spans="1:19" ht="50.1" customHeight="1" x14ac:dyDescent="0.3">
      <c r="A126" s="4">
        <f t="shared" si="5"/>
        <v>125</v>
      </c>
      <c r="B126" s="4" t="s">
        <v>2929</v>
      </c>
      <c r="C126" s="4" t="s">
        <v>2930</v>
      </c>
      <c r="D126" s="4" t="s">
        <v>554</v>
      </c>
      <c r="E126" s="4" t="s">
        <v>11661</v>
      </c>
      <c r="F126" s="4" t="s">
        <v>11660</v>
      </c>
      <c r="G126" s="4" t="s">
        <v>11660</v>
      </c>
      <c r="H126" s="4" t="s">
        <v>11660</v>
      </c>
      <c r="I126" s="4" t="s">
        <v>11660</v>
      </c>
      <c r="J126" s="4" t="s">
        <v>11660</v>
      </c>
      <c r="K126" s="4" t="s">
        <v>11660</v>
      </c>
      <c r="L126" s="4" t="s">
        <v>11660</v>
      </c>
      <c r="M126" s="4" t="s">
        <v>11660</v>
      </c>
      <c r="N126" s="4" t="s">
        <v>11660</v>
      </c>
      <c r="P126" s="4">
        <v>0</v>
      </c>
      <c r="Q126" s="11"/>
      <c r="R126" s="15">
        <f t="shared" si="3"/>
        <v>0</v>
      </c>
      <c r="S126" s="16">
        <f t="shared" si="4"/>
        <v>0</v>
      </c>
    </row>
    <row r="127" spans="1:19" ht="50.1" customHeight="1" x14ac:dyDescent="0.3">
      <c r="A127" s="9">
        <f t="shared" si="5"/>
        <v>126</v>
      </c>
      <c r="B127" s="9" t="s">
        <v>3168</v>
      </c>
      <c r="C127" s="9" t="s">
        <v>3169</v>
      </c>
      <c r="D127" s="4" t="s">
        <v>554</v>
      </c>
      <c r="E127" s="9" t="s">
        <v>11661</v>
      </c>
      <c r="F127" s="9" t="s">
        <v>11660</v>
      </c>
      <c r="G127" s="9" t="s">
        <v>11660</v>
      </c>
      <c r="H127" s="9" t="s">
        <v>11660</v>
      </c>
      <c r="I127" s="9" t="s">
        <v>11660</v>
      </c>
      <c r="J127" s="9" t="s">
        <v>11660</v>
      </c>
      <c r="K127" s="9" t="s">
        <v>11660</v>
      </c>
      <c r="L127" s="9" t="s">
        <v>11660</v>
      </c>
      <c r="M127" s="9" t="s">
        <v>11660</v>
      </c>
      <c r="N127" s="9" t="s">
        <v>11660</v>
      </c>
      <c r="P127" s="9">
        <v>0</v>
      </c>
      <c r="Q127" s="12"/>
      <c r="R127" s="17">
        <f t="shared" si="3"/>
        <v>0</v>
      </c>
      <c r="S127" s="18">
        <f t="shared" si="4"/>
        <v>0</v>
      </c>
    </row>
    <row r="128" spans="1:19" ht="50.1" customHeight="1" x14ac:dyDescent="0.3">
      <c r="A128" s="4">
        <f t="shared" si="5"/>
        <v>127</v>
      </c>
      <c r="B128" s="4" t="s">
        <v>3206</v>
      </c>
      <c r="C128" s="4" t="s">
        <v>3207</v>
      </c>
      <c r="D128" s="4" t="s">
        <v>554</v>
      </c>
      <c r="E128" s="4" t="s">
        <v>11661</v>
      </c>
      <c r="F128" s="4" t="s">
        <v>11660</v>
      </c>
      <c r="G128" s="4" t="s">
        <v>11660</v>
      </c>
      <c r="H128" s="4" t="s">
        <v>11660</v>
      </c>
      <c r="I128" s="4" t="s">
        <v>11660</v>
      </c>
      <c r="J128" s="4" t="s">
        <v>11660</v>
      </c>
      <c r="K128" s="4" t="s">
        <v>11660</v>
      </c>
      <c r="L128" s="4" t="s">
        <v>11660</v>
      </c>
      <c r="M128" s="4" t="s">
        <v>11660</v>
      </c>
      <c r="N128" s="4" t="s">
        <v>11660</v>
      </c>
      <c r="P128" s="4">
        <v>0</v>
      </c>
      <c r="Q128" s="11"/>
      <c r="R128" s="15">
        <f t="shared" si="3"/>
        <v>0</v>
      </c>
      <c r="S128" s="16">
        <f t="shared" si="4"/>
        <v>0</v>
      </c>
    </row>
    <row r="129" spans="1:19" ht="50.1" customHeight="1" x14ac:dyDescent="0.3">
      <c r="A129" s="9">
        <f t="shared" si="5"/>
        <v>128</v>
      </c>
      <c r="B129" s="9" t="s">
        <v>3241</v>
      </c>
      <c r="C129" s="9" t="s">
        <v>3242</v>
      </c>
      <c r="D129" s="4" t="s">
        <v>554</v>
      </c>
      <c r="E129" s="9" t="s">
        <v>11661</v>
      </c>
      <c r="F129" s="9" t="s">
        <v>11660</v>
      </c>
      <c r="G129" s="9" t="s">
        <v>11660</v>
      </c>
      <c r="H129" s="9" t="s">
        <v>11660</v>
      </c>
      <c r="I129" s="9" t="s">
        <v>11660</v>
      </c>
      <c r="J129" s="9" t="s">
        <v>11660</v>
      </c>
      <c r="K129" s="9" t="s">
        <v>11660</v>
      </c>
      <c r="L129" s="9" t="s">
        <v>11660</v>
      </c>
      <c r="M129" s="9" t="s">
        <v>11660</v>
      </c>
      <c r="N129" s="9" t="s">
        <v>11660</v>
      </c>
      <c r="P129" s="9">
        <v>0</v>
      </c>
      <c r="Q129" s="12"/>
      <c r="R129" s="17">
        <f t="shared" si="3"/>
        <v>0</v>
      </c>
      <c r="S129" s="18">
        <f t="shared" si="4"/>
        <v>0</v>
      </c>
    </row>
    <row r="130" spans="1:19" ht="50.1" customHeight="1" x14ac:dyDescent="0.3">
      <c r="A130" s="4">
        <f t="shared" si="5"/>
        <v>129</v>
      </c>
      <c r="B130" s="4" t="s">
        <v>3400</v>
      </c>
      <c r="C130" s="4" t="s">
        <v>3401</v>
      </c>
      <c r="D130" s="4" t="s">
        <v>554</v>
      </c>
      <c r="E130" s="4" t="s">
        <v>11661</v>
      </c>
      <c r="F130" s="4" t="s">
        <v>11660</v>
      </c>
      <c r="G130" s="4" t="s">
        <v>11660</v>
      </c>
      <c r="H130" s="4" t="s">
        <v>11660</v>
      </c>
      <c r="I130" s="4" t="s">
        <v>11660</v>
      </c>
      <c r="J130" s="4" t="s">
        <v>11660</v>
      </c>
      <c r="K130" s="4" t="s">
        <v>11660</v>
      </c>
      <c r="L130" s="4" t="s">
        <v>11660</v>
      </c>
      <c r="M130" s="4" t="s">
        <v>11660</v>
      </c>
      <c r="N130" s="4" t="s">
        <v>11660</v>
      </c>
      <c r="P130" s="4">
        <v>0</v>
      </c>
      <c r="Q130" s="11"/>
      <c r="R130" s="15">
        <f t="shared" si="3"/>
        <v>0</v>
      </c>
      <c r="S130" s="16">
        <f t="shared" si="4"/>
        <v>0</v>
      </c>
    </row>
    <row r="131" spans="1:19" ht="50.1" customHeight="1" x14ac:dyDescent="0.3">
      <c r="A131" s="9">
        <f t="shared" si="5"/>
        <v>130</v>
      </c>
      <c r="B131" s="9" t="s">
        <v>3505</v>
      </c>
      <c r="C131" s="9" t="s">
        <v>3506</v>
      </c>
      <c r="D131" s="4" t="s">
        <v>554</v>
      </c>
      <c r="E131" s="9" t="s">
        <v>11661</v>
      </c>
      <c r="F131" s="9" t="s">
        <v>11660</v>
      </c>
      <c r="G131" s="9" t="s">
        <v>11660</v>
      </c>
      <c r="H131" s="9" t="s">
        <v>11660</v>
      </c>
      <c r="I131" s="9" t="s">
        <v>11660</v>
      </c>
      <c r="J131" s="9" t="s">
        <v>11660</v>
      </c>
      <c r="K131" s="9" t="s">
        <v>11660</v>
      </c>
      <c r="L131" s="9" t="s">
        <v>11660</v>
      </c>
      <c r="M131" s="9" t="s">
        <v>11660</v>
      </c>
      <c r="N131" s="9" t="s">
        <v>11660</v>
      </c>
      <c r="P131" s="9">
        <v>0</v>
      </c>
      <c r="Q131" s="12"/>
      <c r="R131" s="17">
        <f t="shared" ref="R131:R194" si="6">COUNTIFS(B:B,B131,P:P,1)</f>
        <v>0</v>
      </c>
      <c r="S131" s="18">
        <f t="shared" ref="S131:S194" si="7">IF(R131&gt;=3,10,IF(R131&gt;=2,8,IF(R131&gt;=1,6,0)))</f>
        <v>0</v>
      </c>
    </row>
    <row r="132" spans="1:19" ht="50.1" customHeight="1" x14ac:dyDescent="0.3">
      <c r="A132" s="4">
        <f t="shared" ref="A132:A195" si="8">IF(B132=B131,A131,A131+1)</f>
        <v>131</v>
      </c>
      <c r="B132" s="4" t="s">
        <v>3529</v>
      </c>
      <c r="C132" s="4" t="s">
        <v>2513</v>
      </c>
      <c r="D132" s="4" t="s">
        <v>554</v>
      </c>
      <c r="E132" s="4" t="s">
        <v>11661</v>
      </c>
      <c r="F132" s="4" t="s">
        <v>11660</v>
      </c>
      <c r="G132" s="4" t="s">
        <v>11660</v>
      </c>
      <c r="H132" s="4" t="s">
        <v>11660</v>
      </c>
      <c r="I132" s="4" t="s">
        <v>11660</v>
      </c>
      <c r="J132" s="4" t="s">
        <v>11660</v>
      </c>
      <c r="K132" s="4" t="s">
        <v>11660</v>
      </c>
      <c r="L132" s="4" t="s">
        <v>11660</v>
      </c>
      <c r="M132" s="4" t="s">
        <v>11660</v>
      </c>
      <c r="N132" s="4" t="s">
        <v>11660</v>
      </c>
      <c r="P132" s="4">
        <v>0</v>
      </c>
      <c r="Q132" s="11"/>
      <c r="R132" s="15">
        <f t="shared" si="6"/>
        <v>0</v>
      </c>
      <c r="S132" s="16">
        <f t="shared" si="7"/>
        <v>0</v>
      </c>
    </row>
    <row r="133" spans="1:19" ht="50.1" customHeight="1" x14ac:dyDescent="0.3">
      <c r="A133" s="9">
        <f t="shared" si="8"/>
        <v>132</v>
      </c>
      <c r="B133" s="9" t="s">
        <v>3564</v>
      </c>
      <c r="C133" s="9" t="s">
        <v>3565</v>
      </c>
      <c r="D133" s="4" t="s">
        <v>554</v>
      </c>
      <c r="E133" s="9" t="s">
        <v>11661</v>
      </c>
      <c r="F133" s="9" t="s">
        <v>11660</v>
      </c>
      <c r="G133" s="9" t="s">
        <v>11660</v>
      </c>
      <c r="H133" s="9" t="s">
        <v>11660</v>
      </c>
      <c r="I133" s="9" t="s">
        <v>11660</v>
      </c>
      <c r="J133" s="9" t="s">
        <v>11660</v>
      </c>
      <c r="K133" s="9" t="s">
        <v>11660</v>
      </c>
      <c r="L133" s="9" t="s">
        <v>11660</v>
      </c>
      <c r="M133" s="9" t="s">
        <v>11660</v>
      </c>
      <c r="N133" s="9" t="s">
        <v>11660</v>
      </c>
      <c r="P133" s="9">
        <v>0</v>
      </c>
      <c r="Q133" s="12"/>
      <c r="R133" s="17">
        <f t="shared" si="6"/>
        <v>0</v>
      </c>
      <c r="S133" s="18">
        <f t="shared" si="7"/>
        <v>0</v>
      </c>
    </row>
    <row r="134" spans="1:19" ht="50.1" customHeight="1" x14ac:dyDescent="0.3">
      <c r="A134" s="4">
        <f t="shared" si="8"/>
        <v>133</v>
      </c>
      <c r="B134" s="4" t="s">
        <v>3747</v>
      </c>
      <c r="C134" s="4" t="s">
        <v>3748</v>
      </c>
      <c r="D134" s="4" t="s">
        <v>554</v>
      </c>
      <c r="E134" s="4" t="s">
        <v>11661</v>
      </c>
      <c r="F134" s="4" t="s">
        <v>11660</v>
      </c>
      <c r="G134" s="4" t="s">
        <v>11660</v>
      </c>
      <c r="H134" s="4" t="s">
        <v>11660</v>
      </c>
      <c r="I134" s="4" t="s">
        <v>11660</v>
      </c>
      <c r="J134" s="4" t="s">
        <v>11660</v>
      </c>
      <c r="K134" s="4" t="s">
        <v>11660</v>
      </c>
      <c r="L134" s="4" t="s">
        <v>11660</v>
      </c>
      <c r="M134" s="4" t="s">
        <v>11660</v>
      </c>
      <c r="N134" s="4" t="s">
        <v>11660</v>
      </c>
      <c r="P134" s="4">
        <v>0</v>
      </c>
      <c r="Q134" s="11"/>
      <c r="R134" s="15">
        <f t="shared" si="6"/>
        <v>0</v>
      </c>
      <c r="S134" s="16">
        <f t="shared" si="7"/>
        <v>0</v>
      </c>
    </row>
    <row r="135" spans="1:19" ht="50.1" customHeight="1" x14ac:dyDescent="0.3">
      <c r="A135" s="9">
        <f t="shared" si="8"/>
        <v>134</v>
      </c>
      <c r="B135" s="9" t="s">
        <v>3767</v>
      </c>
      <c r="C135" s="9" t="s">
        <v>3768</v>
      </c>
      <c r="D135" s="4" t="s">
        <v>554</v>
      </c>
      <c r="E135" s="9" t="s">
        <v>11661</v>
      </c>
      <c r="F135" s="9" t="s">
        <v>11660</v>
      </c>
      <c r="G135" s="9" t="s">
        <v>11660</v>
      </c>
      <c r="H135" s="9" t="s">
        <v>11660</v>
      </c>
      <c r="I135" s="9" t="s">
        <v>11660</v>
      </c>
      <c r="J135" s="9" t="s">
        <v>11660</v>
      </c>
      <c r="K135" s="9" t="s">
        <v>11660</v>
      </c>
      <c r="L135" s="9" t="s">
        <v>11660</v>
      </c>
      <c r="M135" s="9" t="s">
        <v>11660</v>
      </c>
      <c r="N135" s="9" t="s">
        <v>11660</v>
      </c>
      <c r="P135" s="9">
        <v>0</v>
      </c>
      <c r="Q135" s="12"/>
      <c r="R135" s="17">
        <f t="shared" si="6"/>
        <v>0</v>
      </c>
      <c r="S135" s="18">
        <f t="shared" si="7"/>
        <v>0</v>
      </c>
    </row>
    <row r="136" spans="1:19" ht="50.1" customHeight="1" x14ac:dyDescent="0.3">
      <c r="A136" s="4">
        <f t="shared" si="8"/>
        <v>135</v>
      </c>
      <c r="B136" s="4" t="s">
        <v>3937</v>
      </c>
      <c r="C136" s="4" t="s">
        <v>3938</v>
      </c>
      <c r="D136" s="4" t="s">
        <v>554</v>
      </c>
      <c r="E136" s="4" t="s">
        <v>11661</v>
      </c>
      <c r="F136" s="4" t="s">
        <v>11660</v>
      </c>
      <c r="G136" s="4" t="s">
        <v>11660</v>
      </c>
      <c r="H136" s="4" t="s">
        <v>11660</v>
      </c>
      <c r="I136" s="4" t="s">
        <v>11660</v>
      </c>
      <c r="J136" s="4" t="s">
        <v>11660</v>
      </c>
      <c r="K136" s="4" t="s">
        <v>11660</v>
      </c>
      <c r="L136" s="4" t="s">
        <v>11660</v>
      </c>
      <c r="M136" s="4" t="s">
        <v>11660</v>
      </c>
      <c r="N136" s="4" t="s">
        <v>11660</v>
      </c>
      <c r="P136" s="4">
        <v>0</v>
      </c>
      <c r="Q136" s="11"/>
      <c r="R136" s="15">
        <f t="shared" si="6"/>
        <v>0</v>
      </c>
      <c r="S136" s="16">
        <f t="shared" si="7"/>
        <v>0</v>
      </c>
    </row>
    <row r="137" spans="1:19" ht="50.1" customHeight="1" x14ac:dyDescent="0.3">
      <c r="A137" s="9">
        <f t="shared" si="8"/>
        <v>136</v>
      </c>
      <c r="B137" s="9" t="s">
        <v>4099</v>
      </c>
      <c r="C137" s="9" t="s">
        <v>4100</v>
      </c>
      <c r="D137" s="4" t="s">
        <v>554</v>
      </c>
      <c r="E137" s="9" t="s">
        <v>11661</v>
      </c>
      <c r="F137" s="9" t="s">
        <v>11660</v>
      </c>
      <c r="G137" s="9" t="s">
        <v>11660</v>
      </c>
      <c r="H137" s="9" t="s">
        <v>11660</v>
      </c>
      <c r="I137" s="9" t="s">
        <v>11660</v>
      </c>
      <c r="J137" s="9" t="s">
        <v>11660</v>
      </c>
      <c r="K137" s="9" t="s">
        <v>11660</v>
      </c>
      <c r="L137" s="9" t="s">
        <v>11660</v>
      </c>
      <c r="M137" s="9" t="s">
        <v>11660</v>
      </c>
      <c r="N137" s="9" t="s">
        <v>11660</v>
      </c>
      <c r="P137" s="9">
        <v>0</v>
      </c>
      <c r="Q137" s="12"/>
      <c r="R137" s="17">
        <f t="shared" si="6"/>
        <v>0</v>
      </c>
      <c r="S137" s="18">
        <f t="shared" si="7"/>
        <v>0</v>
      </c>
    </row>
    <row r="138" spans="1:19" ht="50.1" customHeight="1" x14ac:dyDescent="0.3">
      <c r="A138" s="4">
        <f t="shared" si="8"/>
        <v>137</v>
      </c>
      <c r="B138" s="4" t="s">
        <v>4329</v>
      </c>
      <c r="C138" s="4" t="s">
        <v>4330</v>
      </c>
      <c r="D138" s="4" t="s">
        <v>554</v>
      </c>
      <c r="E138" s="4" t="s">
        <v>11661</v>
      </c>
      <c r="F138" s="4" t="s">
        <v>11660</v>
      </c>
      <c r="G138" s="4" t="s">
        <v>11660</v>
      </c>
      <c r="H138" s="4" t="s">
        <v>11660</v>
      </c>
      <c r="I138" s="4" t="s">
        <v>11660</v>
      </c>
      <c r="J138" s="4" t="s">
        <v>11660</v>
      </c>
      <c r="K138" s="4" t="s">
        <v>11660</v>
      </c>
      <c r="L138" s="4" t="s">
        <v>11660</v>
      </c>
      <c r="M138" s="4" t="s">
        <v>11660</v>
      </c>
      <c r="N138" s="4" t="s">
        <v>11660</v>
      </c>
      <c r="P138" s="4">
        <v>0</v>
      </c>
      <c r="Q138" s="11"/>
      <c r="R138" s="15">
        <f t="shared" si="6"/>
        <v>0</v>
      </c>
      <c r="S138" s="16">
        <f t="shared" si="7"/>
        <v>0</v>
      </c>
    </row>
    <row r="139" spans="1:19" ht="50.1" customHeight="1" x14ac:dyDescent="0.3">
      <c r="A139" s="9">
        <f t="shared" si="8"/>
        <v>138</v>
      </c>
      <c r="B139" s="9" t="s">
        <v>4446</v>
      </c>
      <c r="C139" s="9" t="s">
        <v>4447</v>
      </c>
      <c r="D139" s="4" t="s">
        <v>554</v>
      </c>
      <c r="E139" s="9" t="s">
        <v>11661</v>
      </c>
      <c r="F139" s="9" t="s">
        <v>11660</v>
      </c>
      <c r="G139" s="9" t="s">
        <v>11660</v>
      </c>
      <c r="H139" s="9" t="s">
        <v>11660</v>
      </c>
      <c r="I139" s="9" t="s">
        <v>11660</v>
      </c>
      <c r="J139" s="9" t="s">
        <v>11660</v>
      </c>
      <c r="K139" s="9" t="s">
        <v>11660</v>
      </c>
      <c r="L139" s="9" t="s">
        <v>11660</v>
      </c>
      <c r="M139" s="9" t="s">
        <v>11660</v>
      </c>
      <c r="N139" s="9" t="s">
        <v>11660</v>
      </c>
      <c r="P139" s="9">
        <v>0</v>
      </c>
      <c r="Q139" s="12"/>
      <c r="R139" s="17">
        <f t="shared" si="6"/>
        <v>0</v>
      </c>
      <c r="S139" s="18">
        <f t="shared" si="7"/>
        <v>0</v>
      </c>
    </row>
    <row r="140" spans="1:19" ht="50.1" customHeight="1" x14ac:dyDescent="0.3">
      <c r="A140" s="4">
        <f t="shared" si="8"/>
        <v>139</v>
      </c>
      <c r="B140" s="4" t="s">
        <v>4478</v>
      </c>
      <c r="C140" s="4" t="s">
        <v>4479</v>
      </c>
      <c r="D140" s="4" t="s">
        <v>554</v>
      </c>
      <c r="E140" s="4" t="s">
        <v>11661</v>
      </c>
      <c r="F140" s="4" t="s">
        <v>11660</v>
      </c>
      <c r="G140" s="4" t="s">
        <v>11660</v>
      </c>
      <c r="H140" s="4" t="s">
        <v>11660</v>
      </c>
      <c r="I140" s="4" t="s">
        <v>11660</v>
      </c>
      <c r="J140" s="4" t="s">
        <v>11660</v>
      </c>
      <c r="K140" s="4" t="s">
        <v>11660</v>
      </c>
      <c r="L140" s="4" t="s">
        <v>11660</v>
      </c>
      <c r="M140" s="4" t="s">
        <v>11660</v>
      </c>
      <c r="N140" s="4" t="s">
        <v>11660</v>
      </c>
      <c r="P140" s="4">
        <v>0</v>
      </c>
      <c r="Q140" s="11"/>
      <c r="R140" s="15">
        <f t="shared" si="6"/>
        <v>0</v>
      </c>
      <c r="S140" s="16">
        <f t="shared" si="7"/>
        <v>0</v>
      </c>
    </row>
    <row r="141" spans="1:19" ht="50.1" customHeight="1" x14ac:dyDescent="0.3">
      <c r="A141" s="9">
        <f t="shared" si="8"/>
        <v>140</v>
      </c>
      <c r="B141" s="9" t="s">
        <v>4559</v>
      </c>
      <c r="C141" s="9" t="s">
        <v>4560</v>
      </c>
      <c r="D141" s="4" t="s">
        <v>554</v>
      </c>
      <c r="E141" s="9" t="s">
        <v>11661</v>
      </c>
      <c r="F141" s="9" t="s">
        <v>11660</v>
      </c>
      <c r="G141" s="9" t="s">
        <v>11660</v>
      </c>
      <c r="H141" s="9" t="s">
        <v>11660</v>
      </c>
      <c r="I141" s="9" t="s">
        <v>11660</v>
      </c>
      <c r="J141" s="9" t="s">
        <v>11660</v>
      </c>
      <c r="K141" s="9" t="s">
        <v>11660</v>
      </c>
      <c r="L141" s="9" t="s">
        <v>11660</v>
      </c>
      <c r="M141" s="9" t="s">
        <v>11660</v>
      </c>
      <c r="N141" s="9" t="s">
        <v>11660</v>
      </c>
      <c r="P141" s="9">
        <v>0</v>
      </c>
      <c r="Q141" s="12"/>
      <c r="R141" s="17">
        <f t="shared" si="6"/>
        <v>0</v>
      </c>
      <c r="S141" s="18">
        <f t="shared" si="7"/>
        <v>0</v>
      </c>
    </row>
    <row r="142" spans="1:19" ht="50.1" customHeight="1" x14ac:dyDescent="0.3">
      <c r="A142" s="4">
        <f t="shared" si="8"/>
        <v>141</v>
      </c>
      <c r="B142" s="4" t="s">
        <v>4612</v>
      </c>
      <c r="C142" s="4" t="s">
        <v>4613</v>
      </c>
      <c r="D142" s="4" t="s">
        <v>554</v>
      </c>
      <c r="E142" s="4" t="s">
        <v>11661</v>
      </c>
      <c r="F142" s="4" t="s">
        <v>11660</v>
      </c>
      <c r="G142" s="4" t="s">
        <v>11660</v>
      </c>
      <c r="H142" s="4" t="s">
        <v>11660</v>
      </c>
      <c r="I142" s="4" t="s">
        <v>11660</v>
      </c>
      <c r="J142" s="4" t="s">
        <v>11660</v>
      </c>
      <c r="K142" s="4" t="s">
        <v>11660</v>
      </c>
      <c r="L142" s="4" t="s">
        <v>11660</v>
      </c>
      <c r="M142" s="4" t="s">
        <v>11660</v>
      </c>
      <c r="N142" s="4" t="s">
        <v>11660</v>
      </c>
      <c r="P142" s="4">
        <v>0</v>
      </c>
      <c r="Q142" s="11"/>
      <c r="R142" s="15">
        <f t="shared" si="6"/>
        <v>0</v>
      </c>
      <c r="S142" s="16">
        <f t="shared" si="7"/>
        <v>0</v>
      </c>
    </row>
    <row r="143" spans="1:19" ht="50.1" customHeight="1" x14ac:dyDescent="0.3">
      <c r="A143" s="9">
        <f t="shared" si="8"/>
        <v>142</v>
      </c>
      <c r="B143" s="9" t="s">
        <v>4626</v>
      </c>
      <c r="C143" s="9" t="s">
        <v>4627</v>
      </c>
      <c r="D143" s="4" t="s">
        <v>554</v>
      </c>
      <c r="E143" s="9" t="s">
        <v>11661</v>
      </c>
      <c r="F143" s="9" t="s">
        <v>11660</v>
      </c>
      <c r="G143" s="9" t="s">
        <v>11660</v>
      </c>
      <c r="H143" s="9" t="s">
        <v>11660</v>
      </c>
      <c r="I143" s="9" t="s">
        <v>11660</v>
      </c>
      <c r="J143" s="9" t="s">
        <v>11660</v>
      </c>
      <c r="K143" s="9" t="s">
        <v>11660</v>
      </c>
      <c r="L143" s="9" t="s">
        <v>11660</v>
      </c>
      <c r="M143" s="9" t="s">
        <v>11660</v>
      </c>
      <c r="N143" s="9" t="s">
        <v>11660</v>
      </c>
      <c r="P143" s="9">
        <v>0</v>
      </c>
      <c r="Q143" s="12"/>
      <c r="R143" s="17">
        <f t="shared" si="6"/>
        <v>0</v>
      </c>
      <c r="S143" s="18">
        <f t="shared" si="7"/>
        <v>0</v>
      </c>
    </row>
    <row r="144" spans="1:19" ht="50.1" customHeight="1" x14ac:dyDescent="0.3">
      <c r="A144" s="4">
        <f t="shared" si="8"/>
        <v>143</v>
      </c>
      <c r="B144" s="4" t="s">
        <v>4788</v>
      </c>
      <c r="C144" s="4" t="s">
        <v>4789</v>
      </c>
      <c r="D144" s="4" t="s">
        <v>554</v>
      </c>
      <c r="E144" s="4" t="s">
        <v>11661</v>
      </c>
      <c r="F144" s="4" t="s">
        <v>11660</v>
      </c>
      <c r="G144" s="4" t="s">
        <v>11660</v>
      </c>
      <c r="H144" s="4" t="s">
        <v>11660</v>
      </c>
      <c r="I144" s="4" t="s">
        <v>11660</v>
      </c>
      <c r="J144" s="4" t="s">
        <v>11660</v>
      </c>
      <c r="K144" s="4" t="s">
        <v>11660</v>
      </c>
      <c r="L144" s="4" t="s">
        <v>11660</v>
      </c>
      <c r="M144" s="4" t="s">
        <v>11660</v>
      </c>
      <c r="N144" s="4" t="s">
        <v>11660</v>
      </c>
      <c r="P144" s="4">
        <v>0</v>
      </c>
      <c r="Q144" s="11"/>
      <c r="R144" s="15">
        <f t="shared" si="6"/>
        <v>0</v>
      </c>
      <c r="S144" s="16">
        <f t="shared" si="7"/>
        <v>0</v>
      </c>
    </row>
    <row r="145" spans="1:19" ht="50.1" customHeight="1" x14ac:dyDescent="0.3">
      <c r="A145" s="9">
        <f t="shared" si="8"/>
        <v>144</v>
      </c>
      <c r="B145" s="9" t="s">
        <v>4839</v>
      </c>
      <c r="C145" s="9" t="s">
        <v>4840</v>
      </c>
      <c r="D145" s="4" t="s">
        <v>554</v>
      </c>
      <c r="E145" s="9" t="s">
        <v>11661</v>
      </c>
      <c r="F145" s="9" t="s">
        <v>11660</v>
      </c>
      <c r="G145" s="9" t="s">
        <v>11660</v>
      </c>
      <c r="H145" s="9" t="s">
        <v>11660</v>
      </c>
      <c r="I145" s="9" t="s">
        <v>11660</v>
      </c>
      <c r="J145" s="9" t="s">
        <v>11660</v>
      </c>
      <c r="K145" s="9" t="s">
        <v>11660</v>
      </c>
      <c r="L145" s="9" t="s">
        <v>11660</v>
      </c>
      <c r="M145" s="9" t="s">
        <v>11660</v>
      </c>
      <c r="N145" s="9" t="s">
        <v>11660</v>
      </c>
      <c r="P145" s="9">
        <v>0</v>
      </c>
      <c r="Q145" s="12"/>
      <c r="R145" s="17">
        <f t="shared" si="6"/>
        <v>0</v>
      </c>
      <c r="S145" s="18">
        <f t="shared" si="7"/>
        <v>0</v>
      </c>
    </row>
    <row r="146" spans="1:19" ht="50.1" customHeight="1" x14ac:dyDescent="0.3">
      <c r="A146" s="4">
        <f t="shared" si="8"/>
        <v>145</v>
      </c>
      <c r="B146" s="4" t="s">
        <v>4986</v>
      </c>
      <c r="C146" s="4" t="s">
        <v>4987</v>
      </c>
      <c r="D146" s="4" t="s">
        <v>554</v>
      </c>
      <c r="E146" s="4" t="s">
        <v>11661</v>
      </c>
      <c r="F146" s="4" t="s">
        <v>11660</v>
      </c>
      <c r="G146" s="4" t="s">
        <v>11660</v>
      </c>
      <c r="H146" s="4" t="s">
        <v>11660</v>
      </c>
      <c r="I146" s="4" t="s">
        <v>11660</v>
      </c>
      <c r="J146" s="4" t="s">
        <v>11660</v>
      </c>
      <c r="K146" s="4" t="s">
        <v>11660</v>
      </c>
      <c r="L146" s="4" t="s">
        <v>11660</v>
      </c>
      <c r="M146" s="4" t="s">
        <v>11660</v>
      </c>
      <c r="N146" s="4" t="s">
        <v>11660</v>
      </c>
      <c r="P146" s="4">
        <v>0</v>
      </c>
      <c r="Q146" s="11"/>
      <c r="R146" s="15">
        <f t="shared" si="6"/>
        <v>0</v>
      </c>
      <c r="S146" s="16">
        <f t="shared" si="7"/>
        <v>0</v>
      </c>
    </row>
    <row r="147" spans="1:19" ht="50.1" customHeight="1" x14ac:dyDescent="0.3">
      <c r="A147" s="9">
        <f t="shared" si="8"/>
        <v>146</v>
      </c>
      <c r="B147" s="9" t="s">
        <v>5076</v>
      </c>
      <c r="C147" s="9" t="s">
        <v>5077</v>
      </c>
      <c r="D147" s="4" t="s">
        <v>554</v>
      </c>
      <c r="E147" s="9" t="s">
        <v>11661</v>
      </c>
      <c r="F147" s="9" t="s">
        <v>11660</v>
      </c>
      <c r="G147" s="9" t="s">
        <v>11660</v>
      </c>
      <c r="H147" s="9" t="s">
        <v>11660</v>
      </c>
      <c r="I147" s="9" t="s">
        <v>11660</v>
      </c>
      <c r="J147" s="9" t="s">
        <v>11660</v>
      </c>
      <c r="K147" s="9" t="s">
        <v>11660</v>
      </c>
      <c r="L147" s="9" t="s">
        <v>11660</v>
      </c>
      <c r="M147" s="9" t="s">
        <v>11660</v>
      </c>
      <c r="N147" s="9" t="s">
        <v>11660</v>
      </c>
      <c r="P147" s="9">
        <v>0</v>
      </c>
      <c r="Q147" s="12"/>
      <c r="R147" s="17">
        <f t="shared" si="6"/>
        <v>0</v>
      </c>
      <c r="S147" s="18">
        <f t="shared" si="7"/>
        <v>0</v>
      </c>
    </row>
    <row r="148" spans="1:19" ht="50.1" customHeight="1" x14ac:dyDescent="0.3">
      <c r="A148" s="4">
        <f t="shared" si="8"/>
        <v>147</v>
      </c>
      <c r="B148" s="4" t="s">
        <v>5253</v>
      </c>
      <c r="C148" s="4" t="s">
        <v>5254</v>
      </c>
      <c r="D148" s="4" t="s">
        <v>554</v>
      </c>
      <c r="E148" s="4" t="s">
        <v>11661</v>
      </c>
      <c r="F148" s="4" t="s">
        <v>11660</v>
      </c>
      <c r="G148" s="4" t="s">
        <v>11660</v>
      </c>
      <c r="H148" s="4" t="s">
        <v>11660</v>
      </c>
      <c r="I148" s="4" t="s">
        <v>11660</v>
      </c>
      <c r="J148" s="4" t="s">
        <v>11660</v>
      </c>
      <c r="K148" s="4" t="s">
        <v>11660</v>
      </c>
      <c r="L148" s="4" t="s">
        <v>11660</v>
      </c>
      <c r="M148" s="4" t="s">
        <v>11660</v>
      </c>
      <c r="N148" s="4" t="s">
        <v>11660</v>
      </c>
      <c r="P148" s="4">
        <v>0</v>
      </c>
      <c r="Q148" s="11"/>
      <c r="R148" s="15">
        <f t="shared" si="6"/>
        <v>0</v>
      </c>
      <c r="S148" s="16">
        <f t="shared" si="7"/>
        <v>0</v>
      </c>
    </row>
    <row r="149" spans="1:19" ht="50.1" customHeight="1" x14ac:dyDescent="0.3">
      <c r="A149" s="9">
        <f t="shared" si="8"/>
        <v>148</v>
      </c>
      <c r="B149" s="9" t="s">
        <v>5485</v>
      </c>
      <c r="C149" s="9" t="s">
        <v>5486</v>
      </c>
      <c r="D149" s="4" t="s">
        <v>554</v>
      </c>
      <c r="E149" s="9" t="s">
        <v>11661</v>
      </c>
      <c r="F149" s="9" t="s">
        <v>11660</v>
      </c>
      <c r="G149" s="9" t="s">
        <v>11660</v>
      </c>
      <c r="H149" s="9" t="s">
        <v>11660</v>
      </c>
      <c r="I149" s="9" t="s">
        <v>11660</v>
      </c>
      <c r="J149" s="9" t="s">
        <v>11660</v>
      </c>
      <c r="K149" s="9" t="s">
        <v>11660</v>
      </c>
      <c r="L149" s="9" t="s">
        <v>11660</v>
      </c>
      <c r="M149" s="9" t="s">
        <v>11660</v>
      </c>
      <c r="N149" s="9" t="s">
        <v>11660</v>
      </c>
      <c r="P149" s="9">
        <v>0</v>
      </c>
      <c r="Q149" s="12"/>
      <c r="R149" s="17">
        <f t="shared" si="6"/>
        <v>0</v>
      </c>
      <c r="S149" s="18">
        <f t="shared" si="7"/>
        <v>0</v>
      </c>
    </row>
    <row r="150" spans="1:19" ht="50.1" customHeight="1" x14ac:dyDescent="0.3">
      <c r="A150" s="4">
        <f t="shared" si="8"/>
        <v>149</v>
      </c>
      <c r="B150" s="4" t="s">
        <v>5504</v>
      </c>
      <c r="C150" s="4" t="s">
        <v>5505</v>
      </c>
      <c r="D150" s="4" t="s">
        <v>554</v>
      </c>
      <c r="E150" s="4" t="s">
        <v>11661</v>
      </c>
      <c r="F150" s="4" t="s">
        <v>11660</v>
      </c>
      <c r="G150" s="4" t="s">
        <v>11660</v>
      </c>
      <c r="H150" s="4" t="s">
        <v>11660</v>
      </c>
      <c r="I150" s="4" t="s">
        <v>11660</v>
      </c>
      <c r="J150" s="4" t="s">
        <v>11660</v>
      </c>
      <c r="K150" s="4" t="s">
        <v>11660</v>
      </c>
      <c r="L150" s="4" t="s">
        <v>11660</v>
      </c>
      <c r="M150" s="4" t="s">
        <v>11660</v>
      </c>
      <c r="N150" s="4" t="s">
        <v>11660</v>
      </c>
      <c r="P150" s="4">
        <v>0</v>
      </c>
      <c r="Q150" s="11"/>
      <c r="R150" s="15">
        <f t="shared" si="6"/>
        <v>0</v>
      </c>
      <c r="S150" s="16">
        <f t="shared" si="7"/>
        <v>0</v>
      </c>
    </row>
    <row r="151" spans="1:19" ht="50.1" customHeight="1" x14ac:dyDescent="0.3">
      <c r="A151" s="9">
        <f t="shared" si="8"/>
        <v>150</v>
      </c>
      <c r="B151" s="9" t="s">
        <v>5519</v>
      </c>
      <c r="C151" s="9" t="s">
        <v>5520</v>
      </c>
      <c r="D151" s="4" t="s">
        <v>554</v>
      </c>
      <c r="E151" s="9" t="s">
        <v>11661</v>
      </c>
      <c r="F151" s="9" t="s">
        <v>11660</v>
      </c>
      <c r="G151" s="9" t="s">
        <v>11660</v>
      </c>
      <c r="H151" s="9" t="s">
        <v>11660</v>
      </c>
      <c r="I151" s="9" t="s">
        <v>11660</v>
      </c>
      <c r="J151" s="9" t="s">
        <v>11660</v>
      </c>
      <c r="K151" s="9" t="s">
        <v>11660</v>
      </c>
      <c r="L151" s="9" t="s">
        <v>11660</v>
      </c>
      <c r="M151" s="9" t="s">
        <v>11660</v>
      </c>
      <c r="N151" s="9" t="s">
        <v>11660</v>
      </c>
      <c r="P151" s="9">
        <v>0</v>
      </c>
      <c r="Q151" s="12"/>
      <c r="R151" s="17">
        <f t="shared" si="6"/>
        <v>0</v>
      </c>
      <c r="S151" s="18">
        <f t="shared" si="7"/>
        <v>0</v>
      </c>
    </row>
    <row r="152" spans="1:19" ht="50.1" customHeight="1" x14ac:dyDescent="0.3">
      <c r="A152" s="4">
        <f t="shared" si="8"/>
        <v>151</v>
      </c>
      <c r="B152" s="4" t="s">
        <v>5580</v>
      </c>
      <c r="C152" s="4" t="s">
        <v>5581</v>
      </c>
      <c r="D152" s="4" t="s">
        <v>554</v>
      </c>
      <c r="E152" s="4" t="s">
        <v>11661</v>
      </c>
      <c r="F152" s="4" t="s">
        <v>11660</v>
      </c>
      <c r="G152" s="4" t="s">
        <v>11660</v>
      </c>
      <c r="H152" s="4" t="s">
        <v>11660</v>
      </c>
      <c r="I152" s="4" t="s">
        <v>11660</v>
      </c>
      <c r="J152" s="4" t="s">
        <v>11660</v>
      </c>
      <c r="K152" s="4" t="s">
        <v>11660</v>
      </c>
      <c r="L152" s="4" t="s">
        <v>11660</v>
      </c>
      <c r="M152" s="4" t="s">
        <v>11660</v>
      </c>
      <c r="N152" s="4" t="s">
        <v>11660</v>
      </c>
      <c r="P152" s="4">
        <v>0</v>
      </c>
      <c r="Q152" s="11"/>
      <c r="R152" s="15">
        <f t="shared" si="6"/>
        <v>0</v>
      </c>
      <c r="S152" s="16">
        <f t="shared" si="7"/>
        <v>0</v>
      </c>
    </row>
    <row r="153" spans="1:19" ht="50.1" customHeight="1" x14ac:dyDescent="0.3">
      <c r="A153" s="9">
        <f t="shared" si="8"/>
        <v>152</v>
      </c>
      <c r="B153" s="9" t="s">
        <v>5625</v>
      </c>
      <c r="C153" s="9" t="s">
        <v>5626</v>
      </c>
      <c r="D153" s="4" t="s">
        <v>554</v>
      </c>
      <c r="E153" s="9" t="s">
        <v>11661</v>
      </c>
      <c r="F153" s="9" t="s">
        <v>11660</v>
      </c>
      <c r="G153" s="9" t="s">
        <v>11660</v>
      </c>
      <c r="H153" s="9" t="s">
        <v>11660</v>
      </c>
      <c r="I153" s="9" t="s">
        <v>11660</v>
      </c>
      <c r="J153" s="9" t="s">
        <v>11660</v>
      </c>
      <c r="K153" s="9" t="s">
        <v>11660</v>
      </c>
      <c r="L153" s="9" t="s">
        <v>11660</v>
      </c>
      <c r="M153" s="9" t="s">
        <v>11660</v>
      </c>
      <c r="N153" s="9" t="s">
        <v>11660</v>
      </c>
      <c r="P153" s="9">
        <v>0</v>
      </c>
      <c r="Q153" s="12"/>
      <c r="R153" s="17">
        <f t="shared" si="6"/>
        <v>0</v>
      </c>
      <c r="S153" s="18">
        <f t="shared" si="7"/>
        <v>0</v>
      </c>
    </row>
    <row r="154" spans="1:19" ht="50.1" customHeight="1" x14ac:dyDescent="0.3">
      <c r="A154" s="4">
        <f t="shared" si="8"/>
        <v>153</v>
      </c>
      <c r="B154" s="4" t="s">
        <v>5689</v>
      </c>
      <c r="C154" s="4" t="s">
        <v>5690</v>
      </c>
      <c r="D154" s="4" t="s">
        <v>554</v>
      </c>
      <c r="E154" s="4" t="s">
        <v>11661</v>
      </c>
      <c r="F154" s="4" t="s">
        <v>11660</v>
      </c>
      <c r="G154" s="4" t="s">
        <v>11660</v>
      </c>
      <c r="H154" s="4" t="s">
        <v>11660</v>
      </c>
      <c r="I154" s="4" t="s">
        <v>11660</v>
      </c>
      <c r="J154" s="4" t="s">
        <v>11660</v>
      </c>
      <c r="K154" s="4" t="s">
        <v>11660</v>
      </c>
      <c r="L154" s="4" t="s">
        <v>11660</v>
      </c>
      <c r="M154" s="4" t="s">
        <v>11660</v>
      </c>
      <c r="N154" s="4" t="s">
        <v>11660</v>
      </c>
      <c r="P154" s="4">
        <v>0</v>
      </c>
      <c r="Q154" s="11"/>
      <c r="R154" s="15">
        <f t="shared" si="6"/>
        <v>0</v>
      </c>
      <c r="S154" s="16">
        <f t="shared" si="7"/>
        <v>0</v>
      </c>
    </row>
    <row r="155" spans="1:19" ht="50.1" customHeight="1" x14ac:dyDescent="0.3">
      <c r="A155" s="9">
        <f t="shared" si="8"/>
        <v>154</v>
      </c>
      <c r="B155" s="9" t="s">
        <v>5736</v>
      </c>
      <c r="C155" s="9" t="s">
        <v>5737</v>
      </c>
      <c r="D155" s="4" t="s">
        <v>554</v>
      </c>
      <c r="E155" s="9" t="s">
        <v>11661</v>
      </c>
      <c r="F155" s="9" t="s">
        <v>11660</v>
      </c>
      <c r="G155" s="9" t="s">
        <v>11660</v>
      </c>
      <c r="H155" s="9" t="s">
        <v>11660</v>
      </c>
      <c r="I155" s="9" t="s">
        <v>11660</v>
      </c>
      <c r="J155" s="9" t="s">
        <v>11660</v>
      </c>
      <c r="K155" s="9" t="s">
        <v>11660</v>
      </c>
      <c r="L155" s="9" t="s">
        <v>11660</v>
      </c>
      <c r="M155" s="9" t="s">
        <v>11660</v>
      </c>
      <c r="N155" s="9" t="s">
        <v>11660</v>
      </c>
      <c r="P155" s="9">
        <v>0</v>
      </c>
      <c r="Q155" s="12"/>
      <c r="R155" s="17">
        <f t="shared" si="6"/>
        <v>0</v>
      </c>
      <c r="S155" s="18">
        <f t="shared" si="7"/>
        <v>0</v>
      </c>
    </row>
    <row r="156" spans="1:19" ht="50.1" customHeight="1" x14ac:dyDescent="0.3">
      <c r="A156" s="4">
        <f t="shared" si="8"/>
        <v>155</v>
      </c>
      <c r="B156" s="4" t="s">
        <v>5772</v>
      </c>
      <c r="C156" s="4" t="s">
        <v>5773</v>
      </c>
      <c r="D156" s="4" t="s">
        <v>554</v>
      </c>
      <c r="E156" s="4" t="s">
        <v>11661</v>
      </c>
      <c r="F156" s="4" t="s">
        <v>11660</v>
      </c>
      <c r="G156" s="4" t="s">
        <v>11660</v>
      </c>
      <c r="H156" s="4" t="s">
        <v>11660</v>
      </c>
      <c r="I156" s="4" t="s">
        <v>11660</v>
      </c>
      <c r="J156" s="4" t="s">
        <v>11660</v>
      </c>
      <c r="K156" s="4" t="s">
        <v>11660</v>
      </c>
      <c r="L156" s="4" t="s">
        <v>11660</v>
      </c>
      <c r="M156" s="4" t="s">
        <v>11660</v>
      </c>
      <c r="N156" s="4" t="s">
        <v>11660</v>
      </c>
      <c r="P156" s="4">
        <v>0</v>
      </c>
      <c r="Q156" s="11"/>
      <c r="R156" s="15">
        <f t="shared" si="6"/>
        <v>0</v>
      </c>
      <c r="S156" s="16">
        <f t="shared" si="7"/>
        <v>0</v>
      </c>
    </row>
    <row r="157" spans="1:19" ht="50.1" customHeight="1" x14ac:dyDescent="0.3">
      <c r="A157" s="9">
        <f t="shared" si="8"/>
        <v>156</v>
      </c>
      <c r="B157" s="9" t="s">
        <v>6059</v>
      </c>
      <c r="C157" s="9" t="s">
        <v>6060</v>
      </c>
      <c r="D157" s="4" t="s">
        <v>554</v>
      </c>
      <c r="E157" s="9" t="s">
        <v>11661</v>
      </c>
      <c r="F157" s="9" t="s">
        <v>817</v>
      </c>
      <c r="G157" s="9" t="s">
        <v>891</v>
      </c>
      <c r="H157" s="9" t="s">
        <v>6066</v>
      </c>
      <c r="I157" s="9" t="s">
        <v>6067</v>
      </c>
      <c r="J157" s="9" t="s">
        <v>589</v>
      </c>
      <c r="K157" s="9" t="s">
        <v>3868</v>
      </c>
      <c r="L157" s="9" t="s">
        <v>1297</v>
      </c>
      <c r="M157" s="9" t="s">
        <v>6068</v>
      </c>
      <c r="N157" s="9" t="s">
        <v>6069</v>
      </c>
      <c r="P157" s="9">
        <v>1</v>
      </c>
      <c r="Q157" s="12"/>
      <c r="R157" s="17">
        <f t="shared" si="6"/>
        <v>3</v>
      </c>
      <c r="S157" s="18">
        <f t="shared" si="7"/>
        <v>10</v>
      </c>
    </row>
    <row r="158" spans="1:19" ht="50.1" customHeight="1" x14ac:dyDescent="0.3">
      <c r="A158" s="9">
        <f t="shared" si="8"/>
        <v>156</v>
      </c>
      <c r="B158" s="9" t="s">
        <v>6059</v>
      </c>
      <c r="C158" s="9" t="s">
        <v>6060</v>
      </c>
      <c r="D158" s="4" t="s">
        <v>554</v>
      </c>
      <c r="E158" s="9" t="s">
        <v>11661</v>
      </c>
      <c r="F158" s="9" t="s">
        <v>817</v>
      </c>
      <c r="G158" s="9" t="s">
        <v>891</v>
      </c>
      <c r="H158" s="9" t="s">
        <v>6070</v>
      </c>
      <c r="I158" s="9" t="s">
        <v>6071</v>
      </c>
      <c r="J158" s="9" t="s">
        <v>6072</v>
      </c>
      <c r="K158" s="9" t="s">
        <v>3084</v>
      </c>
      <c r="L158" s="9" t="s">
        <v>6073</v>
      </c>
      <c r="M158" s="9" t="s">
        <v>6068</v>
      </c>
      <c r="N158" s="9" t="s">
        <v>6069</v>
      </c>
      <c r="P158" s="9">
        <v>1</v>
      </c>
      <c r="Q158" s="12"/>
      <c r="R158" s="17">
        <f t="shared" si="6"/>
        <v>3</v>
      </c>
      <c r="S158" s="18">
        <f t="shared" si="7"/>
        <v>10</v>
      </c>
    </row>
    <row r="159" spans="1:19" ht="50.1" customHeight="1" x14ac:dyDescent="0.3">
      <c r="A159" s="9">
        <f t="shared" si="8"/>
        <v>156</v>
      </c>
      <c r="B159" s="9" t="s">
        <v>6059</v>
      </c>
      <c r="C159" s="9" t="s">
        <v>6060</v>
      </c>
      <c r="D159" s="4" t="s">
        <v>554</v>
      </c>
      <c r="E159" s="9" t="s">
        <v>11661</v>
      </c>
      <c r="F159" s="9" t="s">
        <v>817</v>
      </c>
      <c r="G159" s="9" t="s">
        <v>2205</v>
      </c>
      <c r="H159" s="9" t="s">
        <v>6074</v>
      </c>
      <c r="I159" s="9" t="s">
        <v>6075</v>
      </c>
      <c r="J159" s="9" t="s">
        <v>589</v>
      </c>
      <c r="K159" s="9" t="s">
        <v>4041</v>
      </c>
      <c r="L159" s="9" t="s">
        <v>1297</v>
      </c>
      <c r="M159" s="9" t="s">
        <v>6076</v>
      </c>
      <c r="N159" s="9" t="s">
        <v>6077</v>
      </c>
      <c r="P159" s="9">
        <v>1</v>
      </c>
      <c r="Q159" s="12"/>
      <c r="R159" s="17">
        <f t="shared" si="6"/>
        <v>3</v>
      </c>
      <c r="S159" s="18">
        <f t="shared" si="7"/>
        <v>10</v>
      </c>
    </row>
    <row r="160" spans="1:19" ht="50.1" customHeight="1" x14ac:dyDescent="0.3">
      <c r="A160" s="4">
        <f t="shared" si="8"/>
        <v>157</v>
      </c>
      <c r="B160" s="4" t="s">
        <v>6090</v>
      </c>
      <c r="C160" s="4" t="s">
        <v>6091</v>
      </c>
      <c r="D160" s="4" t="s">
        <v>554</v>
      </c>
      <c r="E160" s="4" t="s">
        <v>11661</v>
      </c>
      <c r="F160" s="4" t="s">
        <v>11660</v>
      </c>
      <c r="G160" s="4" t="s">
        <v>11660</v>
      </c>
      <c r="H160" s="4" t="s">
        <v>11660</v>
      </c>
      <c r="I160" s="4" t="s">
        <v>11660</v>
      </c>
      <c r="J160" s="4" t="s">
        <v>11660</v>
      </c>
      <c r="K160" s="4" t="s">
        <v>11660</v>
      </c>
      <c r="L160" s="4" t="s">
        <v>11660</v>
      </c>
      <c r="M160" s="4" t="s">
        <v>11660</v>
      </c>
      <c r="N160" s="4" t="s">
        <v>11660</v>
      </c>
      <c r="P160" s="4">
        <v>0</v>
      </c>
      <c r="Q160" s="11"/>
      <c r="R160" s="15">
        <f t="shared" si="6"/>
        <v>0</v>
      </c>
      <c r="S160" s="16">
        <f t="shared" si="7"/>
        <v>0</v>
      </c>
    </row>
    <row r="161" spans="1:19" ht="50.1" customHeight="1" x14ac:dyDescent="0.3">
      <c r="A161" s="9">
        <f t="shared" si="8"/>
        <v>158</v>
      </c>
      <c r="B161" s="9" t="s">
        <v>6147</v>
      </c>
      <c r="C161" s="9" t="s">
        <v>6148</v>
      </c>
      <c r="D161" s="4" t="s">
        <v>554</v>
      </c>
      <c r="E161" s="9" t="s">
        <v>11661</v>
      </c>
      <c r="F161" s="9" t="s">
        <v>11660</v>
      </c>
      <c r="G161" s="9" t="s">
        <v>11660</v>
      </c>
      <c r="H161" s="9" t="s">
        <v>11660</v>
      </c>
      <c r="I161" s="9" t="s">
        <v>11660</v>
      </c>
      <c r="J161" s="9" t="s">
        <v>11660</v>
      </c>
      <c r="K161" s="9" t="s">
        <v>11660</v>
      </c>
      <c r="L161" s="9" t="s">
        <v>11660</v>
      </c>
      <c r="M161" s="9" t="s">
        <v>11660</v>
      </c>
      <c r="N161" s="9" t="s">
        <v>11660</v>
      </c>
      <c r="P161" s="9">
        <v>0</v>
      </c>
      <c r="Q161" s="12"/>
      <c r="R161" s="17">
        <f t="shared" si="6"/>
        <v>0</v>
      </c>
      <c r="S161" s="18">
        <f t="shared" si="7"/>
        <v>0</v>
      </c>
    </row>
    <row r="162" spans="1:19" ht="50.1" customHeight="1" x14ac:dyDescent="0.3">
      <c r="A162" s="4">
        <f t="shared" si="8"/>
        <v>159</v>
      </c>
      <c r="B162" s="4" t="s">
        <v>6157</v>
      </c>
      <c r="C162" s="4" t="s">
        <v>6158</v>
      </c>
      <c r="D162" s="4" t="s">
        <v>554</v>
      </c>
      <c r="E162" s="4" t="s">
        <v>11661</v>
      </c>
      <c r="F162" s="4" t="s">
        <v>11660</v>
      </c>
      <c r="G162" s="4" t="s">
        <v>11660</v>
      </c>
      <c r="H162" s="4" t="s">
        <v>11660</v>
      </c>
      <c r="I162" s="4" t="s">
        <v>11660</v>
      </c>
      <c r="J162" s="4" t="s">
        <v>11660</v>
      </c>
      <c r="K162" s="4" t="s">
        <v>11660</v>
      </c>
      <c r="L162" s="4" t="s">
        <v>11660</v>
      </c>
      <c r="M162" s="4" t="s">
        <v>11660</v>
      </c>
      <c r="N162" s="4" t="s">
        <v>11660</v>
      </c>
      <c r="P162" s="4">
        <v>0</v>
      </c>
      <c r="Q162" s="11"/>
      <c r="R162" s="15">
        <f t="shared" si="6"/>
        <v>0</v>
      </c>
      <c r="S162" s="16">
        <f t="shared" si="7"/>
        <v>0</v>
      </c>
    </row>
    <row r="163" spans="1:19" ht="50.1" customHeight="1" x14ac:dyDescent="0.3">
      <c r="A163" s="9">
        <f t="shared" si="8"/>
        <v>160</v>
      </c>
      <c r="B163" s="9" t="s">
        <v>6267</v>
      </c>
      <c r="C163" s="9" t="s">
        <v>6268</v>
      </c>
      <c r="D163" s="4" t="s">
        <v>554</v>
      </c>
      <c r="E163" s="9" t="s">
        <v>11661</v>
      </c>
      <c r="F163" s="9" t="s">
        <v>11660</v>
      </c>
      <c r="G163" s="9" t="s">
        <v>11660</v>
      </c>
      <c r="H163" s="9" t="s">
        <v>11660</v>
      </c>
      <c r="I163" s="9" t="s">
        <v>11660</v>
      </c>
      <c r="J163" s="9" t="s">
        <v>11660</v>
      </c>
      <c r="K163" s="9" t="s">
        <v>11660</v>
      </c>
      <c r="L163" s="9" t="s">
        <v>11660</v>
      </c>
      <c r="M163" s="9" t="s">
        <v>11660</v>
      </c>
      <c r="N163" s="9" t="s">
        <v>11660</v>
      </c>
      <c r="P163" s="9">
        <v>0</v>
      </c>
      <c r="Q163" s="12"/>
      <c r="R163" s="17">
        <f t="shared" si="6"/>
        <v>0</v>
      </c>
      <c r="S163" s="18">
        <f t="shared" si="7"/>
        <v>0</v>
      </c>
    </row>
    <row r="164" spans="1:19" ht="50.1" customHeight="1" x14ac:dyDescent="0.3">
      <c r="A164" s="4">
        <f t="shared" si="8"/>
        <v>161</v>
      </c>
      <c r="B164" s="4" t="s">
        <v>6349</v>
      </c>
      <c r="C164" s="4" t="s">
        <v>6350</v>
      </c>
      <c r="D164" s="4" t="s">
        <v>554</v>
      </c>
      <c r="E164" s="4" t="s">
        <v>11661</v>
      </c>
      <c r="F164" s="4" t="s">
        <v>11660</v>
      </c>
      <c r="G164" s="4" t="s">
        <v>11660</v>
      </c>
      <c r="H164" s="4" t="s">
        <v>11660</v>
      </c>
      <c r="I164" s="4" t="s">
        <v>11660</v>
      </c>
      <c r="J164" s="4" t="s">
        <v>11660</v>
      </c>
      <c r="K164" s="4" t="s">
        <v>11660</v>
      </c>
      <c r="L164" s="4" t="s">
        <v>11660</v>
      </c>
      <c r="M164" s="4" t="s">
        <v>11660</v>
      </c>
      <c r="N164" s="4" t="s">
        <v>11660</v>
      </c>
      <c r="P164" s="4">
        <v>0</v>
      </c>
      <c r="Q164" s="11"/>
      <c r="R164" s="15">
        <f t="shared" si="6"/>
        <v>0</v>
      </c>
      <c r="S164" s="16">
        <f t="shared" si="7"/>
        <v>0</v>
      </c>
    </row>
    <row r="165" spans="1:19" ht="50.1" customHeight="1" x14ac:dyDescent="0.3">
      <c r="A165" s="9">
        <f t="shared" si="8"/>
        <v>162</v>
      </c>
      <c r="B165" s="9" t="s">
        <v>6377</v>
      </c>
      <c r="C165" s="9" t="s">
        <v>6378</v>
      </c>
      <c r="D165" s="4" t="s">
        <v>554</v>
      </c>
      <c r="E165" s="9" t="s">
        <v>11661</v>
      </c>
      <c r="F165" s="9" t="s">
        <v>11660</v>
      </c>
      <c r="G165" s="9" t="s">
        <v>11660</v>
      </c>
      <c r="H165" s="9" t="s">
        <v>11660</v>
      </c>
      <c r="I165" s="9" t="s">
        <v>11660</v>
      </c>
      <c r="J165" s="9" t="s">
        <v>11660</v>
      </c>
      <c r="K165" s="9" t="s">
        <v>11660</v>
      </c>
      <c r="L165" s="9" t="s">
        <v>11660</v>
      </c>
      <c r="M165" s="9" t="s">
        <v>11660</v>
      </c>
      <c r="N165" s="9" t="s">
        <v>11660</v>
      </c>
      <c r="P165" s="9">
        <v>0</v>
      </c>
      <c r="Q165" s="12"/>
      <c r="R165" s="17">
        <f t="shared" si="6"/>
        <v>0</v>
      </c>
      <c r="S165" s="18">
        <f t="shared" si="7"/>
        <v>0</v>
      </c>
    </row>
    <row r="166" spans="1:19" ht="50.1" customHeight="1" x14ac:dyDescent="0.3">
      <c r="A166" s="4">
        <f t="shared" si="8"/>
        <v>163</v>
      </c>
      <c r="B166" s="4" t="s">
        <v>6389</v>
      </c>
      <c r="C166" s="4" t="s">
        <v>6390</v>
      </c>
      <c r="D166" s="4" t="s">
        <v>554</v>
      </c>
      <c r="E166" s="4" t="s">
        <v>11661</v>
      </c>
      <c r="F166" s="4" t="s">
        <v>11660</v>
      </c>
      <c r="G166" s="4" t="s">
        <v>11660</v>
      </c>
      <c r="H166" s="4" t="s">
        <v>11660</v>
      </c>
      <c r="I166" s="4" t="s">
        <v>11660</v>
      </c>
      <c r="J166" s="4" t="s">
        <v>11660</v>
      </c>
      <c r="K166" s="4" t="s">
        <v>11660</v>
      </c>
      <c r="L166" s="4" t="s">
        <v>11660</v>
      </c>
      <c r="M166" s="4" t="s">
        <v>11660</v>
      </c>
      <c r="N166" s="4" t="s">
        <v>11660</v>
      </c>
      <c r="P166" s="4">
        <v>0</v>
      </c>
      <c r="Q166" s="11"/>
      <c r="R166" s="15">
        <f t="shared" si="6"/>
        <v>0</v>
      </c>
      <c r="S166" s="16">
        <f t="shared" si="7"/>
        <v>0</v>
      </c>
    </row>
    <row r="167" spans="1:19" ht="50.1" customHeight="1" x14ac:dyDescent="0.3">
      <c r="A167" s="9">
        <f t="shared" si="8"/>
        <v>164</v>
      </c>
      <c r="B167" s="9" t="s">
        <v>6419</v>
      </c>
      <c r="C167" s="9" t="s">
        <v>6420</v>
      </c>
      <c r="D167" s="4" t="s">
        <v>554</v>
      </c>
      <c r="E167" s="9" t="s">
        <v>11661</v>
      </c>
      <c r="F167" s="9" t="s">
        <v>11660</v>
      </c>
      <c r="G167" s="9" t="s">
        <v>11660</v>
      </c>
      <c r="H167" s="9" t="s">
        <v>11660</v>
      </c>
      <c r="I167" s="9" t="s">
        <v>11660</v>
      </c>
      <c r="J167" s="9" t="s">
        <v>11660</v>
      </c>
      <c r="K167" s="9" t="s">
        <v>11660</v>
      </c>
      <c r="L167" s="9" t="s">
        <v>11660</v>
      </c>
      <c r="M167" s="9" t="s">
        <v>11660</v>
      </c>
      <c r="N167" s="9" t="s">
        <v>11660</v>
      </c>
      <c r="P167" s="9">
        <v>0</v>
      </c>
      <c r="Q167" s="12"/>
      <c r="R167" s="17">
        <f t="shared" si="6"/>
        <v>0</v>
      </c>
      <c r="S167" s="18">
        <f t="shared" si="7"/>
        <v>0</v>
      </c>
    </row>
    <row r="168" spans="1:19" ht="50.1" customHeight="1" x14ac:dyDescent="0.3">
      <c r="A168" s="4">
        <f t="shared" si="8"/>
        <v>165</v>
      </c>
      <c r="B168" s="4" t="s">
        <v>6458</v>
      </c>
      <c r="C168" s="4" t="s">
        <v>6459</v>
      </c>
      <c r="D168" s="4" t="s">
        <v>554</v>
      </c>
      <c r="E168" s="4" t="s">
        <v>11661</v>
      </c>
      <c r="F168" s="4" t="s">
        <v>11660</v>
      </c>
      <c r="G168" s="4" t="s">
        <v>11660</v>
      </c>
      <c r="H168" s="4" t="s">
        <v>11660</v>
      </c>
      <c r="I168" s="4" t="s">
        <v>11660</v>
      </c>
      <c r="J168" s="4" t="s">
        <v>11660</v>
      </c>
      <c r="K168" s="4" t="s">
        <v>11660</v>
      </c>
      <c r="L168" s="4" t="s">
        <v>11660</v>
      </c>
      <c r="M168" s="4" t="s">
        <v>11660</v>
      </c>
      <c r="N168" s="4" t="s">
        <v>11660</v>
      </c>
      <c r="P168" s="4">
        <v>0</v>
      </c>
      <c r="Q168" s="11"/>
      <c r="R168" s="15">
        <f t="shared" si="6"/>
        <v>0</v>
      </c>
      <c r="S168" s="16">
        <f t="shared" si="7"/>
        <v>0</v>
      </c>
    </row>
    <row r="169" spans="1:19" ht="50.1" customHeight="1" x14ac:dyDescent="0.3">
      <c r="A169" s="9">
        <f t="shared" si="8"/>
        <v>166</v>
      </c>
      <c r="B169" s="9" t="s">
        <v>6523</v>
      </c>
      <c r="C169" s="9" t="s">
        <v>6524</v>
      </c>
      <c r="D169" s="4" t="s">
        <v>554</v>
      </c>
      <c r="E169" s="9" t="s">
        <v>11661</v>
      </c>
      <c r="F169" s="9" t="s">
        <v>11660</v>
      </c>
      <c r="G169" s="9" t="s">
        <v>11660</v>
      </c>
      <c r="H169" s="9" t="s">
        <v>11660</v>
      </c>
      <c r="I169" s="9" t="s">
        <v>11660</v>
      </c>
      <c r="J169" s="9" t="s">
        <v>11660</v>
      </c>
      <c r="K169" s="9" t="s">
        <v>11660</v>
      </c>
      <c r="L169" s="9" t="s">
        <v>11660</v>
      </c>
      <c r="M169" s="9" t="s">
        <v>11660</v>
      </c>
      <c r="N169" s="9" t="s">
        <v>11660</v>
      </c>
      <c r="P169" s="9">
        <v>0</v>
      </c>
      <c r="Q169" s="12"/>
      <c r="R169" s="17">
        <f t="shared" si="6"/>
        <v>0</v>
      </c>
      <c r="S169" s="18">
        <f t="shared" si="7"/>
        <v>0</v>
      </c>
    </row>
    <row r="170" spans="1:19" ht="50.1" customHeight="1" x14ac:dyDescent="0.3">
      <c r="A170" s="4">
        <f t="shared" si="8"/>
        <v>167</v>
      </c>
      <c r="B170" s="4" t="s">
        <v>6602</v>
      </c>
      <c r="C170" s="4" t="s">
        <v>6603</v>
      </c>
      <c r="D170" s="4" t="s">
        <v>554</v>
      </c>
      <c r="E170" s="4" t="s">
        <v>11661</v>
      </c>
      <c r="F170" s="4" t="s">
        <v>817</v>
      </c>
      <c r="G170" s="4" t="s">
        <v>891</v>
      </c>
      <c r="H170" s="4" t="s">
        <v>6608</v>
      </c>
      <c r="I170" s="4" t="s">
        <v>6609</v>
      </c>
      <c r="J170" s="4" t="s">
        <v>589</v>
      </c>
      <c r="K170" s="4" t="s">
        <v>1255</v>
      </c>
      <c r="L170" s="4" t="s">
        <v>1118</v>
      </c>
      <c r="M170" s="4" t="s">
        <v>6610</v>
      </c>
      <c r="N170" s="4" t="s">
        <v>6611</v>
      </c>
      <c r="P170" s="4">
        <v>1</v>
      </c>
      <c r="Q170" s="11"/>
      <c r="R170" s="15">
        <f t="shared" si="6"/>
        <v>1</v>
      </c>
      <c r="S170" s="16">
        <f t="shared" si="7"/>
        <v>6</v>
      </c>
    </row>
    <row r="171" spans="1:19" ht="50.1" customHeight="1" x14ac:dyDescent="0.3">
      <c r="A171" s="9">
        <f t="shared" si="8"/>
        <v>168</v>
      </c>
      <c r="B171" s="9" t="s">
        <v>6688</v>
      </c>
      <c r="C171" s="9" t="s">
        <v>6689</v>
      </c>
      <c r="D171" s="4" t="s">
        <v>554</v>
      </c>
      <c r="E171" s="9" t="s">
        <v>11661</v>
      </c>
      <c r="F171" s="9" t="s">
        <v>11660</v>
      </c>
      <c r="G171" s="9" t="s">
        <v>11660</v>
      </c>
      <c r="H171" s="9" t="s">
        <v>11660</v>
      </c>
      <c r="I171" s="9" t="s">
        <v>11660</v>
      </c>
      <c r="J171" s="9" t="s">
        <v>11660</v>
      </c>
      <c r="K171" s="9" t="s">
        <v>11660</v>
      </c>
      <c r="L171" s="9" t="s">
        <v>11660</v>
      </c>
      <c r="M171" s="9" t="s">
        <v>11660</v>
      </c>
      <c r="N171" s="9" t="s">
        <v>11660</v>
      </c>
      <c r="P171" s="9">
        <v>0</v>
      </c>
      <c r="Q171" s="12"/>
      <c r="R171" s="17">
        <f t="shared" si="6"/>
        <v>0</v>
      </c>
      <c r="S171" s="18">
        <f t="shared" si="7"/>
        <v>0</v>
      </c>
    </row>
    <row r="172" spans="1:19" ht="50.1" customHeight="1" x14ac:dyDescent="0.3">
      <c r="A172" s="4">
        <f t="shared" si="8"/>
        <v>169</v>
      </c>
      <c r="B172" s="4" t="s">
        <v>6853</v>
      </c>
      <c r="C172" s="4" t="s">
        <v>6854</v>
      </c>
      <c r="D172" s="4" t="s">
        <v>554</v>
      </c>
      <c r="E172" s="4" t="s">
        <v>11661</v>
      </c>
      <c r="F172" s="4" t="s">
        <v>817</v>
      </c>
      <c r="G172" s="4" t="s">
        <v>885</v>
      </c>
      <c r="H172" s="4" t="s">
        <v>6859</v>
      </c>
      <c r="I172" s="4" t="s">
        <v>6860</v>
      </c>
      <c r="J172" s="4" t="s">
        <v>589</v>
      </c>
      <c r="K172" s="4" t="s">
        <v>827</v>
      </c>
      <c r="L172" s="4" t="s">
        <v>2090</v>
      </c>
      <c r="M172" s="4" t="s">
        <v>6861</v>
      </c>
      <c r="N172" s="4" t="s">
        <v>6862</v>
      </c>
      <c r="P172" s="4">
        <v>1</v>
      </c>
      <c r="Q172" s="11"/>
      <c r="R172" s="15">
        <f t="shared" si="6"/>
        <v>1</v>
      </c>
      <c r="S172" s="16">
        <f t="shared" si="7"/>
        <v>6</v>
      </c>
    </row>
    <row r="173" spans="1:19" ht="50.1" customHeight="1" x14ac:dyDescent="0.3">
      <c r="A173" s="9">
        <f t="shared" si="8"/>
        <v>170</v>
      </c>
      <c r="B173" s="9" t="s">
        <v>6889</v>
      </c>
      <c r="C173" s="9" t="s">
        <v>6890</v>
      </c>
      <c r="D173" s="4" t="s">
        <v>554</v>
      </c>
      <c r="E173" s="9" t="s">
        <v>11661</v>
      </c>
      <c r="F173" s="9" t="s">
        <v>11660</v>
      </c>
      <c r="G173" s="9" t="s">
        <v>11660</v>
      </c>
      <c r="H173" s="9" t="s">
        <v>11660</v>
      </c>
      <c r="I173" s="9" t="s">
        <v>11660</v>
      </c>
      <c r="J173" s="9" t="s">
        <v>11660</v>
      </c>
      <c r="K173" s="9" t="s">
        <v>11660</v>
      </c>
      <c r="L173" s="9" t="s">
        <v>11660</v>
      </c>
      <c r="M173" s="9" t="s">
        <v>11660</v>
      </c>
      <c r="N173" s="9" t="s">
        <v>11660</v>
      </c>
      <c r="P173" s="9">
        <v>0</v>
      </c>
      <c r="Q173" s="12"/>
      <c r="R173" s="17">
        <f t="shared" si="6"/>
        <v>0</v>
      </c>
      <c r="S173" s="18">
        <f t="shared" si="7"/>
        <v>0</v>
      </c>
    </row>
    <row r="174" spans="1:19" ht="50.1" customHeight="1" x14ac:dyDescent="0.3">
      <c r="A174" s="4">
        <f t="shared" si="8"/>
        <v>171</v>
      </c>
      <c r="B174" s="4" t="s">
        <v>6939</v>
      </c>
      <c r="C174" s="4" t="s">
        <v>6940</v>
      </c>
      <c r="D174" s="4" t="s">
        <v>554</v>
      </c>
      <c r="E174" s="4" t="s">
        <v>11661</v>
      </c>
      <c r="F174" s="4" t="s">
        <v>11660</v>
      </c>
      <c r="G174" s="4" t="s">
        <v>11660</v>
      </c>
      <c r="H174" s="4" t="s">
        <v>11660</v>
      </c>
      <c r="I174" s="4" t="s">
        <v>11660</v>
      </c>
      <c r="J174" s="4" t="s">
        <v>11660</v>
      </c>
      <c r="K174" s="4" t="s">
        <v>11660</v>
      </c>
      <c r="L174" s="4" t="s">
        <v>11660</v>
      </c>
      <c r="M174" s="4" t="s">
        <v>11660</v>
      </c>
      <c r="N174" s="4" t="s">
        <v>11660</v>
      </c>
      <c r="P174" s="4">
        <v>0</v>
      </c>
      <c r="Q174" s="11"/>
      <c r="R174" s="15">
        <f t="shared" si="6"/>
        <v>0</v>
      </c>
      <c r="S174" s="16">
        <f t="shared" si="7"/>
        <v>0</v>
      </c>
    </row>
    <row r="175" spans="1:19" ht="50.1" customHeight="1" x14ac:dyDescent="0.3">
      <c r="A175" s="9">
        <f t="shared" si="8"/>
        <v>172</v>
      </c>
      <c r="B175" s="9" t="s">
        <v>6983</v>
      </c>
      <c r="C175" s="9" t="s">
        <v>6984</v>
      </c>
      <c r="D175" s="4" t="s">
        <v>554</v>
      </c>
      <c r="E175" s="9" t="s">
        <v>11661</v>
      </c>
      <c r="F175" s="9" t="s">
        <v>11660</v>
      </c>
      <c r="G175" s="9" t="s">
        <v>11660</v>
      </c>
      <c r="H175" s="9" t="s">
        <v>11660</v>
      </c>
      <c r="I175" s="9" t="s">
        <v>11660</v>
      </c>
      <c r="J175" s="9" t="s">
        <v>11660</v>
      </c>
      <c r="K175" s="9" t="s">
        <v>11660</v>
      </c>
      <c r="L175" s="9" t="s">
        <v>11660</v>
      </c>
      <c r="M175" s="9" t="s">
        <v>11660</v>
      </c>
      <c r="N175" s="9" t="s">
        <v>11660</v>
      </c>
      <c r="P175" s="9">
        <v>0</v>
      </c>
      <c r="Q175" s="12"/>
      <c r="R175" s="17">
        <f t="shared" si="6"/>
        <v>0</v>
      </c>
      <c r="S175" s="18">
        <f t="shared" si="7"/>
        <v>0</v>
      </c>
    </row>
    <row r="176" spans="1:19" ht="50.1" customHeight="1" x14ac:dyDescent="0.3">
      <c r="A176" s="4">
        <f t="shared" si="8"/>
        <v>173</v>
      </c>
      <c r="B176" s="4" t="s">
        <v>7070</v>
      </c>
      <c r="C176" s="4" t="s">
        <v>7071</v>
      </c>
      <c r="D176" s="4" t="s">
        <v>554</v>
      </c>
      <c r="E176" s="4" t="s">
        <v>11661</v>
      </c>
      <c r="F176" s="4" t="s">
        <v>11660</v>
      </c>
      <c r="G176" s="4" t="s">
        <v>11660</v>
      </c>
      <c r="H176" s="4" t="s">
        <v>11660</v>
      </c>
      <c r="I176" s="4" t="s">
        <v>11660</v>
      </c>
      <c r="J176" s="4" t="s">
        <v>11660</v>
      </c>
      <c r="K176" s="4" t="s">
        <v>11660</v>
      </c>
      <c r="L176" s="4" t="s">
        <v>11660</v>
      </c>
      <c r="M176" s="4" t="s">
        <v>11660</v>
      </c>
      <c r="N176" s="4" t="s">
        <v>11660</v>
      </c>
      <c r="P176" s="4">
        <v>0</v>
      </c>
      <c r="Q176" s="11"/>
      <c r="R176" s="15">
        <f t="shared" si="6"/>
        <v>0</v>
      </c>
      <c r="S176" s="16">
        <f t="shared" si="7"/>
        <v>0</v>
      </c>
    </row>
    <row r="177" spans="1:19" ht="50.1" customHeight="1" x14ac:dyDescent="0.3">
      <c r="A177" s="9">
        <f t="shared" si="8"/>
        <v>174</v>
      </c>
      <c r="B177" s="9" t="s">
        <v>7098</v>
      </c>
      <c r="C177" s="9" t="s">
        <v>7099</v>
      </c>
      <c r="D177" s="4" t="s">
        <v>554</v>
      </c>
      <c r="E177" s="9" t="s">
        <v>11661</v>
      </c>
      <c r="F177" s="9" t="s">
        <v>11660</v>
      </c>
      <c r="G177" s="9" t="s">
        <v>11660</v>
      </c>
      <c r="H177" s="9" t="s">
        <v>11660</v>
      </c>
      <c r="I177" s="9" t="s">
        <v>11660</v>
      </c>
      <c r="J177" s="9" t="s">
        <v>11660</v>
      </c>
      <c r="K177" s="9" t="s">
        <v>11660</v>
      </c>
      <c r="L177" s="9" t="s">
        <v>11660</v>
      </c>
      <c r="M177" s="9" t="s">
        <v>11660</v>
      </c>
      <c r="N177" s="9" t="s">
        <v>11660</v>
      </c>
      <c r="P177" s="9">
        <v>0</v>
      </c>
      <c r="Q177" s="12"/>
      <c r="R177" s="17">
        <f t="shared" si="6"/>
        <v>0</v>
      </c>
      <c r="S177" s="18">
        <f t="shared" si="7"/>
        <v>0</v>
      </c>
    </row>
    <row r="178" spans="1:19" ht="50.1" customHeight="1" x14ac:dyDescent="0.3">
      <c r="A178" s="4">
        <f t="shared" si="8"/>
        <v>175</v>
      </c>
      <c r="B178" s="4" t="s">
        <v>7425</v>
      </c>
      <c r="C178" s="4" t="s">
        <v>7426</v>
      </c>
      <c r="D178" s="4" t="s">
        <v>554</v>
      </c>
      <c r="E178" s="4" t="s">
        <v>11661</v>
      </c>
      <c r="F178" s="4" t="s">
        <v>11660</v>
      </c>
      <c r="G178" s="4" t="s">
        <v>11660</v>
      </c>
      <c r="H178" s="4" t="s">
        <v>11660</v>
      </c>
      <c r="I178" s="4" t="s">
        <v>11660</v>
      </c>
      <c r="J178" s="4" t="s">
        <v>11660</v>
      </c>
      <c r="K178" s="4" t="s">
        <v>11660</v>
      </c>
      <c r="L178" s="4" t="s">
        <v>11660</v>
      </c>
      <c r="M178" s="4" t="s">
        <v>11660</v>
      </c>
      <c r="N178" s="4" t="s">
        <v>11660</v>
      </c>
      <c r="P178" s="4">
        <v>0</v>
      </c>
      <c r="Q178" s="11"/>
      <c r="R178" s="15">
        <f t="shared" si="6"/>
        <v>0</v>
      </c>
      <c r="S178" s="16">
        <f t="shared" si="7"/>
        <v>0</v>
      </c>
    </row>
    <row r="179" spans="1:19" ht="50.1" customHeight="1" x14ac:dyDescent="0.3">
      <c r="A179" s="9">
        <f t="shared" si="8"/>
        <v>176</v>
      </c>
      <c r="B179" s="9" t="s">
        <v>7434</v>
      </c>
      <c r="C179" s="9" t="s">
        <v>7435</v>
      </c>
      <c r="D179" s="4" t="s">
        <v>554</v>
      </c>
      <c r="E179" s="9" t="s">
        <v>11661</v>
      </c>
      <c r="F179" s="9" t="s">
        <v>11660</v>
      </c>
      <c r="G179" s="9" t="s">
        <v>11660</v>
      </c>
      <c r="H179" s="9" t="s">
        <v>11660</v>
      </c>
      <c r="I179" s="9" t="s">
        <v>11660</v>
      </c>
      <c r="J179" s="9" t="s">
        <v>11660</v>
      </c>
      <c r="K179" s="9" t="s">
        <v>11660</v>
      </c>
      <c r="L179" s="9" t="s">
        <v>11660</v>
      </c>
      <c r="M179" s="9" t="s">
        <v>11660</v>
      </c>
      <c r="N179" s="9" t="s">
        <v>11660</v>
      </c>
      <c r="P179" s="9">
        <v>0</v>
      </c>
      <c r="Q179" s="12"/>
      <c r="R179" s="17">
        <f t="shared" si="6"/>
        <v>0</v>
      </c>
      <c r="S179" s="18">
        <f t="shared" si="7"/>
        <v>0</v>
      </c>
    </row>
    <row r="180" spans="1:19" ht="50.1" customHeight="1" x14ac:dyDescent="0.3">
      <c r="A180" s="4">
        <f t="shared" si="8"/>
        <v>177</v>
      </c>
      <c r="B180" s="4" t="s">
        <v>7714</v>
      </c>
      <c r="C180" s="4" t="s">
        <v>7715</v>
      </c>
      <c r="D180" s="4" t="s">
        <v>554</v>
      </c>
      <c r="E180" s="4" t="s">
        <v>11661</v>
      </c>
      <c r="F180" s="4" t="s">
        <v>11660</v>
      </c>
      <c r="G180" s="4" t="s">
        <v>11660</v>
      </c>
      <c r="H180" s="4" t="s">
        <v>11660</v>
      </c>
      <c r="I180" s="4" t="s">
        <v>11660</v>
      </c>
      <c r="J180" s="4" t="s">
        <v>11660</v>
      </c>
      <c r="K180" s="4" t="s">
        <v>11660</v>
      </c>
      <c r="L180" s="4" t="s">
        <v>11660</v>
      </c>
      <c r="M180" s="4" t="s">
        <v>11660</v>
      </c>
      <c r="N180" s="4" t="s">
        <v>11660</v>
      </c>
      <c r="P180" s="4">
        <v>0</v>
      </c>
      <c r="Q180" s="11"/>
      <c r="R180" s="15">
        <f t="shared" si="6"/>
        <v>0</v>
      </c>
      <c r="S180" s="16">
        <f t="shared" si="7"/>
        <v>0</v>
      </c>
    </row>
    <row r="181" spans="1:19" ht="50.1" customHeight="1" x14ac:dyDescent="0.3">
      <c r="A181" s="9">
        <f t="shared" si="8"/>
        <v>178</v>
      </c>
      <c r="B181" s="9" t="s">
        <v>7735</v>
      </c>
      <c r="C181" s="9" t="s">
        <v>7736</v>
      </c>
      <c r="D181" s="4" t="s">
        <v>554</v>
      </c>
      <c r="E181" s="9" t="s">
        <v>11661</v>
      </c>
      <c r="F181" s="9" t="s">
        <v>11660</v>
      </c>
      <c r="G181" s="9" t="s">
        <v>11660</v>
      </c>
      <c r="H181" s="9" t="s">
        <v>11660</v>
      </c>
      <c r="I181" s="9" t="s">
        <v>11660</v>
      </c>
      <c r="J181" s="9" t="s">
        <v>11660</v>
      </c>
      <c r="K181" s="9" t="s">
        <v>11660</v>
      </c>
      <c r="L181" s="9" t="s">
        <v>11660</v>
      </c>
      <c r="M181" s="9" t="s">
        <v>11660</v>
      </c>
      <c r="N181" s="9" t="s">
        <v>11660</v>
      </c>
      <c r="P181" s="9">
        <v>0</v>
      </c>
      <c r="Q181" s="12"/>
      <c r="R181" s="17">
        <f t="shared" si="6"/>
        <v>0</v>
      </c>
      <c r="S181" s="18">
        <f t="shared" si="7"/>
        <v>0</v>
      </c>
    </row>
    <row r="182" spans="1:19" ht="50.1" customHeight="1" x14ac:dyDescent="0.3">
      <c r="A182" s="4">
        <f t="shared" si="8"/>
        <v>179</v>
      </c>
      <c r="B182" s="4" t="s">
        <v>7805</v>
      </c>
      <c r="C182" s="4" t="s">
        <v>7806</v>
      </c>
      <c r="D182" s="4" t="s">
        <v>554</v>
      </c>
      <c r="E182" s="4" t="s">
        <v>11661</v>
      </c>
      <c r="F182" s="4" t="s">
        <v>11660</v>
      </c>
      <c r="G182" s="4" t="s">
        <v>11660</v>
      </c>
      <c r="H182" s="4" t="s">
        <v>11660</v>
      </c>
      <c r="I182" s="4" t="s">
        <v>11660</v>
      </c>
      <c r="J182" s="4" t="s">
        <v>11660</v>
      </c>
      <c r="K182" s="4" t="s">
        <v>11660</v>
      </c>
      <c r="L182" s="4" t="s">
        <v>11660</v>
      </c>
      <c r="M182" s="4" t="s">
        <v>11660</v>
      </c>
      <c r="N182" s="4" t="s">
        <v>11660</v>
      </c>
      <c r="P182" s="4">
        <v>0</v>
      </c>
      <c r="Q182" s="11"/>
      <c r="R182" s="15">
        <f t="shared" si="6"/>
        <v>0</v>
      </c>
      <c r="S182" s="16">
        <f t="shared" si="7"/>
        <v>0</v>
      </c>
    </row>
    <row r="183" spans="1:19" ht="50.1" customHeight="1" x14ac:dyDescent="0.3">
      <c r="A183" s="9">
        <f t="shared" si="8"/>
        <v>180</v>
      </c>
      <c r="B183" s="9" t="s">
        <v>7838</v>
      </c>
      <c r="C183" s="9" t="s">
        <v>7839</v>
      </c>
      <c r="D183" s="4" t="s">
        <v>554</v>
      </c>
      <c r="E183" s="9" t="s">
        <v>11661</v>
      </c>
      <c r="F183" s="9" t="s">
        <v>11660</v>
      </c>
      <c r="G183" s="9" t="s">
        <v>11660</v>
      </c>
      <c r="H183" s="9" t="s">
        <v>11660</v>
      </c>
      <c r="I183" s="9" t="s">
        <v>11660</v>
      </c>
      <c r="J183" s="9" t="s">
        <v>11660</v>
      </c>
      <c r="K183" s="9" t="s">
        <v>11660</v>
      </c>
      <c r="L183" s="9" t="s">
        <v>11660</v>
      </c>
      <c r="M183" s="9" t="s">
        <v>11660</v>
      </c>
      <c r="N183" s="9" t="s">
        <v>11660</v>
      </c>
      <c r="P183" s="9">
        <v>0</v>
      </c>
      <c r="Q183" s="12"/>
      <c r="R183" s="17">
        <f t="shared" si="6"/>
        <v>0</v>
      </c>
      <c r="S183" s="18">
        <f t="shared" si="7"/>
        <v>0</v>
      </c>
    </row>
    <row r="184" spans="1:19" ht="50.1" customHeight="1" x14ac:dyDescent="0.3">
      <c r="A184" s="4">
        <f t="shared" si="8"/>
        <v>181</v>
      </c>
      <c r="B184" s="4" t="s">
        <v>8124</v>
      </c>
      <c r="C184" s="4" t="s">
        <v>8125</v>
      </c>
      <c r="D184" s="4" t="s">
        <v>554</v>
      </c>
      <c r="E184" s="4" t="s">
        <v>11661</v>
      </c>
      <c r="F184" s="4" t="s">
        <v>11660</v>
      </c>
      <c r="G184" s="4" t="s">
        <v>11660</v>
      </c>
      <c r="H184" s="4" t="s">
        <v>11660</v>
      </c>
      <c r="I184" s="4" t="s">
        <v>11660</v>
      </c>
      <c r="J184" s="4" t="s">
        <v>11660</v>
      </c>
      <c r="K184" s="4" t="s">
        <v>11660</v>
      </c>
      <c r="L184" s="4" t="s">
        <v>11660</v>
      </c>
      <c r="M184" s="4" t="s">
        <v>11660</v>
      </c>
      <c r="N184" s="4" t="s">
        <v>11660</v>
      </c>
      <c r="P184" s="4">
        <v>0</v>
      </c>
      <c r="Q184" s="11"/>
      <c r="R184" s="15">
        <f t="shared" si="6"/>
        <v>0</v>
      </c>
      <c r="S184" s="16">
        <f t="shared" si="7"/>
        <v>0</v>
      </c>
    </row>
    <row r="185" spans="1:19" ht="50.1" customHeight="1" x14ac:dyDescent="0.3">
      <c r="A185" s="9">
        <f t="shared" si="8"/>
        <v>182</v>
      </c>
      <c r="B185" s="9" t="s">
        <v>8133</v>
      </c>
      <c r="C185" s="9" t="s">
        <v>8134</v>
      </c>
      <c r="D185" s="4" t="s">
        <v>554</v>
      </c>
      <c r="E185" s="9" t="s">
        <v>11661</v>
      </c>
      <c r="F185" s="9" t="s">
        <v>11660</v>
      </c>
      <c r="G185" s="9" t="s">
        <v>11660</v>
      </c>
      <c r="H185" s="9" t="s">
        <v>11660</v>
      </c>
      <c r="I185" s="9" t="s">
        <v>11660</v>
      </c>
      <c r="J185" s="9" t="s">
        <v>11660</v>
      </c>
      <c r="K185" s="9" t="s">
        <v>11660</v>
      </c>
      <c r="L185" s="9" t="s">
        <v>11660</v>
      </c>
      <c r="M185" s="9" t="s">
        <v>11660</v>
      </c>
      <c r="N185" s="9" t="s">
        <v>11660</v>
      </c>
      <c r="P185" s="9">
        <v>0</v>
      </c>
      <c r="Q185" s="12"/>
      <c r="R185" s="17">
        <f t="shared" si="6"/>
        <v>0</v>
      </c>
      <c r="S185" s="18">
        <f t="shared" si="7"/>
        <v>0</v>
      </c>
    </row>
    <row r="186" spans="1:19" ht="50.1" customHeight="1" x14ac:dyDescent="0.3">
      <c r="A186" s="4">
        <f t="shared" si="8"/>
        <v>183</v>
      </c>
      <c r="B186" s="4" t="s">
        <v>8605</v>
      </c>
      <c r="C186" s="4" t="s">
        <v>8606</v>
      </c>
      <c r="D186" s="4" t="s">
        <v>554</v>
      </c>
      <c r="E186" s="4" t="s">
        <v>11661</v>
      </c>
      <c r="F186" s="4" t="s">
        <v>11660</v>
      </c>
      <c r="G186" s="4" t="s">
        <v>11660</v>
      </c>
      <c r="H186" s="4" t="s">
        <v>11660</v>
      </c>
      <c r="I186" s="4" t="s">
        <v>11660</v>
      </c>
      <c r="J186" s="4" t="s">
        <v>11660</v>
      </c>
      <c r="K186" s="4" t="s">
        <v>11660</v>
      </c>
      <c r="L186" s="4" t="s">
        <v>11660</v>
      </c>
      <c r="M186" s="4" t="s">
        <v>11660</v>
      </c>
      <c r="N186" s="4" t="s">
        <v>11660</v>
      </c>
      <c r="P186" s="4">
        <v>0</v>
      </c>
      <c r="Q186" s="11"/>
      <c r="R186" s="15">
        <f t="shared" si="6"/>
        <v>0</v>
      </c>
      <c r="S186" s="16">
        <f t="shared" si="7"/>
        <v>0</v>
      </c>
    </row>
    <row r="187" spans="1:19" ht="50.1" customHeight="1" x14ac:dyDescent="0.3">
      <c r="A187" s="9">
        <f t="shared" si="8"/>
        <v>184</v>
      </c>
      <c r="B187" s="9" t="s">
        <v>8660</v>
      </c>
      <c r="C187" s="9" t="s">
        <v>8661</v>
      </c>
      <c r="D187" s="4" t="s">
        <v>554</v>
      </c>
      <c r="E187" s="9" t="s">
        <v>11661</v>
      </c>
      <c r="F187" s="9" t="s">
        <v>11660</v>
      </c>
      <c r="G187" s="9" t="s">
        <v>11660</v>
      </c>
      <c r="H187" s="9" t="s">
        <v>11660</v>
      </c>
      <c r="I187" s="9" t="s">
        <v>11660</v>
      </c>
      <c r="J187" s="9" t="s">
        <v>11660</v>
      </c>
      <c r="K187" s="9" t="s">
        <v>11660</v>
      </c>
      <c r="L187" s="9" t="s">
        <v>11660</v>
      </c>
      <c r="M187" s="9" t="s">
        <v>11660</v>
      </c>
      <c r="N187" s="9" t="s">
        <v>11660</v>
      </c>
      <c r="P187" s="9">
        <v>0</v>
      </c>
      <c r="Q187" s="12"/>
      <c r="R187" s="17">
        <f t="shared" si="6"/>
        <v>0</v>
      </c>
      <c r="S187" s="18">
        <f t="shared" si="7"/>
        <v>0</v>
      </c>
    </row>
    <row r="188" spans="1:19" ht="50.1" customHeight="1" x14ac:dyDescent="0.3">
      <c r="A188" s="4">
        <f t="shared" si="8"/>
        <v>185</v>
      </c>
      <c r="B188" s="4" t="s">
        <v>8714</v>
      </c>
      <c r="C188" s="4" t="s">
        <v>8715</v>
      </c>
      <c r="D188" s="4" t="s">
        <v>554</v>
      </c>
      <c r="E188" s="4" t="s">
        <v>11661</v>
      </c>
      <c r="F188" s="4" t="s">
        <v>11660</v>
      </c>
      <c r="G188" s="4" t="s">
        <v>11660</v>
      </c>
      <c r="H188" s="4" t="s">
        <v>11660</v>
      </c>
      <c r="I188" s="4" t="s">
        <v>11660</v>
      </c>
      <c r="J188" s="4" t="s">
        <v>11660</v>
      </c>
      <c r="K188" s="4" t="s">
        <v>11660</v>
      </c>
      <c r="L188" s="4" t="s">
        <v>11660</v>
      </c>
      <c r="M188" s="4" t="s">
        <v>11660</v>
      </c>
      <c r="N188" s="4" t="s">
        <v>11660</v>
      </c>
      <c r="P188" s="4">
        <v>0</v>
      </c>
      <c r="Q188" s="11"/>
      <c r="R188" s="15">
        <f t="shared" si="6"/>
        <v>0</v>
      </c>
      <c r="S188" s="16">
        <f t="shared" si="7"/>
        <v>0</v>
      </c>
    </row>
    <row r="189" spans="1:19" ht="50.1" customHeight="1" x14ac:dyDescent="0.3">
      <c r="A189" s="9">
        <f t="shared" si="8"/>
        <v>186</v>
      </c>
      <c r="B189" s="9" t="s">
        <v>8857</v>
      </c>
      <c r="C189" s="9" t="s">
        <v>8858</v>
      </c>
      <c r="D189" s="4" t="s">
        <v>554</v>
      </c>
      <c r="E189" s="9" t="s">
        <v>11661</v>
      </c>
      <c r="F189" s="9" t="s">
        <v>11660</v>
      </c>
      <c r="G189" s="9" t="s">
        <v>11660</v>
      </c>
      <c r="H189" s="9" t="s">
        <v>11660</v>
      </c>
      <c r="I189" s="9" t="s">
        <v>11660</v>
      </c>
      <c r="J189" s="9" t="s">
        <v>11660</v>
      </c>
      <c r="K189" s="9" t="s">
        <v>11660</v>
      </c>
      <c r="L189" s="9" t="s">
        <v>11660</v>
      </c>
      <c r="M189" s="9" t="s">
        <v>11660</v>
      </c>
      <c r="N189" s="9" t="s">
        <v>11660</v>
      </c>
      <c r="P189" s="9">
        <v>0</v>
      </c>
      <c r="Q189" s="12"/>
      <c r="R189" s="17">
        <f t="shared" si="6"/>
        <v>0</v>
      </c>
      <c r="S189" s="18">
        <f t="shared" si="7"/>
        <v>0</v>
      </c>
    </row>
    <row r="190" spans="1:19" ht="50.1" customHeight="1" x14ac:dyDescent="0.3">
      <c r="A190" s="4">
        <f t="shared" si="8"/>
        <v>187</v>
      </c>
      <c r="B190" s="4" t="s">
        <v>8945</v>
      </c>
      <c r="C190" s="4" t="s">
        <v>8946</v>
      </c>
      <c r="D190" s="4" t="s">
        <v>554</v>
      </c>
      <c r="E190" s="4" t="s">
        <v>11661</v>
      </c>
      <c r="F190" s="4" t="s">
        <v>11660</v>
      </c>
      <c r="G190" s="4" t="s">
        <v>11660</v>
      </c>
      <c r="H190" s="4" t="s">
        <v>11660</v>
      </c>
      <c r="I190" s="4" t="s">
        <v>11660</v>
      </c>
      <c r="J190" s="4" t="s">
        <v>11660</v>
      </c>
      <c r="K190" s="4" t="s">
        <v>11660</v>
      </c>
      <c r="L190" s="4" t="s">
        <v>11660</v>
      </c>
      <c r="M190" s="4" t="s">
        <v>11660</v>
      </c>
      <c r="N190" s="4" t="s">
        <v>11660</v>
      </c>
      <c r="P190" s="4">
        <v>0</v>
      </c>
      <c r="Q190" s="11"/>
      <c r="R190" s="15">
        <f t="shared" si="6"/>
        <v>0</v>
      </c>
      <c r="S190" s="16">
        <f t="shared" si="7"/>
        <v>0</v>
      </c>
    </row>
    <row r="191" spans="1:19" ht="50.1" customHeight="1" x14ac:dyDescent="0.3">
      <c r="A191" s="9">
        <f t="shared" si="8"/>
        <v>188</v>
      </c>
      <c r="B191" s="9" t="s">
        <v>8995</v>
      </c>
      <c r="C191" s="9" t="s">
        <v>8996</v>
      </c>
      <c r="D191" s="4" t="s">
        <v>554</v>
      </c>
      <c r="E191" s="9" t="s">
        <v>11661</v>
      </c>
      <c r="F191" s="9" t="s">
        <v>11660</v>
      </c>
      <c r="G191" s="9" t="s">
        <v>11660</v>
      </c>
      <c r="H191" s="9" t="s">
        <v>11660</v>
      </c>
      <c r="I191" s="9" t="s">
        <v>11660</v>
      </c>
      <c r="J191" s="9" t="s">
        <v>11660</v>
      </c>
      <c r="K191" s="9" t="s">
        <v>11660</v>
      </c>
      <c r="L191" s="9" t="s">
        <v>11660</v>
      </c>
      <c r="M191" s="9" t="s">
        <v>11660</v>
      </c>
      <c r="N191" s="9" t="s">
        <v>11660</v>
      </c>
      <c r="P191" s="9">
        <v>0</v>
      </c>
      <c r="Q191" s="12"/>
      <c r="R191" s="17">
        <f t="shared" si="6"/>
        <v>0</v>
      </c>
      <c r="S191" s="18">
        <f t="shared" si="7"/>
        <v>0</v>
      </c>
    </row>
    <row r="192" spans="1:19" ht="50.1" customHeight="1" x14ac:dyDescent="0.3">
      <c r="A192" s="4">
        <f t="shared" si="8"/>
        <v>189</v>
      </c>
      <c r="B192" s="4" t="s">
        <v>9037</v>
      </c>
      <c r="C192" s="4" t="s">
        <v>9038</v>
      </c>
      <c r="D192" s="4" t="s">
        <v>554</v>
      </c>
      <c r="E192" s="4" t="s">
        <v>11661</v>
      </c>
      <c r="F192" s="4" t="s">
        <v>11660</v>
      </c>
      <c r="G192" s="4" t="s">
        <v>11660</v>
      </c>
      <c r="H192" s="4" t="s">
        <v>11660</v>
      </c>
      <c r="I192" s="4" t="s">
        <v>11660</v>
      </c>
      <c r="J192" s="4" t="s">
        <v>11660</v>
      </c>
      <c r="K192" s="4" t="s">
        <v>11660</v>
      </c>
      <c r="L192" s="4" t="s">
        <v>11660</v>
      </c>
      <c r="M192" s="4" t="s">
        <v>11660</v>
      </c>
      <c r="N192" s="4" t="s">
        <v>11660</v>
      </c>
      <c r="P192" s="4">
        <v>0</v>
      </c>
      <c r="Q192" s="11"/>
      <c r="R192" s="15">
        <f t="shared" si="6"/>
        <v>0</v>
      </c>
      <c r="S192" s="16">
        <f t="shared" si="7"/>
        <v>0</v>
      </c>
    </row>
    <row r="193" spans="1:19" ht="50.1" customHeight="1" x14ac:dyDescent="0.3">
      <c r="A193" s="9">
        <f t="shared" si="8"/>
        <v>190</v>
      </c>
      <c r="B193" s="9" t="s">
        <v>9174</v>
      </c>
      <c r="C193" s="9" t="s">
        <v>9175</v>
      </c>
      <c r="D193" s="4" t="s">
        <v>554</v>
      </c>
      <c r="E193" s="9" t="s">
        <v>11661</v>
      </c>
      <c r="F193" s="9" t="s">
        <v>11660</v>
      </c>
      <c r="G193" s="9" t="s">
        <v>11660</v>
      </c>
      <c r="H193" s="9" t="s">
        <v>11660</v>
      </c>
      <c r="I193" s="9" t="s">
        <v>11660</v>
      </c>
      <c r="J193" s="9" t="s">
        <v>11660</v>
      </c>
      <c r="K193" s="9" t="s">
        <v>11660</v>
      </c>
      <c r="L193" s="9" t="s">
        <v>11660</v>
      </c>
      <c r="M193" s="9" t="s">
        <v>11660</v>
      </c>
      <c r="N193" s="9" t="s">
        <v>11660</v>
      </c>
      <c r="P193" s="9">
        <v>0</v>
      </c>
      <c r="Q193" s="12"/>
      <c r="R193" s="17">
        <f t="shared" si="6"/>
        <v>0</v>
      </c>
      <c r="S193" s="18">
        <f t="shared" si="7"/>
        <v>0</v>
      </c>
    </row>
    <row r="194" spans="1:19" ht="50.1" customHeight="1" x14ac:dyDescent="0.3">
      <c r="A194" s="4">
        <f t="shared" si="8"/>
        <v>191</v>
      </c>
      <c r="B194" s="4" t="s">
        <v>9216</v>
      </c>
      <c r="C194" s="4" t="s">
        <v>9217</v>
      </c>
      <c r="D194" s="4" t="s">
        <v>554</v>
      </c>
      <c r="E194" s="4" t="s">
        <v>11661</v>
      </c>
      <c r="F194" s="4" t="s">
        <v>11660</v>
      </c>
      <c r="G194" s="4" t="s">
        <v>11660</v>
      </c>
      <c r="H194" s="4" t="s">
        <v>11660</v>
      </c>
      <c r="I194" s="4" t="s">
        <v>11660</v>
      </c>
      <c r="J194" s="4" t="s">
        <v>11660</v>
      </c>
      <c r="K194" s="4" t="s">
        <v>11660</v>
      </c>
      <c r="L194" s="4" t="s">
        <v>11660</v>
      </c>
      <c r="M194" s="4" t="s">
        <v>11660</v>
      </c>
      <c r="N194" s="4" t="s">
        <v>11660</v>
      </c>
      <c r="P194" s="4">
        <v>0</v>
      </c>
      <c r="Q194" s="11"/>
      <c r="R194" s="15">
        <f t="shared" si="6"/>
        <v>0</v>
      </c>
      <c r="S194" s="16">
        <f t="shared" si="7"/>
        <v>0</v>
      </c>
    </row>
    <row r="195" spans="1:19" ht="50.1" customHeight="1" x14ac:dyDescent="0.3">
      <c r="A195" s="9">
        <f t="shared" si="8"/>
        <v>192</v>
      </c>
      <c r="B195" s="9" t="s">
        <v>9324</v>
      </c>
      <c r="C195" s="9" t="s">
        <v>9325</v>
      </c>
      <c r="D195" s="4" t="s">
        <v>554</v>
      </c>
      <c r="E195" s="9" t="s">
        <v>11661</v>
      </c>
      <c r="F195" s="9" t="s">
        <v>11660</v>
      </c>
      <c r="G195" s="9" t="s">
        <v>11660</v>
      </c>
      <c r="H195" s="9" t="s">
        <v>11660</v>
      </c>
      <c r="I195" s="9" t="s">
        <v>11660</v>
      </c>
      <c r="J195" s="9" t="s">
        <v>11660</v>
      </c>
      <c r="K195" s="9" t="s">
        <v>11660</v>
      </c>
      <c r="L195" s="9" t="s">
        <v>11660</v>
      </c>
      <c r="M195" s="9" t="s">
        <v>11660</v>
      </c>
      <c r="N195" s="9" t="s">
        <v>11660</v>
      </c>
      <c r="P195" s="9">
        <v>0</v>
      </c>
      <c r="Q195" s="12"/>
      <c r="R195" s="17">
        <f t="shared" ref="R195:R258" si="9">COUNTIFS(B:B,B195,P:P,1)</f>
        <v>0</v>
      </c>
      <c r="S195" s="18">
        <f t="shared" ref="S195:S258" si="10">IF(R195&gt;=3,10,IF(R195&gt;=2,8,IF(R195&gt;=1,6,0)))</f>
        <v>0</v>
      </c>
    </row>
    <row r="196" spans="1:19" ht="50.1" customHeight="1" x14ac:dyDescent="0.3">
      <c r="A196" s="4">
        <f t="shared" ref="A196:A259" si="11">IF(B196=B195,A195,A195+1)</f>
        <v>193</v>
      </c>
      <c r="B196" s="4" t="s">
        <v>9400</v>
      </c>
      <c r="C196" s="4" t="s">
        <v>9401</v>
      </c>
      <c r="D196" s="4" t="s">
        <v>554</v>
      </c>
      <c r="E196" s="4" t="s">
        <v>11661</v>
      </c>
      <c r="F196" s="4" t="s">
        <v>11660</v>
      </c>
      <c r="G196" s="4" t="s">
        <v>11660</v>
      </c>
      <c r="H196" s="4" t="s">
        <v>11660</v>
      </c>
      <c r="I196" s="4" t="s">
        <v>11660</v>
      </c>
      <c r="J196" s="4" t="s">
        <v>11660</v>
      </c>
      <c r="K196" s="4" t="s">
        <v>11660</v>
      </c>
      <c r="L196" s="4" t="s">
        <v>11660</v>
      </c>
      <c r="M196" s="4" t="s">
        <v>11660</v>
      </c>
      <c r="N196" s="4" t="s">
        <v>11660</v>
      </c>
      <c r="P196" s="4">
        <v>0</v>
      </c>
      <c r="Q196" s="11"/>
      <c r="R196" s="15">
        <f t="shared" si="9"/>
        <v>0</v>
      </c>
      <c r="S196" s="16">
        <f t="shared" si="10"/>
        <v>0</v>
      </c>
    </row>
    <row r="197" spans="1:19" ht="50.1" customHeight="1" x14ac:dyDescent="0.3">
      <c r="A197" s="9">
        <f t="shared" si="11"/>
        <v>194</v>
      </c>
      <c r="B197" s="9" t="s">
        <v>9496</v>
      </c>
      <c r="C197" s="9" t="s">
        <v>9497</v>
      </c>
      <c r="D197" s="4" t="s">
        <v>554</v>
      </c>
      <c r="E197" s="9" t="s">
        <v>11661</v>
      </c>
      <c r="F197" s="9" t="s">
        <v>11660</v>
      </c>
      <c r="G197" s="9" t="s">
        <v>11660</v>
      </c>
      <c r="H197" s="9" t="s">
        <v>11660</v>
      </c>
      <c r="I197" s="9" t="s">
        <v>11660</v>
      </c>
      <c r="J197" s="9" t="s">
        <v>11660</v>
      </c>
      <c r="K197" s="9" t="s">
        <v>11660</v>
      </c>
      <c r="L197" s="9" t="s">
        <v>11660</v>
      </c>
      <c r="M197" s="9" t="s">
        <v>11660</v>
      </c>
      <c r="N197" s="9" t="s">
        <v>11660</v>
      </c>
      <c r="P197" s="9">
        <v>0</v>
      </c>
      <c r="Q197" s="12"/>
      <c r="R197" s="17">
        <f t="shared" si="9"/>
        <v>0</v>
      </c>
      <c r="S197" s="18">
        <f t="shared" si="10"/>
        <v>0</v>
      </c>
    </row>
    <row r="198" spans="1:19" ht="50.1" customHeight="1" x14ac:dyDescent="0.3">
      <c r="A198" s="4">
        <f t="shared" si="11"/>
        <v>195</v>
      </c>
      <c r="B198" s="4" t="s">
        <v>9508</v>
      </c>
      <c r="C198" s="4" t="s">
        <v>9509</v>
      </c>
      <c r="D198" s="4" t="s">
        <v>554</v>
      </c>
      <c r="E198" s="4" t="s">
        <v>11661</v>
      </c>
      <c r="F198" s="4" t="s">
        <v>11660</v>
      </c>
      <c r="G198" s="4" t="s">
        <v>11660</v>
      </c>
      <c r="H198" s="4" t="s">
        <v>11660</v>
      </c>
      <c r="I198" s="4" t="s">
        <v>11660</v>
      </c>
      <c r="J198" s="4" t="s">
        <v>11660</v>
      </c>
      <c r="K198" s="4" t="s">
        <v>11660</v>
      </c>
      <c r="L198" s="4" t="s">
        <v>11660</v>
      </c>
      <c r="M198" s="4" t="s">
        <v>11660</v>
      </c>
      <c r="N198" s="4" t="s">
        <v>11660</v>
      </c>
      <c r="P198" s="4">
        <v>0</v>
      </c>
      <c r="Q198" s="11"/>
      <c r="R198" s="15">
        <f t="shared" si="9"/>
        <v>0</v>
      </c>
      <c r="S198" s="16">
        <f t="shared" si="10"/>
        <v>0</v>
      </c>
    </row>
    <row r="199" spans="1:19" ht="50.1" customHeight="1" x14ac:dyDescent="0.3">
      <c r="A199" s="9">
        <f t="shared" si="11"/>
        <v>196</v>
      </c>
      <c r="B199" s="9" t="s">
        <v>9561</v>
      </c>
      <c r="C199" s="9" t="s">
        <v>9562</v>
      </c>
      <c r="D199" s="4" t="s">
        <v>554</v>
      </c>
      <c r="E199" s="9" t="s">
        <v>11661</v>
      </c>
      <c r="F199" s="9" t="s">
        <v>11660</v>
      </c>
      <c r="G199" s="9" t="s">
        <v>11660</v>
      </c>
      <c r="H199" s="9" t="s">
        <v>11660</v>
      </c>
      <c r="I199" s="9" t="s">
        <v>11660</v>
      </c>
      <c r="J199" s="9" t="s">
        <v>11660</v>
      </c>
      <c r="K199" s="9" t="s">
        <v>11660</v>
      </c>
      <c r="L199" s="9" t="s">
        <v>11660</v>
      </c>
      <c r="M199" s="9" t="s">
        <v>11660</v>
      </c>
      <c r="N199" s="9" t="s">
        <v>11660</v>
      </c>
      <c r="P199" s="9">
        <v>0</v>
      </c>
      <c r="Q199" s="12"/>
      <c r="R199" s="17">
        <f t="shared" si="9"/>
        <v>0</v>
      </c>
      <c r="S199" s="18">
        <f t="shared" si="10"/>
        <v>0</v>
      </c>
    </row>
    <row r="200" spans="1:19" ht="50.1" customHeight="1" x14ac:dyDescent="0.3">
      <c r="A200" s="4">
        <f t="shared" si="11"/>
        <v>197</v>
      </c>
      <c r="B200" s="4" t="s">
        <v>9570</v>
      </c>
      <c r="C200" s="4" t="s">
        <v>9571</v>
      </c>
      <c r="D200" s="4" t="s">
        <v>554</v>
      </c>
      <c r="E200" s="4" t="s">
        <v>11661</v>
      </c>
      <c r="F200" s="4" t="s">
        <v>817</v>
      </c>
      <c r="G200" s="4" t="s">
        <v>818</v>
      </c>
      <c r="H200" s="4" t="s">
        <v>9576</v>
      </c>
      <c r="I200" s="4" t="s">
        <v>9577</v>
      </c>
      <c r="J200" s="4" t="s">
        <v>589</v>
      </c>
      <c r="K200" s="4" t="s">
        <v>2117</v>
      </c>
      <c r="L200" s="4" t="s">
        <v>2096</v>
      </c>
      <c r="M200" s="4" t="s">
        <v>2091</v>
      </c>
      <c r="N200" s="4" t="s">
        <v>9578</v>
      </c>
      <c r="P200" s="4">
        <v>1</v>
      </c>
      <c r="Q200" s="11"/>
      <c r="R200" s="15">
        <f t="shared" si="9"/>
        <v>1</v>
      </c>
      <c r="S200" s="16">
        <f t="shared" si="10"/>
        <v>6</v>
      </c>
    </row>
    <row r="201" spans="1:19" ht="50.1" customHeight="1" x14ac:dyDescent="0.3">
      <c r="A201" s="9">
        <f t="shared" si="11"/>
        <v>198</v>
      </c>
      <c r="B201" s="9" t="s">
        <v>9587</v>
      </c>
      <c r="C201" s="9" t="s">
        <v>9588</v>
      </c>
      <c r="D201" s="4" t="s">
        <v>554</v>
      </c>
      <c r="E201" s="9" t="s">
        <v>11661</v>
      </c>
      <c r="F201" s="9" t="s">
        <v>11660</v>
      </c>
      <c r="G201" s="9" t="s">
        <v>11660</v>
      </c>
      <c r="H201" s="9" t="s">
        <v>11660</v>
      </c>
      <c r="I201" s="9" t="s">
        <v>11660</v>
      </c>
      <c r="J201" s="9" t="s">
        <v>11660</v>
      </c>
      <c r="K201" s="9" t="s">
        <v>11660</v>
      </c>
      <c r="L201" s="9" t="s">
        <v>11660</v>
      </c>
      <c r="M201" s="9" t="s">
        <v>11660</v>
      </c>
      <c r="N201" s="9" t="s">
        <v>11660</v>
      </c>
      <c r="P201" s="9">
        <v>0</v>
      </c>
      <c r="Q201" s="12"/>
      <c r="R201" s="17">
        <f t="shared" si="9"/>
        <v>0</v>
      </c>
      <c r="S201" s="18">
        <f t="shared" si="10"/>
        <v>0</v>
      </c>
    </row>
    <row r="202" spans="1:19" ht="50.1" customHeight="1" x14ac:dyDescent="0.3">
      <c r="A202" s="4">
        <f t="shared" si="11"/>
        <v>199</v>
      </c>
      <c r="B202" s="4" t="s">
        <v>9669</v>
      </c>
      <c r="C202" s="4" t="s">
        <v>9670</v>
      </c>
      <c r="D202" s="4" t="s">
        <v>554</v>
      </c>
      <c r="E202" s="4" t="s">
        <v>11661</v>
      </c>
      <c r="F202" s="4" t="s">
        <v>11660</v>
      </c>
      <c r="G202" s="4" t="s">
        <v>11660</v>
      </c>
      <c r="H202" s="4" t="s">
        <v>11660</v>
      </c>
      <c r="I202" s="4" t="s">
        <v>11660</v>
      </c>
      <c r="J202" s="4" t="s">
        <v>11660</v>
      </c>
      <c r="K202" s="4" t="s">
        <v>11660</v>
      </c>
      <c r="L202" s="4" t="s">
        <v>11660</v>
      </c>
      <c r="M202" s="4" t="s">
        <v>11660</v>
      </c>
      <c r="N202" s="4" t="s">
        <v>11660</v>
      </c>
      <c r="P202" s="4">
        <v>0</v>
      </c>
      <c r="Q202" s="11"/>
      <c r="R202" s="15">
        <f t="shared" si="9"/>
        <v>0</v>
      </c>
      <c r="S202" s="16">
        <f t="shared" si="10"/>
        <v>0</v>
      </c>
    </row>
    <row r="203" spans="1:19" ht="50.1" customHeight="1" x14ac:dyDescent="0.3">
      <c r="A203" s="9">
        <f t="shared" si="11"/>
        <v>200</v>
      </c>
      <c r="B203" s="9" t="s">
        <v>9702</v>
      </c>
      <c r="C203" s="9" t="s">
        <v>9703</v>
      </c>
      <c r="D203" s="4" t="s">
        <v>554</v>
      </c>
      <c r="E203" s="9" t="s">
        <v>11661</v>
      </c>
      <c r="F203" s="9" t="s">
        <v>11660</v>
      </c>
      <c r="G203" s="9" t="s">
        <v>11660</v>
      </c>
      <c r="H203" s="9" t="s">
        <v>11660</v>
      </c>
      <c r="I203" s="9" t="s">
        <v>11660</v>
      </c>
      <c r="J203" s="9" t="s">
        <v>11660</v>
      </c>
      <c r="K203" s="9" t="s">
        <v>11660</v>
      </c>
      <c r="L203" s="9" t="s">
        <v>11660</v>
      </c>
      <c r="M203" s="9" t="s">
        <v>11660</v>
      </c>
      <c r="N203" s="9" t="s">
        <v>11660</v>
      </c>
      <c r="P203" s="9">
        <v>0</v>
      </c>
      <c r="Q203" s="12"/>
      <c r="R203" s="17">
        <f t="shared" si="9"/>
        <v>0</v>
      </c>
      <c r="S203" s="18">
        <f t="shared" si="10"/>
        <v>0</v>
      </c>
    </row>
    <row r="204" spans="1:19" ht="50.1" customHeight="1" x14ac:dyDescent="0.3">
      <c r="A204" s="4">
        <f t="shared" si="11"/>
        <v>201</v>
      </c>
      <c r="B204" s="4" t="s">
        <v>9798</v>
      </c>
      <c r="C204" s="4" t="s">
        <v>9799</v>
      </c>
      <c r="D204" s="4" t="s">
        <v>554</v>
      </c>
      <c r="E204" s="4" t="s">
        <v>11661</v>
      </c>
      <c r="F204" s="4" t="s">
        <v>11660</v>
      </c>
      <c r="G204" s="4" t="s">
        <v>11660</v>
      </c>
      <c r="H204" s="4" t="s">
        <v>11660</v>
      </c>
      <c r="I204" s="4" t="s">
        <v>11660</v>
      </c>
      <c r="J204" s="4" t="s">
        <v>11660</v>
      </c>
      <c r="K204" s="4" t="s">
        <v>11660</v>
      </c>
      <c r="L204" s="4" t="s">
        <v>11660</v>
      </c>
      <c r="M204" s="4" t="s">
        <v>11660</v>
      </c>
      <c r="N204" s="4" t="s">
        <v>11660</v>
      </c>
      <c r="P204" s="4">
        <v>0</v>
      </c>
      <c r="Q204" s="11"/>
      <c r="R204" s="15">
        <f t="shared" si="9"/>
        <v>0</v>
      </c>
      <c r="S204" s="16">
        <f t="shared" si="10"/>
        <v>0</v>
      </c>
    </row>
    <row r="205" spans="1:19" ht="50.1" customHeight="1" x14ac:dyDescent="0.3">
      <c r="A205" s="9">
        <f t="shared" si="11"/>
        <v>202</v>
      </c>
      <c r="B205" s="9" t="s">
        <v>9845</v>
      </c>
      <c r="C205" s="9" t="s">
        <v>9846</v>
      </c>
      <c r="D205" s="4" t="s">
        <v>554</v>
      </c>
      <c r="E205" s="9" t="s">
        <v>11661</v>
      </c>
      <c r="F205" s="9" t="s">
        <v>11660</v>
      </c>
      <c r="G205" s="9" t="s">
        <v>11660</v>
      </c>
      <c r="H205" s="9" t="s">
        <v>11660</v>
      </c>
      <c r="I205" s="9" t="s">
        <v>11660</v>
      </c>
      <c r="J205" s="9" t="s">
        <v>11660</v>
      </c>
      <c r="K205" s="9" t="s">
        <v>11660</v>
      </c>
      <c r="L205" s="9" t="s">
        <v>11660</v>
      </c>
      <c r="M205" s="9" t="s">
        <v>11660</v>
      </c>
      <c r="N205" s="9" t="s">
        <v>11660</v>
      </c>
      <c r="P205" s="9">
        <v>0</v>
      </c>
      <c r="Q205" s="12"/>
      <c r="R205" s="17">
        <f t="shared" si="9"/>
        <v>0</v>
      </c>
      <c r="S205" s="18">
        <f t="shared" si="10"/>
        <v>0</v>
      </c>
    </row>
    <row r="206" spans="1:19" ht="50.1" customHeight="1" x14ac:dyDescent="0.3">
      <c r="A206" s="4">
        <f t="shared" si="11"/>
        <v>203</v>
      </c>
      <c r="B206" s="4" t="s">
        <v>9877</v>
      </c>
      <c r="C206" s="4" t="s">
        <v>9878</v>
      </c>
      <c r="D206" s="4" t="s">
        <v>554</v>
      </c>
      <c r="E206" s="4" t="s">
        <v>11661</v>
      </c>
      <c r="F206" s="4" t="s">
        <v>11660</v>
      </c>
      <c r="G206" s="4" t="s">
        <v>11660</v>
      </c>
      <c r="H206" s="4" t="s">
        <v>11660</v>
      </c>
      <c r="I206" s="4" t="s">
        <v>11660</v>
      </c>
      <c r="J206" s="4" t="s">
        <v>11660</v>
      </c>
      <c r="K206" s="4" t="s">
        <v>11660</v>
      </c>
      <c r="L206" s="4" t="s">
        <v>11660</v>
      </c>
      <c r="M206" s="4" t="s">
        <v>11660</v>
      </c>
      <c r="N206" s="4" t="s">
        <v>11660</v>
      </c>
      <c r="P206" s="4">
        <v>0</v>
      </c>
      <c r="Q206" s="11"/>
      <c r="R206" s="15">
        <f t="shared" si="9"/>
        <v>0</v>
      </c>
      <c r="S206" s="16">
        <f t="shared" si="10"/>
        <v>0</v>
      </c>
    </row>
    <row r="207" spans="1:19" ht="50.1" customHeight="1" x14ac:dyDescent="0.3">
      <c r="A207" s="9">
        <f t="shared" si="11"/>
        <v>204</v>
      </c>
      <c r="B207" s="9" t="s">
        <v>9939</v>
      </c>
      <c r="C207" s="9" t="s">
        <v>9940</v>
      </c>
      <c r="D207" s="4" t="s">
        <v>554</v>
      </c>
      <c r="E207" s="9" t="s">
        <v>11661</v>
      </c>
      <c r="F207" s="9" t="s">
        <v>11660</v>
      </c>
      <c r="G207" s="9" t="s">
        <v>11660</v>
      </c>
      <c r="H207" s="9" t="s">
        <v>11660</v>
      </c>
      <c r="I207" s="9" t="s">
        <v>11660</v>
      </c>
      <c r="J207" s="9" t="s">
        <v>11660</v>
      </c>
      <c r="K207" s="9" t="s">
        <v>11660</v>
      </c>
      <c r="L207" s="9" t="s">
        <v>11660</v>
      </c>
      <c r="M207" s="9" t="s">
        <v>11660</v>
      </c>
      <c r="N207" s="9" t="s">
        <v>11660</v>
      </c>
      <c r="P207" s="9">
        <v>0</v>
      </c>
      <c r="Q207" s="12"/>
      <c r="R207" s="17">
        <f t="shared" si="9"/>
        <v>0</v>
      </c>
      <c r="S207" s="18">
        <f t="shared" si="10"/>
        <v>0</v>
      </c>
    </row>
    <row r="208" spans="1:19" ht="50.1" customHeight="1" x14ac:dyDescent="0.3">
      <c r="A208" s="4">
        <f t="shared" si="11"/>
        <v>205</v>
      </c>
      <c r="B208" s="4" t="s">
        <v>9950</v>
      </c>
      <c r="C208" s="4" t="s">
        <v>9951</v>
      </c>
      <c r="D208" s="4" t="s">
        <v>554</v>
      </c>
      <c r="E208" s="4" t="s">
        <v>11661</v>
      </c>
      <c r="F208" s="4" t="s">
        <v>11660</v>
      </c>
      <c r="G208" s="4" t="s">
        <v>11660</v>
      </c>
      <c r="H208" s="4" t="s">
        <v>11660</v>
      </c>
      <c r="I208" s="4" t="s">
        <v>11660</v>
      </c>
      <c r="J208" s="4" t="s">
        <v>11660</v>
      </c>
      <c r="K208" s="4" t="s">
        <v>11660</v>
      </c>
      <c r="L208" s="4" t="s">
        <v>11660</v>
      </c>
      <c r="M208" s="4" t="s">
        <v>11660</v>
      </c>
      <c r="N208" s="4" t="s">
        <v>11660</v>
      </c>
      <c r="P208" s="4">
        <v>0</v>
      </c>
      <c r="Q208" s="11"/>
      <c r="R208" s="15">
        <f t="shared" si="9"/>
        <v>0</v>
      </c>
      <c r="S208" s="16">
        <f t="shared" si="10"/>
        <v>0</v>
      </c>
    </row>
    <row r="209" spans="1:19" ht="50.1" customHeight="1" x14ac:dyDescent="0.3">
      <c r="A209" s="9">
        <f t="shared" si="11"/>
        <v>206</v>
      </c>
      <c r="B209" s="9" t="s">
        <v>10178</v>
      </c>
      <c r="C209" s="9" t="s">
        <v>10179</v>
      </c>
      <c r="D209" s="4" t="s">
        <v>554</v>
      </c>
      <c r="E209" s="9" t="s">
        <v>11661</v>
      </c>
      <c r="F209" s="9" t="s">
        <v>11660</v>
      </c>
      <c r="G209" s="9" t="s">
        <v>11660</v>
      </c>
      <c r="H209" s="9" t="s">
        <v>11660</v>
      </c>
      <c r="I209" s="9" t="s">
        <v>11660</v>
      </c>
      <c r="J209" s="9" t="s">
        <v>11660</v>
      </c>
      <c r="K209" s="9" t="s">
        <v>11660</v>
      </c>
      <c r="L209" s="9" t="s">
        <v>11660</v>
      </c>
      <c r="M209" s="9" t="s">
        <v>11660</v>
      </c>
      <c r="N209" s="9" t="s">
        <v>11660</v>
      </c>
      <c r="P209" s="9">
        <v>0</v>
      </c>
      <c r="Q209" s="12"/>
      <c r="R209" s="17">
        <f t="shared" si="9"/>
        <v>0</v>
      </c>
      <c r="S209" s="18">
        <f t="shared" si="10"/>
        <v>0</v>
      </c>
    </row>
    <row r="210" spans="1:19" ht="50.1" customHeight="1" x14ac:dyDescent="0.3">
      <c r="A210" s="4">
        <f t="shared" si="11"/>
        <v>207</v>
      </c>
      <c r="B210" s="4" t="s">
        <v>10187</v>
      </c>
      <c r="C210" s="4" t="s">
        <v>10188</v>
      </c>
      <c r="D210" s="4" t="s">
        <v>554</v>
      </c>
      <c r="E210" s="4" t="s">
        <v>11661</v>
      </c>
      <c r="F210" s="4" t="s">
        <v>11660</v>
      </c>
      <c r="G210" s="4" t="s">
        <v>11660</v>
      </c>
      <c r="H210" s="4" t="s">
        <v>11660</v>
      </c>
      <c r="I210" s="4" t="s">
        <v>11660</v>
      </c>
      <c r="J210" s="4" t="s">
        <v>11660</v>
      </c>
      <c r="K210" s="4" t="s">
        <v>11660</v>
      </c>
      <c r="L210" s="4" t="s">
        <v>11660</v>
      </c>
      <c r="M210" s="4" t="s">
        <v>11660</v>
      </c>
      <c r="N210" s="4" t="s">
        <v>11660</v>
      </c>
      <c r="P210" s="4">
        <v>0</v>
      </c>
      <c r="Q210" s="11"/>
      <c r="R210" s="15">
        <f t="shared" si="9"/>
        <v>0</v>
      </c>
      <c r="S210" s="16">
        <f t="shared" si="10"/>
        <v>0</v>
      </c>
    </row>
    <row r="211" spans="1:19" ht="50.1" customHeight="1" x14ac:dyDescent="0.3">
      <c r="A211" s="9">
        <f t="shared" si="11"/>
        <v>208</v>
      </c>
      <c r="B211" s="9" t="s">
        <v>10336</v>
      </c>
      <c r="C211" s="9" t="s">
        <v>10337</v>
      </c>
      <c r="D211" s="4" t="s">
        <v>554</v>
      </c>
      <c r="E211" s="9" t="s">
        <v>11661</v>
      </c>
      <c r="F211" s="9" t="s">
        <v>11660</v>
      </c>
      <c r="G211" s="9" t="s">
        <v>11660</v>
      </c>
      <c r="H211" s="9" t="s">
        <v>11660</v>
      </c>
      <c r="I211" s="9" t="s">
        <v>11660</v>
      </c>
      <c r="J211" s="9" t="s">
        <v>11660</v>
      </c>
      <c r="K211" s="9" t="s">
        <v>11660</v>
      </c>
      <c r="L211" s="9" t="s">
        <v>11660</v>
      </c>
      <c r="M211" s="9" t="s">
        <v>11660</v>
      </c>
      <c r="N211" s="9" t="s">
        <v>11660</v>
      </c>
      <c r="P211" s="9">
        <v>0</v>
      </c>
      <c r="Q211" s="12"/>
      <c r="R211" s="17">
        <f t="shared" si="9"/>
        <v>0</v>
      </c>
      <c r="S211" s="18">
        <f t="shared" si="10"/>
        <v>0</v>
      </c>
    </row>
    <row r="212" spans="1:19" ht="50.1" customHeight="1" x14ac:dyDescent="0.3">
      <c r="A212" s="4">
        <f t="shared" si="11"/>
        <v>209</v>
      </c>
      <c r="B212" s="4" t="s">
        <v>10386</v>
      </c>
      <c r="C212" s="4" t="s">
        <v>10387</v>
      </c>
      <c r="D212" s="4" t="s">
        <v>554</v>
      </c>
      <c r="E212" s="4" t="s">
        <v>11661</v>
      </c>
      <c r="F212" s="4" t="s">
        <v>11660</v>
      </c>
      <c r="G212" s="4" t="s">
        <v>11660</v>
      </c>
      <c r="H212" s="4" t="s">
        <v>11660</v>
      </c>
      <c r="I212" s="4" t="s">
        <v>11660</v>
      </c>
      <c r="J212" s="4" t="s">
        <v>11660</v>
      </c>
      <c r="K212" s="4" t="s">
        <v>11660</v>
      </c>
      <c r="L212" s="4" t="s">
        <v>11660</v>
      </c>
      <c r="M212" s="4" t="s">
        <v>11660</v>
      </c>
      <c r="N212" s="4" t="s">
        <v>11660</v>
      </c>
      <c r="P212" s="4">
        <v>0</v>
      </c>
      <c r="Q212" s="11"/>
      <c r="R212" s="15">
        <f t="shared" si="9"/>
        <v>0</v>
      </c>
      <c r="S212" s="16">
        <f t="shared" si="10"/>
        <v>0</v>
      </c>
    </row>
    <row r="213" spans="1:19" ht="50.1" customHeight="1" x14ac:dyDescent="0.3">
      <c r="A213" s="9">
        <f t="shared" si="11"/>
        <v>210</v>
      </c>
      <c r="B213" s="9" t="s">
        <v>10472</v>
      </c>
      <c r="C213" s="9" t="s">
        <v>10473</v>
      </c>
      <c r="D213" s="4" t="s">
        <v>554</v>
      </c>
      <c r="E213" s="9" t="s">
        <v>11661</v>
      </c>
      <c r="F213" s="9" t="s">
        <v>11660</v>
      </c>
      <c r="G213" s="9" t="s">
        <v>11660</v>
      </c>
      <c r="H213" s="9" t="s">
        <v>11660</v>
      </c>
      <c r="I213" s="9" t="s">
        <v>11660</v>
      </c>
      <c r="J213" s="9" t="s">
        <v>11660</v>
      </c>
      <c r="K213" s="9" t="s">
        <v>11660</v>
      </c>
      <c r="L213" s="9" t="s">
        <v>11660</v>
      </c>
      <c r="M213" s="9" t="s">
        <v>11660</v>
      </c>
      <c r="N213" s="9" t="s">
        <v>11660</v>
      </c>
      <c r="P213" s="9">
        <v>0</v>
      </c>
      <c r="Q213" s="12"/>
      <c r="R213" s="17">
        <f t="shared" si="9"/>
        <v>0</v>
      </c>
      <c r="S213" s="18">
        <f t="shared" si="10"/>
        <v>0</v>
      </c>
    </row>
    <row r="214" spans="1:19" ht="50.1" customHeight="1" x14ac:dyDescent="0.3">
      <c r="A214" s="4">
        <f t="shared" si="11"/>
        <v>211</v>
      </c>
      <c r="B214" s="4" t="s">
        <v>10507</v>
      </c>
      <c r="C214" s="4" t="s">
        <v>7648</v>
      </c>
      <c r="D214" s="4" t="s">
        <v>554</v>
      </c>
      <c r="E214" s="4" t="s">
        <v>11661</v>
      </c>
      <c r="F214" s="4" t="s">
        <v>11660</v>
      </c>
      <c r="G214" s="4" t="s">
        <v>11660</v>
      </c>
      <c r="H214" s="4" t="s">
        <v>11660</v>
      </c>
      <c r="I214" s="4" t="s">
        <v>11660</v>
      </c>
      <c r="J214" s="4" t="s">
        <v>11660</v>
      </c>
      <c r="K214" s="4" t="s">
        <v>11660</v>
      </c>
      <c r="L214" s="4" t="s">
        <v>11660</v>
      </c>
      <c r="M214" s="4" t="s">
        <v>11660</v>
      </c>
      <c r="N214" s="4" t="s">
        <v>11660</v>
      </c>
      <c r="P214" s="4">
        <v>0</v>
      </c>
      <c r="Q214" s="11"/>
      <c r="R214" s="15">
        <f t="shared" si="9"/>
        <v>0</v>
      </c>
      <c r="S214" s="16">
        <f t="shared" si="10"/>
        <v>0</v>
      </c>
    </row>
    <row r="215" spans="1:19" ht="50.1" customHeight="1" x14ac:dyDescent="0.3">
      <c r="A215" s="9">
        <f t="shared" si="11"/>
        <v>212</v>
      </c>
      <c r="B215" s="9" t="s">
        <v>10514</v>
      </c>
      <c r="C215" s="9" t="s">
        <v>10515</v>
      </c>
      <c r="D215" s="4" t="s">
        <v>554</v>
      </c>
      <c r="E215" s="9" t="s">
        <v>11661</v>
      </c>
      <c r="F215" s="9" t="s">
        <v>11660</v>
      </c>
      <c r="G215" s="9" t="s">
        <v>11660</v>
      </c>
      <c r="H215" s="9" t="s">
        <v>11660</v>
      </c>
      <c r="I215" s="9" t="s">
        <v>11660</v>
      </c>
      <c r="J215" s="9" t="s">
        <v>11660</v>
      </c>
      <c r="K215" s="9" t="s">
        <v>11660</v>
      </c>
      <c r="L215" s="9" t="s">
        <v>11660</v>
      </c>
      <c r="M215" s="9" t="s">
        <v>11660</v>
      </c>
      <c r="N215" s="9" t="s">
        <v>11660</v>
      </c>
      <c r="P215" s="9">
        <v>0</v>
      </c>
      <c r="Q215" s="12"/>
      <c r="R215" s="17">
        <f t="shared" si="9"/>
        <v>0</v>
      </c>
      <c r="S215" s="18">
        <f t="shared" si="10"/>
        <v>0</v>
      </c>
    </row>
    <row r="216" spans="1:19" ht="50.1" customHeight="1" x14ac:dyDescent="0.3">
      <c r="A216" s="4">
        <f t="shared" si="11"/>
        <v>213</v>
      </c>
      <c r="B216" s="4" t="s">
        <v>10525</v>
      </c>
      <c r="C216" s="4" t="s">
        <v>10526</v>
      </c>
      <c r="D216" s="4" t="s">
        <v>554</v>
      </c>
      <c r="E216" s="4" t="s">
        <v>11661</v>
      </c>
      <c r="F216" s="4" t="s">
        <v>11660</v>
      </c>
      <c r="G216" s="4" t="s">
        <v>11660</v>
      </c>
      <c r="H216" s="4" t="s">
        <v>11660</v>
      </c>
      <c r="I216" s="4" t="s">
        <v>11660</v>
      </c>
      <c r="J216" s="4" t="s">
        <v>11660</v>
      </c>
      <c r="K216" s="4" t="s">
        <v>11660</v>
      </c>
      <c r="L216" s="4" t="s">
        <v>11660</v>
      </c>
      <c r="M216" s="4" t="s">
        <v>11660</v>
      </c>
      <c r="N216" s="4" t="s">
        <v>11660</v>
      </c>
      <c r="P216" s="4">
        <v>0</v>
      </c>
      <c r="Q216" s="11"/>
      <c r="R216" s="15">
        <f t="shared" si="9"/>
        <v>0</v>
      </c>
      <c r="S216" s="16">
        <f t="shared" si="10"/>
        <v>0</v>
      </c>
    </row>
    <row r="217" spans="1:19" ht="50.1" customHeight="1" x14ac:dyDescent="0.3">
      <c r="A217" s="9">
        <f t="shared" si="11"/>
        <v>214</v>
      </c>
      <c r="B217" s="9" t="s">
        <v>10559</v>
      </c>
      <c r="C217" s="9" t="s">
        <v>7547</v>
      </c>
      <c r="D217" s="4" t="s">
        <v>554</v>
      </c>
      <c r="E217" s="9" t="s">
        <v>11661</v>
      </c>
      <c r="F217" s="9" t="s">
        <v>11660</v>
      </c>
      <c r="G217" s="9" t="s">
        <v>11660</v>
      </c>
      <c r="H217" s="9" t="s">
        <v>11660</v>
      </c>
      <c r="I217" s="9" t="s">
        <v>11660</v>
      </c>
      <c r="J217" s="9" t="s">
        <v>11660</v>
      </c>
      <c r="K217" s="9" t="s">
        <v>11660</v>
      </c>
      <c r="L217" s="9" t="s">
        <v>11660</v>
      </c>
      <c r="M217" s="9" t="s">
        <v>11660</v>
      </c>
      <c r="N217" s="9" t="s">
        <v>11660</v>
      </c>
      <c r="P217" s="9">
        <v>0</v>
      </c>
      <c r="Q217" s="12"/>
      <c r="R217" s="17">
        <f t="shared" si="9"/>
        <v>0</v>
      </c>
      <c r="S217" s="18">
        <f t="shared" si="10"/>
        <v>0</v>
      </c>
    </row>
    <row r="218" spans="1:19" ht="50.1" customHeight="1" x14ac:dyDescent="0.3">
      <c r="A218" s="4">
        <f t="shared" si="11"/>
        <v>215</v>
      </c>
      <c r="B218" s="4" t="s">
        <v>10579</v>
      </c>
      <c r="C218" s="4" t="s">
        <v>4572</v>
      </c>
      <c r="D218" s="4" t="s">
        <v>554</v>
      </c>
      <c r="E218" s="4" t="s">
        <v>11661</v>
      </c>
      <c r="F218" s="4" t="s">
        <v>11660</v>
      </c>
      <c r="G218" s="4" t="s">
        <v>11660</v>
      </c>
      <c r="H218" s="4" t="s">
        <v>11660</v>
      </c>
      <c r="I218" s="4" t="s">
        <v>11660</v>
      </c>
      <c r="J218" s="4" t="s">
        <v>11660</v>
      </c>
      <c r="K218" s="4" t="s">
        <v>11660</v>
      </c>
      <c r="L218" s="4" t="s">
        <v>11660</v>
      </c>
      <c r="M218" s="4" t="s">
        <v>11660</v>
      </c>
      <c r="N218" s="4" t="s">
        <v>11660</v>
      </c>
      <c r="P218" s="4">
        <v>0</v>
      </c>
      <c r="Q218" s="11"/>
      <c r="R218" s="15">
        <f t="shared" si="9"/>
        <v>0</v>
      </c>
      <c r="S218" s="16">
        <f t="shared" si="10"/>
        <v>0</v>
      </c>
    </row>
    <row r="219" spans="1:19" ht="50.1" customHeight="1" x14ac:dyDescent="0.3">
      <c r="A219" s="9">
        <f t="shared" si="11"/>
        <v>216</v>
      </c>
      <c r="B219" s="9" t="s">
        <v>10642</v>
      </c>
      <c r="C219" s="9" t="s">
        <v>10643</v>
      </c>
      <c r="D219" s="4" t="s">
        <v>554</v>
      </c>
      <c r="E219" s="9" t="s">
        <v>11661</v>
      </c>
      <c r="F219" s="9" t="s">
        <v>11660</v>
      </c>
      <c r="G219" s="9" t="s">
        <v>11660</v>
      </c>
      <c r="H219" s="9" t="s">
        <v>11660</v>
      </c>
      <c r="I219" s="9" t="s">
        <v>11660</v>
      </c>
      <c r="J219" s="9" t="s">
        <v>11660</v>
      </c>
      <c r="K219" s="9" t="s">
        <v>11660</v>
      </c>
      <c r="L219" s="9" t="s">
        <v>11660</v>
      </c>
      <c r="M219" s="9" t="s">
        <v>11660</v>
      </c>
      <c r="N219" s="9" t="s">
        <v>11660</v>
      </c>
      <c r="P219" s="9">
        <v>0</v>
      </c>
      <c r="Q219" s="12"/>
      <c r="R219" s="17">
        <f t="shared" si="9"/>
        <v>0</v>
      </c>
      <c r="S219" s="18">
        <f t="shared" si="10"/>
        <v>0</v>
      </c>
    </row>
    <row r="220" spans="1:19" ht="50.1" customHeight="1" x14ac:dyDescent="0.3">
      <c r="A220" s="4">
        <f t="shared" si="11"/>
        <v>217</v>
      </c>
      <c r="B220" s="4" t="s">
        <v>10680</v>
      </c>
      <c r="C220" s="4" t="s">
        <v>10681</v>
      </c>
      <c r="D220" s="4" t="s">
        <v>554</v>
      </c>
      <c r="E220" s="4" t="s">
        <v>11661</v>
      </c>
      <c r="F220" s="4" t="s">
        <v>11660</v>
      </c>
      <c r="G220" s="4" t="s">
        <v>11660</v>
      </c>
      <c r="H220" s="4" t="s">
        <v>11660</v>
      </c>
      <c r="I220" s="4" t="s">
        <v>11660</v>
      </c>
      <c r="J220" s="4" t="s">
        <v>11660</v>
      </c>
      <c r="K220" s="4" t="s">
        <v>11660</v>
      </c>
      <c r="L220" s="4" t="s">
        <v>11660</v>
      </c>
      <c r="M220" s="4" t="s">
        <v>11660</v>
      </c>
      <c r="N220" s="4" t="s">
        <v>11660</v>
      </c>
      <c r="P220" s="4">
        <v>0</v>
      </c>
      <c r="Q220" s="11"/>
      <c r="R220" s="15">
        <f t="shared" si="9"/>
        <v>0</v>
      </c>
      <c r="S220" s="16">
        <f t="shared" si="10"/>
        <v>0</v>
      </c>
    </row>
    <row r="221" spans="1:19" ht="50.1" customHeight="1" x14ac:dyDescent="0.3">
      <c r="A221" s="9">
        <f t="shared" si="11"/>
        <v>218</v>
      </c>
      <c r="B221" s="9" t="s">
        <v>10728</v>
      </c>
      <c r="C221" s="9" t="s">
        <v>10729</v>
      </c>
      <c r="D221" s="4" t="s">
        <v>554</v>
      </c>
      <c r="E221" s="9" t="s">
        <v>11661</v>
      </c>
      <c r="F221" s="9" t="s">
        <v>11660</v>
      </c>
      <c r="G221" s="9" t="s">
        <v>11660</v>
      </c>
      <c r="H221" s="9" t="s">
        <v>11660</v>
      </c>
      <c r="I221" s="9" t="s">
        <v>11660</v>
      </c>
      <c r="J221" s="9" t="s">
        <v>11660</v>
      </c>
      <c r="K221" s="9" t="s">
        <v>11660</v>
      </c>
      <c r="L221" s="9" t="s">
        <v>11660</v>
      </c>
      <c r="M221" s="9" t="s">
        <v>11660</v>
      </c>
      <c r="N221" s="9" t="s">
        <v>11660</v>
      </c>
      <c r="P221" s="9">
        <v>0</v>
      </c>
      <c r="Q221" s="12"/>
      <c r="R221" s="17">
        <f t="shared" si="9"/>
        <v>0</v>
      </c>
      <c r="S221" s="18">
        <f t="shared" si="10"/>
        <v>0</v>
      </c>
    </row>
    <row r="222" spans="1:19" ht="50.1" customHeight="1" x14ac:dyDescent="0.3">
      <c r="A222" s="4">
        <f t="shared" si="11"/>
        <v>219</v>
      </c>
      <c r="B222" s="4" t="s">
        <v>10739</v>
      </c>
      <c r="C222" s="4" t="s">
        <v>7744</v>
      </c>
      <c r="D222" s="4" t="s">
        <v>554</v>
      </c>
      <c r="E222" s="4" t="s">
        <v>11661</v>
      </c>
      <c r="F222" s="4" t="s">
        <v>11660</v>
      </c>
      <c r="G222" s="4" t="s">
        <v>11660</v>
      </c>
      <c r="H222" s="4" t="s">
        <v>11660</v>
      </c>
      <c r="I222" s="4" t="s">
        <v>11660</v>
      </c>
      <c r="J222" s="4" t="s">
        <v>11660</v>
      </c>
      <c r="K222" s="4" t="s">
        <v>11660</v>
      </c>
      <c r="L222" s="4" t="s">
        <v>11660</v>
      </c>
      <c r="M222" s="4" t="s">
        <v>11660</v>
      </c>
      <c r="N222" s="4" t="s">
        <v>11660</v>
      </c>
      <c r="P222" s="4">
        <v>0</v>
      </c>
      <c r="Q222" s="11"/>
      <c r="R222" s="15">
        <f t="shared" si="9"/>
        <v>0</v>
      </c>
      <c r="S222" s="16">
        <f t="shared" si="10"/>
        <v>0</v>
      </c>
    </row>
    <row r="223" spans="1:19" ht="50.1" customHeight="1" x14ac:dyDescent="0.3">
      <c r="A223" s="9">
        <f t="shared" si="11"/>
        <v>220</v>
      </c>
      <c r="B223" s="9" t="s">
        <v>10745</v>
      </c>
      <c r="C223" s="9" t="s">
        <v>10746</v>
      </c>
      <c r="D223" s="4" t="s">
        <v>554</v>
      </c>
      <c r="E223" s="9" t="s">
        <v>11661</v>
      </c>
      <c r="F223" s="9" t="s">
        <v>11660</v>
      </c>
      <c r="G223" s="9" t="s">
        <v>11660</v>
      </c>
      <c r="H223" s="9" t="s">
        <v>11660</v>
      </c>
      <c r="I223" s="9" t="s">
        <v>11660</v>
      </c>
      <c r="J223" s="9" t="s">
        <v>11660</v>
      </c>
      <c r="K223" s="9" t="s">
        <v>11660</v>
      </c>
      <c r="L223" s="9" t="s">
        <v>11660</v>
      </c>
      <c r="M223" s="9" t="s">
        <v>11660</v>
      </c>
      <c r="N223" s="9" t="s">
        <v>11660</v>
      </c>
      <c r="P223" s="9">
        <v>0</v>
      </c>
      <c r="Q223" s="12"/>
      <c r="R223" s="17">
        <f t="shared" si="9"/>
        <v>0</v>
      </c>
      <c r="S223" s="18">
        <f t="shared" si="10"/>
        <v>0</v>
      </c>
    </row>
    <row r="224" spans="1:19" ht="50.1" customHeight="1" x14ac:dyDescent="0.3">
      <c r="A224" s="4">
        <f t="shared" si="11"/>
        <v>221</v>
      </c>
      <c r="B224" s="4" t="s">
        <v>10803</v>
      </c>
      <c r="C224" s="4" t="s">
        <v>10804</v>
      </c>
      <c r="D224" s="4" t="s">
        <v>554</v>
      </c>
      <c r="E224" s="4" t="s">
        <v>11661</v>
      </c>
      <c r="F224" s="4" t="s">
        <v>11660</v>
      </c>
      <c r="G224" s="4" t="s">
        <v>11660</v>
      </c>
      <c r="H224" s="4" t="s">
        <v>11660</v>
      </c>
      <c r="I224" s="4" t="s">
        <v>11660</v>
      </c>
      <c r="J224" s="4" t="s">
        <v>11660</v>
      </c>
      <c r="K224" s="4" t="s">
        <v>11660</v>
      </c>
      <c r="L224" s="4" t="s">
        <v>11660</v>
      </c>
      <c r="M224" s="4" t="s">
        <v>11660</v>
      </c>
      <c r="N224" s="4" t="s">
        <v>11660</v>
      </c>
      <c r="P224" s="4">
        <v>0</v>
      </c>
      <c r="Q224" s="11"/>
      <c r="R224" s="15">
        <f t="shared" si="9"/>
        <v>0</v>
      </c>
      <c r="S224" s="16">
        <f t="shared" si="10"/>
        <v>0</v>
      </c>
    </row>
    <row r="225" spans="1:19" ht="50.1" customHeight="1" x14ac:dyDescent="0.3">
      <c r="A225" s="9">
        <f t="shared" si="11"/>
        <v>222</v>
      </c>
      <c r="B225" s="9" t="s">
        <v>10896</v>
      </c>
      <c r="C225" s="9" t="s">
        <v>10897</v>
      </c>
      <c r="D225" s="4" t="s">
        <v>554</v>
      </c>
      <c r="E225" s="9" t="s">
        <v>11661</v>
      </c>
      <c r="F225" s="9" t="s">
        <v>11660</v>
      </c>
      <c r="G225" s="9" t="s">
        <v>11660</v>
      </c>
      <c r="H225" s="9" t="s">
        <v>11660</v>
      </c>
      <c r="I225" s="9" t="s">
        <v>11660</v>
      </c>
      <c r="J225" s="9" t="s">
        <v>11660</v>
      </c>
      <c r="K225" s="9" t="s">
        <v>11660</v>
      </c>
      <c r="L225" s="9" t="s">
        <v>11660</v>
      </c>
      <c r="M225" s="9" t="s">
        <v>11660</v>
      </c>
      <c r="N225" s="9" t="s">
        <v>11660</v>
      </c>
      <c r="P225" s="9">
        <v>0</v>
      </c>
      <c r="Q225" s="12"/>
      <c r="R225" s="17">
        <f t="shared" si="9"/>
        <v>0</v>
      </c>
      <c r="S225" s="18">
        <f t="shared" si="10"/>
        <v>0</v>
      </c>
    </row>
    <row r="226" spans="1:19" ht="50.1" customHeight="1" x14ac:dyDescent="0.3">
      <c r="A226" s="4">
        <f t="shared" si="11"/>
        <v>223</v>
      </c>
      <c r="B226" s="4" t="s">
        <v>10905</v>
      </c>
      <c r="C226" s="4" t="s">
        <v>10906</v>
      </c>
      <c r="D226" s="4" t="s">
        <v>554</v>
      </c>
      <c r="E226" s="4" t="s">
        <v>11661</v>
      </c>
      <c r="F226" s="4" t="s">
        <v>11660</v>
      </c>
      <c r="G226" s="4" t="s">
        <v>11660</v>
      </c>
      <c r="H226" s="4" t="s">
        <v>11660</v>
      </c>
      <c r="I226" s="4" t="s">
        <v>11660</v>
      </c>
      <c r="J226" s="4" t="s">
        <v>11660</v>
      </c>
      <c r="K226" s="4" t="s">
        <v>11660</v>
      </c>
      <c r="L226" s="4" t="s">
        <v>11660</v>
      </c>
      <c r="M226" s="4" t="s">
        <v>11660</v>
      </c>
      <c r="N226" s="4" t="s">
        <v>11660</v>
      </c>
      <c r="P226" s="4">
        <v>0</v>
      </c>
      <c r="Q226" s="11"/>
      <c r="R226" s="15">
        <f t="shared" si="9"/>
        <v>0</v>
      </c>
      <c r="S226" s="16">
        <f t="shared" si="10"/>
        <v>0</v>
      </c>
    </row>
    <row r="227" spans="1:19" ht="50.1" customHeight="1" x14ac:dyDescent="0.3">
      <c r="A227" s="9">
        <f t="shared" si="11"/>
        <v>224</v>
      </c>
      <c r="B227" s="9" t="s">
        <v>11144</v>
      </c>
      <c r="C227" s="9" t="s">
        <v>11145</v>
      </c>
      <c r="D227" s="4" t="s">
        <v>554</v>
      </c>
      <c r="E227" s="9" t="s">
        <v>11661</v>
      </c>
      <c r="F227" s="9" t="s">
        <v>11660</v>
      </c>
      <c r="G227" s="9" t="s">
        <v>11660</v>
      </c>
      <c r="H227" s="9" t="s">
        <v>11660</v>
      </c>
      <c r="I227" s="9" t="s">
        <v>11660</v>
      </c>
      <c r="J227" s="9" t="s">
        <v>11660</v>
      </c>
      <c r="K227" s="9" t="s">
        <v>11660</v>
      </c>
      <c r="L227" s="9" t="s">
        <v>11660</v>
      </c>
      <c r="M227" s="9" t="s">
        <v>11660</v>
      </c>
      <c r="N227" s="9" t="s">
        <v>11660</v>
      </c>
      <c r="P227" s="9">
        <v>0</v>
      </c>
      <c r="Q227" s="12"/>
      <c r="R227" s="17">
        <f t="shared" si="9"/>
        <v>0</v>
      </c>
      <c r="S227" s="18">
        <f t="shared" si="10"/>
        <v>0</v>
      </c>
    </row>
    <row r="228" spans="1:19" ht="50.1" customHeight="1" x14ac:dyDescent="0.3">
      <c r="A228" s="4">
        <f t="shared" si="11"/>
        <v>225</v>
      </c>
      <c r="B228" s="4" t="s">
        <v>11294</v>
      </c>
      <c r="C228" s="4" t="s">
        <v>11295</v>
      </c>
      <c r="D228" s="4" t="s">
        <v>554</v>
      </c>
      <c r="E228" s="4" t="s">
        <v>11661</v>
      </c>
      <c r="F228" s="4" t="s">
        <v>11660</v>
      </c>
      <c r="G228" s="4" t="s">
        <v>11660</v>
      </c>
      <c r="H228" s="4" t="s">
        <v>11660</v>
      </c>
      <c r="I228" s="4" t="s">
        <v>11660</v>
      </c>
      <c r="J228" s="4" t="s">
        <v>11660</v>
      </c>
      <c r="K228" s="4" t="s">
        <v>11660</v>
      </c>
      <c r="L228" s="4" t="s">
        <v>11660</v>
      </c>
      <c r="M228" s="4" t="s">
        <v>11660</v>
      </c>
      <c r="N228" s="4" t="s">
        <v>11660</v>
      </c>
      <c r="P228" s="4">
        <v>0</v>
      </c>
      <c r="Q228" s="11"/>
      <c r="R228" s="15">
        <f t="shared" si="9"/>
        <v>0</v>
      </c>
      <c r="S228" s="16">
        <f t="shared" si="10"/>
        <v>0</v>
      </c>
    </row>
    <row r="229" spans="1:19" ht="50.1" customHeight="1" x14ac:dyDescent="0.3">
      <c r="A229" s="9">
        <f t="shared" si="11"/>
        <v>226</v>
      </c>
      <c r="B229" s="9" t="s">
        <v>11302</v>
      </c>
      <c r="C229" s="9" t="s">
        <v>11303</v>
      </c>
      <c r="D229" s="4" t="s">
        <v>554</v>
      </c>
      <c r="E229" s="9" t="s">
        <v>11661</v>
      </c>
      <c r="F229" s="9" t="s">
        <v>11660</v>
      </c>
      <c r="G229" s="9" t="s">
        <v>11660</v>
      </c>
      <c r="H229" s="9" t="s">
        <v>11660</v>
      </c>
      <c r="I229" s="9" t="s">
        <v>11660</v>
      </c>
      <c r="J229" s="9" t="s">
        <v>11660</v>
      </c>
      <c r="K229" s="9" t="s">
        <v>11660</v>
      </c>
      <c r="L229" s="9" t="s">
        <v>11660</v>
      </c>
      <c r="M229" s="9" t="s">
        <v>11660</v>
      </c>
      <c r="N229" s="9" t="s">
        <v>11660</v>
      </c>
      <c r="P229" s="9">
        <v>0</v>
      </c>
      <c r="Q229" s="12"/>
      <c r="R229" s="17">
        <f t="shared" si="9"/>
        <v>0</v>
      </c>
      <c r="S229" s="18">
        <f t="shared" si="10"/>
        <v>0</v>
      </c>
    </row>
    <row r="230" spans="1:19" ht="50.1" customHeight="1" x14ac:dyDescent="0.3">
      <c r="A230" s="4">
        <f t="shared" si="11"/>
        <v>227</v>
      </c>
      <c r="B230" s="4" t="s">
        <v>11375</v>
      </c>
      <c r="C230" s="4" t="s">
        <v>11376</v>
      </c>
      <c r="D230" s="4" t="s">
        <v>554</v>
      </c>
      <c r="E230" s="4" t="s">
        <v>11661</v>
      </c>
      <c r="F230" s="4" t="s">
        <v>11660</v>
      </c>
      <c r="G230" s="4" t="s">
        <v>11660</v>
      </c>
      <c r="H230" s="4" t="s">
        <v>11660</v>
      </c>
      <c r="I230" s="4" t="s">
        <v>11660</v>
      </c>
      <c r="J230" s="4" t="s">
        <v>11660</v>
      </c>
      <c r="K230" s="4" t="s">
        <v>11660</v>
      </c>
      <c r="L230" s="4" t="s">
        <v>11660</v>
      </c>
      <c r="M230" s="4" t="s">
        <v>11660</v>
      </c>
      <c r="N230" s="4" t="s">
        <v>11660</v>
      </c>
      <c r="P230" s="4">
        <v>0</v>
      </c>
      <c r="Q230" s="11"/>
      <c r="R230" s="15">
        <f t="shared" si="9"/>
        <v>0</v>
      </c>
      <c r="S230" s="16">
        <f t="shared" si="10"/>
        <v>0</v>
      </c>
    </row>
    <row r="231" spans="1:19" ht="50.1" customHeight="1" x14ac:dyDescent="0.3">
      <c r="A231" s="9">
        <f t="shared" si="11"/>
        <v>228</v>
      </c>
      <c r="B231" s="9" t="s">
        <v>11470</v>
      </c>
      <c r="C231" s="9" t="s">
        <v>11471</v>
      </c>
      <c r="D231" s="4" t="s">
        <v>554</v>
      </c>
      <c r="E231" s="9" t="s">
        <v>11661</v>
      </c>
      <c r="F231" s="9" t="s">
        <v>11660</v>
      </c>
      <c r="G231" s="9" t="s">
        <v>11660</v>
      </c>
      <c r="H231" s="9" t="s">
        <v>11660</v>
      </c>
      <c r="I231" s="9" t="s">
        <v>11660</v>
      </c>
      <c r="J231" s="9" t="s">
        <v>11660</v>
      </c>
      <c r="K231" s="9" t="s">
        <v>11660</v>
      </c>
      <c r="L231" s="9" t="s">
        <v>11660</v>
      </c>
      <c r="M231" s="9" t="s">
        <v>11660</v>
      </c>
      <c r="N231" s="9" t="s">
        <v>11660</v>
      </c>
      <c r="P231" s="9">
        <v>0</v>
      </c>
      <c r="Q231" s="12"/>
      <c r="R231" s="17">
        <f t="shared" si="9"/>
        <v>0</v>
      </c>
      <c r="S231" s="18">
        <f t="shared" si="10"/>
        <v>0</v>
      </c>
    </row>
    <row r="232" spans="1:19" ht="50.1" customHeight="1" x14ac:dyDescent="0.3">
      <c r="A232" s="4">
        <f t="shared" si="11"/>
        <v>229</v>
      </c>
      <c r="B232" s="4" t="s">
        <v>11499</v>
      </c>
      <c r="C232" s="4" t="s">
        <v>11500</v>
      </c>
      <c r="D232" s="4" t="s">
        <v>554</v>
      </c>
      <c r="E232" s="4" t="s">
        <v>11661</v>
      </c>
      <c r="F232" s="4" t="s">
        <v>11660</v>
      </c>
      <c r="G232" s="4" t="s">
        <v>11660</v>
      </c>
      <c r="H232" s="4" t="s">
        <v>11660</v>
      </c>
      <c r="I232" s="4" t="s">
        <v>11660</v>
      </c>
      <c r="J232" s="4" t="s">
        <v>11660</v>
      </c>
      <c r="K232" s="4" t="s">
        <v>11660</v>
      </c>
      <c r="L232" s="4" t="s">
        <v>11660</v>
      </c>
      <c r="M232" s="4" t="s">
        <v>11660</v>
      </c>
      <c r="N232" s="4" t="s">
        <v>11660</v>
      </c>
      <c r="P232" s="4">
        <v>0</v>
      </c>
      <c r="Q232" s="11"/>
      <c r="R232" s="15">
        <f t="shared" si="9"/>
        <v>0</v>
      </c>
      <c r="S232" s="16">
        <f t="shared" si="10"/>
        <v>0</v>
      </c>
    </row>
    <row r="233" spans="1:19" ht="50.1" customHeight="1" x14ac:dyDescent="0.3">
      <c r="A233" s="9">
        <f t="shared" si="11"/>
        <v>230</v>
      </c>
      <c r="B233" s="9" t="s">
        <v>11522</v>
      </c>
      <c r="C233" s="9" t="s">
        <v>11523</v>
      </c>
      <c r="D233" s="4" t="s">
        <v>554</v>
      </c>
      <c r="E233" s="9" t="s">
        <v>11661</v>
      </c>
      <c r="F233" s="9" t="s">
        <v>11660</v>
      </c>
      <c r="G233" s="9" t="s">
        <v>11660</v>
      </c>
      <c r="H233" s="9" t="s">
        <v>11660</v>
      </c>
      <c r="I233" s="9" t="s">
        <v>11660</v>
      </c>
      <c r="J233" s="9" t="s">
        <v>11660</v>
      </c>
      <c r="K233" s="9" t="s">
        <v>11660</v>
      </c>
      <c r="L233" s="9" t="s">
        <v>11660</v>
      </c>
      <c r="M233" s="9" t="s">
        <v>11660</v>
      </c>
      <c r="N233" s="9" t="s">
        <v>11660</v>
      </c>
      <c r="P233" s="9">
        <v>0</v>
      </c>
      <c r="Q233" s="12"/>
      <c r="R233" s="17">
        <f t="shared" si="9"/>
        <v>0</v>
      </c>
      <c r="S233" s="18">
        <f t="shared" si="10"/>
        <v>0</v>
      </c>
    </row>
    <row r="234" spans="1:19" ht="50.1" customHeight="1" x14ac:dyDescent="0.3">
      <c r="A234" s="4">
        <f t="shared" si="11"/>
        <v>231</v>
      </c>
      <c r="B234" s="4" t="s">
        <v>315</v>
      </c>
      <c r="C234" s="4" t="s">
        <v>316</v>
      </c>
      <c r="D234" s="4" t="s">
        <v>317</v>
      </c>
      <c r="E234" s="4" t="s">
        <v>11662</v>
      </c>
      <c r="F234" s="4" t="s">
        <v>11660</v>
      </c>
      <c r="G234" s="4" t="s">
        <v>11660</v>
      </c>
      <c r="H234" s="4" t="s">
        <v>11660</v>
      </c>
      <c r="I234" s="4" t="s">
        <v>11660</v>
      </c>
      <c r="J234" s="4" t="s">
        <v>11660</v>
      </c>
      <c r="K234" s="4" t="s">
        <v>11660</v>
      </c>
      <c r="L234" s="4" t="s">
        <v>11660</v>
      </c>
      <c r="M234" s="4" t="s">
        <v>11660</v>
      </c>
      <c r="N234" s="4" t="s">
        <v>11660</v>
      </c>
      <c r="P234" s="4">
        <v>0</v>
      </c>
      <c r="Q234" s="11"/>
      <c r="R234" s="15">
        <f t="shared" si="9"/>
        <v>0</v>
      </c>
      <c r="S234" s="16">
        <f t="shared" si="10"/>
        <v>0</v>
      </c>
    </row>
    <row r="235" spans="1:19" ht="50.1" customHeight="1" x14ac:dyDescent="0.3">
      <c r="A235" s="9">
        <f t="shared" si="11"/>
        <v>232</v>
      </c>
      <c r="B235" s="9" t="s">
        <v>344</v>
      </c>
      <c r="C235" s="9" t="s">
        <v>345</v>
      </c>
      <c r="D235" s="4" t="s">
        <v>317</v>
      </c>
      <c r="E235" s="9" t="s">
        <v>11662</v>
      </c>
      <c r="F235" s="9" t="s">
        <v>11660</v>
      </c>
      <c r="G235" s="9" t="s">
        <v>11660</v>
      </c>
      <c r="H235" s="9" t="s">
        <v>11660</v>
      </c>
      <c r="I235" s="9" t="s">
        <v>11660</v>
      </c>
      <c r="J235" s="9" t="s">
        <v>11660</v>
      </c>
      <c r="K235" s="9" t="s">
        <v>11660</v>
      </c>
      <c r="L235" s="9" t="s">
        <v>11660</v>
      </c>
      <c r="M235" s="9" t="s">
        <v>11660</v>
      </c>
      <c r="N235" s="9" t="s">
        <v>11660</v>
      </c>
      <c r="P235" s="9">
        <v>0</v>
      </c>
      <c r="Q235" s="12"/>
      <c r="R235" s="17">
        <f t="shared" si="9"/>
        <v>0</v>
      </c>
      <c r="S235" s="18">
        <f t="shared" si="10"/>
        <v>0</v>
      </c>
    </row>
    <row r="236" spans="1:19" ht="50.1" customHeight="1" x14ac:dyDescent="0.3">
      <c r="A236" s="4">
        <f t="shared" si="11"/>
        <v>233</v>
      </c>
      <c r="B236" s="4" t="s">
        <v>427</v>
      </c>
      <c r="C236" s="4" t="s">
        <v>428</v>
      </c>
      <c r="D236" s="4" t="s">
        <v>317</v>
      </c>
      <c r="E236" s="4" t="s">
        <v>11662</v>
      </c>
      <c r="F236" s="4" t="s">
        <v>11660</v>
      </c>
      <c r="G236" s="4" t="s">
        <v>11660</v>
      </c>
      <c r="H236" s="4" t="s">
        <v>11660</v>
      </c>
      <c r="I236" s="4" t="s">
        <v>11660</v>
      </c>
      <c r="J236" s="4" t="s">
        <v>11660</v>
      </c>
      <c r="K236" s="4" t="s">
        <v>11660</v>
      </c>
      <c r="L236" s="4" t="s">
        <v>11660</v>
      </c>
      <c r="M236" s="4" t="s">
        <v>11660</v>
      </c>
      <c r="N236" s="4" t="s">
        <v>11660</v>
      </c>
      <c r="P236" s="4">
        <v>0</v>
      </c>
      <c r="Q236" s="11"/>
      <c r="R236" s="15">
        <f t="shared" si="9"/>
        <v>0</v>
      </c>
      <c r="S236" s="16">
        <f t="shared" si="10"/>
        <v>0</v>
      </c>
    </row>
    <row r="237" spans="1:19" ht="50.1" customHeight="1" x14ac:dyDescent="0.3">
      <c r="A237" s="9">
        <f t="shared" si="11"/>
        <v>234</v>
      </c>
      <c r="B237" s="9" t="s">
        <v>579</v>
      </c>
      <c r="C237" s="9" t="s">
        <v>580</v>
      </c>
      <c r="D237" s="4" t="s">
        <v>317</v>
      </c>
      <c r="E237" s="9" t="s">
        <v>11662</v>
      </c>
      <c r="F237" s="9" t="s">
        <v>585</v>
      </c>
      <c r="G237" s="9" t="s">
        <v>586</v>
      </c>
      <c r="H237" s="9" t="s">
        <v>587</v>
      </c>
      <c r="I237" s="9" t="s">
        <v>588</v>
      </c>
      <c r="J237" s="9" t="s">
        <v>589</v>
      </c>
      <c r="K237" s="9" t="s">
        <v>590</v>
      </c>
      <c r="L237" s="9" t="s">
        <v>591</v>
      </c>
      <c r="M237" s="9" t="s">
        <v>592</v>
      </c>
      <c r="N237" s="9" t="s">
        <v>593</v>
      </c>
      <c r="P237" s="9">
        <v>0</v>
      </c>
      <c r="Q237" s="12" t="s">
        <v>11663</v>
      </c>
      <c r="R237" s="17">
        <f t="shared" si="9"/>
        <v>0</v>
      </c>
      <c r="S237" s="18">
        <f t="shared" si="10"/>
        <v>0</v>
      </c>
    </row>
    <row r="238" spans="1:19" ht="50.1" customHeight="1" x14ac:dyDescent="0.3">
      <c r="A238" s="4">
        <f t="shared" si="11"/>
        <v>235</v>
      </c>
      <c r="B238" s="4" t="s">
        <v>682</v>
      </c>
      <c r="C238" s="4" t="s">
        <v>683</v>
      </c>
      <c r="D238" s="4" t="s">
        <v>317</v>
      </c>
      <c r="E238" s="4" t="s">
        <v>11662</v>
      </c>
      <c r="F238" s="4" t="s">
        <v>11660</v>
      </c>
      <c r="G238" s="4" t="s">
        <v>11660</v>
      </c>
      <c r="H238" s="4" t="s">
        <v>11660</v>
      </c>
      <c r="I238" s="4" t="s">
        <v>11660</v>
      </c>
      <c r="J238" s="4" t="s">
        <v>11660</v>
      </c>
      <c r="K238" s="4" t="s">
        <v>11660</v>
      </c>
      <c r="L238" s="4" t="s">
        <v>11660</v>
      </c>
      <c r="M238" s="4" t="s">
        <v>11660</v>
      </c>
      <c r="N238" s="4" t="s">
        <v>11660</v>
      </c>
      <c r="P238" s="4">
        <v>0</v>
      </c>
      <c r="Q238" s="11"/>
      <c r="R238" s="15">
        <f t="shared" si="9"/>
        <v>0</v>
      </c>
      <c r="S238" s="16">
        <f t="shared" si="10"/>
        <v>0</v>
      </c>
    </row>
    <row r="239" spans="1:19" ht="50.1" customHeight="1" x14ac:dyDescent="0.3">
      <c r="A239" s="9">
        <f t="shared" si="11"/>
        <v>236</v>
      </c>
      <c r="B239" s="9" t="s">
        <v>1036</v>
      </c>
      <c r="C239" s="9" t="s">
        <v>1037</v>
      </c>
      <c r="D239" s="4" t="s">
        <v>317</v>
      </c>
      <c r="E239" s="9" t="s">
        <v>11662</v>
      </c>
      <c r="F239" s="9" t="s">
        <v>11660</v>
      </c>
      <c r="G239" s="9" t="s">
        <v>11660</v>
      </c>
      <c r="H239" s="9" t="s">
        <v>11660</v>
      </c>
      <c r="I239" s="9" t="s">
        <v>11660</v>
      </c>
      <c r="J239" s="9" t="s">
        <v>11660</v>
      </c>
      <c r="K239" s="9" t="s">
        <v>11660</v>
      </c>
      <c r="L239" s="9" t="s">
        <v>11660</v>
      </c>
      <c r="M239" s="9" t="s">
        <v>11660</v>
      </c>
      <c r="N239" s="9" t="s">
        <v>11660</v>
      </c>
      <c r="P239" s="9">
        <v>0</v>
      </c>
      <c r="Q239" s="12"/>
      <c r="R239" s="17">
        <f t="shared" si="9"/>
        <v>0</v>
      </c>
      <c r="S239" s="18">
        <f t="shared" si="10"/>
        <v>0</v>
      </c>
    </row>
    <row r="240" spans="1:19" ht="50.1" customHeight="1" x14ac:dyDescent="0.3">
      <c r="A240" s="4">
        <f t="shared" si="11"/>
        <v>237</v>
      </c>
      <c r="B240" s="4" t="s">
        <v>1052</v>
      </c>
      <c r="C240" s="4" t="s">
        <v>1053</v>
      </c>
      <c r="D240" s="4" t="s">
        <v>317</v>
      </c>
      <c r="E240" s="4" t="s">
        <v>11662</v>
      </c>
      <c r="F240" s="4" t="s">
        <v>11660</v>
      </c>
      <c r="G240" s="4" t="s">
        <v>11660</v>
      </c>
      <c r="H240" s="4" t="s">
        <v>11660</v>
      </c>
      <c r="I240" s="4" t="s">
        <v>11660</v>
      </c>
      <c r="J240" s="4" t="s">
        <v>11660</v>
      </c>
      <c r="K240" s="4" t="s">
        <v>11660</v>
      </c>
      <c r="L240" s="4" t="s">
        <v>11660</v>
      </c>
      <c r="M240" s="4" t="s">
        <v>11660</v>
      </c>
      <c r="N240" s="4" t="s">
        <v>11660</v>
      </c>
      <c r="P240" s="4">
        <v>0</v>
      </c>
      <c r="Q240" s="11"/>
      <c r="R240" s="15">
        <f t="shared" si="9"/>
        <v>0</v>
      </c>
      <c r="S240" s="16">
        <f t="shared" si="10"/>
        <v>0</v>
      </c>
    </row>
    <row r="241" spans="1:19" ht="50.1" customHeight="1" x14ac:dyDescent="0.3">
      <c r="A241" s="9">
        <f t="shared" si="11"/>
        <v>238</v>
      </c>
      <c r="B241" s="9" t="s">
        <v>1226</v>
      </c>
      <c r="C241" s="9" t="s">
        <v>1227</v>
      </c>
      <c r="D241" s="4" t="s">
        <v>317</v>
      </c>
      <c r="E241" s="9" t="s">
        <v>11662</v>
      </c>
      <c r="F241" s="9" t="s">
        <v>11660</v>
      </c>
      <c r="G241" s="9" t="s">
        <v>11660</v>
      </c>
      <c r="H241" s="9" t="s">
        <v>11660</v>
      </c>
      <c r="I241" s="9" t="s">
        <v>11660</v>
      </c>
      <c r="J241" s="9" t="s">
        <v>11660</v>
      </c>
      <c r="K241" s="9" t="s">
        <v>11660</v>
      </c>
      <c r="L241" s="9" t="s">
        <v>11660</v>
      </c>
      <c r="M241" s="9" t="s">
        <v>11660</v>
      </c>
      <c r="N241" s="9" t="s">
        <v>11660</v>
      </c>
      <c r="P241" s="9">
        <v>0</v>
      </c>
      <c r="Q241" s="12"/>
      <c r="R241" s="17">
        <f t="shared" si="9"/>
        <v>0</v>
      </c>
      <c r="S241" s="18">
        <f t="shared" si="10"/>
        <v>0</v>
      </c>
    </row>
    <row r="242" spans="1:19" ht="50.1" customHeight="1" x14ac:dyDescent="0.3">
      <c r="A242" s="4">
        <f t="shared" si="11"/>
        <v>239</v>
      </c>
      <c r="B242" s="4" t="s">
        <v>1243</v>
      </c>
      <c r="C242" s="4" t="s">
        <v>1244</v>
      </c>
      <c r="D242" s="4" t="s">
        <v>317</v>
      </c>
      <c r="E242" s="4" t="s">
        <v>11662</v>
      </c>
      <c r="F242" s="4" t="s">
        <v>11660</v>
      </c>
      <c r="G242" s="4" t="s">
        <v>11660</v>
      </c>
      <c r="H242" s="4" t="s">
        <v>11660</v>
      </c>
      <c r="I242" s="4" t="s">
        <v>11660</v>
      </c>
      <c r="J242" s="4" t="s">
        <v>11660</v>
      </c>
      <c r="K242" s="4" t="s">
        <v>11660</v>
      </c>
      <c r="L242" s="4" t="s">
        <v>11660</v>
      </c>
      <c r="M242" s="4" t="s">
        <v>11660</v>
      </c>
      <c r="N242" s="4" t="s">
        <v>11660</v>
      </c>
      <c r="P242" s="4">
        <v>0</v>
      </c>
      <c r="Q242" s="11"/>
      <c r="R242" s="15">
        <f t="shared" si="9"/>
        <v>0</v>
      </c>
      <c r="S242" s="16">
        <f t="shared" si="10"/>
        <v>0</v>
      </c>
    </row>
    <row r="243" spans="1:19" ht="50.1" customHeight="1" x14ac:dyDescent="0.3">
      <c r="A243" s="9">
        <f t="shared" si="11"/>
        <v>240</v>
      </c>
      <c r="B243" s="9" t="s">
        <v>1271</v>
      </c>
      <c r="C243" s="9" t="s">
        <v>1272</v>
      </c>
      <c r="D243" s="4" t="s">
        <v>317</v>
      </c>
      <c r="E243" s="9" t="s">
        <v>11662</v>
      </c>
      <c r="F243" s="9" t="s">
        <v>11660</v>
      </c>
      <c r="G243" s="9" t="s">
        <v>11660</v>
      </c>
      <c r="H243" s="9" t="s">
        <v>11660</v>
      </c>
      <c r="I243" s="9" t="s">
        <v>11660</v>
      </c>
      <c r="J243" s="9" t="s">
        <v>11660</v>
      </c>
      <c r="K243" s="9" t="s">
        <v>11660</v>
      </c>
      <c r="L243" s="9" t="s">
        <v>11660</v>
      </c>
      <c r="M243" s="9" t="s">
        <v>11660</v>
      </c>
      <c r="N243" s="9" t="s">
        <v>11660</v>
      </c>
      <c r="P243" s="9">
        <v>0</v>
      </c>
      <c r="Q243" s="12"/>
      <c r="R243" s="17">
        <f t="shared" si="9"/>
        <v>0</v>
      </c>
      <c r="S243" s="18">
        <f t="shared" si="10"/>
        <v>0</v>
      </c>
    </row>
    <row r="244" spans="1:19" ht="50.1" customHeight="1" x14ac:dyDescent="0.3">
      <c r="A244" s="4">
        <f t="shared" si="11"/>
        <v>241</v>
      </c>
      <c r="B244" s="4" t="s">
        <v>1322</v>
      </c>
      <c r="C244" s="4" t="s">
        <v>1323</v>
      </c>
      <c r="D244" s="4" t="s">
        <v>317</v>
      </c>
      <c r="E244" s="4" t="s">
        <v>11662</v>
      </c>
      <c r="F244" s="4" t="s">
        <v>585</v>
      </c>
      <c r="G244" s="4" t="s">
        <v>1329</v>
      </c>
      <c r="H244" s="4" t="s">
        <v>1330</v>
      </c>
      <c r="I244" s="4" t="s">
        <v>1331</v>
      </c>
      <c r="J244" s="4" t="s">
        <v>589</v>
      </c>
      <c r="K244" s="4" t="s">
        <v>1332</v>
      </c>
      <c r="L244" s="4" t="s">
        <v>1333</v>
      </c>
      <c r="M244" s="4" t="s">
        <v>1334</v>
      </c>
      <c r="N244" s="4" t="s">
        <v>1331</v>
      </c>
      <c r="P244" s="4">
        <v>0</v>
      </c>
      <c r="Q244" s="11" t="s">
        <v>11663</v>
      </c>
      <c r="R244" s="15">
        <f t="shared" si="9"/>
        <v>0</v>
      </c>
      <c r="S244" s="16">
        <f t="shared" si="10"/>
        <v>0</v>
      </c>
    </row>
    <row r="245" spans="1:19" ht="50.1" customHeight="1" x14ac:dyDescent="0.3">
      <c r="A245" s="9">
        <f t="shared" si="11"/>
        <v>242</v>
      </c>
      <c r="B245" s="9" t="s">
        <v>1398</v>
      </c>
      <c r="C245" s="9" t="s">
        <v>1399</v>
      </c>
      <c r="D245" s="4" t="s">
        <v>317</v>
      </c>
      <c r="E245" s="9" t="s">
        <v>11662</v>
      </c>
      <c r="F245" s="9" t="s">
        <v>11660</v>
      </c>
      <c r="G245" s="9" t="s">
        <v>11660</v>
      </c>
      <c r="H245" s="9" t="s">
        <v>11660</v>
      </c>
      <c r="I245" s="9" t="s">
        <v>11660</v>
      </c>
      <c r="J245" s="9" t="s">
        <v>11660</v>
      </c>
      <c r="K245" s="9" t="s">
        <v>11660</v>
      </c>
      <c r="L245" s="9" t="s">
        <v>11660</v>
      </c>
      <c r="M245" s="9" t="s">
        <v>11660</v>
      </c>
      <c r="N245" s="9" t="s">
        <v>11660</v>
      </c>
      <c r="P245" s="9">
        <v>0</v>
      </c>
      <c r="Q245" s="12"/>
      <c r="R245" s="17">
        <f t="shared" si="9"/>
        <v>0</v>
      </c>
      <c r="S245" s="18">
        <f t="shared" si="10"/>
        <v>0</v>
      </c>
    </row>
    <row r="246" spans="1:19" ht="50.1" customHeight="1" x14ac:dyDescent="0.3">
      <c r="A246" s="4">
        <f t="shared" si="11"/>
        <v>243</v>
      </c>
      <c r="B246" s="4" t="s">
        <v>1576</v>
      </c>
      <c r="C246" s="4" t="s">
        <v>1577</v>
      </c>
      <c r="D246" s="4" t="s">
        <v>317</v>
      </c>
      <c r="E246" s="4" t="s">
        <v>11662</v>
      </c>
      <c r="F246" s="4" t="s">
        <v>11660</v>
      </c>
      <c r="G246" s="4" t="s">
        <v>11660</v>
      </c>
      <c r="H246" s="4" t="s">
        <v>11660</v>
      </c>
      <c r="I246" s="4" t="s">
        <v>11660</v>
      </c>
      <c r="J246" s="4" t="s">
        <v>11660</v>
      </c>
      <c r="K246" s="4" t="s">
        <v>11660</v>
      </c>
      <c r="L246" s="4" t="s">
        <v>11660</v>
      </c>
      <c r="M246" s="4" t="s">
        <v>11660</v>
      </c>
      <c r="N246" s="4" t="s">
        <v>11660</v>
      </c>
      <c r="P246" s="4">
        <v>0</v>
      </c>
      <c r="Q246" s="11"/>
      <c r="R246" s="15">
        <f t="shared" si="9"/>
        <v>0</v>
      </c>
      <c r="S246" s="16">
        <f t="shared" si="10"/>
        <v>0</v>
      </c>
    </row>
    <row r="247" spans="1:19" ht="50.1" customHeight="1" x14ac:dyDescent="0.3">
      <c r="A247" s="9">
        <f t="shared" si="11"/>
        <v>244</v>
      </c>
      <c r="B247" s="9" t="s">
        <v>1587</v>
      </c>
      <c r="C247" s="9" t="s">
        <v>1588</v>
      </c>
      <c r="D247" s="4" t="s">
        <v>317</v>
      </c>
      <c r="E247" s="9" t="s">
        <v>11662</v>
      </c>
      <c r="F247" s="9" t="s">
        <v>11660</v>
      </c>
      <c r="G247" s="9" t="s">
        <v>11660</v>
      </c>
      <c r="H247" s="9" t="s">
        <v>11660</v>
      </c>
      <c r="I247" s="9" t="s">
        <v>11660</v>
      </c>
      <c r="J247" s="9" t="s">
        <v>11660</v>
      </c>
      <c r="K247" s="9" t="s">
        <v>11660</v>
      </c>
      <c r="L247" s="9" t="s">
        <v>11660</v>
      </c>
      <c r="M247" s="9" t="s">
        <v>11660</v>
      </c>
      <c r="N247" s="9" t="s">
        <v>11660</v>
      </c>
      <c r="P247" s="9">
        <v>0</v>
      </c>
      <c r="Q247" s="12"/>
      <c r="R247" s="17">
        <f t="shared" si="9"/>
        <v>0</v>
      </c>
      <c r="S247" s="18">
        <f t="shared" si="10"/>
        <v>0</v>
      </c>
    </row>
    <row r="248" spans="1:19" ht="50.1" customHeight="1" x14ac:dyDescent="0.3">
      <c r="A248" s="4">
        <f t="shared" si="11"/>
        <v>245</v>
      </c>
      <c r="B248" s="4" t="s">
        <v>1707</v>
      </c>
      <c r="C248" s="4" t="s">
        <v>1708</v>
      </c>
      <c r="D248" s="4" t="s">
        <v>317</v>
      </c>
      <c r="E248" s="4" t="s">
        <v>11662</v>
      </c>
      <c r="F248" s="4" t="s">
        <v>11660</v>
      </c>
      <c r="G248" s="4" t="s">
        <v>11660</v>
      </c>
      <c r="H248" s="4" t="s">
        <v>11660</v>
      </c>
      <c r="I248" s="4" t="s">
        <v>11660</v>
      </c>
      <c r="J248" s="4" t="s">
        <v>11660</v>
      </c>
      <c r="K248" s="4" t="s">
        <v>11660</v>
      </c>
      <c r="L248" s="4" t="s">
        <v>11660</v>
      </c>
      <c r="M248" s="4" t="s">
        <v>11660</v>
      </c>
      <c r="N248" s="4" t="s">
        <v>11660</v>
      </c>
      <c r="P248" s="4">
        <v>0</v>
      </c>
      <c r="Q248" s="11"/>
      <c r="R248" s="15">
        <f t="shared" si="9"/>
        <v>0</v>
      </c>
      <c r="S248" s="16">
        <f t="shared" si="10"/>
        <v>0</v>
      </c>
    </row>
    <row r="249" spans="1:19" ht="50.1" customHeight="1" x14ac:dyDescent="0.3">
      <c r="A249" s="9">
        <f t="shared" si="11"/>
        <v>246</v>
      </c>
      <c r="B249" s="9" t="s">
        <v>1770</v>
      </c>
      <c r="C249" s="9" t="s">
        <v>1771</v>
      </c>
      <c r="D249" s="4" t="s">
        <v>317</v>
      </c>
      <c r="E249" s="9" t="s">
        <v>11662</v>
      </c>
      <c r="F249" s="9" t="s">
        <v>11660</v>
      </c>
      <c r="G249" s="9" t="s">
        <v>11660</v>
      </c>
      <c r="H249" s="9" t="s">
        <v>11660</v>
      </c>
      <c r="I249" s="9" t="s">
        <v>11660</v>
      </c>
      <c r="J249" s="9" t="s">
        <v>11660</v>
      </c>
      <c r="K249" s="9" t="s">
        <v>11660</v>
      </c>
      <c r="L249" s="9" t="s">
        <v>11660</v>
      </c>
      <c r="M249" s="9" t="s">
        <v>11660</v>
      </c>
      <c r="N249" s="9" t="s">
        <v>11660</v>
      </c>
      <c r="P249" s="9">
        <v>0</v>
      </c>
      <c r="Q249" s="12"/>
      <c r="R249" s="17">
        <f t="shared" si="9"/>
        <v>0</v>
      </c>
      <c r="S249" s="18">
        <f t="shared" si="10"/>
        <v>0</v>
      </c>
    </row>
    <row r="250" spans="1:19" ht="50.1" customHeight="1" x14ac:dyDescent="0.3">
      <c r="A250" s="4">
        <f t="shared" si="11"/>
        <v>247</v>
      </c>
      <c r="B250" s="4" t="s">
        <v>1989</v>
      </c>
      <c r="C250" s="4" t="s">
        <v>1990</v>
      </c>
      <c r="D250" s="4" t="s">
        <v>317</v>
      </c>
      <c r="E250" s="4" t="s">
        <v>11662</v>
      </c>
      <c r="F250" s="4" t="s">
        <v>817</v>
      </c>
      <c r="G250" s="4" t="s">
        <v>818</v>
      </c>
      <c r="H250" s="4" t="s">
        <v>1998</v>
      </c>
      <c r="I250" s="4" t="s">
        <v>1999</v>
      </c>
      <c r="J250" s="4" t="s">
        <v>1123</v>
      </c>
      <c r="K250" s="4" t="s">
        <v>2000</v>
      </c>
      <c r="L250" s="4" t="s">
        <v>2001</v>
      </c>
      <c r="M250" s="4" t="s">
        <v>2002</v>
      </c>
      <c r="N250" s="4" t="s">
        <v>2003</v>
      </c>
      <c r="P250" s="4">
        <v>0</v>
      </c>
      <c r="Q250" s="11" t="s">
        <v>11664</v>
      </c>
      <c r="R250" s="15">
        <f t="shared" si="9"/>
        <v>0</v>
      </c>
      <c r="S250" s="16">
        <f t="shared" si="10"/>
        <v>0</v>
      </c>
    </row>
    <row r="251" spans="1:19" ht="50.1" customHeight="1" x14ac:dyDescent="0.3">
      <c r="A251" s="4">
        <f t="shared" si="11"/>
        <v>247</v>
      </c>
      <c r="B251" s="4" t="s">
        <v>1989</v>
      </c>
      <c r="C251" s="4" t="s">
        <v>1990</v>
      </c>
      <c r="D251" s="4" t="s">
        <v>317</v>
      </c>
      <c r="E251" s="4" t="s">
        <v>11662</v>
      </c>
      <c r="F251" s="4" t="s">
        <v>585</v>
      </c>
      <c r="G251" s="4" t="s">
        <v>818</v>
      </c>
      <c r="H251" s="4" t="s">
        <v>2004</v>
      </c>
      <c r="I251" s="4" t="s">
        <v>2005</v>
      </c>
      <c r="J251" s="4" t="s">
        <v>1123</v>
      </c>
      <c r="K251" s="4" t="s">
        <v>2006</v>
      </c>
      <c r="L251" s="4" t="s">
        <v>2007</v>
      </c>
      <c r="M251" s="4" t="s">
        <v>2002</v>
      </c>
      <c r="N251" s="4" t="s">
        <v>2008</v>
      </c>
      <c r="P251" s="4">
        <v>0</v>
      </c>
      <c r="Q251" s="11" t="s">
        <v>11665</v>
      </c>
      <c r="R251" s="15">
        <f t="shared" si="9"/>
        <v>0</v>
      </c>
      <c r="S251" s="16">
        <f t="shared" si="10"/>
        <v>0</v>
      </c>
    </row>
    <row r="252" spans="1:19" ht="50.1" customHeight="1" x14ac:dyDescent="0.3">
      <c r="A252" s="9">
        <f t="shared" si="11"/>
        <v>248</v>
      </c>
      <c r="B252" s="9" t="s">
        <v>2065</v>
      </c>
      <c r="C252" s="9" t="s">
        <v>2066</v>
      </c>
      <c r="D252" s="4" t="s">
        <v>317</v>
      </c>
      <c r="E252" s="9" t="s">
        <v>11662</v>
      </c>
      <c r="F252" s="9" t="s">
        <v>11660</v>
      </c>
      <c r="G252" s="9" t="s">
        <v>11660</v>
      </c>
      <c r="H252" s="9" t="s">
        <v>11660</v>
      </c>
      <c r="I252" s="9" t="s">
        <v>11660</v>
      </c>
      <c r="J252" s="9" t="s">
        <v>11660</v>
      </c>
      <c r="K252" s="9" t="s">
        <v>11660</v>
      </c>
      <c r="L252" s="9" t="s">
        <v>11660</v>
      </c>
      <c r="M252" s="9" t="s">
        <v>11660</v>
      </c>
      <c r="N252" s="9" t="s">
        <v>11660</v>
      </c>
      <c r="P252" s="9">
        <v>0</v>
      </c>
      <c r="Q252" s="12"/>
      <c r="R252" s="17">
        <f t="shared" si="9"/>
        <v>0</v>
      </c>
      <c r="S252" s="18">
        <f t="shared" si="10"/>
        <v>0</v>
      </c>
    </row>
    <row r="253" spans="1:19" ht="50.1" customHeight="1" x14ac:dyDescent="0.3">
      <c r="A253" s="4">
        <f t="shared" si="11"/>
        <v>249</v>
      </c>
      <c r="B253" s="4" t="s">
        <v>2110</v>
      </c>
      <c r="C253" s="4" t="s">
        <v>2111</v>
      </c>
      <c r="D253" s="4" t="s">
        <v>317</v>
      </c>
      <c r="E253" s="4" t="s">
        <v>11662</v>
      </c>
      <c r="F253" s="4" t="s">
        <v>11660</v>
      </c>
      <c r="G253" s="4" t="s">
        <v>11660</v>
      </c>
      <c r="H253" s="4" t="s">
        <v>11660</v>
      </c>
      <c r="I253" s="4" t="s">
        <v>11660</v>
      </c>
      <c r="J253" s="4" t="s">
        <v>11660</v>
      </c>
      <c r="K253" s="4" t="s">
        <v>11660</v>
      </c>
      <c r="L253" s="4" t="s">
        <v>11660</v>
      </c>
      <c r="M253" s="4" t="s">
        <v>11660</v>
      </c>
      <c r="N253" s="4" t="s">
        <v>11660</v>
      </c>
      <c r="P253" s="4">
        <v>0</v>
      </c>
      <c r="Q253" s="11"/>
      <c r="R253" s="15">
        <f t="shared" si="9"/>
        <v>0</v>
      </c>
      <c r="S253" s="16">
        <f t="shared" si="10"/>
        <v>0</v>
      </c>
    </row>
    <row r="254" spans="1:19" ht="50.1" customHeight="1" x14ac:dyDescent="0.3">
      <c r="A254" s="9">
        <f t="shared" si="11"/>
        <v>250</v>
      </c>
      <c r="B254" s="9" t="s">
        <v>2136</v>
      </c>
      <c r="C254" s="9" t="s">
        <v>2137</v>
      </c>
      <c r="D254" s="4" t="s">
        <v>317</v>
      </c>
      <c r="E254" s="9" t="s">
        <v>11662</v>
      </c>
      <c r="F254" s="9" t="s">
        <v>817</v>
      </c>
      <c r="G254" s="9" t="s">
        <v>891</v>
      </c>
      <c r="H254" s="9" t="s">
        <v>2142</v>
      </c>
      <c r="I254" s="9" t="s">
        <v>2143</v>
      </c>
      <c r="J254" s="9" t="s">
        <v>589</v>
      </c>
      <c r="K254" s="9" t="s">
        <v>1152</v>
      </c>
      <c r="L254" s="9" t="s">
        <v>1118</v>
      </c>
      <c r="M254" s="9" t="s">
        <v>2144</v>
      </c>
      <c r="N254" s="9" t="s">
        <v>2145</v>
      </c>
      <c r="P254" s="9">
        <v>1</v>
      </c>
      <c r="Q254" s="12"/>
      <c r="R254" s="17">
        <f t="shared" si="9"/>
        <v>1</v>
      </c>
      <c r="S254" s="18">
        <f t="shared" si="10"/>
        <v>6</v>
      </c>
    </row>
    <row r="255" spans="1:19" ht="50.1" customHeight="1" x14ac:dyDescent="0.3">
      <c r="A255" s="9">
        <f t="shared" si="11"/>
        <v>250</v>
      </c>
      <c r="B255" s="9" t="s">
        <v>2136</v>
      </c>
      <c r="C255" s="9" t="s">
        <v>2137</v>
      </c>
      <c r="D255" s="4" t="s">
        <v>317</v>
      </c>
      <c r="E255" s="9" t="s">
        <v>11662</v>
      </c>
      <c r="F255" s="9" t="s">
        <v>817</v>
      </c>
      <c r="G255" s="9" t="s">
        <v>891</v>
      </c>
      <c r="H255" s="9" t="s">
        <v>2146</v>
      </c>
      <c r="I255" s="9" t="s">
        <v>2147</v>
      </c>
      <c r="J255" s="9" t="s">
        <v>1123</v>
      </c>
      <c r="K255" s="9" t="s">
        <v>757</v>
      </c>
      <c r="L255" s="9" t="s">
        <v>1118</v>
      </c>
      <c r="M255" s="9" t="s">
        <v>2148</v>
      </c>
      <c r="N255" s="9" t="s">
        <v>2149</v>
      </c>
      <c r="P255" s="9">
        <v>0</v>
      </c>
      <c r="Q255" s="12" t="s">
        <v>11664</v>
      </c>
      <c r="R255" s="17">
        <f t="shared" si="9"/>
        <v>1</v>
      </c>
      <c r="S255" s="18">
        <f t="shared" si="10"/>
        <v>6</v>
      </c>
    </row>
    <row r="256" spans="1:19" ht="50.1" customHeight="1" x14ac:dyDescent="0.3">
      <c r="A256" s="4">
        <f t="shared" si="11"/>
        <v>251</v>
      </c>
      <c r="B256" s="4" t="s">
        <v>2199</v>
      </c>
      <c r="C256" s="4" t="s">
        <v>2200</v>
      </c>
      <c r="D256" s="4" t="s">
        <v>317</v>
      </c>
      <c r="E256" s="4" t="s">
        <v>11662</v>
      </c>
      <c r="F256" s="4" t="s">
        <v>817</v>
      </c>
      <c r="G256" s="4" t="s">
        <v>2205</v>
      </c>
      <c r="H256" s="4" t="s">
        <v>2206</v>
      </c>
      <c r="I256" s="4" t="s">
        <v>2207</v>
      </c>
      <c r="J256" s="4" t="s">
        <v>589</v>
      </c>
      <c r="K256" s="4" t="s">
        <v>2208</v>
      </c>
      <c r="L256" s="4" t="s">
        <v>2096</v>
      </c>
      <c r="M256" s="4" t="s">
        <v>2209</v>
      </c>
      <c r="N256" s="4" t="s">
        <v>2210</v>
      </c>
      <c r="P256" s="4">
        <v>1</v>
      </c>
      <c r="Q256" s="11"/>
      <c r="R256" s="15">
        <f t="shared" si="9"/>
        <v>1</v>
      </c>
      <c r="S256" s="16">
        <f t="shared" si="10"/>
        <v>6</v>
      </c>
    </row>
    <row r="257" spans="1:19" ht="50.1" customHeight="1" x14ac:dyDescent="0.3">
      <c r="A257" s="9">
        <f t="shared" si="11"/>
        <v>252</v>
      </c>
      <c r="B257" s="9" t="s">
        <v>2254</v>
      </c>
      <c r="C257" s="9" t="s">
        <v>2255</v>
      </c>
      <c r="D257" s="4" t="s">
        <v>317</v>
      </c>
      <c r="E257" s="9" t="s">
        <v>11662</v>
      </c>
      <c r="F257" s="9" t="s">
        <v>817</v>
      </c>
      <c r="G257" s="9" t="s">
        <v>2205</v>
      </c>
      <c r="H257" s="9" t="s">
        <v>2261</v>
      </c>
      <c r="I257" s="9" t="s">
        <v>2262</v>
      </c>
      <c r="J257" s="9" t="s">
        <v>589</v>
      </c>
      <c r="K257" s="9" t="s">
        <v>2074</v>
      </c>
      <c r="L257" s="9" t="s">
        <v>1118</v>
      </c>
      <c r="M257" s="9" t="s">
        <v>2263</v>
      </c>
      <c r="N257" s="9" t="s">
        <v>2264</v>
      </c>
      <c r="P257" s="9">
        <v>1</v>
      </c>
      <c r="Q257" s="12"/>
      <c r="R257" s="17">
        <f t="shared" si="9"/>
        <v>1</v>
      </c>
      <c r="S257" s="18">
        <f t="shared" si="10"/>
        <v>6</v>
      </c>
    </row>
    <row r="258" spans="1:19" ht="50.1" customHeight="1" x14ac:dyDescent="0.3">
      <c r="A258" s="4">
        <f t="shared" si="11"/>
        <v>253</v>
      </c>
      <c r="B258" s="4" t="s">
        <v>2274</v>
      </c>
      <c r="C258" s="4" t="s">
        <v>2275</v>
      </c>
      <c r="D258" s="4" t="s">
        <v>317</v>
      </c>
      <c r="E258" s="4" t="s">
        <v>11662</v>
      </c>
      <c r="F258" s="4" t="s">
        <v>11660</v>
      </c>
      <c r="G258" s="4" t="s">
        <v>11660</v>
      </c>
      <c r="H258" s="4" t="s">
        <v>11660</v>
      </c>
      <c r="I258" s="4" t="s">
        <v>11660</v>
      </c>
      <c r="J258" s="4" t="s">
        <v>11660</v>
      </c>
      <c r="K258" s="4" t="s">
        <v>11660</v>
      </c>
      <c r="L258" s="4" t="s">
        <v>11660</v>
      </c>
      <c r="M258" s="4" t="s">
        <v>11660</v>
      </c>
      <c r="N258" s="4" t="s">
        <v>11660</v>
      </c>
      <c r="P258" s="4">
        <v>0</v>
      </c>
      <c r="Q258" s="11"/>
      <c r="R258" s="15">
        <f t="shared" si="9"/>
        <v>0</v>
      </c>
      <c r="S258" s="16">
        <f t="shared" si="10"/>
        <v>0</v>
      </c>
    </row>
    <row r="259" spans="1:19" ht="50.1" customHeight="1" x14ac:dyDescent="0.3">
      <c r="A259" s="9">
        <f t="shared" si="11"/>
        <v>254</v>
      </c>
      <c r="B259" s="9" t="s">
        <v>2313</v>
      </c>
      <c r="C259" s="9" t="s">
        <v>2314</v>
      </c>
      <c r="D259" s="4" t="s">
        <v>317</v>
      </c>
      <c r="E259" s="9" t="s">
        <v>11662</v>
      </c>
      <c r="F259" s="9" t="s">
        <v>11660</v>
      </c>
      <c r="G259" s="9" t="s">
        <v>11660</v>
      </c>
      <c r="H259" s="9" t="s">
        <v>11660</v>
      </c>
      <c r="I259" s="9" t="s">
        <v>11660</v>
      </c>
      <c r="J259" s="9" t="s">
        <v>11660</v>
      </c>
      <c r="K259" s="9" t="s">
        <v>11660</v>
      </c>
      <c r="L259" s="9" t="s">
        <v>11660</v>
      </c>
      <c r="M259" s="9" t="s">
        <v>11660</v>
      </c>
      <c r="N259" s="9" t="s">
        <v>11660</v>
      </c>
      <c r="P259" s="9">
        <v>0</v>
      </c>
      <c r="Q259" s="12"/>
      <c r="R259" s="17">
        <f t="shared" ref="R259:R322" si="12">COUNTIFS(B:B,B259,P:P,1)</f>
        <v>0</v>
      </c>
      <c r="S259" s="18">
        <f t="shared" ref="S259:S322" si="13">IF(R259&gt;=3,10,IF(R259&gt;=2,8,IF(R259&gt;=1,6,0)))</f>
        <v>0</v>
      </c>
    </row>
    <row r="260" spans="1:19" ht="50.1" customHeight="1" x14ac:dyDescent="0.3">
      <c r="A260" s="4">
        <f t="shared" ref="A260:A323" si="14">IF(B260=B259,A259,A259+1)</f>
        <v>255</v>
      </c>
      <c r="B260" s="4" t="s">
        <v>2512</v>
      </c>
      <c r="C260" s="4" t="s">
        <v>2513</v>
      </c>
      <c r="D260" s="4" t="s">
        <v>317</v>
      </c>
      <c r="E260" s="4" t="s">
        <v>11662</v>
      </c>
      <c r="F260" s="4" t="s">
        <v>11660</v>
      </c>
      <c r="G260" s="4" t="s">
        <v>11660</v>
      </c>
      <c r="H260" s="4" t="s">
        <v>11660</v>
      </c>
      <c r="I260" s="4" t="s">
        <v>11660</v>
      </c>
      <c r="J260" s="4" t="s">
        <v>11660</v>
      </c>
      <c r="K260" s="4" t="s">
        <v>11660</v>
      </c>
      <c r="L260" s="4" t="s">
        <v>11660</v>
      </c>
      <c r="M260" s="4" t="s">
        <v>11660</v>
      </c>
      <c r="N260" s="4" t="s">
        <v>11660</v>
      </c>
      <c r="P260" s="4">
        <v>0</v>
      </c>
      <c r="Q260" s="11"/>
      <c r="R260" s="15">
        <f t="shared" si="12"/>
        <v>0</v>
      </c>
      <c r="S260" s="16">
        <f t="shared" si="13"/>
        <v>0</v>
      </c>
    </row>
    <row r="261" spans="1:19" ht="50.1" customHeight="1" x14ac:dyDescent="0.3">
      <c r="A261" s="9">
        <f t="shared" si="14"/>
        <v>256</v>
      </c>
      <c r="B261" s="9" t="s">
        <v>2537</v>
      </c>
      <c r="C261" s="9" t="s">
        <v>2538</v>
      </c>
      <c r="D261" s="4" t="s">
        <v>317</v>
      </c>
      <c r="E261" s="9" t="s">
        <v>11662</v>
      </c>
      <c r="F261" s="9" t="s">
        <v>817</v>
      </c>
      <c r="G261" s="9" t="s">
        <v>885</v>
      </c>
      <c r="H261" s="9" t="s">
        <v>2543</v>
      </c>
      <c r="I261" s="9" t="s">
        <v>2544</v>
      </c>
      <c r="J261" s="9" t="s">
        <v>589</v>
      </c>
      <c r="K261" s="9" t="s">
        <v>2545</v>
      </c>
      <c r="L261" s="9" t="s">
        <v>2096</v>
      </c>
      <c r="M261" s="9" t="s">
        <v>849</v>
      </c>
      <c r="N261" s="9" t="s">
        <v>2546</v>
      </c>
      <c r="P261" s="9">
        <v>1</v>
      </c>
      <c r="Q261" s="12"/>
      <c r="R261" s="17">
        <f t="shared" si="12"/>
        <v>1</v>
      </c>
      <c r="S261" s="18">
        <f t="shared" si="13"/>
        <v>6</v>
      </c>
    </row>
    <row r="262" spans="1:19" ht="50.1" customHeight="1" x14ac:dyDescent="0.3">
      <c r="A262" s="4">
        <f t="shared" si="14"/>
        <v>257</v>
      </c>
      <c r="B262" s="4" t="s">
        <v>2552</v>
      </c>
      <c r="C262" s="4" t="s">
        <v>2553</v>
      </c>
      <c r="D262" s="4" t="s">
        <v>317</v>
      </c>
      <c r="E262" s="4" t="s">
        <v>11662</v>
      </c>
      <c r="F262" s="4" t="s">
        <v>11660</v>
      </c>
      <c r="G262" s="4" t="s">
        <v>11660</v>
      </c>
      <c r="H262" s="4" t="s">
        <v>11660</v>
      </c>
      <c r="I262" s="4" t="s">
        <v>11660</v>
      </c>
      <c r="J262" s="4" t="s">
        <v>11660</v>
      </c>
      <c r="K262" s="4" t="s">
        <v>11660</v>
      </c>
      <c r="L262" s="4" t="s">
        <v>11660</v>
      </c>
      <c r="M262" s="4" t="s">
        <v>11660</v>
      </c>
      <c r="N262" s="4" t="s">
        <v>11660</v>
      </c>
      <c r="P262" s="4">
        <v>0</v>
      </c>
      <c r="Q262" s="11"/>
      <c r="R262" s="15">
        <f t="shared" si="12"/>
        <v>0</v>
      </c>
      <c r="S262" s="16">
        <f t="shared" si="13"/>
        <v>0</v>
      </c>
    </row>
    <row r="263" spans="1:19" ht="50.1" customHeight="1" x14ac:dyDescent="0.3">
      <c r="A263" s="9">
        <f t="shared" si="14"/>
        <v>258</v>
      </c>
      <c r="B263" s="9" t="s">
        <v>2633</v>
      </c>
      <c r="C263" s="9" t="s">
        <v>2634</v>
      </c>
      <c r="D263" s="4" t="s">
        <v>317</v>
      </c>
      <c r="E263" s="9" t="s">
        <v>11662</v>
      </c>
      <c r="F263" s="9" t="s">
        <v>817</v>
      </c>
      <c r="G263" s="9" t="s">
        <v>818</v>
      </c>
      <c r="H263" s="9" t="s">
        <v>2639</v>
      </c>
      <c r="I263" s="9" t="s">
        <v>820</v>
      </c>
      <c r="J263" s="9" t="s">
        <v>589</v>
      </c>
      <c r="K263" s="9" t="s">
        <v>2280</v>
      </c>
      <c r="L263" s="9" t="s">
        <v>1297</v>
      </c>
      <c r="M263" s="9" t="s">
        <v>820</v>
      </c>
      <c r="N263" s="9" t="s">
        <v>824</v>
      </c>
      <c r="P263" s="9">
        <v>1</v>
      </c>
      <c r="Q263" s="12"/>
      <c r="R263" s="17">
        <f t="shared" si="12"/>
        <v>1</v>
      </c>
      <c r="S263" s="18">
        <f t="shared" si="13"/>
        <v>6</v>
      </c>
    </row>
    <row r="264" spans="1:19" ht="50.1" customHeight="1" x14ac:dyDescent="0.3">
      <c r="A264" s="4">
        <f t="shared" si="14"/>
        <v>259</v>
      </c>
      <c r="B264" s="4" t="s">
        <v>2645</v>
      </c>
      <c r="C264" s="4" t="s">
        <v>2646</v>
      </c>
      <c r="D264" s="4" t="s">
        <v>317</v>
      </c>
      <c r="E264" s="4" t="s">
        <v>11662</v>
      </c>
      <c r="F264" s="4" t="s">
        <v>11660</v>
      </c>
      <c r="G264" s="4" t="s">
        <v>11660</v>
      </c>
      <c r="H264" s="4" t="s">
        <v>11660</v>
      </c>
      <c r="I264" s="4" t="s">
        <v>11660</v>
      </c>
      <c r="J264" s="4" t="s">
        <v>11660</v>
      </c>
      <c r="K264" s="4" t="s">
        <v>11660</v>
      </c>
      <c r="L264" s="4" t="s">
        <v>11660</v>
      </c>
      <c r="M264" s="4" t="s">
        <v>11660</v>
      </c>
      <c r="N264" s="4" t="s">
        <v>11660</v>
      </c>
      <c r="P264" s="4">
        <v>0</v>
      </c>
      <c r="Q264" s="11"/>
      <c r="R264" s="15">
        <f t="shared" si="12"/>
        <v>0</v>
      </c>
      <c r="S264" s="16">
        <f t="shared" si="13"/>
        <v>0</v>
      </c>
    </row>
    <row r="265" spans="1:19" ht="50.1" customHeight="1" x14ac:dyDescent="0.3">
      <c r="A265" s="9">
        <f t="shared" si="14"/>
        <v>260</v>
      </c>
      <c r="B265" s="9" t="s">
        <v>2731</v>
      </c>
      <c r="C265" s="9" t="s">
        <v>2732</v>
      </c>
      <c r="D265" s="4" t="s">
        <v>317</v>
      </c>
      <c r="E265" s="9" t="s">
        <v>11662</v>
      </c>
      <c r="F265" s="9" t="s">
        <v>817</v>
      </c>
      <c r="G265" s="9" t="s">
        <v>885</v>
      </c>
      <c r="H265" s="9" t="s">
        <v>2737</v>
      </c>
      <c r="I265" s="9" t="s">
        <v>2738</v>
      </c>
      <c r="J265" s="9" t="s">
        <v>589</v>
      </c>
      <c r="K265" s="9" t="s">
        <v>1234</v>
      </c>
      <c r="L265" s="9" t="s">
        <v>2739</v>
      </c>
      <c r="M265" s="9" t="s">
        <v>2740</v>
      </c>
      <c r="N265" s="9" t="s">
        <v>2741</v>
      </c>
      <c r="P265" s="9">
        <v>1</v>
      </c>
      <c r="Q265" s="12"/>
      <c r="R265" s="17">
        <f t="shared" si="12"/>
        <v>3</v>
      </c>
      <c r="S265" s="18">
        <f t="shared" si="13"/>
        <v>10</v>
      </c>
    </row>
    <row r="266" spans="1:19" ht="50.1" customHeight="1" x14ac:dyDescent="0.3">
      <c r="A266" s="9">
        <f t="shared" si="14"/>
        <v>260</v>
      </c>
      <c r="B266" s="9" t="s">
        <v>2731</v>
      </c>
      <c r="C266" s="9" t="s">
        <v>2732</v>
      </c>
      <c r="D266" s="4" t="s">
        <v>317</v>
      </c>
      <c r="E266" s="9" t="s">
        <v>11662</v>
      </c>
      <c r="F266" s="9" t="s">
        <v>817</v>
      </c>
      <c r="G266" s="9" t="s">
        <v>891</v>
      </c>
      <c r="H266" s="9" t="s">
        <v>2742</v>
      </c>
      <c r="I266" s="9" t="s">
        <v>2743</v>
      </c>
      <c r="J266" s="9" t="s">
        <v>589</v>
      </c>
      <c r="K266" s="9" t="s">
        <v>2744</v>
      </c>
      <c r="L266" s="9" t="s">
        <v>1118</v>
      </c>
      <c r="M266" s="9" t="s">
        <v>2745</v>
      </c>
      <c r="N266" s="9" t="s">
        <v>2746</v>
      </c>
      <c r="P266" s="9">
        <v>1</v>
      </c>
      <c r="Q266" s="12"/>
      <c r="R266" s="17">
        <f t="shared" si="12"/>
        <v>3</v>
      </c>
      <c r="S266" s="18">
        <f t="shared" si="13"/>
        <v>10</v>
      </c>
    </row>
    <row r="267" spans="1:19" ht="50.1" customHeight="1" x14ac:dyDescent="0.3">
      <c r="A267" s="9">
        <f t="shared" si="14"/>
        <v>260</v>
      </c>
      <c r="B267" s="9" t="s">
        <v>2731</v>
      </c>
      <c r="C267" s="9" t="s">
        <v>2732</v>
      </c>
      <c r="D267" s="4" t="s">
        <v>317</v>
      </c>
      <c r="E267" s="9" t="s">
        <v>11662</v>
      </c>
      <c r="F267" s="9" t="s">
        <v>817</v>
      </c>
      <c r="G267" s="9" t="s">
        <v>891</v>
      </c>
      <c r="H267" s="9" t="s">
        <v>2747</v>
      </c>
      <c r="I267" s="9" t="s">
        <v>2748</v>
      </c>
      <c r="J267" s="9" t="s">
        <v>589</v>
      </c>
      <c r="K267" s="9" t="s">
        <v>2749</v>
      </c>
      <c r="L267" s="9" t="s">
        <v>1297</v>
      </c>
      <c r="M267" s="9" t="s">
        <v>2745</v>
      </c>
      <c r="N267" s="9" t="s">
        <v>2746</v>
      </c>
      <c r="P267" s="9">
        <v>1</v>
      </c>
      <c r="Q267" s="12"/>
      <c r="R267" s="17">
        <f t="shared" si="12"/>
        <v>3</v>
      </c>
      <c r="S267" s="18">
        <f t="shared" si="13"/>
        <v>10</v>
      </c>
    </row>
    <row r="268" spans="1:19" ht="50.1" customHeight="1" x14ac:dyDescent="0.3">
      <c r="A268" s="4">
        <f t="shared" si="14"/>
        <v>261</v>
      </c>
      <c r="B268" s="4" t="s">
        <v>2782</v>
      </c>
      <c r="C268" s="4" t="s">
        <v>2783</v>
      </c>
      <c r="D268" s="4" t="s">
        <v>317</v>
      </c>
      <c r="E268" s="4" t="s">
        <v>11662</v>
      </c>
      <c r="F268" s="4" t="s">
        <v>11660</v>
      </c>
      <c r="G268" s="4" t="s">
        <v>11660</v>
      </c>
      <c r="H268" s="4" t="s">
        <v>11660</v>
      </c>
      <c r="I268" s="4" t="s">
        <v>11660</v>
      </c>
      <c r="J268" s="4" t="s">
        <v>11660</v>
      </c>
      <c r="K268" s="4" t="s">
        <v>11660</v>
      </c>
      <c r="L268" s="4" t="s">
        <v>11660</v>
      </c>
      <c r="M268" s="4" t="s">
        <v>11660</v>
      </c>
      <c r="N268" s="4" t="s">
        <v>11660</v>
      </c>
      <c r="P268" s="4">
        <v>0</v>
      </c>
      <c r="Q268" s="11"/>
      <c r="R268" s="15">
        <f t="shared" si="12"/>
        <v>0</v>
      </c>
      <c r="S268" s="16">
        <f t="shared" si="13"/>
        <v>0</v>
      </c>
    </row>
    <row r="269" spans="1:19" ht="50.1" customHeight="1" x14ac:dyDescent="0.3">
      <c r="A269" s="9">
        <f t="shared" si="14"/>
        <v>262</v>
      </c>
      <c r="B269" s="9" t="s">
        <v>2985</v>
      </c>
      <c r="C269" s="9" t="s">
        <v>2986</v>
      </c>
      <c r="D269" s="4" t="s">
        <v>317</v>
      </c>
      <c r="E269" s="9" t="s">
        <v>11662</v>
      </c>
      <c r="F269" s="9" t="s">
        <v>11660</v>
      </c>
      <c r="G269" s="9" t="s">
        <v>11660</v>
      </c>
      <c r="H269" s="9" t="s">
        <v>11660</v>
      </c>
      <c r="I269" s="9" t="s">
        <v>11660</v>
      </c>
      <c r="J269" s="9" t="s">
        <v>11660</v>
      </c>
      <c r="K269" s="9" t="s">
        <v>11660</v>
      </c>
      <c r="L269" s="9" t="s">
        <v>11660</v>
      </c>
      <c r="M269" s="9" t="s">
        <v>11660</v>
      </c>
      <c r="N269" s="9" t="s">
        <v>11660</v>
      </c>
      <c r="P269" s="9">
        <v>0</v>
      </c>
      <c r="Q269" s="12"/>
      <c r="R269" s="17">
        <f t="shared" si="12"/>
        <v>0</v>
      </c>
      <c r="S269" s="18">
        <f t="shared" si="13"/>
        <v>0</v>
      </c>
    </row>
    <row r="270" spans="1:19" ht="50.1" customHeight="1" x14ac:dyDescent="0.3">
      <c r="A270" s="4">
        <f t="shared" si="14"/>
        <v>263</v>
      </c>
      <c r="B270" s="4" t="s">
        <v>3062</v>
      </c>
      <c r="C270" s="4" t="s">
        <v>3063</v>
      </c>
      <c r="D270" s="4" t="s">
        <v>317</v>
      </c>
      <c r="E270" s="4" t="s">
        <v>11662</v>
      </c>
      <c r="F270" s="4" t="s">
        <v>11660</v>
      </c>
      <c r="G270" s="4" t="s">
        <v>11660</v>
      </c>
      <c r="H270" s="4" t="s">
        <v>11660</v>
      </c>
      <c r="I270" s="4" t="s">
        <v>11660</v>
      </c>
      <c r="J270" s="4" t="s">
        <v>11660</v>
      </c>
      <c r="K270" s="4" t="s">
        <v>11660</v>
      </c>
      <c r="L270" s="4" t="s">
        <v>11660</v>
      </c>
      <c r="M270" s="4" t="s">
        <v>11660</v>
      </c>
      <c r="N270" s="4" t="s">
        <v>11660</v>
      </c>
      <c r="P270" s="4">
        <v>0</v>
      </c>
      <c r="Q270" s="11"/>
      <c r="R270" s="15">
        <f t="shared" si="12"/>
        <v>0</v>
      </c>
      <c r="S270" s="16">
        <f t="shared" si="13"/>
        <v>0</v>
      </c>
    </row>
    <row r="271" spans="1:19" ht="50.1" customHeight="1" x14ac:dyDescent="0.3">
      <c r="A271" s="9">
        <f t="shared" si="14"/>
        <v>264</v>
      </c>
      <c r="B271" s="9" t="s">
        <v>3091</v>
      </c>
      <c r="C271" s="9" t="s">
        <v>3092</v>
      </c>
      <c r="D271" s="4" t="s">
        <v>317</v>
      </c>
      <c r="E271" s="9" t="s">
        <v>11662</v>
      </c>
      <c r="F271" s="9" t="s">
        <v>11660</v>
      </c>
      <c r="G271" s="9" t="s">
        <v>11660</v>
      </c>
      <c r="H271" s="9" t="s">
        <v>11660</v>
      </c>
      <c r="I271" s="9" t="s">
        <v>11660</v>
      </c>
      <c r="J271" s="9" t="s">
        <v>11660</v>
      </c>
      <c r="K271" s="9" t="s">
        <v>11660</v>
      </c>
      <c r="L271" s="9" t="s">
        <v>11660</v>
      </c>
      <c r="M271" s="9" t="s">
        <v>11660</v>
      </c>
      <c r="N271" s="9" t="s">
        <v>11660</v>
      </c>
      <c r="P271" s="9">
        <v>0</v>
      </c>
      <c r="Q271" s="12"/>
      <c r="R271" s="17">
        <f t="shared" si="12"/>
        <v>0</v>
      </c>
      <c r="S271" s="18">
        <f t="shared" si="13"/>
        <v>0</v>
      </c>
    </row>
    <row r="272" spans="1:19" ht="50.1" customHeight="1" x14ac:dyDescent="0.3">
      <c r="A272" s="4">
        <f t="shared" si="14"/>
        <v>265</v>
      </c>
      <c r="B272" s="4" t="s">
        <v>3219</v>
      </c>
      <c r="C272" s="4" t="s">
        <v>3220</v>
      </c>
      <c r="D272" s="4" t="s">
        <v>317</v>
      </c>
      <c r="E272" s="4" t="s">
        <v>11662</v>
      </c>
      <c r="F272" s="4" t="s">
        <v>11660</v>
      </c>
      <c r="G272" s="4" t="s">
        <v>11660</v>
      </c>
      <c r="H272" s="4" t="s">
        <v>11660</v>
      </c>
      <c r="I272" s="4" t="s">
        <v>11660</v>
      </c>
      <c r="J272" s="4" t="s">
        <v>11660</v>
      </c>
      <c r="K272" s="4" t="s">
        <v>11660</v>
      </c>
      <c r="L272" s="4" t="s">
        <v>11660</v>
      </c>
      <c r="M272" s="4" t="s">
        <v>11660</v>
      </c>
      <c r="N272" s="4" t="s">
        <v>11660</v>
      </c>
      <c r="P272" s="4">
        <v>0</v>
      </c>
      <c r="Q272" s="11"/>
      <c r="R272" s="15">
        <f t="shared" si="12"/>
        <v>0</v>
      </c>
      <c r="S272" s="16">
        <f t="shared" si="13"/>
        <v>0</v>
      </c>
    </row>
    <row r="273" spans="1:19" ht="50.1" customHeight="1" x14ac:dyDescent="0.3">
      <c r="A273" s="9">
        <f t="shared" si="14"/>
        <v>266</v>
      </c>
      <c r="B273" s="9" t="s">
        <v>3230</v>
      </c>
      <c r="C273" s="9" t="s">
        <v>3231</v>
      </c>
      <c r="D273" s="4" t="s">
        <v>317</v>
      </c>
      <c r="E273" s="9" t="s">
        <v>11662</v>
      </c>
      <c r="F273" s="9" t="s">
        <v>11660</v>
      </c>
      <c r="G273" s="9" t="s">
        <v>11660</v>
      </c>
      <c r="H273" s="9" t="s">
        <v>11660</v>
      </c>
      <c r="I273" s="9" t="s">
        <v>11660</v>
      </c>
      <c r="J273" s="9" t="s">
        <v>11660</v>
      </c>
      <c r="K273" s="9" t="s">
        <v>11660</v>
      </c>
      <c r="L273" s="9" t="s">
        <v>11660</v>
      </c>
      <c r="M273" s="9" t="s">
        <v>11660</v>
      </c>
      <c r="N273" s="9" t="s">
        <v>11660</v>
      </c>
      <c r="P273" s="9">
        <v>0</v>
      </c>
      <c r="Q273" s="12"/>
      <c r="R273" s="17">
        <f t="shared" si="12"/>
        <v>0</v>
      </c>
      <c r="S273" s="18">
        <f t="shared" si="13"/>
        <v>0</v>
      </c>
    </row>
    <row r="274" spans="1:19" ht="50.1" customHeight="1" x14ac:dyDescent="0.3">
      <c r="A274" s="4">
        <f t="shared" si="14"/>
        <v>267</v>
      </c>
      <c r="B274" s="4" t="s">
        <v>3386</v>
      </c>
      <c r="C274" s="4" t="s">
        <v>3387</v>
      </c>
      <c r="D274" s="4" t="s">
        <v>317</v>
      </c>
      <c r="E274" s="4" t="s">
        <v>11662</v>
      </c>
      <c r="F274" s="4" t="s">
        <v>11660</v>
      </c>
      <c r="G274" s="4" t="s">
        <v>11660</v>
      </c>
      <c r="H274" s="4" t="s">
        <v>11660</v>
      </c>
      <c r="I274" s="4" t="s">
        <v>11660</v>
      </c>
      <c r="J274" s="4" t="s">
        <v>11660</v>
      </c>
      <c r="K274" s="4" t="s">
        <v>11660</v>
      </c>
      <c r="L274" s="4" t="s">
        <v>11660</v>
      </c>
      <c r="M274" s="4" t="s">
        <v>11660</v>
      </c>
      <c r="N274" s="4" t="s">
        <v>11660</v>
      </c>
      <c r="P274" s="4">
        <v>0</v>
      </c>
      <c r="Q274" s="11"/>
      <c r="R274" s="15">
        <f t="shared" si="12"/>
        <v>0</v>
      </c>
      <c r="S274" s="16">
        <f t="shared" si="13"/>
        <v>0</v>
      </c>
    </row>
    <row r="275" spans="1:19" ht="50.1" customHeight="1" x14ac:dyDescent="0.3">
      <c r="A275" s="9">
        <f t="shared" si="14"/>
        <v>268</v>
      </c>
      <c r="B275" s="9" t="s">
        <v>3415</v>
      </c>
      <c r="C275" s="9" t="s">
        <v>3416</v>
      </c>
      <c r="D275" s="4" t="s">
        <v>317</v>
      </c>
      <c r="E275" s="9" t="s">
        <v>11662</v>
      </c>
      <c r="F275" s="9" t="s">
        <v>11660</v>
      </c>
      <c r="G275" s="9" t="s">
        <v>11660</v>
      </c>
      <c r="H275" s="9" t="s">
        <v>11660</v>
      </c>
      <c r="I275" s="9" t="s">
        <v>11660</v>
      </c>
      <c r="J275" s="9" t="s">
        <v>11660</v>
      </c>
      <c r="K275" s="9" t="s">
        <v>11660</v>
      </c>
      <c r="L275" s="9" t="s">
        <v>11660</v>
      </c>
      <c r="M275" s="9" t="s">
        <v>11660</v>
      </c>
      <c r="N275" s="9" t="s">
        <v>11660</v>
      </c>
      <c r="P275" s="9">
        <v>0</v>
      </c>
      <c r="Q275" s="12"/>
      <c r="R275" s="17">
        <f t="shared" si="12"/>
        <v>0</v>
      </c>
      <c r="S275" s="18">
        <f t="shared" si="13"/>
        <v>0</v>
      </c>
    </row>
    <row r="276" spans="1:19" ht="50.1" customHeight="1" x14ac:dyDescent="0.3">
      <c r="A276" s="4">
        <f t="shared" si="14"/>
        <v>269</v>
      </c>
      <c r="B276" s="4" t="s">
        <v>3439</v>
      </c>
      <c r="C276" s="4" t="s">
        <v>3440</v>
      </c>
      <c r="D276" s="4" t="s">
        <v>317</v>
      </c>
      <c r="E276" s="4" t="s">
        <v>11662</v>
      </c>
      <c r="F276" s="4" t="s">
        <v>11660</v>
      </c>
      <c r="G276" s="4" t="s">
        <v>11660</v>
      </c>
      <c r="H276" s="4" t="s">
        <v>11660</v>
      </c>
      <c r="I276" s="4" t="s">
        <v>11660</v>
      </c>
      <c r="J276" s="4" t="s">
        <v>11660</v>
      </c>
      <c r="K276" s="4" t="s">
        <v>11660</v>
      </c>
      <c r="L276" s="4" t="s">
        <v>11660</v>
      </c>
      <c r="M276" s="4" t="s">
        <v>11660</v>
      </c>
      <c r="N276" s="4" t="s">
        <v>11660</v>
      </c>
      <c r="P276" s="4">
        <v>0</v>
      </c>
      <c r="Q276" s="11"/>
      <c r="R276" s="15">
        <f t="shared" si="12"/>
        <v>0</v>
      </c>
      <c r="S276" s="16">
        <f t="shared" si="13"/>
        <v>0</v>
      </c>
    </row>
    <row r="277" spans="1:19" ht="50.1" customHeight="1" x14ac:dyDescent="0.3">
      <c r="A277" s="9">
        <f t="shared" si="14"/>
        <v>270</v>
      </c>
      <c r="B277" s="9" t="s">
        <v>3477</v>
      </c>
      <c r="C277" s="9" t="s">
        <v>3478</v>
      </c>
      <c r="D277" s="4" t="s">
        <v>317</v>
      </c>
      <c r="E277" s="9" t="s">
        <v>11662</v>
      </c>
      <c r="F277" s="9" t="s">
        <v>11660</v>
      </c>
      <c r="G277" s="9" t="s">
        <v>11660</v>
      </c>
      <c r="H277" s="9" t="s">
        <v>11660</v>
      </c>
      <c r="I277" s="9" t="s">
        <v>11660</v>
      </c>
      <c r="J277" s="9" t="s">
        <v>11660</v>
      </c>
      <c r="K277" s="9" t="s">
        <v>11660</v>
      </c>
      <c r="L277" s="9" t="s">
        <v>11660</v>
      </c>
      <c r="M277" s="9" t="s">
        <v>11660</v>
      </c>
      <c r="N277" s="9" t="s">
        <v>11660</v>
      </c>
      <c r="P277" s="9">
        <v>0</v>
      </c>
      <c r="Q277" s="12"/>
      <c r="R277" s="17">
        <f t="shared" si="12"/>
        <v>0</v>
      </c>
      <c r="S277" s="18">
        <f t="shared" si="13"/>
        <v>0</v>
      </c>
    </row>
    <row r="278" spans="1:19" ht="50.1" customHeight="1" x14ac:dyDescent="0.3">
      <c r="A278" s="4">
        <f t="shared" si="14"/>
        <v>271</v>
      </c>
      <c r="B278" s="4" t="s">
        <v>3515</v>
      </c>
      <c r="C278" s="4" t="s">
        <v>3516</v>
      </c>
      <c r="D278" s="4" t="s">
        <v>317</v>
      </c>
      <c r="E278" s="4" t="s">
        <v>11662</v>
      </c>
      <c r="F278" s="4" t="s">
        <v>11660</v>
      </c>
      <c r="G278" s="4" t="s">
        <v>11660</v>
      </c>
      <c r="H278" s="4" t="s">
        <v>11660</v>
      </c>
      <c r="I278" s="4" t="s">
        <v>11660</v>
      </c>
      <c r="J278" s="4" t="s">
        <v>11660</v>
      </c>
      <c r="K278" s="4" t="s">
        <v>11660</v>
      </c>
      <c r="L278" s="4" t="s">
        <v>11660</v>
      </c>
      <c r="M278" s="4" t="s">
        <v>11660</v>
      </c>
      <c r="N278" s="4" t="s">
        <v>11660</v>
      </c>
      <c r="P278" s="4">
        <v>0</v>
      </c>
      <c r="Q278" s="11"/>
      <c r="R278" s="15">
        <f t="shared" si="12"/>
        <v>0</v>
      </c>
      <c r="S278" s="16">
        <f t="shared" si="13"/>
        <v>0</v>
      </c>
    </row>
    <row r="279" spans="1:19" ht="50.1" customHeight="1" x14ac:dyDescent="0.3">
      <c r="A279" s="9">
        <f t="shared" si="14"/>
        <v>272</v>
      </c>
      <c r="B279" s="9" t="s">
        <v>3652</v>
      </c>
      <c r="C279" s="9" t="s">
        <v>3653</v>
      </c>
      <c r="D279" s="4" t="s">
        <v>317</v>
      </c>
      <c r="E279" s="9" t="s">
        <v>11662</v>
      </c>
      <c r="F279" s="9" t="s">
        <v>11660</v>
      </c>
      <c r="G279" s="9" t="s">
        <v>11660</v>
      </c>
      <c r="H279" s="9" t="s">
        <v>11660</v>
      </c>
      <c r="I279" s="9" t="s">
        <v>11660</v>
      </c>
      <c r="J279" s="9" t="s">
        <v>11660</v>
      </c>
      <c r="K279" s="9" t="s">
        <v>11660</v>
      </c>
      <c r="L279" s="9" t="s">
        <v>11660</v>
      </c>
      <c r="M279" s="9" t="s">
        <v>11660</v>
      </c>
      <c r="N279" s="9" t="s">
        <v>11660</v>
      </c>
      <c r="P279" s="9">
        <v>0</v>
      </c>
      <c r="Q279" s="12"/>
      <c r="R279" s="17">
        <f t="shared" si="12"/>
        <v>0</v>
      </c>
      <c r="S279" s="18">
        <f t="shared" si="13"/>
        <v>0</v>
      </c>
    </row>
    <row r="280" spans="1:19" ht="50.1" customHeight="1" x14ac:dyDescent="0.3">
      <c r="A280" s="4">
        <f t="shared" si="14"/>
        <v>273</v>
      </c>
      <c r="B280" s="4" t="s">
        <v>3805</v>
      </c>
      <c r="C280" s="4" t="s">
        <v>3806</v>
      </c>
      <c r="D280" s="4" t="s">
        <v>317</v>
      </c>
      <c r="E280" s="4" t="s">
        <v>11662</v>
      </c>
      <c r="F280" s="4" t="s">
        <v>11660</v>
      </c>
      <c r="G280" s="4" t="s">
        <v>11660</v>
      </c>
      <c r="H280" s="4" t="s">
        <v>11660</v>
      </c>
      <c r="I280" s="4" t="s">
        <v>11660</v>
      </c>
      <c r="J280" s="4" t="s">
        <v>11660</v>
      </c>
      <c r="K280" s="4" t="s">
        <v>11660</v>
      </c>
      <c r="L280" s="4" t="s">
        <v>11660</v>
      </c>
      <c r="M280" s="4" t="s">
        <v>11660</v>
      </c>
      <c r="N280" s="4" t="s">
        <v>11660</v>
      </c>
      <c r="P280" s="4">
        <v>0</v>
      </c>
      <c r="Q280" s="11"/>
      <c r="R280" s="15">
        <f t="shared" si="12"/>
        <v>0</v>
      </c>
      <c r="S280" s="16">
        <f t="shared" si="13"/>
        <v>0</v>
      </c>
    </row>
    <row r="281" spans="1:19" ht="50.1" customHeight="1" x14ac:dyDescent="0.3">
      <c r="A281" s="9">
        <f t="shared" si="14"/>
        <v>274</v>
      </c>
      <c r="B281" s="9" t="s">
        <v>3873</v>
      </c>
      <c r="C281" s="9" t="s">
        <v>3874</v>
      </c>
      <c r="D281" s="4" t="s">
        <v>317</v>
      </c>
      <c r="E281" s="9" t="s">
        <v>11662</v>
      </c>
      <c r="F281" s="9" t="s">
        <v>11660</v>
      </c>
      <c r="G281" s="9" t="s">
        <v>11660</v>
      </c>
      <c r="H281" s="9" t="s">
        <v>11660</v>
      </c>
      <c r="I281" s="9" t="s">
        <v>11660</v>
      </c>
      <c r="J281" s="9" t="s">
        <v>11660</v>
      </c>
      <c r="K281" s="9" t="s">
        <v>11660</v>
      </c>
      <c r="L281" s="9" t="s">
        <v>11660</v>
      </c>
      <c r="M281" s="9" t="s">
        <v>11660</v>
      </c>
      <c r="N281" s="9" t="s">
        <v>11660</v>
      </c>
      <c r="P281" s="9">
        <v>0</v>
      </c>
      <c r="Q281" s="12"/>
      <c r="R281" s="17">
        <f t="shared" si="12"/>
        <v>0</v>
      </c>
      <c r="S281" s="18">
        <f t="shared" si="13"/>
        <v>0</v>
      </c>
    </row>
    <row r="282" spans="1:19" ht="50.1" customHeight="1" x14ac:dyDescent="0.3">
      <c r="A282" s="4">
        <f t="shared" si="14"/>
        <v>275</v>
      </c>
      <c r="B282" s="4" t="s">
        <v>3883</v>
      </c>
      <c r="C282" s="4" t="s">
        <v>3884</v>
      </c>
      <c r="D282" s="4" t="s">
        <v>317</v>
      </c>
      <c r="E282" s="4" t="s">
        <v>11662</v>
      </c>
      <c r="F282" s="4" t="s">
        <v>817</v>
      </c>
      <c r="G282" s="4" t="s">
        <v>891</v>
      </c>
      <c r="H282" s="4" t="s">
        <v>3889</v>
      </c>
      <c r="I282" s="4" t="s">
        <v>3890</v>
      </c>
      <c r="J282" s="4" t="s">
        <v>1123</v>
      </c>
      <c r="K282" s="4" t="s">
        <v>2391</v>
      </c>
      <c r="L282" s="4" t="s">
        <v>3891</v>
      </c>
      <c r="M282" s="4" t="s">
        <v>3892</v>
      </c>
      <c r="N282" s="4" t="s">
        <v>3893</v>
      </c>
      <c r="P282" s="4">
        <v>0</v>
      </c>
      <c r="Q282" s="11" t="s">
        <v>11664</v>
      </c>
      <c r="R282" s="15">
        <f t="shared" si="12"/>
        <v>0</v>
      </c>
      <c r="S282" s="16">
        <f t="shared" si="13"/>
        <v>0</v>
      </c>
    </row>
    <row r="283" spans="1:19" ht="50.1" customHeight="1" x14ac:dyDescent="0.3">
      <c r="A283" s="9">
        <f t="shared" si="14"/>
        <v>276</v>
      </c>
      <c r="B283" s="9" t="s">
        <v>3956</v>
      </c>
      <c r="C283" s="9" t="s">
        <v>3957</v>
      </c>
      <c r="D283" s="4" t="s">
        <v>317</v>
      </c>
      <c r="E283" s="9" t="s">
        <v>11662</v>
      </c>
      <c r="F283" s="9" t="s">
        <v>817</v>
      </c>
      <c r="G283" s="9" t="s">
        <v>818</v>
      </c>
      <c r="H283" s="9" t="s">
        <v>3962</v>
      </c>
      <c r="I283" s="9" t="s">
        <v>3963</v>
      </c>
      <c r="J283" s="9" t="s">
        <v>589</v>
      </c>
      <c r="K283" s="9" t="s">
        <v>3964</v>
      </c>
      <c r="L283" s="9" t="s">
        <v>822</v>
      </c>
      <c r="M283" s="9" t="s">
        <v>3965</v>
      </c>
      <c r="N283" s="9" t="s">
        <v>3966</v>
      </c>
      <c r="P283" s="9">
        <v>1</v>
      </c>
      <c r="Q283" s="12"/>
      <c r="R283" s="17">
        <f t="shared" si="12"/>
        <v>2</v>
      </c>
      <c r="S283" s="18">
        <f t="shared" si="13"/>
        <v>8</v>
      </c>
    </row>
    <row r="284" spans="1:19" ht="50.1" customHeight="1" x14ac:dyDescent="0.3">
      <c r="A284" s="9">
        <f t="shared" si="14"/>
        <v>276</v>
      </c>
      <c r="B284" s="9" t="s">
        <v>3956</v>
      </c>
      <c r="C284" s="9" t="s">
        <v>3957</v>
      </c>
      <c r="D284" s="4" t="s">
        <v>317</v>
      </c>
      <c r="E284" s="9" t="s">
        <v>11662</v>
      </c>
      <c r="F284" s="9" t="s">
        <v>585</v>
      </c>
      <c r="G284" s="9" t="s">
        <v>818</v>
      </c>
      <c r="H284" s="9" t="s">
        <v>3967</v>
      </c>
      <c r="I284" s="9" t="s">
        <v>3968</v>
      </c>
      <c r="J284" s="9" t="s">
        <v>589</v>
      </c>
      <c r="K284" s="9" t="s">
        <v>1068</v>
      </c>
      <c r="L284" s="9" t="s">
        <v>3969</v>
      </c>
      <c r="M284" s="9" t="s">
        <v>3970</v>
      </c>
      <c r="N284" s="9" t="s">
        <v>3971</v>
      </c>
      <c r="P284" s="9">
        <v>0</v>
      </c>
      <c r="Q284" s="12" t="s">
        <v>11663</v>
      </c>
      <c r="R284" s="17">
        <f t="shared" si="12"/>
        <v>2</v>
      </c>
      <c r="S284" s="18">
        <f t="shared" si="13"/>
        <v>8</v>
      </c>
    </row>
    <row r="285" spans="1:19" ht="50.1" customHeight="1" x14ac:dyDescent="0.3">
      <c r="A285" s="9">
        <f t="shared" si="14"/>
        <v>276</v>
      </c>
      <c r="B285" s="9" t="s">
        <v>3956</v>
      </c>
      <c r="C285" s="9" t="s">
        <v>3957</v>
      </c>
      <c r="D285" s="4" t="s">
        <v>317</v>
      </c>
      <c r="E285" s="9" t="s">
        <v>11662</v>
      </c>
      <c r="F285" s="9" t="s">
        <v>817</v>
      </c>
      <c r="G285" s="9" t="s">
        <v>818</v>
      </c>
      <c r="H285" s="9" t="s">
        <v>3972</v>
      </c>
      <c r="I285" s="9" t="s">
        <v>3973</v>
      </c>
      <c r="J285" s="9" t="s">
        <v>589</v>
      </c>
      <c r="K285" s="9" t="s">
        <v>3974</v>
      </c>
      <c r="L285" s="9" t="s">
        <v>3849</v>
      </c>
      <c r="M285" s="9" t="s">
        <v>3975</v>
      </c>
      <c r="N285" s="9" t="s">
        <v>3976</v>
      </c>
      <c r="P285" s="9">
        <v>1</v>
      </c>
      <c r="Q285" s="12"/>
      <c r="R285" s="17">
        <f t="shared" si="12"/>
        <v>2</v>
      </c>
      <c r="S285" s="18">
        <f t="shared" si="13"/>
        <v>8</v>
      </c>
    </row>
    <row r="286" spans="1:19" ht="50.1" customHeight="1" x14ac:dyDescent="0.3">
      <c r="A286" s="4">
        <f t="shared" si="14"/>
        <v>277</v>
      </c>
      <c r="B286" s="4" t="s">
        <v>4034</v>
      </c>
      <c r="C286" s="4" t="s">
        <v>4035</v>
      </c>
      <c r="D286" s="4" t="s">
        <v>317</v>
      </c>
      <c r="E286" s="4" t="s">
        <v>11662</v>
      </c>
      <c r="F286" s="4" t="s">
        <v>11660</v>
      </c>
      <c r="G286" s="4" t="s">
        <v>11660</v>
      </c>
      <c r="H286" s="4" t="s">
        <v>11660</v>
      </c>
      <c r="I286" s="4" t="s">
        <v>11660</v>
      </c>
      <c r="J286" s="4" t="s">
        <v>11660</v>
      </c>
      <c r="K286" s="4" t="s">
        <v>11660</v>
      </c>
      <c r="L286" s="4" t="s">
        <v>11660</v>
      </c>
      <c r="M286" s="4" t="s">
        <v>11660</v>
      </c>
      <c r="N286" s="4" t="s">
        <v>11660</v>
      </c>
      <c r="P286" s="4">
        <v>0</v>
      </c>
      <c r="Q286" s="11"/>
      <c r="R286" s="15">
        <f t="shared" si="12"/>
        <v>0</v>
      </c>
      <c r="S286" s="16">
        <f t="shared" si="13"/>
        <v>0</v>
      </c>
    </row>
    <row r="287" spans="1:19" ht="50.1" customHeight="1" x14ac:dyDescent="0.3">
      <c r="A287" s="9">
        <f t="shared" si="14"/>
        <v>278</v>
      </c>
      <c r="B287" s="9" t="s">
        <v>4064</v>
      </c>
      <c r="C287" s="9" t="s">
        <v>4065</v>
      </c>
      <c r="D287" s="4" t="s">
        <v>317</v>
      </c>
      <c r="E287" s="9" t="s">
        <v>11662</v>
      </c>
      <c r="F287" s="9" t="s">
        <v>11660</v>
      </c>
      <c r="G287" s="9" t="s">
        <v>11660</v>
      </c>
      <c r="H287" s="9" t="s">
        <v>11660</v>
      </c>
      <c r="I287" s="9" t="s">
        <v>11660</v>
      </c>
      <c r="J287" s="9" t="s">
        <v>11660</v>
      </c>
      <c r="K287" s="9" t="s">
        <v>11660</v>
      </c>
      <c r="L287" s="9" t="s">
        <v>11660</v>
      </c>
      <c r="M287" s="9" t="s">
        <v>11660</v>
      </c>
      <c r="N287" s="9" t="s">
        <v>11660</v>
      </c>
      <c r="P287" s="9">
        <v>0</v>
      </c>
      <c r="Q287" s="12"/>
      <c r="R287" s="17">
        <f t="shared" si="12"/>
        <v>0</v>
      </c>
      <c r="S287" s="18">
        <f t="shared" si="13"/>
        <v>0</v>
      </c>
    </row>
    <row r="288" spans="1:19" ht="50.1" customHeight="1" x14ac:dyDescent="0.3">
      <c r="A288" s="4">
        <f t="shared" si="14"/>
        <v>279</v>
      </c>
      <c r="B288" s="4" t="s">
        <v>4083</v>
      </c>
      <c r="C288" s="4" t="s">
        <v>4084</v>
      </c>
      <c r="D288" s="4" t="s">
        <v>317</v>
      </c>
      <c r="E288" s="4" t="s">
        <v>11662</v>
      </c>
      <c r="F288" s="4" t="s">
        <v>11660</v>
      </c>
      <c r="G288" s="4" t="s">
        <v>11660</v>
      </c>
      <c r="H288" s="4" t="s">
        <v>11660</v>
      </c>
      <c r="I288" s="4" t="s">
        <v>11660</v>
      </c>
      <c r="J288" s="4" t="s">
        <v>11660</v>
      </c>
      <c r="K288" s="4" t="s">
        <v>11660</v>
      </c>
      <c r="L288" s="4" t="s">
        <v>11660</v>
      </c>
      <c r="M288" s="4" t="s">
        <v>11660</v>
      </c>
      <c r="N288" s="4" t="s">
        <v>11660</v>
      </c>
      <c r="P288" s="4">
        <v>0</v>
      </c>
      <c r="Q288" s="11"/>
      <c r="R288" s="15">
        <f t="shared" si="12"/>
        <v>0</v>
      </c>
      <c r="S288" s="16">
        <f t="shared" si="13"/>
        <v>0</v>
      </c>
    </row>
    <row r="289" spans="1:19" ht="50.1" customHeight="1" x14ac:dyDescent="0.3">
      <c r="A289" s="9">
        <f t="shared" si="14"/>
        <v>280</v>
      </c>
      <c r="B289" s="9" t="s">
        <v>4120</v>
      </c>
      <c r="C289" s="9" t="s">
        <v>4121</v>
      </c>
      <c r="D289" s="4" t="s">
        <v>317</v>
      </c>
      <c r="E289" s="9" t="s">
        <v>11662</v>
      </c>
      <c r="F289" s="9" t="s">
        <v>11660</v>
      </c>
      <c r="G289" s="9" t="s">
        <v>11660</v>
      </c>
      <c r="H289" s="9" t="s">
        <v>11660</v>
      </c>
      <c r="I289" s="9" t="s">
        <v>11660</v>
      </c>
      <c r="J289" s="9" t="s">
        <v>11660</v>
      </c>
      <c r="K289" s="9" t="s">
        <v>11660</v>
      </c>
      <c r="L289" s="9" t="s">
        <v>11660</v>
      </c>
      <c r="M289" s="9" t="s">
        <v>11660</v>
      </c>
      <c r="N289" s="9" t="s">
        <v>11660</v>
      </c>
      <c r="P289" s="9">
        <v>0</v>
      </c>
      <c r="Q289" s="12"/>
      <c r="R289" s="17">
        <f t="shared" si="12"/>
        <v>0</v>
      </c>
      <c r="S289" s="18">
        <f t="shared" si="13"/>
        <v>0</v>
      </c>
    </row>
    <row r="290" spans="1:19" ht="50.1" customHeight="1" x14ac:dyDescent="0.3">
      <c r="A290" s="4">
        <f t="shared" si="14"/>
        <v>281</v>
      </c>
      <c r="B290" s="4" t="s">
        <v>4131</v>
      </c>
      <c r="C290" s="4" t="s">
        <v>4132</v>
      </c>
      <c r="D290" s="4" t="s">
        <v>317</v>
      </c>
      <c r="E290" s="4" t="s">
        <v>11662</v>
      </c>
      <c r="F290" s="4" t="s">
        <v>11660</v>
      </c>
      <c r="G290" s="4" t="s">
        <v>11660</v>
      </c>
      <c r="H290" s="4" t="s">
        <v>11660</v>
      </c>
      <c r="I290" s="4" t="s">
        <v>11660</v>
      </c>
      <c r="J290" s="4" t="s">
        <v>11660</v>
      </c>
      <c r="K290" s="4" t="s">
        <v>11660</v>
      </c>
      <c r="L290" s="4" t="s">
        <v>11660</v>
      </c>
      <c r="M290" s="4" t="s">
        <v>11660</v>
      </c>
      <c r="N290" s="4" t="s">
        <v>11660</v>
      </c>
      <c r="P290" s="4">
        <v>0</v>
      </c>
      <c r="Q290" s="11"/>
      <c r="R290" s="15">
        <f t="shared" si="12"/>
        <v>0</v>
      </c>
      <c r="S290" s="16">
        <f t="shared" si="13"/>
        <v>0</v>
      </c>
    </row>
    <row r="291" spans="1:19" ht="50.1" customHeight="1" x14ac:dyDescent="0.3">
      <c r="A291" s="9">
        <f t="shared" si="14"/>
        <v>282</v>
      </c>
      <c r="B291" s="9" t="s">
        <v>4142</v>
      </c>
      <c r="C291" s="9" t="s">
        <v>4143</v>
      </c>
      <c r="D291" s="4" t="s">
        <v>317</v>
      </c>
      <c r="E291" s="9" t="s">
        <v>11662</v>
      </c>
      <c r="F291" s="9" t="s">
        <v>11660</v>
      </c>
      <c r="G291" s="9" t="s">
        <v>11660</v>
      </c>
      <c r="H291" s="9" t="s">
        <v>11660</v>
      </c>
      <c r="I291" s="9" t="s">
        <v>11660</v>
      </c>
      <c r="J291" s="9" t="s">
        <v>11660</v>
      </c>
      <c r="K291" s="9" t="s">
        <v>11660</v>
      </c>
      <c r="L291" s="9" t="s">
        <v>11660</v>
      </c>
      <c r="M291" s="9" t="s">
        <v>11660</v>
      </c>
      <c r="N291" s="9" t="s">
        <v>11660</v>
      </c>
      <c r="P291" s="9">
        <v>0</v>
      </c>
      <c r="Q291" s="12"/>
      <c r="R291" s="17">
        <f t="shared" si="12"/>
        <v>0</v>
      </c>
      <c r="S291" s="18">
        <f t="shared" si="13"/>
        <v>0</v>
      </c>
    </row>
    <row r="292" spans="1:19" ht="50.1" customHeight="1" x14ac:dyDescent="0.3">
      <c r="A292" s="4">
        <f t="shared" si="14"/>
        <v>283</v>
      </c>
      <c r="B292" s="4" t="s">
        <v>4155</v>
      </c>
      <c r="C292" s="4" t="s">
        <v>4156</v>
      </c>
      <c r="D292" s="4" t="s">
        <v>317</v>
      </c>
      <c r="E292" s="4" t="s">
        <v>11662</v>
      </c>
      <c r="F292" s="4" t="s">
        <v>11660</v>
      </c>
      <c r="G292" s="4" t="s">
        <v>11660</v>
      </c>
      <c r="H292" s="4" t="s">
        <v>11660</v>
      </c>
      <c r="I292" s="4" t="s">
        <v>11660</v>
      </c>
      <c r="J292" s="4" t="s">
        <v>11660</v>
      </c>
      <c r="K292" s="4" t="s">
        <v>11660</v>
      </c>
      <c r="L292" s="4" t="s">
        <v>11660</v>
      </c>
      <c r="M292" s="4" t="s">
        <v>11660</v>
      </c>
      <c r="N292" s="4" t="s">
        <v>11660</v>
      </c>
      <c r="P292" s="4">
        <v>0</v>
      </c>
      <c r="Q292" s="11"/>
      <c r="R292" s="15">
        <f t="shared" si="12"/>
        <v>0</v>
      </c>
      <c r="S292" s="16">
        <f t="shared" si="13"/>
        <v>0</v>
      </c>
    </row>
    <row r="293" spans="1:19" ht="50.1" customHeight="1" x14ac:dyDescent="0.3">
      <c r="A293" s="9">
        <f t="shared" si="14"/>
        <v>284</v>
      </c>
      <c r="B293" s="9" t="s">
        <v>4167</v>
      </c>
      <c r="C293" s="9" t="s">
        <v>4168</v>
      </c>
      <c r="D293" s="4" t="s">
        <v>317</v>
      </c>
      <c r="E293" s="9" t="s">
        <v>11662</v>
      </c>
      <c r="F293" s="9" t="s">
        <v>11660</v>
      </c>
      <c r="G293" s="9" t="s">
        <v>11660</v>
      </c>
      <c r="H293" s="9" t="s">
        <v>11660</v>
      </c>
      <c r="I293" s="9" t="s">
        <v>11660</v>
      </c>
      <c r="J293" s="9" t="s">
        <v>11660</v>
      </c>
      <c r="K293" s="9" t="s">
        <v>11660</v>
      </c>
      <c r="L293" s="9" t="s">
        <v>11660</v>
      </c>
      <c r="M293" s="9" t="s">
        <v>11660</v>
      </c>
      <c r="N293" s="9" t="s">
        <v>11660</v>
      </c>
      <c r="P293" s="9">
        <v>0</v>
      </c>
      <c r="Q293" s="12"/>
      <c r="R293" s="17">
        <f t="shared" si="12"/>
        <v>0</v>
      </c>
      <c r="S293" s="18">
        <f t="shared" si="13"/>
        <v>0</v>
      </c>
    </row>
    <row r="294" spans="1:19" ht="50.1" customHeight="1" x14ac:dyDescent="0.3">
      <c r="A294" s="4">
        <f t="shared" si="14"/>
        <v>285</v>
      </c>
      <c r="B294" s="4" t="s">
        <v>4316</v>
      </c>
      <c r="C294" s="4" t="s">
        <v>4317</v>
      </c>
      <c r="D294" s="4" t="s">
        <v>317</v>
      </c>
      <c r="E294" s="4" t="s">
        <v>11662</v>
      </c>
      <c r="F294" s="4" t="s">
        <v>11660</v>
      </c>
      <c r="G294" s="4" t="s">
        <v>11660</v>
      </c>
      <c r="H294" s="4" t="s">
        <v>11660</v>
      </c>
      <c r="I294" s="4" t="s">
        <v>11660</v>
      </c>
      <c r="J294" s="4" t="s">
        <v>11660</v>
      </c>
      <c r="K294" s="4" t="s">
        <v>11660</v>
      </c>
      <c r="L294" s="4" t="s">
        <v>11660</v>
      </c>
      <c r="M294" s="4" t="s">
        <v>11660</v>
      </c>
      <c r="N294" s="4" t="s">
        <v>11660</v>
      </c>
      <c r="P294" s="4">
        <v>0</v>
      </c>
      <c r="Q294" s="11"/>
      <c r="R294" s="15">
        <f t="shared" si="12"/>
        <v>0</v>
      </c>
      <c r="S294" s="16">
        <f t="shared" si="13"/>
        <v>0</v>
      </c>
    </row>
    <row r="295" spans="1:19" ht="50.1" customHeight="1" x14ac:dyDescent="0.3">
      <c r="A295" s="9">
        <f t="shared" si="14"/>
        <v>286</v>
      </c>
      <c r="B295" s="9" t="s">
        <v>4469</v>
      </c>
      <c r="C295" s="9" t="s">
        <v>4470</v>
      </c>
      <c r="D295" s="4" t="s">
        <v>317</v>
      </c>
      <c r="E295" s="9" t="s">
        <v>11662</v>
      </c>
      <c r="F295" s="9" t="s">
        <v>11660</v>
      </c>
      <c r="G295" s="9" t="s">
        <v>11660</v>
      </c>
      <c r="H295" s="9" t="s">
        <v>11660</v>
      </c>
      <c r="I295" s="9" t="s">
        <v>11660</v>
      </c>
      <c r="J295" s="9" t="s">
        <v>11660</v>
      </c>
      <c r="K295" s="9" t="s">
        <v>11660</v>
      </c>
      <c r="L295" s="9" t="s">
        <v>11660</v>
      </c>
      <c r="M295" s="9" t="s">
        <v>11660</v>
      </c>
      <c r="N295" s="9" t="s">
        <v>11660</v>
      </c>
      <c r="P295" s="9">
        <v>0</v>
      </c>
      <c r="Q295" s="12"/>
      <c r="R295" s="17">
        <f t="shared" si="12"/>
        <v>0</v>
      </c>
      <c r="S295" s="18">
        <f t="shared" si="13"/>
        <v>0</v>
      </c>
    </row>
    <row r="296" spans="1:19" ht="50.1" customHeight="1" x14ac:dyDescent="0.3">
      <c r="A296" s="4">
        <f t="shared" si="14"/>
        <v>287</v>
      </c>
      <c r="B296" s="4" t="s">
        <v>4484</v>
      </c>
      <c r="C296" s="4" t="s">
        <v>4485</v>
      </c>
      <c r="D296" s="4" t="s">
        <v>317</v>
      </c>
      <c r="E296" s="4" t="s">
        <v>11662</v>
      </c>
      <c r="F296" s="4" t="s">
        <v>11660</v>
      </c>
      <c r="G296" s="4" t="s">
        <v>11660</v>
      </c>
      <c r="H296" s="4" t="s">
        <v>11660</v>
      </c>
      <c r="I296" s="4" t="s">
        <v>11660</v>
      </c>
      <c r="J296" s="4" t="s">
        <v>11660</v>
      </c>
      <c r="K296" s="4" t="s">
        <v>11660</v>
      </c>
      <c r="L296" s="4" t="s">
        <v>11660</v>
      </c>
      <c r="M296" s="4" t="s">
        <v>11660</v>
      </c>
      <c r="N296" s="4" t="s">
        <v>11660</v>
      </c>
      <c r="P296" s="4">
        <v>0</v>
      </c>
      <c r="Q296" s="11"/>
      <c r="R296" s="15">
        <f t="shared" si="12"/>
        <v>0</v>
      </c>
      <c r="S296" s="16">
        <f t="shared" si="13"/>
        <v>0</v>
      </c>
    </row>
    <row r="297" spans="1:19" ht="50.1" customHeight="1" x14ac:dyDescent="0.3">
      <c r="A297" s="9">
        <f t="shared" si="14"/>
        <v>288</v>
      </c>
      <c r="B297" s="9" t="s">
        <v>4501</v>
      </c>
      <c r="C297" s="9" t="s">
        <v>4502</v>
      </c>
      <c r="D297" s="4" t="s">
        <v>317</v>
      </c>
      <c r="E297" s="9" t="s">
        <v>11662</v>
      </c>
      <c r="F297" s="9" t="s">
        <v>11660</v>
      </c>
      <c r="G297" s="9" t="s">
        <v>11660</v>
      </c>
      <c r="H297" s="9" t="s">
        <v>11660</v>
      </c>
      <c r="I297" s="9" t="s">
        <v>11660</v>
      </c>
      <c r="J297" s="9" t="s">
        <v>11660</v>
      </c>
      <c r="K297" s="9" t="s">
        <v>11660</v>
      </c>
      <c r="L297" s="9" t="s">
        <v>11660</v>
      </c>
      <c r="M297" s="9" t="s">
        <v>11660</v>
      </c>
      <c r="N297" s="9" t="s">
        <v>11660</v>
      </c>
      <c r="P297" s="9">
        <v>0</v>
      </c>
      <c r="Q297" s="12"/>
      <c r="R297" s="17">
        <f t="shared" si="12"/>
        <v>0</v>
      </c>
      <c r="S297" s="18">
        <f t="shared" si="13"/>
        <v>0</v>
      </c>
    </row>
    <row r="298" spans="1:19" ht="50.1" customHeight="1" x14ac:dyDescent="0.3">
      <c r="A298" s="4">
        <f t="shared" si="14"/>
        <v>289</v>
      </c>
      <c r="B298" s="4" t="s">
        <v>4584</v>
      </c>
      <c r="C298" s="4" t="s">
        <v>4585</v>
      </c>
      <c r="D298" s="4" t="s">
        <v>317</v>
      </c>
      <c r="E298" s="4" t="s">
        <v>11662</v>
      </c>
      <c r="F298" s="4" t="s">
        <v>11660</v>
      </c>
      <c r="G298" s="4" t="s">
        <v>11660</v>
      </c>
      <c r="H298" s="4" t="s">
        <v>11660</v>
      </c>
      <c r="I298" s="4" t="s">
        <v>11660</v>
      </c>
      <c r="J298" s="4" t="s">
        <v>11660</v>
      </c>
      <c r="K298" s="4" t="s">
        <v>11660</v>
      </c>
      <c r="L298" s="4" t="s">
        <v>11660</v>
      </c>
      <c r="M298" s="4" t="s">
        <v>11660</v>
      </c>
      <c r="N298" s="4" t="s">
        <v>11660</v>
      </c>
      <c r="P298" s="4">
        <v>0</v>
      </c>
      <c r="Q298" s="11"/>
      <c r="R298" s="15">
        <f t="shared" si="12"/>
        <v>0</v>
      </c>
      <c r="S298" s="16">
        <f t="shared" si="13"/>
        <v>0</v>
      </c>
    </row>
    <row r="299" spans="1:19" ht="50.1" customHeight="1" x14ac:dyDescent="0.3">
      <c r="A299" s="9">
        <f t="shared" si="14"/>
        <v>290</v>
      </c>
      <c r="B299" s="9" t="s">
        <v>4636</v>
      </c>
      <c r="C299" s="9" t="s">
        <v>4637</v>
      </c>
      <c r="D299" s="4" t="s">
        <v>317</v>
      </c>
      <c r="E299" s="9" t="s">
        <v>11662</v>
      </c>
      <c r="F299" s="9" t="s">
        <v>11660</v>
      </c>
      <c r="G299" s="9" t="s">
        <v>11660</v>
      </c>
      <c r="H299" s="9" t="s">
        <v>11660</v>
      </c>
      <c r="I299" s="9" t="s">
        <v>11660</v>
      </c>
      <c r="J299" s="9" t="s">
        <v>11660</v>
      </c>
      <c r="K299" s="9" t="s">
        <v>11660</v>
      </c>
      <c r="L299" s="9" t="s">
        <v>11660</v>
      </c>
      <c r="M299" s="9" t="s">
        <v>11660</v>
      </c>
      <c r="N299" s="9" t="s">
        <v>11660</v>
      </c>
      <c r="P299" s="9">
        <v>0</v>
      </c>
      <c r="Q299" s="12"/>
      <c r="R299" s="17">
        <f t="shared" si="12"/>
        <v>0</v>
      </c>
      <c r="S299" s="18">
        <f t="shared" si="13"/>
        <v>0</v>
      </c>
    </row>
    <row r="300" spans="1:19" ht="50.1" customHeight="1" x14ac:dyDescent="0.3">
      <c r="A300" s="4">
        <f t="shared" si="14"/>
        <v>291</v>
      </c>
      <c r="B300" s="4" t="s">
        <v>4721</v>
      </c>
      <c r="C300" s="4" t="s">
        <v>4722</v>
      </c>
      <c r="D300" s="4" t="s">
        <v>317</v>
      </c>
      <c r="E300" s="4" t="s">
        <v>11662</v>
      </c>
      <c r="F300" s="4" t="s">
        <v>11660</v>
      </c>
      <c r="G300" s="4" t="s">
        <v>11660</v>
      </c>
      <c r="H300" s="4" t="s">
        <v>11660</v>
      </c>
      <c r="I300" s="4" t="s">
        <v>11660</v>
      </c>
      <c r="J300" s="4" t="s">
        <v>11660</v>
      </c>
      <c r="K300" s="4" t="s">
        <v>11660</v>
      </c>
      <c r="L300" s="4" t="s">
        <v>11660</v>
      </c>
      <c r="M300" s="4" t="s">
        <v>11660</v>
      </c>
      <c r="N300" s="4" t="s">
        <v>11660</v>
      </c>
      <c r="P300" s="4">
        <v>0</v>
      </c>
      <c r="Q300" s="11"/>
      <c r="R300" s="15">
        <f t="shared" si="12"/>
        <v>0</v>
      </c>
      <c r="S300" s="16">
        <f t="shared" si="13"/>
        <v>0</v>
      </c>
    </row>
    <row r="301" spans="1:19" ht="50.1" customHeight="1" x14ac:dyDescent="0.3">
      <c r="A301" s="9">
        <f t="shared" si="14"/>
        <v>292</v>
      </c>
      <c r="B301" s="9" t="s">
        <v>4730</v>
      </c>
      <c r="C301" s="9" t="s">
        <v>4731</v>
      </c>
      <c r="D301" s="4" t="s">
        <v>317</v>
      </c>
      <c r="E301" s="9" t="s">
        <v>11662</v>
      </c>
      <c r="F301" s="9" t="s">
        <v>11660</v>
      </c>
      <c r="G301" s="9" t="s">
        <v>11660</v>
      </c>
      <c r="H301" s="9" t="s">
        <v>11660</v>
      </c>
      <c r="I301" s="9" t="s">
        <v>11660</v>
      </c>
      <c r="J301" s="9" t="s">
        <v>11660</v>
      </c>
      <c r="K301" s="9" t="s">
        <v>11660</v>
      </c>
      <c r="L301" s="9" t="s">
        <v>11660</v>
      </c>
      <c r="M301" s="9" t="s">
        <v>11660</v>
      </c>
      <c r="N301" s="9" t="s">
        <v>11660</v>
      </c>
      <c r="P301" s="9">
        <v>0</v>
      </c>
      <c r="Q301" s="12"/>
      <c r="R301" s="17">
        <f t="shared" si="12"/>
        <v>0</v>
      </c>
      <c r="S301" s="18">
        <f t="shared" si="13"/>
        <v>0</v>
      </c>
    </row>
    <row r="302" spans="1:19" ht="50.1" customHeight="1" x14ac:dyDescent="0.3">
      <c r="A302" s="4">
        <f t="shared" si="14"/>
        <v>293</v>
      </c>
      <c r="B302" s="4" t="s">
        <v>4827</v>
      </c>
      <c r="C302" s="4" t="s">
        <v>4828</v>
      </c>
      <c r="D302" s="4" t="s">
        <v>317</v>
      </c>
      <c r="E302" s="4" t="s">
        <v>11662</v>
      </c>
      <c r="F302" s="4" t="s">
        <v>11660</v>
      </c>
      <c r="G302" s="4" t="s">
        <v>11660</v>
      </c>
      <c r="H302" s="4" t="s">
        <v>11660</v>
      </c>
      <c r="I302" s="4" t="s">
        <v>11660</v>
      </c>
      <c r="J302" s="4" t="s">
        <v>11660</v>
      </c>
      <c r="K302" s="4" t="s">
        <v>11660</v>
      </c>
      <c r="L302" s="4" t="s">
        <v>11660</v>
      </c>
      <c r="M302" s="4" t="s">
        <v>11660</v>
      </c>
      <c r="N302" s="4" t="s">
        <v>11660</v>
      </c>
      <c r="P302" s="4">
        <v>0</v>
      </c>
      <c r="Q302" s="11"/>
      <c r="R302" s="15">
        <f t="shared" si="12"/>
        <v>0</v>
      </c>
      <c r="S302" s="16">
        <f t="shared" si="13"/>
        <v>0</v>
      </c>
    </row>
    <row r="303" spans="1:19" ht="50.1" customHeight="1" x14ac:dyDescent="0.3">
      <c r="A303" s="9">
        <f t="shared" si="14"/>
        <v>294</v>
      </c>
      <c r="B303" s="9" t="s">
        <v>4848</v>
      </c>
      <c r="C303" s="9" t="s">
        <v>4849</v>
      </c>
      <c r="D303" s="4" t="s">
        <v>317</v>
      </c>
      <c r="E303" s="9" t="s">
        <v>11662</v>
      </c>
      <c r="F303" s="9" t="s">
        <v>11660</v>
      </c>
      <c r="G303" s="9" t="s">
        <v>11660</v>
      </c>
      <c r="H303" s="9" t="s">
        <v>11660</v>
      </c>
      <c r="I303" s="9" t="s">
        <v>11660</v>
      </c>
      <c r="J303" s="9" t="s">
        <v>11660</v>
      </c>
      <c r="K303" s="9" t="s">
        <v>11660</v>
      </c>
      <c r="L303" s="9" t="s">
        <v>11660</v>
      </c>
      <c r="M303" s="9" t="s">
        <v>11660</v>
      </c>
      <c r="N303" s="9" t="s">
        <v>11660</v>
      </c>
      <c r="P303" s="9">
        <v>0</v>
      </c>
      <c r="Q303" s="12"/>
      <c r="R303" s="17">
        <f t="shared" si="12"/>
        <v>0</v>
      </c>
      <c r="S303" s="18">
        <f t="shared" si="13"/>
        <v>0</v>
      </c>
    </row>
    <row r="304" spans="1:19" ht="50.1" customHeight="1" x14ac:dyDescent="0.3">
      <c r="A304" s="4">
        <f t="shared" si="14"/>
        <v>295</v>
      </c>
      <c r="B304" s="4" t="s">
        <v>4871</v>
      </c>
      <c r="C304" s="4" t="s">
        <v>4872</v>
      </c>
      <c r="D304" s="4" t="s">
        <v>317</v>
      </c>
      <c r="E304" s="4" t="s">
        <v>11662</v>
      </c>
      <c r="F304" s="4" t="s">
        <v>11660</v>
      </c>
      <c r="G304" s="4" t="s">
        <v>11660</v>
      </c>
      <c r="H304" s="4" t="s">
        <v>11660</v>
      </c>
      <c r="I304" s="4" t="s">
        <v>11660</v>
      </c>
      <c r="J304" s="4" t="s">
        <v>11660</v>
      </c>
      <c r="K304" s="4" t="s">
        <v>11660</v>
      </c>
      <c r="L304" s="4" t="s">
        <v>11660</v>
      </c>
      <c r="M304" s="4" t="s">
        <v>11660</v>
      </c>
      <c r="N304" s="4" t="s">
        <v>11660</v>
      </c>
      <c r="P304" s="4">
        <v>0</v>
      </c>
      <c r="Q304" s="11"/>
      <c r="R304" s="15">
        <f t="shared" si="12"/>
        <v>0</v>
      </c>
      <c r="S304" s="16">
        <f t="shared" si="13"/>
        <v>0</v>
      </c>
    </row>
    <row r="305" spans="1:19" ht="50.1" customHeight="1" x14ac:dyDescent="0.3">
      <c r="A305" s="9">
        <f t="shared" si="14"/>
        <v>296</v>
      </c>
      <c r="B305" s="9" t="s">
        <v>4879</v>
      </c>
      <c r="C305" s="9" t="s">
        <v>4880</v>
      </c>
      <c r="D305" s="4" t="s">
        <v>317</v>
      </c>
      <c r="E305" s="9" t="s">
        <v>11662</v>
      </c>
      <c r="F305" s="9" t="s">
        <v>11660</v>
      </c>
      <c r="G305" s="9" t="s">
        <v>11660</v>
      </c>
      <c r="H305" s="9" t="s">
        <v>11660</v>
      </c>
      <c r="I305" s="9" t="s">
        <v>11660</v>
      </c>
      <c r="J305" s="9" t="s">
        <v>11660</v>
      </c>
      <c r="K305" s="9" t="s">
        <v>11660</v>
      </c>
      <c r="L305" s="9" t="s">
        <v>11660</v>
      </c>
      <c r="M305" s="9" t="s">
        <v>11660</v>
      </c>
      <c r="N305" s="9" t="s">
        <v>11660</v>
      </c>
      <c r="P305" s="9">
        <v>0</v>
      </c>
      <c r="Q305" s="12"/>
      <c r="R305" s="17">
        <f t="shared" si="12"/>
        <v>0</v>
      </c>
      <c r="S305" s="18">
        <f t="shared" si="13"/>
        <v>0</v>
      </c>
    </row>
    <row r="306" spans="1:19" ht="50.1" customHeight="1" x14ac:dyDescent="0.3">
      <c r="A306" s="4">
        <f t="shared" si="14"/>
        <v>297</v>
      </c>
      <c r="B306" s="4" t="s">
        <v>4930</v>
      </c>
      <c r="C306" s="4" t="s">
        <v>4931</v>
      </c>
      <c r="D306" s="4" t="s">
        <v>317</v>
      </c>
      <c r="E306" s="4" t="s">
        <v>11662</v>
      </c>
      <c r="F306" s="4" t="s">
        <v>817</v>
      </c>
      <c r="G306" s="4" t="s">
        <v>818</v>
      </c>
      <c r="H306" s="4" t="s">
        <v>4936</v>
      </c>
      <c r="I306" s="4" t="s">
        <v>4937</v>
      </c>
      <c r="J306" s="4" t="s">
        <v>1123</v>
      </c>
      <c r="K306" s="4" t="s">
        <v>4938</v>
      </c>
      <c r="L306" s="4" t="s">
        <v>4939</v>
      </c>
      <c r="M306" s="4" t="s">
        <v>823</v>
      </c>
      <c r="N306" s="4" t="s">
        <v>4940</v>
      </c>
      <c r="P306" s="4">
        <v>0</v>
      </c>
      <c r="Q306" s="11" t="s">
        <v>11664</v>
      </c>
      <c r="R306" s="15">
        <f t="shared" si="12"/>
        <v>1</v>
      </c>
      <c r="S306" s="16">
        <f t="shared" si="13"/>
        <v>6</v>
      </c>
    </row>
    <row r="307" spans="1:19" ht="50.1" customHeight="1" x14ac:dyDescent="0.3">
      <c r="A307" s="4">
        <f t="shared" si="14"/>
        <v>297</v>
      </c>
      <c r="B307" s="4" t="s">
        <v>4930</v>
      </c>
      <c r="C307" s="4" t="s">
        <v>4931</v>
      </c>
      <c r="D307" s="4" t="s">
        <v>317</v>
      </c>
      <c r="E307" s="4" t="s">
        <v>11662</v>
      </c>
      <c r="F307" s="4" t="s">
        <v>817</v>
      </c>
      <c r="G307" s="4" t="s">
        <v>818</v>
      </c>
      <c r="H307" s="4" t="s">
        <v>4941</v>
      </c>
      <c r="I307" s="4" t="s">
        <v>4942</v>
      </c>
      <c r="J307" s="4" t="s">
        <v>589</v>
      </c>
      <c r="K307" s="4" t="s">
        <v>4943</v>
      </c>
      <c r="L307" s="4" t="s">
        <v>2090</v>
      </c>
      <c r="M307" s="4" t="s">
        <v>823</v>
      </c>
      <c r="N307" s="4" t="s">
        <v>4944</v>
      </c>
      <c r="P307" s="4">
        <v>1</v>
      </c>
      <c r="Q307" s="11"/>
      <c r="R307" s="15">
        <f t="shared" si="12"/>
        <v>1</v>
      </c>
      <c r="S307" s="16">
        <f t="shared" si="13"/>
        <v>6</v>
      </c>
    </row>
    <row r="308" spans="1:19" ht="50.1" customHeight="1" x14ac:dyDescent="0.3">
      <c r="A308" s="9">
        <f t="shared" si="14"/>
        <v>298</v>
      </c>
      <c r="B308" s="9" t="s">
        <v>4947</v>
      </c>
      <c r="C308" s="9" t="s">
        <v>4948</v>
      </c>
      <c r="D308" s="4" t="s">
        <v>317</v>
      </c>
      <c r="E308" s="9" t="s">
        <v>11662</v>
      </c>
      <c r="F308" s="9" t="s">
        <v>11660</v>
      </c>
      <c r="G308" s="9" t="s">
        <v>11660</v>
      </c>
      <c r="H308" s="9" t="s">
        <v>11660</v>
      </c>
      <c r="I308" s="9" t="s">
        <v>11660</v>
      </c>
      <c r="J308" s="9" t="s">
        <v>11660</v>
      </c>
      <c r="K308" s="9" t="s">
        <v>11660</v>
      </c>
      <c r="L308" s="9" t="s">
        <v>11660</v>
      </c>
      <c r="M308" s="9" t="s">
        <v>11660</v>
      </c>
      <c r="N308" s="9" t="s">
        <v>11660</v>
      </c>
      <c r="P308" s="9">
        <v>0</v>
      </c>
      <c r="Q308" s="12"/>
      <c r="R308" s="17">
        <f t="shared" si="12"/>
        <v>0</v>
      </c>
      <c r="S308" s="18">
        <f t="shared" si="13"/>
        <v>0</v>
      </c>
    </row>
    <row r="309" spans="1:19" ht="50.1" customHeight="1" x14ac:dyDescent="0.3">
      <c r="A309" s="4">
        <f t="shared" si="14"/>
        <v>299</v>
      </c>
      <c r="B309" s="4" t="s">
        <v>4956</v>
      </c>
      <c r="C309" s="4" t="s">
        <v>4957</v>
      </c>
      <c r="D309" s="4" t="s">
        <v>317</v>
      </c>
      <c r="E309" s="4" t="s">
        <v>11662</v>
      </c>
      <c r="F309" s="4" t="s">
        <v>11660</v>
      </c>
      <c r="G309" s="4" t="s">
        <v>11660</v>
      </c>
      <c r="H309" s="4" t="s">
        <v>11660</v>
      </c>
      <c r="I309" s="4" t="s">
        <v>11660</v>
      </c>
      <c r="J309" s="4" t="s">
        <v>11660</v>
      </c>
      <c r="K309" s="4" t="s">
        <v>11660</v>
      </c>
      <c r="L309" s="4" t="s">
        <v>11660</v>
      </c>
      <c r="M309" s="4" t="s">
        <v>11660</v>
      </c>
      <c r="N309" s="4" t="s">
        <v>11660</v>
      </c>
      <c r="P309" s="4">
        <v>0</v>
      </c>
      <c r="Q309" s="11"/>
      <c r="R309" s="15">
        <f t="shared" si="12"/>
        <v>0</v>
      </c>
      <c r="S309" s="16">
        <f t="shared" si="13"/>
        <v>0</v>
      </c>
    </row>
    <row r="310" spans="1:19" ht="50.1" customHeight="1" x14ac:dyDescent="0.3">
      <c r="A310" s="9">
        <f t="shared" si="14"/>
        <v>300</v>
      </c>
      <c r="B310" s="9" t="s">
        <v>5015</v>
      </c>
      <c r="C310" s="9" t="s">
        <v>5016</v>
      </c>
      <c r="D310" s="4" t="s">
        <v>317</v>
      </c>
      <c r="E310" s="9" t="s">
        <v>11662</v>
      </c>
      <c r="F310" s="9" t="s">
        <v>11660</v>
      </c>
      <c r="G310" s="9" t="s">
        <v>11660</v>
      </c>
      <c r="H310" s="9" t="s">
        <v>11660</v>
      </c>
      <c r="I310" s="9" t="s">
        <v>11660</v>
      </c>
      <c r="J310" s="9" t="s">
        <v>11660</v>
      </c>
      <c r="K310" s="9" t="s">
        <v>11660</v>
      </c>
      <c r="L310" s="9" t="s">
        <v>11660</v>
      </c>
      <c r="M310" s="9" t="s">
        <v>11660</v>
      </c>
      <c r="N310" s="9" t="s">
        <v>11660</v>
      </c>
      <c r="P310" s="9">
        <v>0</v>
      </c>
      <c r="Q310" s="12"/>
      <c r="R310" s="17">
        <f t="shared" si="12"/>
        <v>0</v>
      </c>
      <c r="S310" s="18">
        <f t="shared" si="13"/>
        <v>0</v>
      </c>
    </row>
    <row r="311" spans="1:19" ht="50.1" customHeight="1" x14ac:dyDescent="0.3">
      <c r="A311" s="4">
        <f t="shared" si="14"/>
        <v>301</v>
      </c>
      <c r="B311" s="4" t="s">
        <v>5033</v>
      </c>
      <c r="C311" s="4" t="s">
        <v>5034</v>
      </c>
      <c r="D311" s="4" t="s">
        <v>317</v>
      </c>
      <c r="E311" s="4" t="s">
        <v>11662</v>
      </c>
      <c r="F311" s="4" t="s">
        <v>11660</v>
      </c>
      <c r="G311" s="4" t="s">
        <v>11660</v>
      </c>
      <c r="H311" s="4" t="s">
        <v>11660</v>
      </c>
      <c r="I311" s="4" t="s">
        <v>11660</v>
      </c>
      <c r="J311" s="4" t="s">
        <v>11660</v>
      </c>
      <c r="K311" s="4" t="s">
        <v>11660</v>
      </c>
      <c r="L311" s="4" t="s">
        <v>11660</v>
      </c>
      <c r="M311" s="4" t="s">
        <v>11660</v>
      </c>
      <c r="N311" s="4" t="s">
        <v>11660</v>
      </c>
      <c r="P311" s="4">
        <v>0</v>
      </c>
      <c r="Q311" s="11"/>
      <c r="R311" s="15">
        <f t="shared" si="12"/>
        <v>0</v>
      </c>
      <c r="S311" s="16">
        <f t="shared" si="13"/>
        <v>0</v>
      </c>
    </row>
    <row r="312" spans="1:19" ht="50.1" customHeight="1" x14ac:dyDescent="0.3">
      <c r="A312" s="9">
        <f t="shared" si="14"/>
        <v>302</v>
      </c>
      <c r="B312" s="9" t="s">
        <v>5064</v>
      </c>
      <c r="C312" s="9" t="s">
        <v>5065</v>
      </c>
      <c r="D312" s="4" t="s">
        <v>317</v>
      </c>
      <c r="E312" s="9" t="s">
        <v>11662</v>
      </c>
      <c r="F312" s="9" t="s">
        <v>11660</v>
      </c>
      <c r="G312" s="9" t="s">
        <v>11660</v>
      </c>
      <c r="H312" s="9" t="s">
        <v>11660</v>
      </c>
      <c r="I312" s="9" t="s">
        <v>11660</v>
      </c>
      <c r="J312" s="9" t="s">
        <v>11660</v>
      </c>
      <c r="K312" s="9" t="s">
        <v>11660</v>
      </c>
      <c r="L312" s="9" t="s">
        <v>11660</v>
      </c>
      <c r="M312" s="9" t="s">
        <v>11660</v>
      </c>
      <c r="N312" s="9" t="s">
        <v>11660</v>
      </c>
      <c r="P312" s="9">
        <v>0</v>
      </c>
      <c r="Q312" s="12"/>
      <c r="R312" s="17">
        <f t="shared" si="12"/>
        <v>0</v>
      </c>
      <c r="S312" s="18">
        <f t="shared" si="13"/>
        <v>0</v>
      </c>
    </row>
    <row r="313" spans="1:19" ht="50.1" customHeight="1" x14ac:dyDescent="0.3">
      <c r="A313" s="4">
        <f t="shared" si="14"/>
        <v>303</v>
      </c>
      <c r="B313" s="4" t="s">
        <v>5209</v>
      </c>
      <c r="C313" s="4" t="s">
        <v>5210</v>
      </c>
      <c r="D313" s="4" t="s">
        <v>317</v>
      </c>
      <c r="E313" s="4" t="s">
        <v>11662</v>
      </c>
      <c r="F313" s="4" t="s">
        <v>11660</v>
      </c>
      <c r="G313" s="4" t="s">
        <v>11660</v>
      </c>
      <c r="H313" s="4" t="s">
        <v>11660</v>
      </c>
      <c r="I313" s="4" t="s">
        <v>11660</v>
      </c>
      <c r="J313" s="4" t="s">
        <v>11660</v>
      </c>
      <c r="K313" s="4" t="s">
        <v>11660</v>
      </c>
      <c r="L313" s="4" t="s">
        <v>11660</v>
      </c>
      <c r="M313" s="4" t="s">
        <v>11660</v>
      </c>
      <c r="N313" s="4" t="s">
        <v>11660</v>
      </c>
      <c r="P313" s="4">
        <v>0</v>
      </c>
      <c r="Q313" s="11"/>
      <c r="R313" s="15">
        <f t="shared" si="12"/>
        <v>0</v>
      </c>
      <c r="S313" s="16">
        <f t="shared" si="13"/>
        <v>0</v>
      </c>
    </row>
    <row r="314" spans="1:19" ht="50.1" customHeight="1" x14ac:dyDescent="0.3">
      <c r="A314" s="9">
        <f t="shared" si="14"/>
        <v>304</v>
      </c>
      <c r="B314" s="9" t="s">
        <v>5295</v>
      </c>
      <c r="C314" s="9" t="s">
        <v>5296</v>
      </c>
      <c r="D314" s="4" t="s">
        <v>317</v>
      </c>
      <c r="E314" s="9" t="s">
        <v>11662</v>
      </c>
      <c r="F314" s="9" t="s">
        <v>11660</v>
      </c>
      <c r="G314" s="9" t="s">
        <v>11660</v>
      </c>
      <c r="H314" s="9" t="s">
        <v>11660</v>
      </c>
      <c r="I314" s="9" t="s">
        <v>11660</v>
      </c>
      <c r="J314" s="9" t="s">
        <v>11660</v>
      </c>
      <c r="K314" s="9" t="s">
        <v>11660</v>
      </c>
      <c r="L314" s="9" t="s">
        <v>11660</v>
      </c>
      <c r="M314" s="9" t="s">
        <v>11660</v>
      </c>
      <c r="N314" s="9" t="s">
        <v>11660</v>
      </c>
      <c r="P314" s="9">
        <v>0</v>
      </c>
      <c r="Q314" s="12"/>
      <c r="R314" s="17">
        <f t="shared" si="12"/>
        <v>0</v>
      </c>
      <c r="S314" s="18">
        <f t="shared" si="13"/>
        <v>0</v>
      </c>
    </row>
    <row r="315" spans="1:19" ht="50.1" customHeight="1" x14ac:dyDescent="0.3">
      <c r="A315" s="4">
        <f t="shared" si="14"/>
        <v>305</v>
      </c>
      <c r="B315" s="4" t="s">
        <v>5347</v>
      </c>
      <c r="C315" s="4" t="s">
        <v>5348</v>
      </c>
      <c r="D315" s="4" t="s">
        <v>317</v>
      </c>
      <c r="E315" s="4" t="s">
        <v>11662</v>
      </c>
      <c r="F315" s="4" t="s">
        <v>11660</v>
      </c>
      <c r="G315" s="4" t="s">
        <v>11660</v>
      </c>
      <c r="H315" s="4" t="s">
        <v>11660</v>
      </c>
      <c r="I315" s="4" t="s">
        <v>11660</v>
      </c>
      <c r="J315" s="4" t="s">
        <v>11660</v>
      </c>
      <c r="K315" s="4" t="s">
        <v>11660</v>
      </c>
      <c r="L315" s="4" t="s">
        <v>11660</v>
      </c>
      <c r="M315" s="4" t="s">
        <v>11660</v>
      </c>
      <c r="N315" s="4" t="s">
        <v>11660</v>
      </c>
      <c r="P315" s="4">
        <v>0</v>
      </c>
      <c r="Q315" s="11"/>
      <c r="R315" s="15">
        <f t="shared" si="12"/>
        <v>0</v>
      </c>
      <c r="S315" s="16">
        <f t="shared" si="13"/>
        <v>0</v>
      </c>
    </row>
    <row r="316" spans="1:19" ht="50.1" customHeight="1" x14ac:dyDescent="0.3">
      <c r="A316" s="9">
        <f t="shared" si="14"/>
        <v>306</v>
      </c>
      <c r="B316" s="9" t="s">
        <v>5434</v>
      </c>
      <c r="C316" s="9" t="s">
        <v>1244</v>
      </c>
      <c r="D316" s="4" t="s">
        <v>317</v>
      </c>
      <c r="E316" s="9" t="s">
        <v>11662</v>
      </c>
      <c r="F316" s="9" t="s">
        <v>11660</v>
      </c>
      <c r="G316" s="9" t="s">
        <v>11660</v>
      </c>
      <c r="H316" s="9" t="s">
        <v>11660</v>
      </c>
      <c r="I316" s="9" t="s">
        <v>11660</v>
      </c>
      <c r="J316" s="9" t="s">
        <v>11660</v>
      </c>
      <c r="K316" s="9" t="s">
        <v>11660</v>
      </c>
      <c r="L316" s="9" t="s">
        <v>11660</v>
      </c>
      <c r="M316" s="9" t="s">
        <v>11660</v>
      </c>
      <c r="N316" s="9" t="s">
        <v>11660</v>
      </c>
      <c r="P316" s="9">
        <v>0</v>
      </c>
      <c r="Q316" s="12"/>
      <c r="R316" s="17">
        <f t="shared" si="12"/>
        <v>0</v>
      </c>
      <c r="S316" s="18">
        <f t="shared" si="13"/>
        <v>0</v>
      </c>
    </row>
    <row r="317" spans="1:19" ht="50.1" customHeight="1" x14ac:dyDescent="0.3">
      <c r="A317" s="4">
        <f t="shared" si="14"/>
        <v>307</v>
      </c>
      <c r="B317" s="4" t="s">
        <v>5496</v>
      </c>
      <c r="C317" s="4" t="s">
        <v>5497</v>
      </c>
      <c r="D317" s="4" t="s">
        <v>317</v>
      </c>
      <c r="E317" s="4" t="s">
        <v>11662</v>
      </c>
      <c r="F317" s="4" t="s">
        <v>11660</v>
      </c>
      <c r="G317" s="4" t="s">
        <v>11660</v>
      </c>
      <c r="H317" s="4" t="s">
        <v>11660</v>
      </c>
      <c r="I317" s="4" t="s">
        <v>11660</v>
      </c>
      <c r="J317" s="4" t="s">
        <v>11660</v>
      </c>
      <c r="K317" s="4" t="s">
        <v>11660</v>
      </c>
      <c r="L317" s="4" t="s">
        <v>11660</v>
      </c>
      <c r="M317" s="4" t="s">
        <v>11660</v>
      </c>
      <c r="N317" s="4" t="s">
        <v>11660</v>
      </c>
      <c r="P317" s="4">
        <v>0</v>
      </c>
      <c r="Q317" s="11"/>
      <c r="R317" s="15">
        <f t="shared" si="12"/>
        <v>0</v>
      </c>
      <c r="S317" s="16">
        <f t="shared" si="13"/>
        <v>0</v>
      </c>
    </row>
    <row r="318" spans="1:19" ht="50.1" customHeight="1" x14ac:dyDescent="0.3">
      <c r="A318" s="9">
        <f t="shared" si="14"/>
        <v>308</v>
      </c>
      <c r="B318" s="9" t="s">
        <v>5553</v>
      </c>
      <c r="C318" s="9" t="s">
        <v>5554</v>
      </c>
      <c r="D318" s="4" t="s">
        <v>317</v>
      </c>
      <c r="E318" s="9" t="s">
        <v>11662</v>
      </c>
      <c r="F318" s="9" t="s">
        <v>11660</v>
      </c>
      <c r="G318" s="9" t="s">
        <v>11660</v>
      </c>
      <c r="H318" s="9" t="s">
        <v>11660</v>
      </c>
      <c r="I318" s="9" t="s">
        <v>11660</v>
      </c>
      <c r="J318" s="9" t="s">
        <v>11660</v>
      </c>
      <c r="K318" s="9" t="s">
        <v>11660</v>
      </c>
      <c r="L318" s="9" t="s">
        <v>11660</v>
      </c>
      <c r="M318" s="9" t="s">
        <v>11660</v>
      </c>
      <c r="N318" s="9" t="s">
        <v>11660</v>
      </c>
      <c r="P318" s="9">
        <v>0</v>
      </c>
      <c r="Q318" s="12"/>
      <c r="R318" s="17">
        <f t="shared" si="12"/>
        <v>0</v>
      </c>
      <c r="S318" s="18">
        <f t="shared" si="13"/>
        <v>0</v>
      </c>
    </row>
    <row r="319" spans="1:19" ht="50.1" customHeight="1" x14ac:dyDescent="0.3">
      <c r="A319" s="4">
        <f t="shared" si="14"/>
        <v>309</v>
      </c>
      <c r="B319" s="4" t="s">
        <v>5591</v>
      </c>
      <c r="C319" s="4" t="s">
        <v>5592</v>
      </c>
      <c r="D319" s="4" t="s">
        <v>317</v>
      </c>
      <c r="E319" s="4" t="s">
        <v>11662</v>
      </c>
      <c r="F319" s="4" t="s">
        <v>817</v>
      </c>
      <c r="G319" s="4" t="s">
        <v>818</v>
      </c>
      <c r="H319" s="4" t="s">
        <v>5597</v>
      </c>
      <c r="I319" s="4" t="s">
        <v>5598</v>
      </c>
      <c r="J319" s="4" t="s">
        <v>589</v>
      </c>
      <c r="K319" s="4" t="s">
        <v>5599</v>
      </c>
      <c r="L319" s="4" t="s">
        <v>2096</v>
      </c>
      <c r="M319" s="4" t="s">
        <v>5600</v>
      </c>
      <c r="N319" s="4" t="s">
        <v>1661</v>
      </c>
      <c r="P319" s="4">
        <v>1</v>
      </c>
      <c r="Q319" s="11"/>
      <c r="R319" s="15">
        <f t="shared" si="12"/>
        <v>1</v>
      </c>
      <c r="S319" s="16">
        <f t="shared" si="13"/>
        <v>6</v>
      </c>
    </row>
    <row r="320" spans="1:19" ht="50.1" customHeight="1" x14ac:dyDescent="0.3">
      <c r="A320" s="9">
        <f t="shared" si="14"/>
        <v>310</v>
      </c>
      <c r="B320" s="9" t="s">
        <v>5679</v>
      </c>
      <c r="C320" s="9" t="s">
        <v>5680</v>
      </c>
      <c r="D320" s="4" t="s">
        <v>317</v>
      </c>
      <c r="E320" s="9" t="s">
        <v>11662</v>
      </c>
      <c r="F320" s="9" t="s">
        <v>11660</v>
      </c>
      <c r="G320" s="9" t="s">
        <v>11660</v>
      </c>
      <c r="H320" s="9" t="s">
        <v>11660</v>
      </c>
      <c r="I320" s="9" t="s">
        <v>11660</v>
      </c>
      <c r="J320" s="9" t="s">
        <v>11660</v>
      </c>
      <c r="K320" s="9" t="s">
        <v>11660</v>
      </c>
      <c r="L320" s="9" t="s">
        <v>11660</v>
      </c>
      <c r="M320" s="9" t="s">
        <v>11660</v>
      </c>
      <c r="N320" s="9" t="s">
        <v>11660</v>
      </c>
      <c r="P320" s="9">
        <v>0</v>
      </c>
      <c r="Q320" s="12"/>
      <c r="R320" s="17">
        <f t="shared" si="12"/>
        <v>0</v>
      </c>
      <c r="S320" s="18">
        <f t="shared" si="13"/>
        <v>0</v>
      </c>
    </row>
    <row r="321" spans="1:19" ht="50.1" customHeight="1" x14ac:dyDescent="0.3">
      <c r="A321" s="4">
        <f t="shared" si="14"/>
        <v>311</v>
      </c>
      <c r="B321" s="4" t="s">
        <v>5699</v>
      </c>
      <c r="C321" s="4" t="s">
        <v>5700</v>
      </c>
      <c r="D321" s="4" t="s">
        <v>317</v>
      </c>
      <c r="E321" s="4" t="s">
        <v>11662</v>
      </c>
      <c r="F321" s="4" t="s">
        <v>11660</v>
      </c>
      <c r="G321" s="4" t="s">
        <v>11660</v>
      </c>
      <c r="H321" s="4" t="s">
        <v>11660</v>
      </c>
      <c r="I321" s="4" t="s">
        <v>11660</v>
      </c>
      <c r="J321" s="4" t="s">
        <v>11660</v>
      </c>
      <c r="K321" s="4" t="s">
        <v>11660</v>
      </c>
      <c r="L321" s="4" t="s">
        <v>11660</v>
      </c>
      <c r="M321" s="4" t="s">
        <v>11660</v>
      </c>
      <c r="N321" s="4" t="s">
        <v>11660</v>
      </c>
      <c r="P321" s="4">
        <v>0</v>
      </c>
      <c r="Q321" s="11"/>
      <c r="R321" s="15">
        <f t="shared" si="12"/>
        <v>0</v>
      </c>
      <c r="S321" s="16">
        <f t="shared" si="13"/>
        <v>0</v>
      </c>
    </row>
    <row r="322" spans="1:19" ht="50.1" customHeight="1" x14ac:dyDescent="0.3">
      <c r="A322" s="9">
        <f t="shared" si="14"/>
        <v>312</v>
      </c>
      <c r="B322" s="9" t="s">
        <v>5855</v>
      </c>
      <c r="C322" s="9" t="s">
        <v>5856</v>
      </c>
      <c r="D322" s="4" t="s">
        <v>317</v>
      </c>
      <c r="E322" s="9" t="s">
        <v>11662</v>
      </c>
      <c r="F322" s="9" t="s">
        <v>11660</v>
      </c>
      <c r="G322" s="9" t="s">
        <v>11660</v>
      </c>
      <c r="H322" s="9" t="s">
        <v>11660</v>
      </c>
      <c r="I322" s="9" t="s">
        <v>11660</v>
      </c>
      <c r="J322" s="9" t="s">
        <v>11660</v>
      </c>
      <c r="K322" s="9" t="s">
        <v>11660</v>
      </c>
      <c r="L322" s="9" t="s">
        <v>11660</v>
      </c>
      <c r="M322" s="9" t="s">
        <v>11660</v>
      </c>
      <c r="N322" s="9" t="s">
        <v>11660</v>
      </c>
      <c r="P322" s="9">
        <v>0</v>
      </c>
      <c r="Q322" s="12"/>
      <c r="R322" s="17">
        <f t="shared" si="12"/>
        <v>0</v>
      </c>
      <c r="S322" s="18">
        <f t="shared" si="13"/>
        <v>0</v>
      </c>
    </row>
    <row r="323" spans="1:19" ht="50.1" customHeight="1" x14ac:dyDescent="0.3">
      <c r="A323" s="4">
        <f t="shared" si="14"/>
        <v>313</v>
      </c>
      <c r="B323" s="4" t="s">
        <v>5864</v>
      </c>
      <c r="C323" s="4" t="s">
        <v>5865</v>
      </c>
      <c r="D323" s="4" t="s">
        <v>317</v>
      </c>
      <c r="E323" s="4" t="s">
        <v>11662</v>
      </c>
      <c r="F323" s="4" t="s">
        <v>11660</v>
      </c>
      <c r="G323" s="4" t="s">
        <v>11660</v>
      </c>
      <c r="H323" s="4" t="s">
        <v>11660</v>
      </c>
      <c r="I323" s="4" t="s">
        <v>11660</v>
      </c>
      <c r="J323" s="4" t="s">
        <v>11660</v>
      </c>
      <c r="K323" s="4" t="s">
        <v>11660</v>
      </c>
      <c r="L323" s="4" t="s">
        <v>11660</v>
      </c>
      <c r="M323" s="4" t="s">
        <v>11660</v>
      </c>
      <c r="N323" s="4" t="s">
        <v>11660</v>
      </c>
      <c r="P323" s="4">
        <v>0</v>
      </c>
      <c r="Q323" s="11"/>
      <c r="R323" s="15">
        <f t="shared" ref="R323:R386" si="15">COUNTIFS(B:B,B323,P:P,1)</f>
        <v>0</v>
      </c>
      <c r="S323" s="16">
        <f t="shared" ref="S323:S386" si="16">IF(R323&gt;=3,10,IF(R323&gt;=2,8,IF(R323&gt;=1,6,0)))</f>
        <v>0</v>
      </c>
    </row>
    <row r="324" spans="1:19" ht="50.1" customHeight="1" x14ac:dyDescent="0.3">
      <c r="A324" s="9">
        <f t="shared" ref="A324:A387" si="17">IF(B324=B323,A323,A323+1)</f>
        <v>314</v>
      </c>
      <c r="B324" s="9" t="s">
        <v>5875</v>
      </c>
      <c r="C324" s="9" t="s">
        <v>5876</v>
      </c>
      <c r="D324" s="4" t="s">
        <v>317</v>
      </c>
      <c r="E324" s="9" t="s">
        <v>11662</v>
      </c>
      <c r="F324" s="9" t="s">
        <v>11660</v>
      </c>
      <c r="G324" s="9" t="s">
        <v>11660</v>
      </c>
      <c r="H324" s="9" t="s">
        <v>11660</v>
      </c>
      <c r="I324" s="9" t="s">
        <v>11660</v>
      </c>
      <c r="J324" s="9" t="s">
        <v>11660</v>
      </c>
      <c r="K324" s="9" t="s">
        <v>11660</v>
      </c>
      <c r="L324" s="9" t="s">
        <v>11660</v>
      </c>
      <c r="M324" s="9" t="s">
        <v>11660</v>
      </c>
      <c r="N324" s="9" t="s">
        <v>11660</v>
      </c>
      <c r="P324" s="9">
        <v>0</v>
      </c>
      <c r="Q324" s="12"/>
      <c r="R324" s="17">
        <f t="shared" si="15"/>
        <v>0</v>
      </c>
      <c r="S324" s="18">
        <f t="shared" si="16"/>
        <v>0</v>
      </c>
    </row>
    <row r="325" spans="1:19" ht="50.1" customHeight="1" x14ac:dyDescent="0.3">
      <c r="A325" s="4">
        <f t="shared" si="17"/>
        <v>315</v>
      </c>
      <c r="B325" s="4" t="s">
        <v>5886</v>
      </c>
      <c r="C325" s="4" t="s">
        <v>5887</v>
      </c>
      <c r="D325" s="4" t="s">
        <v>317</v>
      </c>
      <c r="E325" s="4" t="s">
        <v>11662</v>
      </c>
      <c r="F325" s="4" t="s">
        <v>11660</v>
      </c>
      <c r="G325" s="4" t="s">
        <v>11660</v>
      </c>
      <c r="H325" s="4" t="s">
        <v>11660</v>
      </c>
      <c r="I325" s="4" t="s">
        <v>11660</v>
      </c>
      <c r="J325" s="4" t="s">
        <v>11660</v>
      </c>
      <c r="K325" s="4" t="s">
        <v>11660</v>
      </c>
      <c r="L325" s="4" t="s">
        <v>11660</v>
      </c>
      <c r="M325" s="4" t="s">
        <v>11660</v>
      </c>
      <c r="N325" s="4" t="s">
        <v>11660</v>
      </c>
      <c r="P325" s="4">
        <v>0</v>
      </c>
      <c r="Q325" s="11"/>
      <c r="R325" s="15">
        <f t="shared" si="15"/>
        <v>0</v>
      </c>
      <c r="S325" s="16">
        <f t="shared" si="16"/>
        <v>0</v>
      </c>
    </row>
    <row r="326" spans="1:19" ht="50.1" customHeight="1" x14ac:dyDescent="0.3">
      <c r="A326" s="9">
        <f t="shared" si="17"/>
        <v>316</v>
      </c>
      <c r="B326" s="9" t="s">
        <v>5897</v>
      </c>
      <c r="C326" s="9" t="s">
        <v>5898</v>
      </c>
      <c r="D326" s="4" t="s">
        <v>317</v>
      </c>
      <c r="E326" s="9" t="s">
        <v>11662</v>
      </c>
      <c r="F326" s="9" t="s">
        <v>817</v>
      </c>
      <c r="G326" s="9" t="s">
        <v>818</v>
      </c>
      <c r="H326" s="9" t="s">
        <v>5902</v>
      </c>
      <c r="I326" s="9" t="s">
        <v>5903</v>
      </c>
      <c r="J326" s="9" t="s">
        <v>589</v>
      </c>
      <c r="K326" s="9" t="s">
        <v>1566</v>
      </c>
      <c r="L326" s="9" t="s">
        <v>1297</v>
      </c>
      <c r="M326" s="9" t="s">
        <v>5904</v>
      </c>
      <c r="N326" s="9" t="s">
        <v>5905</v>
      </c>
      <c r="P326" s="9">
        <v>1</v>
      </c>
      <c r="Q326" s="12"/>
      <c r="R326" s="17">
        <f t="shared" si="15"/>
        <v>1</v>
      </c>
      <c r="S326" s="18">
        <f t="shared" si="16"/>
        <v>6</v>
      </c>
    </row>
    <row r="327" spans="1:19" ht="50.1" customHeight="1" x14ac:dyDescent="0.3">
      <c r="A327" s="4">
        <f t="shared" si="17"/>
        <v>317</v>
      </c>
      <c r="B327" s="4" t="s">
        <v>5936</v>
      </c>
      <c r="C327" s="4" t="s">
        <v>5937</v>
      </c>
      <c r="D327" s="4" t="s">
        <v>317</v>
      </c>
      <c r="E327" s="4" t="s">
        <v>11662</v>
      </c>
      <c r="F327" s="4" t="s">
        <v>11660</v>
      </c>
      <c r="G327" s="4" t="s">
        <v>11660</v>
      </c>
      <c r="H327" s="4" t="s">
        <v>11660</v>
      </c>
      <c r="I327" s="4" t="s">
        <v>11660</v>
      </c>
      <c r="J327" s="4" t="s">
        <v>11660</v>
      </c>
      <c r="K327" s="4" t="s">
        <v>11660</v>
      </c>
      <c r="L327" s="4" t="s">
        <v>11660</v>
      </c>
      <c r="M327" s="4" t="s">
        <v>11660</v>
      </c>
      <c r="N327" s="4" t="s">
        <v>11660</v>
      </c>
      <c r="P327" s="4">
        <v>0</v>
      </c>
      <c r="Q327" s="11"/>
      <c r="R327" s="15">
        <f t="shared" si="15"/>
        <v>0</v>
      </c>
      <c r="S327" s="16">
        <f t="shared" si="16"/>
        <v>0</v>
      </c>
    </row>
    <row r="328" spans="1:19" ht="50.1" customHeight="1" x14ac:dyDescent="0.3">
      <c r="A328" s="9">
        <f t="shared" si="17"/>
        <v>318</v>
      </c>
      <c r="B328" s="9" t="s">
        <v>5945</v>
      </c>
      <c r="C328" s="9" t="s">
        <v>5946</v>
      </c>
      <c r="D328" s="4" t="s">
        <v>317</v>
      </c>
      <c r="E328" s="9" t="s">
        <v>11662</v>
      </c>
      <c r="F328" s="9" t="s">
        <v>11660</v>
      </c>
      <c r="G328" s="9" t="s">
        <v>11660</v>
      </c>
      <c r="H328" s="9" t="s">
        <v>11660</v>
      </c>
      <c r="I328" s="9" t="s">
        <v>11660</v>
      </c>
      <c r="J328" s="9" t="s">
        <v>11660</v>
      </c>
      <c r="K328" s="9" t="s">
        <v>11660</v>
      </c>
      <c r="L328" s="9" t="s">
        <v>11660</v>
      </c>
      <c r="M328" s="9" t="s">
        <v>11660</v>
      </c>
      <c r="N328" s="9" t="s">
        <v>11660</v>
      </c>
      <c r="P328" s="9">
        <v>0</v>
      </c>
      <c r="Q328" s="12"/>
      <c r="R328" s="17">
        <f t="shared" si="15"/>
        <v>0</v>
      </c>
      <c r="S328" s="18">
        <f t="shared" si="16"/>
        <v>0</v>
      </c>
    </row>
    <row r="329" spans="1:19" ht="50.1" customHeight="1" x14ac:dyDescent="0.3">
      <c r="A329" s="4">
        <f t="shared" si="17"/>
        <v>319</v>
      </c>
      <c r="B329" s="4" t="s">
        <v>5955</v>
      </c>
      <c r="C329" s="4" t="s">
        <v>5956</v>
      </c>
      <c r="D329" s="4" t="s">
        <v>317</v>
      </c>
      <c r="E329" s="4" t="s">
        <v>11662</v>
      </c>
      <c r="F329" s="4" t="s">
        <v>11660</v>
      </c>
      <c r="G329" s="4" t="s">
        <v>11660</v>
      </c>
      <c r="H329" s="4" t="s">
        <v>11660</v>
      </c>
      <c r="I329" s="4" t="s">
        <v>11660</v>
      </c>
      <c r="J329" s="4" t="s">
        <v>11660</v>
      </c>
      <c r="K329" s="4" t="s">
        <v>11660</v>
      </c>
      <c r="L329" s="4" t="s">
        <v>11660</v>
      </c>
      <c r="M329" s="4" t="s">
        <v>11660</v>
      </c>
      <c r="N329" s="4" t="s">
        <v>11660</v>
      </c>
      <c r="P329" s="4">
        <v>0</v>
      </c>
      <c r="Q329" s="11"/>
      <c r="R329" s="15">
        <f t="shared" si="15"/>
        <v>0</v>
      </c>
      <c r="S329" s="16">
        <f t="shared" si="16"/>
        <v>0</v>
      </c>
    </row>
    <row r="330" spans="1:19" ht="50.1" customHeight="1" x14ac:dyDescent="0.3">
      <c r="A330" s="9">
        <f t="shared" si="17"/>
        <v>320</v>
      </c>
      <c r="B330" s="9" t="s">
        <v>5965</v>
      </c>
      <c r="C330" s="9" t="s">
        <v>5966</v>
      </c>
      <c r="D330" s="4" t="s">
        <v>317</v>
      </c>
      <c r="E330" s="9" t="s">
        <v>11662</v>
      </c>
      <c r="F330" s="9" t="s">
        <v>11660</v>
      </c>
      <c r="G330" s="9" t="s">
        <v>11660</v>
      </c>
      <c r="H330" s="9" t="s">
        <v>11660</v>
      </c>
      <c r="I330" s="9" t="s">
        <v>11660</v>
      </c>
      <c r="J330" s="9" t="s">
        <v>11660</v>
      </c>
      <c r="K330" s="9" t="s">
        <v>11660</v>
      </c>
      <c r="L330" s="9" t="s">
        <v>11660</v>
      </c>
      <c r="M330" s="9" t="s">
        <v>11660</v>
      </c>
      <c r="N330" s="9" t="s">
        <v>11660</v>
      </c>
      <c r="P330" s="9">
        <v>0</v>
      </c>
      <c r="Q330" s="12"/>
      <c r="R330" s="17">
        <f t="shared" si="15"/>
        <v>0</v>
      </c>
      <c r="S330" s="18">
        <f t="shared" si="16"/>
        <v>0</v>
      </c>
    </row>
    <row r="331" spans="1:19" ht="50.1" customHeight="1" x14ac:dyDescent="0.3">
      <c r="A331" s="4">
        <f t="shared" si="17"/>
        <v>321</v>
      </c>
      <c r="B331" s="4" t="s">
        <v>6100</v>
      </c>
      <c r="C331" s="4" t="s">
        <v>6101</v>
      </c>
      <c r="D331" s="4" t="s">
        <v>317</v>
      </c>
      <c r="E331" s="4" t="s">
        <v>11662</v>
      </c>
      <c r="F331" s="4" t="s">
        <v>11660</v>
      </c>
      <c r="G331" s="4" t="s">
        <v>11660</v>
      </c>
      <c r="H331" s="4" t="s">
        <v>11660</v>
      </c>
      <c r="I331" s="4" t="s">
        <v>11660</v>
      </c>
      <c r="J331" s="4" t="s">
        <v>11660</v>
      </c>
      <c r="K331" s="4" t="s">
        <v>11660</v>
      </c>
      <c r="L331" s="4" t="s">
        <v>11660</v>
      </c>
      <c r="M331" s="4" t="s">
        <v>11660</v>
      </c>
      <c r="N331" s="4" t="s">
        <v>11660</v>
      </c>
      <c r="P331" s="4">
        <v>0</v>
      </c>
      <c r="Q331" s="11"/>
      <c r="R331" s="15">
        <f t="shared" si="15"/>
        <v>0</v>
      </c>
      <c r="S331" s="16">
        <f t="shared" si="16"/>
        <v>0</v>
      </c>
    </row>
    <row r="332" spans="1:19" ht="50.1" customHeight="1" x14ac:dyDescent="0.3">
      <c r="A332" s="9">
        <f t="shared" si="17"/>
        <v>322</v>
      </c>
      <c r="B332" s="9" t="s">
        <v>6200</v>
      </c>
      <c r="C332" s="9" t="s">
        <v>6201</v>
      </c>
      <c r="D332" s="4" t="s">
        <v>317</v>
      </c>
      <c r="E332" s="9" t="s">
        <v>11662</v>
      </c>
      <c r="F332" s="9" t="s">
        <v>11660</v>
      </c>
      <c r="G332" s="9" t="s">
        <v>11660</v>
      </c>
      <c r="H332" s="9" t="s">
        <v>11660</v>
      </c>
      <c r="I332" s="9" t="s">
        <v>11660</v>
      </c>
      <c r="J332" s="9" t="s">
        <v>11660</v>
      </c>
      <c r="K332" s="9" t="s">
        <v>11660</v>
      </c>
      <c r="L332" s="9" t="s">
        <v>11660</v>
      </c>
      <c r="M332" s="9" t="s">
        <v>11660</v>
      </c>
      <c r="N332" s="9" t="s">
        <v>11660</v>
      </c>
      <c r="P332" s="9">
        <v>0</v>
      </c>
      <c r="Q332" s="12"/>
      <c r="R332" s="17">
        <f t="shared" si="15"/>
        <v>0</v>
      </c>
      <c r="S332" s="18">
        <f t="shared" si="16"/>
        <v>0</v>
      </c>
    </row>
    <row r="333" spans="1:19" ht="50.1" customHeight="1" x14ac:dyDescent="0.3">
      <c r="A333" s="4">
        <f t="shared" si="17"/>
        <v>323</v>
      </c>
      <c r="B333" s="4" t="s">
        <v>6275</v>
      </c>
      <c r="C333" s="4" t="s">
        <v>6276</v>
      </c>
      <c r="D333" s="4" t="s">
        <v>317</v>
      </c>
      <c r="E333" s="4" t="s">
        <v>11662</v>
      </c>
      <c r="F333" s="4" t="s">
        <v>11660</v>
      </c>
      <c r="G333" s="4" t="s">
        <v>11660</v>
      </c>
      <c r="H333" s="4" t="s">
        <v>11660</v>
      </c>
      <c r="I333" s="4" t="s">
        <v>11660</v>
      </c>
      <c r="J333" s="4" t="s">
        <v>11660</v>
      </c>
      <c r="K333" s="4" t="s">
        <v>11660</v>
      </c>
      <c r="L333" s="4" t="s">
        <v>11660</v>
      </c>
      <c r="M333" s="4" t="s">
        <v>11660</v>
      </c>
      <c r="N333" s="4" t="s">
        <v>11660</v>
      </c>
      <c r="P333" s="4">
        <v>0</v>
      </c>
      <c r="Q333" s="11"/>
      <c r="R333" s="15">
        <f t="shared" si="15"/>
        <v>0</v>
      </c>
      <c r="S333" s="16">
        <f t="shared" si="16"/>
        <v>0</v>
      </c>
    </row>
    <row r="334" spans="1:19" ht="50.1" customHeight="1" x14ac:dyDescent="0.3">
      <c r="A334" s="9">
        <f t="shared" si="17"/>
        <v>324</v>
      </c>
      <c r="B334" s="9" t="s">
        <v>6335</v>
      </c>
      <c r="C334" s="9" t="s">
        <v>6336</v>
      </c>
      <c r="D334" s="4" t="s">
        <v>317</v>
      </c>
      <c r="E334" s="9" t="s">
        <v>11662</v>
      </c>
      <c r="F334" s="9" t="s">
        <v>11660</v>
      </c>
      <c r="G334" s="9" t="s">
        <v>11660</v>
      </c>
      <c r="H334" s="9" t="s">
        <v>11660</v>
      </c>
      <c r="I334" s="9" t="s">
        <v>11660</v>
      </c>
      <c r="J334" s="9" t="s">
        <v>11660</v>
      </c>
      <c r="K334" s="9" t="s">
        <v>11660</v>
      </c>
      <c r="L334" s="9" t="s">
        <v>11660</v>
      </c>
      <c r="M334" s="9" t="s">
        <v>11660</v>
      </c>
      <c r="N334" s="9" t="s">
        <v>11660</v>
      </c>
      <c r="P334" s="9">
        <v>0</v>
      </c>
      <c r="Q334" s="12"/>
      <c r="R334" s="17">
        <f t="shared" si="15"/>
        <v>0</v>
      </c>
      <c r="S334" s="18">
        <f t="shared" si="16"/>
        <v>0</v>
      </c>
    </row>
    <row r="335" spans="1:19" ht="50.1" customHeight="1" x14ac:dyDescent="0.3">
      <c r="A335" s="4">
        <f t="shared" si="17"/>
        <v>325</v>
      </c>
      <c r="B335" s="4" t="s">
        <v>6496</v>
      </c>
      <c r="C335" s="4" t="s">
        <v>6497</v>
      </c>
      <c r="D335" s="4" t="s">
        <v>317</v>
      </c>
      <c r="E335" s="4" t="s">
        <v>11662</v>
      </c>
      <c r="F335" s="4" t="s">
        <v>11660</v>
      </c>
      <c r="G335" s="4" t="s">
        <v>11660</v>
      </c>
      <c r="H335" s="4" t="s">
        <v>11660</v>
      </c>
      <c r="I335" s="4" t="s">
        <v>11660</v>
      </c>
      <c r="J335" s="4" t="s">
        <v>11660</v>
      </c>
      <c r="K335" s="4" t="s">
        <v>11660</v>
      </c>
      <c r="L335" s="4" t="s">
        <v>11660</v>
      </c>
      <c r="M335" s="4" t="s">
        <v>11660</v>
      </c>
      <c r="N335" s="4" t="s">
        <v>11660</v>
      </c>
      <c r="P335" s="4">
        <v>0</v>
      </c>
      <c r="Q335" s="11"/>
      <c r="R335" s="15">
        <f t="shared" si="15"/>
        <v>0</v>
      </c>
      <c r="S335" s="16">
        <f t="shared" si="16"/>
        <v>0</v>
      </c>
    </row>
    <row r="336" spans="1:19" ht="50.1" customHeight="1" x14ac:dyDescent="0.3">
      <c r="A336" s="9">
        <f t="shared" si="17"/>
        <v>326</v>
      </c>
      <c r="B336" s="9" t="s">
        <v>6503</v>
      </c>
      <c r="C336" s="9" t="s">
        <v>6504</v>
      </c>
      <c r="D336" s="4" t="s">
        <v>317</v>
      </c>
      <c r="E336" s="9" t="s">
        <v>11662</v>
      </c>
      <c r="F336" s="9" t="s">
        <v>11660</v>
      </c>
      <c r="G336" s="9" t="s">
        <v>11660</v>
      </c>
      <c r="H336" s="9" t="s">
        <v>11660</v>
      </c>
      <c r="I336" s="9" t="s">
        <v>11660</v>
      </c>
      <c r="J336" s="9" t="s">
        <v>11660</v>
      </c>
      <c r="K336" s="9" t="s">
        <v>11660</v>
      </c>
      <c r="L336" s="9" t="s">
        <v>11660</v>
      </c>
      <c r="M336" s="9" t="s">
        <v>11660</v>
      </c>
      <c r="N336" s="9" t="s">
        <v>11660</v>
      </c>
      <c r="P336" s="9">
        <v>0</v>
      </c>
      <c r="Q336" s="12"/>
      <c r="R336" s="17">
        <f t="shared" si="15"/>
        <v>0</v>
      </c>
      <c r="S336" s="18">
        <f t="shared" si="16"/>
        <v>0</v>
      </c>
    </row>
    <row r="337" spans="1:19" ht="50.1" customHeight="1" x14ac:dyDescent="0.3">
      <c r="A337" s="4">
        <f t="shared" si="17"/>
        <v>327</v>
      </c>
      <c r="B337" s="4" t="s">
        <v>6559</v>
      </c>
      <c r="C337" s="4" t="s">
        <v>6560</v>
      </c>
      <c r="D337" s="4" t="s">
        <v>317</v>
      </c>
      <c r="E337" s="4" t="s">
        <v>11662</v>
      </c>
      <c r="F337" s="4" t="s">
        <v>11660</v>
      </c>
      <c r="G337" s="4" t="s">
        <v>11660</v>
      </c>
      <c r="H337" s="4" t="s">
        <v>11660</v>
      </c>
      <c r="I337" s="4" t="s">
        <v>11660</v>
      </c>
      <c r="J337" s="4" t="s">
        <v>11660</v>
      </c>
      <c r="K337" s="4" t="s">
        <v>11660</v>
      </c>
      <c r="L337" s="4" t="s">
        <v>11660</v>
      </c>
      <c r="M337" s="4" t="s">
        <v>11660</v>
      </c>
      <c r="N337" s="4" t="s">
        <v>11660</v>
      </c>
      <c r="P337" s="4">
        <v>0</v>
      </c>
      <c r="Q337" s="11"/>
      <c r="R337" s="15">
        <f t="shared" si="15"/>
        <v>0</v>
      </c>
      <c r="S337" s="16">
        <f t="shared" si="16"/>
        <v>0</v>
      </c>
    </row>
    <row r="338" spans="1:19" ht="50.1" customHeight="1" x14ac:dyDescent="0.3">
      <c r="A338" s="9">
        <f t="shared" si="17"/>
        <v>328</v>
      </c>
      <c r="B338" s="9" t="s">
        <v>6722</v>
      </c>
      <c r="C338" s="9" t="s">
        <v>6723</v>
      </c>
      <c r="D338" s="4" t="s">
        <v>317</v>
      </c>
      <c r="E338" s="9" t="s">
        <v>11662</v>
      </c>
      <c r="F338" s="9" t="s">
        <v>11660</v>
      </c>
      <c r="G338" s="9" t="s">
        <v>11660</v>
      </c>
      <c r="H338" s="9" t="s">
        <v>11660</v>
      </c>
      <c r="I338" s="9" t="s">
        <v>11660</v>
      </c>
      <c r="J338" s="9" t="s">
        <v>11660</v>
      </c>
      <c r="K338" s="9" t="s">
        <v>11660</v>
      </c>
      <c r="L338" s="9" t="s">
        <v>11660</v>
      </c>
      <c r="M338" s="9" t="s">
        <v>11660</v>
      </c>
      <c r="N338" s="9" t="s">
        <v>11660</v>
      </c>
      <c r="P338" s="9">
        <v>0</v>
      </c>
      <c r="Q338" s="12"/>
      <c r="R338" s="17">
        <f t="shared" si="15"/>
        <v>0</v>
      </c>
      <c r="S338" s="18">
        <f t="shared" si="16"/>
        <v>0</v>
      </c>
    </row>
    <row r="339" spans="1:19" ht="50.1" customHeight="1" x14ac:dyDescent="0.3">
      <c r="A339" s="4">
        <f t="shared" si="17"/>
        <v>329</v>
      </c>
      <c r="B339" s="4" t="s">
        <v>6774</v>
      </c>
      <c r="C339" s="4" t="s">
        <v>6775</v>
      </c>
      <c r="D339" s="4" t="s">
        <v>317</v>
      </c>
      <c r="E339" s="4" t="s">
        <v>11662</v>
      </c>
      <c r="F339" s="4" t="s">
        <v>11660</v>
      </c>
      <c r="G339" s="4" t="s">
        <v>11660</v>
      </c>
      <c r="H339" s="4" t="s">
        <v>11660</v>
      </c>
      <c r="I339" s="4" t="s">
        <v>11660</v>
      </c>
      <c r="J339" s="4" t="s">
        <v>11660</v>
      </c>
      <c r="K339" s="4" t="s">
        <v>11660</v>
      </c>
      <c r="L339" s="4" t="s">
        <v>11660</v>
      </c>
      <c r="M339" s="4" t="s">
        <v>11660</v>
      </c>
      <c r="N339" s="4" t="s">
        <v>11660</v>
      </c>
      <c r="P339" s="4">
        <v>0</v>
      </c>
      <c r="Q339" s="11"/>
      <c r="R339" s="15">
        <f t="shared" si="15"/>
        <v>0</v>
      </c>
      <c r="S339" s="16">
        <f t="shared" si="16"/>
        <v>0</v>
      </c>
    </row>
    <row r="340" spans="1:19" ht="50.1" customHeight="1" x14ac:dyDescent="0.3">
      <c r="A340" s="9">
        <f t="shared" si="17"/>
        <v>330</v>
      </c>
      <c r="B340" s="9" t="s">
        <v>6897</v>
      </c>
      <c r="C340" s="9" t="s">
        <v>4711</v>
      </c>
      <c r="D340" s="4" t="s">
        <v>317</v>
      </c>
      <c r="E340" s="9" t="s">
        <v>11662</v>
      </c>
      <c r="F340" s="9" t="s">
        <v>11660</v>
      </c>
      <c r="G340" s="9" t="s">
        <v>11660</v>
      </c>
      <c r="H340" s="9" t="s">
        <v>11660</v>
      </c>
      <c r="I340" s="9" t="s">
        <v>11660</v>
      </c>
      <c r="J340" s="9" t="s">
        <v>11660</v>
      </c>
      <c r="K340" s="9" t="s">
        <v>11660</v>
      </c>
      <c r="L340" s="9" t="s">
        <v>11660</v>
      </c>
      <c r="M340" s="9" t="s">
        <v>11660</v>
      </c>
      <c r="N340" s="9" t="s">
        <v>11660</v>
      </c>
      <c r="P340" s="9">
        <v>0</v>
      </c>
      <c r="Q340" s="12"/>
      <c r="R340" s="17">
        <f t="shared" si="15"/>
        <v>0</v>
      </c>
      <c r="S340" s="18">
        <f t="shared" si="16"/>
        <v>0</v>
      </c>
    </row>
    <row r="341" spans="1:19" ht="50.1" customHeight="1" x14ac:dyDescent="0.3">
      <c r="A341" s="4">
        <f t="shared" si="17"/>
        <v>331</v>
      </c>
      <c r="B341" s="4" t="s">
        <v>6907</v>
      </c>
      <c r="C341" s="4" t="s">
        <v>6908</v>
      </c>
      <c r="D341" s="4" t="s">
        <v>317</v>
      </c>
      <c r="E341" s="4" t="s">
        <v>11662</v>
      </c>
      <c r="F341" s="4" t="s">
        <v>11660</v>
      </c>
      <c r="G341" s="4" t="s">
        <v>11660</v>
      </c>
      <c r="H341" s="4" t="s">
        <v>11660</v>
      </c>
      <c r="I341" s="4" t="s">
        <v>11660</v>
      </c>
      <c r="J341" s="4" t="s">
        <v>11660</v>
      </c>
      <c r="K341" s="4" t="s">
        <v>11660</v>
      </c>
      <c r="L341" s="4" t="s">
        <v>11660</v>
      </c>
      <c r="M341" s="4" t="s">
        <v>11660</v>
      </c>
      <c r="N341" s="4" t="s">
        <v>11660</v>
      </c>
      <c r="P341" s="4">
        <v>0</v>
      </c>
      <c r="Q341" s="11"/>
      <c r="R341" s="15">
        <f t="shared" si="15"/>
        <v>0</v>
      </c>
      <c r="S341" s="16">
        <f t="shared" si="16"/>
        <v>0</v>
      </c>
    </row>
    <row r="342" spans="1:19" ht="50.1" customHeight="1" x14ac:dyDescent="0.3">
      <c r="A342" s="9">
        <f t="shared" si="17"/>
        <v>332</v>
      </c>
      <c r="B342" s="9" t="s">
        <v>6918</v>
      </c>
      <c r="C342" s="9" t="s">
        <v>6919</v>
      </c>
      <c r="D342" s="4" t="s">
        <v>317</v>
      </c>
      <c r="E342" s="9" t="s">
        <v>11662</v>
      </c>
      <c r="F342" s="9" t="s">
        <v>11660</v>
      </c>
      <c r="G342" s="9" t="s">
        <v>11660</v>
      </c>
      <c r="H342" s="9" t="s">
        <v>11660</v>
      </c>
      <c r="I342" s="9" t="s">
        <v>11660</v>
      </c>
      <c r="J342" s="9" t="s">
        <v>11660</v>
      </c>
      <c r="K342" s="9" t="s">
        <v>11660</v>
      </c>
      <c r="L342" s="9" t="s">
        <v>11660</v>
      </c>
      <c r="M342" s="9" t="s">
        <v>11660</v>
      </c>
      <c r="N342" s="9" t="s">
        <v>11660</v>
      </c>
      <c r="P342" s="9">
        <v>0</v>
      </c>
      <c r="Q342" s="12"/>
      <c r="R342" s="17">
        <f t="shared" si="15"/>
        <v>0</v>
      </c>
      <c r="S342" s="18">
        <f t="shared" si="16"/>
        <v>0</v>
      </c>
    </row>
    <row r="343" spans="1:19" ht="50.1" customHeight="1" x14ac:dyDescent="0.3">
      <c r="A343" s="4">
        <f t="shared" si="17"/>
        <v>333</v>
      </c>
      <c r="B343" s="4" t="s">
        <v>6960</v>
      </c>
      <c r="C343" s="4" t="s">
        <v>6961</v>
      </c>
      <c r="D343" s="4" t="s">
        <v>317</v>
      </c>
      <c r="E343" s="4" t="s">
        <v>11662</v>
      </c>
      <c r="F343" s="4" t="s">
        <v>11660</v>
      </c>
      <c r="G343" s="4" t="s">
        <v>11660</v>
      </c>
      <c r="H343" s="4" t="s">
        <v>11660</v>
      </c>
      <c r="I343" s="4" t="s">
        <v>11660</v>
      </c>
      <c r="J343" s="4" t="s">
        <v>11660</v>
      </c>
      <c r="K343" s="4" t="s">
        <v>11660</v>
      </c>
      <c r="L343" s="4" t="s">
        <v>11660</v>
      </c>
      <c r="M343" s="4" t="s">
        <v>11660</v>
      </c>
      <c r="N343" s="4" t="s">
        <v>11660</v>
      </c>
      <c r="P343" s="4">
        <v>0</v>
      </c>
      <c r="Q343" s="11"/>
      <c r="R343" s="15">
        <f t="shared" si="15"/>
        <v>0</v>
      </c>
      <c r="S343" s="16">
        <f t="shared" si="16"/>
        <v>0</v>
      </c>
    </row>
    <row r="344" spans="1:19" ht="50.1" customHeight="1" x14ac:dyDescent="0.3">
      <c r="A344" s="9">
        <f t="shared" si="17"/>
        <v>334</v>
      </c>
      <c r="B344" s="9" t="s">
        <v>6970</v>
      </c>
      <c r="C344" s="9" t="s">
        <v>6971</v>
      </c>
      <c r="D344" s="4" t="s">
        <v>317</v>
      </c>
      <c r="E344" s="9" t="s">
        <v>11662</v>
      </c>
      <c r="F344" s="9" t="s">
        <v>11660</v>
      </c>
      <c r="G344" s="9" t="s">
        <v>11660</v>
      </c>
      <c r="H344" s="9" t="s">
        <v>11660</v>
      </c>
      <c r="I344" s="9" t="s">
        <v>11660</v>
      </c>
      <c r="J344" s="9" t="s">
        <v>11660</v>
      </c>
      <c r="K344" s="9" t="s">
        <v>11660</v>
      </c>
      <c r="L344" s="9" t="s">
        <v>11660</v>
      </c>
      <c r="M344" s="9" t="s">
        <v>11660</v>
      </c>
      <c r="N344" s="9" t="s">
        <v>11660</v>
      </c>
      <c r="P344" s="9">
        <v>0</v>
      </c>
      <c r="Q344" s="12"/>
      <c r="R344" s="17">
        <f t="shared" si="15"/>
        <v>0</v>
      </c>
      <c r="S344" s="18">
        <f t="shared" si="16"/>
        <v>0</v>
      </c>
    </row>
    <row r="345" spans="1:19" ht="50.1" customHeight="1" x14ac:dyDescent="0.3">
      <c r="A345" s="4">
        <f t="shared" si="17"/>
        <v>335</v>
      </c>
      <c r="B345" s="4" t="s">
        <v>7001</v>
      </c>
      <c r="C345" s="4" t="s">
        <v>7002</v>
      </c>
      <c r="D345" s="4" t="s">
        <v>317</v>
      </c>
      <c r="E345" s="4" t="s">
        <v>11662</v>
      </c>
      <c r="F345" s="4" t="s">
        <v>817</v>
      </c>
      <c r="G345" s="4" t="s">
        <v>818</v>
      </c>
      <c r="H345" s="4" t="s">
        <v>7007</v>
      </c>
      <c r="I345" s="4" t="s">
        <v>7008</v>
      </c>
      <c r="J345" s="4" t="s">
        <v>589</v>
      </c>
      <c r="K345" s="4" t="s">
        <v>7009</v>
      </c>
      <c r="L345" s="4" t="s">
        <v>2870</v>
      </c>
      <c r="M345" s="4" t="s">
        <v>7010</v>
      </c>
      <c r="N345" s="4" t="s">
        <v>7011</v>
      </c>
      <c r="P345" s="4">
        <v>1</v>
      </c>
      <c r="Q345" s="11"/>
      <c r="R345" s="15">
        <f t="shared" si="15"/>
        <v>3</v>
      </c>
      <c r="S345" s="16">
        <f t="shared" si="16"/>
        <v>10</v>
      </c>
    </row>
    <row r="346" spans="1:19" ht="50.1" customHeight="1" x14ac:dyDescent="0.3">
      <c r="A346" s="4">
        <f t="shared" si="17"/>
        <v>335</v>
      </c>
      <c r="B346" s="4" t="s">
        <v>7001</v>
      </c>
      <c r="C346" s="4" t="s">
        <v>7002</v>
      </c>
      <c r="D346" s="4" t="s">
        <v>317</v>
      </c>
      <c r="E346" s="4" t="s">
        <v>11662</v>
      </c>
      <c r="F346" s="4" t="s">
        <v>817</v>
      </c>
      <c r="G346" s="4" t="s">
        <v>818</v>
      </c>
      <c r="H346" s="4" t="s">
        <v>7012</v>
      </c>
      <c r="I346" s="4" t="s">
        <v>7013</v>
      </c>
      <c r="J346" s="4" t="s">
        <v>589</v>
      </c>
      <c r="K346" s="4" t="s">
        <v>5610</v>
      </c>
      <c r="L346" s="4" t="s">
        <v>7014</v>
      </c>
      <c r="M346" s="4" t="s">
        <v>7015</v>
      </c>
      <c r="N346" s="4" t="s">
        <v>6794</v>
      </c>
      <c r="P346" s="4">
        <v>1</v>
      </c>
      <c r="Q346" s="11"/>
      <c r="R346" s="15">
        <f t="shared" si="15"/>
        <v>3</v>
      </c>
      <c r="S346" s="16">
        <f t="shared" si="16"/>
        <v>10</v>
      </c>
    </row>
    <row r="347" spans="1:19" ht="50.1" customHeight="1" x14ac:dyDescent="0.3">
      <c r="A347" s="4">
        <f t="shared" si="17"/>
        <v>335</v>
      </c>
      <c r="B347" s="4" t="s">
        <v>7001</v>
      </c>
      <c r="C347" s="4" t="s">
        <v>7002</v>
      </c>
      <c r="D347" s="4" t="s">
        <v>317</v>
      </c>
      <c r="E347" s="4" t="s">
        <v>11662</v>
      </c>
      <c r="F347" s="4" t="s">
        <v>817</v>
      </c>
      <c r="G347" s="4" t="s">
        <v>818</v>
      </c>
      <c r="H347" s="4" t="s">
        <v>7016</v>
      </c>
      <c r="I347" s="4" t="s">
        <v>7017</v>
      </c>
      <c r="J347" s="4" t="s">
        <v>589</v>
      </c>
      <c r="K347" s="4" t="s">
        <v>7018</v>
      </c>
      <c r="L347" s="4" t="s">
        <v>7019</v>
      </c>
      <c r="M347" s="4" t="s">
        <v>823</v>
      </c>
      <c r="N347" s="4" t="s">
        <v>7020</v>
      </c>
      <c r="P347" s="4">
        <v>1</v>
      </c>
      <c r="Q347" s="11"/>
      <c r="R347" s="15">
        <f t="shared" si="15"/>
        <v>3</v>
      </c>
      <c r="S347" s="16">
        <f t="shared" si="16"/>
        <v>10</v>
      </c>
    </row>
    <row r="348" spans="1:19" ht="50.1" customHeight="1" x14ac:dyDescent="0.3">
      <c r="A348" s="9">
        <f t="shared" si="17"/>
        <v>336</v>
      </c>
      <c r="B348" s="9" t="s">
        <v>7030</v>
      </c>
      <c r="C348" s="9" t="s">
        <v>7031</v>
      </c>
      <c r="D348" s="4" t="s">
        <v>317</v>
      </c>
      <c r="E348" s="9" t="s">
        <v>11662</v>
      </c>
      <c r="F348" s="9" t="s">
        <v>11660</v>
      </c>
      <c r="G348" s="9" t="s">
        <v>11660</v>
      </c>
      <c r="H348" s="9" t="s">
        <v>11660</v>
      </c>
      <c r="I348" s="9" t="s">
        <v>11660</v>
      </c>
      <c r="J348" s="9" t="s">
        <v>11660</v>
      </c>
      <c r="K348" s="9" t="s">
        <v>11660</v>
      </c>
      <c r="L348" s="9" t="s">
        <v>11660</v>
      </c>
      <c r="M348" s="9" t="s">
        <v>11660</v>
      </c>
      <c r="N348" s="9" t="s">
        <v>11660</v>
      </c>
      <c r="P348" s="9">
        <v>0</v>
      </c>
      <c r="Q348" s="12"/>
      <c r="R348" s="17">
        <f t="shared" si="15"/>
        <v>0</v>
      </c>
      <c r="S348" s="18">
        <f t="shared" si="16"/>
        <v>0</v>
      </c>
    </row>
    <row r="349" spans="1:19" ht="50.1" customHeight="1" x14ac:dyDescent="0.3">
      <c r="A349" s="4">
        <f t="shared" si="17"/>
        <v>337</v>
      </c>
      <c r="B349" s="4" t="s">
        <v>7052</v>
      </c>
      <c r="C349" s="4" t="s">
        <v>7053</v>
      </c>
      <c r="D349" s="4" t="s">
        <v>317</v>
      </c>
      <c r="E349" s="4" t="s">
        <v>11662</v>
      </c>
      <c r="F349" s="4" t="s">
        <v>11660</v>
      </c>
      <c r="G349" s="4" t="s">
        <v>11660</v>
      </c>
      <c r="H349" s="4" t="s">
        <v>11660</v>
      </c>
      <c r="I349" s="4" t="s">
        <v>11660</v>
      </c>
      <c r="J349" s="4" t="s">
        <v>11660</v>
      </c>
      <c r="K349" s="4" t="s">
        <v>11660</v>
      </c>
      <c r="L349" s="4" t="s">
        <v>11660</v>
      </c>
      <c r="M349" s="4" t="s">
        <v>11660</v>
      </c>
      <c r="N349" s="4" t="s">
        <v>11660</v>
      </c>
      <c r="P349" s="4">
        <v>0</v>
      </c>
      <c r="Q349" s="11"/>
      <c r="R349" s="15">
        <f t="shared" si="15"/>
        <v>0</v>
      </c>
      <c r="S349" s="16">
        <f t="shared" si="16"/>
        <v>0</v>
      </c>
    </row>
    <row r="350" spans="1:19" ht="50.1" customHeight="1" x14ac:dyDescent="0.3">
      <c r="A350" s="9">
        <f t="shared" si="17"/>
        <v>338</v>
      </c>
      <c r="B350" s="9" t="s">
        <v>7206</v>
      </c>
      <c r="C350" s="9" t="s">
        <v>7207</v>
      </c>
      <c r="D350" s="4" t="s">
        <v>317</v>
      </c>
      <c r="E350" s="9" t="s">
        <v>11662</v>
      </c>
      <c r="F350" s="9" t="s">
        <v>11660</v>
      </c>
      <c r="G350" s="9" t="s">
        <v>11660</v>
      </c>
      <c r="H350" s="9" t="s">
        <v>11660</v>
      </c>
      <c r="I350" s="9" t="s">
        <v>11660</v>
      </c>
      <c r="J350" s="9" t="s">
        <v>11660</v>
      </c>
      <c r="K350" s="9" t="s">
        <v>11660</v>
      </c>
      <c r="L350" s="9" t="s">
        <v>11660</v>
      </c>
      <c r="M350" s="9" t="s">
        <v>11660</v>
      </c>
      <c r="N350" s="9" t="s">
        <v>11660</v>
      </c>
      <c r="P350" s="9">
        <v>0</v>
      </c>
      <c r="Q350" s="12"/>
      <c r="R350" s="17">
        <f t="shared" si="15"/>
        <v>0</v>
      </c>
      <c r="S350" s="18">
        <f t="shared" si="16"/>
        <v>0</v>
      </c>
    </row>
    <row r="351" spans="1:19" ht="50.1" customHeight="1" x14ac:dyDescent="0.3">
      <c r="A351" s="4">
        <f t="shared" si="17"/>
        <v>339</v>
      </c>
      <c r="B351" s="4" t="s">
        <v>7546</v>
      </c>
      <c r="C351" s="4" t="s">
        <v>7547</v>
      </c>
      <c r="D351" s="4" t="s">
        <v>317</v>
      </c>
      <c r="E351" s="4" t="s">
        <v>11662</v>
      </c>
      <c r="F351" s="4" t="s">
        <v>11660</v>
      </c>
      <c r="G351" s="4" t="s">
        <v>11660</v>
      </c>
      <c r="H351" s="4" t="s">
        <v>11660</v>
      </c>
      <c r="I351" s="4" t="s">
        <v>11660</v>
      </c>
      <c r="J351" s="4" t="s">
        <v>11660</v>
      </c>
      <c r="K351" s="4" t="s">
        <v>11660</v>
      </c>
      <c r="L351" s="4" t="s">
        <v>11660</v>
      </c>
      <c r="M351" s="4" t="s">
        <v>11660</v>
      </c>
      <c r="N351" s="4" t="s">
        <v>11660</v>
      </c>
      <c r="P351" s="4">
        <v>0</v>
      </c>
      <c r="Q351" s="11"/>
      <c r="R351" s="15">
        <f t="shared" si="15"/>
        <v>0</v>
      </c>
      <c r="S351" s="16">
        <f t="shared" si="16"/>
        <v>0</v>
      </c>
    </row>
    <row r="352" spans="1:19" ht="50.1" customHeight="1" x14ac:dyDescent="0.3">
      <c r="A352" s="9">
        <f t="shared" si="17"/>
        <v>340</v>
      </c>
      <c r="B352" s="9" t="s">
        <v>7565</v>
      </c>
      <c r="C352" s="9" t="s">
        <v>7566</v>
      </c>
      <c r="D352" s="4" t="s">
        <v>317</v>
      </c>
      <c r="E352" s="9" t="s">
        <v>11662</v>
      </c>
      <c r="F352" s="9" t="s">
        <v>11660</v>
      </c>
      <c r="G352" s="9" t="s">
        <v>11660</v>
      </c>
      <c r="H352" s="9" t="s">
        <v>11660</v>
      </c>
      <c r="I352" s="9" t="s">
        <v>11660</v>
      </c>
      <c r="J352" s="9" t="s">
        <v>11660</v>
      </c>
      <c r="K352" s="9" t="s">
        <v>11660</v>
      </c>
      <c r="L352" s="9" t="s">
        <v>11660</v>
      </c>
      <c r="M352" s="9" t="s">
        <v>11660</v>
      </c>
      <c r="N352" s="9" t="s">
        <v>11660</v>
      </c>
      <c r="P352" s="9">
        <v>0</v>
      </c>
      <c r="Q352" s="12"/>
      <c r="R352" s="17">
        <f t="shared" si="15"/>
        <v>0</v>
      </c>
      <c r="S352" s="18">
        <f t="shared" si="16"/>
        <v>0</v>
      </c>
    </row>
    <row r="353" spans="1:19" ht="50.1" customHeight="1" x14ac:dyDescent="0.3">
      <c r="A353" s="4">
        <f t="shared" si="17"/>
        <v>341</v>
      </c>
      <c r="B353" s="4" t="s">
        <v>7582</v>
      </c>
      <c r="C353" s="4" t="s">
        <v>7583</v>
      </c>
      <c r="D353" s="4" t="s">
        <v>317</v>
      </c>
      <c r="E353" s="4" t="s">
        <v>11662</v>
      </c>
      <c r="F353" s="4" t="s">
        <v>585</v>
      </c>
      <c r="G353" s="4" t="s">
        <v>818</v>
      </c>
      <c r="H353" s="4" t="s">
        <v>7588</v>
      </c>
      <c r="I353" s="4" t="s">
        <v>7589</v>
      </c>
      <c r="J353" s="4" t="s">
        <v>589</v>
      </c>
      <c r="K353" s="4" t="s">
        <v>7257</v>
      </c>
      <c r="L353" s="4" t="s">
        <v>2102</v>
      </c>
      <c r="M353" s="4" t="s">
        <v>7015</v>
      </c>
      <c r="N353" s="4" t="s">
        <v>7590</v>
      </c>
      <c r="P353" s="4">
        <v>0</v>
      </c>
      <c r="Q353" s="11" t="s">
        <v>11663</v>
      </c>
      <c r="R353" s="15">
        <f t="shared" si="15"/>
        <v>0</v>
      </c>
      <c r="S353" s="16">
        <f t="shared" si="16"/>
        <v>0</v>
      </c>
    </row>
    <row r="354" spans="1:19" ht="50.1" customHeight="1" x14ac:dyDescent="0.3">
      <c r="A354" s="9">
        <f t="shared" si="17"/>
        <v>342</v>
      </c>
      <c r="B354" s="9" t="s">
        <v>7616</v>
      </c>
      <c r="C354" s="9" t="s">
        <v>3454</v>
      </c>
      <c r="D354" s="4" t="s">
        <v>317</v>
      </c>
      <c r="E354" s="9" t="s">
        <v>11662</v>
      </c>
      <c r="F354" s="9" t="s">
        <v>11660</v>
      </c>
      <c r="G354" s="9" t="s">
        <v>11660</v>
      </c>
      <c r="H354" s="9" t="s">
        <v>11660</v>
      </c>
      <c r="I354" s="9" t="s">
        <v>11660</v>
      </c>
      <c r="J354" s="9" t="s">
        <v>11660</v>
      </c>
      <c r="K354" s="9" t="s">
        <v>11660</v>
      </c>
      <c r="L354" s="9" t="s">
        <v>11660</v>
      </c>
      <c r="M354" s="9" t="s">
        <v>11660</v>
      </c>
      <c r="N354" s="9" t="s">
        <v>11660</v>
      </c>
      <c r="P354" s="9">
        <v>0</v>
      </c>
      <c r="Q354" s="12"/>
      <c r="R354" s="17">
        <f t="shared" si="15"/>
        <v>0</v>
      </c>
      <c r="S354" s="18">
        <f t="shared" si="16"/>
        <v>0</v>
      </c>
    </row>
    <row r="355" spans="1:19" ht="50.1" customHeight="1" x14ac:dyDescent="0.3">
      <c r="A355" s="4">
        <f t="shared" si="17"/>
        <v>343</v>
      </c>
      <c r="B355" s="4" t="s">
        <v>7638</v>
      </c>
      <c r="C355" s="4" t="s">
        <v>7639</v>
      </c>
      <c r="D355" s="4" t="s">
        <v>317</v>
      </c>
      <c r="E355" s="4" t="s">
        <v>11662</v>
      </c>
      <c r="F355" s="4" t="s">
        <v>11660</v>
      </c>
      <c r="G355" s="4" t="s">
        <v>11660</v>
      </c>
      <c r="H355" s="4" t="s">
        <v>11660</v>
      </c>
      <c r="I355" s="4" t="s">
        <v>11660</v>
      </c>
      <c r="J355" s="4" t="s">
        <v>11660</v>
      </c>
      <c r="K355" s="4" t="s">
        <v>11660</v>
      </c>
      <c r="L355" s="4" t="s">
        <v>11660</v>
      </c>
      <c r="M355" s="4" t="s">
        <v>11660</v>
      </c>
      <c r="N355" s="4" t="s">
        <v>11660</v>
      </c>
      <c r="P355" s="4">
        <v>0</v>
      </c>
      <c r="Q355" s="11"/>
      <c r="R355" s="15">
        <f t="shared" si="15"/>
        <v>0</v>
      </c>
      <c r="S355" s="16">
        <f t="shared" si="16"/>
        <v>0</v>
      </c>
    </row>
    <row r="356" spans="1:19" ht="50.1" customHeight="1" x14ac:dyDescent="0.3">
      <c r="A356" s="9">
        <f t="shared" si="17"/>
        <v>344</v>
      </c>
      <c r="B356" s="9" t="s">
        <v>7686</v>
      </c>
      <c r="C356" s="9" t="s">
        <v>7687</v>
      </c>
      <c r="D356" s="4" t="s">
        <v>317</v>
      </c>
      <c r="E356" s="9" t="s">
        <v>11662</v>
      </c>
      <c r="F356" s="9" t="s">
        <v>11660</v>
      </c>
      <c r="G356" s="9" t="s">
        <v>11660</v>
      </c>
      <c r="H356" s="9" t="s">
        <v>11660</v>
      </c>
      <c r="I356" s="9" t="s">
        <v>11660</v>
      </c>
      <c r="J356" s="9" t="s">
        <v>11660</v>
      </c>
      <c r="K356" s="9" t="s">
        <v>11660</v>
      </c>
      <c r="L356" s="9" t="s">
        <v>11660</v>
      </c>
      <c r="M356" s="9" t="s">
        <v>11660</v>
      </c>
      <c r="N356" s="9" t="s">
        <v>11660</v>
      </c>
      <c r="P356" s="9">
        <v>0</v>
      </c>
      <c r="Q356" s="12"/>
      <c r="R356" s="17">
        <f t="shared" si="15"/>
        <v>0</v>
      </c>
      <c r="S356" s="18">
        <f t="shared" si="16"/>
        <v>0</v>
      </c>
    </row>
    <row r="357" spans="1:19" ht="50.1" customHeight="1" x14ac:dyDescent="0.3">
      <c r="A357" s="4">
        <f t="shared" si="17"/>
        <v>345</v>
      </c>
      <c r="B357" s="4" t="s">
        <v>7704</v>
      </c>
      <c r="C357" s="4" t="s">
        <v>7705</v>
      </c>
      <c r="D357" s="4" t="s">
        <v>317</v>
      </c>
      <c r="E357" s="4" t="s">
        <v>11662</v>
      </c>
      <c r="F357" s="4" t="s">
        <v>11660</v>
      </c>
      <c r="G357" s="4" t="s">
        <v>11660</v>
      </c>
      <c r="H357" s="4" t="s">
        <v>11660</v>
      </c>
      <c r="I357" s="4" t="s">
        <v>11660</v>
      </c>
      <c r="J357" s="4" t="s">
        <v>11660</v>
      </c>
      <c r="K357" s="4" t="s">
        <v>11660</v>
      </c>
      <c r="L357" s="4" t="s">
        <v>11660</v>
      </c>
      <c r="M357" s="4" t="s">
        <v>11660</v>
      </c>
      <c r="N357" s="4" t="s">
        <v>11660</v>
      </c>
      <c r="P357" s="4">
        <v>0</v>
      </c>
      <c r="Q357" s="11"/>
      <c r="R357" s="15">
        <f t="shared" si="15"/>
        <v>0</v>
      </c>
      <c r="S357" s="16">
        <f t="shared" si="16"/>
        <v>0</v>
      </c>
    </row>
    <row r="358" spans="1:19" ht="50.1" customHeight="1" x14ac:dyDescent="0.3">
      <c r="A358" s="9">
        <f t="shared" si="17"/>
        <v>346</v>
      </c>
      <c r="B358" s="9" t="s">
        <v>7761</v>
      </c>
      <c r="C358" s="9" t="s">
        <v>7762</v>
      </c>
      <c r="D358" s="4" t="s">
        <v>317</v>
      </c>
      <c r="E358" s="9" t="s">
        <v>11662</v>
      </c>
      <c r="F358" s="9" t="s">
        <v>11660</v>
      </c>
      <c r="G358" s="9" t="s">
        <v>11660</v>
      </c>
      <c r="H358" s="9" t="s">
        <v>11660</v>
      </c>
      <c r="I358" s="9" t="s">
        <v>11660</v>
      </c>
      <c r="J358" s="9" t="s">
        <v>11660</v>
      </c>
      <c r="K358" s="9" t="s">
        <v>11660</v>
      </c>
      <c r="L358" s="9" t="s">
        <v>11660</v>
      </c>
      <c r="M358" s="9" t="s">
        <v>11660</v>
      </c>
      <c r="N358" s="9" t="s">
        <v>11660</v>
      </c>
      <c r="P358" s="9">
        <v>0</v>
      </c>
      <c r="Q358" s="12"/>
      <c r="R358" s="17">
        <f t="shared" si="15"/>
        <v>0</v>
      </c>
      <c r="S358" s="18">
        <f t="shared" si="16"/>
        <v>0</v>
      </c>
    </row>
    <row r="359" spans="1:19" ht="50.1" customHeight="1" x14ac:dyDescent="0.3">
      <c r="A359" s="4">
        <f t="shared" si="17"/>
        <v>347</v>
      </c>
      <c r="B359" s="4" t="s">
        <v>7779</v>
      </c>
      <c r="C359" s="4" t="s">
        <v>7780</v>
      </c>
      <c r="D359" s="4" t="s">
        <v>317</v>
      </c>
      <c r="E359" s="4" t="s">
        <v>11662</v>
      </c>
      <c r="F359" s="4" t="s">
        <v>11660</v>
      </c>
      <c r="G359" s="4" t="s">
        <v>11660</v>
      </c>
      <c r="H359" s="4" t="s">
        <v>11660</v>
      </c>
      <c r="I359" s="4" t="s">
        <v>11660</v>
      </c>
      <c r="J359" s="4" t="s">
        <v>11660</v>
      </c>
      <c r="K359" s="4" t="s">
        <v>11660</v>
      </c>
      <c r="L359" s="4" t="s">
        <v>11660</v>
      </c>
      <c r="M359" s="4" t="s">
        <v>11660</v>
      </c>
      <c r="N359" s="4" t="s">
        <v>11660</v>
      </c>
      <c r="P359" s="4">
        <v>0</v>
      </c>
      <c r="Q359" s="11"/>
      <c r="R359" s="15">
        <f t="shared" si="15"/>
        <v>0</v>
      </c>
      <c r="S359" s="16">
        <f t="shared" si="16"/>
        <v>0</v>
      </c>
    </row>
    <row r="360" spans="1:19" ht="50.1" customHeight="1" x14ac:dyDescent="0.3">
      <c r="A360" s="9">
        <f t="shared" si="17"/>
        <v>348</v>
      </c>
      <c r="B360" s="9" t="s">
        <v>7790</v>
      </c>
      <c r="C360" s="9" t="s">
        <v>7791</v>
      </c>
      <c r="D360" s="4" t="s">
        <v>317</v>
      </c>
      <c r="E360" s="9" t="s">
        <v>11662</v>
      </c>
      <c r="F360" s="9" t="s">
        <v>11660</v>
      </c>
      <c r="G360" s="9" t="s">
        <v>11660</v>
      </c>
      <c r="H360" s="9" t="s">
        <v>11660</v>
      </c>
      <c r="I360" s="9" t="s">
        <v>11660</v>
      </c>
      <c r="J360" s="9" t="s">
        <v>11660</v>
      </c>
      <c r="K360" s="9" t="s">
        <v>11660</v>
      </c>
      <c r="L360" s="9" t="s">
        <v>11660</v>
      </c>
      <c r="M360" s="9" t="s">
        <v>11660</v>
      </c>
      <c r="N360" s="9" t="s">
        <v>11660</v>
      </c>
      <c r="P360" s="9">
        <v>0</v>
      </c>
      <c r="Q360" s="12"/>
      <c r="R360" s="17">
        <f t="shared" si="15"/>
        <v>0</v>
      </c>
      <c r="S360" s="18">
        <f t="shared" si="16"/>
        <v>0</v>
      </c>
    </row>
    <row r="361" spans="1:19" ht="50.1" customHeight="1" x14ac:dyDescent="0.3">
      <c r="A361" s="4">
        <f t="shared" si="17"/>
        <v>349</v>
      </c>
      <c r="B361" s="4" t="s">
        <v>7795</v>
      </c>
      <c r="C361" s="4" t="s">
        <v>7796</v>
      </c>
      <c r="D361" s="4" t="s">
        <v>317</v>
      </c>
      <c r="E361" s="4" t="s">
        <v>11662</v>
      </c>
      <c r="F361" s="4" t="s">
        <v>11660</v>
      </c>
      <c r="G361" s="4" t="s">
        <v>11660</v>
      </c>
      <c r="H361" s="4" t="s">
        <v>11660</v>
      </c>
      <c r="I361" s="4" t="s">
        <v>11660</v>
      </c>
      <c r="J361" s="4" t="s">
        <v>11660</v>
      </c>
      <c r="K361" s="4" t="s">
        <v>11660</v>
      </c>
      <c r="L361" s="4" t="s">
        <v>11660</v>
      </c>
      <c r="M361" s="4" t="s">
        <v>11660</v>
      </c>
      <c r="N361" s="4" t="s">
        <v>11660</v>
      </c>
      <c r="P361" s="4">
        <v>0</v>
      </c>
      <c r="Q361" s="11"/>
      <c r="R361" s="15">
        <f t="shared" si="15"/>
        <v>0</v>
      </c>
      <c r="S361" s="16">
        <f t="shared" si="16"/>
        <v>0</v>
      </c>
    </row>
    <row r="362" spans="1:19" ht="50.1" customHeight="1" x14ac:dyDescent="0.3">
      <c r="A362" s="9">
        <f t="shared" si="17"/>
        <v>350</v>
      </c>
      <c r="B362" s="9" t="s">
        <v>7847</v>
      </c>
      <c r="C362" s="9" t="s">
        <v>7848</v>
      </c>
      <c r="D362" s="4" t="s">
        <v>317</v>
      </c>
      <c r="E362" s="9" t="s">
        <v>11662</v>
      </c>
      <c r="F362" s="9" t="s">
        <v>11660</v>
      </c>
      <c r="G362" s="9" t="s">
        <v>11660</v>
      </c>
      <c r="H362" s="9" t="s">
        <v>11660</v>
      </c>
      <c r="I362" s="9" t="s">
        <v>11660</v>
      </c>
      <c r="J362" s="9" t="s">
        <v>11660</v>
      </c>
      <c r="K362" s="9" t="s">
        <v>11660</v>
      </c>
      <c r="L362" s="9" t="s">
        <v>11660</v>
      </c>
      <c r="M362" s="9" t="s">
        <v>11660</v>
      </c>
      <c r="N362" s="9" t="s">
        <v>11660</v>
      </c>
      <c r="P362" s="9">
        <v>0</v>
      </c>
      <c r="Q362" s="12"/>
      <c r="R362" s="17">
        <f t="shared" si="15"/>
        <v>0</v>
      </c>
      <c r="S362" s="18">
        <f t="shared" si="16"/>
        <v>0</v>
      </c>
    </row>
    <row r="363" spans="1:19" ht="50.1" customHeight="1" x14ac:dyDescent="0.3">
      <c r="A363" s="4">
        <f t="shared" si="17"/>
        <v>351</v>
      </c>
      <c r="B363" s="4" t="s">
        <v>7867</v>
      </c>
      <c r="C363" s="4" t="s">
        <v>7868</v>
      </c>
      <c r="D363" s="4" t="s">
        <v>317</v>
      </c>
      <c r="E363" s="4" t="s">
        <v>11662</v>
      </c>
      <c r="F363" s="4" t="s">
        <v>11660</v>
      </c>
      <c r="G363" s="4" t="s">
        <v>11660</v>
      </c>
      <c r="H363" s="4" t="s">
        <v>11660</v>
      </c>
      <c r="I363" s="4" t="s">
        <v>11660</v>
      </c>
      <c r="J363" s="4" t="s">
        <v>11660</v>
      </c>
      <c r="K363" s="4" t="s">
        <v>11660</v>
      </c>
      <c r="L363" s="4" t="s">
        <v>11660</v>
      </c>
      <c r="M363" s="4" t="s">
        <v>11660</v>
      </c>
      <c r="N363" s="4" t="s">
        <v>11660</v>
      </c>
      <c r="P363" s="4">
        <v>0</v>
      </c>
      <c r="Q363" s="11"/>
      <c r="R363" s="15">
        <f t="shared" si="15"/>
        <v>0</v>
      </c>
      <c r="S363" s="16">
        <f t="shared" si="16"/>
        <v>0</v>
      </c>
    </row>
    <row r="364" spans="1:19" ht="50.1" customHeight="1" x14ac:dyDescent="0.3">
      <c r="A364" s="9">
        <f t="shared" si="17"/>
        <v>352</v>
      </c>
      <c r="B364" s="9" t="s">
        <v>7904</v>
      </c>
      <c r="C364" s="9" t="s">
        <v>7905</v>
      </c>
      <c r="D364" s="4" t="s">
        <v>317</v>
      </c>
      <c r="E364" s="9" t="s">
        <v>11662</v>
      </c>
      <c r="F364" s="9" t="s">
        <v>11660</v>
      </c>
      <c r="G364" s="9" t="s">
        <v>11660</v>
      </c>
      <c r="H364" s="9" t="s">
        <v>11660</v>
      </c>
      <c r="I364" s="9" t="s">
        <v>11660</v>
      </c>
      <c r="J364" s="9" t="s">
        <v>11660</v>
      </c>
      <c r="K364" s="9" t="s">
        <v>11660</v>
      </c>
      <c r="L364" s="9" t="s">
        <v>11660</v>
      </c>
      <c r="M364" s="9" t="s">
        <v>11660</v>
      </c>
      <c r="N364" s="9" t="s">
        <v>11660</v>
      </c>
      <c r="P364" s="9">
        <v>0</v>
      </c>
      <c r="Q364" s="12"/>
      <c r="R364" s="17">
        <f t="shared" si="15"/>
        <v>0</v>
      </c>
      <c r="S364" s="18">
        <f t="shared" si="16"/>
        <v>0</v>
      </c>
    </row>
    <row r="365" spans="1:19" ht="50.1" customHeight="1" x14ac:dyDescent="0.3">
      <c r="A365" s="4">
        <f t="shared" si="17"/>
        <v>353</v>
      </c>
      <c r="B365" s="4" t="s">
        <v>7941</v>
      </c>
      <c r="C365" s="4" t="s">
        <v>7942</v>
      </c>
      <c r="D365" s="4" t="s">
        <v>317</v>
      </c>
      <c r="E365" s="4" t="s">
        <v>11662</v>
      </c>
      <c r="F365" s="4" t="s">
        <v>11660</v>
      </c>
      <c r="G365" s="4" t="s">
        <v>11660</v>
      </c>
      <c r="H365" s="4" t="s">
        <v>11660</v>
      </c>
      <c r="I365" s="4" t="s">
        <v>11660</v>
      </c>
      <c r="J365" s="4" t="s">
        <v>11660</v>
      </c>
      <c r="K365" s="4" t="s">
        <v>11660</v>
      </c>
      <c r="L365" s="4" t="s">
        <v>11660</v>
      </c>
      <c r="M365" s="4" t="s">
        <v>11660</v>
      </c>
      <c r="N365" s="4" t="s">
        <v>11660</v>
      </c>
      <c r="P365" s="4">
        <v>0</v>
      </c>
      <c r="Q365" s="11"/>
      <c r="R365" s="15">
        <f t="shared" si="15"/>
        <v>0</v>
      </c>
      <c r="S365" s="16">
        <f t="shared" si="16"/>
        <v>0</v>
      </c>
    </row>
    <row r="366" spans="1:19" ht="50.1" customHeight="1" x14ac:dyDescent="0.3">
      <c r="A366" s="9">
        <f t="shared" si="17"/>
        <v>354</v>
      </c>
      <c r="B366" s="9" t="s">
        <v>7950</v>
      </c>
      <c r="C366" s="9" t="s">
        <v>7951</v>
      </c>
      <c r="D366" s="4" t="s">
        <v>317</v>
      </c>
      <c r="E366" s="9" t="s">
        <v>11662</v>
      </c>
      <c r="F366" s="9" t="s">
        <v>11660</v>
      </c>
      <c r="G366" s="9" t="s">
        <v>11660</v>
      </c>
      <c r="H366" s="9" t="s">
        <v>11660</v>
      </c>
      <c r="I366" s="9" t="s">
        <v>11660</v>
      </c>
      <c r="J366" s="9" t="s">
        <v>11660</v>
      </c>
      <c r="K366" s="9" t="s">
        <v>11660</v>
      </c>
      <c r="L366" s="9" t="s">
        <v>11660</v>
      </c>
      <c r="M366" s="9" t="s">
        <v>11660</v>
      </c>
      <c r="N366" s="9" t="s">
        <v>11660</v>
      </c>
      <c r="P366" s="9">
        <v>0</v>
      </c>
      <c r="Q366" s="12"/>
      <c r="R366" s="17">
        <f t="shared" si="15"/>
        <v>0</v>
      </c>
      <c r="S366" s="18">
        <f t="shared" si="16"/>
        <v>0</v>
      </c>
    </row>
    <row r="367" spans="1:19" ht="50.1" customHeight="1" x14ac:dyDescent="0.3">
      <c r="A367" s="4">
        <f t="shared" si="17"/>
        <v>355</v>
      </c>
      <c r="B367" s="4" t="s">
        <v>7970</v>
      </c>
      <c r="C367" s="4" t="s">
        <v>7971</v>
      </c>
      <c r="D367" s="4" t="s">
        <v>317</v>
      </c>
      <c r="E367" s="4" t="s">
        <v>11662</v>
      </c>
      <c r="F367" s="4" t="s">
        <v>11660</v>
      </c>
      <c r="G367" s="4" t="s">
        <v>11660</v>
      </c>
      <c r="H367" s="4" t="s">
        <v>11660</v>
      </c>
      <c r="I367" s="4" t="s">
        <v>11660</v>
      </c>
      <c r="J367" s="4" t="s">
        <v>11660</v>
      </c>
      <c r="K367" s="4" t="s">
        <v>11660</v>
      </c>
      <c r="L367" s="4" t="s">
        <v>11660</v>
      </c>
      <c r="M367" s="4" t="s">
        <v>11660</v>
      </c>
      <c r="N367" s="4" t="s">
        <v>11660</v>
      </c>
      <c r="P367" s="4">
        <v>0</v>
      </c>
      <c r="Q367" s="11"/>
      <c r="R367" s="15">
        <f t="shared" si="15"/>
        <v>0</v>
      </c>
      <c r="S367" s="16">
        <f t="shared" si="16"/>
        <v>0</v>
      </c>
    </row>
    <row r="368" spans="1:19" ht="50.1" customHeight="1" x14ac:dyDescent="0.3">
      <c r="A368" s="9">
        <f t="shared" si="17"/>
        <v>356</v>
      </c>
      <c r="B368" s="9" t="s">
        <v>8014</v>
      </c>
      <c r="C368" s="9" t="s">
        <v>8015</v>
      </c>
      <c r="D368" s="4" t="s">
        <v>317</v>
      </c>
      <c r="E368" s="9" t="s">
        <v>11662</v>
      </c>
      <c r="F368" s="9" t="s">
        <v>11660</v>
      </c>
      <c r="G368" s="9" t="s">
        <v>11660</v>
      </c>
      <c r="H368" s="9" t="s">
        <v>11660</v>
      </c>
      <c r="I368" s="9" t="s">
        <v>11660</v>
      </c>
      <c r="J368" s="9" t="s">
        <v>11660</v>
      </c>
      <c r="K368" s="9" t="s">
        <v>11660</v>
      </c>
      <c r="L368" s="9" t="s">
        <v>11660</v>
      </c>
      <c r="M368" s="9" t="s">
        <v>11660</v>
      </c>
      <c r="N368" s="9" t="s">
        <v>11660</v>
      </c>
      <c r="P368" s="9">
        <v>0</v>
      </c>
      <c r="Q368" s="12"/>
      <c r="R368" s="17">
        <f t="shared" si="15"/>
        <v>0</v>
      </c>
      <c r="S368" s="18">
        <f t="shared" si="16"/>
        <v>0</v>
      </c>
    </row>
    <row r="369" spans="1:19" ht="50.1" customHeight="1" x14ac:dyDescent="0.3">
      <c r="A369" s="4">
        <f t="shared" si="17"/>
        <v>357</v>
      </c>
      <c r="B369" s="4" t="s">
        <v>8082</v>
      </c>
      <c r="C369" s="4" t="s">
        <v>8083</v>
      </c>
      <c r="D369" s="4" t="s">
        <v>317</v>
      </c>
      <c r="E369" s="4" t="s">
        <v>11662</v>
      </c>
      <c r="F369" s="4" t="s">
        <v>11660</v>
      </c>
      <c r="G369" s="4" t="s">
        <v>11660</v>
      </c>
      <c r="H369" s="4" t="s">
        <v>11660</v>
      </c>
      <c r="I369" s="4" t="s">
        <v>11660</v>
      </c>
      <c r="J369" s="4" t="s">
        <v>11660</v>
      </c>
      <c r="K369" s="4" t="s">
        <v>11660</v>
      </c>
      <c r="L369" s="4" t="s">
        <v>11660</v>
      </c>
      <c r="M369" s="4" t="s">
        <v>11660</v>
      </c>
      <c r="N369" s="4" t="s">
        <v>11660</v>
      </c>
      <c r="P369" s="4">
        <v>0</v>
      </c>
      <c r="Q369" s="11"/>
      <c r="R369" s="15">
        <f t="shared" si="15"/>
        <v>0</v>
      </c>
      <c r="S369" s="16">
        <f t="shared" si="16"/>
        <v>0</v>
      </c>
    </row>
    <row r="370" spans="1:19" ht="50.1" customHeight="1" x14ac:dyDescent="0.3">
      <c r="A370" s="9">
        <f t="shared" si="17"/>
        <v>358</v>
      </c>
      <c r="B370" s="9" t="s">
        <v>8172</v>
      </c>
      <c r="C370" s="9" t="s">
        <v>8173</v>
      </c>
      <c r="D370" s="4" t="s">
        <v>317</v>
      </c>
      <c r="E370" s="9" t="s">
        <v>11662</v>
      </c>
      <c r="F370" s="9" t="s">
        <v>817</v>
      </c>
      <c r="G370" s="9" t="s">
        <v>891</v>
      </c>
      <c r="H370" s="9" t="s">
        <v>8178</v>
      </c>
      <c r="I370" s="9" t="s">
        <v>8179</v>
      </c>
      <c r="J370" s="9" t="s">
        <v>589</v>
      </c>
      <c r="K370" s="9" t="s">
        <v>358</v>
      </c>
      <c r="L370" s="9" t="s">
        <v>1333</v>
      </c>
      <c r="M370" s="9" t="s">
        <v>8180</v>
      </c>
      <c r="N370" s="9" t="s">
        <v>8181</v>
      </c>
      <c r="P370" s="9">
        <v>1</v>
      </c>
      <c r="Q370" s="12"/>
      <c r="R370" s="17">
        <f t="shared" si="15"/>
        <v>3</v>
      </c>
      <c r="S370" s="18">
        <f t="shared" si="16"/>
        <v>10</v>
      </c>
    </row>
    <row r="371" spans="1:19" ht="50.1" customHeight="1" x14ac:dyDescent="0.3">
      <c r="A371" s="9">
        <f t="shared" si="17"/>
        <v>358</v>
      </c>
      <c r="B371" s="9" t="s">
        <v>8172</v>
      </c>
      <c r="C371" s="9" t="s">
        <v>8173</v>
      </c>
      <c r="D371" s="4" t="s">
        <v>317</v>
      </c>
      <c r="E371" s="9" t="s">
        <v>11662</v>
      </c>
      <c r="F371" s="9" t="s">
        <v>817</v>
      </c>
      <c r="G371" s="9" t="s">
        <v>891</v>
      </c>
      <c r="H371" s="9" t="s">
        <v>8182</v>
      </c>
      <c r="I371" s="9" t="s">
        <v>8183</v>
      </c>
      <c r="J371" s="9" t="s">
        <v>589</v>
      </c>
      <c r="K371" s="9" t="s">
        <v>1043</v>
      </c>
      <c r="L371" s="9" t="s">
        <v>1333</v>
      </c>
      <c r="M371" s="9" t="s">
        <v>8184</v>
      </c>
      <c r="N371" s="9" t="s">
        <v>8185</v>
      </c>
      <c r="P371" s="9">
        <v>1</v>
      </c>
      <c r="Q371" s="12"/>
      <c r="R371" s="17">
        <f t="shared" si="15"/>
        <v>3</v>
      </c>
      <c r="S371" s="18">
        <f t="shared" si="16"/>
        <v>10</v>
      </c>
    </row>
    <row r="372" spans="1:19" ht="50.1" customHeight="1" x14ac:dyDescent="0.3">
      <c r="A372" s="9">
        <f t="shared" si="17"/>
        <v>358</v>
      </c>
      <c r="B372" s="9" t="s">
        <v>8172</v>
      </c>
      <c r="C372" s="9" t="s">
        <v>8173</v>
      </c>
      <c r="D372" s="4" t="s">
        <v>317</v>
      </c>
      <c r="E372" s="9" t="s">
        <v>11662</v>
      </c>
      <c r="F372" s="9" t="s">
        <v>817</v>
      </c>
      <c r="G372" s="9" t="s">
        <v>891</v>
      </c>
      <c r="H372" s="9" t="s">
        <v>8186</v>
      </c>
      <c r="I372" s="9" t="s">
        <v>8187</v>
      </c>
      <c r="J372" s="9" t="s">
        <v>589</v>
      </c>
      <c r="K372" s="9" t="s">
        <v>670</v>
      </c>
      <c r="L372" s="9" t="s">
        <v>1333</v>
      </c>
      <c r="M372" s="9" t="s">
        <v>8188</v>
      </c>
      <c r="N372" s="9" t="s">
        <v>8189</v>
      </c>
      <c r="P372" s="9">
        <v>1</v>
      </c>
      <c r="Q372" s="12"/>
      <c r="R372" s="17">
        <f t="shared" si="15"/>
        <v>3</v>
      </c>
      <c r="S372" s="18">
        <f t="shared" si="16"/>
        <v>10</v>
      </c>
    </row>
    <row r="373" spans="1:19" ht="50.1" customHeight="1" x14ac:dyDescent="0.3">
      <c r="A373" s="4">
        <f t="shared" si="17"/>
        <v>359</v>
      </c>
      <c r="B373" s="4" t="s">
        <v>8401</v>
      </c>
      <c r="C373" s="4" t="s">
        <v>8402</v>
      </c>
      <c r="D373" s="4" t="s">
        <v>317</v>
      </c>
      <c r="E373" s="4" t="s">
        <v>11662</v>
      </c>
      <c r="F373" s="4" t="s">
        <v>11660</v>
      </c>
      <c r="G373" s="4" t="s">
        <v>11660</v>
      </c>
      <c r="H373" s="4" t="s">
        <v>11660</v>
      </c>
      <c r="I373" s="4" t="s">
        <v>11660</v>
      </c>
      <c r="J373" s="4" t="s">
        <v>11660</v>
      </c>
      <c r="K373" s="4" t="s">
        <v>11660</v>
      </c>
      <c r="L373" s="4" t="s">
        <v>11660</v>
      </c>
      <c r="M373" s="4" t="s">
        <v>11660</v>
      </c>
      <c r="N373" s="4" t="s">
        <v>11660</v>
      </c>
      <c r="P373" s="4">
        <v>0</v>
      </c>
      <c r="Q373" s="11"/>
      <c r="R373" s="15">
        <f t="shared" si="15"/>
        <v>0</v>
      </c>
      <c r="S373" s="16">
        <f t="shared" si="16"/>
        <v>0</v>
      </c>
    </row>
    <row r="374" spans="1:19" ht="50.1" customHeight="1" x14ac:dyDescent="0.3">
      <c r="A374" s="9">
        <f t="shared" si="17"/>
        <v>360</v>
      </c>
      <c r="B374" s="9" t="s">
        <v>8411</v>
      </c>
      <c r="C374" s="9" t="s">
        <v>8412</v>
      </c>
      <c r="D374" s="4" t="s">
        <v>317</v>
      </c>
      <c r="E374" s="9" t="s">
        <v>11662</v>
      </c>
      <c r="F374" s="9" t="s">
        <v>11660</v>
      </c>
      <c r="G374" s="9" t="s">
        <v>11660</v>
      </c>
      <c r="H374" s="9" t="s">
        <v>11660</v>
      </c>
      <c r="I374" s="9" t="s">
        <v>11660</v>
      </c>
      <c r="J374" s="9" t="s">
        <v>11660</v>
      </c>
      <c r="K374" s="9" t="s">
        <v>11660</v>
      </c>
      <c r="L374" s="9" t="s">
        <v>11660</v>
      </c>
      <c r="M374" s="9" t="s">
        <v>11660</v>
      </c>
      <c r="N374" s="9" t="s">
        <v>11660</v>
      </c>
      <c r="P374" s="9">
        <v>0</v>
      </c>
      <c r="Q374" s="12"/>
      <c r="R374" s="17">
        <f t="shared" si="15"/>
        <v>0</v>
      </c>
      <c r="S374" s="18">
        <f t="shared" si="16"/>
        <v>0</v>
      </c>
    </row>
    <row r="375" spans="1:19" ht="50.1" customHeight="1" x14ac:dyDescent="0.3">
      <c r="A375" s="4">
        <f t="shared" si="17"/>
        <v>361</v>
      </c>
      <c r="B375" s="4" t="s">
        <v>8421</v>
      </c>
      <c r="C375" s="4" t="s">
        <v>8422</v>
      </c>
      <c r="D375" s="4" t="s">
        <v>317</v>
      </c>
      <c r="E375" s="4" t="s">
        <v>11662</v>
      </c>
      <c r="F375" s="4" t="s">
        <v>11660</v>
      </c>
      <c r="G375" s="4" t="s">
        <v>11660</v>
      </c>
      <c r="H375" s="4" t="s">
        <v>11660</v>
      </c>
      <c r="I375" s="4" t="s">
        <v>11660</v>
      </c>
      <c r="J375" s="4" t="s">
        <v>11660</v>
      </c>
      <c r="K375" s="4" t="s">
        <v>11660</v>
      </c>
      <c r="L375" s="4" t="s">
        <v>11660</v>
      </c>
      <c r="M375" s="4" t="s">
        <v>11660</v>
      </c>
      <c r="N375" s="4" t="s">
        <v>11660</v>
      </c>
      <c r="P375" s="4">
        <v>0</v>
      </c>
      <c r="Q375" s="11"/>
      <c r="R375" s="15">
        <f t="shared" si="15"/>
        <v>0</v>
      </c>
      <c r="S375" s="16">
        <f t="shared" si="16"/>
        <v>0</v>
      </c>
    </row>
    <row r="376" spans="1:19" ht="50.1" customHeight="1" x14ac:dyDescent="0.3">
      <c r="A376" s="9">
        <f t="shared" si="17"/>
        <v>362</v>
      </c>
      <c r="B376" s="9" t="s">
        <v>8462</v>
      </c>
      <c r="C376" s="9" t="s">
        <v>8463</v>
      </c>
      <c r="D376" s="4" t="s">
        <v>317</v>
      </c>
      <c r="E376" s="9" t="s">
        <v>11662</v>
      </c>
      <c r="F376" s="9" t="s">
        <v>11660</v>
      </c>
      <c r="G376" s="9" t="s">
        <v>11660</v>
      </c>
      <c r="H376" s="9" t="s">
        <v>11660</v>
      </c>
      <c r="I376" s="9" t="s">
        <v>11660</v>
      </c>
      <c r="J376" s="9" t="s">
        <v>11660</v>
      </c>
      <c r="K376" s="9" t="s">
        <v>11660</v>
      </c>
      <c r="L376" s="9" t="s">
        <v>11660</v>
      </c>
      <c r="M376" s="9" t="s">
        <v>11660</v>
      </c>
      <c r="N376" s="9" t="s">
        <v>11660</v>
      </c>
      <c r="P376" s="9">
        <v>0</v>
      </c>
      <c r="Q376" s="12"/>
      <c r="R376" s="17">
        <f t="shared" si="15"/>
        <v>0</v>
      </c>
      <c r="S376" s="18">
        <f t="shared" si="16"/>
        <v>0</v>
      </c>
    </row>
    <row r="377" spans="1:19" ht="50.1" customHeight="1" x14ac:dyDescent="0.3">
      <c r="A377" s="4">
        <f t="shared" si="17"/>
        <v>363</v>
      </c>
      <c r="B377" s="4" t="s">
        <v>8472</v>
      </c>
      <c r="C377" s="4" t="s">
        <v>8473</v>
      </c>
      <c r="D377" s="4" t="s">
        <v>317</v>
      </c>
      <c r="E377" s="4" t="s">
        <v>11662</v>
      </c>
      <c r="F377" s="4" t="s">
        <v>11660</v>
      </c>
      <c r="G377" s="4" t="s">
        <v>11660</v>
      </c>
      <c r="H377" s="4" t="s">
        <v>11660</v>
      </c>
      <c r="I377" s="4" t="s">
        <v>11660</v>
      </c>
      <c r="J377" s="4" t="s">
        <v>11660</v>
      </c>
      <c r="K377" s="4" t="s">
        <v>11660</v>
      </c>
      <c r="L377" s="4" t="s">
        <v>11660</v>
      </c>
      <c r="M377" s="4" t="s">
        <v>11660</v>
      </c>
      <c r="N377" s="4" t="s">
        <v>11660</v>
      </c>
      <c r="P377" s="4">
        <v>0</v>
      </c>
      <c r="Q377" s="11"/>
      <c r="R377" s="15">
        <f t="shared" si="15"/>
        <v>0</v>
      </c>
      <c r="S377" s="16">
        <f t="shared" si="16"/>
        <v>0</v>
      </c>
    </row>
    <row r="378" spans="1:19" ht="50.1" customHeight="1" x14ac:dyDescent="0.3">
      <c r="A378" s="9">
        <f t="shared" si="17"/>
        <v>364</v>
      </c>
      <c r="B378" s="9" t="s">
        <v>8567</v>
      </c>
      <c r="C378" s="9" t="s">
        <v>8568</v>
      </c>
      <c r="D378" s="4" t="s">
        <v>317</v>
      </c>
      <c r="E378" s="9" t="s">
        <v>11662</v>
      </c>
      <c r="F378" s="9" t="s">
        <v>11660</v>
      </c>
      <c r="G378" s="9" t="s">
        <v>11660</v>
      </c>
      <c r="H378" s="9" t="s">
        <v>11660</v>
      </c>
      <c r="I378" s="9" t="s">
        <v>11660</v>
      </c>
      <c r="J378" s="9" t="s">
        <v>11660</v>
      </c>
      <c r="K378" s="9" t="s">
        <v>11660</v>
      </c>
      <c r="L378" s="9" t="s">
        <v>11660</v>
      </c>
      <c r="M378" s="9" t="s">
        <v>11660</v>
      </c>
      <c r="N378" s="9" t="s">
        <v>11660</v>
      </c>
      <c r="P378" s="9">
        <v>0</v>
      </c>
      <c r="Q378" s="12"/>
      <c r="R378" s="17">
        <f t="shared" si="15"/>
        <v>0</v>
      </c>
      <c r="S378" s="18">
        <f t="shared" si="16"/>
        <v>0</v>
      </c>
    </row>
    <row r="379" spans="1:19" ht="50.1" customHeight="1" x14ac:dyDescent="0.3">
      <c r="A379" s="4">
        <f t="shared" si="17"/>
        <v>365</v>
      </c>
      <c r="B379" s="4" t="s">
        <v>8670</v>
      </c>
      <c r="C379" s="4" t="s">
        <v>8671</v>
      </c>
      <c r="D379" s="4" t="s">
        <v>317</v>
      </c>
      <c r="E379" s="4" t="s">
        <v>11662</v>
      </c>
      <c r="F379" s="4" t="s">
        <v>11660</v>
      </c>
      <c r="G379" s="4" t="s">
        <v>11660</v>
      </c>
      <c r="H379" s="4" t="s">
        <v>11660</v>
      </c>
      <c r="I379" s="4" t="s">
        <v>11660</v>
      </c>
      <c r="J379" s="4" t="s">
        <v>11660</v>
      </c>
      <c r="K379" s="4" t="s">
        <v>11660</v>
      </c>
      <c r="L379" s="4" t="s">
        <v>11660</v>
      </c>
      <c r="M379" s="4" t="s">
        <v>11660</v>
      </c>
      <c r="N379" s="4" t="s">
        <v>11660</v>
      </c>
      <c r="P379" s="4">
        <v>0</v>
      </c>
      <c r="Q379" s="11"/>
      <c r="R379" s="15">
        <f t="shared" si="15"/>
        <v>0</v>
      </c>
      <c r="S379" s="16">
        <f t="shared" si="16"/>
        <v>0</v>
      </c>
    </row>
    <row r="380" spans="1:19" ht="50.1" customHeight="1" x14ac:dyDescent="0.3">
      <c r="A380" s="9">
        <f t="shared" si="17"/>
        <v>366</v>
      </c>
      <c r="B380" s="9" t="s">
        <v>8905</v>
      </c>
      <c r="C380" s="9" t="s">
        <v>8906</v>
      </c>
      <c r="D380" s="4" t="s">
        <v>317</v>
      </c>
      <c r="E380" s="9" t="s">
        <v>11662</v>
      </c>
      <c r="F380" s="9" t="s">
        <v>11660</v>
      </c>
      <c r="G380" s="9" t="s">
        <v>11660</v>
      </c>
      <c r="H380" s="9" t="s">
        <v>11660</v>
      </c>
      <c r="I380" s="9" t="s">
        <v>11660</v>
      </c>
      <c r="J380" s="9" t="s">
        <v>11660</v>
      </c>
      <c r="K380" s="9" t="s">
        <v>11660</v>
      </c>
      <c r="L380" s="9" t="s">
        <v>11660</v>
      </c>
      <c r="M380" s="9" t="s">
        <v>11660</v>
      </c>
      <c r="N380" s="9" t="s">
        <v>11660</v>
      </c>
      <c r="P380" s="9">
        <v>0</v>
      </c>
      <c r="Q380" s="12"/>
      <c r="R380" s="17">
        <f t="shared" si="15"/>
        <v>0</v>
      </c>
      <c r="S380" s="18">
        <f t="shared" si="16"/>
        <v>0</v>
      </c>
    </row>
    <row r="381" spans="1:19" ht="50.1" customHeight="1" x14ac:dyDescent="0.3">
      <c r="A381" s="4">
        <f t="shared" si="17"/>
        <v>367</v>
      </c>
      <c r="B381" s="4" t="s">
        <v>8921</v>
      </c>
      <c r="C381" s="4" t="s">
        <v>7868</v>
      </c>
      <c r="D381" s="4" t="s">
        <v>317</v>
      </c>
      <c r="E381" s="4" t="s">
        <v>11662</v>
      </c>
      <c r="F381" s="4" t="s">
        <v>11660</v>
      </c>
      <c r="G381" s="4" t="s">
        <v>11660</v>
      </c>
      <c r="H381" s="4" t="s">
        <v>11660</v>
      </c>
      <c r="I381" s="4" t="s">
        <v>11660</v>
      </c>
      <c r="J381" s="4" t="s">
        <v>11660</v>
      </c>
      <c r="K381" s="4" t="s">
        <v>11660</v>
      </c>
      <c r="L381" s="4" t="s">
        <v>11660</v>
      </c>
      <c r="M381" s="4" t="s">
        <v>11660</v>
      </c>
      <c r="N381" s="4" t="s">
        <v>11660</v>
      </c>
      <c r="P381" s="4">
        <v>0</v>
      </c>
      <c r="Q381" s="11"/>
      <c r="R381" s="15">
        <f t="shared" si="15"/>
        <v>0</v>
      </c>
      <c r="S381" s="16">
        <f t="shared" si="16"/>
        <v>0</v>
      </c>
    </row>
    <row r="382" spans="1:19" ht="50.1" customHeight="1" x14ac:dyDescent="0.3">
      <c r="A382" s="9">
        <f t="shared" si="17"/>
        <v>368</v>
      </c>
      <c r="B382" s="9" t="s">
        <v>8963</v>
      </c>
      <c r="C382" s="9" t="s">
        <v>8964</v>
      </c>
      <c r="D382" s="4" t="s">
        <v>317</v>
      </c>
      <c r="E382" s="9" t="s">
        <v>11662</v>
      </c>
      <c r="F382" s="9" t="s">
        <v>11660</v>
      </c>
      <c r="G382" s="9" t="s">
        <v>11660</v>
      </c>
      <c r="H382" s="9" t="s">
        <v>11660</v>
      </c>
      <c r="I382" s="9" t="s">
        <v>11660</v>
      </c>
      <c r="J382" s="9" t="s">
        <v>11660</v>
      </c>
      <c r="K382" s="9" t="s">
        <v>11660</v>
      </c>
      <c r="L382" s="9" t="s">
        <v>11660</v>
      </c>
      <c r="M382" s="9" t="s">
        <v>11660</v>
      </c>
      <c r="N382" s="9" t="s">
        <v>11660</v>
      </c>
      <c r="P382" s="9">
        <v>0</v>
      </c>
      <c r="Q382" s="12"/>
      <c r="R382" s="17">
        <f t="shared" si="15"/>
        <v>0</v>
      </c>
      <c r="S382" s="18">
        <f t="shared" si="16"/>
        <v>0</v>
      </c>
    </row>
    <row r="383" spans="1:19" ht="50.1" customHeight="1" x14ac:dyDescent="0.3">
      <c r="A383" s="4">
        <f t="shared" si="17"/>
        <v>369</v>
      </c>
      <c r="B383" s="4" t="s">
        <v>9045</v>
      </c>
      <c r="C383" s="4" t="s">
        <v>9046</v>
      </c>
      <c r="D383" s="4" t="s">
        <v>317</v>
      </c>
      <c r="E383" s="4" t="s">
        <v>11662</v>
      </c>
      <c r="F383" s="4" t="s">
        <v>11660</v>
      </c>
      <c r="G383" s="4" t="s">
        <v>11660</v>
      </c>
      <c r="H383" s="4" t="s">
        <v>11660</v>
      </c>
      <c r="I383" s="4" t="s">
        <v>11660</v>
      </c>
      <c r="J383" s="4" t="s">
        <v>11660</v>
      </c>
      <c r="K383" s="4" t="s">
        <v>11660</v>
      </c>
      <c r="L383" s="4" t="s">
        <v>11660</v>
      </c>
      <c r="M383" s="4" t="s">
        <v>11660</v>
      </c>
      <c r="N383" s="4" t="s">
        <v>11660</v>
      </c>
      <c r="P383" s="4">
        <v>0</v>
      </c>
      <c r="Q383" s="11"/>
      <c r="R383" s="15">
        <f t="shared" si="15"/>
        <v>0</v>
      </c>
      <c r="S383" s="16">
        <f t="shared" si="16"/>
        <v>0</v>
      </c>
    </row>
    <row r="384" spans="1:19" ht="50.1" customHeight="1" x14ac:dyDescent="0.3">
      <c r="A384" s="9">
        <f t="shared" si="17"/>
        <v>370</v>
      </c>
      <c r="B384" s="9" t="s">
        <v>9069</v>
      </c>
      <c r="C384" s="9" t="s">
        <v>9070</v>
      </c>
      <c r="D384" s="4" t="s">
        <v>317</v>
      </c>
      <c r="E384" s="9" t="s">
        <v>11662</v>
      </c>
      <c r="F384" s="9" t="s">
        <v>11660</v>
      </c>
      <c r="G384" s="9" t="s">
        <v>11660</v>
      </c>
      <c r="H384" s="9" t="s">
        <v>11660</v>
      </c>
      <c r="I384" s="9" t="s">
        <v>11660</v>
      </c>
      <c r="J384" s="9" t="s">
        <v>11660</v>
      </c>
      <c r="K384" s="9" t="s">
        <v>11660</v>
      </c>
      <c r="L384" s="9" t="s">
        <v>11660</v>
      </c>
      <c r="M384" s="9" t="s">
        <v>11660</v>
      </c>
      <c r="N384" s="9" t="s">
        <v>11660</v>
      </c>
      <c r="P384" s="9">
        <v>0</v>
      </c>
      <c r="Q384" s="12"/>
      <c r="R384" s="17">
        <f t="shared" si="15"/>
        <v>0</v>
      </c>
      <c r="S384" s="18">
        <f t="shared" si="16"/>
        <v>0</v>
      </c>
    </row>
    <row r="385" spans="1:19" ht="50.1" customHeight="1" x14ac:dyDescent="0.3">
      <c r="A385" s="4">
        <f t="shared" si="17"/>
        <v>371</v>
      </c>
      <c r="B385" s="4" t="s">
        <v>9083</v>
      </c>
      <c r="C385" s="4" t="s">
        <v>9084</v>
      </c>
      <c r="D385" s="4" t="s">
        <v>317</v>
      </c>
      <c r="E385" s="4" t="s">
        <v>11662</v>
      </c>
      <c r="F385" s="4" t="s">
        <v>11660</v>
      </c>
      <c r="G385" s="4" t="s">
        <v>11660</v>
      </c>
      <c r="H385" s="4" t="s">
        <v>11660</v>
      </c>
      <c r="I385" s="4" t="s">
        <v>11660</v>
      </c>
      <c r="J385" s="4" t="s">
        <v>11660</v>
      </c>
      <c r="K385" s="4" t="s">
        <v>11660</v>
      </c>
      <c r="L385" s="4" t="s">
        <v>11660</v>
      </c>
      <c r="M385" s="4" t="s">
        <v>11660</v>
      </c>
      <c r="N385" s="4" t="s">
        <v>11660</v>
      </c>
      <c r="P385" s="4">
        <v>0</v>
      </c>
      <c r="Q385" s="11"/>
      <c r="R385" s="15">
        <f t="shared" si="15"/>
        <v>0</v>
      </c>
      <c r="S385" s="16">
        <f t="shared" si="16"/>
        <v>0</v>
      </c>
    </row>
    <row r="386" spans="1:19" ht="50.1" customHeight="1" x14ac:dyDescent="0.3">
      <c r="A386" s="9">
        <f t="shared" si="17"/>
        <v>372</v>
      </c>
      <c r="B386" s="9" t="s">
        <v>9111</v>
      </c>
      <c r="C386" s="9" t="s">
        <v>9112</v>
      </c>
      <c r="D386" s="4" t="s">
        <v>317</v>
      </c>
      <c r="E386" s="9" t="s">
        <v>11662</v>
      </c>
      <c r="F386" s="9" t="s">
        <v>11660</v>
      </c>
      <c r="G386" s="9" t="s">
        <v>11660</v>
      </c>
      <c r="H386" s="9" t="s">
        <v>11660</v>
      </c>
      <c r="I386" s="9" t="s">
        <v>11660</v>
      </c>
      <c r="J386" s="9" t="s">
        <v>11660</v>
      </c>
      <c r="K386" s="9" t="s">
        <v>11660</v>
      </c>
      <c r="L386" s="9" t="s">
        <v>11660</v>
      </c>
      <c r="M386" s="9" t="s">
        <v>11660</v>
      </c>
      <c r="N386" s="9" t="s">
        <v>11660</v>
      </c>
      <c r="P386" s="9">
        <v>0</v>
      </c>
      <c r="Q386" s="12"/>
      <c r="R386" s="17">
        <f t="shared" si="15"/>
        <v>0</v>
      </c>
      <c r="S386" s="18">
        <f t="shared" si="16"/>
        <v>0</v>
      </c>
    </row>
    <row r="387" spans="1:19" ht="50.1" customHeight="1" x14ac:dyDescent="0.3">
      <c r="A387" s="4">
        <f t="shared" si="17"/>
        <v>373</v>
      </c>
      <c r="B387" s="4" t="s">
        <v>9235</v>
      </c>
      <c r="C387" s="4" t="s">
        <v>9236</v>
      </c>
      <c r="D387" s="4" t="s">
        <v>317</v>
      </c>
      <c r="E387" s="4" t="s">
        <v>11662</v>
      </c>
      <c r="F387" s="4" t="s">
        <v>817</v>
      </c>
      <c r="G387" s="4" t="s">
        <v>891</v>
      </c>
      <c r="H387" s="4" t="s">
        <v>9241</v>
      </c>
      <c r="I387" s="4" t="s">
        <v>9242</v>
      </c>
      <c r="J387" s="4" t="s">
        <v>9243</v>
      </c>
      <c r="K387" s="4" t="s">
        <v>9244</v>
      </c>
      <c r="L387" s="4" t="s">
        <v>1333</v>
      </c>
      <c r="M387" s="4" t="s">
        <v>9245</v>
      </c>
      <c r="N387" s="4" t="s">
        <v>9246</v>
      </c>
      <c r="P387" s="4">
        <v>1</v>
      </c>
      <c r="Q387" s="11"/>
      <c r="R387" s="15">
        <f t="shared" ref="R387:R450" si="18">COUNTIFS(B:B,B387,P:P,1)</f>
        <v>1</v>
      </c>
      <c r="S387" s="16">
        <f t="shared" ref="S387:S450" si="19">IF(R387&gt;=3,10,IF(R387&gt;=2,8,IF(R387&gt;=1,6,0)))</f>
        <v>6</v>
      </c>
    </row>
    <row r="388" spans="1:19" ht="50.1" customHeight="1" x14ac:dyDescent="0.3">
      <c r="A388" s="9">
        <f t="shared" ref="A388:A451" si="20">IF(B388=B387,A387,A387+1)</f>
        <v>374</v>
      </c>
      <c r="B388" s="9" t="s">
        <v>9284</v>
      </c>
      <c r="C388" s="9" t="s">
        <v>9285</v>
      </c>
      <c r="D388" s="4" t="s">
        <v>317</v>
      </c>
      <c r="E388" s="9" t="s">
        <v>11662</v>
      </c>
      <c r="F388" s="9" t="s">
        <v>11660</v>
      </c>
      <c r="G388" s="9" t="s">
        <v>11660</v>
      </c>
      <c r="H388" s="9" t="s">
        <v>11660</v>
      </c>
      <c r="I388" s="9" t="s">
        <v>11660</v>
      </c>
      <c r="J388" s="9" t="s">
        <v>11660</v>
      </c>
      <c r="K388" s="9" t="s">
        <v>11660</v>
      </c>
      <c r="L388" s="9" t="s">
        <v>11660</v>
      </c>
      <c r="M388" s="9" t="s">
        <v>11660</v>
      </c>
      <c r="N388" s="9" t="s">
        <v>11660</v>
      </c>
      <c r="P388" s="9">
        <v>0</v>
      </c>
      <c r="Q388" s="12"/>
      <c r="R388" s="17">
        <f t="shared" si="18"/>
        <v>0</v>
      </c>
      <c r="S388" s="18">
        <f t="shared" si="19"/>
        <v>0</v>
      </c>
    </row>
    <row r="389" spans="1:19" ht="50.1" customHeight="1" x14ac:dyDescent="0.3">
      <c r="A389" s="4">
        <f t="shared" si="20"/>
        <v>375</v>
      </c>
      <c r="B389" s="4" t="s">
        <v>9293</v>
      </c>
      <c r="C389" s="4" t="s">
        <v>9294</v>
      </c>
      <c r="D389" s="4" t="s">
        <v>317</v>
      </c>
      <c r="E389" s="4" t="s">
        <v>11662</v>
      </c>
      <c r="F389" s="4" t="s">
        <v>11660</v>
      </c>
      <c r="G389" s="4" t="s">
        <v>11660</v>
      </c>
      <c r="H389" s="4" t="s">
        <v>11660</v>
      </c>
      <c r="I389" s="4" t="s">
        <v>11660</v>
      </c>
      <c r="J389" s="4" t="s">
        <v>11660</v>
      </c>
      <c r="K389" s="4" t="s">
        <v>11660</v>
      </c>
      <c r="L389" s="4" t="s">
        <v>11660</v>
      </c>
      <c r="M389" s="4" t="s">
        <v>11660</v>
      </c>
      <c r="N389" s="4" t="s">
        <v>11660</v>
      </c>
      <c r="P389" s="4">
        <v>0</v>
      </c>
      <c r="Q389" s="11"/>
      <c r="R389" s="15">
        <f t="shared" si="18"/>
        <v>0</v>
      </c>
      <c r="S389" s="16">
        <f t="shared" si="19"/>
        <v>0</v>
      </c>
    </row>
    <row r="390" spans="1:19" ht="50.1" customHeight="1" x14ac:dyDescent="0.3">
      <c r="A390" s="9">
        <f t="shared" si="20"/>
        <v>376</v>
      </c>
      <c r="B390" s="9" t="s">
        <v>9459</v>
      </c>
      <c r="C390" s="9" t="s">
        <v>9460</v>
      </c>
      <c r="D390" s="4" t="s">
        <v>317</v>
      </c>
      <c r="E390" s="9" t="s">
        <v>11662</v>
      </c>
      <c r="F390" s="9" t="s">
        <v>817</v>
      </c>
      <c r="G390" s="9" t="s">
        <v>891</v>
      </c>
      <c r="H390" s="9" t="s">
        <v>9465</v>
      </c>
      <c r="I390" s="9" t="s">
        <v>9466</v>
      </c>
      <c r="J390" s="9" t="s">
        <v>589</v>
      </c>
      <c r="K390" s="9" t="s">
        <v>9467</v>
      </c>
      <c r="L390" s="9" t="s">
        <v>1297</v>
      </c>
      <c r="M390" s="9" t="s">
        <v>9468</v>
      </c>
      <c r="N390" s="9" t="s">
        <v>9469</v>
      </c>
      <c r="P390" s="9">
        <v>1</v>
      </c>
      <c r="Q390" s="12"/>
      <c r="R390" s="17">
        <f t="shared" si="18"/>
        <v>1</v>
      </c>
      <c r="S390" s="18">
        <f t="shared" si="19"/>
        <v>6</v>
      </c>
    </row>
    <row r="391" spans="1:19" ht="50.1" customHeight="1" x14ac:dyDescent="0.3">
      <c r="A391" s="9">
        <f t="shared" si="20"/>
        <v>376</v>
      </c>
      <c r="B391" s="9" t="s">
        <v>9459</v>
      </c>
      <c r="C391" s="9" t="s">
        <v>9460</v>
      </c>
      <c r="D391" s="4" t="s">
        <v>317</v>
      </c>
      <c r="E391" s="9" t="s">
        <v>11662</v>
      </c>
      <c r="F391" s="9" t="s">
        <v>817</v>
      </c>
      <c r="G391" s="9" t="s">
        <v>586</v>
      </c>
      <c r="H391" s="9" t="s">
        <v>9470</v>
      </c>
      <c r="I391" s="9" t="s">
        <v>9471</v>
      </c>
      <c r="J391" s="9" t="s">
        <v>589</v>
      </c>
      <c r="K391" s="9" t="s">
        <v>7863</v>
      </c>
      <c r="L391" s="9" t="s">
        <v>1297</v>
      </c>
      <c r="M391" s="9" t="s">
        <v>9472</v>
      </c>
      <c r="N391" s="9" t="s">
        <v>9473</v>
      </c>
      <c r="P391" s="9">
        <v>0</v>
      </c>
      <c r="Q391" s="12"/>
      <c r="R391" s="17">
        <f t="shared" si="18"/>
        <v>1</v>
      </c>
      <c r="S391" s="18">
        <f t="shared" si="19"/>
        <v>6</v>
      </c>
    </row>
    <row r="392" spans="1:19" ht="50.1" customHeight="1" x14ac:dyDescent="0.3">
      <c r="A392" s="4">
        <f t="shared" si="20"/>
        <v>377</v>
      </c>
      <c r="B392" s="4" t="s">
        <v>9518</v>
      </c>
      <c r="C392" s="4" t="s">
        <v>9519</v>
      </c>
      <c r="D392" s="4" t="s">
        <v>317</v>
      </c>
      <c r="E392" s="4" t="s">
        <v>11662</v>
      </c>
      <c r="F392" s="4" t="s">
        <v>817</v>
      </c>
      <c r="G392" s="4" t="s">
        <v>818</v>
      </c>
      <c r="H392" s="4" t="s">
        <v>9524</v>
      </c>
      <c r="I392" s="4" t="s">
        <v>9525</v>
      </c>
      <c r="J392" s="4" t="s">
        <v>589</v>
      </c>
      <c r="K392" s="4" t="s">
        <v>6913</v>
      </c>
      <c r="L392" s="4" t="s">
        <v>1118</v>
      </c>
      <c r="M392" s="4" t="s">
        <v>9526</v>
      </c>
      <c r="N392" s="4" t="s">
        <v>9527</v>
      </c>
      <c r="P392" s="4">
        <v>1</v>
      </c>
      <c r="Q392" s="11"/>
      <c r="R392" s="15">
        <f t="shared" si="18"/>
        <v>1</v>
      </c>
      <c r="S392" s="16">
        <f t="shared" si="19"/>
        <v>6</v>
      </c>
    </row>
    <row r="393" spans="1:19" ht="50.1" customHeight="1" x14ac:dyDescent="0.3">
      <c r="A393" s="9">
        <f t="shared" si="20"/>
        <v>378</v>
      </c>
      <c r="B393" s="9" t="s">
        <v>9678</v>
      </c>
      <c r="C393" s="9" t="s">
        <v>9679</v>
      </c>
      <c r="D393" s="4" t="s">
        <v>317</v>
      </c>
      <c r="E393" s="9" t="s">
        <v>11662</v>
      </c>
      <c r="F393" s="9" t="s">
        <v>11660</v>
      </c>
      <c r="G393" s="9" t="s">
        <v>11660</v>
      </c>
      <c r="H393" s="9" t="s">
        <v>11660</v>
      </c>
      <c r="I393" s="9" t="s">
        <v>11660</v>
      </c>
      <c r="J393" s="9" t="s">
        <v>11660</v>
      </c>
      <c r="K393" s="9" t="s">
        <v>11660</v>
      </c>
      <c r="L393" s="9" t="s">
        <v>11660</v>
      </c>
      <c r="M393" s="9" t="s">
        <v>11660</v>
      </c>
      <c r="N393" s="9" t="s">
        <v>11660</v>
      </c>
      <c r="P393" s="9">
        <v>0</v>
      </c>
      <c r="Q393" s="12"/>
      <c r="R393" s="17">
        <f t="shared" si="18"/>
        <v>0</v>
      </c>
      <c r="S393" s="18">
        <f t="shared" si="19"/>
        <v>0</v>
      </c>
    </row>
    <row r="394" spans="1:19" ht="50.1" customHeight="1" x14ac:dyDescent="0.3">
      <c r="A394" s="4">
        <f t="shared" si="20"/>
        <v>379</v>
      </c>
      <c r="B394" s="4" t="s">
        <v>9695</v>
      </c>
      <c r="C394" s="4" t="s">
        <v>6723</v>
      </c>
      <c r="D394" s="4" t="s">
        <v>317</v>
      </c>
      <c r="E394" s="4" t="s">
        <v>11662</v>
      </c>
      <c r="F394" s="4" t="s">
        <v>11660</v>
      </c>
      <c r="G394" s="4" t="s">
        <v>11660</v>
      </c>
      <c r="H394" s="4" t="s">
        <v>11660</v>
      </c>
      <c r="I394" s="4" t="s">
        <v>11660</v>
      </c>
      <c r="J394" s="4" t="s">
        <v>11660</v>
      </c>
      <c r="K394" s="4" t="s">
        <v>11660</v>
      </c>
      <c r="L394" s="4" t="s">
        <v>11660</v>
      </c>
      <c r="M394" s="4" t="s">
        <v>11660</v>
      </c>
      <c r="N394" s="4" t="s">
        <v>11660</v>
      </c>
      <c r="P394" s="4">
        <v>0</v>
      </c>
      <c r="Q394" s="11"/>
      <c r="R394" s="15">
        <f t="shared" si="18"/>
        <v>0</v>
      </c>
      <c r="S394" s="16">
        <f t="shared" si="19"/>
        <v>0</v>
      </c>
    </row>
    <row r="395" spans="1:19" ht="50.1" customHeight="1" x14ac:dyDescent="0.3">
      <c r="A395" s="9">
        <f t="shared" si="20"/>
        <v>380</v>
      </c>
      <c r="B395" s="9" t="s">
        <v>9712</v>
      </c>
      <c r="C395" s="9" t="s">
        <v>9713</v>
      </c>
      <c r="D395" s="4" t="s">
        <v>317</v>
      </c>
      <c r="E395" s="9" t="s">
        <v>11662</v>
      </c>
      <c r="F395" s="9" t="s">
        <v>11660</v>
      </c>
      <c r="G395" s="9" t="s">
        <v>11660</v>
      </c>
      <c r="H395" s="9" t="s">
        <v>11660</v>
      </c>
      <c r="I395" s="9" t="s">
        <v>11660</v>
      </c>
      <c r="J395" s="9" t="s">
        <v>11660</v>
      </c>
      <c r="K395" s="9" t="s">
        <v>11660</v>
      </c>
      <c r="L395" s="9" t="s">
        <v>11660</v>
      </c>
      <c r="M395" s="9" t="s">
        <v>11660</v>
      </c>
      <c r="N395" s="9" t="s">
        <v>11660</v>
      </c>
      <c r="P395" s="9">
        <v>0</v>
      </c>
      <c r="Q395" s="12"/>
      <c r="R395" s="17">
        <f t="shared" si="18"/>
        <v>0</v>
      </c>
      <c r="S395" s="18">
        <f t="shared" si="19"/>
        <v>0</v>
      </c>
    </row>
    <row r="396" spans="1:19" ht="50.1" customHeight="1" x14ac:dyDescent="0.3">
      <c r="A396" s="4">
        <f t="shared" si="20"/>
        <v>381</v>
      </c>
      <c r="B396" s="4" t="s">
        <v>9734</v>
      </c>
      <c r="C396" s="4" t="s">
        <v>9735</v>
      </c>
      <c r="D396" s="4" t="s">
        <v>317</v>
      </c>
      <c r="E396" s="4" t="s">
        <v>11662</v>
      </c>
      <c r="F396" s="4" t="s">
        <v>11660</v>
      </c>
      <c r="G396" s="4" t="s">
        <v>11660</v>
      </c>
      <c r="H396" s="4" t="s">
        <v>11660</v>
      </c>
      <c r="I396" s="4" t="s">
        <v>11660</v>
      </c>
      <c r="J396" s="4" t="s">
        <v>11660</v>
      </c>
      <c r="K396" s="4" t="s">
        <v>11660</v>
      </c>
      <c r="L396" s="4" t="s">
        <v>11660</v>
      </c>
      <c r="M396" s="4" t="s">
        <v>11660</v>
      </c>
      <c r="N396" s="4" t="s">
        <v>11660</v>
      </c>
      <c r="P396" s="4">
        <v>0</v>
      </c>
      <c r="Q396" s="11"/>
      <c r="R396" s="15">
        <f t="shared" si="18"/>
        <v>0</v>
      </c>
      <c r="S396" s="16">
        <f t="shared" si="19"/>
        <v>0</v>
      </c>
    </row>
    <row r="397" spans="1:19" ht="50.1" customHeight="1" x14ac:dyDescent="0.3">
      <c r="A397" s="9">
        <f t="shared" si="20"/>
        <v>382</v>
      </c>
      <c r="B397" s="9" t="s">
        <v>9753</v>
      </c>
      <c r="C397" s="9" t="s">
        <v>4957</v>
      </c>
      <c r="D397" s="4" t="s">
        <v>317</v>
      </c>
      <c r="E397" s="9" t="s">
        <v>11662</v>
      </c>
      <c r="F397" s="9" t="s">
        <v>11660</v>
      </c>
      <c r="G397" s="9" t="s">
        <v>11660</v>
      </c>
      <c r="H397" s="9" t="s">
        <v>11660</v>
      </c>
      <c r="I397" s="9" t="s">
        <v>11660</v>
      </c>
      <c r="J397" s="9" t="s">
        <v>11660</v>
      </c>
      <c r="K397" s="9" t="s">
        <v>11660</v>
      </c>
      <c r="L397" s="9" t="s">
        <v>11660</v>
      </c>
      <c r="M397" s="9" t="s">
        <v>11660</v>
      </c>
      <c r="N397" s="9" t="s">
        <v>11660</v>
      </c>
      <c r="P397" s="9">
        <v>0</v>
      </c>
      <c r="Q397" s="12"/>
      <c r="R397" s="17">
        <f t="shared" si="18"/>
        <v>0</v>
      </c>
      <c r="S397" s="18">
        <f t="shared" si="19"/>
        <v>0</v>
      </c>
    </row>
    <row r="398" spans="1:19" ht="50.1" customHeight="1" x14ac:dyDescent="0.3">
      <c r="A398" s="4">
        <f t="shared" si="20"/>
        <v>383</v>
      </c>
      <c r="B398" s="4" t="s">
        <v>9808</v>
      </c>
      <c r="C398" s="4" t="s">
        <v>4931</v>
      </c>
      <c r="D398" s="4" t="s">
        <v>317</v>
      </c>
      <c r="E398" s="4" t="s">
        <v>11662</v>
      </c>
      <c r="F398" s="4" t="s">
        <v>11660</v>
      </c>
      <c r="G398" s="4" t="s">
        <v>11660</v>
      </c>
      <c r="H398" s="4" t="s">
        <v>11660</v>
      </c>
      <c r="I398" s="4" t="s">
        <v>11660</v>
      </c>
      <c r="J398" s="4" t="s">
        <v>11660</v>
      </c>
      <c r="K398" s="4" t="s">
        <v>11660</v>
      </c>
      <c r="L398" s="4" t="s">
        <v>11660</v>
      </c>
      <c r="M398" s="4" t="s">
        <v>11660</v>
      </c>
      <c r="N398" s="4" t="s">
        <v>11660</v>
      </c>
      <c r="P398" s="4">
        <v>0</v>
      </c>
      <c r="Q398" s="11"/>
      <c r="R398" s="15">
        <f t="shared" si="18"/>
        <v>0</v>
      </c>
      <c r="S398" s="16">
        <f t="shared" si="19"/>
        <v>0</v>
      </c>
    </row>
    <row r="399" spans="1:19" ht="50.1" customHeight="1" x14ac:dyDescent="0.3">
      <c r="A399" s="9">
        <f t="shared" si="20"/>
        <v>384</v>
      </c>
      <c r="B399" s="9" t="s">
        <v>9868</v>
      </c>
      <c r="C399" s="9" t="s">
        <v>4560</v>
      </c>
      <c r="D399" s="4" t="s">
        <v>317</v>
      </c>
      <c r="E399" s="9" t="s">
        <v>11662</v>
      </c>
      <c r="F399" s="9" t="s">
        <v>11660</v>
      </c>
      <c r="G399" s="9" t="s">
        <v>11660</v>
      </c>
      <c r="H399" s="9" t="s">
        <v>11660</v>
      </c>
      <c r="I399" s="9" t="s">
        <v>11660</v>
      </c>
      <c r="J399" s="9" t="s">
        <v>11660</v>
      </c>
      <c r="K399" s="9" t="s">
        <v>11660</v>
      </c>
      <c r="L399" s="9" t="s">
        <v>11660</v>
      </c>
      <c r="M399" s="9" t="s">
        <v>11660</v>
      </c>
      <c r="N399" s="9" t="s">
        <v>11660</v>
      </c>
      <c r="P399" s="9">
        <v>0</v>
      </c>
      <c r="Q399" s="12"/>
      <c r="R399" s="17">
        <f t="shared" si="18"/>
        <v>0</v>
      </c>
      <c r="S399" s="18">
        <f t="shared" si="19"/>
        <v>0</v>
      </c>
    </row>
    <row r="400" spans="1:19" ht="50.1" customHeight="1" x14ac:dyDescent="0.3">
      <c r="A400" s="4">
        <f t="shared" si="20"/>
        <v>385</v>
      </c>
      <c r="B400" s="4" t="s">
        <v>9965</v>
      </c>
      <c r="C400" s="4" t="s">
        <v>9966</v>
      </c>
      <c r="D400" s="4" t="s">
        <v>317</v>
      </c>
      <c r="E400" s="4" t="s">
        <v>11662</v>
      </c>
      <c r="F400" s="4" t="s">
        <v>817</v>
      </c>
      <c r="G400" s="4" t="s">
        <v>818</v>
      </c>
      <c r="H400" s="4" t="s">
        <v>9971</v>
      </c>
      <c r="I400" s="4" t="s">
        <v>9972</v>
      </c>
      <c r="J400" s="4" t="s">
        <v>589</v>
      </c>
      <c r="K400" s="4" t="s">
        <v>1124</v>
      </c>
      <c r="L400" s="4" t="s">
        <v>1753</v>
      </c>
      <c r="M400" s="4" t="s">
        <v>9973</v>
      </c>
      <c r="N400" s="4" t="s">
        <v>9974</v>
      </c>
      <c r="P400" s="4">
        <v>1</v>
      </c>
      <c r="Q400" s="11"/>
      <c r="R400" s="15">
        <f t="shared" si="18"/>
        <v>1</v>
      </c>
      <c r="S400" s="16">
        <f t="shared" si="19"/>
        <v>6</v>
      </c>
    </row>
    <row r="401" spans="1:19" ht="50.1" customHeight="1" x14ac:dyDescent="0.3">
      <c r="A401" s="9">
        <f t="shared" si="20"/>
        <v>386</v>
      </c>
      <c r="B401" s="9" t="s">
        <v>10020</v>
      </c>
      <c r="C401" s="9" t="s">
        <v>10021</v>
      </c>
      <c r="D401" s="4" t="s">
        <v>317</v>
      </c>
      <c r="E401" s="9" t="s">
        <v>11662</v>
      </c>
      <c r="F401" s="9" t="s">
        <v>11660</v>
      </c>
      <c r="G401" s="9" t="s">
        <v>11660</v>
      </c>
      <c r="H401" s="9" t="s">
        <v>11660</v>
      </c>
      <c r="I401" s="9" t="s">
        <v>11660</v>
      </c>
      <c r="J401" s="9" t="s">
        <v>11660</v>
      </c>
      <c r="K401" s="9" t="s">
        <v>11660</v>
      </c>
      <c r="L401" s="9" t="s">
        <v>11660</v>
      </c>
      <c r="M401" s="9" t="s">
        <v>11660</v>
      </c>
      <c r="N401" s="9" t="s">
        <v>11660</v>
      </c>
      <c r="P401" s="9">
        <v>0</v>
      </c>
      <c r="Q401" s="12"/>
      <c r="R401" s="17">
        <f t="shared" si="18"/>
        <v>0</v>
      </c>
      <c r="S401" s="18">
        <f t="shared" si="19"/>
        <v>0</v>
      </c>
    </row>
    <row r="402" spans="1:19" ht="50.1" customHeight="1" x14ac:dyDescent="0.3">
      <c r="A402" s="4">
        <f t="shared" si="20"/>
        <v>387</v>
      </c>
      <c r="B402" s="4" t="s">
        <v>10042</v>
      </c>
      <c r="C402" s="4" t="s">
        <v>10043</v>
      </c>
      <c r="D402" s="4" t="s">
        <v>317</v>
      </c>
      <c r="E402" s="4" t="s">
        <v>11662</v>
      </c>
      <c r="F402" s="4" t="s">
        <v>11660</v>
      </c>
      <c r="G402" s="4" t="s">
        <v>11660</v>
      </c>
      <c r="H402" s="4" t="s">
        <v>11660</v>
      </c>
      <c r="I402" s="4" t="s">
        <v>11660</v>
      </c>
      <c r="J402" s="4" t="s">
        <v>11660</v>
      </c>
      <c r="K402" s="4" t="s">
        <v>11660</v>
      </c>
      <c r="L402" s="4" t="s">
        <v>11660</v>
      </c>
      <c r="M402" s="4" t="s">
        <v>11660</v>
      </c>
      <c r="N402" s="4" t="s">
        <v>11660</v>
      </c>
      <c r="P402" s="4">
        <v>0</v>
      </c>
      <c r="Q402" s="11"/>
      <c r="R402" s="15">
        <f t="shared" si="18"/>
        <v>0</v>
      </c>
      <c r="S402" s="16">
        <f t="shared" si="19"/>
        <v>0</v>
      </c>
    </row>
    <row r="403" spans="1:19" ht="50.1" customHeight="1" x14ac:dyDescent="0.3">
      <c r="A403" s="9">
        <f t="shared" si="20"/>
        <v>388</v>
      </c>
      <c r="B403" s="9" t="s">
        <v>10051</v>
      </c>
      <c r="C403" s="9" t="s">
        <v>528</v>
      </c>
      <c r="D403" s="4" t="s">
        <v>317</v>
      </c>
      <c r="E403" s="9" t="s">
        <v>11662</v>
      </c>
      <c r="F403" s="9" t="s">
        <v>11660</v>
      </c>
      <c r="G403" s="9" t="s">
        <v>11660</v>
      </c>
      <c r="H403" s="9" t="s">
        <v>11660</v>
      </c>
      <c r="I403" s="9" t="s">
        <v>11660</v>
      </c>
      <c r="J403" s="9" t="s">
        <v>11660</v>
      </c>
      <c r="K403" s="9" t="s">
        <v>11660</v>
      </c>
      <c r="L403" s="9" t="s">
        <v>11660</v>
      </c>
      <c r="M403" s="9" t="s">
        <v>11660</v>
      </c>
      <c r="N403" s="9" t="s">
        <v>11660</v>
      </c>
      <c r="P403" s="9">
        <v>0</v>
      </c>
      <c r="Q403" s="12"/>
      <c r="R403" s="17">
        <f t="shared" si="18"/>
        <v>0</v>
      </c>
      <c r="S403" s="18">
        <f t="shared" si="19"/>
        <v>0</v>
      </c>
    </row>
    <row r="404" spans="1:19" ht="50.1" customHeight="1" x14ac:dyDescent="0.3">
      <c r="A404" s="4">
        <f t="shared" si="20"/>
        <v>389</v>
      </c>
      <c r="B404" s="4" t="s">
        <v>10057</v>
      </c>
      <c r="C404" s="4" t="s">
        <v>10058</v>
      </c>
      <c r="D404" s="4" t="s">
        <v>317</v>
      </c>
      <c r="E404" s="4" t="s">
        <v>11662</v>
      </c>
      <c r="F404" s="4" t="s">
        <v>817</v>
      </c>
      <c r="G404" s="4" t="s">
        <v>891</v>
      </c>
      <c r="H404" s="4" t="s">
        <v>10063</v>
      </c>
      <c r="I404" s="4" t="s">
        <v>10064</v>
      </c>
      <c r="J404" s="4" t="s">
        <v>9243</v>
      </c>
      <c r="K404" s="4" t="s">
        <v>358</v>
      </c>
      <c r="L404" s="4" t="s">
        <v>1333</v>
      </c>
      <c r="M404" s="4" t="s">
        <v>10065</v>
      </c>
      <c r="N404" s="4" t="s">
        <v>10066</v>
      </c>
      <c r="P404" s="4">
        <v>1</v>
      </c>
      <c r="Q404" s="11"/>
      <c r="R404" s="15">
        <f t="shared" si="18"/>
        <v>2</v>
      </c>
      <c r="S404" s="16">
        <f t="shared" si="19"/>
        <v>8</v>
      </c>
    </row>
    <row r="405" spans="1:19" ht="50.1" customHeight="1" x14ac:dyDescent="0.3">
      <c r="A405" s="4">
        <f t="shared" si="20"/>
        <v>389</v>
      </c>
      <c r="B405" s="4" t="s">
        <v>10057</v>
      </c>
      <c r="C405" s="4" t="s">
        <v>10058</v>
      </c>
      <c r="D405" s="4" t="s">
        <v>317</v>
      </c>
      <c r="E405" s="4" t="s">
        <v>11662</v>
      </c>
      <c r="F405" s="4" t="s">
        <v>817</v>
      </c>
      <c r="G405" s="4" t="s">
        <v>891</v>
      </c>
      <c r="H405" s="4" t="s">
        <v>10067</v>
      </c>
      <c r="I405" s="4" t="s">
        <v>10068</v>
      </c>
      <c r="J405" s="4" t="s">
        <v>589</v>
      </c>
      <c r="K405" s="4" t="s">
        <v>1926</v>
      </c>
      <c r="L405" s="4" t="s">
        <v>1297</v>
      </c>
      <c r="M405" s="4" t="s">
        <v>10069</v>
      </c>
      <c r="N405" s="4" t="s">
        <v>10070</v>
      </c>
      <c r="P405" s="4">
        <v>1</v>
      </c>
      <c r="Q405" s="11"/>
      <c r="R405" s="15">
        <f t="shared" si="18"/>
        <v>2</v>
      </c>
      <c r="S405" s="16">
        <f t="shared" si="19"/>
        <v>8</v>
      </c>
    </row>
    <row r="406" spans="1:19" ht="50.1" customHeight="1" x14ac:dyDescent="0.3">
      <c r="A406" s="9">
        <f t="shared" si="20"/>
        <v>390</v>
      </c>
      <c r="B406" s="9" t="s">
        <v>10086</v>
      </c>
      <c r="C406" s="9" t="s">
        <v>10087</v>
      </c>
      <c r="D406" s="4" t="s">
        <v>317</v>
      </c>
      <c r="E406" s="9" t="s">
        <v>11662</v>
      </c>
      <c r="F406" s="9" t="s">
        <v>11660</v>
      </c>
      <c r="G406" s="9" t="s">
        <v>11660</v>
      </c>
      <c r="H406" s="9" t="s">
        <v>11660</v>
      </c>
      <c r="I406" s="9" t="s">
        <v>11660</v>
      </c>
      <c r="J406" s="9" t="s">
        <v>11660</v>
      </c>
      <c r="K406" s="9" t="s">
        <v>11660</v>
      </c>
      <c r="L406" s="9" t="s">
        <v>11660</v>
      </c>
      <c r="M406" s="9" t="s">
        <v>11660</v>
      </c>
      <c r="N406" s="9" t="s">
        <v>11660</v>
      </c>
      <c r="P406" s="9">
        <v>0</v>
      </c>
      <c r="Q406" s="12"/>
      <c r="R406" s="17">
        <f t="shared" si="18"/>
        <v>0</v>
      </c>
      <c r="S406" s="18">
        <f t="shared" si="19"/>
        <v>0</v>
      </c>
    </row>
    <row r="407" spans="1:19" ht="50.1" customHeight="1" x14ac:dyDescent="0.3">
      <c r="A407" s="4">
        <f t="shared" si="20"/>
        <v>391</v>
      </c>
      <c r="B407" s="4" t="s">
        <v>10112</v>
      </c>
      <c r="C407" s="4" t="s">
        <v>10113</v>
      </c>
      <c r="D407" s="4" t="s">
        <v>317</v>
      </c>
      <c r="E407" s="4" t="s">
        <v>11662</v>
      </c>
      <c r="F407" s="4" t="s">
        <v>11660</v>
      </c>
      <c r="G407" s="4" t="s">
        <v>11660</v>
      </c>
      <c r="H407" s="4" t="s">
        <v>11660</v>
      </c>
      <c r="I407" s="4" t="s">
        <v>11660</v>
      </c>
      <c r="J407" s="4" t="s">
        <v>11660</v>
      </c>
      <c r="K407" s="4" t="s">
        <v>11660</v>
      </c>
      <c r="L407" s="4" t="s">
        <v>11660</v>
      </c>
      <c r="M407" s="4" t="s">
        <v>11660</v>
      </c>
      <c r="N407" s="4" t="s">
        <v>11660</v>
      </c>
      <c r="P407" s="4">
        <v>0</v>
      </c>
      <c r="Q407" s="11"/>
      <c r="R407" s="15">
        <f t="shared" si="18"/>
        <v>0</v>
      </c>
      <c r="S407" s="16">
        <f t="shared" si="19"/>
        <v>0</v>
      </c>
    </row>
    <row r="408" spans="1:19" ht="50.1" customHeight="1" x14ac:dyDescent="0.3">
      <c r="A408" s="9">
        <f t="shared" si="20"/>
        <v>392</v>
      </c>
      <c r="B408" s="9" t="s">
        <v>10138</v>
      </c>
      <c r="C408" s="9" t="s">
        <v>10139</v>
      </c>
      <c r="D408" s="4" t="s">
        <v>317</v>
      </c>
      <c r="E408" s="9" t="s">
        <v>11662</v>
      </c>
      <c r="F408" s="9" t="s">
        <v>11660</v>
      </c>
      <c r="G408" s="9" t="s">
        <v>11660</v>
      </c>
      <c r="H408" s="9" t="s">
        <v>11660</v>
      </c>
      <c r="I408" s="9" t="s">
        <v>11660</v>
      </c>
      <c r="J408" s="9" t="s">
        <v>11660</v>
      </c>
      <c r="K408" s="9" t="s">
        <v>11660</v>
      </c>
      <c r="L408" s="9" t="s">
        <v>11660</v>
      </c>
      <c r="M408" s="9" t="s">
        <v>11660</v>
      </c>
      <c r="N408" s="9" t="s">
        <v>11660</v>
      </c>
      <c r="P408" s="9">
        <v>0</v>
      </c>
      <c r="Q408" s="12"/>
      <c r="R408" s="17">
        <f t="shared" si="18"/>
        <v>0</v>
      </c>
      <c r="S408" s="18">
        <f t="shared" si="19"/>
        <v>0</v>
      </c>
    </row>
    <row r="409" spans="1:19" ht="50.1" customHeight="1" x14ac:dyDescent="0.3">
      <c r="A409" s="4">
        <f t="shared" si="20"/>
        <v>393</v>
      </c>
      <c r="B409" s="4" t="s">
        <v>10205</v>
      </c>
      <c r="C409" s="4" t="s">
        <v>5690</v>
      </c>
      <c r="D409" s="4" t="s">
        <v>317</v>
      </c>
      <c r="E409" s="4" t="s">
        <v>11662</v>
      </c>
      <c r="F409" s="4" t="s">
        <v>11660</v>
      </c>
      <c r="G409" s="4" t="s">
        <v>11660</v>
      </c>
      <c r="H409" s="4" t="s">
        <v>11660</v>
      </c>
      <c r="I409" s="4" t="s">
        <v>11660</v>
      </c>
      <c r="J409" s="4" t="s">
        <v>11660</v>
      </c>
      <c r="K409" s="4" t="s">
        <v>11660</v>
      </c>
      <c r="L409" s="4" t="s">
        <v>11660</v>
      </c>
      <c r="M409" s="4" t="s">
        <v>11660</v>
      </c>
      <c r="N409" s="4" t="s">
        <v>11660</v>
      </c>
      <c r="P409" s="4">
        <v>0</v>
      </c>
      <c r="Q409" s="11"/>
      <c r="R409" s="15">
        <f t="shared" si="18"/>
        <v>0</v>
      </c>
      <c r="S409" s="16">
        <f t="shared" si="19"/>
        <v>0</v>
      </c>
    </row>
    <row r="410" spans="1:19" ht="50.1" customHeight="1" x14ac:dyDescent="0.3">
      <c r="A410" s="9">
        <f t="shared" si="20"/>
        <v>394</v>
      </c>
      <c r="B410" s="9" t="s">
        <v>10254</v>
      </c>
      <c r="C410" s="9" t="s">
        <v>10255</v>
      </c>
      <c r="D410" s="4" t="s">
        <v>317</v>
      </c>
      <c r="E410" s="9" t="s">
        <v>11662</v>
      </c>
      <c r="F410" s="9" t="s">
        <v>817</v>
      </c>
      <c r="G410" s="9" t="s">
        <v>818</v>
      </c>
      <c r="H410" s="9" t="s">
        <v>10260</v>
      </c>
      <c r="I410" s="9" t="s">
        <v>10261</v>
      </c>
      <c r="J410" s="9" t="s">
        <v>1123</v>
      </c>
      <c r="K410" s="9" t="s">
        <v>10262</v>
      </c>
      <c r="L410" s="9" t="s">
        <v>9793</v>
      </c>
      <c r="M410" s="9" t="s">
        <v>10263</v>
      </c>
      <c r="N410" s="9" t="s">
        <v>10264</v>
      </c>
      <c r="P410" s="9">
        <v>0</v>
      </c>
      <c r="Q410" s="12" t="s">
        <v>11664</v>
      </c>
      <c r="R410" s="17">
        <f t="shared" si="18"/>
        <v>1</v>
      </c>
      <c r="S410" s="18">
        <f t="shared" si="19"/>
        <v>6</v>
      </c>
    </row>
    <row r="411" spans="1:19" ht="50.1" customHeight="1" x14ac:dyDescent="0.3">
      <c r="A411" s="9">
        <f t="shared" si="20"/>
        <v>394</v>
      </c>
      <c r="B411" s="9" t="s">
        <v>10254</v>
      </c>
      <c r="C411" s="9" t="s">
        <v>10255</v>
      </c>
      <c r="D411" s="4" t="s">
        <v>317</v>
      </c>
      <c r="E411" s="9" t="s">
        <v>11662</v>
      </c>
      <c r="F411" s="9" t="s">
        <v>817</v>
      </c>
      <c r="G411" s="9" t="s">
        <v>818</v>
      </c>
      <c r="H411" s="9" t="s">
        <v>10265</v>
      </c>
      <c r="I411" s="9" t="s">
        <v>10266</v>
      </c>
      <c r="J411" s="9" t="s">
        <v>1123</v>
      </c>
      <c r="K411" s="9" t="s">
        <v>2497</v>
      </c>
      <c r="L411" s="9" t="s">
        <v>2739</v>
      </c>
      <c r="M411" s="9" t="s">
        <v>10267</v>
      </c>
      <c r="N411" s="9" t="s">
        <v>10268</v>
      </c>
      <c r="P411" s="9">
        <v>0</v>
      </c>
      <c r="Q411" s="12" t="s">
        <v>11664</v>
      </c>
      <c r="R411" s="17">
        <f t="shared" si="18"/>
        <v>1</v>
      </c>
      <c r="S411" s="18">
        <f t="shared" si="19"/>
        <v>6</v>
      </c>
    </row>
    <row r="412" spans="1:19" ht="50.1" customHeight="1" x14ac:dyDescent="0.3">
      <c r="A412" s="9">
        <f t="shared" si="20"/>
        <v>394</v>
      </c>
      <c r="B412" s="9" t="s">
        <v>10254</v>
      </c>
      <c r="C412" s="9" t="s">
        <v>10255</v>
      </c>
      <c r="D412" s="4" t="s">
        <v>317</v>
      </c>
      <c r="E412" s="9" t="s">
        <v>11662</v>
      </c>
      <c r="F412" s="9" t="s">
        <v>817</v>
      </c>
      <c r="G412" s="9" t="s">
        <v>818</v>
      </c>
      <c r="H412" s="9" t="s">
        <v>10269</v>
      </c>
      <c r="I412" s="9" t="s">
        <v>10270</v>
      </c>
      <c r="J412" s="9" t="s">
        <v>589</v>
      </c>
      <c r="K412" s="9" t="s">
        <v>4061</v>
      </c>
      <c r="L412" s="9" t="s">
        <v>822</v>
      </c>
      <c r="M412" s="9" t="s">
        <v>10271</v>
      </c>
      <c r="N412" s="9" t="s">
        <v>10272</v>
      </c>
      <c r="P412" s="9">
        <v>1</v>
      </c>
      <c r="Q412" s="12"/>
      <c r="R412" s="17">
        <f t="shared" si="18"/>
        <v>1</v>
      </c>
      <c r="S412" s="18">
        <f t="shared" si="19"/>
        <v>6</v>
      </c>
    </row>
    <row r="413" spans="1:19" ht="50.1" customHeight="1" x14ac:dyDescent="0.3">
      <c r="A413" s="4">
        <f t="shared" si="20"/>
        <v>395</v>
      </c>
      <c r="B413" s="4" t="s">
        <v>10288</v>
      </c>
      <c r="C413" s="4" t="s">
        <v>10289</v>
      </c>
      <c r="D413" s="4" t="s">
        <v>317</v>
      </c>
      <c r="E413" s="4" t="s">
        <v>11662</v>
      </c>
      <c r="F413" s="4" t="s">
        <v>817</v>
      </c>
      <c r="G413" s="4" t="s">
        <v>1329</v>
      </c>
      <c r="H413" s="4" t="s">
        <v>10294</v>
      </c>
      <c r="I413" s="4" t="s">
        <v>10295</v>
      </c>
      <c r="J413" s="4" t="s">
        <v>9243</v>
      </c>
      <c r="K413" s="4" t="s">
        <v>1717</v>
      </c>
      <c r="L413" s="4" t="s">
        <v>1333</v>
      </c>
      <c r="M413" s="4" t="s">
        <v>327</v>
      </c>
      <c r="N413" s="4" t="s">
        <v>277</v>
      </c>
      <c r="P413" s="4">
        <v>0</v>
      </c>
      <c r="Q413" s="11"/>
      <c r="R413" s="15">
        <f t="shared" si="18"/>
        <v>0</v>
      </c>
      <c r="S413" s="16">
        <f t="shared" si="19"/>
        <v>0</v>
      </c>
    </row>
    <row r="414" spans="1:19" ht="50.1" customHeight="1" x14ac:dyDescent="0.3">
      <c r="A414" s="9">
        <f t="shared" si="20"/>
        <v>396</v>
      </c>
      <c r="B414" s="9" t="s">
        <v>10567</v>
      </c>
      <c r="C414" s="9" t="s">
        <v>10568</v>
      </c>
      <c r="D414" s="4" t="s">
        <v>317</v>
      </c>
      <c r="E414" s="9" t="s">
        <v>11662</v>
      </c>
      <c r="F414" s="9" t="s">
        <v>817</v>
      </c>
      <c r="G414" s="9" t="s">
        <v>891</v>
      </c>
      <c r="H414" s="9" t="s">
        <v>10573</v>
      </c>
      <c r="I414" s="9" t="s">
        <v>10574</v>
      </c>
      <c r="J414" s="9" t="s">
        <v>589</v>
      </c>
      <c r="K414" s="9" t="s">
        <v>1930</v>
      </c>
      <c r="L414" s="9" t="s">
        <v>1297</v>
      </c>
      <c r="M414" s="9" t="s">
        <v>10575</v>
      </c>
      <c r="N414" s="9" t="s">
        <v>10576</v>
      </c>
      <c r="P414" s="9">
        <v>1</v>
      </c>
      <c r="Q414" s="12"/>
      <c r="R414" s="17">
        <f t="shared" si="18"/>
        <v>1</v>
      </c>
      <c r="S414" s="18">
        <f t="shared" si="19"/>
        <v>6</v>
      </c>
    </row>
    <row r="415" spans="1:19" ht="50.1" customHeight="1" x14ac:dyDescent="0.3">
      <c r="A415" s="4">
        <f t="shared" si="20"/>
        <v>397</v>
      </c>
      <c r="B415" s="4" t="s">
        <v>10670</v>
      </c>
      <c r="C415" s="4" t="s">
        <v>10671</v>
      </c>
      <c r="D415" s="4" t="s">
        <v>317</v>
      </c>
      <c r="E415" s="4" t="s">
        <v>11662</v>
      </c>
      <c r="F415" s="4" t="s">
        <v>11660</v>
      </c>
      <c r="G415" s="4" t="s">
        <v>11660</v>
      </c>
      <c r="H415" s="4" t="s">
        <v>11660</v>
      </c>
      <c r="I415" s="4" t="s">
        <v>11660</v>
      </c>
      <c r="J415" s="4" t="s">
        <v>11660</v>
      </c>
      <c r="K415" s="4" t="s">
        <v>11660</v>
      </c>
      <c r="L415" s="4" t="s">
        <v>11660</v>
      </c>
      <c r="M415" s="4" t="s">
        <v>11660</v>
      </c>
      <c r="N415" s="4" t="s">
        <v>11660</v>
      </c>
      <c r="P415" s="4">
        <v>0</v>
      </c>
      <c r="Q415" s="11"/>
      <c r="R415" s="15">
        <f t="shared" si="18"/>
        <v>0</v>
      </c>
      <c r="S415" s="16">
        <f t="shared" si="19"/>
        <v>0</v>
      </c>
    </row>
    <row r="416" spans="1:19" ht="50.1" customHeight="1" x14ac:dyDescent="0.3">
      <c r="A416" s="9">
        <f t="shared" si="20"/>
        <v>398</v>
      </c>
      <c r="B416" s="9" t="s">
        <v>10712</v>
      </c>
      <c r="C416" s="9" t="s">
        <v>10713</v>
      </c>
      <c r="D416" s="4" t="s">
        <v>317</v>
      </c>
      <c r="E416" s="9" t="s">
        <v>11662</v>
      </c>
      <c r="F416" s="9" t="s">
        <v>11660</v>
      </c>
      <c r="G416" s="9" t="s">
        <v>11660</v>
      </c>
      <c r="H416" s="9" t="s">
        <v>11660</v>
      </c>
      <c r="I416" s="9" t="s">
        <v>11660</v>
      </c>
      <c r="J416" s="9" t="s">
        <v>11660</v>
      </c>
      <c r="K416" s="9" t="s">
        <v>11660</v>
      </c>
      <c r="L416" s="9" t="s">
        <v>11660</v>
      </c>
      <c r="M416" s="9" t="s">
        <v>11660</v>
      </c>
      <c r="N416" s="9" t="s">
        <v>11660</v>
      </c>
      <c r="P416" s="9">
        <v>0</v>
      </c>
      <c r="Q416" s="12"/>
      <c r="R416" s="17">
        <f t="shared" si="18"/>
        <v>0</v>
      </c>
      <c r="S416" s="18">
        <f t="shared" si="19"/>
        <v>0</v>
      </c>
    </row>
    <row r="417" spans="1:19" ht="50.1" customHeight="1" x14ac:dyDescent="0.3">
      <c r="A417" s="4">
        <f t="shared" si="20"/>
        <v>399</v>
      </c>
      <c r="B417" s="4" t="s">
        <v>10719</v>
      </c>
      <c r="C417" s="4" t="s">
        <v>10720</v>
      </c>
      <c r="D417" s="4" t="s">
        <v>317</v>
      </c>
      <c r="E417" s="4" t="s">
        <v>11662</v>
      </c>
      <c r="F417" s="4" t="s">
        <v>11660</v>
      </c>
      <c r="G417" s="4" t="s">
        <v>11660</v>
      </c>
      <c r="H417" s="4" t="s">
        <v>11660</v>
      </c>
      <c r="I417" s="4" t="s">
        <v>11660</v>
      </c>
      <c r="J417" s="4" t="s">
        <v>11660</v>
      </c>
      <c r="K417" s="4" t="s">
        <v>11660</v>
      </c>
      <c r="L417" s="4" t="s">
        <v>11660</v>
      </c>
      <c r="M417" s="4" t="s">
        <v>11660</v>
      </c>
      <c r="N417" s="4" t="s">
        <v>11660</v>
      </c>
      <c r="P417" s="4">
        <v>0</v>
      </c>
      <c r="Q417" s="11"/>
      <c r="R417" s="15">
        <f t="shared" si="18"/>
        <v>0</v>
      </c>
      <c r="S417" s="16">
        <f t="shared" si="19"/>
        <v>0</v>
      </c>
    </row>
    <row r="418" spans="1:19" ht="50.1" customHeight="1" x14ac:dyDescent="0.3">
      <c r="A418" s="9">
        <f t="shared" si="20"/>
        <v>400</v>
      </c>
      <c r="B418" s="9" t="s">
        <v>10754</v>
      </c>
      <c r="C418" s="9" t="s">
        <v>10755</v>
      </c>
      <c r="D418" s="4" t="s">
        <v>317</v>
      </c>
      <c r="E418" s="9" t="s">
        <v>11662</v>
      </c>
      <c r="F418" s="9" t="s">
        <v>817</v>
      </c>
      <c r="G418" s="9" t="s">
        <v>818</v>
      </c>
      <c r="H418" s="9" t="s">
        <v>10760</v>
      </c>
      <c r="I418" s="9" t="s">
        <v>10761</v>
      </c>
      <c r="J418" s="9" t="s">
        <v>589</v>
      </c>
      <c r="K418" s="9" t="s">
        <v>9051</v>
      </c>
      <c r="L418" s="9" t="s">
        <v>2102</v>
      </c>
      <c r="M418" s="9" t="s">
        <v>2091</v>
      </c>
      <c r="N418" s="9" t="s">
        <v>10762</v>
      </c>
      <c r="P418" s="9">
        <v>1</v>
      </c>
      <c r="Q418" s="12"/>
      <c r="R418" s="17">
        <f t="shared" si="18"/>
        <v>3</v>
      </c>
      <c r="S418" s="18">
        <f t="shared" si="19"/>
        <v>10</v>
      </c>
    </row>
    <row r="419" spans="1:19" ht="50.1" customHeight="1" x14ac:dyDescent="0.3">
      <c r="A419" s="9">
        <f t="shared" si="20"/>
        <v>400</v>
      </c>
      <c r="B419" s="9" t="s">
        <v>10754</v>
      </c>
      <c r="C419" s="9" t="s">
        <v>10755</v>
      </c>
      <c r="D419" s="4" t="s">
        <v>317</v>
      </c>
      <c r="E419" s="9" t="s">
        <v>11662</v>
      </c>
      <c r="F419" s="9" t="s">
        <v>817</v>
      </c>
      <c r="G419" s="9" t="s">
        <v>818</v>
      </c>
      <c r="H419" s="9" t="s">
        <v>10763</v>
      </c>
      <c r="I419" s="9" t="s">
        <v>10764</v>
      </c>
      <c r="J419" s="9" t="s">
        <v>589</v>
      </c>
      <c r="K419" s="9" t="s">
        <v>10765</v>
      </c>
      <c r="L419" s="9" t="s">
        <v>4543</v>
      </c>
      <c r="M419" s="9" t="s">
        <v>7777</v>
      </c>
      <c r="N419" s="9" t="s">
        <v>10766</v>
      </c>
      <c r="P419" s="9">
        <v>1</v>
      </c>
      <c r="Q419" s="12"/>
      <c r="R419" s="17">
        <f t="shared" si="18"/>
        <v>3</v>
      </c>
      <c r="S419" s="18">
        <f t="shared" si="19"/>
        <v>10</v>
      </c>
    </row>
    <row r="420" spans="1:19" ht="50.1" customHeight="1" x14ac:dyDescent="0.3">
      <c r="A420" s="9">
        <f t="shared" si="20"/>
        <v>400</v>
      </c>
      <c r="B420" s="9" t="s">
        <v>10754</v>
      </c>
      <c r="C420" s="9" t="s">
        <v>10755</v>
      </c>
      <c r="D420" s="4" t="s">
        <v>317</v>
      </c>
      <c r="E420" s="9" t="s">
        <v>11662</v>
      </c>
      <c r="F420" s="9" t="s">
        <v>817</v>
      </c>
      <c r="G420" s="9" t="s">
        <v>818</v>
      </c>
      <c r="H420" s="9" t="s">
        <v>10767</v>
      </c>
      <c r="I420" s="9" t="s">
        <v>10768</v>
      </c>
      <c r="J420" s="9" t="s">
        <v>589</v>
      </c>
      <c r="K420" s="9" t="s">
        <v>10769</v>
      </c>
      <c r="L420" s="9" t="s">
        <v>2822</v>
      </c>
      <c r="M420" s="9" t="s">
        <v>2091</v>
      </c>
      <c r="N420" s="9" t="s">
        <v>10770</v>
      </c>
      <c r="P420" s="9">
        <v>1</v>
      </c>
      <c r="Q420" s="12"/>
      <c r="R420" s="17">
        <f t="shared" si="18"/>
        <v>3</v>
      </c>
      <c r="S420" s="18">
        <f t="shared" si="19"/>
        <v>10</v>
      </c>
    </row>
    <row r="421" spans="1:19" ht="50.1" customHeight="1" x14ac:dyDescent="0.3">
      <c r="A421" s="4">
        <f t="shared" si="20"/>
        <v>401</v>
      </c>
      <c r="B421" s="4" t="s">
        <v>10921</v>
      </c>
      <c r="C421" s="4" t="s">
        <v>10922</v>
      </c>
      <c r="D421" s="4" t="s">
        <v>317</v>
      </c>
      <c r="E421" s="4" t="s">
        <v>11662</v>
      </c>
      <c r="F421" s="4" t="s">
        <v>11660</v>
      </c>
      <c r="G421" s="4" t="s">
        <v>11660</v>
      </c>
      <c r="H421" s="4" t="s">
        <v>11660</v>
      </c>
      <c r="I421" s="4" t="s">
        <v>11660</v>
      </c>
      <c r="J421" s="4" t="s">
        <v>11660</v>
      </c>
      <c r="K421" s="4" t="s">
        <v>11660</v>
      </c>
      <c r="L421" s="4" t="s">
        <v>11660</v>
      </c>
      <c r="M421" s="4" t="s">
        <v>11660</v>
      </c>
      <c r="N421" s="4" t="s">
        <v>11660</v>
      </c>
      <c r="P421" s="4">
        <v>0</v>
      </c>
      <c r="Q421" s="11"/>
      <c r="R421" s="15">
        <f t="shared" si="18"/>
        <v>0</v>
      </c>
      <c r="S421" s="16">
        <f t="shared" si="19"/>
        <v>0</v>
      </c>
    </row>
    <row r="422" spans="1:19" ht="50.1" customHeight="1" x14ac:dyDescent="0.3">
      <c r="A422" s="9">
        <f t="shared" si="20"/>
        <v>402</v>
      </c>
      <c r="B422" s="9" t="s">
        <v>11061</v>
      </c>
      <c r="C422" s="9" t="s">
        <v>11062</v>
      </c>
      <c r="D422" s="4" t="s">
        <v>317</v>
      </c>
      <c r="E422" s="9" t="s">
        <v>11662</v>
      </c>
      <c r="F422" s="9" t="s">
        <v>11660</v>
      </c>
      <c r="G422" s="9" t="s">
        <v>11660</v>
      </c>
      <c r="H422" s="9" t="s">
        <v>11660</v>
      </c>
      <c r="I422" s="9" t="s">
        <v>11660</v>
      </c>
      <c r="J422" s="9" t="s">
        <v>11660</v>
      </c>
      <c r="K422" s="9" t="s">
        <v>11660</v>
      </c>
      <c r="L422" s="9" t="s">
        <v>11660</v>
      </c>
      <c r="M422" s="9" t="s">
        <v>11660</v>
      </c>
      <c r="N422" s="9" t="s">
        <v>11660</v>
      </c>
      <c r="P422" s="9">
        <v>0</v>
      </c>
      <c r="Q422" s="12"/>
      <c r="R422" s="17">
        <f t="shared" si="18"/>
        <v>0</v>
      </c>
      <c r="S422" s="18">
        <f t="shared" si="19"/>
        <v>0</v>
      </c>
    </row>
    <row r="423" spans="1:19" ht="50.1" customHeight="1" x14ac:dyDescent="0.3">
      <c r="A423" s="4">
        <f t="shared" si="20"/>
        <v>403</v>
      </c>
      <c r="B423" s="4" t="s">
        <v>11078</v>
      </c>
      <c r="C423" s="4" t="s">
        <v>11079</v>
      </c>
      <c r="D423" s="4" t="s">
        <v>317</v>
      </c>
      <c r="E423" s="4" t="s">
        <v>11662</v>
      </c>
      <c r="F423" s="4" t="s">
        <v>11660</v>
      </c>
      <c r="G423" s="4" t="s">
        <v>11660</v>
      </c>
      <c r="H423" s="4" t="s">
        <v>11660</v>
      </c>
      <c r="I423" s="4" t="s">
        <v>11660</v>
      </c>
      <c r="J423" s="4" t="s">
        <v>11660</v>
      </c>
      <c r="K423" s="4" t="s">
        <v>11660</v>
      </c>
      <c r="L423" s="4" t="s">
        <v>11660</v>
      </c>
      <c r="M423" s="4" t="s">
        <v>11660</v>
      </c>
      <c r="N423" s="4" t="s">
        <v>11660</v>
      </c>
      <c r="P423" s="4">
        <v>0</v>
      </c>
      <c r="Q423" s="11"/>
      <c r="R423" s="15">
        <f t="shared" si="18"/>
        <v>0</v>
      </c>
      <c r="S423" s="16">
        <f t="shared" si="19"/>
        <v>0</v>
      </c>
    </row>
    <row r="424" spans="1:19" ht="50.1" customHeight="1" x14ac:dyDescent="0.3">
      <c r="A424" s="9">
        <f t="shared" si="20"/>
        <v>404</v>
      </c>
      <c r="B424" s="9" t="s">
        <v>11093</v>
      </c>
      <c r="C424" s="9" t="s">
        <v>11094</v>
      </c>
      <c r="D424" s="4" t="s">
        <v>317</v>
      </c>
      <c r="E424" s="9" t="s">
        <v>11662</v>
      </c>
      <c r="F424" s="9" t="s">
        <v>11660</v>
      </c>
      <c r="G424" s="9" t="s">
        <v>11660</v>
      </c>
      <c r="H424" s="9" t="s">
        <v>11660</v>
      </c>
      <c r="I424" s="9" t="s">
        <v>11660</v>
      </c>
      <c r="J424" s="9" t="s">
        <v>11660</v>
      </c>
      <c r="K424" s="9" t="s">
        <v>11660</v>
      </c>
      <c r="L424" s="9" t="s">
        <v>11660</v>
      </c>
      <c r="M424" s="9" t="s">
        <v>11660</v>
      </c>
      <c r="N424" s="9" t="s">
        <v>11660</v>
      </c>
      <c r="P424" s="9">
        <v>0</v>
      </c>
      <c r="Q424" s="12"/>
      <c r="R424" s="17">
        <f t="shared" si="18"/>
        <v>0</v>
      </c>
      <c r="S424" s="18">
        <f t="shared" si="19"/>
        <v>0</v>
      </c>
    </row>
    <row r="425" spans="1:19" ht="50.1" customHeight="1" x14ac:dyDescent="0.3">
      <c r="A425" s="4">
        <f t="shared" si="20"/>
        <v>405</v>
      </c>
      <c r="B425" s="4" t="s">
        <v>11111</v>
      </c>
      <c r="C425" s="4" t="s">
        <v>11112</v>
      </c>
      <c r="D425" s="4" t="s">
        <v>317</v>
      </c>
      <c r="E425" s="4" t="s">
        <v>11662</v>
      </c>
      <c r="F425" s="4" t="s">
        <v>11660</v>
      </c>
      <c r="G425" s="4" t="s">
        <v>11660</v>
      </c>
      <c r="H425" s="4" t="s">
        <v>11660</v>
      </c>
      <c r="I425" s="4" t="s">
        <v>11660</v>
      </c>
      <c r="J425" s="4" t="s">
        <v>11660</v>
      </c>
      <c r="K425" s="4" t="s">
        <v>11660</v>
      </c>
      <c r="L425" s="4" t="s">
        <v>11660</v>
      </c>
      <c r="M425" s="4" t="s">
        <v>11660</v>
      </c>
      <c r="N425" s="4" t="s">
        <v>11660</v>
      </c>
      <c r="P425" s="4">
        <v>0</v>
      </c>
      <c r="Q425" s="11"/>
      <c r="R425" s="15">
        <f t="shared" si="18"/>
        <v>0</v>
      </c>
      <c r="S425" s="16">
        <f t="shared" si="19"/>
        <v>0</v>
      </c>
    </row>
    <row r="426" spans="1:19" ht="50.1" customHeight="1" x14ac:dyDescent="0.3">
      <c r="A426" s="9">
        <f t="shared" si="20"/>
        <v>406</v>
      </c>
      <c r="B426" s="9" t="s">
        <v>11136</v>
      </c>
      <c r="C426" s="9" t="s">
        <v>7868</v>
      </c>
      <c r="D426" s="4" t="s">
        <v>317</v>
      </c>
      <c r="E426" s="9" t="s">
        <v>11662</v>
      </c>
      <c r="F426" s="9" t="s">
        <v>11660</v>
      </c>
      <c r="G426" s="9" t="s">
        <v>11660</v>
      </c>
      <c r="H426" s="9" t="s">
        <v>11660</v>
      </c>
      <c r="I426" s="9" t="s">
        <v>11660</v>
      </c>
      <c r="J426" s="9" t="s">
        <v>11660</v>
      </c>
      <c r="K426" s="9" t="s">
        <v>11660</v>
      </c>
      <c r="L426" s="9" t="s">
        <v>11660</v>
      </c>
      <c r="M426" s="9" t="s">
        <v>11660</v>
      </c>
      <c r="N426" s="9" t="s">
        <v>11660</v>
      </c>
      <c r="P426" s="9">
        <v>0</v>
      </c>
      <c r="Q426" s="12"/>
      <c r="R426" s="17">
        <f t="shared" si="18"/>
        <v>0</v>
      </c>
      <c r="S426" s="18">
        <f t="shared" si="19"/>
        <v>0</v>
      </c>
    </row>
    <row r="427" spans="1:19" ht="50.1" customHeight="1" x14ac:dyDescent="0.3">
      <c r="A427" s="4">
        <f t="shared" si="20"/>
        <v>407</v>
      </c>
      <c r="B427" s="4" t="s">
        <v>11213</v>
      </c>
      <c r="C427" s="4" t="s">
        <v>7715</v>
      </c>
      <c r="D427" s="4" t="s">
        <v>317</v>
      </c>
      <c r="E427" s="4" t="s">
        <v>11662</v>
      </c>
      <c r="F427" s="4" t="s">
        <v>11660</v>
      </c>
      <c r="G427" s="4" t="s">
        <v>11660</v>
      </c>
      <c r="H427" s="4" t="s">
        <v>11660</v>
      </c>
      <c r="I427" s="4" t="s">
        <v>11660</v>
      </c>
      <c r="J427" s="4" t="s">
        <v>11660</v>
      </c>
      <c r="K427" s="4" t="s">
        <v>11660</v>
      </c>
      <c r="L427" s="4" t="s">
        <v>11660</v>
      </c>
      <c r="M427" s="4" t="s">
        <v>11660</v>
      </c>
      <c r="N427" s="4" t="s">
        <v>11660</v>
      </c>
      <c r="P427" s="4">
        <v>0</v>
      </c>
      <c r="Q427" s="11"/>
      <c r="R427" s="15">
        <f t="shared" si="18"/>
        <v>0</v>
      </c>
      <c r="S427" s="16">
        <f t="shared" si="19"/>
        <v>0</v>
      </c>
    </row>
    <row r="428" spans="1:19" ht="50.1" customHeight="1" x14ac:dyDescent="0.3">
      <c r="A428" s="9">
        <f t="shared" si="20"/>
        <v>408</v>
      </c>
      <c r="B428" s="9" t="s">
        <v>11275</v>
      </c>
      <c r="C428" s="9" t="s">
        <v>11276</v>
      </c>
      <c r="D428" s="4" t="s">
        <v>317</v>
      </c>
      <c r="E428" s="9" t="s">
        <v>11662</v>
      </c>
      <c r="F428" s="9" t="s">
        <v>11660</v>
      </c>
      <c r="G428" s="9" t="s">
        <v>11660</v>
      </c>
      <c r="H428" s="9" t="s">
        <v>11660</v>
      </c>
      <c r="I428" s="9" t="s">
        <v>11660</v>
      </c>
      <c r="J428" s="9" t="s">
        <v>11660</v>
      </c>
      <c r="K428" s="9" t="s">
        <v>11660</v>
      </c>
      <c r="L428" s="9" t="s">
        <v>11660</v>
      </c>
      <c r="M428" s="9" t="s">
        <v>11660</v>
      </c>
      <c r="N428" s="9" t="s">
        <v>11660</v>
      </c>
      <c r="P428" s="9">
        <v>0</v>
      </c>
      <c r="Q428" s="12"/>
      <c r="R428" s="17">
        <f t="shared" si="18"/>
        <v>0</v>
      </c>
      <c r="S428" s="18">
        <f t="shared" si="19"/>
        <v>0</v>
      </c>
    </row>
    <row r="429" spans="1:19" ht="50.1" customHeight="1" x14ac:dyDescent="0.3">
      <c r="A429" s="4">
        <f t="shared" si="20"/>
        <v>409</v>
      </c>
      <c r="B429" s="4" t="s">
        <v>11284</v>
      </c>
      <c r="C429" s="4" t="s">
        <v>10229</v>
      </c>
      <c r="D429" s="4" t="s">
        <v>317</v>
      </c>
      <c r="E429" s="4" t="s">
        <v>11662</v>
      </c>
      <c r="F429" s="4" t="s">
        <v>11660</v>
      </c>
      <c r="G429" s="4" t="s">
        <v>11660</v>
      </c>
      <c r="H429" s="4" t="s">
        <v>11660</v>
      </c>
      <c r="I429" s="4" t="s">
        <v>11660</v>
      </c>
      <c r="J429" s="4" t="s">
        <v>11660</v>
      </c>
      <c r="K429" s="4" t="s">
        <v>11660</v>
      </c>
      <c r="L429" s="4" t="s">
        <v>11660</v>
      </c>
      <c r="M429" s="4" t="s">
        <v>11660</v>
      </c>
      <c r="N429" s="4" t="s">
        <v>11660</v>
      </c>
      <c r="P429" s="4">
        <v>0</v>
      </c>
      <c r="Q429" s="11"/>
      <c r="R429" s="15">
        <f t="shared" si="18"/>
        <v>0</v>
      </c>
      <c r="S429" s="16">
        <f t="shared" si="19"/>
        <v>0</v>
      </c>
    </row>
    <row r="430" spans="1:19" ht="50.1" customHeight="1" x14ac:dyDescent="0.3">
      <c r="A430" s="9">
        <f t="shared" si="20"/>
        <v>410</v>
      </c>
      <c r="B430" s="9" t="s">
        <v>11327</v>
      </c>
      <c r="C430" s="9" t="s">
        <v>11328</v>
      </c>
      <c r="D430" s="4" t="s">
        <v>317</v>
      </c>
      <c r="E430" s="9" t="s">
        <v>11662</v>
      </c>
      <c r="F430" s="9" t="s">
        <v>11660</v>
      </c>
      <c r="G430" s="9" t="s">
        <v>11660</v>
      </c>
      <c r="H430" s="9" t="s">
        <v>11660</v>
      </c>
      <c r="I430" s="9" t="s">
        <v>11660</v>
      </c>
      <c r="J430" s="9" t="s">
        <v>11660</v>
      </c>
      <c r="K430" s="9" t="s">
        <v>11660</v>
      </c>
      <c r="L430" s="9" t="s">
        <v>11660</v>
      </c>
      <c r="M430" s="9" t="s">
        <v>11660</v>
      </c>
      <c r="N430" s="9" t="s">
        <v>11660</v>
      </c>
      <c r="P430" s="9">
        <v>0</v>
      </c>
      <c r="Q430" s="12"/>
      <c r="R430" s="17">
        <f t="shared" si="18"/>
        <v>0</v>
      </c>
      <c r="S430" s="18">
        <f t="shared" si="19"/>
        <v>0</v>
      </c>
    </row>
    <row r="431" spans="1:19" ht="50.1" customHeight="1" x14ac:dyDescent="0.3">
      <c r="A431" s="4">
        <f t="shared" si="20"/>
        <v>411</v>
      </c>
      <c r="B431" s="4" t="s">
        <v>11391</v>
      </c>
      <c r="C431" s="4" t="s">
        <v>11392</v>
      </c>
      <c r="D431" s="4" t="s">
        <v>317</v>
      </c>
      <c r="E431" s="4" t="s">
        <v>11662</v>
      </c>
      <c r="F431" s="4" t="s">
        <v>817</v>
      </c>
      <c r="G431" s="4" t="s">
        <v>818</v>
      </c>
      <c r="H431" s="4" t="s">
        <v>11397</v>
      </c>
      <c r="I431" s="4" t="s">
        <v>11398</v>
      </c>
      <c r="J431" s="4" t="s">
        <v>589</v>
      </c>
      <c r="K431" s="4" t="s">
        <v>1124</v>
      </c>
      <c r="L431" s="4" t="s">
        <v>2096</v>
      </c>
      <c r="M431" s="4" t="s">
        <v>6793</v>
      </c>
      <c r="N431" s="4" t="s">
        <v>11399</v>
      </c>
      <c r="P431" s="4">
        <v>1</v>
      </c>
      <c r="Q431" s="11"/>
      <c r="R431" s="15">
        <f t="shared" si="18"/>
        <v>2</v>
      </c>
      <c r="S431" s="16">
        <f t="shared" si="19"/>
        <v>8</v>
      </c>
    </row>
    <row r="432" spans="1:19" ht="50.1" customHeight="1" x14ac:dyDescent="0.3">
      <c r="A432" s="4">
        <f t="shared" si="20"/>
        <v>411</v>
      </c>
      <c r="B432" s="4" t="s">
        <v>11391</v>
      </c>
      <c r="C432" s="4" t="s">
        <v>11392</v>
      </c>
      <c r="D432" s="4" t="s">
        <v>317</v>
      </c>
      <c r="E432" s="4" t="s">
        <v>11662</v>
      </c>
      <c r="F432" s="4" t="s">
        <v>817</v>
      </c>
      <c r="G432" s="4" t="s">
        <v>818</v>
      </c>
      <c r="H432" s="4" t="s">
        <v>11400</v>
      </c>
      <c r="I432" s="4" t="s">
        <v>11401</v>
      </c>
      <c r="J432" s="4" t="s">
        <v>589</v>
      </c>
      <c r="K432" s="4" t="s">
        <v>1117</v>
      </c>
      <c r="L432" s="4" t="s">
        <v>591</v>
      </c>
      <c r="M432" s="4" t="s">
        <v>10421</v>
      </c>
      <c r="N432" s="4" t="s">
        <v>11402</v>
      </c>
      <c r="P432" s="4">
        <v>1</v>
      </c>
      <c r="Q432" s="11"/>
      <c r="R432" s="15">
        <f t="shared" si="18"/>
        <v>2</v>
      </c>
      <c r="S432" s="16">
        <f t="shared" si="19"/>
        <v>8</v>
      </c>
    </row>
    <row r="433" spans="1:19" ht="50.1" customHeight="1" x14ac:dyDescent="0.3">
      <c r="A433" s="4">
        <f t="shared" si="20"/>
        <v>411</v>
      </c>
      <c r="B433" s="4" t="s">
        <v>11391</v>
      </c>
      <c r="C433" s="4" t="s">
        <v>11392</v>
      </c>
      <c r="D433" s="4" t="s">
        <v>317</v>
      </c>
      <c r="E433" s="4" t="s">
        <v>11662</v>
      </c>
      <c r="F433" s="4" t="s">
        <v>817</v>
      </c>
      <c r="G433" s="4" t="s">
        <v>818</v>
      </c>
      <c r="H433" s="4" t="s">
        <v>11403</v>
      </c>
      <c r="I433" s="4" t="s">
        <v>11404</v>
      </c>
      <c r="J433" s="4" t="s">
        <v>1123</v>
      </c>
      <c r="K433" s="4" t="s">
        <v>6141</v>
      </c>
      <c r="L433" s="4" t="s">
        <v>11405</v>
      </c>
      <c r="M433" s="4" t="s">
        <v>2091</v>
      </c>
      <c r="N433" s="4" t="s">
        <v>9663</v>
      </c>
      <c r="P433" s="4">
        <v>0</v>
      </c>
      <c r="Q433" s="11" t="s">
        <v>11664</v>
      </c>
      <c r="R433" s="15">
        <f t="shared" si="18"/>
        <v>2</v>
      </c>
      <c r="S433" s="16">
        <f t="shared" si="19"/>
        <v>8</v>
      </c>
    </row>
    <row r="434" spans="1:19" ht="50.1" customHeight="1" x14ac:dyDescent="0.3">
      <c r="A434" s="9">
        <f t="shared" si="20"/>
        <v>412</v>
      </c>
      <c r="B434" s="9" t="s">
        <v>11462</v>
      </c>
      <c r="C434" s="9" t="s">
        <v>11463</v>
      </c>
      <c r="D434" s="4" t="s">
        <v>317</v>
      </c>
      <c r="E434" s="9" t="s">
        <v>11662</v>
      </c>
      <c r="F434" s="9" t="s">
        <v>11660</v>
      </c>
      <c r="G434" s="9" t="s">
        <v>11660</v>
      </c>
      <c r="H434" s="9" t="s">
        <v>11660</v>
      </c>
      <c r="I434" s="9" t="s">
        <v>11660</v>
      </c>
      <c r="J434" s="9" t="s">
        <v>11660</v>
      </c>
      <c r="K434" s="9" t="s">
        <v>11660</v>
      </c>
      <c r="L434" s="9" t="s">
        <v>11660</v>
      </c>
      <c r="M434" s="9" t="s">
        <v>11660</v>
      </c>
      <c r="N434" s="9" t="s">
        <v>11660</v>
      </c>
      <c r="P434" s="9">
        <v>0</v>
      </c>
      <c r="Q434" s="12"/>
      <c r="R434" s="17">
        <f t="shared" si="18"/>
        <v>0</v>
      </c>
      <c r="S434" s="18">
        <f t="shared" si="19"/>
        <v>0</v>
      </c>
    </row>
    <row r="435" spans="1:19" ht="50.1" customHeight="1" x14ac:dyDescent="0.3">
      <c r="A435" s="4">
        <f t="shared" si="20"/>
        <v>413</v>
      </c>
      <c r="B435" s="4" t="s">
        <v>11540</v>
      </c>
      <c r="C435" s="4" t="s">
        <v>11541</v>
      </c>
      <c r="D435" s="4" t="s">
        <v>317</v>
      </c>
      <c r="E435" s="4" t="s">
        <v>11662</v>
      </c>
      <c r="F435" s="4" t="s">
        <v>11660</v>
      </c>
      <c r="G435" s="4" t="s">
        <v>11660</v>
      </c>
      <c r="H435" s="4" t="s">
        <v>11660</v>
      </c>
      <c r="I435" s="4" t="s">
        <v>11660</v>
      </c>
      <c r="J435" s="4" t="s">
        <v>11660</v>
      </c>
      <c r="K435" s="4" t="s">
        <v>11660</v>
      </c>
      <c r="L435" s="4" t="s">
        <v>11660</v>
      </c>
      <c r="M435" s="4" t="s">
        <v>11660</v>
      </c>
      <c r="N435" s="4" t="s">
        <v>11660</v>
      </c>
      <c r="P435" s="4">
        <v>0</v>
      </c>
      <c r="Q435" s="11"/>
      <c r="R435" s="15">
        <f t="shared" si="18"/>
        <v>0</v>
      </c>
      <c r="S435" s="16">
        <f t="shared" si="19"/>
        <v>0</v>
      </c>
    </row>
    <row r="436" spans="1:19" ht="50.1" customHeight="1" x14ac:dyDescent="0.3">
      <c r="A436" s="9">
        <f t="shared" si="20"/>
        <v>414</v>
      </c>
      <c r="B436" s="9" t="s">
        <v>11551</v>
      </c>
      <c r="C436" s="9" t="s">
        <v>11552</v>
      </c>
      <c r="D436" s="4" t="s">
        <v>317</v>
      </c>
      <c r="E436" s="9" t="s">
        <v>11662</v>
      </c>
      <c r="F436" s="9" t="s">
        <v>11660</v>
      </c>
      <c r="G436" s="9" t="s">
        <v>11660</v>
      </c>
      <c r="H436" s="9" t="s">
        <v>11660</v>
      </c>
      <c r="I436" s="9" t="s">
        <v>11660</v>
      </c>
      <c r="J436" s="9" t="s">
        <v>11660</v>
      </c>
      <c r="K436" s="9" t="s">
        <v>11660</v>
      </c>
      <c r="L436" s="9" t="s">
        <v>11660</v>
      </c>
      <c r="M436" s="9" t="s">
        <v>11660</v>
      </c>
      <c r="N436" s="9" t="s">
        <v>11660</v>
      </c>
      <c r="P436" s="9">
        <v>0</v>
      </c>
      <c r="Q436" s="12"/>
      <c r="R436" s="17">
        <f t="shared" si="18"/>
        <v>0</v>
      </c>
      <c r="S436" s="18">
        <f t="shared" si="19"/>
        <v>0</v>
      </c>
    </row>
    <row r="437" spans="1:19" ht="50.1" customHeight="1" x14ac:dyDescent="0.3">
      <c r="A437" s="4">
        <f t="shared" si="20"/>
        <v>415</v>
      </c>
      <c r="B437" s="4" t="s">
        <v>11597</v>
      </c>
      <c r="C437" s="4" t="s">
        <v>11598</v>
      </c>
      <c r="D437" s="4" t="s">
        <v>317</v>
      </c>
      <c r="E437" s="4" t="s">
        <v>11662</v>
      </c>
      <c r="F437" s="4" t="s">
        <v>11660</v>
      </c>
      <c r="G437" s="4" t="s">
        <v>11660</v>
      </c>
      <c r="H437" s="4" t="s">
        <v>11660</v>
      </c>
      <c r="I437" s="4" t="s">
        <v>11660</v>
      </c>
      <c r="J437" s="4" t="s">
        <v>11660</v>
      </c>
      <c r="K437" s="4" t="s">
        <v>11660</v>
      </c>
      <c r="L437" s="4" t="s">
        <v>11660</v>
      </c>
      <c r="M437" s="4" t="s">
        <v>11660</v>
      </c>
      <c r="N437" s="4" t="s">
        <v>11660</v>
      </c>
      <c r="P437" s="4">
        <v>0</v>
      </c>
      <c r="Q437" s="11"/>
      <c r="R437" s="15">
        <f t="shared" si="18"/>
        <v>0</v>
      </c>
      <c r="S437" s="16">
        <f t="shared" si="19"/>
        <v>0</v>
      </c>
    </row>
    <row r="438" spans="1:19" ht="50.1" customHeight="1" x14ac:dyDescent="0.3">
      <c r="A438" s="9">
        <f t="shared" si="20"/>
        <v>416</v>
      </c>
      <c r="B438" s="9" t="s">
        <v>483</v>
      </c>
      <c r="C438" s="9" t="s">
        <v>484</v>
      </c>
      <c r="D438" s="4" t="s">
        <v>485</v>
      </c>
      <c r="E438" s="9" t="s">
        <v>11666</v>
      </c>
      <c r="F438" s="9" t="s">
        <v>11660</v>
      </c>
      <c r="G438" s="9" t="s">
        <v>11660</v>
      </c>
      <c r="H438" s="9" t="s">
        <v>11660</v>
      </c>
      <c r="I438" s="9" t="s">
        <v>11660</v>
      </c>
      <c r="J438" s="9" t="s">
        <v>11660</v>
      </c>
      <c r="K438" s="9" t="s">
        <v>11660</v>
      </c>
      <c r="L438" s="9" t="s">
        <v>11660</v>
      </c>
      <c r="M438" s="9" t="s">
        <v>11660</v>
      </c>
      <c r="N438" s="9" t="s">
        <v>11660</v>
      </c>
      <c r="P438" s="9">
        <v>0</v>
      </c>
      <c r="Q438" s="12"/>
      <c r="R438" s="17">
        <f t="shared" si="18"/>
        <v>0</v>
      </c>
      <c r="S438" s="18">
        <f t="shared" si="19"/>
        <v>0</v>
      </c>
    </row>
    <row r="439" spans="1:19" ht="50.1" customHeight="1" x14ac:dyDescent="0.3">
      <c r="A439" s="4">
        <f t="shared" si="20"/>
        <v>417</v>
      </c>
      <c r="B439" s="4" t="s">
        <v>750</v>
      </c>
      <c r="C439" s="4" t="s">
        <v>751</v>
      </c>
      <c r="D439" s="4" t="s">
        <v>485</v>
      </c>
      <c r="E439" s="4" t="s">
        <v>11666</v>
      </c>
      <c r="F439" s="4" t="s">
        <v>11660</v>
      </c>
      <c r="G439" s="4" t="s">
        <v>11660</v>
      </c>
      <c r="H439" s="4" t="s">
        <v>11660</v>
      </c>
      <c r="I439" s="4" t="s">
        <v>11660</v>
      </c>
      <c r="J439" s="4" t="s">
        <v>11660</v>
      </c>
      <c r="K439" s="4" t="s">
        <v>11660</v>
      </c>
      <c r="L439" s="4" t="s">
        <v>11660</v>
      </c>
      <c r="M439" s="4" t="s">
        <v>11660</v>
      </c>
      <c r="N439" s="4" t="s">
        <v>11660</v>
      </c>
      <c r="P439" s="4">
        <v>0</v>
      </c>
      <c r="Q439" s="11"/>
      <c r="R439" s="15">
        <f t="shared" si="18"/>
        <v>0</v>
      </c>
      <c r="S439" s="16">
        <f t="shared" si="19"/>
        <v>0</v>
      </c>
    </row>
    <row r="440" spans="1:19" ht="50.1" customHeight="1" x14ac:dyDescent="0.3">
      <c r="A440" s="9">
        <f t="shared" si="20"/>
        <v>418</v>
      </c>
      <c r="B440" s="9" t="s">
        <v>855</v>
      </c>
      <c r="C440" s="9" t="s">
        <v>856</v>
      </c>
      <c r="D440" s="4" t="s">
        <v>485</v>
      </c>
      <c r="E440" s="9" t="s">
        <v>11666</v>
      </c>
      <c r="F440" s="9" t="s">
        <v>11660</v>
      </c>
      <c r="G440" s="9" t="s">
        <v>11660</v>
      </c>
      <c r="H440" s="9" t="s">
        <v>11660</v>
      </c>
      <c r="I440" s="9" t="s">
        <v>11660</v>
      </c>
      <c r="J440" s="9" t="s">
        <v>11660</v>
      </c>
      <c r="K440" s="9" t="s">
        <v>11660</v>
      </c>
      <c r="L440" s="9" t="s">
        <v>11660</v>
      </c>
      <c r="M440" s="9" t="s">
        <v>11660</v>
      </c>
      <c r="N440" s="9" t="s">
        <v>11660</v>
      </c>
      <c r="P440" s="9">
        <v>0</v>
      </c>
      <c r="Q440" s="12"/>
      <c r="R440" s="17">
        <f t="shared" si="18"/>
        <v>0</v>
      </c>
      <c r="S440" s="18">
        <f t="shared" si="19"/>
        <v>0</v>
      </c>
    </row>
    <row r="441" spans="1:19" ht="50.1" customHeight="1" x14ac:dyDescent="0.3">
      <c r="A441" s="4">
        <f t="shared" si="20"/>
        <v>419</v>
      </c>
      <c r="B441" s="4" t="s">
        <v>1066</v>
      </c>
      <c r="C441" s="4" t="s">
        <v>1067</v>
      </c>
      <c r="D441" s="4" t="s">
        <v>485</v>
      </c>
      <c r="E441" s="4" t="s">
        <v>11666</v>
      </c>
      <c r="F441" s="4" t="s">
        <v>11660</v>
      </c>
      <c r="G441" s="4" t="s">
        <v>11660</v>
      </c>
      <c r="H441" s="4" t="s">
        <v>11660</v>
      </c>
      <c r="I441" s="4" t="s">
        <v>11660</v>
      </c>
      <c r="J441" s="4" t="s">
        <v>11660</v>
      </c>
      <c r="K441" s="4" t="s">
        <v>11660</v>
      </c>
      <c r="L441" s="4" t="s">
        <v>11660</v>
      </c>
      <c r="M441" s="4" t="s">
        <v>11660</v>
      </c>
      <c r="N441" s="4" t="s">
        <v>11660</v>
      </c>
      <c r="P441" s="4">
        <v>0</v>
      </c>
      <c r="Q441" s="11"/>
      <c r="R441" s="15">
        <f t="shared" si="18"/>
        <v>0</v>
      </c>
      <c r="S441" s="16">
        <f t="shared" si="19"/>
        <v>0</v>
      </c>
    </row>
    <row r="442" spans="1:19" ht="50.1" customHeight="1" x14ac:dyDescent="0.3">
      <c r="A442" s="9">
        <f t="shared" si="20"/>
        <v>420</v>
      </c>
      <c r="B442" s="9" t="s">
        <v>1344</v>
      </c>
      <c r="C442" s="9" t="s">
        <v>1345</v>
      </c>
      <c r="D442" s="4" t="s">
        <v>485</v>
      </c>
      <c r="E442" s="9" t="s">
        <v>11666</v>
      </c>
      <c r="F442" s="9" t="s">
        <v>11660</v>
      </c>
      <c r="G442" s="9" t="s">
        <v>11660</v>
      </c>
      <c r="H442" s="9" t="s">
        <v>11660</v>
      </c>
      <c r="I442" s="9" t="s">
        <v>11660</v>
      </c>
      <c r="J442" s="9" t="s">
        <v>11660</v>
      </c>
      <c r="K442" s="9" t="s">
        <v>11660</v>
      </c>
      <c r="L442" s="9" t="s">
        <v>11660</v>
      </c>
      <c r="M442" s="9" t="s">
        <v>11660</v>
      </c>
      <c r="N442" s="9" t="s">
        <v>11660</v>
      </c>
      <c r="P442" s="9">
        <v>0</v>
      </c>
      <c r="Q442" s="12"/>
      <c r="R442" s="17">
        <f t="shared" si="18"/>
        <v>0</v>
      </c>
      <c r="S442" s="18">
        <f t="shared" si="19"/>
        <v>0</v>
      </c>
    </row>
    <row r="443" spans="1:19" ht="50.1" customHeight="1" x14ac:dyDescent="0.3">
      <c r="A443" s="4">
        <f t="shared" si="20"/>
        <v>421</v>
      </c>
      <c r="B443" s="4" t="s">
        <v>1819</v>
      </c>
      <c r="C443" s="4" t="s">
        <v>1820</v>
      </c>
      <c r="D443" s="4" t="s">
        <v>485</v>
      </c>
      <c r="E443" s="4" t="s">
        <v>11666</v>
      </c>
      <c r="F443" s="4" t="s">
        <v>11660</v>
      </c>
      <c r="G443" s="4" t="s">
        <v>11660</v>
      </c>
      <c r="H443" s="4" t="s">
        <v>11660</v>
      </c>
      <c r="I443" s="4" t="s">
        <v>11660</v>
      </c>
      <c r="J443" s="4" t="s">
        <v>11660</v>
      </c>
      <c r="K443" s="4" t="s">
        <v>11660</v>
      </c>
      <c r="L443" s="4" t="s">
        <v>11660</v>
      </c>
      <c r="M443" s="4" t="s">
        <v>11660</v>
      </c>
      <c r="N443" s="4" t="s">
        <v>11660</v>
      </c>
      <c r="P443" s="4">
        <v>0</v>
      </c>
      <c r="Q443" s="11"/>
      <c r="R443" s="15">
        <f t="shared" si="18"/>
        <v>0</v>
      </c>
      <c r="S443" s="16">
        <f t="shared" si="19"/>
        <v>0</v>
      </c>
    </row>
    <row r="444" spans="1:19" ht="50.1" customHeight="1" x14ac:dyDescent="0.3">
      <c r="A444" s="9">
        <f t="shared" si="20"/>
        <v>422</v>
      </c>
      <c r="B444" s="9" t="s">
        <v>2055</v>
      </c>
      <c r="C444" s="9" t="s">
        <v>2056</v>
      </c>
      <c r="D444" s="4" t="s">
        <v>485</v>
      </c>
      <c r="E444" s="9" t="s">
        <v>11666</v>
      </c>
      <c r="F444" s="9" t="s">
        <v>11660</v>
      </c>
      <c r="G444" s="9" t="s">
        <v>11660</v>
      </c>
      <c r="H444" s="9" t="s">
        <v>11660</v>
      </c>
      <c r="I444" s="9" t="s">
        <v>11660</v>
      </c>
      <c r="J444" s="9" t="s">
        <v>11660</v>
      </c>
      <c r="K444" s="9" t="s">
        <v>11660</v>
      </c>
      <c r="L444" s="9" t="s">
        <v>11660</v>
      </c>
      <c r="M444" s="9" t="s">
        <v>11660</v>
      </c>
      <c r="N444" s="9" t="s">
        <v>11660</v>
      </c>
      <c r="P444" s="9">
        <v>0</v>
      </c>
      <c r="Q444" s="12"/>
      <c r="R444" s="17">
        <f t="shared" si="18"/>
        <v>0</v>
      </c>
      <c r="S444" s="18">
        <f t="shared" si="19"/>
        <v>0</v>
      </c>
    </row>
    <row r="445" spans="1:19" ht="50.1" customHeight="1" x14ac:dyDescent="0.3">
      <c r="A445" s="4">
        <f t="shared" si="20"/>
        <v>423</v>
      </c>
      <c r="B445" s="4" t="s">
        <v>2328</v>
      </c>
      <c r="C445" s="4" t="s">
        <v>2329</v>
      </c>
      <c r="D445" s="4" t="s">
        <v>485</v>
      </c>
      <c r="E445" s="4" t="s">
        <v>11666</v>
      </c>
      <c r="F445" s="4" t="s">
        <v>11660</v>
      </c>
      <c r="G445" s="4" t="s">
        <v>11660</v>
      </c>
      <c r="H445" s="4" t="s">
        <v>11660</v>
      </c>
      <c r="I445" s="4" t="s">
        <v>11660</v>
      </c>
      <c r="J445" s="4" t="s">
        <v>11660</v>
      </c>
      <c r="K445" s="4" t="s">
        <v>11660</v>
      </c>
      <c r="L445" s="4" t="s">
        <v>11660</v>
      </c>
      <c r="M445" s="4" t="s">
        <v>11660</v>
      </c>
      <c r="N445" s="4" t="s">
        <v>11660</v>
      </c>
      <c r="P445" s="4">
        <v>0</v>
      </c>
      <c r="Q445" s="11"/>
      <c r="R445" s="15">
        <f t="shared" si="18"/>
        <v>0</v>
      </c>
      <c r="S445" s="16">
        <f t="shared" si="19"/>
        <v>0</v>
      </c>
    </row>
    <row r="446" spans="1:19" ht="50.1" customHeight="1" x14ac:dyDescent="0.3">
      <c r="A446" s="9">
        <f t="shared" si="20"/>
        <v>424</v>
      </c>
      <c r="B446" s="9" t="s">
        <v>3014</v>
      </c>
      <c r="C446" s="9" t="s">
        <v>3015</v>
      </c>
      <c r="D446" s="4" t="s">
        <v>485</v>
      </c>
      <c r="E446" s="9" t="s">
        <v>11666</v>
      </c>
      <c r="F446" s="9" t="s">
        <v>11660</v>
      </c>
      <c r="G446" s="9" t="s">
        <v>11660</v>
      </c>
      <c r="H446" s="9" t="s">
        <v>11660</v>
      </c>
      <c r="I446" s="9" t="s">
        <v>11660</v>
      </c>
      <c r="J446" s="9" t="s">
        <v>11660</v>
      </c>
      <c r="K446" s="9" t="s">
        <v>11660</v>
      </c>
      <c r="L446" s="9" t="s">
        <v>11660</v>
      </c>
      <c r="M446" s="9" t="s">
        <v>11660</v>
      </c>
      <c r="N446" s="9" t="s">
        <v>11660</v>
      </c>
      <c r="P446" s="9">
        <v>0</v>
      </c>
      <c r="Q446" s="12"/>
      <c r="R446" s="17">
        <f t="shared" si="18"/>
        <v>0</v>
      </c>
      <c r="S446" s="18">
        <f t="shared" si="19"/>
        <v>0</v>
      </c>
    </row>
    <row r="447" spans="1:19" ht="50.1" customHeight="1" x14ac:dyDescent="0.3">
      <c r="A447" s="4">
        <f t="shared" si="20"/>
        <v>425</v>
      </c>
      <c r="B447" s="4" t="s">
        <v>3756</v>
      </c>
      <c r="C447" s="4" t="s">
        <v>3757</v>
      </c>
      <c r="D447" s="4" t="s">
        <v>485</v>
      </c>
      <c r="E447" s="4" t="s">
        <v>11666</v>
      </c>
      <c r="F447" s="4" t="s">
        <v>11660</v>
      </c>
      <c r="G447" s="4" t="s">
        <v>11660</v>
      </c>
      <c r="H447" s="4" t="s">
        <v>11660</v>
      </c>
      <c r="I447" s="4" t="s">
        <v>11660</v>
      </c>
      <c r="J447" s="4" t="s">
        <v>11660</v>
      </c>
      <c r="K447" s="4" t="s">
        <v>11660</v>
      </c>
      <c r="L447" s="4" t="s">
        <v>11660</v>
      </c>
      <c r="M447" s="4" t="s">
        <v>11660</v>
      </c>
      <c r="N447" s="4" t="s">
        <v>11660</v>
      </c>
      <c r="P447" s="4">
        <v>0</v>
      </c>
      <c r="Q447" s="11"/>
      <c r="R447" s="15">
        <f t="shared" si="18"/>
        <v>0</v>
      </c>
      <c r="S447" s="16">
        <f t="shared" si="19"/>
        <v>0</v>
      </c>
    </row>
    <row r="448" spans="1:19" ht="50.1" customHeight="1" x14ac:dyDescent="0.3">
      <c r="A448" s="9">
        <f t="shared" si="20"/>
        <v>426</v>
      </c>
      <c r="B448" s="9" t="s">
        <v>4046</v>
      </c>
      <c r="C448" s="9" t="s">
        <v>4047</v>
      </c>
      <c r="D448" s="4" t="s">
        <v>485</v>
      </c>
      <c r="E448" s="9" t="s">
        <v>11666</v>
      </c>
      <c r="F448" s="9" t="s">
        <v>11660</v>
      </c>
      <c r="G448" s="9" t="s">
        <v>11660</v>
      </c>
      <c r="H448" s="9" t="s">
        <v>11660</v>
      </c>
      <c r="I448" s="9" t="s">
        <v>11660</v>
      </c>
      <c r="J448" s="9" t="s">
        <v>11660</v>
      </c>
      <c r="K448" s="9" t="s">
        <v>11660</v>
      </c>
      <c r="L448" s="9" t="s">
        <v>11660</v>
      </c>
      <c r="M448" s="9" t="s">
        <v>11660</v>
      </c>
      <c r="N448" s="9" t="s">
        <v>11660</v>
      </c>
      <c r="P448" s="9">
        <v>0</v>
      </c>
      <c r="Q448" s="12"/>
      <c r="R448" s="17">
        <f t="shared" si="18"/>
        <v>0</v>
      </c>
      <c r="S448" s="18">
        <f t="shared" si="19"/>
        <v>0</v>
      </c>
    </row>
    <row r="449" spans="1:19" ht="50.1" customHeight="1" x14ac:dyDescent="0.3">
      <c r="A449" s="4">
        <f t="shared" si="20"/>
        <v>427</v>
      </c>
      <c r="B449" s="4" t="s">
        <v>4199</v>
      </c>
      <c r="C449" s="4" t="s">
        <v>4200</v>
      </c>
      <c r="D449" s="4" t="s">
        <v>485</v>
      </c>
      <c r="E449" s="4" t="s">
        <v>11666</v>
      </c>
      <c r="F449" s="4" t="s">
        <v>11660</v>
      </c>
      <c r="G449" s="4" t="s">
        <v>11660</v>
      </c>
      <c r="H449" s="4" t="s">
        <v>11660</v>
      </c>
      <c r="I449" s="4" t="s">
        <v>11660</v>
      </c>
      <c r="J449" s="4" t="s">
        <v>11660</v>
      </c>
      <c r="K449" s="4" t="s">
        <v>11660</v>
      </c>
      <c r="L449" s="4" t="s">
        <v>11660</v>
      </c>
      <c r="M449" s="4" t="s">
        <v>11660</v>
      </c>
      <c r="N449" s="4" t="s">
        <v>11660</v>
      </c>
      <c r="P449" s="4">
        <v>0</v>
      </c>
      <c r="Q449" s="11"/>
      <c r="R449" s="15">
        <f t="shared" si="18"/>
        <v>0</v>
      </c>
      <c r="S449" s="16">
        <f t="shared" si="19"/>
        <v>0</v>
      </c>
    </row>
    <row r="450" spans="1:19" ht="50.1" customHeight="1" x14ac:dyDescent="0.3">
      <c r="A450" s="9">
        <f t="shared" si="20"/>
        <v>428</v>
      </c>
      <c r="B450" s="9" t="s">
        <v>4738</v>
      </c>
      <c r="C450" s="9" t="s">
        <v>4739</v>
      </c>
      <c r="D450" s="4" t="s">
        <v>485</v>
      </c>
      <c r="E450" s="9" t="s">
        <v>11666</v>
      </c>
      <c r="F450" s="9" t="s">
        <v>11660</v>
      </c>
      <c r="G450" s="9" t="s">
        <v>11660</v>
      </c>
      <c r="H450" s="9" t="s">
        <v>11660</v>
      </c>
      <c r="I450" s="9" t="s">
        <v>11660</v>
      </c>
      <c r="J450" s="9" t="s">
        <v>11660</v>
      </c>
      <c r="K450" s="9" t="s">
        <v>11660</v>
      </c>
      <c r="L450" s="9" t="s">
        <v>11660</v>
      </c>
      <c r="M450" s="9" t="s">
        <v>11660</v>
      </c>
      <c r="N450" s="9" t="s">
        <v>11660</v>
      </c>
      <c r="P450" s="9">
        <v>0</v>
      </c>
      <c r="Q450" s="12"/>
      <c r="R450" s="17">
        <f t="shared" si="18"/>
        <v>0</v>
      </c>
      <c r="S450" s="18">
        <f t="shared" si="19"/>
        <v>0</v>
      </c>
    </row>
    <row r="451" spans="1:19" ht="50.1" customHeight="1" x14ac:dyDescent="0.3">
      <c r="A451" s="4">
        <f t="shared" si="20"/>
        <v>429</v>
      </c>
      <c r="B451" s="4" t="s">
        <v>4862</v>
      </c>
      <c r="C451" s="4" t="s">
        <v>4863</v>
      </c>
      <c r="D451" s="4" t="s">
        <v>485</v>
      </c>
      <c r="E451" s="4" t="s">
        <v>11666</v>
      </c>
      <c r="F451" s="4" t="s">
        <v>11660</v>
      </c>
      <c r="G451" s="4" t="s">
        <v>11660</v>
      </c>
      <c r="H451" s="4" t="s">
        <v>11660</v>
      </c>
      <c r="I451" s="4" t="s">
        <v>11660</v>
      </c>
      <c r="J451" s="4" t="s">
        <v>11660</v>
      </c>
      <c r="K451" s="4" t="s">
        <v>11660</v>
      </c>
      <c r="L451" s="4" t="s">
        <v>11660</v>
      </c>
      <c r="M451" s="4" t="s">
        <v>11660</v>
      </c>
      <c r="N451" s="4" t="s">
        <v>11660</v>
      </c>
      <c r="P451" s="4">
        <v>0</v>
      </c>
      <c r="Q451" s="11"/>
      <c r="R451" s="15">
        <f t="shared" ref="R451:R514" si="21">COUNTIFS(B:B,B451,P:P,1)</f>
        <v>0</v>
      </c>
      <c r="S451" s="16">
        <f t="shared" ref="S451:S514" si="22">IF(R451&gt;=3,10,IF(R451&gt;=2,8,IF(R451&gt;=1,6,0)))</f>
        <v>0</v>
      </c>
    </row>
    <row r="452" spans="1:19" ht="50.1" customHeight="1" x14ac:dyDescent="0.3">
      <c r="A452" s="9">
        <f t="shared" ref="A452:A515" si="23">IF(B452=B451,A451,A451+1)</f>
        <v>430</v>
      </c>
      <c r="B452" s="9" t="s">
        <v>5045</v>
      </c>
      <c r="C452" s="9" t="s">
        <v>5046</v>
      </c>
      <c r="D452" s="4" t="s">
        <v>485</v>
      </c>
      <c r="E452" s="9" t="s">
        <v>11666</v>
      </c>
      <c r="F452" s="9" t="s">
        <v>11660</v>
      </c>
      <c r="G452" s="9" t="s">
        <v>11660</v>
      </c>
      <c r="H452" s="9" t="s">
        <v>11660</v>
      </c>
      <c r="I452" s="9" t="s">
        <v>11660</v>
      </c>
      <c r="J452" s="9" t="s">
        <v>11660</v>
      </c>
      <c r="K452" s="9" t="s">
        <v>11660</v>
      </c>
      <c r="L452" s="9" t="s">
        <v>11660</v>
      </c>
      <c r="M452" s="9" t="s">
        <v>11660</v>
      </c>
      <c r="N452" s="9" t="s">
        <v>11660</v>
      </c>
      <c r="P452" s="9">
        <v>0</v>
      </c>
      <c r="Q452" s="12"/>
      <c r="R452" s="17">
        <f t="shared" si="21"/>
        <v>0</v>
      </c>
      <c r="S452" s="18">
        <f t="shared" si="22"/>
        <v>0</v>
      </c>
    </row>
    <row r="453" spans="1:19" ht="50.1" customHeight="1" x14ac:dyDescent="0.3">
      <c r="A453" s="4">
        <f t="shared" si="23"/>
        <v>431</v>
      </c>
      <c r="B453" s="4" t="s">
        <v>5090</v>
      </c>
      <c r="C453" s="4" t="s">
        <v>5091</v>
      </c>
      <c r="D453" s="4" t="s">
        <v>485</v>
      </c>
      <c r="E453" s="4" t="s">
        <v>11666</v>
      </c>
      <c r="F453" s="4" t="s">
        <v>11660</v>
      </c>
      <c r="G453" s="4" t="s">
        <v>11660</v>
      </c>
      <c r="H453" s="4" t="s">
        <v>11660</v>
      </c>
      <c r="I453" s="4" t="s">
        <v>11660</v>
      </c>
      <c r="J453" s="4" t="s">
        <v>11660</v>
      </c>
      <c r="K453" s="4" t="s">
        <v>11660</v>
      </c>
      <c r="L453" s="4" t="s">
        <v>11660</v>
      </c>
      <c r="M453" s="4" t="s">
        <v>11660</v>
      </c>
      <c r="N453" s="4" t="s">
        <v>11660</v>
      </c>
      <c r="P453" s="4">
        <v>0</v>
      </c>
      <c r="Q453" s="11"/>
      <c r="R453" s="15">
        <f t="shared" si="21"/>
        <v>0</v>
      </c>
      <c r="S453" s="16">
        <f t="shared" si="22"/>
        <v>0</v>
      </c>
    </row>
    <row r="454" spans="1:19" ht="50.1" customHeight="1" x14ac:dyDescent="0.3">
      <c r="A454" s="9">
        <f t="shared" si="23"/>
        <v>432</v>
      </c>
      <c r="B454" s="9" t="s">
        <v>5713</v>
      </c>
      <c r="C454" s="9" t="s">
        <v>5714</v>
      </c>
      <c r="D454" s="4" t="s">
        <v>485</v>
      </c>
      <c r="E454" s="9" t="s">
        <v>11666</v>
      </c>
      <c r="F454" s="9" t="s">
        <v>11660</v>
      </c>
      <c r="G454" s="9" t="s">
        <v>11660</v>
      </c>
      <c r="H454" s="9" t="s">
        <v>11660</v>
      </c>
      <c r="I454" s="9" t="s">
        <v>11660</v>
      </c>
      <c r="J454" s="9" t="s">
        <v>11660</v>
      </c>
      <c r="K454" s="9" t="s">
        <v>11660</v>
      </c>
      <c r="L454" s="9" t="s">
        <v>11660</v>
      </c>
      <c r="M454" s="9" t="s">
        <v>11660</v>
      </c>
      <c r="N454" s="9" t="s">
        <v>11660</v>
      </c>
      <c r="P454" s="9">
        <v>0</v>
      </c>
      <c r="Q454" s="12"/>
      <c r="R454" s="17">
        <f t="shared" si="21"/>
        <v>0</v>
      </c>
      <c r="S454" s="18">
        <f t="shared" si="22"/>
        <v>0</v>
      </c>
    </row>
    <row r="455" spans="1:19" ht="50.1" customHeight="1" x14ac:dyDescent="0.3">
      <c r="A455" s="4">
        <f t="shared" si="23"/>
        <v>433</v>
      </c>
      <c r="B455" s="4" t="s">
        <v>6369</v>
      </c>
      <c r="C455" s="4" t="s">
        <v>6370</v>
      </c>
      <c r="D455" s="4" t="s">
        <v>485</v>
      </c>
      <c r="E455" s="4" t="s">
        <v>11666</v>
      </c>
      <c r="F455" s="4" t="s">
        <v>11660</v>
      </c>
      <c r="G455" s="4" t="s">
        <v>11660</v>
      </c>
      <c r="H455" s="4" t="s">
        <v>11660</v>
      </c>
      <c r="I455" s="4" t="s">
        <v>11660</v>
      </c>
      <c r="J455" s="4" t="s">
        <v>11660</v>
      </c>
      <c r="K455" s="4" t="s">
        <v>11660</v>
      </c>
      <c r="L455" s="4" t="s">
        <v>11660</v>
      </c>
      <c r="M455" s="4" t="s">
        <v>11660</v>
      </c>
      <c r="N455" s="4" t="s">
        <v>11660</v>
      </c>
      <c r="P455" s="4">
        <v>0</v>
      </c>
      <c r="Q455" s="11"/>
      <c r="R455" s="15">
        <f t="shared" si="21"/>
        <v>0</v>
      </c>
      <c r="S455" s="16">
        <f t="shared" si="22"/>
        <v>0</v>
      </c>
    </row>
    <row r="456" spans="1:19" ht="50.1" customHeight="1" x14ac:dyDescent="0.3">
      <c r="A456" s="9">
        <f t="shared" si="23"/>
        <v>434</v>
      </c>
      <c r="B456" s="9" t="s">
        <v>6399</v>
      </c>
      <c r="C456" s="9" t="s">
        <v>6400</v>
      </c>
      <c r="D456" s="4" t="s">
        <v>485</v>
      </c>
      <c r="E456" s="9" t="s">
        <v>11666</v>
      </c>
      <c r="F456" s="9" t="s">
        <v>11660</v>
      </c>
      <c r="G456" s="9" t="s">
        <v>11660</v>
      </c>
      <c r="H456" s="9" t="s">
        <v>11660</v>
      </c>
      <c r="I456" s="9" t="s">
        <v>11660</v>
      </c>
      <c r="J456" s="9" t="s">
        <v>11660</v>
      </c>
      <c r="K456" s="9" t="s">
        <v>11660</v>
      </c>
      <c r="L456" s="9" t="s">
        <v>11660</v>
      </c>
      <c r="M456" s="9" t="s">
        <v>11660</v>
      </c>
      <c r="N456" s="9" t="s">
        <v>11660</v>
      </c>
      <c r="P456" s="9">
        <v>0</v>
      </c>
      <c r="Q456" s="12"/>
      <c r="R456" s="17">
        <f t="shared" si="21"/>
        <v>0</v>
      </c>
      <c r="S456" s="18">
        <f t="shared" si="22"/>
        <v>0</v>
      </c>
    </row>
    <row r="457" spans="1:19" ht="50.1" customHeight="1" x14ac:dyDescent="0.3">
      <c r="A457" s="4">
        <f t="shared" si="23"/>
        <v>435</v>
      </c>
      <c r="B457" s="4" t="s">
        <v>6533</v>
      </c>
      <c r="C457" s="4" t="s">
        <v>6534</v>
      </c>
      <c r="D457" s="4" t="s">
        <v>485</v>
      </c>
      <c r="E457" s="4" t="s">
        <v>11666</v>
      </c>
      <c r="F457" s="4" t="s">
        <v>11660</v>
      </c>
      <c r="G457" s="4" t="s">
        <v>11660</v>
      </c>
      <c r="H457" s="4" t="s">
        <v>11660</v>
      </c>
      <c r="I457" s="4" t="s">
        <v>11660</v>
      </c>
      <c r="J457" s="4" t="s">
        <v>11660</v>
      </c>
      <c r="K457" s="4" t="s">
        <v>11660</v>
      </c>
      <c r="L457" s="4" t="s">
        <v>11660</v>
      </c>
      <c r="M457" s="4" t="s">
        <v>11660</v>
      </c>
      <c r="N457" s="4" t="s">
        <v>11660</v>
      </c>
      <c r="P457" s="4">
        <v>0</v>
      </c>
      <c r="Q457" s="11"/>
      <c r="R457" s="15">
        <f t="shared" si="21"/>
        <v>0</v>
      </c>
      <c r="S457" s="16">
        <f t="shared" si="22"/>
        <v>0</v>
      </c>
    </row>
    <row r="458" spans="1:19" ht="50.1" customHeight="1" x14ac:dyDescent="0.3">
      <c r="A458" s="9">
        <f t="shared" si="23"/>
        <v>436</v>
      </c>
      <c r="B458" s="9" t="s">
        <v>7627</v>
      </c>
      <c r="C458" s="9" t="s">
        <v>7628</v>
      </c>
      <c r="D458" s="4" t="s">
        <v>485</v>
      </c>
      <c r="E458" s="9" t="s">
        <v>11666</v>
      </c>
      <c r="F458" s="9" t="s">
        <v>11660</v>
      </c>
      <c r="G458" s="9" t="s">
        <v>11660</v>
      </c>
      <c r="H458" s="9" t="s">
        <v>11660</v>
      </c>
      <c r="I458" s="9" t="s">
        <v>11660</v>
      </c>
      <c r="J458" s="9" t="s">
        <v>11660</v>
      </c>
      <c r="K458" s="9" t="s">
        <v>11660</v>
      </c>
      <c r="L458" s="9" t="s">
        <v>11660</v>
      </c>
      <c r="M458" s="9" t="s">
        <v>11660</v>
      </c>
      <c r="N458" s="9" t="s">
        <v>11660</v>
      </c>
      <c r="P458" s="9">
        <v>0</v>
      </c>
      <c r="Q458" s="12"/>
      <c r="R458" s="17">
        <f t="shared" si="21"/>
        <v>0</v>
      </c>
      <c r="S458" s="18">
        <f t="shared" si="22"/>
        <v>0</v>
      </c>
    </row>
    <row r="459" spans="1:19" ht="50.1" customHeight="1" x14ac:dyDescent="0.3">
      <c r="A459" s="4">
        <f t="shared" si="23"/>
        <v>437</v>
      </c>
      <c r="B459" s="4" t="s">
        <v>7664</v>
      </c>
      <c r="C459" s="4" t="s">
        <v>7665</v>
      </c>
      <c r="D459" s="4" t="s">
        <v>485</v>
      </c>
      <c r="E459" s="4" t="s">
        <v>11666</v>
      </c>
      <c r="F459" s="4" t="s">
        <v>11660</v>
      </c>
      <c r="G459" s="4" t="s">
        <v>11660</v>
      </c>
      <c r="H459" s="4" t="s">
        <v>11660</v>
      </c>
      <c r="I459" s="4" t="s">
        <v>11660</v>
      </c>
      <c r="J459" s="4" t="s">
        <v>11660</v>
      </c>
      <c r="K459" s="4" t="s">
        <v>11660</v>
      </c>
      <c r="L459" s="4" t="s">
        <v>11660</v>
      </c>
      <c r="M459" s="4" t="s">
        <v>11660</v>
      </c>
      <c r="N459" s="4" t="s">
        <v>11660</v>
      </c>
      <c r="P459" s="4">
        <v>0</v>
      </c>
      <c r="Q459" s="11"/>
      <c r="R459" s="15">
        <f t="shared" si="21"/>
        <v>0</v>
      </c>
      <c r="S459" s="16">
        <f t="shared" si="22"/>
        <v>0</v>
      </c>
    </row>
    <row r="460" spans="1:19" ht="50.1" customHeight="1" x14ac:dyDescent="0.3">
      <c r="A460" s="9">
        <f t="shared" si="23"/>
        <v>438</v>
      </c>
      <c r="B460" s="9" t="s">
        <v>7674</v>
      </c>
      <c r="C460" s="9" t="s">
        <v>7675</v>
      </c>
      <c r="D460" s="4" t="s">
        <v>485</v>
      </c>
      <c r="E460" s="9" t="s">
        <v>11666</v>
      </c>
      <c r="F460" s="9" t="s">
        <v>11660</v>
      </c>
      <c r="G460" s="9" t="s">
        <v>11660</v>
      </c>
      <c r="H460" s="9" t="s">
        <v>11660</v>
      </c>
      <c r="I460" s="9" t="s">
        <v>11660</v>
      </c>
      <c r="J460" s="9" t="s">
        <v>11660</v>
      </c>
      <c r="K460" s="9" t="s">
        <v>11660</v>
      </c>
      <c r="L460" s="9" t="s">
        <v>11660</v>
      </c>
      <c r="M460" s="9" t="s">
        <v>11660</v>
      </c>
      <c r="N460" s="9" t="s">
        <v>11660</v>
      </c>
      <c r="P460" s="9">
        <v>0</v>
      </c>
      <c r="Q460" s="12"/>
      <c r="R460" s="17">
        <f t="shared" si="21"/>
        <v>0</v>
      </c>
      <c r="S460" s="18">
        <f t="shared" si="22"/>
        <v>0</v>
      </c>
    </row>
    <row r="461" spans="1:19" ht="50.1" customHeight="1" x14ac:dyDescent="0.3">
      <c r="A461" s="4">
        <f t="shared" si="23"/>
        <v>439</v>
      </c>
      <c r="B461" s="4" t="s">
        <v>8035</v>
      </c>
      <c r="C461" s="4" t="s">
        <v>8036</v>
      </c>
      <c r="D461" s="4" t="s">
        <v>485</v>
      </c>
      <c r="E461" s="4" t="s">
        <v>11666</v>
      </c>
      <c r="F461" s="4" t="s">
        <v>11660</v>
      </c>
      <c r="G461" s="4" t="s">
        <v>11660</v>
      </c>
      <c r="H461" s="4" t="s">
        <v>11660</v>
      </c>
      <c r="I461" s="4" t="s">
        <v>11660</v>
      </c>
      <c r="J461" s="4" t="s">
        <v>11660</v>
      </c>
      <c r="K461" s="4" t="s">
        <v>11660</v>
      </c>
      <c r="L461" s="4" t="s">
        <v>11660</v>
      </c>
      <c r="M461" s="4" t="s">
        <v>11660</v>
      </c>
      <c r="N461" s="4" t="s">
        <v>11660</v>
      </c>
      <c r="P461" s="4">
        <v>0</v>
      </c>
      <c r="Q461" s="11"/>
      <c r="R461" s="15">
        <f t="shared" si="21"/>
        <v>0</v>
      </c>
      <c r="S461" s="16">
        <f t="shared" si="22"/>
        <v>0</v>
      </c>
    </row>
    <row r="462" spans="1:19" ht="50.1" customHeight="1" x14ac:dyDescent="0.3">
      <c r="A462" s="9">
        <f t="shared" si="23"/>
        <v>440</v>
      </c>
      <c r="B462" s="9" t="s">
        <v>8046</v>
      </c>
      <c r="C462" s="9" t="s">
        <v>8047</v>
      </c>
      <c r="D462" s="4" t="s">
        <v>485</v>
      </c>
      <c r="E462" s="9" t="s">
        <v>11666</v>
      </c>
      <c r="F462" s="9" t="s">
        <v>11660</v>
      </c>
      <c r="G462" s="9" t="s">
        <v>11660</v>
      </c>
      <c r="H462" s="9" t="s">
        <v>11660</v>
      </c>
      <c r="I462" s="9" t="s">
        <v>11660</v>
      </c>
      <c r="J462" s="9" t="s">
        <v>11660</v>
      </c>
      <c r="K462" s="9" t="s">
        <v>11660</v>
      </c>
      <c r="L462" s="9" t="s">
        <v>11660</v>
      </c>
      <c r="M462" s="9" t="s">
        <v>11660</v>
      </c>
      <c r="N462" s="9" t="s">
        <v>11660</v>
      </c>
      <c r="P462" s="9">
        <v>0</v>
      </c>
      <c r="Q462" s="12"/>
      <c r="R462" s="17">
        <f t="shared" si="21"/>
        <v>0</v>
      </c>
      <c r="S462" s="18">
        <f t="shared" si="22"/>
        <v>0</v>
      </c>
    </row>
    <row r="463" spans="1:19" ht="50.1" customHeight="1" x14ac:dyDescent="0.3">
      <c r="A463" s="4">
        <f t="shared" si="23"/>
        <v>441</v>
      </c>
      <c r="B463" s="4" t="s">
        <v>8205</v>
      </c>
      <c r="C463" s="4" t="s">
        <v>8206</v>
      </c>
      <c r="D463" s="4" t="s">
        <v>485</v>
      </c>
      <c r="E463" s="4" t="s">
        <v>11666</v>
      </c>
      <c r="F463" s="4" t="s">
        <v>11660</v>
      </c>
      <c r="G463" s="4" t="s">
        <v>11660</v>
      </c>
      <c r="H463" s="4" t="s">
        <v>11660</v>
      </c>
      <c r="I463" s="4" t="s">
        <v>11660</v>
      </c>
      <c r="J463" s="4" t="s">
        <v>11660</v>
      </c>
      <c r="K463" s="4" t="s">
        <v>11660</v>
      </c>
      <c r="L463" s="4" t="s">
        <v>11660</v>
      </c>
      <c r="M463" s="4" t="s">
        <v>11660</v>
      </c>
      <c r="N463" s="4" t="s">
        <v>11660</v>
      </c>
      <c r="P463" s="4">
        <v>0</v>
      </c>
      <c r="Q463" s="11"/>
      <c r="R463" s="15">
        <f t="shared" si="21"/>
        <v>0</v>
      </c>
      <c r="S463" s="16">
        <f t="shared" si="22"/>
        <v>0</v>
      </c>
    </row>
    <row r="464" spans="1:19" ht="50.1" customHeight="1" x14ac:dyDescent="0.3">
      <c r="A464" s="9">
        <f t="shared" si="23"/>
        <v>442</v>
      </c>
      <c r="B464" s="9" t="s">
        <v>8251</v>
      </c>
      <c r="C464" s="9" t="s">
        <v>8252</v>
      </c>
      <c r="D464" s="4" t="s">
        <v>485</v>
      </c>
      <c r="E464" s="9" t="s">
        <v>11666</v>
      </c>
      <c r="F464" s="9" t="s">
        <v>11660</v>
      </c>
      <c r="G464" s="9" t="s">
        <v>11660</v>
      </c>
      <c r="H464" s="9" t="s">
        <v>11660</v>
      </c>
      <c r="I464" s="9" t="s">
        <v>11660</v>
      </c>
      <c r="J464" s="9" t="s">
        <v>11660</v>
      </c>
      <c r="K464" s="9" t="s">
        <v>11660</v>
      </c>
      <c r="L464" s="9" t="s">
        <v>11660</v>
      </c>
      <c r="M464" s="9" t="s">
        <v>11660</v>
      </c>
      <c r="N464" s="9" t="s">
        <v>11660</v>
      </c>
      <c r="P464" s="9">
        <v>0</v>
      </c>
      <c r="Q464" s="12"/>
      <c r="R464" s="17">
        <f t="shared" si="21"/>
        <v>0</v>
      </c>
      <c r="S464" s="18">
        <f t="shared" si="22"/>
        <v>0</v>
      </c>
    </row>
    <row r="465" spans="1:19" ht="50.1" customHeight="1" x14ac:dyDescent="0.3">
      <c r="A465" s="4">
        <f t="shared" si="23"/>
        <v>443</v>
      </c>
      <c r="B465" s="4" t="s">
        <v>8492</v>
      </c>
      <c r="C465" s="4" t="s">
        <v>3454</v>
      </c>
      <c r="D465" s="4" t="s">
        <v>485</v>
      </c>
      <c r="E465" s="4" t="s">
        <v>11666</v>
      </c>
      <c r="F465" s="4" t="s">
        <v>11660</v>
      </c>
      <c r="G465" s="4" t="s">
        <v>11660</v>
      </c>
      <c r="H465" s="4" t="s">
        <v>11660</v>
      </c>
      <c r="I465" s="4" t="s">
        <v>11660</v>
      </c>
      <c r="J465" s="4" t="s">
        <v>11660</v>
      </c>
      <c r="K465" s="4" t="s">
        <v>11660</v>
      </c>
      <c r="L465" s="4" t="s">
        <v>11660</v>
      </c>
      <c r="M465" s="4" t="s">
        <v>11660</v>
      </c>
      <c r="N465" s="4" t="s">
        <v>11660</v>
      </c>
      <c r="P465" s="4">
        <v>0</v>
      </c>
      <c r="Q465" s="11"/>
      <c r="R465" s="15">
        <f t="shared" si="21"/>
        <v>0</v>
      </c>
      <c r="S465" s="16">
        <f t="shared" si="22"/>
        <v>0</v>
      </c>
    </row>
    <row r="466" spans="1:19" ht="50.1" customHeight="1" x14ac:dyDescent="0.3">
      <c r="A466" s="9">
        <f t="shared" si="23"/>
        <v>444</v>
      </c>
      <c r="B466" s="9" t="s">
        <v>8501</v>
      </c>
      <c r="C466" s="9" t="s">
        <v>8502</v>
      </c>
      <c r="D466" s="4" t="s">
        <v>485</v>
      </c>
      <c r="E466" s="9" t="s">
        <v>11666</v>
      </c>
      <c r="F466" s="9" t="s">
        <v>11660</v>
      </c>
      <c r="G466" s="9" t="s">
        <v>11660</v>
      </c>
      <c r="H466" s="9" t="s">
        <v>11660</v>
      </c>
      <c r="I466" s="9" t="s">
        <v>11660</v>
      </c>
      <c r="J466" s="9" t="s">
        <v>11660</v>
      </c>
      <c r="K466" s="9" t="s">
        <v>11660</v>
      </c>
      <c r="L466" s="9" t="s">
        <v>11660</v>
      </c>
      <c r="M466" s="9" t="s">
        <v>11660</v>
      </c>
      <c r="N466" s="9" t="s">
        <v>11660</v>
      </c>
      <c r="P466" s="9">
        <v>0</v>
      </c>
      <c r="Q466" s="12"/>
      <c r="R466" s="17">
        <f t="shared" si="21"/>
        <v>0</v>
      </c>
      <c r="S466" s="18">
        <f t="shared" si="22"/>
        <v>0</v>
      </c>
    </row>
    <row r="467" spans="1:19" ht="50.1" customHeight="1" x14ac:dyDescent="0.3">
      <c r="A467" s="4">
        <f t="shared" si="23"/>
        <v>445</v>
      </c>
      <c r="B467" s="4" t="s">
        <v>8557</v>
      </c>
      <c r="C467" s="4" t="s">
        <v>8558</v>
      </c>
      <c r="D467" s="4" t="s">
        <v>485</v>
      </c>
      <c r="E467" s="4" t="s">
        <v>11666</v>
      </c>
      <c r="F467" s="4" t="s">
        <v>11660</v>
      </c>
      <c r="G467" s="4" t="s">
        <v>11660</v>
      </c>
      <c r="H467" s="4" t="s">
        <v>11660</v>
      </c>
      <c r="I467" s="4" t="s">
        <v>11660</v>
      </c>
      <c r="J467" s="4" t="s">
        <v>11660</v>
      </c>
      <c r="K467" s="4" t="s">
        <v>11660</v>
      </c>
      <c r="L467" s="4" t="s">
        <v>11660</v>
      </c>
      <c r="M467" s="4" t="s">
        <v>11660</v>
      </c>
      <c r="N467" s="4" t="s">
        <v>11660</v>
      </c>
      <c r="P467" s="4">
        <v>0</v>
      </c>
      <c r="Q467" s="11"/>
      <c r="R467" s="15">
        <f t="shared" si="21"/>
        <v>0</v>
      </c>
      <c r="S467" s="16">
        <f t="shared" si="22"/>
        <v>0</v>
      </c>
    </row>
    <row r="468" spans="1:19" ht="50.1" customHeight="1" x14ac:dyDescent="0.3">
      <c r="A468" s="9">
        <f t="shared" si="23"/>
        <v>446</v>
      </c>
      <c r="B468" s="9" t="s">
        <v>8634</v>
      </c>
      <c r="C468" s="9" t="s">
        <v>8635</v>
      </c>
      <c r="D468" s="4" t="s">
        <v>485</v>
      </c>
      <c r="E468" s="9" t="s">
        <v>11666</v>
      </c>
      <c r="F468" s="9" t="s">
        <v>11660</v>
      </c>
      <c r="G468" s="9" t="s">
        <v>11660</v>
      </c>
      <c r="H468" s="9" t="s">
        <v>11660</v>
      </c>
      <c r="I468" s="9" t="s">
        <v>11660</v>
      </c>
      <c r="J468" s="9" t="s">
        <v>11660</v>
      </c>
      <c r="K468" s="9" t="s">
        <v>11660</v>
      </c>
      <c r="L468" s="9" t="s">
        <v>11660</v>
      </c>
      <c r="M468" s="9" t="s">
        <v>11660</v>
      </c>
      <c r="N468" s="9" t="s">
        <v>11660</v>
      </c>
      <c r="P468" s="9">
        <v>0</v>
      </c>
      <c r="Q468" s="12"/>
      <c r="R468" s="17">
        <f t="shared" si="21"/>
        <v>0</v>
      </c>
      <c r="S468" s="18">
        <f t="shared" si="22"/>
        <v>0</v>
      </c>
    </row>
    <row r="469" spans="1:19" ht="50.1" customHeight="1" x14ac:dyDescent="0.3">
      <c r="A469" s="4">
        <f t="shared" si="23"/>
        <v>447</v>
      </c>
      <c r="B469" s="4" t="s">
        <v>8804</v>
      </c>
      <c r="C469" s="4" t="s">
        <v>8805</v>
      </c>
      <c r="D469" s="4" t="s">
        <v>485</v>
      </c>
      <c r="E469" s="4" t="s">
        <v>11666</v>
      </c>
      <c r="F469" s="4" t="s">
        <v>817</v>
      </c>
      <c r="G469" s="4" t="s">
        <v>891</v>
      </c>
      <c r="H469" s="4" t="s">
        <v>8810</v>
      </c>
      <c r="I469" s="4" t="s">
        <v>8811</v>
      </c>
      <c r="J469" s="4" t="s">
        <v>589</v>
      </c>
      <c r="K469" s="4" t="s">
        <v>281</v>
      </c>
      <c r="L469" s="4" t="s">
        <v>1297</v>
      </c>
      <c r="M469" s="4" t="s">
        <v>8812</v>
      </c>
      <c r="N469" s="4" t="s">
        <v>8813</v>
      </c>
      <c r="P469" s="4">
        <v>1</v>
      </c>
      <c r="Q469" s="11"/>
      <c r="R469" s="15">
        <f t="shared" si="21"/>
        <v>1</v>
      </c>
      <c r="S469" s="16">
        <f t="shared" si="22"/>
        <v>6</v>
      </c>
    </row>
    <row r="470" spans="1:19" ht="50.1" customHeight="1" x14ac:dyDescent="0.3">
      <c r="A470" s="9">
        <f t="shared" si="23"/>
        <v>448</v>
      </c>
      <c r="B470" s="9" t="s">
        <v>8866</v>
      </c>
      <c r="C470" s="9" t="s">
        <v>8867</v>
      </c>
      <c r="D470" s="4" t="s">
        <v>485</v>
      </c>
      <c r="E470" s="9" t="s">
        <v>11666</v>
      </c>
      <c r="F470" s="9" t="s">
        <v>11660</v>
      </c>
      <c r="G470" s="9" t="s">
        <v>11660</v>
      </c>
      <c r="H470" s="9" t="s">
        <v>11660</v>
      </c>
      <c r="I470" s="9" t="s">
        <v>11660</v>
      </c>
      <c r="J470" s="9" t="s">
        <v>11660</v>
      </c>
      <c r="K470" s="9" t="s">
        <v>11660</v>
      </c>
      <c r="L470" s="9" t="s">
        <v>11660</v>
      </c>
      <c r="M470" s="9" t="s">
        <v>11660</v>
      </c>
      <c r="N470" s="9" t="s">
        <v>11660</v>
      </c>
      <c r="P470" s="9">
        <v>0</v>
      </c>
      <c r="Q470" s="12"/>
      <c r="R470" s="17">
        <f t="shared" si="21"/>
        <v>0</v>
      </c>
      <c r="S470" s="18">
        <f t="shared" si="22"/>
        <v>0</v>
      </c>
    </row>
    <row r="471" spans="1:19" ht="50.1" customHeight="1" x14ac:dyDescent="0.3">
      <c r="A471" s="4">
        <f t="shared" si="23"/>
        <v>449</v>
      </c>
      <c r="B471" s="4" t="s">
        <v>9341</v>
      </c>
      <c r="C471" s="4" t="s">
        <v>9342</v>
      </c>
      <c r="D471" s="4" t="s">
        <v>485</v>
      </c>
      <c r="E471" s="4" t="s">
        <v>11666</v>
      </c>
      <c r="F471" s="4" t="s">
        <v>11660</v>
      </c>
      <c r="G471" s="4" t="s">
        <v>11660</v>
      </c>
      <c r="H471" s="4" t="s">
        <v>11660</v>
      </c>
      <c r="I471" s="4" t="s">
        <v>11660</v>
      </c>
      <c r="J471" s="4" t="s">
        <v>11660</v>
      </c>
      <c r="K471" s="4" t="s">
        <v>11660</v>
      </c>
      <c r="L471" s="4" t="s">
        <v>11660</v>
      </c>
      <c r="M471" s="4" t="s">
        <v>11660</v>
      </c>
      <c r="N471" s="4" t="s">
        <v>11660</v>
      </c>
      <c r="P471" s="4">
        <v>0</v>
      </c>
      <c r="Q471" s="11"/>
      <c r="R471" s="15">
        <f t="shared" si="21"/>
        <v>0</v>
      </c>
      <c r="S471" s="16">
        <f t="shared" si="22"/>
        <v>0</v>
      </c>
    </row>
    <row r="472" spans="1:19" ht="50.1" customHeight="1" x14ac:dyDescent="0.3">
      <c r="A472" s="9">
        <f t="shared" si="23"/>
        <v>450</v>
      </c>
      <c r="B472" s="9" t="s">
        <v>9487</v>
      </c>
      <c r="C472" s="9" t="s">
        <v>9488</v>
      </c>
      <c r="D472" s="4" t="s">
        <v>485</v>
      </c>
      <c r="E472" s="9" t="s">
        <v>11666</v>
      </c>
      <c r="F472" s="9" t="s">
        <v>11660</v>
      </c>
      <c r="G472" s="9" t="s">
        <v>11660</v>
      </c>
      <c r="H472" s="9" t="s">
        <v>11660</v>
      </c>
      <c r="I472" s="9" t="s">
        <v>11660</v>
      </c>
      <c r="J472" s="9" t="s">
        <v>11660</v>
      </c>
      <c r="K472" s="9" t="s">
        <v>11660</v>
      </c>
      <c r="L472" s="9" t="s">
        <v>11660</v>
      </c>
      <c r="M472" s="9" t="s">
        <v>11660</v>
      </c>
      <c r="N472" s="9" t="s">
        <v>11660</v>
      </c>
      <c r="P472" s="9">
        <v>0</v>
      </c>
      <c r="Q472" s="12"/>
      <c r="R472" s="17">
        <f t="shared" si="21"/>
        <v>0</v>
      </c>
      <c r="S472" s="18">
        <f t="shared" si="22"/>
        <v>0</v>
      </c>
    </row>
    <row r="473" spans="1:19" ht="50.1" customHeight="1" x14ac:dyDescent="0.3">
      <c r="A473" s="4">
        <f t="shared" si="23"/>
        <v>451</v>
      </c>
      <c r="B473" s="4" t="s">
        <v>9538</v>
      </c>
      <c r="C473" s="4" t="s">
        <v>9539</v>
      </c>
      <c r="D473" s="4" t="s">
        <v>485</v>
      </c>
      <c r="E473" s="4" t="s">
        <v>11666</v>
      </c>
      <c r="F473" s="4" t="s">
        <v>11660</v>
      </c>
      <c r="G473" s="4" t="s">
        <v>11660</v>
      </c>
      <c r="H473" s="4" t="s">
        <v>11660</v>
      </c>
      <c r="I473" s="4" t="s">
        <v>11660</v>
      </c>
      <c r="J473" s="4" t="s">
        <v>11660</v>
      </c>
      <c r="K473" s="4" t="s">
        <v>11660</v>
      </c>
      <c r="L473" s="4" t="s">
        <v>11660</v>
      </c>
      <c r="M473" s="4" t="s">
        <v>11660</v>
      </c>
      <c r="N473" s="4" t="s">
        <v>11660</v>
      </c>
      <c r="P473" s="4">
        <v>0</v>
      </c>
      <c r="Q473" s="11"/>
      <c r="R473" s="15">
        <f t="shared" si="21"/>
        <v>0</v>
      </c>
      <c r="S473" s="16">
        <f t="shared" si="22"/>
        <v>0</v>
      </c>
    </row>
    <row r="474" spans="1:19" ht="50.1" customHeight="1" x14ac:dyDescent="0.3">
      <c r="A474" s="9">
        <f t="shared" si="23"/>
        <v>452</v>
      </c>
      <c r="B474" s="9" t="s">
        <v>9626</v>
      </c>
      <c r="C474" s="9" t="s">
        <v>9627</v>
      </c>
      <c r="D474" s="4" t="s">
        <v>485</v>
      </c>
      <c r="E474" s="9" t="s">
        <v>11666</v>
      </c>
      <c r="F474" s="9" t="s">
        <v>11660</v>
      </c>
      <c r="G474" s="9" t="s">
        <v>11660</v>
      </c>
      <c r="H474" s="9" t="s">
        <v>11660</v>
      </c>
      <c r="I474" s="9" t="s">
        <v>11660</v>
      </c>
      <c r="J474" s="9" t="s">
        <v>11660</v>
      </c>
      <c r="K474" s="9" t="s">
        <v>11660</v>
      </c>
      <c r="L474" s="9" t="s">
        <v>11660</v>
      </c>
      <c r="M474" s="9" t="s">
        <v>11660</v>
      </c>
      <c r="N474" s="9" t="s">
        <v>11660</v>
      </c>
      <c r="P474" s="9">
        <v>0</v>
      </c>
      <c r="Q474" s="12"/>
      <c r="R474" s="17">
        <f t="shared" si="21"/>
        <v>0</v>
      </c>
      <c r="S474" s="18">
        <f t="shared" si="22"/>
        <v>0</v>
      </c>
    </row>
    <row r="475" spans="1:19" ht="50.1" customHeight="1" x14ac:dyDescent="0.3">
      <c r="A475" s="4">
        <f t="shared" si="23"/>
        <v>453</v>
      </c>
      <c r="B475" s="4" t="s">
        <v>9645</v>
      </c>
      <c r="C475" s="4" t="s">
        <v>9646</v>
      </c>
      <c r="D475" s="4" t="s">
        <v>485</v>
      </c>
      <c r="E475" s="4" t="s">
        <v>11666</v>
      </c>
      <c r="F475" s="4" t="s">
        <v>11660</v>
      </c>
      <c r="G475" s="4" t="s">
        <v>11660</v>
      </c>
      <c r="H475" s="4" t="s">
        <v>11660</v>
      </c>
      <c r="I475" s="4" t="s">
        <v>11660</v>
      </c>
      <c r="J475" s="4" t="s">
        <v>11660</v>
      </c>
      <c r="K475" s="4" t="s">
        <v>11660</v>
      </c>
      <c r="L475" s="4" t="s">
        <v>11660</v>
      </c>
      <c r="M475" s="4" t="s">
        <v>11660</v>
      </c>
      <c r="N475" s="4" t="s">
        <v>11660</v>
      </c>
      <c r="P475" s="4">
        <v>0</v>
      </c>
      <c r="Q475" s="11"/>
      <c r="R475" s="15">
        <f t="shared" si="21"/>
        <v>0</v>
      </c>
      <c r="S475" s="16">
        <f t="shared" si="22"/>
        <v>0</v>
      </c>
    </row>
    <row r="476" spans="1:19" ht="50.1" customHeight="1" x14ac:dyDescent="0.3">
      <c r="A476" s="9">
        <f t="shared" si="23"/>
        <v>454</v>
      </c>
      <c r="B476" s="9" t="s">
        <v>9727</v>
      </c>
      <c r="C476" s="9" t="s">
        <v>4493</v>
      </c>
      <c r="D476" s="4" t="s">
        <v>485</v>
      </c>
      <c r="E476" s="9" t="s">
        <v>11666</v>
      </c>
      <c r="F476" s="9" t="s">
        <v>11660</v>
      </c>
      <c r="G476" s="9" t="s">
        <v>11660</v>
      </c>
      <c r="H476" s="9" t="s">
        <v>11660</v>
      </c>
      <c r="I476" s="9" t="s">
        <v>11660</v>
      </c>
      <c r="J476" s="9" t="s">
        <v>11660</v>
      </c>
      <c r="K476" s="9" t="s">
        <v>11660</v>
      </c>
      <c r="L476" s="9" t="s">
        <v>11660</v>
      </c>
      <c r="M476" s="9" t="s">
        <v>11660</v>
      </c>
      <c r="N476" s="9" t="s">
        <v>11660</v>
      </c>
      <c r="P476" s="9">
        <v>0</v>
      </c>
      <c r="Q476" s="12"/>
      <c r="R476" s="17">
        <f t="shared" si="21"/>
        <v>0</v>
      </c>
      <c r="S476" s="18">
        <f t="shared" si="22"/>
        <v>0</v>
      </c>
    </row>
    <row r="477" spans="1:19" ht="50.1" customHeight="1" x14ac:dyDescent="0.3">
      <c r="A477" s="4">
        <f t="shared" si="23"/>
        <v>455</v>
      </c>
      <c r="B477" s="4" t="s">
        <v>9815</v>
      </c>
      <c r="C477" s="4" t="s">
        <v>9816</v>
      </c>
      <c r="D477" s="4" t="s">
        <v>485</v>
      </c>
      <c r="E477" s="4" t="s">
        <v>11666</v>
      </c>
      <c r="F477" s="4" t="s">
        <v>817</v>
      </c>
      <c r="G477" s="4" t="s">
        <v>891</v>
      </c>
      <c r="H477" s="4" t="s">
        <v>9821</v>
      </c>
      <c r="I477" s="4" t="s">
        <v>9822</v>
      </c>
      <c r="J477" s="4" t="s">
        <v>589</v>
      </c>
      <c r="K477" s="4" t="s">
        <v>7607</v>
      </c>
      <c r="L477" s="4" t="s">
        <v>882</v>
      </c>
      <c r="M477" s="4" t="s">
        <v>9823</v>
      </c>
      <c r="N477" s="4" t="s">
        <v>9824</v>
      </c>
      <c r="P477" s="4">
        <v>1</v>
      </c>
      <c r="Q477" s="11"/>
      <c r="R477" s="15">
        <f t="shared" si="21"/>
        <v>3</v>
      </c>
      <c r="S477" s="16">
        <f t="shared" si="22"/>
        <v>10</v>
      </c>
    </row>
    <row r="478" spans="1:19" ht="50.1" customHeight="1" x14ac:dyDescent="0.3">
      <c r="A478" s="4">
        <f t="shared" si="23"/>
        <v>455</v>
      </c>
      <c r="B478" s="4" t="s">
        <v>9815</v>
      </c>
      <c r="C478" s="4" t="s">
        <v>9816</v>
      </c>
      <c r="D478" s="4" t="s">
        <v>485</v>
      </c>
      <c r="E478" s="4" t="s">
        <v>11666</v>
      </c>
      <c r="F478" s="4" t="s">
        <v>817</v>
      </c>
      <c r="G478" s="4" t="s">
        <v>891</v>
      </c>
      <c r="H478" s="4" t="s">
        <v>9825</v>
      </c>
      <c r="I478" s="4" t="s">
        <v>9826</v>
      </c>
      <c r="J478" s="4" t="s">
        <v>589</v>
      </c>
      <c r="K478" s="4" t="s">
        <v>9827</v>
      </c>
      <c r="L478" s="4" t="s">
        <v>1118</v>
      </c>
      <c r="M478" s="4" t="s">
        <v>9823</v>
      </c>
      <c r="N478" s="4" t="s">
        <v>9824</v>
      </c>
      <c r="P478" s="4">
        <v>1</v>
      </c>
      <c r="Q478" s="11"/>
      <c r="R478" s="15">
        <f t="shared" si="21"/>
        <v>3</v>
      </c>
      <c r="S478" s="16">
        <f t="shared" si="22"/>
        <v>10</v>
      </c>
    </row>
    <row r="479" spans="1:19" ht="50.1" customHeight="1" x14ac:dyDescent="0.3">
      <c r="A479" s="4">
        <f t="shared" si="23"/>
        <v>455</v>
      </c>
      <c r="B479" s="4" t="s">
        <v>9815</v>
      </c>
      <c r="C479" s="4" t="s">
        <v>9816</v>
      </c>
      <c r="D479" s="4" t="s">
        <v>485</v>
      </c>
      <c r="E479" s="4" t="s">
        <v>11666</v>
      </c>
      <c r="F479" s="4" t="s">
        <v>817</v>
      </c>
      <c r="G479" s="4" t="s">
        <v>891</v>
      </c>
      <c r="H479" s="4" t="s">
        <v>9828</v>
      </c>
      <c r="I479" s="4" t="s">
        <v>9829</v>
      </c>
      <c r="J479" s="4" t="s">
        <v>589</v>
      </c>
      <c r="K479" s="4" t="s">
        <v>3201</v>
      </c>
      <c r="L479" s="4" t="s">
        <v>1297</v>
      </c>
      <c r="M479" s="4" t="s">
        <v>9823</v>
      </c>
      <c r="N479" s="4" t="s">
        <v>9824</v>
      </c>
      <c r="P479" s="4">
        <v>1</v>
      </c>
      <c r="Q479" s="11"/>
      <c r="R479" s="15">
        <f t="shared" si="21"/>
        <v>3</v>
      </c>
      <c r="S479" s="16">
        <f t="shared" si="22"/>
        <v>10</v>
      </c>
    </row>
    <row r="480" spans="1:19" ht="50.1" customHeight="1" x14ac:dyDescent="0.3">
      <c r="A480" s="9">
        <f t="shared" si="23"/>
        <v>456</v>
      </c>
      <c r="B480" s="9" t="s">
        <v>9830</v>
      </c>
      <c r="C480" s="9" t="s">
        <v>9831</v>
      </c>
      <c r="D480" s="4" t="s">
        <v>485</v>
      </c>
      <c r="E480" s="9" t="s">
        <v>11666</v>
      </c>
      <c r="F480" s="9" t="s">
        <v>11660</v>
      </c>
      <c r="G480" s="9" t="s">
        <v>11660</v>
      </c>
      <c r="H480" s="9" t="s">
        <v>11660</v>
      </c>
      <c r="I480" s="9" t="s">
        <v>11660</v>
      </c>
      <c r="J480" s="9" t="s">
        <v>11660</v>
      </c>
      <c r="K480" s="9" t="s">
        <v>11660</v>
      </c>
      <c r="L480" s="9" t="s">
        <v>11660</v>
      </c>
      <c r="M480" s="9" t="s">
        <v>11660</v>
      </c>
      <c r="N480" s="9" t="s">
        <v>11660</v>
      </c>
      <c r="P480" s="9">
        <v>0</v>
      </c>
      <c r="Q480" s="12"/>
      <c r="R480" s="17">
        <f t="shared" si="21"/>
        <v>0</v>
      </c>
      <c r="S480" s="18">
        <f t="shared" si="22"/>
        <v>0</v>
      </c>
    </row>
    <row r="481" spans="1:19" ht="50.1" customHeight="1" x14ac:dyDescent="0.3">
      <c r="A481" s="4">
        <f t="shared" si="23"/>
        <v>457</v>
      </c>
      <c r="B481" s="4" t="s">
        <v>9922</v>
      </c>
      <c r="C481" s="4" t="s">
        <v>9923</v>
      </c>
      <c r="D481" s="4" t="s">
        <v>485</v>
      </c>
      <c r="E481" s="4" t="s">
        <v>11666</v>
      </c>
      <c r="F481" s="4" t="s">
        <v>11660</v>
      </c>
      <c r="G481" s="4" t="s">
        <v>11660</v>
      </c>
      <c r="H481" s="4" t="s">
        <v>11660</v>
      </c>
      <c r="I481" s="4" t="s">
        <v>11660</v>
      </c>
      <c r="J481" s="4" t="s">
        <v>11660</v>
      </c>
      <c r="K481" s="4" t="s">
        <v>11660</v>
      </c>
      <c r="L481" s="4" t="s">
        <v>11660</v>
      </c>
      <c r="M481" s="4" t="s">
        <v>11660</v>
      </c>
      <c r="N481" s="4" t="s">
        <v>11660</v>
      </c>
      <c r="P481" s="4">
        <v>0</v>
      </c>
      <c r="Q481" s="11"/>
      <c r="R481" s="15">
        <f t="shared" si="21"/>
        <v>0</v>
      </c>
      <c r="S481" s="16">
        <f t="shared" si="22"/>
        <v>0</v>
      </c>
    </row>
    <row r="482" spans="1:19" ht="50.1" customHeight="1" x14ac:dyDescent="0.3">
      <c r="A482" s="9">
        <f t="shared" si="23"/>
        <v>458</v>
      </c>
      <c r="B482" s="9" t="s">
        <v>10130</v>
      </c>
      <c r="C482" s="9" t="s">
        <v>10131</v>
      </c>
      <c r="D482" s="4" t="s">
        <v>485</v>
      </c>
      <c r="E482" s="9" t="s">
        <v>11666</v>
      </c>
      <c r="F482" s="9" t="s">
        <v>11660</v>
      </c>
      <c r="G482" s="9" t="s">
        <v>11660</v>
      </c>
      <c r="H482" s="9" t="s">
        <v>11660</v>
      </c>
      <c r="I482" s="9" t="s">
        <v>11660</v>
      </c>
      <c r="J482" s="9" t="s">
        <v>11660</v>
      </c>
      <c r="K482" s="9" t="s">
        <v>11660</v>
      </c>
      <c r="L482" s="9" t="s">
        <v>11660</v>
      </c>
      <c r="M482" s="9" t="s">
        <v>11660</v>
      </c>
      <c r="N482" s="9" t="s">
        <v>11660</v>
      </c>
      <c r="P482" s="9">
        <v>0</v>
      </c>
      <c r="Q482" s="12"/>
      <c r="R482" s="17">
        <f t="shared" si="21"/>
        <v>0</v>
      </c>
      <c r="S482" s="18">
        <f t="shared" si="22"/>
        <v>0</v>
      </c>
    </row>
    <row r="483" spans="1:19" ht="50.1" customHeight="1" x14ac:dyDescent="0.3">
      <c r="A483" s="4">
        <f t="shared" si="23"/>
        <v>459</v>
      </c>
      <c r="B483" s="4" t="s">
        <v>10212</v>
      </c>
      <c r="C483" s="4" t="s">
        <v>10213</v>
      </c>
      <c r="D483" s="4" t="s">
        <v>485</v>
      </c>
      <c r="E483" s="4" t="s">
        <v>11666</v>
      </c>
      <c r="F483" s="4" t="s">
        <v>11660</v>
      </c>
      <c r="G483" s="4" t="s">
        <v>11660</v>
      </c>
      <c r="H483" s="4" t="s">
        <v>11660</v>
      </c>
      <c r="I483" s="4" t="s">
        <v>11660</v>
      </c>
      <c r="J483" s="4" t="s">
        <v>11660</v>
      </c>
      <c r="K483" s="4" t="s">
        <v>11660</v>
      </c>
      <c r="L483" s="4" t="s">
        <v>11660</v>
      </c>
      <c r="M483" s="4" t="s">
        <v>11660</v>
      </c>
      <c r="N483" s="4" t="s">
        <v>11660</v>
      </c>
      <c r="P483" s="4">
        <v>0</v>
      </c>
      <c r="Q483" s="11"/>
      <c r="R483" s="15">
        <f t="shared" si="21"/>
        <v>0</v>
      </c>
      <c r="S483" s="16">
        <f t="shared" si="22"/>
        <v>0</v>
      </c>
    </row>
    <row r="484" spans="1:19" ht="50.1" customHeight="1" x14ac:dyDescent="0.3">
      <c r="A484" s="9">
        <f t="shared" si="23"/>
        <v>460</v>
      </c>
      <c r="B484" s="9" t="s">
        <v>10277</v>
      </c>
      <c r="C484" s="9" t="s">
        <v>10278</v>
      </c>
      <c r="D484" s="4" t="s">
        <v>485</v>
      </c>
      <c r="E484" s="9" t="s">
        <v>11666</v>
      </c>
      <c r="F484" s="9" t="s">
        <v>817</v>
      </c>
      <c r="G484" s="9" t="s">
        <v>818</v>
      </c>
      <c r="H484" s="9" t="s">
        <v>10283</v>
      </c>
      <c r="I484" s="9" t="s">
        <v>10284</v>
      </c>
      <c r="J484" s="9" t="s">
        <v>589</v>
      </c>
      <c r="K484" s="9" t="s">
        <v>2884</v>
      </c>
      <c r="L484" s="9" t="s">
        <v>2096</v>
      </c>
      <c r="M484" s="9" t="s">
        <v>10285</v>
      </c>
      <c r="N484" s="9" t="s">
        <v>10286</v>
      </c>
      <c r="P484" s="9">
        <v>1</v>
      </c>
      <c r="Q484" s="12"/>
      <c r="R484" s="17">
        <f t="shared" si="21"/>
        <v>1</v>
      </c>
      <c r="S484" s="18">
        <f t="shared" si="22"/>
        <v>6</v>
      </c>
    </row>
    <row r="485" spans="1:19" ht="50.1" customHeight="1" x14ac:dyDescent="0.3">
      <c r="A485" s="4">
        <f t="shared" si="23"/>
        <v>461</v>
      </c>
      <c r="B485" s="4" t="s">
        <v>10317</v>
      </c>
      <c r="C485" s="4" t="s">
        <v>10318</v>
      </c>
      <c r="D485" s="4" t="s">
        <v>485</v>
      </c>
      <c r="E485" s="4" t="s">
        <v>11666</v>
      </c>
      <c r="F485" s="4" t="s">
        <v>11660</v>
      </c>
      <c r="G485" s="4" t="s">
        <v>11660</v>
      </c>
      <c r="H485" s="4" t="s">
        <v>11660</v>
      </c>
      <c r="I485" s="4" t="s">
        <v>11660</v>
      </c>
      <c r="J485" s="4" t="s">
        <v>11660</v>
      </c>
      <c r="K485" s="4" t="s">
        <v>11660</v>
      </c>
      <c r="L485" s="4" t="s">
        <v>11660</v>
      </c>
      <c r="M485" s="4" t="s">
        <v>11660</v>
      </c>
      <c r="N485" s="4" t="s">
        <v>11660</v>
      </c>
      <c r="P485" s="4">
        <v>0</v>
      </c>
      <c r="Q485" s="11"/>
      <c r="R485" s="15">
        <f t="shared" si="21"/>
        <v>0</v>
      </c>
      <c r="S485" s="16">
        <f t="shared" si="22"/>
        <v>0</v>
      </c>
    </row>
    <row r="486" spans="1:19" ht="50.1" customHeight="1" x14ac:dyDescent="0.3">
      <c r="A486" s="9">
        <f t="shared" si="23"/>
        <v>462</v>
      </c>
      <c r="B486" s="9" t="s">
        <v>10394</v>
      </c>
      <c r="C486" s="9" t="s">
        <v>10395</v>
      </c>
      <c r="D486" s="4" t="s">
        <v>485</v>
      </c>
      <c r="E486" s="9" t="s">
        <v>11666</v>
      </c>
      <c r="F486" s="9" t="s">
        <v>817</v>
      </c>
      <c r="G486" s="9" t="s">
        <v>818</v>
      </c>
      <c r="H486" s="9" t="s">
        <v>10400</v>
      </c>
      <c r="I486" s="9" t="s">
        <v>10401</v>
      </c>
      <c r="J486" s="9" t="s">
        <v>1123</v>
      </c>
      <c r="K486" s="9" t="s">
        <v>2798</v>
      </c>
      <c r="L486" s="9" t="s">
        <v>9793</v>
      </c>
      <c r="M486" s="9" t="s">
        <v>10402</v>
      </c>
      <c r="N486" s="9" t="s">
        <v>10403</v>
      </c>
      <c r="P486" s="9">
        <v>0</v>
      </c>
      <c r="Q486" s="12" t="s">
        <v>11664</v>
      </c>
      <c r="R486" s="17">
        <f t="shared" si="21"/>
        <v>0</v>
      </c>
      <c r="S486" s="18">
        <f t="shared" si="22"/>
        <v>0</v>
      </c>
    </row>
    <row r="487" spans="1:19" ht="50.1" customHeight="1" x14ac:dyDescent="0.3">
      <c r="A487" s="4">
        <f t="shared" si="23"/>
        <v>463</v>
      </c>
      <c r="B487" s="4" t="s">
        <v>10587</v>
      </c>
      <c r="C487" s="4" t="s">
        <v>10588</v>
      </c>
      <c r="D487" s="4" t="s">
        <v>485</v>
      </c>
      <c r="E487" s="4" t="s">
        <v>11666</v>
      </c>
      <c r="F487" s="4" t="s">
        <v>11660</v>
      </c>
      <c r="G487" s="4" t="s">
        <v>11660</v>
      </c>
      <c r="H487" s="4" t="s">
        <v>11660</v>
      </c>
      <c r="I487" s="4" t="s">
        <v>11660</v>
      </c>
      <c r="J487" s="4" t="s">
        <v>11660</v>
      </c>
      <c r="K487" s="4" t="s">
        <v>11660</v>
      </c>
      <c r="L487" s="4" t="s">
        <v>11660</v>
      </c>
      <c r="M487" s="4" t="s">
        <v>11660</v>
      </c>
      <c r="N487" s="4" t="s">
        <v>11660</v>
      </c>
      <c r="P487" s="4">
        <v>0</v>
      </c>
      <c r="Q487" s="11"/>
      <c r="R487" s="15">
        <f t="shared" si="21"/>
        <v>0</v>
      </c>
      <c r="S487" s="16">
        <f t="shared" si="22"/>
        <v>0</v>
      </c>
    </row>
    <row r="488" spans="1:19" ht="50.1" customHeight="1" x14ac:dyDescent="0.3">
      <c r="A488" s="9">
        <f t="shared" si="23"/>
        <v>464</v>
      </c>
      <c r="B488" s="9" t="s">
        <v>10878</v>
      </c>
      <c r="C488" s="9" t="s">
        <v>10879</v>
      </c>
      <c r="D488" s="4" t="s">
        <v>485</v>
      </c>
      <c r="E488" s="9" t="s">
        <v>11666</v>
      </c>
      <c r="F488" s="9" t="s">
        <v>11660</v>
      </c>
      <c r="G488" s="9" t="s">
        <v>11660</v>
      </c>
      <c r="H488" s="9" t="s">
        <v>11660</v>
      </c>
      <c r="I488" s="9" t="s">
        <v>11660</v>
      </c>
      <c r="J488" s="9" t="s">
        <v>11660</v>
      </c>
      <c r="K488" s="9" t="s">
        <v>11660</v>
      </c>
      <c r="L488" s="9" t="s">
        <v>11660</v>
      </c>
      <c r="M488" s="9" t="s">
        <v>11660</v>
      </c>
      <c r="N488" s="9" t="s">
        <v>11660</v>
      </c>
      <c r="P488" s="9">
        <v>0</v>
      </c>
      <c r="Q488" s="12"/>
      <c r="R488" s="17">
        <f t="shared" si="21"/>
        <v>0</v>
      </c>
      <c r="S488" s="18">
        <f t="shared" si="22"/>
        <v>0</v>
      </c>
    </row>
    <row r="489" spans="1:19" ht="50.1" customHeight="1" x14ac:dyDescent="0.3">
      <c r="A489" s="4">
        <f t="shared" si="23"/>
        <v>465</v>
      </c>
      <c r="B489" s="4" t="s">
        <v>10940</v>
      </c>
      <c r="C489" s="4" t="s">
        <v>10941</v>
      </c>
      <c r="D489" s="4" t="s">
        <v>485</v>
      </c>
      <c r="E489" s="4" t="s">
        <v>11666</v>
      </c>
      <c r="F489" s="4" t="s">
        <v>11660</v>
      </c>
      <c r="G489" s="4" t="s">
        <v>11660</v>
      </c>
      <c r="H489" s="4" t="s">
        <v>11660</v>
      </c>
      <c r="I489" s="4" t="s">
        <v>11660</v>
      </c>
      <c r="J489" s="4" t="s">
        <v>11660</v>
      </c>
      <c r="K489" s="4" t="s">
        <v>11660</v>
      </c>
      <c r="L489" s="4" t="s">
        <v>11660</v>
      </c>
      <c r="M489" s="4" t="s">
        <v>11660</v>
      </c>
      <c r="N489" s="4" t="s">
        <v>11660</v>
      </c>
      <c r="P489" s="4">
        <v>0</v>
      </c>
      <c r="Q489" s="11"/>
      <c r="R489" s="15">
        <f t="shared" si="21"/>
        <v>0</v>
      </c>
      <c r="S489" s="16">
        <f t="shared" si="22"/>
        <v>0</v>
      </c>
    </row>
    <row r="490" spans="1:19" ht="50.1" customHeight="1" x14ac:dyDescent="0.3">
      <c r="A490" s="9">
        <f t="shared" si="23"/>
        <v>466</v>
      </c>
      <c r="B490" s="9" t="s">
        <v>11043</v>
      </c>
      <c r="C490" s="9" t="s">
        <v>11044</v>
      </c>
      <c r="D490" s="4" t="s">
        <v>485</v>
      </c>
      <c r="E490" s="9" t="s">
        <v>11666</v>
      </c>
      <c r="F490" s="9" t="s">
        <v>11660</v>
      </c>
      <c r="G490" s="9" t="s">
        <v>11660</v>
      </c>
      <c r="H490" s="9" t="s">
        <v>11660</v>
      </c>
      <c r="I490" s="9" t="s">
        <v>11660</v>
      </c>
      <c r="J490" s="9" t="s">
        <v>11660</v>
      </c>
      <c r="K490" s="9" t="s">
        <v>11660</v>
      </c>
      <c r="L490" s="9" t="s">
        <v>11660</v>
      </c>
      <c r="M490" s="9" t="s">
        <v>11660</v>
      </c>
      <c r="N490" s="9" t="s">
        <v>11660</v>
      </c>
      <c r="P490" s="9">
        <v>0</v>
      </c>
      <c r="Q490" s="12"/>
      <c r="R490" s="17">
        <f t="shared" si="21"/>
        <v>0</v>
      </c>
      <c r="S490" s="18">
        <f t="shared" si="22"/>
        <v>0</v>
      </c>
    </row>
    <row r="491" spans="1:19" ht="50.1" customHeight="1" x14ac:dyDescent="0.3">
      <c r="A491" s="4">
        <f t="shared" si="23"/>
        <v>467</v>
      </c>
      <c r="B491" s="4" t="s">
        <v>11319</v>
      </c>
      <c r="C491" s="4" t="s">
        <v>11320</v>
      </c>
      <c r="D491" s="4" t="s">
        <v>485</v>
      </c>
      <c r="E491" s="4" t="s">
        <v>11666</v>
      </c>
      <c r="F491" s="4" t="s">
        <v>11660</v>
      </c>
      <c r="G491" s="4" t="s">
        <v>11660</v>
      </c>
      <c r="H491" s="4" t="s">
        <v>11660</v>
      </c>
      <c r="I491" s="4" t="s">
        <v>11660</v>
      </c>
      <c r="J491" s="4" t="s">
        <v>11660</v>
      </c>
      <c r="K491" s="4" t="s">
        <v>11660</v>
      </c>
      <c r="L491" s="4" t="s">
        <v>11660</v>
      </c>
      <c r="M491" s="4" t="s">
        <v>11660</v>
      </c>
      <c r="N491" s="4" t="s">
        <v>11660</v>
      </c>
      <c r="P491" s="4">
        <v>0</v>
      </c>
      <c r="Q491" s="11"/>
      <c r="R491" s="15">
        <f t="shared" si="21"/>
        <v>0</v>
      </c>
      <c r="S491" s="16">
        <f t="shared" si="22"/>
        <v>0</v>
      </c>
    </row>
    <row r="492" spans="1:19" ht="50.1" customHeight="1" x14ac:dyDescent="0.3">
      <c r="A492" s="9">
        <f t="shared" si="23"/>
        <v>468</v>
      </c>
      <c r="B492" s="9" t="s">
        <v>11407</v>
      </c>
      <c r="C492" s="9" t="s">
        <v>11408</v>
      </c>
      <c r="D492" s="4" t="s">
        <v>485</v>
      </c>
      <c r="E492" s="9" t="s">
        <v>11666</v>
      </c>
      <c r="F492" s="9" t="s">
        <v>11660</v>
      </c>
      <c r="G492" s="9" t="s">
        <v>11660</v>
      </c>
      <c r="H492" s="9" t="s">
        <v>11660</v>
      </c>
      <c r="I492" s="9" t="s">
        <v>11660</v>
      </c>
      <c r="J492" s="9" t="s">
        <v>11660</v>
      </c>
      <c r="K492" s="9" t="s">
        <v>11660</v>
      </c>
      <c r="L492" s="9" t="s">
        <v>11660</v>
      </c>
      <c r="M492" s="9" t="s">
        <v>11660</v>
      </c>
      <c r="N492" s="9" t="s">
        <v>11660</v>
      </c>
      <c r="P492" s="9">
        <v>0</v>
      </c>
      <c r="Q492" s="12"/>
      <c r="R492" s="17">
        <f t="shared" si="21"/>
        <v>0</v>
      </c>
      <c r="S492" s="18">
        <f t="shared" si="22"/>
        <v>0</v>
      </c>
    </row>
    <row r="493" spans="1:19" ht="50.1" customHeight="1" x14ac:dyDescent="0.3">
      <c r="A493" s="4">
        <f t="shared" si="23"/>
        <v>469</v>
      </c>
      <c r="B493" s="4" t="s">
        <v>11509</v>
      </c>
      <c r="C493" s="4" t="s">
        <v>11510</v>
      </c>
      <c r="D493" s="4" t="s">
        <v>485</v>
      </c>
      <c r="E493" s="4" t="s">
        <v>11666</v>
      </c>
      <c r="F493" s="4" t="s">
        <v>11660</v>
      </c>
      <c r="G493" s="4" t="s">
        <v>11660</v>
      </c>
      <c r="H493" s="4" t="s">
        <v>11660</v>
      </c>
      <c r="I493" s="4" t="s">
        <v>11660</v>
      </c>
      <c r="J493" s="4" t="s">
        <v>11660</v>
      </c>
      <c r="K493" s="4" t="s">
        <v>11660</v>
      </c>
      <c r="L493" s="4" t="s">
        <v>11660</v>
      </c>
      <c r="M493" s="4" t="s">
        <v>11660</v>
      </c>
      <c r="N493" s="4" t="s">
        <v>11660</v>
      </c>
      <c r="P493" s="4">
        <v>0</v>
      </c>
      <c r="Q493" s="11"/>
      <c r="R493" s="15">
        <f t="shared" si="21"/>
        <v>0</v>
      </c>
      <c r="S493" s="16">
        <f t="shared" si="22"/>
        <v>0</v>
      </c>
    </row>
    <row r="494" spans="1:19" ht="50.1" customHeight="1" x14ac:dyDescent="0.3">
      <c r="A494" s="9">
        <f t="shared" si="23"/>
        <v>470</v>
      </c>
      <c r="B494" s="9" t="s">
        <v>263</v>
      </c>
      <c r="C494" s="9" t="s">
        <v>264</v>
      </c>
      <c r="D494" s="4" t="s">
        <v>265</v>
      </c>
      <c r="E494" s="9" t="s">
        <v>11667</v>
      </c>
      <c r="F494" s="9" t="s">
        <v>11660</v>
      </c>
      <c r="G494" s="9" t="s">
        <v>11660</v>
      </c>
      <c r="H494" s="9" t="s">
        <v>11660</v>
      </c>
      <c r="I494" s="9" t="s">
        <v>11660</v>
      </c>
      <c r="J494" s="9" t="s">
        <v>11660</v>
      </c>
      <c r="K494" s="9" t="s">
        <v>11660</v>
      </c>
      <c r="L494" s="9" t="s">
        <v>11660</v>
      </c>
      <c r="M494" s="9" t="s">
        <v>11660</v>
      </c>
      <c r="N494" s="9" t="s">
        <v>11660</v>
      </c>
      <c r="P494" s="9">
        <v>0</v>
      </c>
      <c r="Q494" s="12"/>
      <c r="R494" s="17">
        <f t="shared" si="21"/>
        <v>0</v>
      </c>
      <c r="S494" s="18">
        <f t="shared" si="22"/>
        <v>0</v>
      </c>
    </row>
    <row r="495" spans="1:19" ht="50.1" customHeight="1" x14ac:dyDescent="0.3">
      <c r="A495" s="4">
        <f t="shared" si="23"/>
        <v>471</v>
      </c>
      <c r="B495" s="4" t="s">
        <v>376</v>
      </c>
      <c r="C495" s="4" t="s">
        <v>377</v>
      </c>
      <c r="D495" s="4" t="s">
        <v>265</v>
      </c>
      <c r="E495" s="4" t="s">
        <v>11667</v>
      </c>
      <c r="F495" s="4" t="s">
        <v>11660</v>
      </c>
      <c r="G495" s="4" t="s">
        <v>11660</v>
      </c>
      <c r="H495" s="4" t="s">
        <v>11660</v>
      </c>
      <c r="I495" s="4" t="s">
        <v>11660</v>
      </c>
      <c r="J495" s="4" t="s">
        <v>11660</v>
      </c>
      <c r="K495" s="4" t="s">
        <v>11660</v>
      </c>
      <c r="L495" s="4" t="s">
        <v>11660</v>
      </c>
      <c r="M495" s="4" t="s">
        <v>11660</v>
      </c>
      <c r="N495" s="4" t="s">
        <v>11660</v>
      </c>
      <c r="P495" s="4">
        <v>0</v>
      </c>
      <c r="Q495" s="11"/>
      <c r="R495" s="15">
        <f t="shared" si="21"/>
        <v>0</v>
      </c>
      <c r="S495" s="16">
        <f t="shared" si="22"/>
        <v>0</v>
      </c>
    </row>
    <row r="496" spans="1:19" ht="50.1" customHeight="1" x14ac:dyDescent="0.3">
      <c r="A496" s="9">
        <f t="shared" si="23"/>
        <v>472</v>
      </c>
      <c r="B496" s="9" t="s">
        <v>402</v>
      </c>
      <c r="C496" s="9" t="s">
        <v>403</v>
      </c>
      <c r="D496" s="4" t="s">
        <v>265</v>
      </c>
      <c r="E496" s="9" t="s">
        <v>11667</v>
      </c>
      <c r="F496" s="9" t="s">
        <v>11660</v>
      </c>
      <c r="G496" s="9" t="s">
        <v>11660</v>
      </c>
      <c r="H496" s="9" t="s">
        <v>11660</v>
      </c>
      <c r="I496" s="9" t="s">
        <v>11660</v>
      </c>
      <c r="J496" s="9" t="s">
        <v>11660</v>
      </c>
      <c r="K496" s="9" t="s">
        <v>11660</v>
      </c>
      <c r="L496" s="9" t="s">
        <v>11660</v>
      </c>
      <c r="M496" s="9" t="s">
        <v>11660</v>
      </c>
      <c r="N496" s="9" t="s">
        <v>11660</v>
      </c>
      <c r="P496" s="9">
        <v>0</v>
      </c>
      <c r="Q496" s="12"/>
      <c r="R496" s="17">
        <f t="shared" si="21"/>
        <v>0</v>
      </c>
      <c r="S496" s="18">
        <f t="shared" si="22"/>
        <v>0</v>
      </c>
    </row>
    <row r="497" spans="1:19" ht="50.1" customHeight="1" x14ac:dyDescent="0.3">
      <c r="A497" s="4">
        <f t="shared" si="23"/>
        <v>473</v>
      </c>
      <c r="B497" s="4" t="s">
        <v>810</v>
      </c>
      <c r="C497" s="4" t="s">
        <v>811</v>
      </c>
      <c r="D497" s="4" t="s">
        <v>265</v>
      </c>
      <c r="E497" s="4" t="s">
        <v>11667</v>
      </c>
      <c r="F497" s="4" t="s">
        <v>817</v>
      </c>
      <c r="G497" s="4" t="s">
        <v>818</v>
      </c>
      <c r="H497" s="4" t="s">
        <v>819</v>
      </c>
      <c r="I497" s="4" t="s">
        <v>820</v>
      </c>
      <c r="J497" s="4" t="s">
        <v>589</v>
      </c>
      <c r="K497" s="4" t="s">
        <v>821</v>
      </c>
      <c r="L497" s="4" t="s">
        <v>822</v>
      </c>
      <c r="M497" s="4" t="s">
        <v>823</v>
      </c>
      <c r="N497" s="4" t="s">
        <v>824</v>
      </c>
      <c r="P497" s="4">
        <v>1</v>
      </c>
      <c r="Q497" s="11"/>
      <c r="R497" s="15">
        <f t="shared" si="21"/>
        <v>1</v>
      </c>
      <c r="S497" s="16">
        <f t="shared" si="22"/>
        <v>6</v>
      </c>
    </row>
    <row r="498" spans="1:19" ht="50.1" customHeight="1" x14ac:dyDescent="0.3">
      <c r="A498" s="9">
        <f t="shared" si="23"/>
        <v>474</v>
      </c>
      <c r="B498" s="9" t="s">
        <v>839</v>
      </c>
      <c r="C498" s="9" t="s">
        <v>840</v>
      </c>
      <c r="D498" s="4" t="s">
        <v>265</v>
      </c>
      <c r="E498" s="9" t="s">
        <v>11667</v>
      </c>
      <c r="F498" s="9" t="s">
        <v>817</v>
      </c>
      <c r="G498" s="9" t="s">
        <v>818</v>
      </c>
      <c r="H498" s="9" t="s">
        <v>845</v>
      </c>
      <c r="I498" s="9" t="s">
        <v>846</v>
      </c>
      <c r="J498" s="9" t="s">
        <v>589</v>
      </c>
      <c r="K498" s="9" t="s">
        <v>847</v>
      </c>
      <c r="L498" s="9" t="s">
        <v>848</v>
      </c>
      <c r="M498" s="9" t="s">
        <v>849</v>
      </c>
      <c r="N498" s="9" t="s">
        <v>850</v>
      </c>
      <c r="P498" s="9">
        <v>1</v>
      </c>
      <c r="Q498" s="12"/>
      <c r="R498" s="17">
        <f t="shared" si="21"/>
        <v>1</v>
      </c>
      <c r="S498" s="18">
        <f t="shared" si="22"/>
        <v>6</v>
      </c>
    </row>
    <row r="499" spans="1:19" ht="50.1" customHeight="1" x14ac:dyDescent="0.3">
      <c r="A499" s="4">
        <f t="shared" si="23"/>
        <v>475</v>
      </c>
      <c r="B499" s="4" t="s">
        <v>872</v>
      </c>
      <c r="C499" s="4" t="s">
        <v>873</v>
      </c>
      <c r="D499" s="4" t="s">
        <v>265</v>
      </c>
      <c r="E499" s="4" t="s">
        <v>11667</v>
      </c>
      <c r="F499" s="4" t="s">
        <v>817</v>
      </c>
      <c r="G499" s="4" t="s">
        <v>878</v>
      </c>
      <c r="H499" s="4" t="s">
        <v>879</v>
      </c>
      <c r="I499" s="4" t="s">
        <v>880</v>
      </c>
      <c r="J499" s="4" t="s">
        <v>589</v>
      </c>
      <c r="K499" s="4" t="s">
        <v>881</v>
      </c>
      <c r="L499" s="4" t="s">
        <v>882</v>
      </c>
      <c r="M499" s="4" t="s">
        <v>883</v>
      </c>
      <c r="N499" s="4" t="s">
        <v>884</v>
      </c>
      <c r="P499" s="4">
        <v>1</v>
      </c>
      <c r="Q499" s="11"/>
      <c r="R499" s="15">
        <f t="shared" si="21"/>
        <v>3</v>
      </c>
      <c r="S499" s="16">
        <f t="shared" si="22"/>
        <v>10</v>
      </c>
    </row>
    <row r="500" spans="1:19" ht="50.1" customHeight="1" x14ac:dyDescent="0.3">
      <c r="A500" s="4">
        <f t="shared" si="23"/>
        <v>475</v>
      </c>
      <c r="B500" s="4" t="s">
        <v>872</v>
      </c>
      <c r="C500" s="4" t="s">
        <v>873</v>
      </c>
      <c r="D500" s="4" t="s">
        <v>265</v>
      </c>
      <c r="E500" s="4" t="s">
        <v>11667</v>
      </c>
      <c r="F500" s="4" t="s">
        <v>817</v>
      </c>
      <c r="G500" s="4" t="s">
        <v>885</v>
      </c>
      <c r="H500" s="4" t="s">
        <v>886</v>
      </c>
      <c r="I500" s="4" t="s">
        <v>887</v>
      </c>
      <c r="J500" s="4" t="s">
        <v>589</v>
      </c>
      <c r="K500" s="4" t="s">
        <v>888</v>
      </c>
      <c r="L500" s="4" t="s">
        <v>591</v>
      </c>
      <c r="M500" s="4" t="s">
        <v>889</v>
      </c>
      <c r="N500" s="4" t="s">
        <v>890</v>
      </c>
      <c r="P500" s="4">
        <v>1</v>
      </c>
      <c r="Q500" s="11"/>
      <c r="R500" s="15">
        <f t="shared" si="21"/>
        <v>3</v>
      </c>
      <c r="S500" s="16">
        <f t="shared" si="22"/>
        <v>10</v>
      </c>
    </row>
    <row r="501" spans="1:19" ht="50.1" customHeight="1" x14ac:dyDescent="0.3">
      <c r="A501" s="4">
        <f t="shared" si="23"/>
        <v>475</v>
      </c>
      <c r="B501" s="4" t="s">
        <v>872</v>
      </c>
      <c r="C501" s="4" t="s">
        <v>873</v>
      </c>
      <c r="D501" s="4" t="s">
        <v>265</v>
      </c>
      <c r="E501" s="4" t="s">
        <v>11667</v>
      </c>
      <c r="F501" s="4" t="s">
        <v>817</v>
      </c>
      <c r="G501" s="4" t="s">
        <v>891</v>
      </c>
      <c r="H501" s="4" t="s">
        <v>892</v>
      </c>
      <c r="I501" s="4" t="s">
        <v>893</v>
      </c>
      <c r="J501" s="4" t="s">
        <v>589</v>
      </c>
      <c r="K501" s="4" t="s">
        <v>894</v>
      </c>
      <c r="L501" s="4" t="s">
        <v>882</v>
      </c>
      <c r="M501" s="4" t="s">
        <v>895</v>
      </c>
      <c r="N501" s="4" t="s">
        <v>896</v>
      </c>
      <c r="P501" s="4">
        <v>1</v>
      </c>
      <c r="Q501" s="11"/>
      <c r="R501" s="15">
        <f t="shared" si="21"/>
        <v>3</v>
      </c>
      <c r="S501" s="16">
        <f t="shared" si="22"/>
        <v>10</v>
      </c>
    </row>
    <row r="502" spans="1:19" ht="50.1" customHeight="1" x14ac:dyDescent="0.3">
      <c r="A502" s="9">
        <f t="shared" si="23"/>
        <v>476</v>
      </c>
      <c r="B502" s="9" t="s">
        <v>918</v>
      </c>
      <c r="C502" s="9" t="s">
        <v>919</v>
      </c>
      <c r="D502" s="4" t="s">
        <v>265</v>
      </c>
      <c r="E502" s="9" t="s">
        <v>11667</v>
      </c>
      <c r="F502" s="9" t="s">
        <v>11660</v>
      </c>
      <c r="G502" s="9" t="s">
        <v>11660</v>
      </c>
      <c r="H502" s="9" t="s">
        <v>11660</v>
      </c>
      <c r="I502" s="9" t="s">
        <v>11660</v>
      </c>
      <c r="J502" s="9" t="s">
        <v>11660</v>
      </c>
      <c r="K502" s="9" t="s">
        <v>11660</v>
      </c>
      <c r="L502" s="9" t="s">
        <v>11660</v>
      </c>
      <c r="M502" s="9" t="s">
        <v>11660</v>
      </c>
      <c r="N502" s="9" t="s">
        <v>11660</v>
      </c>
      <c r="P502" s="9">
        <v>0</v>
      </c>
      <c r="Q502" s="12"/>
      <c r="R502" s="17">
        <f t="shared" si="21"/>
        <v>0</v>
      </c>
      <c r="S502" s="18">
        <f t="shared" si="22"/>
        <v>0</v>
      </c>
    </row>
    <row r="503" spans="1:19" ht="50.1" customHeight="1" x14ac:dyDescent="0.3">
      <c r="A503" s="4">
        <f t="shared" si="23"/>
        <v>477</v>
      </c>
      <c r="B503" s="4" t="s">
        <v>948</v>
      </c>
      <c r="C503" s="4" t="s">
        <v>949</v>
      </c>
      <c r="D503" s="4" t="s">
        <v>265</v>
      </c>
      <c r="E503" s="4" t="s">
        <v>11667</v>
      </c>
      <c r="F503" s="4" t="s">
        <v>817</v>
      </c>
      <c r="G503" s="4" t="s">
        <v>885</v>
      </c>
      <c r="H503" s="4" t="s">
        <v>958</v>
      </c>
      <c r="I503" s="4" t="s">
        <v>959</v>
      </c>
      <c r="J503" s="4" t="s">
        <v>589</v>
      </c>
      <c r="K503" s="4" t="s">
        <v>960</v>
      </c>
      <c r="L503" s="4" t="s">
        <v>882</v>
      </c>
      <c r="M503" s="4" t="s">
        <v>961</v>
      </c>
      <c r="N503" s="4" t="s">
        <v>962</v>
      </c>
      <c r="P503" s="4">
        <v>1</v>
      </c>
      <c r="Q503" s="11"/>
      <c r="R503" s="15">
        <f t="shared" si="21"/>
        <v>1</v>
      </c>
      <c r="S503" s="16">
        <f t="shared" si="22"/>
        <v>6</v>
      </c>
    </row>
    <row r="504" spans="1:19" ht="50.1" customHeight="1" x14ac:dyDescent="0.3">
      <c r="A504" s="9">
        <f t="shared" si="23"/>
        <v>478</v>
      </c>
      <c r="B504" s="9" t="s">
        <v>979</v>
      </c>
      <c r="C504" s="9" t="s">
        <v>980</v>
      </c>
      <c r="D504" s="4" t="s">
        <v>265</v>
      </c>
      <c r="E504" s="9" t="s">
        <v>11667</v>
      </c>
      <c r="F504" s="9" t="s">
        <v>11660</v>
      </c>
      <c r="G504" s="9" t="s">
        <v>11660</v>
      </c>
      <c r="H504" s="9" t="s">
        <v>11660</v>
      </c>
      <c r="I504" s="9" t="s">
        <v>11660</v>
      </c>
      <c r="J504" s="9" t="s">
        <v>11660</v>
      </c>
      <c r="K504" s="9" t="s">
        <v>11660</v>
      </c>
      <c r="L504" s="9" t="s">
        <v>11660</v>
      </c>
      <c r="M504" s="9" t="s">
        <v>11660</v>
      </c>
      <c r="N504" s="9" t="s">
        <v>11660</v>
      </c>
      <c r="P504" s="9">
        <v>0</v>
      </c>
      <c r="Q504" s="12"/>
      <c r="R504" s="17">
        <f t="shared" si="21"/>
        <v>0</v>
      </c>
      <c r="S504" s="18">
        <f t="shared" si="22"/>
        <v>0</v>
      </c>
    </row>
    <row r="505" spans="1:19" ht="50.1" customHeight="1" x14ac:dyDescent="0.3">
      <c r="A505" s="4">
        <f t="shared" si="23"/>
        <v>479</v>
      </c>
      <c r="B505" s="4" t="s">
        <v>993</v>
      </c>
      <c r="C505" s="4" t="s">
        <v>994</v>
      </c>
      <c r="D505" s="4" t="s">
        <v>265</v>
      </c>
      <c r="E505" s="4" t="s">
        <v>11667</v>
      </c>
      <c r="F505" s="4" t="s">
        <v>11660</v>
      </c>
      <c r="G505" s="4" t="s">
        <v>11660</v>
      </c>
      <c r="H505" s="4" t="s">
        <v>11660</v>
      </c>
      <c r="I505" s="4" t="s">
        <v>11660</v>
      </c>
      <c r="J505" s="4" t="s">
        <v>11660</v>
      </c>
      <c r="K505" s="4" t="s">
        <v>11660</v>
      </c>
      <c r="L505" s="4" t="s">
        <v>11660</v>
      </c>
      <c r="M505" s="4" t="s">
        <v>11660</v>
      </c>
      <c r="N505" s="4" t="s">
        <v>11660</v>
      </c>
      <c r="P505" s="4">
        <v>0</v>
      </c>
      <c r="Q505" s="11"/>
      <c r="R505" s="15">
        <f t="shared" si="21"/>
        <v>0</v>
      </c>
      <c r="S505" s="16">
        <f t="shared" si="22"/>
        <v>0</v>
      </c>
    </row>
    <row r="506" spans="1:19" ht="50.1" customHeight="1" x14ac:dyDescent="0.3">
      <c r="A506" s="9">
        <f t="shared" si="23"/>
        <v>480</v>
      </c>
      <c r="B506" s="9" t="s">
        <v>1024</v>
      </c>
      <c r="C506" s="9" t="s">
        <v>1025</v>
      </c>
      <c r="D506" s="4" t="s">
        <v>265</v>
      </c>
      <c r="E506" s="9" t="s">
        <v>11667</v>
      </c>
      <c r="F506" s="9" t="s">
        <v>11660</v>
      </c>
      <c r="G506" s="9" t="s">
        <v>11660</v>
      </c>
      <c r="H506" s="9" t="s">
        <v>11660</v>
      </c>
      <c r="I506" s="9" t="s">
        <v>11660</v>
      </c>
      <c r="J506" s="9" t="s">
        <v>11660</v>
      </c>
      <c r="K506" s="9" t="s">
        <v>11660</v>
      </c>
      <c r="L506" s="9" t="s">
        <v>11660</v>
      </c>
      <c r="M506" s="9" t="s">
        <v>11660</v>
      </c>
      <c r="N506" s="9" t="s">
        <v>11660</v>
      </c>
      <c r="P506" s="9">
        <v>0</v>
      </c>
      <c r="Q506" s="12"/>
      <c r="R506" s="17">
        <f t="shared" si="21"/>
        <v>0</v>
      </c>
      <c r="S506" s="18">
        <f t="shared" si="22"/>
        <v>0</v>
      </c>
    </row>
    <row r="507" spans="1:19" ht="50.1" customHeight="1" x14ac:dyDescent="0.3">
      <c r="A507" s="4">
        <f t="shared" si="23"/>
        <v>481</v>
      </c>
      <c r="B507" s="4" t="s">
        <v>1107</v>
      </c>
      <c r="C507" s="4" t="s">
        <v>1108</v>
      </c>
      <c r="D507" s="4" t="s">
        <v>265</v>
      </c>
      <c r="E507" s="4" t="s">
        <v>11667</v>
      </c>
      <c r="F507" s="4" t="s">
        <v>817</v>
      </c>
      <c r="G507" s="4" t="s">
        <v>891</v>
      </c>
      <c r="H507" s="4" t="s">
        <v>1115</v>
      </c>
      <c r="I507" s="4" t="s">
        <v>1116</v>
      </c>
      <c r="J507" s="4" t="s">
        <v>589</v>
      </c>
      <c r="K507" s="4" t="s">
        <v>1117</v>
      </c>
      <c r="L507" s="4" t="s">
        <v>1118</v>
      </c>
      <c r="M507" s="4" t="s">
        <v>1119</v>
      </c>
      <c r="N507" s="4" t="s">
        <v>1120</v>
      </c>
      <c r="P507" s="4">
        <v>1</v>
      </c>
      <c r="Q507" s="11"/>
      <c r="R507" s="15">
        <f t="shared" si="21"/>
        <v>1</v>
      </c>
      <c r="S507" s="16">
        <f t="shared" si="22"/>
        <v>6</v>
      </c>
    </row>
    <row r="508" spans="1:19" ht="50.1" customHeight="1" x14ac:dyDescent="0.3">
      <c r="A508" s="4">
        <f t="shared" si="23"/>
        <v>481</v>
      </c>
      <c r="B508" s="4" t="s">
        <v>1107</v>
      </c>
      <c r="C508" s="4" t="s">
        <v>1108</v>
      </c>
      <c r="D508" s="4" t="s">
        <v>265</v>
      </c>
      <c r="E508" s="4" t="s">
        <v>11667</v>
      </c>
      <c r="F508" s="4" t="s">
        <v>817</v>
      </c>
      <c r="G508" s="4" t="s">
        <v>818</v>
      </c>
      <c r="H508" s="4" t="s">
        <v>1121</v>
      </c>
      <c r="I508" s="4" t="s">
        <v>1122</v>
      </c>
      <c r="J508" s="4" t="s">
        <v>1123</v>
      </c>
      <c r="K508" s="4" t="s">
        <v>1124</v>
      </c>
      <c r="L508" s="4" t="s">
        <v>1125</v>
      </c>
      <c r="M508" s="4" t="s">
        <v>1126</v>
      </c>
      <c r="N508" s="4" t="s">
        <v>1127</v>
      </c>
      <c r="P508" s="4">
        <v>0</v>
      </c>
      <c r="Q508" s="11" t="s">
        <v>11664</v>
      </c>
      <c r="R508" s="15">
        <f t="shared" si="21"/>
        <v>1</v>
      </c>
      <c r="S508" s="16">
        <f t="shared" si="22"/>
        <v>6</v>
      </c>
    </row>
    <row r="509" spans="1:19" ht="50.1" customHeight="1" x14ac:dyDescent="0.3">
      <c r="A509" s="4">
        <f t="shared" si="23"/>
        <v>481</v>
      </c>
      <c r="B509" s="4" t="s">
        <v>1107</v>
      </c>
      <c r="C509" s="4" t="s">
        <v>1108</v>
      </c>
      <c r="D509" s="4" t="s">
        <v>265</v>
      </c>
      <c r="E509" s="4" t="s">
        <v>11667</v>
      </c>
      <c r="F509" s="4" t="s">
        <v>817</v>
      </c>
      <c r="G509" s="4" t="s">
        <v>818</v>
      </c>
      <c r="H509" s="4" t="s">
        <v>1128</v>
      </c>
      <c r="I509" s="4" t="s">
        <v>1129</v>
      </c>
      <c r="J509" s="4" t="s">
        <v>1123</v>
      </c>
      <c r="K509" s="4" t="s">
        <v>1130</v>
      </c>
      <c r="L509" s="4" t="s">
        <v>1131</v>
      </c>
      <c r="M509" s="4" t="s">
        <v>823</v>
      </c>
      <c r="N509" s="4" t="s">
        <v>1132</v>
      </c>
      <c r="P509" s="4">
        <v>0</v>
      </c>
      <c r="Q509" s="11" t="s">
        <v>11664</v>
      </c>
      <c r="R509" s="15">
        <f t="shared" si="21"/>
        <v>1</v>
      </c>
      <c r="S509" s="16">
        <f t="shared" si="22"/>
        <v>6</v>
      </c>
    </row>
    <row r="510" spans="1:19" ht="50.1" customHeight="1" x14ac:dyDescent="0.3">
      <c r="A510" s="9">
        <f t="shared" si="23"/>
        <v>482</v>
      </c>
      <c r="B510" s="9" t="s">
        <v>1156</v>
      </c>
      <c r="C510" s="9" t="s">
        <v>1157</v>
      </c>
      <c r="D510" s="4" t="s">
        <v>265</v>
      </c>
      <c r="E510" s="9" t="s">
        <v>11667</v>
      </c>
      <c r="F510" s="9" t="s">
        <v>11660</v>
      </c>
      <c r="G510" s="9" t="s">
        <v>11660</v>
      </c>
      <c r="H510" s="9" t="s">
        <v>11660</v>
      </c>
      <c r="I510" s="9" t="s">
        <v>11660</v>
      </c>
      <c r="J510" s="9" t="s">
        <v>11660</v>
      </c>
      <c r="K510" s="9" t="s">
        <v>11660</v>
      </c>
      <c r="L510" s="9" t="s">
        <v>11660</v>
      </c>
      <c r="M510" s="9" t="s">
        <v>11660</v>
      </c>
      <c r="N510" s="9" t="s">
        <v>11660</v>
      </c>
      <c r="P510" s="9">
        <v>0</v>
      </c>
      <c r="Q510" s="12"/>
      <c r="R510" s="17">
        <f t="shared" si="21"/>
        <v>0</v>
      </c>
      <c r="S510" s="18">
        <f t="shared" si="22"/>
        <v>0</v>
      </c>
    </row>
    <row r="511" spans="1:19" ht="50.1" customHeight="1" x14ac:dyDescent="0.3">
      <c r="A511" s="4">
        <f t="shared" si="23"/>
        <v>483</v>
      </c>
      <c r="B511" s="4" t="s">
        <v>1189</v>
      </c>
      <c r="C511" s="4" t="s">
        <v>1190</v>
      </c>
      <c r="D511" s="4" t="s">
        <v>265</v>
      </c>
      <c r="E511" s="4" t="s">
        <v>11667</v>
      </c>
      <c r="F511" s="4" t="s">
        <v>11660</v>
      </c>
      <c r="G511" s="4" t="s">
        <v>11660</v>
      </c>
      <c r="H511" s="4" t="s">
        <v>11660</v>
      </c>
      <c r="I511" s="4" t="s">
        <v>11660</v>
      </c>
      <c r="J511" s="4" t="s">
        <v>11660</v>
      </c>
      <c r="K511" s="4" t="s">
        <v>11660</v>
      </c>
      <c r="L511" s="4" t="s">
        <v>11660</v>
      </c>
      <c r="M511" s="4" t="s">
        <v>11660</v>
      </c>
      <c r="N511" s="4" t="s">
        <v>11660</v>
      </c>
      <c r="P511" s="4">
        <v>0</v>
      </c>
      <c r="Q511" s="11"/>
      <c r="R511" s="15">
        <f t="shared" si="21"/>
        <v>0</v>
      </c>
      <c r="S511" s="16">
        <f t="shared" si="22"/>
        <v>0</v>
      </c>
    </row>
    <row r="512" spans="1:19" ht="50.1" customHeight="1" x14ac:dyDescent="0.3">
      <c r="A512" s="9">
        <f t="shared" si="23"/>
        <v>484</v>
      </c>
      <c r="B512" s="9" t="s">
        <v>1204</v>
      </c>
      <c r="C512" s="9" t="s">
        <v>1205</v>
      </c>
      <c r="D512" s="4" t="s">
        <v>265</v>
      </c>
      <c r="E512" s="9" t="s">
        <v>11667</v>
      </c>
      <c r="F512" s="9" t="s">
        <v>817</v>
      </c>
      <c r="G512" s="9" t="s">
        <v>818</v>
      </c>
      <c r="H512" s="9" t="s">
        <v>1210</v>
      </c>
      <c r="I512" s="9" t="s">
        <v>1211</v>
      </c>
      <c r="J512" s="9" t="s">
        <v>589</v>
      </c>
      <c r="K512" s="9" t="s">
        <v>1212</v>
      </c>
      <c r="L512" s="9" t="s">
        <v>1118</v>
      </c>
      <c r="M512" s="9" t="s">
        <v>1213</v>
      </c>
      <c r="N512" s="9" t="s">
        <v>1214</v>
      </c>
      <c r="P512" s="9">
        <v>1</v>
      </c>
      <c r="Q512" s="12"/>
      <c r="R512" s="17">
        <f t="shared" si="21"/>
        <v>3</v>
      </c>
      <c r="S512" s="18">
        <f t="shared" si="22"/>
        <v>10</v>
      </c>
    </row>
    <row r="513" spans="1:19" ht="50.1" customHeight="1" x14ac:dyDescent="0.3">
      <c r="A513" s="9">
        <f t="shared" si="23"/>
        <v>484</v>
      </c>
      <c r="B513" s="9" t="s">
        <v>1204</v>
      </c>
      <c r="C513" s="9" t="s">
        <v>1205</v>
      </c>
      <c r="D513" s="4" t="s">
        <v>265</v>
      </c>
      <c r="E513" s="9" t="s">
        <v>11667</v>
      </c>
      <c r="F513" s="9" t="s">
        <v>817</v>
      </c>
      <c r="G513" s="9" t="s">
        <v>818</v>
      </c>
      <c r="H513" s="9" t="s">
        <v>1215</v>
      </c>
      <c r="I513" s="9" t="s">
        <v>1216</v>
      </c>
      <c r="J513" s="9" t="s">
        <v>589</v>
      </c>
      <c r="K513" s="9" t="s">
        <v>1217</v>
      </c>
      <c r="L513" s="9" t="s">
        <v>882</v>
      </c>
      <c r="M513" s="9" t="s">
        <v>1218</v>
      </c>
      <c r="N513" s="9" t="s">
        <v>1219</v>
      </c>
      <c r="P513" s="9">
        <v>1</v>
      </c>
      <c r="Q513" s="12"/>
      <c r="R513" s="17">
        <f t="shared" si="21"/>
        <v>3</v>
      </c>
      <c r="S513" s="18">
        <f t="shared" si="22"/>
        <v>10</v>
      </c>
    </row>
    <row r="514" spans="1:19" ht="50.1" customHeight="1" x14ac:dyDescent="0.3">
      <c r="A514" s="9">
        <f t="shared" si="23"/>
        <v>484</v>
      </c>
      <c r="B514" s="9" t="s">
        <v>1204</v>
      </c>
      <c r="C514" s="9" t="s">
        <v>1205</v>
      </c>
      <c r="D514" s="4" t="s">
        <v>265</v>
      </c>
      <c r="E514" s="9" t="s">
        <v>11667</v>
      </c>
      <c r="F514" s="9" t="s">
        <v>817</v>
      </c>
      <c r="G514" s="9" t="s">
        <v>818</v>
      </c>
      <c r="H514" s="9" t="s">
        <v>1220</v>
      </c>
      <c r="I514" s="9" t="s">
        <v>1221</v>
      </c>
      <c r="J514" s="9" t="s">
        <v>589</v>
      </c>
      <c r="K514" s="9" t="s">
        <v>416</v>
      </c>
      <c r="L514" s="9" t="s">
        <v>1222</v>
      </c>
      <c r="M514" s="9" t="s">
        <v>883</v>
      </c>
      <c r="N514" s="9" t="s">
        <v>1223</v>
      </c>
      <c r="P514" s="9">
        <v>1</v>
      </c>
      <c r="Q514" s="12"/>
      <c r="R514" s="17">
        <f t="shared" si="21"/>
        <v>3</v>
      </c>
      <c r="S514" s="18">
        <f t="shared" si="22"/>
        <v>10</v>
      </c>
    </row>
    <row r="515" spans="1:19" ht="50.1" customHeight="1" x14ac:dyDescent="0.3">
      <c r="A515" s="4">
        <f t="shared" si="23"/>
        <v>485</v>
      </c>
      <c r="B515" s="4" t="s">
        <v>1258</v>
      </c>
      <c r="C515" s="4" t="s">
        <v>1259</v>
      </c>
      <c r="D515" s="4" t="s">
        <v>265</v>
      </c>
      <c r="E515" s="4" t="s">
        <v>11667</v>
      </c>
      <c r="F515" s="4" t="s">
        <v>11660</v>
      </c>
      <c r="G515" s="4" t="s">
        <v>11660</v>
      </c>
      <c r="H515" s="4" t="s">
        <v>11660</v>
      </c>
      <c r="I515" s="4" t="s">
        <v>11660</v>
      </c>
      <c r="J515" s="4" t="s">
        <v>11660</v>
      </c>
      <c r="K515" s="4" t="s">
        <v>11660</v>
      </c>
      <c r="L515" s="4" t="s">
        <v>11660</v>
      </c>
      <c r="M515" s="4" t="s">
        <v>11660</v>
      </c>
      <c r="N515" s="4" t="s">
        <v>11660</v>
      </c>
      <c r="P515" s="4">
        <v>0</v>
      </c>
      <c r="Q515" s="11"/>
      <c r="R515" s="15">
        <f t="shared" ref="R515:R578" si="24">COUNTIFS(B:B,B515,P:P,1)</f>
        <v>0</v>
      </c>
      <c r="S515" s="16">
        <f t="shared" ref="S515:S578" si="25">IF(R515&gt;=3,10,IF(R515&gt;=2,8,IF(R515&gt;=1,6,0)))</f>
        <v>0</v>
      </c>
    </row>
    <row r="516" spans="1:19" ht="50.1" customHeight="1" x14ac:dyDescent="0.3">
      <c r="A516" s="9">
        <f t="shared" ref="A516:A579" si="26">IF(B516=B515,A515,A515+1)</f>
        <v>486</v>
      </c>
      <c r="B516" s="9" t="s">
        <v>1288</v>
      </c>
      <c r="C516" s="9" t="s">
        <v>1289</v>
      </c>
      <c r="D516" s="4" t="s">
        <v>265</v>
      </c>
      <c r="E516" s="9" t="s">
        <v>11667</v>
      </c>
      <c r="F516" s="9" t="s">
        <v>817</v>
      </c>
      <c r="G516" s="9" t="s">
        <v>891</v>
      </c>
      <c r="H516" s="9" t="s">
        <v>1294</v>
      </c>
      <c r="I516" s="9" t="s">
        <v>1295</v>
      </c>
      <c r="J516" s="9" t="s">
        <v>589</v>
      </c>
      <c r="K516" s="9" t="s">
        <v>1296</v>
      </c>
      <c r="L516" s="9" t="s">
        <v>1297</v>
      </c>
      <c r="M516" s="9" t="s">
        <v>1298</v>
      </c>
      <c r="N516" s="9" t="s">
        <v>1299</v>
      </c>
      <c r="P516" s="9">
        <v>1</v>
      </c>
      <c r="Q516" s="12"/>
      <c r="R516" s="17">
        <f t="shared" si="24"/>
        <v>3</v>
      </c>
      <c r="S516" s="18">
        <f t="shared" si="25"/>
        <v>10</v>
      </c>
    </row>
    <row r="517" spans="1:19" ht="50.1" customHeight="1" x14ac:dyDescent="0.3">
      <c r="A517" s="9">
        <f t="shared" si="26"/>
        <v>486</v>
      </c>
      <c r="B517" s="9" t="s">
        <v>1288</v>
      </c>
      <c r="C517" s="9" t="s">
        <v>1289</v>
      </c>
      <c r="D517" s="4" t="s">
        <v>265</v>
      </c>
      <c r="E517" s="9" t="s">
        <v>11667</v>
      </c>
      <c r="F517" s="9" t="s">
        <v>817</v>
      </c>
      <c r="G517" s="9" t="s">
        <v>891</v>
      </c>
      <c r="H517" s="9" t="s">
        <v>1300</v>
      </c>
      <c r="I517" s="9" t="s">
        <v>1301</v>
      </c>
      <c r="J517" s="9" t="s">
        <v>589</v>
      </c>
      <c r="K517" s="9" t="s">
        <v>1302</v>
      </c>
      <c r="L517" s="9" t="s">
        <v>1118</v>
      </c>
      <c r="M517" s="9" t="s">
        <v>1303</v>
      </c>
      <c r="N517" s="9" t="s">
        <v>1299</v>
      </c>
      <c r="P517" s="9">
        <v>1</v>
      </c>
      <c r="Q517" s="12"/>
      <c r="R517" s="17">
        <f t="shared" si="24"/>
        <v>3</v>
      </c>
      <c r="S517" s="18">
        <f t="shared" si="25"/>
        <v>10</v>
      </c>
    </row>
    <row r="518" spans="1:19" ht="50.1" customHeight="1" x14ac:dyDescent="0.3">
      <c r="A518" s="9">
        <f t="shared" si="26"/>
        <v>486</v>
      </c>
      <c r="B518" s="9" t="s">
        <v>1288</v>
      </c>
      <c r="C518" s="9" t="s">
        <v>1289</v>
      </c>
      <c r="D518" s="4" t="s">
        <v>265</v>
      </c>
      <c r="E518" s="9" t="s">
        <v>11667</v>
      </c>
      <c r="F518" s="9" t="s">
        <v>817</v>
      </c>
      <c r="G518" s="9" t="s">
        <v>891</v>
      </c>
      <c r="H518" s="9" t="s">
        <v>1304</v>
      </c>
      <c r="I518" s="9" t="s">
        <v>1305</v>
      </c>
      <c r="J518" s="9" t="s">
        <v>589</v>
      </c>
      <c r="K518" s="9" t="s">
        <v>796</v>
      </c>
      <c r="L518" s="9" t="s">
        <v>1297</v>
      </c>
      <c r="M518" s="9" t="s">
        <v>1306</v>
      </c>
      <c r="N518" s="9" t="s">
        <v>1307</v>
      </c>
      <c r="P518" s="9">
        <v>1</v>
      </c>
      <c r="Q518" s="12"/>
      <c r="R518" s="17">
        <f t="shared" si="24"/>
        <v>3</v>
      </c>
      <c r="S518" s="18">
        <f t="shared" si="25"/>
        <v>10</v>
      </c>
    </row>
    <row r="519" spans="1:19" ht="50.1" customHeight="1" x14ac:dyDescent="0.3">
      <c r="A519" s="4">
        <f t="shared" si="26"/>
        <v>487</v>
      </c>
      <c r="B519" s="4" t="s">
        <v>1358</v>
      </c>
      <c r="C519" s="4" t="s">
        <v>1359</v>
      </c>
      <c r="D519" s="4" t="s">
        <v>265</v>
      </c>
      <c r="E519" s="4" t="s">
        <v>11667</v>
      </c>
      <c r="F519" s="4" t="s">
        <v>817</v>
      </c>
      <c r="G519" s="4" t="s">
        <v>818</v>
      </c>
      <c r="H519" s="4" t="s">
        <v>1364</v>
      </c>
      <c r="I519" s="4" t="s">
        <v>1365</v>
      </c>
      <c r="J519" s="4" t="s">
        <v>1123</v>
      </c>
      <c r="K519" s="4" t="s">
        <v>1366</v>
      </c>
      <c r="L519" s="4" t="s">
        <v>1367</v>
      </c>
      <c r="M519" s="4" t="s">
        <v>1368</v>
      </c>
      <c r="N519" s="4" t="s">
        <v>1369</v>
      </c>
      <c r="P519" s="4">
        <v>0</v>
      </c>
      <c r="Q519" s="11" t="s">
        <v>11664</v>
      </c>
      <c r="R519" s="15">
        <f t="shared" si="24"/>
        <v>0</v>
      </c>
      <c r="S519" s="16">
        <f t="shared" si="25"/>
        <v>0</v>
      </c>
    </row>
    <row r="520" spans="1:19" ht="50.1" customHeight="1" x14ac:dyDescent="0.3">
      <c r="A520" s="4">
        <f t="shared" si="26"/>
        <v>487</v>
      </c>
      <c r="B520" s="4" t="s">
        <v>1358</v>
      </c>
      <c r="C520" s="4" t="s">
        <v>1359</v>
      </c>
      <c r="D520" s="4" t="s">
        <v>265</v>
      </c>
      <c r="E520" s="4" t="s">
        <v>11667</v>
      </c>
      <c r="F520" s="4" t="s">
        <v>817</v>
      </c>
      <c r="G520" s="4" t="s">
        <v>818</v>
      </c>
      <c r="H520" s="4" t="s">
        <v>1370</v>
      </c>
      <c r="I520" s="4" t="s">
        <v>1371</v>
      </c>
      <c r="J520" s="4" t="s">
        <v>1123</v>
      </c>
      <c r="K520" s="4" t="s">
        <v>1372</v>
      </c>
      <c r="L520" s="4" t="s">
        <v>1373</v>
      </c>
      <c r="M520" s="4" t="s">
        <v>1374</v>
      </c>
      <c r="N520" s="4" t="s">
        <v>1375</v>
      </c>
      <c r="P520" s="4">
        <v>0</v>
      </c>
      <c r="Q520" s="11" t="s">
        <v>11664</v>
      </c>
      <c r="R520" s="15">
        <f t="shared" si="24"/>
        <v>0</v>
      </c>
      <c r="S520" s="16">
        <f t="shared" si="25"/>
        <v>0</v>
      </c>
    </row>
    <row r="521" spans="1:19" ht="50.1" customHeight="1" x14ac:dyDescent="0.3">
      <c r="A521" s="9">
        <f t="shared" si="26"/>
        <v>488</v>
      </c>
      <c r="B521" s="9" t="s">
        <v>1387</v>
      </c>
      <c r="C521" s="9" t="s">
        <v>1388</v>
      </c>
      <c r="D521" s="4" t="s">
        <v>265</v>
      </c>
      <c r="E521" s="9" t="s">
        <v>11667</v>
      </c>
      <c r="F521" s="9" t="s">
        <v>11660</v>
      </c>
      <c r="G521" s="9" t="s">
        <v>11660</v>
      </c>
      <c r="H521" s="9" t="s">
        <v>11660</v>
      </c>
      <c r="I521" s="9" t="s">
        <v>11660</v>
      </c>
      <c r="J521" s="9" t="s">
        <v>11660</v>
      </c>
      <c r="K521" s="9" t="s">
        <v>11660</v>
      </c>
      <c r="L521" s="9" t="s">
        <v>11660</v>
      </c>
      <c r="M521" s="9" t="s">
        <v>11660</v>
      </c>
      <c r="N521" s="9" t="s">
        <v>11660</v>
      </c>
      <c r="P521" s="9">
        <v>0</v>
      </c>
      <c r="Q521" s="12"/>
      <c r="R521" s="17">
        <f t="shared" si="24"/>
        <v>0</v>
      </c>
      <c r="S521" s="18">
        <f t="shared" si="25"/>
        <v>0</v>
      </c>
    </row>
    <row r="522" spans="1:19" ht="50.1" customHeight="1" x14ac:dyDescent="0.3">
      <c r="A522" s="4">
        <f t="shared" si="26"/>
        <v>489</v>
      </c>
      <c r="B522" s="4" t="s">
        <v>1427</v>
      </c>
      <c r="C522" s="4" t="s">
        <v>1428</v>
      </c>
      <c r="D522" s="4" t="s">
        <v>265</v>
      </c>
      <c r="E522" s="4" t="s">
        <v>11667</v>
      </c>
      <c r="F522" s="4" t="s">
        <v>11660</v>
      </c>
      <c r="G522" s="4" t="s">
        <v>11660</v>
      </c>
      <c r="H522" s="4" t="s">
        <v>11660</v>
      </c>
      <c r="I522" s="4" t="s">
        <v>11660</v>
      </c>
      <c r="J522" s="4" t="s">
        <v>11660</v>
      </c>
      <c r="K522" s="4" t="s">
        <v>11660</v>
      </c>
      <c r="L522" s="4" t="s">
        <v>11660</v>
      </c>
      <c r="M522" s="4" t="s">
        <v>11660</v>
      </c>
      <c r="N522" s="4" t="s">
        <v>11660</v>
      </c>
      <c r="P522" s="4">
        <v>0</v>
      </c>
      <c r="Q522" s="11"/>
      <c r="R522" s="15">
        <f t="shared" si="24"/>
        <v>0</v>
      </c>
      <c r="S522" s="16">
        <f t="shared" si="25"/>
        <v>0</v>
      </c>
    </row>
    <row r="523" spans="1:19" ht="50.1" customHeight="1" x14ac:dyDescent="0.3">
      <c r="A523" s="9">
        <f t="shared" si="26"/>
        <v>490</v>
      </c>
      <c r="B523" s="9" t="s">
        <v>1490</v>
      </c>
      <c r="C523" s="9" t="s">
        <v>1491</v>
      </c>
      <c r="D523" s="4" t="s">
        <v>265</v>
      </c>
      <c r="E523" s="9" t="s">
        <v>11667</v>
      </c>
      <c r="F523" s="9" t="s">
        <v>11660</v>
      </c>
      <c r="G523" s="9" t="s">
        <v>11660</v>
      </c>
      <c r="H523" s="9" t="s">
        <v>11660</v>
      </c>
      <c r="I523" s="9" t="s">
        <v>11660</v>
      </c>
      <c r="J523" s="9" t="s">
        <v>11660</v>
      </c>
      <c r="K523" s="9" t="s">
        <v>11660</v>
      </c>
      <c r="L523" s="9" t="s">
        <v>11660</v>
      </c>
      <c r="M523" s="9" t="s">
        <v>11660</v>
      </c>
      <c r="N523" s="9" t="s">
        <v>11660</v>
      </c>
      <c r="P523" s="9">
        <v>0</v>
      </c>
      <c r="Q523" s="12"/>
      <c r="R523" s="17">
        <f t="shared" si="24"/>
        <v>0</v>
      </c>
      <c r="S523" s="18">
        <f t="shared" si="25"/>
        <v>0</v>
      </c>
    </row>
    <row r="524" spans="1:19" ht="50.1" customHeight="1" x14ac:dyDescent="0.3">
      <c r="A524" s="4">
        <f t="shared" si="26"/>
        <v>491</v>
      </c>
      <c r="B524" s="4" t="s">
        <v>1504</v>
      </c>
      <c r="C524" s="4" t="s">
        <v>1505</v>
      </c>
      <c r="D524" s="4" t="s">
        <v>265</v>
      </c>
      <c r="E524" s="4" t="s">
        <v>11667</v>
      </c>
      <c r="F524" s="4" t="s">
        <v>817</v>
      </c>
      <c r="G524" s="4" t="s">
        <v>818</v>
      </c>
      <c r="H524" s="4" t="s">
        <v>1510</v>
      </c>
      <c r="I524" s="4" t="s">
        <v>1511</v>
      </c>
      <c r="J524" s="4" t="s">
        <v>589</v>
      </c>
      <c r="K524" s="4" t="s">
        <v>1512</v>
      </c>
      <c r="L524" s="4" t="s">
        <v>822</v>
      </c>
      <c r="M524" s="4" t="s">
        <v>1513</v>
      </c>
      <c r="N524" s="4" t="s">
        <v>1514</v>
      </c>
      <c r="P524" s="4">
        <v>1</v>
      </c>
      <c r="Q524" s="11"/>
      <c r="R524" s="15">
        <f t="shared" si="24"/>
        <v>2</v>
      </c>
      <c r="S524" s="16">
        <f t="shared" si="25"/>
        <v>8</v>
      </c>
    </row>
    <row r="525" spans="1:19" ht="50.1" customHeight="1" x14ac:dyDescent="0.3">
      <c r="A525" s="4">
        <f t="shared" si="26"/>
        <v>491</v>
      </c>
      <c r="B525" s="4" t="s">
        <v>1504</v>
      </c>
      <c r="C525" s="4" t="s">
        <v>1505</v>
      </c>
      <c r="D525" s="4" t="s">
        <v>265</v>
      </c>
      <c r="E525" s="4" t="s">
        <v>11667</v>
      </c>
      <c r="F525" s="4" t="s">
        <v>817</v>
      </c>
      <c r="G525" s="4" t="s">
        <v>818</v>
      </c>
      <c r="H525" s="4" t="s">
        <v>1515</v>
      </c>
      <c r="I525" s="4" t="s">
        <v>1516</v>
      </c>
      <c r="J525" s="4" t="s">
        <v>589</v>
      </c>
      <c r="K525" s="4" t="s">
        <v>1517</v>
      </c>
      <c r="L525" s="4" t="s">
        <v>822</v>
      </c>
      <c r="M525" s="4" t="s">
        <v>823</v>
      </c>
      <c r="N525" s="4" t="s">
        <v>1518</v>
      </c>
      <c r="P525" s="4">
        <v>1</v>
      </c>
      <c r="Q525" s="11"/>
      <c r="R525" s="15">
        <f t="shared" si="24"/>
        <v>2</v>
      </c>
      <c r="S525" s="16">
        <f t="shared" si="25"/>
        <v>8</v>
      </c>
    </row>
    <row r="526" spans="1:19" ht="50.1" customHeight="1" x14ac:dyDescent="0.3">
      <c r="A526" s="9">
        <f t="shared" si="26"/>
        <v>492</v>
      </c>
      <c r="B526" s="9" t="s">
        <v>1532</v>
      </c>
      <c r="C526" s="9" t="s">
        <v>1533</v>
      </c>
      <c r="D526" s="4" t="s">
        <v>265</v>
      </c>
      <c r="E526" s="9" t="s">
        <v>11667</v>
      </c>
      <c r="F526" s="9" t="s">
        <v>11660</v>
      </c>
      <c r="G526" s="9" t="s">
        <v>11660</v>
      </c>
      <c r="H526" s="9" t="s">
        <v>11660</v>
      </c>
      <c r="I526" s="9" t="s">
        <v>11660</v>
      </c>
      <c r="J526" s="9" t="s">
        <v>11660</v>
      </c>
      <c r="K526" s="9" t="s">
        <v>11660</v>
      </c>
      <c r="L526" s="9" t="s">
        <v>11660</v>
      </c>
      <c r="M526" s="9" t="s">
        <v>11660</v>
      </c>
      <c r="N526" s="9" t="s">
        <v>11660</v>
      </c>
      <c r="P526" s="9">
        <v>0</v>
      </c>
      <c r="Q526" s="12"/>
      <c r="R526" s="17">
        <f t="shared" si="24"/>
        <v>0</v>
      </c>
      <c r="S526" s="18">
        <f t="shared" si="25"/>
        <v>0</v>
      </c>
    </row>
    <row r="527" spans="1:19" ht="50.1" customHeight="1" x14ac:dyDescent="0.3">
      <c r="A527" s="4">
        <f t="shared" si="26"/>
        <v>493</v>
      </c>
      <c r="B527" s="4" t="s">
        <v>1642</v>
      </c>
      <c r="C527" s="4" t="s">
        <v>1643</v>
      </c>
      <c r="D527" s="4" t="s">
        <v>265</v>
      </c>
      <c r="E527" s="4" t="s">
        <v>11667</v>
      </c>
      <c r="F527" s="4" t="s">
        <v>11660</v>
      </c>
      <c r="G527" s="4" t="s">
        <v>11660</v>
      </c>
      <c r="H527" s="4" t="s">
        <v>11660</v>
      </c>
      <c r="I527" s="4" t="s">
        <v>11660</v>
      </c>
      <c r="J527" s="4" t="s">
        <v>11660</v>
      </c>
      <c r="K527" s="4" t="s">
        <v>11660</v>
      </c>
      <c r="L527" s="4" t="s">
        <v>11660</v>
      </c>
      <c r="M527" s="4" t="s">
        <v>11660</v>
      </c>
      <c r="N527" s="4" t="s">
        <v>11660</v>
      </c>
      <c r="P527" s="4">
        <v>0</v>
      </c>
      <c r="Q527" s="11"/>
      <c r="R527" s="15">
        <f t="shared" si="24"/>
        <v>0</v>
      </c>
      <c r="S527" s="16">
        <f t="shared" si="25"/>
        <v>0</v>
      </c>
    </row>
    <row r="528" spans="1:19" ht="50.1" customHeight="1" x14ac:dyDescent="0.3">
      <c r="A528" s="9">
        <f t="shared" si="26"/>
        <v>494</v>
      </c>
      <c r="B528" s="9" t="s">
        <v>1652</v>
      </c>
      <c r="C528" s="9" t="s">
        <v>1244</v>
      </c>
      <c r="D528" s="4" t="s">
        <v>265</v>
      </c>
      <c r="E528" s="9" t="s">
        <v>11667</v>
      </c>
      <c r="F528" s="9" t="s">
        <v>817</v>
      </c>
      <c r="G528" s="9" t="s">
        <v>818</v>
      </c>
      <c r="H528" s="9" t="s">
        <v>1657</v>
      </c>
      <c r="I528" s="9" t="s">
        <v>1658</v>
      </c>
      <c r="J528" s="9" t="s">
        <v>589</v>
      </c>
      <c r="K528" s="9" t="s">
        <v>1659</v>
      </c>
      <c r="L528" s="9" t="s">
        <v>882</v>
      </c>
      <c r="M528" s="9" t="s">
        <v>1660</v>
      </c>
      <c r="N528" s="9" t="s">
        <v>1661</v>
      </c>
      <c r="P528" s="9">
        <v>1</v>
      </c>
      <c r="Q528" s="12"/>
      <c r="R528" s="17">
        <f t="shared" si="24"/>
        <v>1</v>
      </c>
      <c r="S528" s="18">
        <f t="shared" si="25"/>
        <v>6</v>
      </c>
    </row>
    <row r="529" spans="1:19" ht="50.1" customHeight="1" x14ac:dyDescent="0.3">
      <c r="A529" s="4">
        <f t="shared" si="26"/>
        <v>495</v>
      </c>
      <c r="B529" s="4" t="s">
        <v>1672</v>
      </c>
      <c r="C529" s="4" t="s">
        <v>1673</v>
      </c>
      <c r="D529" s="4" t="s">
        <v>265</v>
      </c>
      <c r="E529" s="4" t="s">
        <v>11667</v>
      </c>
      <c r="F529" s="4" t="s">
        <v>11660</v>
      </c>
      <c r="G529" s="4" t="s">
        <v>11660</v>
      </c>
      <c r="H529" s="4" t="s">
        <v>11660</v>
      </c>
      <c r="I529" s="4" t="s">
        <v>11660</v>
      </c>
      <c r="J529" s="4" t="s">
        <v>11660</v>
      </c>
      <c r="K529" s="4" t="s">
        <v>11660</v>
      </c>
      <c r="L529" s="4" t="s">
        <v>11660</v>
      </c>
      <c r="M529" s="4" t="s">
        <v>11660</v>
      </c>
      <c r="N529" s="4" t="s">
        <v>11660</v>
      </c>
      <c r="P529" s="4">
        <v>0</v>
      </c>
      <c r="Q529" s="11"/>
      <c r="R529" s="15">
        <f t="shared" si="24"/>
        <v>0</v>
      </c>
      <c r="S529" s="16">
        <f t="shared" si="25"/>
        <v>0</v>
      </c>
    </row>
    <row r="530" spans="1:19" ht="50.1" customHeight="1" x14ac:dyDescent="0.3">
      <c r="A530" s="9">
        <f t="shared" si="26"/>
        <v>496</v>
      </c>
      <c r="B530" s="9" t="s">
        <v>1696</v>
      </c>
      <c r="C530" s="9" t="s">
        <v>1697</v>
      </c>
      <c r="D530" s="4" t="s">
        <v>265</v>
      </c>
      <c r="E530" s="9" t="s">
        <v>11667</v>
      </c>
      <c r="F530" s="9" t="s">
        <v>11660</v>
      </c>
      <c r="G530" s="9" t="s">
        <v>11660</v>
      </c>
      <c r="H530" s="9" t="s">
        <v>11660</v>
      </c>
      <c r="I530" s="9" t="s">
        <v>11660</v>
      </c>
      <c r="J530" s="9" t="s">
        <v>11660</v>
      </c>
      <c r="K530" s="9" t="s">
        <v>11660</v>
      </c>
      <c r="L530" s="9" t="s">
        <v>11660</v>
      </c>
      <c r="M530" s="9" t="s">
        <v>11660</v>
      </c>
      <c r="N530" s="9" t="s">
        <v>11660</v>
      </c>
      <c r="P530" s="9">
        <v>0</v>
      </c>
      <c r="Q530" s="12"/>
      <c r="R530" s="17">
        <f t="shared" si="24"/>
        <v>0</v>
      </c>
      <c r="S530" s="18">
        <f t="shared" si="25"/>
        <v>0</v>
      </c>
    </row>
    <row r="531" spans="1:19" ht="50.1" customHeight="1" x14ac:dyDescent="0.3">
      <c r="A531" s="4">
        <f t="shared" si="26"/>
        <v>497</v>
      </c>
      <c r="B531" s="4" t="s">
        <v>1734</v>
      </c>
      <c r="C531" s="4" t="s">
        <v>1735</v>
      </c>
      <c r="D531" s="4" t="s">
        <v>265</v>
      </c>
      <c r="E531" s="4" t="s">
        <v>11667</v>
      </c>
      <c r="F531" s="4" t="s">
        <v>817</v>
      </c>
      <c r="G531" s="4" t="s">
        <v>818</v>
      </c>
      <c r="H531" s="4" t="s">
        <v>1740</v>
      </c>
      <c r="I531" s="4" t="s">
        <v>1741</v>
      </c>
      <c r="J531" s="4" t="s">
        <v>589</v>
      </c>
      <c r="K531" s="4" t="s">
        <v>1742</v>
      </c>
      <c r="L531" s="4" t="s">
        <v>591</v>
      </c>
      <c r="M531" s="4" t="s">
        <v>1743</v>
      </c>
      <c r="N531" s="4" t="s">
        <v>1744</v>
      </c>
      <c r="P531" s="4">
        <v>1</v>
      </c>
      <c r="Q531" s="11"/>
      <c r="R531" s="15">
        <f t="shared" si="24"/>
        <v>3</v>
      </c>
      <c r="S531" s="16">
        <f t="shared" si="25"/>
        <v>10</v>
      </c>
    </row>
    <row r="532" spans="1:19" ht="50.1" customHeight="1" x14ac:dyDescent="0.3">
      <c r="A532" s="4">
        <f t="shared" si="26"/>
        <v>497</v>
      </c>
      <c r="B532" s="4" t="s">
        <v>1734</v>
      </c>
      <c r="C532" s="4" t="s">
        <v>1735</v>
      </c>
      <c r="D532" s="4" t="s">
        <v>265</v>
      </c>
      <c r="E532" s="4" t="s">
        <v>11667</v>
      </c>
      <c r="F532" s="4" t="s">
        <v>817</v>
      </c>
      <c r="G532" s="4" t="s">
        <v>885</v>
      </c>
      <c r="H532" s="4" t="s">
        <v>1745</v>
      </c>
      <c r="I532" s="4" t="s">
        <v>1746</v>
      </c>
      <c r="J532" s="4" t="s">
        <v>589</v>
      </c>
      <c r="K532" s="4" t="s">
        <v>1747</v>
      </c>
      <c r="L532" s="4" t="s">
        <v>591</v>
      </c>
      <c r="M532" s="4" t="s">
        <v>1748</v>
      </c>
      <c r="N532" s="4" t="s">
        <v>1749</v>
      </c>
      <c r="P532" s="4">
        <v>1</v>
      </c>
      <c r="Q532" s="11"/>
      <c r="R532" s="15">
        <f t="shared" si="24"/>
        <v>3</v>
      </c>
      <c r="S532" s="16">
        <f t="shared" si="25"/>
        <v>10</v>
      </c>
    </row>
    <row r="533" spans="1:19" ht="50.1" customHeight="1" x14ac:dyDescent="0.3">
      <c r="A533" s="4">
        <f t="shared" si="26"/>
        <v>497</v>
      </c>
      <c r="B533" s="4" t="s">
        <v>1734</v>
      </c>
      <c r="C533" s="4" t="s">
        <v>1735</v>
      </c>
      <c r="D533" s="4" t="s">
        <v>265</v>
      </c>
      <c r="E533" s="4" t="s">
        <v>11667</v>
      </c>
      <c r="F533" s="4" t="s">
        <v>817</v>
      </c>
      <c r="G533" s="4" t="s">
        <v>818</v>
      </c>
      <c r="H533" s="4" t="s">
        <v>1750</v>
      </c>
      <c r="I533" s="4" t="s">
        <v>1751</v>
      </c>
      <c r="J533" s="4" t="s">
        <v>589</v>
      </c>
      <c r="K533" s="4" t="s">
        <v>1752</v>
      </c>
      <c r="L533" s="4" t="s">
        <v>1753</v>
      </c>
      <c r="M533" s="4" t="s">
        <v>1754</v>
      </c>
      <c r="N533" s="4" t="s">
        <v>1755</v>
      </c>
      <c r="P533" s="4">
        <v>1</v>
      </c>
      <c r="Q533" s="11"/>
      <c r="R533" s="15">
        <f t="shared" si="24"/>
        <v>3</v>
      </c>
      <c r="S533" s="16">
        <f t="shared" si="25"/>
        <v>10</v>
      </c>
    </row>
    <row r="534" spans="1:19" ht="50.1" customHeight="1" x14ac:dyDescent="0.3">
      <c r="A534" s="9">
        <f t="shared" si="26"/>
        <v>498</v>
      </c>
      <c r="B534" s="9" t="s">
        <v>1800</v>
      </c>
      <c r="C534" s="9" t="s">
        <v>1801</v>
      </c>
      <c r="D534" s="4" t="s">
        <v>265</v>
      </c>
      <c r="E534" s="9" t="s">
        <v>11667</v>
      </c>
      <c r="F534" s="9" t="s">
        <v>817</v>
      </c>
      <c r="G534" s="9" t="s">
        <v>891</v>
      </c>
      <c r="H534" s="9" t="s">
        <v>1806</v>
      </c>
      <c r="I534" s="9" t="s">
        <v>1807</v>
      </c>
      <c r="J534" s="9" t="s">
        <v>589</v>
      </c>
      <c r="K534" s="9" t="s">
        <v>1808</v>
      </c>
      <c r="L534" s="9" t="s">
        <v>1297</v>
      </c>
      <c r="M534" s="9" t="s">
        <v>1809</v>
      </c>
      <c r="N534" s="9" t="s">
        <v>1810</v>
      </c>
      <c r="P534" s="9">
        <v>1</v>
      </c>
      <c r="Q534" s="12"/>
      <c r="R534" s="17">
        <f t="shared" si="24"/>
        <v>1</v>
      </c>
      <c r="S534" s="18">
        <f t="shared" si="25"/>
        <v>6</v>
      </c>
    </row>
    <row r="535" spans="1:19" ht="50.1" customHeight="1" x14ac:dyDescent="0.3">
      <c r="A535" s="4">
        <f t="shared" si="26"/>
        <v>499</v>
      </c>
      <c r="B535" s="4" t="s">
        <v>1833</v>
      </c>
      <c r="C535" s="4" t="s">
        <v>1834</v>
      </c>
      <c r="D535" s="4" t="s">
        <v>265</v>
      </c>
      <c r="E535" s="4" t="s">
        <v>11667</v>
      </c>
      <c r="F535" s="4" t="s">
        <v>11660</v>
      </c>
      <c r="G535" s="4" t="s">
        <v>11660</v>
      </c>
      <c r="H535" s="4" t="s">
        <v>11660</v>
      </c>
      <c r="I535" s="4" t="s">
        <v>11660</v>
      </c>
      <c r="J535" s="4" t="s">
        <v>11660</v>
      </c>
      <c r="K535" s="4" t="s">
        <v>11660</v>
      </c>
      <c r="L535" s="4" t="s">
        <v>11660</v>
      </c>
      <c r="M535" s="4" t="s">
        <v>11660</v>
      </c>
      <c r="N535" s="4" t="s">
        <v>11660</v>
      </c>
      <c r="P535" s="4">
        <v>0</v>
      </c>
      <c r="Q535" s="11"/>
      <c r="R535" s="15">
        <f t="shared" si="24"/>
        <v>0</v>
      </c>
      <c r="S535" s="16">
        <f t="shared" si="25"/>
        <v>0</v>
      </c>
    </row>
    <row r="536" spans="1:19" ht="50.1" customHeight="1" x14ac:dyDescent="0.3">
      <c r="A536" s="9">
        <f t="shared" si="26"/>
        <v>500</v>
      </c>
      <c r="B536" s="9" t="s">
        <v>1861</v>
      </c>
      <c r="C536" s="9" t="s">
        <v>1862</v>
      </c>
      <c r="D536" s="4" t="s">
        <v>265</v>
      </c>
      <c r="E536" s="9" t="s">
        <v>11667</v>
      </c>
      <c r="F536" s="9" t="s">
        <v>817</v>
      </c>
      <c r="G536" s="9" t="s">
        <v>885</v>
      </c>
      <c r="H536" s="9" t="s">
        <v>1869</v>
      </c>
      <c r="I536" s="9" t="s">
        <v>1870</v>
      </c>
      <c r="J536" s="9" t="s">
        <v>589</v>
      </c>
      <c r="K536" s="9" t="s">
        <v>1871</v>
      </c>
      <c r="L536" s="9" t="s">
        <v>1297</v>
      </c>
      <c r="M536" s="9" t="s">
        <v>1872</v>
      </c>
      <c r="N536" s="9" t="s">
        <v>1873</v>
      </c>
      <c r="P536" s="9">
        <v>1</v>
      </c>
      <c r="Q536" s="12"/>
      <c r="R536" s="17">
        <f t="shared" si="24"/>
        <v>3</v>
      </c>
      <c r="S536" s="18">
        <f t="shared" si="25"/>
        <v>10</v>
      </c>
    </row>
    <row r="537" spans="1:19" ht="50.1" customHeight="1" x14ac:dyDescent="0.3">
      <c r="A537" s="9">
        <f t="shared" si="26"/>
        <v>500</v>
      </c>
      <c r="B537" s="9" t="s">
        <v>1861</v>
      </c>
      <c r="C537" s="9" t="s">
        <v>1862</v>
      </c>
      <c r="D537" s="4" t="s">
        <v>265</v>
      </c>
      <c r="E537" s="9" t="s">
        <v>11667</v>
      </c>
      <c r="F537" s="9" t="s">
        <v>817</v>
      </c>
      <c r="G537" s="9" t="s">
        <v>891</v>
      </c>
      <c r="H537" s="9" t="s">
        <v>1874</v>
      </c>
      <c r="I537" s="9" t="s">
        <v>1875</v>
      </c>
      <c r="J537" s="9" t="s">
        <v>589</v>
      </c>
      <c r="K537" s="9" t="s">
        <v>1876</v>
      </c>
      <c r="L537" s="9" t="s">
        <v>1297</v>
      </c>
      <c r="M537" s="9" t="s">
        <v>1877</v>
      </c>
      <c r="N537" s="9" t="s">
        <v>1878</v>
      </c>
      <c r="P537" s="9">
        <v>1</v>
      </c>
      <c r="Q537" s="12"/>
      <c r="R537" s="17">
        <f t="shared" si="24"/>
        <v>3</v>
      </c>
      <c r="S537" s="18">
        <f t="shared" si="25"/>
        <v>10</v>
      </c>
    </row>
    <row r="538" spans="1:19" ht="50.1" customHeight="1" x14ac:dyDescent="0.3">
      <c r="A538" s="9">
        <f t="shared" si="26"/>
        <v>500</v>
      </c>
      <c r="B538" s="9" t="s">
        <v>1861</v>
      </c>
      <c r="C538" s="9" t="s">
        <v>1862</v>
      </c>
      <c r="D538" s="4" t="s">
        <v>265</v>
      </c>
      <c r="E538" s="9" t="s">
        <v>11667</v>
      </c>
      <c r="F538" s="9" t="s">
        <v>817</v>
      </c>
      <c r="G538" s="9" t="s">
        <v>891</v>
      </c>
      <c r="H538" s="9" t="s">
        <v>1879</v>
      </c>
      <c r="I538" s="9" t="s">
        <v>1880</v>
      </c>
      <c r="J538" s="9" t="s">
        <v>589</v>
      </c>
      <c r="K538" s="9" t="s">
        <v>1881</v>
      </c>
      <c r="L538" s="9" t="s">
        <v>1118</v>
      </c>
      <c r="M538" s="9" t="s">
        <v>1882</v>
      </c>
      <c r="N538" s="9" t="s">
        <v>1883</v>
      </c>
      <c r="P538" s="9">
        <v>1</v>
      </c>
      <c r="Q538" s="12"/>
      <c r="R538" s="17">
        <f t="shared" si="24"/>
        <v>3</v>
      </c>
      <c r="S538" s="18">
        <f t="shared" si="25"/>
        <v>10</v>
      </c>
    </row>
    <row r="539" spans="1:19" ht="50.1" customHeight="1" x14ac:dyDescent="0.3">
      <c r="A539" s="4">
        <f t="shared" si="26"/>
        <v>501</v>
      </c>
      <c r="B539" s="4" t="s">
        <v>1892</v>
      </c>
      <c r="C539" s="4" t="s">
        <v>1893</v>
      </c>
      <c r="D539" s="4" t="s">
        <v>265</v>
      </c>
      <c r="E539" s="4" t="s">
        <v>11667</v>
      </c>
      <c r="F539" s="4" t="s">
        <v>817</v>
      </c>
      <c r="G539" s="4" t="s">
        <v>818</v>
      </c>
      <c r="H539" s="4" t="s">
        <v>1898</v>
      </c>
      <c r="I539" s="4" t="s">
        <v>1899</v>
      </c>
      <c r="J539" s="4" t="s">
        <v>1123</v>
      </c>
      <c r="K539" s="4" t="s">
        <v>1900</v>
      </c>
      <c r="L539" s="4" t="s">
        <v>1901</v>
      </c>
      <c r="M539" s="4" t="s">
        <v>1902</v>
      </c>
      <c r="N539" s="4" t="s">
        <v>1903</v>
      </c>
      <c r="P539" s="4">
        <v>0</v>
      </c>
      <c r="Q539" s="11" t="s">
        <v>11664</v>
      </c>
      <c r="R539" s="15">
        <f t="shared" si="24"/>
        <v>0</v>
      </c>
      <c r="S539" s="16">
        <f t="shared" si="25"/>
        <v>0</v>
      </c>
    </row>
    <row r="540" spans="1:19" ht="50.1" customHeight="1" x14ac:dyDescent="0.3">
      <c r="A540" s="4">
        <f t="shared" si="26"/>
        <v>501</v>
      </c>
      <c r="B540" s="4" t="s">
        <v>1892</v>
      </c>
      <c r="C540" s="4" t="s">
        <v>1893</v>
      </c>
      <c r="D540" s="4" t="s">
        <v>265</v>
      </c>
      <c r="E540" s="4" t="s">
        <v>11667</v>
      </c>
      <c r="F540" s="4" t="s">
        <v>585</v>
      </c>
      <c r="G540" s="4" t="s">
        <v>1329</v>
      </c>
      <c r="H540" s="4" t="s">
        <v>1904</v>
      </c>
      <c r="I540" s="4" t="s">
        <v>277</v>
      </c>
      <c r="J540" s="4" t="s">
        <v>589</v>
      </c>
      <c r="K540" s="4" t="s">
        <v>1905</v>
      </c>
      <c r="L540" s="4" t="s">
        <v>1333</v>
      </c>
      <c r="M540" s="4" t="s">
        <v>1906</v>
      </c>
      <c r="N540" s="4" t="s">
        <v>277</v>
      </c>
      <c r="P540" s="4">
        <v>0</v>
      </c>
      <c r="Q540" s="11" t="s">
        <v>11663</v>
      </c>
      <c r="R540" s="15">
        <f t="shared" si="24"/>
        <v>0</v>
      </c>
      <c r="S540" s="16">
        <f t="shared" si="25"/>
        <v>0</v>
      </c>
    </row>
    <row r="541" spans="1:19" ht="50.1" customHeight="1" x14ac:dyDescent="0.3">
      <c r="A541" s="9">
        <f t="shared" si="26"/>
        <v>502</v>
      </c>
      <c r="B541" s="9" t="s">
        <v>1913</v>
      </c>
      <c r="C541" s="9" t="s">
        <v>1914</v>
      </c>
      <c r="D541" s="4" t="s">
        <v>265</v>
      </c>
      <c r="E541" s="9" t="s">
        <v>11667</v>
      </c>
      <c r="F541" s="9" t="s">
        <v>11660</v>
      </c>
      <c r="G541" s="9" t="s">
        <v>11660</v>
      </c>
      <c r="H541" s="9" t="s">
        <v>11660</v>
      </c>
      <c r="I541" s="9" t="s">
        <v>11660</v>
      </c>
      <c r="J541" s="9" t="s">
        <v>11660</v>
      </c>
      <c r="K541" s="9" t="s">
        <v>11660</v>
      </c>
      <c r="L541" s="9" t="s">
        <v>11660</v>
      </c>
      <c r="M541" s="9" t="s">
        <v>11660</v>
      </c>
      <c r="N541" s="9" t="s">
        <v>11660</v>
      </c>
      <c r="P541" s="9">
        <v>0</v>
      </c>
      <c r="Q541" s="12"/>
      <c r="R541" s="17">
        <f t="shared" si="24"/>
        <v>0</v>
      </c>
      <c r="S541" s="18">
        <f t="shared" si="25"/>
        <v>0</v>
      </c>
    </row>
    <row r="542" spans="1:19" ht="50.1" customHeight="1" x14ac:dyDescent="0.3">
      <c r="A542" s="4">
        <f t="shared" si="26"/>
        <v>503</v>
      </c>
      <c r="B542" s="4" t="s">
        <v>1957</v>
      </c>
      <c r="C542" s="4" t="s">
        <v>1958</v>
      </c>
      <c r="D542" s="4" t="s">
        <v>265</v>
      </c>
      <c r="E542" s="4" t="s">
        <v>11667</v>
      </c>
      <c r="F542" s="4" t="s">
        <v>11660</v>
      </c>
      <c r="G542" s="4" t="s">
        <v>11660</v>
      </c>
      <c r="H542" s="4" t="s">
        <v>11660</v>
      </c>
      <c r="I542" s="4" t="s">
        <v>11660</v>
      </c>
      <c r="J542" s="4" t="s">
        <v>11660</v>
      </c>
      <c r="K542" s="4" t="s">
        <v>11660</v>
      </c>
      <c r="L542" s="4" t="s">
        <v>11660</v>
      </c>
      <c r="M542" s="4" t="s">
        <v>11660</v>
      </c>
      <c r="N542" s="4" t="s">
        <v>11660</v>
      </c>
      <c r="P542" s="4">
        <v>0</v>
      </c>
      <c r="Q542" s="11"/>
      <c r="R542" s="15">
        <f t="shared" si="24"/>
        <v>0</v>
      </c>
      <c r="S542" s="16">
        <f t="shared" si="25"/>
        <v>0</v>
      </c>
    </row>
    <row r="543" spans="1:19" ht="50.1" customHeight="1" x14ac:dyDescent="0.3">
      <c r="A543" s="9">
        <f t="shared" si="26"/>
        <v>504</v>
      </c>
      <c r="B543" s="9" t="s">
        <v>1976</v>
      </c>
      <c r="C543" s="9" t="s">
        <v>1977</v>
      </c>
      <c r="D543" s="4" t="s">
        <v>265</v>
      </c>
      <c r="E543" s="9" t="s">
        <v>11667</v>
      </c>
      <c r="F543" s="9" t="s">
        <v>11660</v>
      </c>
      <c r="G543" s="9" t="s">
        <v>11660</v>
      </c>
      <c r="H543" s="9" t="s">
        <v>11660</v>
      </c>
      <c r="I543" s="9" t="s">
        <v>11660</v>
      </c>
      <c r="J543" s="9" t="s">
        <v>11660</v>
      </c>
      <c r="K543" s="9" t="s">
        <v>11660</v>
      </c>
      <c r="L543" s="9" t="s">
        <v>11660</v>
      </c>
      <c r="M543" s="9" t="s">
        <v>11660</v>
      </c>
      <c r="N543" s="9" t="s">
        <v>11660</v>
      </c>
      <c r="P543" s="9">
        <v>0</v>
      </c>
      <c r="Q543" s="12"/>
      <c r="R543" s="17">
        <f t="shared" si="24"/>
        <v>0</v>
      </c>
      <c r="S543" s="18">
        <f t="shared" si="25"/>
        <v>0</v>
      </c>
    </row>
    <row r="544" spans="1:19" ht="50.1" customHeight="1" x14ac:dyDescent="0.3">
      <c r="A544" s="4">
        <f t="shared" si="26"/>
        <v>505</v>
      </c>
      <c r="B544" s="4" t="s">
        <v>2028</v>
      </c>
      <c r="C544" s="4" t="s">
        <v>2029</v>
      </c>
      <c r="D544" s="4" t="s">
        <v>265</v>
      </c>
      <c r="E544" s="4" t="s">
        <v>11667</v>
      </c>
      <c r="F544" s="4" t="s">
        <v>11660</v>
      </c>
      <c r="G544" s="4" t="s">
        <v>11660</v>
      </c>
      <c r="H544" s="4" t="s">
        <v>11660</v>
      </c>
      <c r="I544" s="4" t="s">
        <v>11660</v>
      </c>
      <c r="J544" s="4" t="s">
        <v>11660</v>
      </c>
      <c r="K544" s="4" t="s">
        <v>11660</v>
      </c>
      <c r="L544" s="4" t="s">
        <v>11660</v>
      </c>
      <c r="M544" s="4" t="s">
        <v>11660</v>
      </c>
      <c r="N544" s="4" t="s">
        <v>11660</v>
      </c>
      <c r="P544" s="4">
        <v>0</v>
      </c>
      <c r="Q544" s="11"/>
      <c r="R544" s="15">
        <f t="shared" si="24"/>
        <v>0</v>
      </c>
      <c r="S544" s="16">
        <f t="shared" si="25"/>
        <v>0</v>
      </c>
    </row>
    <row r="545" spans="1:19" ht="50.1" customHeight="1" x14ac:dyDescent="0.3">
      <c r="A545" s="9">
        <f t="shared" si="26"/>
        <v>506</v>
      </c>
      <c r="B545" s="9" t="s">
        <v>2081</v>
      </c>
      <c r="C545" s="9" t="s">
        <v>2082</v>
      </c>
      <c r="D545" s="4" t="s">
        <v>265</v>
      </c>
      <c r="E545" s="9" t="s">
        <v>11667</v>
      </c>
      <c r="F545" s="9" t="s">
        <v>817</v>
      </c>
      <c r="G545" s="9" t="s">
        <v>818</v>
      </c>
      <c r="H545" s="9" t="s">
        <v>2087</v>
      </c>
      <c r="I545" s="9" t="s">
        <v>2088</v>
      </c>
      <c r="J545" s="9" t="s">
        <v>589</v>
      </c>
      <c r="K545" s="9" t="s">
        <v>2089</v>
      </c>
      <c r="L545" s="9" t="s">
        <v>2090</v>
      </c>
      <c r="M545" s="9" t="s">
        <v>2091</v>
      </c>
      <c r="N545" s="9" t="s">
        <v>2092</v>
      </c>
      <c r="P545" s="9">
        <v>1</v>
      </c>
      <c r="Q545" s="12"/>
      <c r="R545" s="17">
        <f t="shared" si="24"/>
        <v>3</v>
      </c>
      <c r="S545" s="18">
        <f t="shared" si="25"/>
        <v>10</v>
      </c>
    </row>
    <row r="546" spans="1:19" ht="50.1" customHeight="1" x14ac:dyDescent="0.3">
      <c r="A546" s="9">
        <f t="shared" si="26"/>
        <v>506</v>
      </c>
      <c r="B546" s="9" t="s">
        <v>2081</v>
      </c>
      <c r="C546" s="9" t="s">
        <v>2082</v>
      </c>
      <c r="D546" s="4" t="s">
        <v>265</v>
      </c>
      <c r="E546" s="9" t="s">
        <v>11667</v>
      </c>
      <c r="F546" s="9" t="s">
        <v>817</v>
      </c>
      <c r="G546" s="9" t="s">
        <v>818</v>
      </c>
      <c r="H546" s="9" t="s">
        <v>2093</v>
      </c>
      <c r="I546" s="9" t="s">
        <v>2094</v>
      </c>
      <c r="J546" s="9" t="s">
        <v>589</v>
      </c>
      <c r="K546" s="9" t="s">
        <v>2095</v>
      </c>
      <c r="L546" s="9" t="s">
        <v>2096</v>
      </c>
      <c r="M546" s="9" t="s">
        <v>2097</v>
      </c>
      <c r="N546" s="9" t="s">
        <v>2098</v>
      </c>
      <c r="P546" s="9">
        <v>1</v>
      </c>
      <c r="Q546" s="12"/>
      <c r="R546" s="17">
        <f t="shared" si="24"/>
        <v>3</v>
      </c>
      <c r="S546" s="18">
        <f t="shared" si="25"/>
        <v>10</v>
      </c>
    </row>
    <row r="547" spans="1:19" ht="50.1" customHeight="1" x14ac:dyDescent="0.3">
      <c r="A547" s="9">
        <f t="shared" si="26"/>
        <v>506</v>
      </c>
      <c r="B547" s="9" t="s">
        <v>2081</v>
      </c>
      <c r="C547" s="9" t="s">
        <v>2082</v>
      </c>
      <c r="D547" s="4" t="s">
        <v>265</v>
      </c>
      <c r="E547" s="9" t="s">
        <v>11667</v>
      </c>
      <c r="F547" s="9" t="s">
        <v>817</v>
      </c>
      <c r="G547" s="9" t="s">
        <v>818</v>
      </c>
      <c r="H547" s="9" t="s">
        <v>2099</v>
      </c>
      <c r="I547" s="9" t="s">
        <v>2100</v>
      </c>
      <c r="J547" s="9" t="s">
        <v>589</v>
      </c>
      <c r="K547" s="9" t="s">
        <v>2101</v>
      </c>
      <c r="L547" s="9" t="s">
        <v>2102</v>
      </c>
      <c r="M547" s="9" t="s">
        <v>2091</v>
      </c>
      <c r="N547" s="9" t="s">
        <v>2092</v>
      </c>
      <c r="P547" s="9">
        <v>1</v>
      </c>
      <c r="Q547" s="12"/>
      <c r="R547" s="17">
        <f t="shared" si="24"/>
        <v>3</v>
      </c>
      <c r="S547" s="18">
        <f t="shared" si="25"/>
        <v>10</v>
      </c>
    </row>
    <row r="548" spans="1:19" ht="50.1" customHeight="1" x14ac:dyDescent="0.3">
      <c r="A548" s="4">
        <f t="shared" si="26"/>
        <v>507</v>
      </c>
      <c r="B548" s="4" t="s">
        <v>2125</v>
      </c>
      <c r="C548" s="4" t="s">
        <v>2126</v>
      </c>
      <c r="D548" s="4" t="s">
        <v>265</v>
      </c>
      <c r="E548" s="4" t="s">
        <v>11667</v>
      </c>
      <c r="F548" s="4" t="s">
        <v>11660</v>
      </c>
      <c r="G548" s="4" t="s">
        <v>11660</v>
      </c>
      <c r="H548" s="4" t="s">
        <v>11660</v>
      </c>
      <c r="I548" s="4" t="s">
        <v>11660</v>
      </c>
      <c r="J548" s="4" t="s">
        <v>11660</v>
      </c>
      <c r="K548" s="4" t="s">
        <v>11660</v>
      </c>
      <c r="L548" s="4" t="s">
        <v>11660</v>
      </c>
      <c r="M548" s="4" t="s">
        <v>11660</v>
      </c>
      <c r="N548" s="4" t="s">
        <v>11660</v>
      </c>
      <c r="P548" s="4">
        <v>0</v>
      </c>
      <c r="Q548" s="11"/>
      <c r="R548" s="15">
        <f t="shared" si="24"/>
        <v>0</v>
      </c>
      <c r="S548" s="16">
        <f t="shared" si="25"/>
        <v>0</v>
      </c>
    </row>
    <row r="549" spans="1:19" ht="50.1" customHeight="1" x14ac:dyDescent="0.3">
      <c r="A549" s="9">
        <f t="shared" si="26"/>
        <v>508</v>
      </c>
      <c r="B549" s="9" t="s">
        <v>2240</v>
      </c>
      <c r="C549" s="9" t="s">
        <v>2241</v>
      </c>
      <c r="D549" s="4" t="s">
        <v>265</v>
      </c>
      <c r="E549" s="9" t="s">
        <v>11667</v>
      </c>
      <c r="F549" s="9" t="s">
        <v>11660</v>
      </c>
      <c r="G549" s="9" t="s">
        <v>11660</v>
      </c>
      <c r="H549" s="9" t="s">
        <v>11660</v>
      </c>
      <c r="I549" s="9" t="s">
        <v>11660</v>
      </c>
      <c r="J549" s="9" t="s">
        <v>11660</v>
      </c>
      <c r="K549" s="9" t="s">
        <v>11660</v>
      </c>
      <c r="L549" s="9" t="s">
        <v>11660</v>
      </c>
      <c r="M549" s="9" t="s">
        <v>11660</v>
      </c>
      <c r="N549" s="9" t="s">
        <v>11660</v>
      </c>
      <c r="P549" s="9">
        <v>0</v>
      </c>
      <c r="Q549" s="12"/>
      <c r="R549" s="17">
        <f t="shared" si="24"/>
        <v>0</v>
      </c>
      <c r="S549" s="18">
        <f t="shared" si="25"/>
        <v>0</v>
      </c>
    </row>
    <row r="550" spans="1:19" ht="50.1" customHeight="1" x14ac:dyDescent="0.3">
      <c r="A550" s="4">
        <f t="shared" si="26"/>
        <v>509</v>
      </c>
      <c r="B550" s="4" t="s">
        <v>2288</v>
      </c>
      <c r="C550" s="4" t="s">
        <v>2289</v>
      </c>
      <c r="D550" s="4" t="s">
        <v>265</v>
      </c>
      <c r="E550" s="4" t="s">
        <v>11667</v>
      </c>
      <c r="F550" s="4" t="s">
        <v>11660</v>
      </c>
      <c r="G550" s="4" t="s">
        <v>11660</v>
      </c>
      <c r="H550" s="4" t="s">
        <v>11660</v>
      </c>
      <c r="I550" s="4" t="s">
        <v>11660</v>
      </c>
      <c r="J550" s="4" t="s">
        <v>11660</v>
      </c>
      <c r="K550" s="4" t="s">
        <v>11660</v>
      </c>
      <c r="L550" s="4" t="s">
        <v>11660</v>
      </c>
      <c r="M550" s="4" t="s">
        <v>11660</v>
      </c>
      <c r="N550" s="4" t="s">
        <v>11660</v>
      </c>
      <c r="P550" s="4">
        <v>0</v>
      </c>
      <c r="Q550" s="11"/>
      <c r="R550" s="15">
        <f t="shared" si="24"/>
        <v>0</v>
      </c>
      <c r="S550" s="16">
        <f t="shared" si="25"/>
        <v>0</v>
      </c>
    </row>
    <row r="551" spans="1:19" ht="50.1" customHeight="1" x14ac:dyDescent="0.3">
      <c r="A551" s="9">
        <f t="shared" si="26"/>
        <v>510</v>
      </c>
      <c r="B551" s="9" t="s">
        <v>2340</v>
      </c>
      <c r="C551" s="9" t="s">
        <v>2341</v>
      </c>
      <c r="D551" s="4" t="s">
        <v>265</v>
      </c>
      <c r="E551" s="9" t="s">
        <v>11667</v>
      </c>
      <c r="F551" s="9" t="s">
        <v>11660</v>
      </c>
      <c r="G551" s="9" t="s">
        <v>11660</v>
      </c>
      <c r="H551" s="9" t="s">
        <v>11660</v>
      </c>
      <c r="I551" s="9" t="s">
        <v>11660</v>
      </c>
      <c r="J551" s="9" t="s">
        <v>11660</v>
      </c>
      <c r="K551" s="9" t="s">
        <v>11660</v>
      </c>
      <c r="L551" s="9" t="s">
        <v>11660</v>
      </c>
      <c r="M551" s="9" t="s">
        <v>11660</v>
      </c>
      <c r="N551" s="9" t="s">
        <v>11660</v>
      </c>
      <c r="P551" s="9">
        <v>0</v>
      </c>
      <c r="Q551" s="12"/>
      <c r="R551" s="17">
        <f t="shared" si="24"/>
        <v>0</v>
      </c>
      <c r="S551" s="18">
        <f t="shared" si="25"/>
        <v>0</v>
      </c>
    </row>
    <row r="552" spans="1:19" ht="50.1" customHeight="1" x14ac:dyDescent="0.3">
      <c r="A552" s="4">
        <f t="shared" si="26"/>
        <v>511</v>
      </c>
      <c r="B552" s="4" t="s">
        <v>2360</v>
      </c>
      <c r="C552" s="4" t="s">
        <v>2361</v>
      </c>
      <c r="D552" s="4" t="s">
        <v>265</v>
      </c>
      <c r="E552" s="4" t="s">
        <v>11667</v>
      </c>
      <c r="F552" s="4" t="s">
        <v>11660</v>
      </c>
      <c r="G552" s="4" t="s">
        <v>11660</v>
      </c>
      <c r="H552" s="4" t="s">
        <v>11660</v>
      </c>
      <c r="I552" s="4" t="s">
        <v>11660</v>
      </c>
      <c r="J552" s="4" t="s">
        <v>11660</v>
      </c>
      <c r="K552" s="4" t="s">
        <v>11660</v>
      </c>
      <c r="L552" s="4" t="s">
        <v>11660</v>
      </c>
      <c r="M552" s="4" t="s">
        <v>11660</v>
      </c>
      <c r="N552" s="4" t="s">
        <v>11660</v>
      </c>
      <c r="P552" s="4">
        <v>0</v>
      </c>
      <c r="Q552" s="11"/>
      <c r="R552" s="15">
        <f t="shared" si="24"/>
        <v>0</v>
      </c>
      <c r="S552" s="16">
        <f t="shared" si="25"/>
        <v>0</v>
      </c>
    </row>
    <row r="553" spans="1:19" ht="50.1" customHeight="1" x14ac:dyDescent="0.3">
      <c r="A553" s="9">
        <f t="shared" si="26"/>
        <v>512</v>
      </c>
      <c r="B553" s="9" t="s">
        <v>2372</v>
      </c>
      <c r="C553" s="9" t="s">
        <v>2373</v>
      </c>
      <c r="D553" s="4" t="s">
        <v>265</v>
      </c>
      <c r="E553" s="9" t="s">
        <v>11667</v>
      </c>
      <c r="F553" s="9" t="s">
        <v>11660</v>
      </c>
      <c r="G553" s="9" t="s">
        <v>11660</v>
      </c>
      <c r="H553" s="9" t="s">
        <v>11660</v>
      </c>
      <c r="I553" s="9" t="s">
        <v>11660</v>
      </c>
      <c r="J553" s="9" t="s">
        <v>11660</v>
      </c>
      <c r="K553" s="9" t="s">
        <v>11660</v>
      </c>
      <c r="L553" s="9" t="s">
        <v>11660</v>
      </c>
      <c r="M553" s="9" t="s">
        <v>11660</v>
      </c>
      <c r="N553" s="9" t="s">
        <v>11660</v>
      </c>
      <c r="P553" s="9">
        <v>0</v>
      </c>
      <c r="Q553" s="12"/>
      <c r="R553" s="17">
        <f t="shared" si="24"/>
        <v>0</v>
      </c>
      <c r="S553" s="18">
        <f t="shared" si="25"/>
        <v>0</v>
      </c>
    </row>
    <row r="554" spans="1:19" ht="50.1" customHeight="1" x14ac:dyDescent="0.3">
      <c r="A554" s="4">
        <f t="shared" si="26"/>
        <v>513</v>
      </c>
      <c r="B554" s="4" t="s">
        <v>2411</v>
      </c>
      <c r="C554" s="4" t="s">
        <v>2412</v>
      </c>
      <c r="D554" s="4" t="s">
        <v>265</v>
      </c>
      <c r="E554" s="4" t="s">
        <v>11667</v>
      </c>
      <c r="F554" s="4" t="s">
        <v>11660</v>
      </c>
      <c r="G554" s="4" t="s">
        <v>11660</v>
      </c>
      <c r="H554" s="4" t="s">
        <v>11660</v>
      </c>
      <c r="I554" s="4" t="s">
        <v>11660</v>
      </c>
      <c r="J554" s="4" t="s">
        <v>11660</v>
      </c>
      <c r="K554" s="4" t="s">
        <v>11660</v>
      </c>
      <c r="L554" s="4" t="s">
        <v>11660</v>
      </c>
      <c r="M554" s="4" t="s">
        <v>11660</v>
      </c>
      <c r="N554" s="4" t="s">
        <v>11660</v>
      </c>
      <c r="P554" s="4">
        <v>0</v>
      </c>
      <c r="Q554" s="11"/>
      <c r="R554" s="15">
        <f t="shared" si="24"/>
        <v>0</v>
      </c>
      <c r="S554" s="16">
        <f t="shared" si="25"/>
        <v>0</v>
      </c>
    </row>
    <row r="555" spans="1:19" ht="50.1" customHeight="1" x14ac:dyDescent="0.3">
      <c r="A555" s="9">
        <f t="shared" si="26"/>
        <v>514</v>
      </c>
      <c r="B555" s="9" t="s">
        <v>2452</v>
      </c>
      <c r="C555" s="9" t="s">
        <v>2453</v>
      </c>
      <c r="D555" s="4" t="s">
        <v>265</v>
      </c>
      <c r="E555" s="9" t="s">
        <v>11667</v>
      </c>
      <c r="F555" s="9" t="s">
        <v>11660</v>
      </c>
      <c r="G555" s="9" t="s">
        <v>11660</v>
      </c>
      <c r="H555" s="9" t="s">
        <v>11660</v>
      </c>
      <c r="I555" s="9" t="s">
        <v>11660</v>
      </c>
      <c r="J555" s="9" t="s">
        <v>11660</v>
      </c>
      <c r="K555" s="9" t="s">
        <v>11660</v>
      </c>
      <c r="L555" s="9" t="s">
        <v>11660</v>
      </c>
      <c r="M555" s="9" t="s">
        <v>11660</v>
      </c>
      <c r="N555" s="9" t="s">
        <v>11660</v>
      </c>
      <c r="P555" s="9">
        <v>0</v>
      </c>
      <c r="Q555" s="12"/>
      <c r="R555" s="17">
        <f t="shared" si="24"/>
        <v>0</v>
      </c>
      <c r="S555" s="18">
        <f t="shared" si="25"/>
        <v>0</v>
      </c>
    </row>
    <row r="556" spans="1:19" ht="50.1" customHeight="1" x14ac:dyDescent="0.3">
      <c r="A556" s="4">
        <f t="shared" si="26"/>
        <v>515</v>
      </c>
      <c r="B556" s="4" t="s">
        <v>2481</v>
      </c>
      <c r="C556" s="4" t="s">
        <v>2482</v>
      </c>
      <c r="D556" s="4" t="s">
        <v>265</v>
      </c>
      <c r="E556" s="4" t="s">
        <v>11667</v>
      </c>
      <c r="F556" s="4" t="s">
        <v>11660</v>
      </c>
      <c r="G556" s="4" t="s">
        <v>11660</v>
      </c>
      <c r="H556" s="4" t="s">
        <v>11660</v>
      </c>
      <c r="I556" s="4" t="s">
        <v>11660</v>
      </c>
      <c r="J556" s="4" t="s">
        <v>11660</v>
      </c>
      <c r="K556" s="4" t="s">
        <v>11660</v>
      </c>
      <c r="L556" s="4" t="s">
        <v>11660</v>
      </c>
      <c r="M556" s="4" t="s">
        <v>11660</v>
      </c>
      <c r="N556" s="4" t="s">
        <v>11660</v>
      </c>
      <c r="P556" s="4">
        <v>0</v>
      </c>
      <c r="Q556" s="11"/>
      <c r="R556" s="15">
        <f t="shared" si="24"/>
        <v>0</v>
      </c>
      <c r="S556" s="16">
        <f t="shared" si="25"/>
        <v>0</v>
      </c>
    </row>
    <row r="557" spans="1:19" ht="50.1" customHeight="1" x14ac:dyDescent="0.3">
      <c r="A557" s="9">
        <f t="shared" si="26"/>
        <v>516</v>
      </c>
      <c r="B557" s="9" t="s">
        <v>2526</v>
      </c>
      <c r="C557" s="9" t="s">
        <v>2527</v>
      </c>
      <c r="D557" s="4" t="s">
        <v>265</v>
      </c>
      <c r="E557" s="9" t="s">
        <v>11667</v>
      </c>
      <c r="F557" s="9" t="s">
        <v>11660</v>
      </c>
      <c r="G557" s="9" t="s">
        <v>11660</v>
      </c>
      <c r="H557" s="9" t="s">
        <v>11660</v>
      </c>
      <c r="I557" s="9" t="s">
        <v>11660</v>
      </c>
      <c r="J557" s="9" t="s">
        <v>11660</v>
      </c>
      <c r="K557" s="9" t="s">
        <v>11660</v>
      </c>
      <c r="L557" s="9" t="s">
        <v>11660</v>
      </c>
      <c r="M557" s="9" t="s">
        <v>11660</v>
      </c>
      <c r="N557" s="9" t="s">
        <v>11660</v>
      </c>
      <c r="P557" s="9">
        <v>0</v>
      </c>
      <c r="Q557" s="12"/>
      <c r="R557" s="17">
        <f t="shared" si="24"/>
        <v>0</v>
      </c>
      <c r="S557" s="18">
        <f t="shared" si="25"/>
        <v>0</v>
      </c>
    </row>
    <row r="558" spans="1:19" ht="50.1" customHeight="1" x14ac:dyDescent="0.3">
      <c r="A558" s="4">
        <f t="shared" si="26"/>
        <v>517</v>
      </c>
      <c r="B558" s="4" t="s">
        <v>2576</v>
      </c>
      <c r="C558" s="4" t="s">
        <v>2577</v>
      </c>
      <c r="D558" s="4" t="s">
        <v>265</v>
      </c>
      <c r="E558" s="4" t="s">
        <v>11667</v>
      </c>
      <c r="F558" s="4" t="s">
        <v>11660</v>
      </c>
      <c r="G558" s="4" t="s">
        <v>11660</v>
      </c>
      <c r="H558" s="4" t="s">
        <v>11660</v>
      </c>
      <c r="I558" s="4" t="s">
        <v>11660</v>
      </c>
      <c r="J558" s="4" t="s">
        <v>11660</v>
      </c>
      <c r="K558" s="4" t="s">
        <v>11660</v>
      </c>
      <c r="L558" s="4" t="s">
        <v>11660</v>
      </c>
      <c r="M558" s="4" t="s">
        <v>11660</v>
      </c>
      <c r="N558" s="4" t="s">
        <v>11660</v>
      </c>
      <c r="P558" s="4">
        <v>0</v>
      </c>
      <c r="Q558" s="11"/>
      <c r="R558" s="15">
        <f t="shared" si="24"/>
        <v>0</v>
      </c>
      <c r="S558" s="16">
        <f t="shared" si="25"/>
        <v>0</v>
      </c>
    </row>
    <row r="559" spans="1:19" ht="50.1" customHeight="1" x14ac:dyDescent="0.3">
      <c r="A559" s="9">
        <f t="shared" si="26"/>
        <v>518</v>
      </c>
      <c r="B559" s="9" t="s">
        <v>2590</v>
      </c>
      <c r="C559" s="9" t="s">
        <v>2591</v>
      </c>
      <c r="D559" s="4" t="s">
        <v>265</v>
      </c>
      <c r="E559" s="9" t="s">
        <v>11667</v>
      </c>
      <c r="F559" s="9" t="s">
        <v>11660</v>
      </c>
      <c r="G559" s="9" t="s">
        <v>11660</v>
      </c>
      <c r="H559" s="9" t="s">
        <v>11660</v>
      </c>
      <c r="I559" s="9" t="s">
        <v>11660</v>
      </c>
      <c r="J559" s="9" t="s">
        <v>11660</v>
      </c>
      <c r="K559" s="9" t="s">
        <v>11660</v>
      </c>
      <c r="L559" s="9" t="s">
        <v>11660</v>
      </c>
      <c r="M559" s="9" t="s">
        <v>11660</v>
      </c>
      <c r="N559" s="9" t="s">
        <v>11660</v>
      </c>
      <c r="P559" s="9">
        <v>0</v>
      </c>
      <c r="Q559" s="12"/>
      <c r="R559" s="17">
        <f t="shared" si="24"/>
        <v>0</v>
      </c>
      <c r="S559" s="18">
        <f t="shared" si="25"/>
        <v>0</v>
      </c>
    </row>
    <row r="560" spans="1:19" ht="50.1" customHeight="1" x14ac:dyDescent="0.3">
      <c r="A560" s="4">
        <f t="shared" si="26"/>
        <v>519</v>
      </c>
      <c r="B560" s="4" t="s">
        <v>2604</v>
      </c>
      <c r="C560" s="4" t="s">
        <v>2605</v>
      </c>
      <c r="D560" s="4" t="s">
        <v>265</v>
      </c>
      <c r="E560" s="4" t="s">
        <v>11667</v>
      </c>
      <c r="F560" s="4" t="s">
        <v>11660</v>
      </c>
      <c r="G560" s="4" t="s">
        <v>11660</v>
      </c>
      <c r="H560" s="4" t="s">
        <v>11660</v>
      </c>
      <c r="I560" s="4" t="s">
        <v>11660</v>
      </c>
      <c r="J560" s="4" t="s">
        <v>11660</v>
      </c>
      <c r="K560" s="4" t="s">
        <v>11660</v>
      </c>
      <c r="L560" s="4" t="s">
        <v>11660</v>
      </c>
      <c r="M560" s="4" t="s">
        <v>11660</v>
      </c>
      <c r="N560" s="4" t="s">
        <v>11660</v>
      </c>
      <c r="P560" s="4">
        <v>0</v>
      </c>
      <c r="Q560" s="11"/>
      <c r="R560" s="15">
        <f t="shared" si="24"/>
        <v>0</v>
      </c>
      <c r="S560" s="16">
        <f t="shared" si="25"/>
        <v>0</v>
      </c>
    </row>
    <row r="561" spans="1:19" ht="50.1" customHeight="1" x14ac:dyDescent="0.3">
      <c r="A561" s="9">
        <f t="shared" si="26"/>
        <v>520</v>
      </c>
      <c r="B561" s="9" t="s">
        <v>2661</v>
      </c>
      <c r="C561" s="9" t="s">
        <v>2662</v>
      </c>
      <c r="D561" s="4" t="s">
        <v>265</v>
      </c>
      <c r="E561" s="9" t="s">
        <v>11667</v>
      </c>
      <c r="F561" s="9" t="s">
        <v>11660</v>
      </c>
      <c r="G561" s="9" t="s">
        <v>11660</v>
      </c>
      <c r="H561" s="9" t="s">
        <v>11660</v>
      </c>
      <c r="I561" s="9" t="s">
        <v>11660</v>
      </c>
      <c r="J561" s="9" t="s">
        <v>11660</v>
      </c>
      <c r="K561" s="9" t="s">
        <v>11660</v>
      </c>
      <c r="L561" s="9" t="s">
        <v>11660</v>
      </c>
      <c r="M561" s="9" t="s">
        <v>11660</v>
      </c>
      <c r="N561" s="9" t="s">
        <v>11660</v>
      </c>
      <c r="P561" s="9">
        <v>0</v>
      </c>
      <c r="Q561" s="12"/>
      <c r="R561" s="17">
        <f t="shared" si="24"/>
        <v>0</v>
      </c>
      <c r="S561" s="18">
        <f t="shared" si="25"/>
        <v>0</v>
      </c>
    </row>
    <row r="562" spans="1:19" ht="50.1" customHeight="1" x14ac:dyDescent="0.3">
      <c r="A562" s="4">
        <f t="shared" si="26"/>
        <v>521</v>
      </c>
      <c r="B562" s="4" t="s">
        <v>2671</v>
      </c>
      <c r="C562" s="4" t="s">
        <v>2672</v>
      </c>
      <c r="D562" s="4" t="s">
        <v>265</v>
      </c>
      <c r="E562" s="4" t="s">
        <v>11667</v>
      </c>
      <c r="F562" s="4" t="s">
        <v>817</v>
      </c>
      <c r="G562" s="4" t="s">
        <v>891</v>
      </c>
      <c r="H562" s="4" t="s">
        <v>2677</v>
      </c>
      <c r="I562" s="4" t="s">
        <v>2678</v>
      </c>
      <c r="J562" s="4" t="s">
        <v>589</v>
      </c>
      <c r="K562" s="4" t="s">
        <v>2679</v>
      </c>
      <c r="L562" s="4" t="s">
        <v>2096</v>
      </c>
      <c r="M562" s="4" t="s">
        <v>2680</v>
      </c>
      <c r="N562" s="4" t="s">
        <v>2681</v>
      </c>
      <c r="P562" s="4">
        <v>1</v>
      </c>
      <c r="Q562" s="11"/>
      <c r="R562" s="15">
        <f t="shared" si="24"/>
        <v>1</v>
      </c>
      <c r="S562" s="16">
        <f t="shared" si="25"/>
        <v>6</v>
      </c>
    </row>
    <row r="563" spans="1:19" ht="50.1" customHeight="1" x14ac:dyDescent="0.3">
      <c r="A563" s="9">
        <f t="shared" si="26"/>
        <v>522</v>
      </c>
      <c r="B563" s="9" t="s">
        <v>2692</v>
      </c>
      <c r="C563" s="9" t="s">
        <v>2693</v>
      </c>
      <c r="D563" s="4" t="s">
        <v>265</v>
      </c>
      <c r="E563" s="9" t="s">
        <v>11667</v>
      </c>
      <c r="F563" s="9" t="s">
        <v>11660</v>
      </c>
      <c r="G563" s="9" t="s">
        <v>11660</v>
      </c>
      <c r="H563" s="9" t="s">
        <v>11660</v>
      </c>
      <c r="I563" s="9" t="s">
        <v>11660</v>
      </c>
      <c r="J563" s="9" t="s">
        <v>11660</v>
      </c>
      <c r="K563" s="9" t="s">
        <v>11660</v>
      </c>
      <c r="L563" s="9" t="s">
        <v>11660</v>
      </c>
      <c r="M563" s="9" t="s">
        <v>11660</v>
      </c>
      <c r="N563" s="9" t="s">
        <v>11660</v>
      </c>
      <c r="P563" s="9">
        <v>0</v>
      </c>
      <c r="Q563" s="12"/>
      <c r="R563" s="17">
        <f t="shared" si="24"/>
        <v>0</v>
      </c>
      <c r="S563" s="18">
        <f t="shared" si="25"/>
        <v>0</v>
      </c>
    </row>
    <row r="564" spans="1:19" ht="50.1" customHeight="1" x14ac:dyDescent="0.3">
      <c r="A564" s="4">
        <f t="shared" si="26"/>
        <v>523</v>
      </c>
      <c r="B564" s="4" t="s">
        <v>2717</v>
      </c>
      <c r="C564" s="4" t="s">
        <v>2718</v>
      </c>
      <c r="D564" s="4" t="s">
        <v>265</v>
      </c>
      <c r="E564" s="4" t="s">
        <v>11667</v>
      </c>
      <c r="F564" s="4" t="s">
        <v>11660</v>
      </c>
      <c r="G564" s="4" t="s">
        <v>11660</v>
      </c>
      <c r="H564" s="4" t="s">
        <v>11660</v>
      </c>
      <c r="I564" s="4" t="s">
        <v>11660</v>
      </c>
      <c r="J564" s="4" t="s">
        <v>11660</v>
      </c>
      <c r="K564" s="4" t="s">
        <v>11660</v>
      </c>
      <c r="L564" s="4" t="s">
        <v>11660</v>
      </c>
      <c r="M564" s="4" t="s">
        <v>11660</v>
      </c>
      <c r="N564" s="4" t="s">
        <v>11660</v>
      </c>
      <c r="P564" s="4">
        <v>0</v>
      </c>
      <c r="Q564" s="11"/>
      <c r="R564" s="15">
        <f t="shared" si="24"/>
        <v>0</v>
      </c>
      <c r="S564" s="16">
        <f t="shared" si="25"/>
        <v>0</v>
      </c>
    </row>
    <row r="565" spans="1:19" ht="50.1" customHeight="1" x14ac:dyDescent="0.3">
      <c r="A565" s="9">
        <f t="shared" si="26"/>
        <v>524</v>
      </c>
      <c r="B565" s="9" t="s">
        <v>2754</v>
      </c>
      <c r="C565" s="9" t="s">
        <v>2755</v>
      </c>
      <c r="D565" s="4" t="s">
        <v>265</v>
      </c>
      <c r="E565" s="9" t="s">
        <v>11667</v>
      </c>
      <c r="F565" s="9" t="s">
        <v>817</v>
      </c>
      <c r="G565" s="9" t="s">
        <v>586</v>
      </c>
      <c r="H565" s="9" t="s">
        <v>2760</v>
      </c>
      <c r="I565" s="9" t="s">
        <v>2761</v>
      </c>
      <c r="J565" s="9" t="s">
        <v>589</v>
      </c>
      <c r="K565" s="9" t="s">
        <v>2762</v>
      </c>
      <c r="L565" s="9" t="s">
        <v>2096</v>
      </c>
      <c r="M565" s="9" t="s">
        <v>2763</v>
      </c>
      <c r="N565" s="9" t="s">
        <v>2764</v>
      </c>
      <c r="P565" s="9">
        <v>0</v>
      </c>
      <c r="Q565" s="12"/>
      <c r="R565" s="17">
        <f t="shared" si="24"/>
        <v>0</v>
      </c>
      <c r="S565" s="18">
        <f t="shared" si="25"/>
        <v>0</v>
      </c>
    </row>
    <row r="566" spans="1:19" ht="50.1" customHeight="1" x14ac:dyDescent="0.3">
      <c r="A566" s="4">
        <f t="shared" si="26"/>
        <v>525</v>
      </c>
      <c r="B566" s="4" t="s">
        <v>2771</v>
      </c>
      <c r="C566" s="4" t="s">
        <v>2772</v>
      </c>
      <c r="D566" s="4" t="s">
        <v>265</v>
      </c>
      <c r="E566" s="4" t="s">
        <v>11667</v>
      </c>
      <c r="F566" s="4" t="s">
        <v>11660</v>
      </c>
      <c r="G566" s="4" t="s">
        <v>11660</v>
      </c>
      <c r="H566" s="4" t="s">
        <v>11660</v>
      </c>
      <c r="I566" s="4" t="s">
        <v>11660</v>
      </c>
      <c r="J566" s="4" t="s">
        <v>11660</v>
      </c>
      <c r="K566" s="4" t="s">
        <v>11660</v>
      </c>
      <c r="L566" s="4" t="s">
        <v>11660</v>
      </c>
      <c r="M566" s="4" t="s">
        <v>11660</v>
      </c>
      <c r="N566" s="4" t="s">
        <v>11660</v>
      </c>
      <c r="P566" s="4">
        <v>0</v>
      </c>
      <c r="Q566" s="11"/>
      <c r="R566" s="15">
        <f t="shared" si="24"/>
        <v>0</v>
      </c>
      <c r="S566" s="16">
        <f t="shared" si="25"/>
        <v>0</v>
      </c>
    </row>
    <row r="567" spans="1:19" ht="50.1" customHeight="1" x14ac:dyDescent="0.3">
      <c r="A567" s="9">
        <f t="shared" si="26"/>
        <v>526</v>
      </c>
      <c r="B567" s="9" t="s">
        <v>2792</v>
      </c>
      <c r="C567" s="9" t="s">
        <v>2793</v>
      </c>
      <c r="D567" s="4" t="s">
        <v>265</v>
      </c>
      <c r="E567" s="9" t="s">
        <v>11667</v>
      </c>
      <c r="F567" s="9" t="s">
        <v>11660</v>
      </c>
      <c r="G567" s="9" t="s">
        <v>11660</v>
      </c>
      <c r="H567" s="9" t="s">
        <v>11660</v>
      </c>
      <c r="I567" s="9" t="s">
        <v>11660</v>
      </c>
      <c r="J567" s="9" t="s">
        <v>11660</v>
      </c>
      <c r="K567" s="9" t="s">
        <v>11660</v>
      </c>
      <c r="L567" s="9" t="s">
        <v>11660</v>
      </c>
      <c r="M567" s="9" t="s">
        <v>11660</v>
      </c>
      <c r="N567" s="9" t="s">
        <v>11660</v>
      </c>
      <c r="P567" s="9">
        <v>0</v>
      </c>
      <c r="Q567" s="12"/>
      <c r="R567" s="17">
        <f t="shared" si="24"/>
        <v>0</v>
      </c>
      <c r="S567" s="18">
        <f t="shared" si="25"/>
        <v>0</v>
      </c>
    </row>
    <row r="568" spans="1:19" ht="50.1" customHeight="1" x14ac:dyDescent="0.3">
      <c r="A568" s="4">
        <f t="shared" si="26"/>
        <v>527</v>
      </c>
      <c r="B568" s="4" t="s">
        <v>2804</v>
      </c>
      <c r="C568" s="4" t="s">
        <v>2805</v>
      </c>
      <c r="D568" s="4" t="s">
        <v>265</v>
      </c>
      <c r="E568" s="4" t="s">
        <v>11667</v>
      </c>
      <c r="F568" s="4" t="s">
        <v>11660</v>
      </c>
      <c r="G568" s="4" t="s">
        <v>11660</v>
      </c>
      <c r="H568" s="4" t="s">
        <v>11660</v>
      </c>
      <c r="I568" s="4" t="s">
        <v>11660</v>
      </c>
      <c r="J568" s="4" t="s">
        <v>11660</v>
      </c>
      <c r="K568" s="4" t="s">
        <v>11660</v>
      </c>
      <c r="L568" s="4" t="s">
        <v>11660</v>
      </c>
      <c r="M568" s="4" t="s">
        <v>11660</v>
      </c>
      <c r="N568" s="4" t="s">
        <v>11660</v>
      </c>
      <c r="P568" s="4">
        <v>0</v>
      </c>
      <c r="Q568" s="11"/>
      <c r="R568" s="15">
        <f t="shared" si="24"/>
        <v>0</v>
      </c>
      <c r="S568" s="16">
        <f t="shared" si="25"/>
        <v>0</v>
      </c>
    </row>
    <row r="569" spans="1:19" ht="50.1" customHeight="1" x14ac:dyDescent="0.3">
      <c r="A569" s="9">
        <f t="shared" si="26"/>
        <v>528</v>
      </c>
      <c r="B569" s="9" t="s">
        <v>2813</v>
      </c>
      <c r="C569" s="9" t="s">
        <v>2814</v>
      </c>
      <c r="D569" s="4" t="s">
        <v>265</v>
      </c>
      <c r="E569" s="9" t="s">
        <v>11667</v>
      </c>
      <c r="F569" s="9" t="s">
        <v>817</v>
      </c>
      <c r="G569" s="9" t="s">
        <v>818</v>
      </c>
      <c r="H569" s="9" t="s">
        <v>2819</v>
      </c>
      <c r="I569" s="9" t="s">
        <v>2820</v>
      </c>
      <c r="J569" s="9" t="s">
        <v>1123</v>
      </c>
      <c r="K569" s="9" t="s">
        <v>2821</v>
      </c>
      <c r="L569" s="9" t="s">
        <v>2822</v>
      </c>
      <c r="M569" s="9" t="s">
        <v>2823</v>
      </c>
      <c r="N569" s="9" t="s">
        <v>2546</v>
      </c>
      <c r="P569" s="9">
        <v>0</v>
      </c>
      <c r="Q569" s="12" t="s">
        <v>11664</v>
      </c>
      <c r="R569" s="17">
        <f t="shared" si="24"/>
        <v>0</v>
      </c>
      <c r="S569" s="18">
        <f t="shared" si="25"/>
        <v>0</v>
      </c>
    </row>
    <row r="570" spans="1:19" ht="50.1" customHeight="1" x14ac:dyDescent="0.3">
      <c r="A570" s="9">
        <f t="shared" si="26"/>
        <v>528</v>
      </c>
      <c r="B570" s="9" t="s">
        <v>2813</v>
      </c>
      <c r="C570" s="9" t="s">
        <v>2814</v>
      </c>
      <c r="D570" s="4" t="s">
        <v>265</v>
      </c>
      <c r="E570" s="9" t="s">
        <v>11667</v>
      </c>
      <c r="F570" s="9" t="s">
        <v>817</v>
      </c>
      <c r="G570" s="9" t="s">
        <v>885</v>
      </c>
      <c r="H570" s="9" t="s">
        <v>2824</v>
      </c>
      <c r="I570" s="9" t="s">
        <v>2825</v>
      </c>
      <c r="J570" s="9" t="s">
        <v>1123</v>
      </c>
      <c r="K570" s="9" t="s">
        <v>2826</v>
      </c>
      <c r="L570" s="9" t="s">
        <v>2827</v>
      </c>
      <c r="M570" s="9" t="s">
        <v>2828</v>
      </c>
      <c r="N570" s="9" t="s">
        <v>2829</v>
      </c>
      <c r="P570" s="9">
        <v>0</v>
      </c>
      <c r="Q570" s="12" t="s">
        <v>11664</v>
      </c>
      <c r="R570" s="17">
        <f t="shared" si="24"/>
        <v>0</v>
      </c>
      <c r="S570" s="18">
        <f t="shared" si="25"/>
        <v>0</v>
      </c>
    </row>
    <row r="571" spans="1:19" ht="50.1" customHeight="1" x14ac:dyDescent="0.3">
      <c r="A571" s="9">
        <f t="shared" si="26"/>
        <v>528</v>
      </c>
      <c r="B571" s="9" t="s">
        <v>2813</v>
      </c>
      <c r="C571" s="9" t="s">
        <v>2814</v>
      </c>
      <c r="D571" s="4" t="s">
        <v>265</v>
      </c>
      <c r="E571" s="9" t="s">
        <v>11667</v>
      </c>
      <c r="F571" s="9" t="s">
        <v>817</v>
      </c>
      <c r="G571" s="9" t="s">
        <v>818</v>
      </c>
      <c r="H571" s="9" t="s">
        <v>2830</v>
      </c>
      <c r="I571" s="9" t="s">
        <v>2831</v>
      </c>
      <c r="J571" s="9" t="s">
        <v>1123</v>
      </c>
      <c r="K571" s="9" t="s">
        <v>2047</v>
      </c>
      <c r="L571" s="9" t="s">
        <v>2007</v>
      </c>
      <c r="M571" s="9" t="s">
        <v>2832</v>
      </c>
      <c r="N571" s="9" t="s">
        <v>2833</v>
      </c>
      <c r="P571" s="9">
        <v>0</v>
      </c>
      <c r="Q571" s="12" t="s">
        <v>11664</v>
      </c>
      <c r="R571" s="17">
        <f t="shared" si="24"/>
        <v>0</v>
      </c>
      <c r="S571" s="18">
        <f t="shared" si="25"/>
        <v>0</v>
      </c>
    </row>
    <row r="572" spans="1:19" ht="50.1" customHeight="1" x14ac:dyDescent="0.3">
      <c r="A572" s="4">
        <f t="shared" si="26"/>
        <v>529</v>
      </c>
      <c r="B572" s="4" t="s">
        <v>2836</v>
      </c>
      <c r="C572" s="4" t="s">
        <v>2837</v>
      </c>
      <c r="D572" s="4" t="s">
        <v>265</v>
      </c>
      <c r="E572" s="4" t="s">
        <v>11667</v>
      </c>
      <c r="F572" s="4" t="s">
        <v>11660</v>
      </c>
      <c r="G572" s="4" t="s">
        <v>11660</v>
      </c>
      <c r="H572" s="4" t="s">
        <v>11660</v>
      </c>
      <c r="I572" s="4" t="s">
        <v>11660</v>
      </c>
      <c r="J572" s="4" t="s">
        <v>11660</v>
      </c>
      <c r="K572" s="4" t="s">
        <v>11660</v>
      </c>
      <c r="L572" s="4" t="s">
        <v>11660</v>
      </c>
      <c r="M572" s="4" t="s">
        <v>11660</v>
      </c>
      <c r="N572" s="4" t="s">
        <v>11660</v>
      </c>
      <c r="P572" s="4">
        <v>0</v>
      </c>
      <c r="Q572" s="11"/>
      <c r="R572" s="15">
        <f t="shared" si="24"/>
        <v>0</v>
      </c>
      <c r="S572" s="16">
        <f t="shared" si="25"/>
        <v>0</v>
      </c>
    </row>
    <row r="573" spans="1:19" ht="50.1" customHeight="1" x14ac:dyDescent="0.3">
      <c r="A573" s="9">
        <f t="shared" si="26"/>
        <v>530</v>
      </c>
      <c r="B573" s="9" t="s">
        <v>2862</v>
      </c>
      <c r="C573" s="9" t="s">
        <v>2863</v>
      </c>
      <c r="D573" s="4" t="s">
        <v>265</v>
      </c>
      <c r="E573" s="9" t="s">
        <v>11667</v>
      </c>
      <c r="F573" s="9" t="s">
        <v>817</v>
      </c>
      <c r="G573" s="9" t="s">
        <v>885</v>
      </c>
      <c r="H573" s="9" t="s">
        <v>2868</v>
      </c>
      <c r="I573" s="9" t="s">
        <v>2869</v>
      </c>
      <c r="J573" s="9" t="s">
        <v>589</v>
      </c>
      <c r="K573" s="9" t="s">
        <v>565</v>
      </c>
      <c r="L573" s="9" t="s">
        <v>2870</v>
      </c>
      <c r="M573" s="9" t="s">
        <v>2871</v>
      </c>
      <c r="N573" s="9" t="s">
        <v>2872</v>
      </c>
      <c r="P573" s="9">
        <v>1</v>
      </c>
      <c r="Q573" s="12"/>
      <c r="R573" s="17">
        <f t="shared" si="24"/>
        <v>1</v>
      </c>
      <c r="S573" s="18">
        <f t="shared" si="25"/>
        <v>6</v>
      </c>
    </row>
    <row r="574" spans="1:19" ht="50.1" customHeight="1" x14ac:dyDescent="0.3">
      <c r="A574" s="4">
        <f t="shared" si="26"/>
        <v>531</v>
      </c>
      <c r="B574" s="4" t="s">
        <v>2878</v>
      </c>
      <c r="C574" s="4" t="s">
        <v>2879</v>
      </c>
      <c r="D574" s="4" t="s">
        <v>265</v>
      </c>
      <c r="E574" s="4" t="s">
        <v>11667</v>
      </c>
      <c r="F574" s="4" t="s">
        <v>11660</v>
      </c>
      <c r="G574" s="4" t="s">
        <v>11660</v>
      </c>
      <c r="H574" s="4" t="s">
        <v>11660</v>
      </c>
      <c r="I574" s="4" t="s">
        <v>11660</v>
      </c>
      <c r="J574" s="4" t="s">
        <v>11660</v>
      </c>
      <c r="K574" s="4" t="s">
        <v>11660</v>
      </c>
      <c r="L574" s="4" t="s">
        <v>11660</v>
      </c>
      <c r="M574" s="4" t="s">
        <v>11660</v>
      </c>
      <c r="N574" s="4" t="s">
        <v>11660</v>
      </c>
      <c r="P574" s="4">
        <v>0</v>
      </c>
      <c r="Q574" s="11"/>
      <c r="R574" s="15">
        <f t="shared" si="24"/>
        <v>0</v>
      </c>
      <c r="S574" s="16">
        <f t="shared" si="25"/>
        <v>0</v>
      </c>
    </row>
    <row r="575" spans="1:19" ht="50.1" customHeight="1" x14ac:dyDescent="0.3">
      <c r="A575" s="9">
        <f t="shared" si="26"/>
        <v>532</v>
      </c>
      <c r="B575" s="9" t="s">
        <v>2890</v>
      </c>
      <c r="C575" s="9" t="s">
        <v>2891</v>
      </c>
      <c r="D575" s="4" t="s">
        <v>265</v>
      </c>
      <c r="E575" s="9" t="s">
        <v>11667</v>
      </c>
      <c r="F575" s="9" t="s">
        <v>11660</v>
      </c>
      <c r="G575" s="9" t="s">
        <v>11660</v>
      </c>
      <c r="H575" s="9" t="s">
        <v>11660</v>
      </c>
      <c r="I575" s="9" t="s">
        <v>11660</v>
      </c>
      <c r="J575" s="9" t="s">
        <v>11660</v>
      </c>
      <c r="K575" s="9" t="s">
        <v>11660</v>
      </c>
      <c r="L575" s="9" t="s">
        <v>11660</v>
      </c>
      <c r="M575" s="9" t="s">
        <v>11660</v>
      </c>
      <c r="N575" s="9" t="s">
        <v>11660</v>
      </c>
      <c r="P575" s="9">
        <v>0</v>
      </c>
      <c r="Q575" s="12"/>
      <c r="R575" s="17">
        <f t="shared" si="24"/>
        <v>0</v>
      </c>
      <c r="S575" s="18">
        <f t="shared" si="25"/>
        <v>0</v>
      </c>
    </row>
    <row r="576" spans="1:19" ht="50.1" customHeight="1" x14ac:dyDescent="0.3">
      <c r="A576" s="4">
        <f t="shared" si="26"/>
        <v>533</v>
      </c>
      <c r="B576" s="4" t="s">
        <v>2903</v>
      </c>
      <c r="C576" s="4" t="s">
        <v>2904</v>
      </c>
      <c r="D576" s="4" t="s">
        <v>265</v>
      </c>
      <c r="E576" s="4" t="s">
        <v>11667</v>
      </c>
      <c r="F576" s="4" t="s">
        <v>11660</v>
      </c>
      <c r="G576" s="4" t="s">
        <v>11660</v>
      </c>
      <c r="H576" s="4" t="s">
        <v>11660</v>
      </c>
      <c r="I576" s="4" t="s">
        <v>11660</v>
      </c>
      <c r="J576" s="4" t="s">
        <v>11660</v>
      </c>
      <c r="K576" s="4" t="s">
        <v>11660</v>
      </c>
      <c r="L576" s="4" t="s">
        <v>11660</v>
      </c>
      <c r="M576" s="4" t="s">
        <v>11660</v>
      </c>
      <c r="N576" s="4" t="s">
        <v>11660</v>
      </c>
      <c r="P576" s="4">
        <v>0</v>
      </c>
      <c r="Q576" s="11"/>
      <c r="R576" s="15">
        <f t="shared" si="24"/>
        <v>0</v>
      </c>
      <c r="S576" s="16">
        <f t="shared" si="25"/>
        <v>0</v>
      </c>
    </row>
    <row r="577" spans="1:19" ht="50.1" customHeight="1" x14ac:dyDescent="0.3">
      <c r="A577" s="9">
        <f t="shared" si="26"/>
        <v>534</v>
      </c>
      <c r="B577" s="9" t="s">
        <v>2915</v>
      </c>
      <c r="C577" s="9" t="s">
        <v>2916</v>
      </c>
      <c r="D577" s="4" t="s">
        <v>265</v>
      </c>
      <c r="E577" s="9" t="s">
        <v>11667</v>
      </c>
      <c r="F577" s="9" t="s">
        <v>817</v>
      </c>
      <c r="G577" s="9" t="s">
        <v>818</v>
      </c>
      <c r="H577" s="9" t="s">
        <v>2922</v>
      </c>
      <c r="I577" s="9" t="s">
        <v>2923</v>
      </c>
      <c r="J577" s="9" t="s">
        <v>589</v>
      </c>
      <c r="K577" s="9" t="s">
        <v>2924</v>
      </c>
      <c r="L577" s="9" t="s">
        <v>2822</v>
      </c>
      <c r="M577" s="9" t="s">
        <v>2091</v>
      </c>
      <c r="N577" s="9" t="s">
        <v>2925</v>
      </c>
      <c r="P577" s="9">
        <v>1</v>
      </c>
      <c r="Q577" s="12"/>
      <c r="R577" s="17">
        <f t="shared" si="24"/>
        <v>1</v>
      </c>
      <c r="S577" s="18">
        <f t="shared" si="25"/>
        <v>6</v>
      </c>
    </row>
    <row r="578" spans="1:19" ht="50.1" customHeight="1" x14ac:dyDescent="0.3">
      <c r="A578" s="4">
        <f t="shared" si="26"/>
        <v>535</v>
      </c>
      <c r="B578" s="4" t="s">
        <v>2943</v>
      </c>
      <c r="C578" s="4" t="s">
        <v>2944</v>
      </c>
      <c r="D578" s="4" t="s">
        <v>265</v>
      </c>
      <c r="E578" s="4" t="s">
        <v>11667</v>
      </c>
      <c r="F578" s="4" t="s">
        <v>817</v>
      </c>
      <c r="G578" s="4" t="s">
        <v>818</v>
      </c>
      <c r="H578" s="4" t="s">
        <v>2951</v>
      </c>
      <c r="I578" s="4" t="s">
        <v>2952</v>
      </c>
      <c r="J578" s="4" t="s">
        <v>1123</v>
      </c>
      <c r="K578" s="4" t="s">
        <v>2953</v>
      </c>
      <c r="L578" s="4" t="s">
        <v>1222</v>
      </c>
      <c r="M578" s="4" t="s">
        <v>2954</v>
      </c>
      <c r="N578" s="4" t="s">
        <v>2955</v>
      </c>
      <c r="P578" s="4">
        <v>0</v>
      </c>
      <c r="Q578" s="11" t="s">
        <v>11664</v>
      </c>
      <c r="R578" s="15">
        <f t="shared" si="24"/>
        <v>0</v>
      </c>
      <c r="S578" s="16">
        <f t="shared" si="25"/>
        <v>0</v>
      </c>
    </row>
    <row r="579" spans="1:19" ht="50.1" customHeight="1" x14ac:dyDescent="0.3">
      <c r="A579" s="4">
        <f t="shared" si="26"/>
        <v>535</v>
      </c>
      <c r="B579" s="4" t="s">
        <v>2943</v>
      </c>
      <c r="C579" s="4" t="s">
        <v>2944</v>
      </c>
      <c r="D579" s="4" t="s">
        <v>265</v>
      </c>
      <c r="E579" s="4" t="s">
        <v>11667</v>
      </c>
      <c r="F579" s="4" t="s">
        <v>817</v>
      </c>
      <c r="G579" s="4" t="s">
        <v>2205</v>
      </c>
      <c r="H579" s="4" t="s">
        <v>2956</v>
      </c>
      <c r="I579" s="4" t="s">
        <v>2957</v>
      </c>
      <c r="J579" s="4" t="s">
        <v>1123</v>
      </c>
      <c r="K579" s="4" t="s">
        <v>2958</v>
      </c>
      <c r="L579" s="4" t="s">
        <v>2959</v>
      </c>
      <c r="M579" s="4" t="s">
        <v>2960</v>
      </c>
      <c r="N579" s="4" t="s">
        <v>2961</v>
      </c>
      <c r="P579" s="4">
        <v>0</v>
      </c>
      <c r="Q579" s="11" t="s">
        <v>11664</v>
      </c>
      <c r="R579" s="15">
        <f t="shared" ref="R579:R642" si="27">COUNTIFS(B:B,B579,P:P,1)</f>
        <v>0</v>
      </c>
      <c r="S579" s="16">
        <f t="shared" ref="S579:S642" si="28">IF(R579&gt;=3,10,IF(R579&gt;=2,8,IF(R579&gt;=1,6,0)))</f>
        <v>0</v>
      </c>
    </row>
    <row r="580" spans="1:19" ht="50.1" customHeight="1" x14ac:dyDescent="0.3">
      <c r="A580" s="9">
        <f t="shared" ref="A580:A643" si="29">IF(B580=B579,A579,A579+1)</f>
        <v>536</v>
      </c>
      <c r="B580" s="9" t="s">
        <v>2972</v>
      </c>
      <c r="C580" s="9" t="s">
        <v>2973</v>
      </c>
      <c r="D580" s="4" t="s">
        <v>265</v>
      </c>
      <c r="E580" s="9" t="s">
        <v>11667</v>
      </c>
      <c r="F580" s="9" t="s">
        <v>11660</v>
      </c>
      <c r="G580" s="9" t="s">
        <v>11660</v>
      </c>
      <c r="H580" s="9" t="s">
        <v>11660</v>
      </c>
      <c r="I580" s="9" t="s">
        <v>11660</v>
      </c>
      <c r="J580" s="9" t="s">
        <v>11660</v>
      </c>
      <c r="K580" s="9" t="s">
        <v>11660</v>
      </c>
      <c r="L580" s="9" t="s">
        <v>11660</v>
      </c>
      <c r="M580" s="9" t="s">
        <v>11660</v>
      </c>
      <c r="N580" s="9" t="s">
        <v>11660</v>
      </c>
      <c r="P580" s="9">
        <v>0</v>
      </c>
      <c r="Q580" s="12"/>
      <c r="R580" s="17">
        <f t="shared" si="27"/>
        <v>0</v>
      </c>
      <c r="S580" s="18">
        <f t="shared" si="28"/>
        <v>0</v>
      </c>
    </row>
    <row r="581" spans="1:19" ht="50.1" customHeight="1" x14ac:dyDescent="0.3">
      <c r="A581" s="4">
        <f t="shared" si="29"/>
        <v>537</v>
      </c>
      <c r="B581" s="4" t="s">
        <v>3030</v>
      </c>
      <c r="C581" s="4" t="s">
        <v>3031</v>
      </c>
      <c r="D581" s="4" t="s">
        <v>265</v>
      </c>
      <c r="E581" s="4" t="s">
        <v>11667</v>
      </c>
      <c r="F581" s="4" t="s">
        <v>11660</v>
      </c>
      <c r="G581" s="4" t="s">
        <v>11660</v>
      </c>
      <c r="H581" s="4" t="s">
        <v>11660</v>
      </c>
      <c r="I581" s="4" t="s">
        <v>11660</v>
      </c>
      <c r="J581" s="4" t="s">
        <v>11660</v>
      </c>
      <c r="K581" s="4" t="s">
        <v>11660</v>
      </c>
      <c r="L581" s="4" t="s">
        <v>11660</v>
      </c>
      <c r="M581" s="4" t="s">
        <v>11660</v>
      </c>
      <c r="N581" s="4" t="s">
        <v>11660</v>
      </c>
      <c r="P581" s="4">
        <v>0</v>
      </c>
      <c r="Q581" s="11"/>
      <c r="R581" s="15">
        <f t="shared" si="27"/>
        <v>0</v>
      </c>
      <c r="S581" s="16">
        <f t="shared" si="28"/>
        <v>0</v>
      </c>
    </row>
    <row r="582" spans="1:19" ht="50.1" customHeight="1" x14ac:dyDescent="0.3">
      <c r="A582" s="9">
        <f t="shared" si="29"/>
        <v>538</v>
      </c>
      <c r="B582" s="9" t="s">
        <v>3055</v>
      </c>
      <c r="C582" s="9" t="s">
        <v>3056</v>
      </c>
      <c r="D582" s="4" t="s">
        <v>265</v>
      </c>
      <c r="E582" s="9" t="s">
        <v>11667</v>
      </c>
      <c r="F582" s="9" t="s">
        <v>11660</v>
      </c>
      <c r="G582" s="9" t="s">
        <v>11660</v>
      </c>
      <c r="H582" s="9" t="s">
        <v>11660</v>
      </c>
      <c r="I582" s="9" t="s">
        <v>11660</v>
      </c>
      <c r="J582" s="9" t="s">
        <v>11660</v>
      </c>
      <c r="K582" s="9" t="s">
        <v>11660</v>
      </c>
      <c r="L582" s="9" t="s">
        <v>11660</v>
      </c>
      <c r="M582" s="9" t="s">
        <v>11660</v>
      </c>
      <c r="N582" s="9" t="s">
        <v>11660</v>
      </c>
      <c r="P582" s="9">
        <v>0</v>
      </c>
      <c r="Q582" s="12"/>
      <c r="R582" s="17">
        <f t="shared" si="27"/>
        <v>0</v>
      </c>
      <c r="S582" s="18">
        <f t="shared" si="28"/>
        <v>0</v>
      </c>
    </row>
    <row r="583" spans="1:19" ht="50.1" customHeight="1" x14ac:dyDescent="0.3">
      <c r="A583" s="4">
        <f t="shared" si="29"/>
        <v>539</v>
      </c>
      <c r="B583" s="4" t="s">
        <v>3072</v>
      </c>
      <c r="C583" s="4" t="s">
        <v>3073</v>
      </c>
      <c r="D583" s="4" t="s">
        <v>265</v>
      </c>
      <c r="E583" s="4" t="s">
        <v>11667</v>
      </c>
      <c r="F583" s="4" t="s">
        <v>817</v>
      </c>
      <c r="G583" s="4" t="s">
        <v>891</v>
      </c>
      <c r="H583" s="4" t="s">
        <v>3080</v>
      </c>
      <c r="I583" s="4" t="s">
        <v>3081</v>
      </c>
      <c r="J583" s="4" t="s">
        <v>589</v>
      </c>
      <c r="K583" s="4" t="s">
        <v>1152</v>
      </c>
      <c r="L583" s="4" t="s">
        <v>2096</v>
      </c>
      <c r="M583" s="4" t="s">
        <v>3082</v>
      </c>
      <c r="N583" s="4" t="s">
        <v>3083</v>
      </c>
      <c r="P583" s="4">
        <v>1</v>
      </c>
      <c r="Q583" s="11"/>
      <c r="R583" s="15">
        <f t="shared" si="27"/>
        <v>1</v>
      </c>
      <c r="S583" s="16">
        <f t="shared" si="28"/>
        <v>6</v>
      </c>
    </row>
    <row r="584" spans="1:19" ht="50.1" customHeight="1" x14ac:dyDescent="0.3">
      <c r="A584" s="9">
        <f t="shared" si="29"/>
        <v>540</v>
      </c>
      <c r="B584" s="9" t="s">
        <v>3099</v>
      </c>
      <c r="C584" s="9" t="s">
        <v>3100</v>
      </c>
      <c r="D584" s="4" t="s">
        <v>265</v>
      </c>
      <c r="E584" s="9" t="s">
        <v>11667</v>
      </c>
      <c r="F584" s="9" t="s">
        <v>11660</v>
      </c>
      <c r="G584" s="9" t="s">
        <v>11660</v>
      </c>
      <c r="H584" s="9" t="s">
        <v>11660</v>
      </c>
      <c r="I584" s="9" t="s">
        <v>11660</v>
      </c>
      <c r="J584" s="9" t="s">
        <v>11660</v>
      </c>
      <c r="K584" s="9" t="s">
        <v>11660</v>
      </c>
      <c r="L584" s="9" t="s">
        <v>11660</v>
      </c>
      <c r="M584" s="9" t="s">
        <v>11660</v>
      </c>
      <c r="N584" s="9" t="s">
        <v>11660</v>
      </c>
      <c r="P584" s="9">
        <v>0</v>
      </c>
      <c r="Q584" s="12"/>
      <c r="R584" s="17">
        <f t="shared" si="27"/>
        <v>0</v>
      </c>
      <c r="S584" s="18">
        <f t="shared" si="28"/>
        <v>0</v>
      </c>
    </row>
    <row r="585" spans="1:19" ht="50.1" customHeight="1" x14ac:dyDescent="0.3">
      <c r="A585" s="4">
        <f t="shared" si="29"/>
        <v>541</v>
      </c>
      <c r="B585" s="4" t="s">
        <v>3115</v>
      </c>
      <c r="C585" s="4" t="s">
        <v>3116</v>
      </c>
      <c r="D585" s="4" t="s">
        <v>265</v>
      </c>
      <c r="E585" s="4" t="s">
        <v>11667</v>
      </c>
      <c r="F585" s="4" t="s">
        <v>11660</v>
      </c>
      <c r="G585" s="4" t="s">
        <v>11660</v>
      </c>
      <c r="H585" s="4" t="s">
        <v>11660</v>
      </c>
      <c r="I585" s="4" t="s">
        <v>11660</v>
      </c>
      <c r="J585" s="4" t="s">
        <v>11660</v>
      </c>
      <c r="K585" s="4" t="s">
        <v>11660</v>
      </c>
      <c r="L585" s="4" t="s">
        <v>11660</v>
      </c>
      <c r="M585" s="4" t="s">
        <v>11660</v>
      </c>
      <c r="N585" s="4" t="s">
        <v>11660</v>
      </c>
      <c r="P585" s="4">
        <v>0</v>
      </c>
      <c r="Q585" s="11"/>
      <c r="R585" s="15">
        <f t="shared" si="27"/>
        <v>0</v>
      </c>
      <c r="S585" s="16">
        <f t="shared" si="28"/>
        <v>0</v>
      </c>
    </row>
    <row r="586" spans="1:19" ht="50.1" customHeight="1" x14ac:dyDescent="0.3">
      <c r="A586" s="9">
        <f t="shared" si="29"/>
        <v>542</v>
      </c>
      <c r="B586" s="9" t="s">
        <v>3128</v>
      </c>
      <c r="C586" s="9" t="s">
        <v>3129</v>
      </c>
      <c r="D586" s="4" t="s">
        <v>265</v>
      </c>
      <c r="E586" s="9" t="s">
        <v>11667</v>
      </c>
      <c r="F586" s="9" t="s">
        <v>817</v>
      </c>
      <c r="G586" s="9" t="s">
        <v>818</v>
      </c>
      <c r="H586" s="9" t="s">
        <v>3134</v>
      </c>
      <c r="I586" s="9" t="s">
        <v>3135</v>
      </c>
      <c r="J586" s="9" t="s">
        <v>589</v>
      </c>
      <c r="K586" s="9" t="s">
        <v>3136</v>
      </c>
      <c r="L586" s="9" t="s">
        <v>591</v>
      </c>
      <c r="M586" s="9" t="s">
        <v>823</v>
      </c>
      <c r="N586" s="9" t="s">
        <v>3137</v>
      </c>
      <c r="P586" s="9">
        <v>1</v>
      </c>
      <c r="Q586" s="12"/>
      <c r="R586" s="17">
        <f t="shared" si="27"/>
        <v>3</v>
      </c>
      <c r="S586" s="18">
        <f t="shared" si="28"/>
        <v>10</v>
      </c>
    </row>
    <row r="587" spans="1:19" ht="50.1" customHeight="1" x14ac:dyDescent="0.3">
      <c r="A587" s="9">
        <f t="shared" si="29"/>
        <v>542</v>
      </c>
      <c r="B587" s="9" t="s">
        <v>3128</v>
      </c>
      <c r="C587" s="9" t="s">
        <v>3129</v>
      </c>
      <c r="D587" s="4" t="s">
        <v>265</v>
      </c>
      <c r="E587" s="9" t="s">
        <v>11667</v>
      </c>
      <c r="F587" s="9" t="s">
        <v>817</v>
      </c>
      <c r="G587" s="9" t="s">
        <v>818</v>
      </c>
      <c r="H587" s="9" t="s">
        <v>3138</v>
      </c>
      <c r="I587" s="9" t="s">
        <v>3139</v>
      </c>
      <c r="J587" s="9" t="s">
        <v>589</v>
      </c>
      <c r="K587" s="9" t="s">
        <v>3140</v>
      </c>
      <c r="L587" s="9" t="s">
        <v>882</v>
      </c>
      <c r="M587" s="9" t="s">
        <v>3141</v>
      </c>
      <c r="N587" s="9" t="s">
        <v>3142</v>
      </c>
      <c r="P587" s="9">
        <v>1</v>
      </c>
      <c r="Q587" s="12"/>
      <c r="R587" s="17">
        <f t="shared" si="27"/>
        <v>3</v>
      </c>
      <c r="S587" s="18">
        <f t="shared" si="28"/>
        <v>10</v>
      </c>
    </row>
    <row r="588" spans="1:19" ht="50.1" customHeight="1" x14ac:dyDescent="0.3">
      <c r="A588" s="9">
        <f t="shared" si="29"/>
        <v>542</v>
      </c>
      <c r="B588" s="9" t="s">
        <v>3128</v>
      </c>
      <c r="C588" s="9" t="s">
        <v>3129</v>
      </c>
      <c r="D588" s="4" t="s">
        <v>265</v>
      </c>
      <c r="E588" s="9" t="s">
        <v>11667</v>
      </c>
      <c r="F588" s="9" t="s">
        <v>817</v>
      </c>
      <c r="G588" s="9" t="s">
        <v>818</v>
      </c>
      <c r="H588" s="9" t="s">
        <v>3143</v>
      </c>
      <c r="I588" s="9" t="s">
        <v>3144</v>
      </c>
      <c r="J588" s="9" t="s">
        <v>589</v>
      </c>
      <c r="K588" s="9" t="s">
        <v>3145</v>
      </c>
      <c r="L588" s="9" t="s">
        <v>2096</v>
      </c>
      <c r="M588" s="9" t="s">
        <v>823</v>
      </c>
      <c r="N588" s="9" t="s">
        <v>3146</v>
      </c>
      <c r="P588" s="9">
        <v>1</v>
      </c>
      <c r="Q588" s="12"/>
      <c r="R588" s="17">
        <f t="shared" si="27"/>
        <v>3</v>
      </c>
      <c r="S588" s="18">
        <f t="shared" si="28"/>
        <v>10</v>
      </c>
    </row>
    <row r="589" spans="1:19" ht="50.1" customHeight="1" x14ac:dyDescent="0.3">
      <c r="A589" s="4">
        <f t="shared" si="29"/>
        <v>543</v>
      </c>
      <c r="B589" s="4" t="s">
        <v>3181</v>
      </c>
      <c r="C589" s="4" t="s">
        <v>3182</v>
      </c>
      <c r="D589" s="4" t="s">
        <v>265</v>
      </c>
      <c r="E589" s="4" t="s">
        <v>11667</v>
      </c>
      <c r="F589" s="4" t="s">
        <v>11660</v>
      </c>
      <c r="G589" s="4" t="s">
        <v>11660</v>
      </c>
      <c r="H589" s="4" t="s">
        <v>11660</v>
      </c>
      <c r="I589" s="4" t="s">
        <v>11660</v>
      </c>
      <c r="J589" s="4" t="s">
        <v>11660</v>
      </c>
      <c r="K589" s="4" t="s">
        <v>11660</v>
      </c>
      <c r="L589" s="4" t="s">
        <v>11660</v>
      </c>
      <c r="M589" s="4" t="s">
        <v>11660</v>
      </c>
      <c r="N589" s="4" t="s">
        <v>11660</v>
      </c>
      <c r="P589" s="4">
        <v>0</v>
      </c>
      <c r="Q589" s="11"/>
      <c r="R589" s="15">
        <f t="shared" si="27"/>
        <v>0</v>
      </c>
      <c r="S589" s="16">
        <f t="shared" si="28"/>
        <v>0</v>
      </c>
    </row>
    <row r="590" spans="1:19" ht="50.1" customHeight="1" x14ac:dyDescent="0.3">
      <c r="A590" s="9">
        <f t="shared" si="29"/>
        <v>544</v>
      </c>
      <c r="B590" s="9" t="s">
        <v>3253</v>
      </c>
      <c r="C590" s="9" t="s">
        <v>3254</v>
      </c>
      <c r="D590" s="4" t="s">
        <v>265</v>
      </c>
      <c r="E590" s="9" t="s">
        <v>11667</v>
      </c>
      <c r="F590" s="9" t="s">
        <v>11660</v>
      </c>
      <c r="G590" s="9" t="s">
        <v>11660</v>
      </c>
      <c r="H590" s="9" t="s">
        <v>11660</v>
      </c>
      <c r="I590" s="9" t="s">
        <v>11660</v>
      </c>
      <c r="J590" s="9" t="s">
        <v>11660</v>
      </c>
      <c r="K590" s="9" t="s">
        <v>11660</v>
      </c>
      <c r="L590" s="9" t="s">
        <v>11660</v>
      </c>
      <c r="M590" s="9" t="s">
        <v>11660</v>
      </c>
      <c r="N590" s="9" t="s">
        <v>11660</v>
      </c>
      <c r="P590" s="9">
        <v>0</v>
      </c>
      <c r="Q590" s="12"/>
      <c r="R590" s="17">
        <f t="shared" si="27"/>
        <v>0</v>
      </c>
      <c r="S590" s="18">
        <f t="shared" si="28"/>
        <v>0</v>
      </c>
    </row>
    <row r="591" spans="1:19" ht="50.1" customHeight="1" x14ac:dyDescent="0.3">
      <c r="A591" s="4">
        <f t="shared" si="29"/>
        <v>545</v>
      </c>
      <c r="B591" s="4" t="s">
        <v>3259</v>
      </c>
      <c r="C591" s="4" t="s">
        <v>3260</v>
      </c>
      <c r="D591" s="4" t="s">
        <v>265</v>
      </c>
      <c r="E591" s="4" t="s">
        <v>11667</v>
      </c>
      <c r="F591" s="4" t="s">
        <v>11660</v>
      </c>
      <c r="G591" s="4" t="s">
        <v>11660</v>
      </c>
      <c r="H591" s="4" t="s">
        <v>11660</v>
      </c>
      <c r="I591" s="4" t="s">
        <v>11660</v>
      </c>
      <c r="J591" s="4" t="s">
        <v>11660</v>
      </c>
      <c r="K591" s="4" t="s">
        <v>11660</v>
      </c>
      <c r="L591" s="4" t="s">
        <v>11660</v>
      </c>
      <c r="M591" s="4" t="s">
        <v>11660</v>
      </c>
      <c r="N591" s="4" t="s">
        <v>11660</v>
      </c>
      <c r="P591" s="4">
        <v>0</v>
      </c>
      <c r="Q591" s="11"/>
      <c r="R591" s="15">
        <f t="shared" si="27"/>
        <v>0</v>
      </c>
      <c r="S591" s="16">
        <f t="shared" si="28"/>
        <v>0</v>
      </c>
    </row>
    <row r="592" spans="1:19" ht="50.1" customHeight="1" x14ac:dyDescent="0.3">
      <c r="A592" s="9">
        <f t="shared" si="29"/>
        <v>546</v>
      </c>
      <c r="B592" s="9" t="s">
        <v>3266</v>
      </c>
      <c r="C592" s="9" t="s">
        <v>3267</v>
      </c>
      <c r="D592" s="4" t="s">
        <v>265</v>
      </c>
      <c r="E592" s="9" t="s">
        <v>11667</v>
      </c>
      <c r="F592" s="9" t="s">
        <v>817</v>
      </c>
      <c r="G592" s="9" t="s">
        <v>885</v>
      </c>
      <c r="H592" s="9" t="s">
        <v>3271</v>
      </c>
      <c r="I592" s="9" t="s">
        <v>3272</v>
      </c>
      <c r="J592" s="9" t="s">
        <v>1123</v>
      </c>
      <c r="K592" s="9" t="s">
        <v>2519</v>
      </c>
      <c r="L592" s="9" t="s">
        <v>2096</v>
      </c>
      <c r="M592" s="9" t="s">
        <v>3273</v>
      </c>
      <c r="N592" s="9" t="s">
        <v>3274</v>
      </c>
      <c r="P592" s="9">
        <v>0</v>
      </c>
      <c r="Q592" s="12" t="s">
        <v>11664</v>
      </c>
      <c r="R592" s="17">
        <f t="shared" si="27"/>
        <v>0</v>
      </c>
      <c r="S592" s="18">
        <f t="shared" si="28"/>
        <v>0</v>
      </c>
    </row>
    <row r="593" spans="1:19" ht="50.1" customHeight="1" x14ac:dyDescent="0.3">
      <c r="A593" s="4">
        <f t="shared" si="29"/>
        <v>547</v>
      </c>
      <c r="B593" s="4" t="s">
        <v>3280</v>
      </c>
      <c r="C593" s="4" t="s">
        <v>3281</v>
      </c>
      <c r="D593" s="4" t="s">
        <v>265</v>
      </c>
      <c r="E593" s="4" t="s">
        <v>11667</v>
      </c>
      <c r="F593" s="4" t="s">
        <v>817</v>
      </c>
      <c r="G593" s="4" t="s">
        <v>2205</v>
      </c>
      <c r="H593" s="4" t="s">
        <v>3286</v>
      </c>
      <c r="I593" s="4" t="s">
        <v>3287</v>
      </c>
      <c r="J593" s="4" t="s">
        <v>589</v>
      </c>
      <c r="K593" s="4" t="s">
        <v>3226</v>
      </c>
      <c r="L593" s="4" t="s">
        <v>1297</v>
      </c>
      <c r="M593" s="4" t="s">
        <v>3288</v>
      </c>
      <c r="N593" s="4" t="s">
        <v>3289</v>
      </c>
      <c r="P593" s="4">
        <v>1</v>
      </c>
      <c r="Q593" s="11"/>
      <c r="R593" s="15">
        <f t="shared" si="27"/>
        <v>1</v>
      </c>
      <c r="S593" s="16">
        <f t="shared" si="28"/>
        <v>6</v>
      </c>
    </row>
    <row r="594" spans="1:19" ht="50.1" customHeight="1" x14ac:dyDescent="0.3">
      <c r="A594" s="9">
        <f t="shared" si="29"/>
        <v>548</v>
      </c>
      <c r="B594" s="9" t="s">
        <v>3312</v>
      </c>
      <c r="C594" s="9" t="s">
        <v>3313</v>
      </c>
      <c r="D594" s="4" t="s">
        <v>265</v>
      </c>
      <c r="E594" s="9" t="s">
        <v>11667</v>
      </c>
      <c r="F594" s="9" t="s">
        <v>11660</v>
      </c>
      <c r="G594" s="9" t="s">
        <v>11660</v>
      </c>
      <c r="H594" s="9" t="s">
        <v>11660</v>
      </c>
      <c r="I594" s="9" t="s">
        <v>11660</v>
      </c>
      <c r="J594" s="9" t="s">
        <v>11660</v>
      </c>
      <c r="K594" s="9" t="s">
        <v>11660</v>
      </c>
      <c r="L594" s="9" t="s">
        <v>11660</v>
      </c>
      <c r="M594" s="9" t="s">
        <v>11660</v>
      </c>
      <c r="N594" s="9" t="s">
        <v>11660</v>
      </c>
      <c r="P594" s="9">
        <v>0</v>
      </c>
      <c r="Q594" s="12"/>
      <c r="R594" s="17">
        <f t="shared" si="27"/>
        <v>0</v>
      </c>
      <c r="S594" s="18">
        <f t="shared" si="28"/>
        <v>0</v>
      </c>
    </row>
    <row r="595" spans="1:19" ht="50.1" customHeight="1" x14ac:dyDescent="0.3">
      <c r="A595" s="4">
        <f t="shared" si="29"/>
        <v>549</v>
      </c>
      <c r="B595" s="4" t="s">
        <v>3323</v>
      </c>
      <c r="C595" s="4" t="s">
        <v>3324</v>
      </c>
      <c r="D595" s="4" t="s">
        <v>265</v>
      </c>
      <c r="E595" s="4" t="s">
        <v>11667</v>
      </c>
      <c r="F595" s="4" t="s">
        <v>11660</v>
      </c>
      <c r="G595" s="4" t="s">
        <v>11660</v>
      </c>
      <c r="H595" s="4" t="s">
        <v>11660</v>
      </c>
      <c r="I595" s="4" t="s">
        <v>11660</v>
      </c>
      <c r="J595" s="4" t="s">
        <v>11660</v>
      </c>
      <c r="K595" s="4" t="s">
        <v>11660</v>
      </c>
      <c r="L595" s="4" t="s">
        <v>11660</v>
      </c>
      <c r="M595" s="4" t="s">
        <v>11660</v>
      </c>
      <c r="N595" s="4" t="s">
        <v>11660</v>
      </c>
      <c r="P595" s="4">
        <v>0</v>
      </c>
      <c r="Q595" s="11"/>
      <c r="R595" s="15">
        <f t="shared" si="27"/>
        <v>0</v>
      </c>
      <c r="S595" s="16">
        <f t="shared" si="28"/>
        <v>0</v>
      </c>
    </row>
    <row r="596" spans="1:19" ht="50.1" customHeight="1" x14ac:dyDescent="0.3">
      <c r="A596" s="9">
        <f t="shared" si="29"/>
        <v>550</v>
      </c>
      <c r="B596" s="9" t="s">
        <v>3331</v>
      </c>
      <c r="C596" s="9" t="s">
        <v>3332</v>
      </c>
      <c r="D596" s="4" t="s">
        <v>265</v>
      </c>
      <c r="E596" s="9" t="s">
        <v>11667</v>
      </c>
      <c r="F596" s="9" t="s">
        <v>11660</v>
      </c>
      <c r="G596" s="9" t="s">
        <v>11660</v>
      </c>
      <c r="H596" s="9" t="s">
        <v>11660</v>
      </c>
      <c r="I596" s="9" t="s">
        <v>11660</v>
      </c>
      <c r="J596" s="9" t="s">
        <v>11660</v>
      </c>
      <c r="K596" s="9" t="s">
        <v>11660</v>
      </c>
      <c r="L596" s="9" t="s">
        <v>11660</v>
      </c>
      <c r="M596" s="9" t="s">
        <v>11660</v>
      </c>
      <c r="N596" s="9" t="s">
        <v>11660</v>
      </c>
      <c r="P596" s="9">
        <v>0</v>
      </c>
      <c r="Q596" s="12"/>
      <c r="R596" s="17">
        <f t="shared" si="27"/>
        <v>0</v>
      </c>
      <c r="S596" s="18">
        <f t="shared" si="28"/>
        <v>0</v>
      </c>
    </row>
    <row r="597" spans="1:19" ht="50.1" customHeight="1" x14ac:dyDescent="0.3">
      <c r="A597" s="4">
        <f t="shared" si="29"/>
        <v>551</v>
      </c>
      <c r="B597" s="4" t="s">
        <v>3338</v>
      </c>
      <c r="C597" s="4" t="s">
        <v>3339</v>
      </c>
      <c r="D597" s="4" t="s">
        <v>265</v>
      </c>
      <c r="E597" s="4" t="s">
        <v>11667</v>
      </c>
      <c r="F597" s="4" t="s">
        <v>11660</v>
      </c>
      <c r="G597" s="4" t="s">
        <v>11660</v>
      </c>
      <c r="H597" s="4" t="s">
        <v>11660</v>
      </c>
      <c r="I597" s="4" t="s">
        <v>11660</v>
      </c>
      <c r="J597" s="4" t="s">
        <v>11660</v>
      </c>
      <c r="K597" s="4" t="s">
        <v>11660</v>
      </c>
      <c r="L597" s="4" t="s">
        <v>11660</v>
      </c>
      <c r="M597" s="4" t="s">
        <v>11660</v>
      </c>
      <c r="N597" s="4" t="s">
        <v>11660</v>
      </c>
      <c r="P597" s="4">
        <v>0</v>
      </c>
      <c r="Q597" s="11"/>
      <c r="R597" s="15">
        <f t="shared" si="27"/>
        <v>0</v>
      </c>
      <c r="S597" s="16">
        <f t="shared" si="28"/>
        <v>0</v>
      </c>
    </row>
    <row r="598" spans="1:19" ht="50.1" customHeight="1" x14ac:dyDescent="0.3">
      <c r="A598" s="9">
        <f t="shared" si="29"/>
        <v>552</v>
      </c>
      <c r="B598" s="9" t="s">
        <v>3360</v>
      </c>
      <c r="C598" s="9" t="s">
        <v>3361</v>
      </c>
      <c r="D598" s="4" t="s">
        <v>265</v>
      </c>
      <c r="E598" s="9" t="s">
        <v>11667</v>
      </c>
      <c r="F598" s="9" t="s">
        <v>11660</v>
      </c>
      <c r="G598" s="9" t="s">
        <v>11660</v>
      </c>
      <c r="H598" s="9" t="s">
        <v>11660</v>
      </c>
      <c r="I598" s="9" t="s">
        <v>11660</v>
      </c>
      <c r="J598" s="9" t="s">
        <v>11660</v>
      </c>
      <c r="K598" s="9" t="s">
        <v>11660</v>
      </c>
      <c r="L598" s="9" t="s">
        <v>11660</v>
      </c>
      <c r="M598" s="9" t="s">
        <v>11660</v>
      </c>
      <c r="N598" s="9" t="s">
        <v>11660</v>
      </c>
      <c r="P598" s="9">
        <v>0</v>
      </c>
      <c r="Q598" s="12"/>
      <c r="R598" s="17">
        <f t="shared" si="27"/>
        <v>0</v>
      </c>
      <c r="S598" s="18">
        <f t="shared" si="28"/>
        <v>0</v>
      </c>
    </row>
    <row r="599" spans="1:19" ht="50.1" customHeight="1" x14ac:dyDescent="0.3">
      <c r="A599" s="4">
        <f t="shared" si="29"/>
        <v>553</v>
      </c>
      <c r="B599" s="4" t="s">
        <v>3370</v>
      </c>
      <c r="C599" s="4" t="s">
        <v>3371</v>
      </c>
      <c r="D599" s="4" t="s">
        <v>265</v>
      </c>
      <c r="E599" s="4" t="s">
        <v>11667</v>
      </c>
      <c r="F599" s="4" t="s">
        <v>11660</v>
      </c>
      <c r="G599" s="4" t="s">
        <v>11660</v>
      </c>
      <c r="H599" s="4" t="s">
        <v>11660</v>
      </c>
      <c r="I599" s="4" t="s">
        <v>11660</v>
      </c>
      <c r="J599" s="4" t="s">
        <v>11660</v>
      </c>
      <c r="K599" s="4" t="s">
        <v>11660</v>
      </c>
      <c r="L599" s="4" t="s">
        <v>11660</v>
      </c>
      <c r="M599" s="4" t="s">
        <v>11660</v>
      </c>
      <c r="N599" s="4" t="s">
        <v>11660</v>
      </c>
      <c r="P599" s="4">
        <v>0</v>
      </c>
      <c r="Q599" s="11"/>
      <c r="R599" s="15">
        <f t="shared" si="27"/>
        <v>0</v>
      </c>
      <c r="S599" s="16">
        <f t="shared" si="28"/>
        <v>0</v>
      </c>
    </row>
    <row r="600" spans="1:19" ht="50.1" customHeight="1" x14ac:dyDescent="0.3">
      <c r="A600" s="9">
        <f t="shared" si="29"/>
        <v>554</v>
      </c>
      <c r="B600" s="9" t="s">
        <v>3425</v>
      </c>
      <c r="C600" s="9" t="s">
        <v>3426</v>
      </c>
      <c r="D600" s="4" t="s">
        <v>265</v>
      </c>
      <c r="E600" s="9" t="s">
        <v>11667</v>
      </c>
      <c r="F600" s="9" t="s">
        <v>11660</v>
      </c>
      <c r="G600" s="9" t="s">
        <v>11660</v>
      </c>
      <c r="H600" s="9" t="s">
        <v>11660</v>
      </c>
      <c r="I600" s="9" t="s">
        <v>11660</v>
      </c>
      <c r="J600" s="9" t="s">
        <v>11660</v>
      </c>
      <c r="K600" s="9" t="s">
        <v>11660</v>
      </c>
      <c r="L600" s="9" t="s">
        <v>11660</v>
      </c>
      <c r="M600" s="9" t="s">
        <v>11660</v>
      </c>
      <c r="N600" s="9" t="s">
        <v>11660</v>
      </c>
      <c r="P600" s="9">
        <v>0</v>
      </c>
      <c r="Q600" s="12"/>
      <c r="R600" s="17">
        <f t="shared" si="27"/>
        <v>0</v>
      </c>
      <c r="S600" s="18">
        <f t="shared" si="28"/>
        <v>0</v>
      </c>
    </row>
    <row r="601" spans="1:19" ht="50.1" customHeight="1" x14ac:dyDescent="0.3">
      <c r="A601" s="4">
        <f t="shared" si="29"/>
        <v>555</v>
      </c>
      <c r="B601" s="4" t="s">
        <v>3453</v>
      </c>
      <c r="C601" s="4" t="s">
        <v>3454</v>
      </c>
      <c r="D601" s="4" t="s">
        <v>265</v>
      </c>
      <c r="E601" s="4" t="s">
        <v>11667</v>
      </c>
      <c r="F601" s="4" t="s">
        <v>11660</v>
      </c>
      <c r="G601" s="4" t="s">
        <v>11660</v>
      </c>
      <c r="H601" s="4" t="s">
        <v>11660</v>
      </c>
      <c r="I601" s="4" t="s">
        <v>11660</v>
      </c>
      <c r="J601" s="4" t="s">
        <v>11660</v>
      </c>
      <c r="K601" s="4" t="s">
        <v>11660</v>
      </c>
      <c r="L601" s="4" t="s">
        <v>11660</v>
      </c>
      <c r="M601" s="4" t="s">
        <v>11660</v>
      </c>
      <c r="N601" s="4" t="s">
        <v>11660</v>
      </c>
      <c r="P601" s="4">
        <v>0</v>
      </c>
      <c r="Q601" s="11"/>
      <c r="R601" s="15">
        <f t="shared" si="27"/>
        <v>0</v>
      </c>
      <c r="S601" s="16">
        <f t="shared" si="28"/>
        <v>0</v>
      </c>
    </row>
    <row r="602" spans="1:19" ht="50.1" customHeight="1" x14ac:dyDescent="0.3">
      <c r="A602" s="9">
        <f t="shared" si="29"/>
        <v>556</v>
      </c>
      <c r="B602" s="9" t="s">
        <v>3464</v>
      </c>
      <c r="C602" s="9" t="s">
        <v>3465</v>
      </c>
      <c r="D602" s="4" t="s">
        <v>265</v>
      </c>
      <c r="E602" s="9" t="s">
        <v>11667</v>
      </c>
      <c r="F602" s="9" t="s">
        <v>11660</v>
      </c>
      <c r="G602" s="9" t="s">
        <v>11660</v>
      </c>
      <c r="H602" s="9" t="s">
        <v>11660</v>
      </c>
      <c r="I602" s="9" t="s">
        <v>11660</v>
      </c>
      <c r="J602" s="9" t="s">
        <v>11660</v>
      </c>
      <c r="K602" s="9" t="s">
        <v>11660</v>
      </c>
      <c r="L602" s="9" t="s">
        <v>11660</v>
      </c>
      <c r="M602" s="9" t="s">
        <v>11660</v>
      </c>
      <c r="N602" s="9" t="s">
        <v>11660</v>
      </c>
      <c r="P602" s="9">
        <v>0</v>
      </c>
      <c r="Q602" s="12"/>
      <c r="R602" s="17">
        <f t="shared" si="27"/>
        <v>0</v>
      </c>
      <c r="S602" s="18">
        <f t="shared" si="28"/>
        <v>0</v>
      </c>
    </row>
    <row r="603" spans="1:19" ht="50.1" customHeight="1" x14ac:dyDescent="0.3">
      <c r="A603" s="4">
        <f t="shared" si="29"/>
        <v>557</v>
      </c>
      <c r="B603" s="4" t="s">
        <v>3491</v>
      </c>
      <c r="C603" s="4" t="s">
        <v>3492</v>
      </c>
      <c r="D603" s="4" t="s">
        <v>265</v>
      </c>
      <c r="E603" s="4" t="s">
        <v>11667</v>
      </c>
      <c r="F603" s="4" t="s">
        <v>11660</v>
      </c>
      <c r="G603" s="4" t="s">
        <v>11660</v>
      </c>
      <c r="H603" s="4" t="s">
        <v>11660</v>
      </c>
      <c r="I603" s="4" t="s">
        <v>11660</v>
      </c>
      <c r="J603" s="4" t="s">
        <v>11660</v>
      </c>
      <c r="K603" s="4" t="s">
        <v>11660</v>
      </c>
      <c r="L603" s="4" t="s">
        <v>11660</v>
      </c>
      <c r="M603" s="4" t="s">
        <v>11660</v>
      </c>
      <c r="N603" s="4" t="s">
        <v>11660</v>
      </c>
      <c r="P603" s="4">
        <v>0</v>
      </c>
      <c r="Q603" s="11"/>
      <c r="R603" s="15">
        <f t="shared" si="27"/>
        <v>0</v>
      </c>
      <c r="S603" s="16">
        <f t="shared" si="28"/>
        <v>0</v>
      </c>
    </row>
    <row r="604" spans="1:19" ht="50.1" customHeight="1" x14ac:dyDescent="0.3">
      <c r="A604" s="9">
        <f t="shared" si="29"/>
        <v>558</v>
      </c>
      <c r="B604" s="9" t="s">
        <v>3534</v>
      </c>
      <c r="C604" s="9" t="s">
        <v>3535</v>
      </c>
      <c r="D604" s="4" t="s">
        <v>265</v>
      </c>
      <c r="E604" s="9" t="s">
        <v>11667</v>
      </c>
      <c r="F604" s="9" t="s">
        <v>585</v>
      </c>
      <c r="G604" s="9" t="s">
        <v>818</v>
      </c>
      <c r="H604" s="9" t="s">
        <v>3542</v>
      </c>
      <c r="I604" s="9" t="s">
        <v>3543</v>
      </c>
      <c r="J604" s="9" t="s">
        <v>589</v>
      </c>
      <c r="K604" s="9" t="s">
        <v>3544</v>
      </c>
      <c r="L604" s="9" t="s">
        <v>882</v>
      </c>
      <c r="M604" s="9" t="s">
        <v>3545</v>
      </c>
      <c r="N604" s="9" t="s">
        <v>3546</v>
      </c>
      <c r="P604" s="9">
        <v>0</v>
      </c>
      <c r="Q604" s="12" t="s">
        <v>11663</v>
      </c>
      <c r="R604" s="17">
        <f t="shared" si="27"/>
        <v>0</v>
      </c>
      <c r="S604" s="18">
        <f t="shared" si="28"/>
        <v>0</v>
      </c>
    </row>
    <row r="605" spans="1:19" ht="50.1" customHeight="1" x14ac:dyDescent="0.3">
      <c r="A605" s="4">
        <f t="shared" si="29"/>
        <v>559</v>
      </c>
      <c r="B605" s="4" t="s">
        <v>3548</v>
      </c>
      <c r="C605" s="4" t="s">
        <v>3549</v>
      </c>
      <c r="D605" s="4" t="s">
        <v>265</v>
      </c>
      <c r="E605" s="4" t="s">
        <v>11667</v>
      </c>
      <c r="F605" s="4" t="s">
        <v>11660</v>
      </c>
      <c r="G605" s="4" t="s">
        <v>11660</v>
      </c>
      <c r="H605" s="4" t="s">
        <v>11660</v>
      </c>
      <c r="I605" s="4" t="s">
        <v>11660</v>
      </c>
      <c r="J605" s="4" t="s">
        <v>11660</v>
      </c>
      <c r="K605" s="4" t="s">
        <v>11660</v>
      </c>
      <c r="L605" s="4" t="s">
        <v>11660</v>
      </c>
      <c r="M605" s="4" t="s">
        <v>11660</v>
      </c>
      <c r="N605" s="4" t="s">
        <v>11660</v>
      </c>
      <c r="P605" s="4">
        <v>0</v>
      </c>
      <c r="Q605" s="11"/>
      <c r="R605" s="15">
        <f t="shared" si="27"/>
        <v>0</v>
      </c>
      <c r="S605" s="16">
        <f t="shared" si="28"/>
        <v>0</v>
      </c>
    </row>
    <row r="606" spans="1:19" ht="50.1" customHeight="1" x14ac:dyDescent="0.3">
      <c r="A606" s="9">
        <f t="shared" si="29"/>
        <v>560</v>
      </c>
      <c r="B606" s="9" t="s">
        <v>3591</v>
      </c>
      <c r="C606" s="9" t="s">
        <v>3549</v>
      </c>
      <c r="D606" s="4" t="s">
        <v>265</v>
      </c>
      <c r="E606" s="9" t="s">
        <v>11667</v>
      </c>
      <c r="F606" s="9" t="s">
        <v>11660</v>
      </c>
      <c r="G606" s="9" t="s">
        <v>11660</v>
      </c>
      <c r="H606" s="9" t="s">
        <v>11660</v>
      </c>
      <c r="I606" s="9" t="s">
        <v>11660</v>
      </c>
      <c r="J606" s="9" t="s">
        <v>11660</v>
      </c>
      <c r="K606" s="9" t="s">
        <v>11660</v>
      </c>
      <c r="L606" s="9" t="s">
        <v>11660</v>
      </c>
      <c r="M606" s="9" t="s">
        <v>11660</v>
      </c>
      <c r="N606" s="9" t="s">
        <v>11660</v>
      </c>
      <c r="P606" s="9">
        <v>0</v>
      </c>
      <c r="Q606" s="12"/>
      <c r="R606" s="17">
        <f t="shared" si="27"/>
        <v>0</v>
      </c>
      <c r="S606" s="18">
        <f t="shared" si="28"/>
        <v>0</v>
      </c>
    </row>
    <row r="607" spans="1:19" ht="50.1" customHeight="1" x14ac:dyDescent="0.3">
      <c r="A607" s="4">
        <f t="shared" si="29"/>
        <v>561</v>
      </c>
      <c r="B607" s="4" t="s">
        <v>3602</v>
      </c>
      <c r="C607" s="4" t="s">
        <v>3603</v>
      </c>
      <c r="D607" s="4" t="s">
        <v>265</v>
      </c>
      <c r="E607" s="4" t="s">
        <v>11667</v>
      </c>
      <c r="F607" s="4" t="s">
        <v>11660</v>
      </c>
      <c r="G607" s="4" t="s">
        <v>11660</v>
      </c>
      <c r="H607" s="4" t="s">
        <v>11660</v>
      </c>
      <c r="I607" s="4" t="s">
        <v>11660</v>
      </c>
      <c r="J607" s="4" t="s">
        <v>11660</v>
      </c>
      <c r="K607" s="4" t="s">
        <v>11660</v>
      </c>
      <c r="L607" s="4" t="s">
        <v>11660</v>
      </c>
      <c r="M607" s="4" t="s">
        <v>11660</v>
      </c>
      <c r="N607" s="4" t="s">
        <v>11660</v>
      </c>
      <c r="P607" s="4">
        <v>0</v>
      </c>
      <c r="Q607" s="11"/>
      <c r="R607" s="15">
        <f t="shared" si="27"/>
        <v>0</v>
      </c>
      <c r="S607" s="16">
        <f t="shared" si="28"/>
        <v>0</v>
      </c>
    </row>
    <row r="608" spans="1:19" ht="50.1" customHeight="1" x14ac:dyDescent="0.3">
      <c r="A608" s="9">
        <f t="shared" si="29"/>
        <v>562</v>
      </c>
      <c r="B608" s="9" t="s">
        <v>3616</v>
      </c>
      <c r="C608" s="9" t="s">
        <v>3617</v>
      </c>
      <c r="D608" s="4" t="s">
        <v>265</v>
      </c>
      <c r="E608" s="9" t="s">
        <v>11667</v>
      </c>
      <c r="F608" s="9" t="s">
        <v>817</v>
      </c>
      <c r="G608" s="9" t="s">
        <v>818</v>
      </c>
      <c r="H608" s="9" t="s">
        <v>3623</v>
      </c>
      <c r="I608" s="9" t="s">
        <v>3624</v>
      </c>
      <c r="J608" s="9" t="s">
        <v>589</v>
      </c>
      <c r="K608" s="9" t="s">
        <v>3625</v>
      </c>
      <c r="L608" s="9" t="s">
        <v>882</v>
      </c>
      <c r="M608" s="9" t="s">
        <v>3626</v>
      </c>
      <c r="N608" s="9" t="s">
        <v>3627</v>
      </c>
      <c r="P608" s="9">
        <v>1</v>
      </c>
      <c r="Q608" s="12"/>
      <c r="R608" s="17">
        <f t="shared" si="27"/>
        <v>3</v>
      </c>
      <c r="S608" s="18">
        <f t="shared" si="28"/>
        <v>10</v>
      </c>
    </row>
    <row r="609" spans="1:19" ht="50.1" customHeight="1" x14ac:dyDescent="0.3">
      <c r="A609" s="9">
        <f t="shared" si="29"/>
        <v>562</v>
      </c>
      <c r="B609" s="9" t="s">
        <v>3616</v>
      </c>
      <c r="C609" s="9" t="s">
        <v>3617</v>
      </c>
      <c r="D609" s="4" t="s">
        <v>265</v>
      </c>
      <c r="E609" s="9" t="s">
        <v>11667</v>
      </c>
      <c r="F609" s="9" t="s">
        <v>817</v>
      </c>
      <c r="G609" s="9" t="s">
        <v>885</v>
      </c>
      <c r="H609" s="9" t="s">
        <v>3628</v>
      </c>
      <c r="I609" s="9" t="s">
        <v>3629</v>
      </c>
      <c r="J609" s="9" t="s">
        <v>589</v>
      </c>
      <c r="K609" s="9" t="s">
        <v>3630</v>
      </c>
      <c r="L609" s="9" t="s">
        <v>2096</v>
      </c>
      <c r="M609" s="9" t="s">
        <v>3631</v>
      </c>
      <c r="N609" s="9" t="s">
        <v>3632</v>
      </c>
      <c r="P609" s="9">
        <v>1</v>
      </c>
      <c r="Q609" s="12"/>
      <c r="R609" s="17">
        <f t="shared" si="27"/>
        <v>3</v>
      </c>
      <c r="S609" s="18">
        <f t="shared" si="28"/>
        <v>10</v>
      </c>
    </row>
    <row r="610" spans="1:19" ht="50.1" customHeight="1" x14ac:dyDescent="0.3">
      <c r="A610" s="9">
        <f t="shared" si="29"/>
        <v>562</v>
      </c>
      <c r="B610" s="9" t="s">
        <v>3616</v>
      </c>
      <c r="C610" s="9" t="s">
        <v>3617</v>
      </c>
      <c r="D610" s="4" t="s">
        <v>265</v>
      </c>
      <c r="E610" s="9" t="s">
        <v>11667</v>
      </c>
      <c r="F610" s="9" t="s">
        <v>817</v>
      </c>
      <c r="G610" s="9" t="s">
        <v>2205</v>
      </c>
      <c r="H610" s="9" t="s">
        <v>3633</v>
      </c>
      <c r="I610" s="9" t="s">
        <v>3634</v>
      </c>
      <c r="J610" s="9" t="s">
        <v>589</v>
      </c>
      <c r="K610" s="9" t="s">
        <v>3635</v>
      </c>
      <c r="L610" s="9" t="s">
        <v>1118</v>
      </c>
      <c r="M610" s="9" t="s">
        <v>3636</v>
      </c>
      <c r="N610" s="9" t="s">
        <v>2210</v>
      </c>
      <c r="P610" s="9">
        <v>1</v>
      </c>
      <c r="Q610" s="12"/>
      <c r="R610" s="17">
        <f t="shared" si="27"/>
        <v>3</v>
      </c>
      <c r="S610" s="18">
        <f t="shared" si="28"/>
        <v>10</v>
      </c>
    </row>
    <row r="611" spans="1:19" ht="50.1" customHeight="1" x14ac:dyDescent="0.3">
      <c r="A611" s="4">
        <f t="shared" si="29"/>
        <v>563</v>
      </c>
      <c r="B611" s="4" t="s">
        <v>3668</v>
      </c>
      <c r="C611" s="4" t="s">
        <v>3669</v>
      </c>
      <c r="D611" s="4" t="s">
        <v>265</v>
      </c>
      <c r="E611" s="4" t="s">
        <v>11667</v>
      </c>
      <c r="F611" s="4" t="s">
        <v>11660</v>
      </c>
      <c r="G611" s="4" t="s">
        <v>11660</v>
      </c>
      <c r="H611" s="4" t="s">
        <v>11660</v>
      </c>
      <c r="I611" s="4" t="s">
        <v>11660</v>
      </c>
      <c r="J611" s="4" t="s">
        <v>11660</v>
      </c>
      <c r="K611" s="4" t="s">
        <v>11660</v>
      </c>
      <c r="L611" s="4" t="s">
        <v>11660</v>
      </c>
      <c r="M611" s="4" t="s">
        <v>11660</v>
      </c>
      <c r="N611" s="4" t="s">
        <v>11660</v>
      </c>
      <c r="P611" s="4">
        <v>0</v>
      </c>
      <c r="Q611" s="11"/>
      <c r="R611" s="15">
        <f t="shared" si="27"/>
        <v>0</v>
      </c>
      <c r="S611" s="16">
        <f t="shared" si="28"/>
        <v>0</v>
      </c>
    </row>
    <row r="612" spans="1:19" ht="50.1" customHeight="1" x14ac:dyDescent="0.3">
      <c r="A612" s="9">
        <f t="shared" si="29"/>
        <v>564</v>
      </c>
      <c r="B612" s="9" t="s">
        <v>3702</v>
      </c>
      <c r="C612" s="9" t="s">
        <v>3703</v>
      </c>
      <c r="D612" s="4" t="s">
        <v>265</v>
      </c>
      <c r="E612" s="9" t="s">
        <v>11667</v>
      </c>
      <c r="F612" s="9" t="s">
        <v>11660</v>
      </c>
      <c r="G612" s="9" t="s">
        <v>11660</v>
      </c>
      <c r="H612" s="9" t="s">
        <v>11660</v>
      </c>
      <c r="I612" s="9" t="s">
        <v>11660</v>
      </c>
      <c r="J612" s="9" t="s">
        <v>11660</v>
      </c>
      <c r="K612" s="9" t="s">
        <v>11660</v>
      </c>
      <c r="L612" s="9" t="s">
        <v>11660</v>
      </c>
      <c r="M612" s="9" t="s">
        <v>11660</v>
      </c>
      <c r="N612" s="9" t="s">
        <v>11660</v>
      </c>
      <c r="P612" s="9">
        <v>0</v>
      </c>
      <c r="Q612" s="12"/>
      <c r="R612" s="17">
        <f t="shared" si="27"/>
        <v>0</v>
      </c>
      <c r="S612" s="18">
        <f t="shared" si="28"/>
        <v>0</v>
      </c>
    </row>
    <row r="613" spans="1:19" ht="50.1" customHeight="1" x14ac:dyDescent="0.3">
      <c r="A613" s="4">
        <f t="shared" si="29"/>
        <v>565</v>
      </c>
      <c r="B613" s="4" t="s">
        <v>3713</v>
      </c>
      <c r="C613" s="4" t="s">
        <v>3714</v>
      </c>
      <c r="D613" s="4" t="s">
        <v>265</v>
      </c>
      <c r="E613" s="4" t="s">
        <v>11667</v>
      </c>
      <c r="F613" s="4" t="s">
        <v>11660</v>
      </c>
      <c r="G613" s="4" t="s">
        <v>11660</v>
      </c>
      <c r="H613" s="4" t="s">
        <v>11660</v>
      </c>
      <c r="I613" s="4" t="s">
        <v>11660</v>
      </c>
      <c r="J613" s="4" t="s">
        <v>11660</v>
      </c>
      <c r="K613" s="4" t="s">
        <v>11660</v>
      </c>
      <c r="L613" s="4" t="s">
        <v>11660</v>
      </c>
      <c r="M613" s="4" t="s">
        <v>11660</v>
      </c>
      <c r="N613" s="4" t="s">
        <v>11660</v>
      </c>
      <c r="P613" s="4">
        <v>0</v>
      </c>
      <c r="Q613" s="11"/>
      <c r="R613" s="15">
        <f t="shared" si="27"/>
        <v>0</v>
      </c>
      <c r="S613" s="16">
        <f t="shared" si="28"/>
        <v>0</v>
      </c>
    </row>
    <row r="614" spans="1:19" ht="50.1" customHeight="1" x14ac:dyDescent="0.3">
      <c r="A614" s="9">
        <f t="shared" si="29"/>
        <v>566</v>
      </c>
      <c r="B614" s="9" t="s">
        <v>3725</v>
      </c>
      <c r="C614" s="9" t="s">
        <v>3726</v>
      </c>
      <c r="D614" s="4" t="s">
        <v>265</v>
      </c>
      <c r="E614" s="9" t="s">
        <v>11667</v>
      </c>
      <c r="F614" s="9" t="s">
        <v>11660</v>
      </c>
      <c r="G614" s="9" t="s">
        <v>11660</v>
      </c>
      <c r="H614" s="9" t="s">
        <v>11660</v>
      </c>
      <c r="I614" s="9" t="s">
        <v>11660</v>
      </c>
      <c r="J614" s="9" t="s">
        <v>11660</v>
      </c>
      <c r="K614" s="9" t="s">
        <v>11660</v>
      </c>
      <c r="L614" s="9" t="s">
        <v>11660</v>
      </c>
      <c r="M614" s="9" t="s">
        <v>11660</v>
      </c>
      <c r="N614" s="9" t="s">
        <v>11660</v>
      </c>
      <c r="P614" s="9">
        <v>0</v>
      </c>
      <c r="Q614" s="12"/>
      <c r="R614" s="17">
        <f t="shared" si="27"/>
        <v>0</v>
      </c>
      <c r="S614" s="18">
        <f t="shared" si="28"/>
        <v>0</v>
      </c>
    </row>
    <row r="615" spans="1:19" ht="50.1" customHeight="1" x14ac:dyDescent="0.3">
      <c r="A615" s="4">
        <f t="shared" si="29"/>
        <v>567</v>
      </c>
      <c r="B615" s="4" t="s">
        <v>3738</v>
      </c>
      <c r="C615" s="4" t="s">
        <v>3739</v>
      </c>
      <c r="D615" s="4" t="s">
        <v>265</v>
      </c>
      <c r="E615" s="4" t="s">
        <v>11667</v>
      </c>
      <c r="F615" s="4" t="s">
        <v>11660</v>
      </c>
      <c r="G615" s="4" t="s">
        <v>11660</v>
      </c>
      <c r="H615" s="4" t="s">
        <v>11660</v>
      </c>
      <c r="I615" s="4" t="s">
        <v>11660</v>
      </c>
      <c r="J615" s="4" t="s">
        <v>11660</v>
      </c>
      <c r="K615" s="4" t="s">
        <v>11660</v>
      </c>
      <c r="L615" s="4" t="s">
        <v>11660</v>
      </c>
      <c r="M615" s="4" t="s">
        <v>11660</v>
      </c>
      <c r="N615" s="4" t="s">
        <v>11660</v>
      </c>
      <c r="P615" s="4">
        <v>0</v>
      </c>
      <c r="Q615" s="11"/>
      <c r="R615" s="15">
        <f t="shared" si="27"/>
        <v>0</v>
      </c>
      <c r="S615" s="16">
        <f t="shared" si="28"/>
        <v>0</v>
      </c>
    </row>
    <row r="616" spans="1:19" ht="50.1" customHeight="1" x14ac:dyDescent="0.3">
      <c r="A616" s="9">
        <f t="shared" si="29"/>
        <v>568</v>
      </c>
      <c r="B616" s="9" t="s">
        <v>3777</v>
      </c>
      <c r="C616" s="9" t="s">
        <v>3778</v>
      </c>
      <c r="D616" s="4" t="s">
        <v>265</v>
      </c>
      <c r="E616" s="9" t="s">
        <v>11667</v>
      </c>
      <c r="F616" s="9" t="s">
        <v>11660</v>
      </c>
      <c r="G616" s="9" t="s">
        <v>11660</v>
      </c>
      <c r="H616" s="9" t="s">
        <v>11660</v>
      </c>
      <c r="I616" s="9" t="s">
        <v>11660</v>
      </c>
      <c r="J616" s="9" t="s">
        <v>11660</v>
      </c>
      <c r="K616" s="9" t="s">
        <v>11660</v>
      </c>
      <c r="L616" s="9" t="s">
        <v>11660</v>
      </c>
      <c r="M616" s="9" t="s">
        <v>11660</v>
      </c>
      <c r="N616" s="9" t="s">
        <v>11660</v>
      </c>
      <c r="P616" s="9">
        <v>0</v>
      </c>
      <c r="Q616" s="12"/>
      <c r="R616" s="17">
        <f t="shared" si="27"/>
        <v>0</v>
      </c>
      <c r="S616" s="18">
        <f t="shared" si="28"/>
        <v>0</v>
      </c>
    </row>
    <row r="617" spans="1:19" ht="50.1" customHeight="1" x14ac:dyDescent="0.3">
      <c r="A617" s="4">
        <f t="shared" si="29"/>
        <v>569</v>
      </c>
      <c r="B617" s="4" t="s">
        <v>3814</v>
      </c>
      <c r="C617" s="4" t="s">
        <v>3815</v>
      </c>
      <c r="D617" s="4" t="s">
        <v>265</v>
      </c>
      <c r="E617" s="4" t="s">
        <v>11667</v>
      </c>
      <c r="F617" s="4" t="s">
        <v>817</v>
      </c>
      <c r="G617" s="4" t="s">
        <v>891</v>
      </c>
      <c r="H617" s="4" t="s">
        <v>3820</v>
      </c>
      <c r="I617" s="4" t="s">
        <v>3821</v>
      </c>
      <c r="J617" s="4" t="s">
        <v>589</v>
      </c>
      <c r="K617" s="4" t="s">
        <v>1963</v>
      </c>
      <c r="L617" s="4" t="s">
        <v>1297</v>
      </c>
      <c r="M617" s="4" t="s">
        <v>3822</v>
      </c>
      <c r="N617" s="4" t="s">
        <v>3823</v>
      </c>
      <c r="P617" s="4">
        <v>1</v>
      </c>
      <c r="Q617" s="11"/>
      <c r="R617" s="15">
        <f t="shared" si="27"/>
        <v>2</v>
      </c>
      <c r="S617" s="16">
        <f t="shared" si="28"/>
        <v>8</v>
      </c>
    </row>
    <row r="618" spans="1:19" ht="50.1" customHeight="1" x14ac:dyDescent="0.3">
      <c r="A618" s="4">
        <f t="shared" si="29"/>
        <v>569</v>
      </c>
      <c r="B618" s="4" t="s">
        <v>3814</v>
      </c>
      <c r="C618" s="4" t="s">
        <v>3815</v>
      </c>
      <c r="D618" s="4" t="s">
        <v>265</v>
      </c>
      <c r="E618" s="4" t="s">
        <v>11667</v>
      </c>
      <c r="F618" s="4" t="s">
        <v>817</v>
      </c>
      <c r="G618" s="4" t="s">
        <v>891</v>
      </c>
      <c r="H618" s="4" t="s">
        <v>3824</v>
      </c>
      <c r="I618" s="4" t="s">
        <v>3825</v>
      </c>
      <c r="J618" s="4" t="s">
        <v>589</v>
      </c>
      <c r="K618" s="4" t="s">
        <v>614</v>
      </c>
      <c r="L618" s="4" t="s">
        <v>1297</v>
      </c>
      <c r="M618" s="4" t="s">
        <v>3826</v>
      </c>
      <c r="N618" s="4" t="s">
        <v>3827</v>
      </c>
      <c r="P618" s="4">
        <v>1</v>
      </c>
      <c r="Q618" s="11"/>
      <c r="R618" s="15">
        <f t="shared" si="27"/>
        <v>2</v>
      </c>
      <c r="S618" s="16">
        <f t="shared" si="28"/>
        <v>8</v>
      </c>
    </row>
    <row r="619" spans="1:19" ht="50.1" customHeight="1" x14ac:dyDescent="0.3">
      <c r="A619" s="9">
        <f t="shared" si="29"/>
        <v>570</v>
      </c>
      <c r="B619" s="9" t="s">
        <v>3836</v>
      </c>
      <c r="C619" s="9" t="s">
        <v>3837</v>
      </c>
      <c r="D619" s="4" t="s">
        <v>265</v>
      </c>
      <c r="E619" s="9" t="s">
        <v>11667</v>
      </c>
      <c r="F619" s="9" t="s">
        <v>817</v>
      </c>
      <c r="G619" s="9" t="s">
        <v>818</v>
      </c>
      <c r="H619" s="9" t="s">
        <v>3842</v>
      </c>
      <c r="I619" s="9" t="s">
        <v>3843</v>
      </c>
      <c r="J619" s="9" t="s">
        <v>589</v>
      </c>
      <c r="K619" s="9" t="s">
        <v>3844</v>
      </c>
      <c r="L619" s="9" t="s">
        <v>2096</v>
      </c>
      <c r="M619" s="9" t="s">
        <v>3845</v>
      </c>
      <c r="N619" s="9" t="s">
        <v>3846</v>
      </c>
      <c r="P619" s="9">
        <v>1</v>
      </c>
      <c r="Q619" s="12"/>
      <c r="R619" s="17">
        <f t="shared" si="27"/>
        <v>3</v>
      </c>
      <c r="S619" s="18">
        <f t="shared" si="28"/>
        <v>10</v>
      </c>
    </row>
    <row r="620" spans="1:19" ht="50.1" customHeight="1" x14ac:dyDescent="0.3">
      <c r="A620" s="9">
        <f t="shared" si="29"/>
        <v>570</v>
      </c>
      <c r="B620" s="9" t="s">
        <v>3836</v>
      </c>
      <c r="C620" s="9" t="s">
        <v>3837</v>
      </c>
      <c r="D620" s="4" t="s">
        <v>265</v>
      </c>
      <c r="E620" s="9" t="s">
        <v>11667</v>
      </c>
      <c r="F620" s="9" t="s">
        <v>817</v>
      </c>
      <c r="G620" s="9" t="s">
        <v>818</v>
      </c>
      <c r="H620" s="9" t="s">
        <v>3847</v>
      </c>
      <c r="I620" s="9" t="s">
        <v>3848</v>
      </c>
      <c r="J620" s="9" t="s">
        <v>589</v>
      </c>
      <c r="K620" s="9" t="s">
        <v>1377</v>
      </c>
      <c r="L620" s="9" t="s">
        <v>3849</v>
      </c>
      <c r="M620" s="9" t="s">
        <v>2091</v>
      </c>
      <c r="N620" s="9" t="s">
        <v>3850</v>
      </c>
      <c r="P620" s="9">
        <v>1</v>
      </c>
      <c r="Q620" s="12"/>
      <c r="R620" s="17">
        <f t="shared" si="27"/>
        <v>3</v>
      </c>
      <c r="S620" s="18">
        <f t="shared" si="28"/>
        <v>10</v>
      </c>
    </row>
    <row r="621" spans="1:19" ht="50.1" customHeight="1" x14ac:dyDescent="0.3">
      <c r="A621" s="9">
        <f t="shared" si="29"/>
        <v>570</v>
      </c>
      <c r="B621" s="9" t="s">
        <v>3836</v>
      </c>
      <c r="C621" s="9" t="s">
        <v>3837</v>
      </c>
      <c r="D621" s="4" t="s">
        <v>265</v>
      </c>
      <c r="E621" s="9" t="s">
        <v>11667</v>
      </c>
      <c r="F621" s="9" t="s">
        <v>817</v>
      </c>
      <c r="G621" s="9" t="s">
        <v>818</v>
      </c>
      <c r="H621" s="9" t="s">
        <v>3851</v>
      </c>
      <c r="I621" s="9" t="s">
        <v>3852</v>
      </c>
      <c r="J621" s="9" t="s">
        <v>589</v>
      </c>
      <c r="K621" s="9" t="s">
        <v>1082</v>
      </c>
      <c r="L621" s="9" t="s">
        <v>2096</v>
      </c>
      <c r="M621" s="9" t="s">
        <v>2091</v>
      </c>
      <c r="N621" s="9" t="s">
        <v>3850</v>
      </c>
      <c r="P621" s="9">
        <v>1</v>
      </c>
      <c r="Q621" s="12"/>
      <c r="R621" s="17">
        <f t="shared" si="27"/>
        <v>3</v>
      </c>
      <c r="S621" s="18">
        <f t="shared" si="28"/>
        <v>10</v>
      </c>
    </row>
    <row r="622" spans="1:19" ht="50.1" customHeight="1" x14ac:dyDescent="0.3">
      <c r="A622" s="4">
        <f t="shared" si="29"/>
        <v>571</v>
      </c>
      <c r="B622" s="4" t="s">
        <v>3860</v>
      </c>
      <c r="C622" s="4" t="s">
        <v>3861</v>
      </c>
      <c r="D622" s="4" t="s">
        <v>265</v>
      </c>
      <c r="E622" s="4" t="s">
        <v>11667</v>
      </c>
      <c r="F622" s="4" t="s">
        <v>11660</v>
      </c>
      <c r="G622" s="4" t="s">
        <v>11660</v>
      </c>
      <c r="H622" s="4" t="s">
        <v>11660</v>
      </c>
      <c r="I622" s="4" t="s">
        <v>11660</v>
      </c>
      <c r="J622" s="4" t="s">
        <v>11660</v>
      </c>
      <c r="K622" s="4" t="s">
        <v>11660</v>
      </c>
      <c r="L622" s="4" t="s">
        <v>11660</v>
      </c>
      <c r="M622" s="4" t="s">
        <v>11660</v>
      </c>
      <c r="N622" s="4" t="s">
        <v>11660</v>
      </c>
      <c r="P622" s="4">
        <v>0</v>
      </c>
      <c r="Q622" s="11"/>
      <c r="R622" s="15">
        <f t="shared" si="27"/>
        <v>0</v>
      </c>
      <c r="S622" s="16">
        <f t="shared" si="28"/>
        <v>0</v>
      </c>
    </row>
    <row r="623" spans="1:19" ht="50.1" customHeight="1" x14ac:dyDescent="0.3">
      <c r="A623" s="9">
        <f t="shared" si="29"/>
        <v>572</v>
      </c>
      <c r="B623" s="9" t="s">
        <v>3927</v>
      </c>
      <c r="C623" s="9" t="s">
        <v>3928</v>
      </c>
      <c r="D623" s="4" t="s">
        <v>265</v>
      </c>
      <c r="E623" s="9" t="s">
        <v>11667</v>
      </c>
      <c r="F623" s="9" t="s">
        <v>11660</v>
      </c>
      <c r="G623" s="9" t="s">
        <v>11660</v>
      </c>
      <c r="H623" s="9" t="s">
        <v>11660</v>
      </c>
      <c r="I623" s="9" t="s">
        <v>11660</v>
      </c>
      <c r="J623" s="9" t="s">
        <v>11660</v>
      </c>
      <c r="K623" s="9" t="s">
        <v>11660</v>
      </c>
      <c r="L623" s="9" t="s">
        <v>11660</v>
      </c>
      <c r="M623" s="9" t="s">
        <v>11660</v>
      </c>
      <c r="N623" s="9" t="s">
        <v>11660</v>
      </c>
      <c r="P623" s="9">
        <v>0</v>
      </c>
      <c r="Q623" s="12"/>
      <c r="R623" s="17">
        <f t="shared" si="27"/>
        <v>0</v>
      </c>
      <c r="S623" s="18">
        <f t="shared" si="28"/>
        <v>0</v>
      </c>
    </row>
    <row r="624" spans="1:19" ht="50.1" customHeight="1" x14ac:dyDescent="0.3">
      <c r="A624" s="4">
        <f t="shared" si="29"/>
        <v>573</v>
      </c>
      <c r="B624" s="4" t="s">
        <v>3945</v>
      </c>
      <c r="C624" s="4" t="s">
        <v>3946</v>
      </c>
      <c r="D624" s="4" t="s">
        <v>265</v>
      </c>
      <c r="E624" s="4" t="s">
        <v>11667</v>
      </c>
      <c r="F624" s="4" t="s">
        <v>11660</v>
      </c>
      <c r="G624" s="4" t="s">
        <v>11660</v>
      </c>
      <c r="H624" s="4" t="s">
        <v>11660</v>
      </c>
      <c r="I624" s="4" t="s">
        <v>11660</v>
      </c>
      <c r="J624" s="4" t="s">
        <v>11660</v>
      </c>
      <c r="K624" s="4" t="s">
        <v>11660</v>
      </c>
      <c r="L624" s="4" t="s">
        <v>11660</v>
      </c>
      <c r="M624" s="4" t="s">
        <v>11660</v>
      </c>
      <c r="N624" s="4" t="s">
        <v>11660</v>
      </c>
      <c r="P624" s="4">
        <v>0</v>
      </c>
      <c r="Q624" s="11"/>
      <c r="R624" s="15">
        <f t="shared" si="27"/>
        <v>0</v>
      </c>
      <c r="S624" s="16">
        <f t="shared" si="28"/>
        <v>0</v>
      </c>
    </row>
    <row r="625" spans="1:19" ht="50.1" customHeight="1" x14ac:dyDescent="0.3">
      <c r="A625" s="9">
        <f t="shared" si="29"/>
        <v>574</v>
      </c>
      <c r="B625" s="9" t="s">
        <v>3985</v>
      </c>
      <c r="C625" s="9" t="s">
        <v>3986</v>
      </c>
      <c r="D625" s="4" t="s">
        <v>265</v>
      </c>
      <c r="E625" s="9" t="s">
        <v>11667</v>
      </c>
      <c r="F625" s="9" t="s">
        <v>817</v>
      </c>
      <c r="G625" s="9" t="s">
        <v>891</v>
      </c>
      <c r="H625" s="9" t="s">
        <v>3991</v>
      </c>
      <c r="I625" s="9" t="s">
        <v>3992</v>
      </c>
      <c r="J625" s="9" t="s">
        <v>589</v>
      </c>
      <c r="K625" s="9" t="s">
        <v>3993</v>
      </c>
      <c r="L625" s="9" t="s">
        <v>2096</v>
      </c>
      <c r="M625" s="9" t="s">
        <v>3994</v>
      </c>
      <c r="N625" s="9" t="s">
        <v>1307</v>
      </c>
      <c r="P625" s="9">
        <v>1</v>
      </c>
      <c r="Q625" s="12"/>
      <c r="R625" s="17">
        <f t="shared" si="27"/>
        <v>3</v>
      </c>
      <c r="S625" s="18">
        <f t="shared" si="28"/>
        <v>10</v>
      </c>
    </row>
    <row r="626" spans="1:19" ht="50.1" customHeight="1" x14ac:dyDescent="0.3">
      <c r="A626" s="9">
        <f t="shared" si="29"/>
        <v>574</v>
      </c>
      <c r="B626" s="9" t="s">
        <v>3985</v>
      </c>
      <c r="C626" s="9" t="s">
        <v>3986</v>
      </c>
      <c r="D626" s="4" t="s">
        <v>265</v>
      </c>
      <c r="E626" s="9" t="s">
        <v>11667</v>
      </c>
      <c r="F626" s="9" t="s">
        <v>817</v>
      </c>
      <c r="G626" s="9" t="s">
        <v>891</v>
      </c>
      <c r="H626" s="9" t="s">
        <v>3995</v>
      </c>
      <c r="I626" s="9" t="s">
        <v>3996</v>
      </c>
      <c r="J626" s="9" t="s">
        <v>589</v>
      </c>
      <c r="K626" s="9" t="s">
        <v>3997</v>
      </c>
      <c r="L626" s="9" t="s">
        <v>882</v>
      </c>
      <c r="M626" s="9" t="s">
        <v>3994</v>
      </c>
      <c r="N626" s="9" t="s">
        <v>1307</v>
      </c>
      <c r="P626" s="9">
        <v>1</v>
      </c>
      <c r="Q626" s="12"/>
      <c r="R626" s="17">
        <f t="shared" si="27"/>
        <v>3</v>
      </c>
      <c r="S626" s="18">
        <f t="shared" si="28"/>
        <v>10</v>
      </c>
    </row>
    <row r="627" spans="1:19" ht="50.1" customHeight="1" x14ac:dyDescent="0.3">
      <c r="A627" s="9">
        <f t="shared" si="29"/>
        <v>574</v>
      </c>
      <c r="B627" s="9" t="s">
        <v>3985</v>
      </c>
      <c r="C627" s="9" t="s">
        <v>3986</v>
      </c>
      <c r="D627" s="4" t="s">
        <v>265</v>
      </c>
      <c r="E627" s="9" t="s">
        <v>11667</v>
      </c>
      <c r="F627" s="9" t="s">
        <v>817</v>
      </c>
      <c r="G627" s="9" t="s">
        <v>891</v>
      </c>
      <c r="H627" s="9" t="s">
        <v>3998</v>
      </c>
      <c r="I627" s="9" t="s">
        <v>3999</v>
      </c>
      <c r="J627" s="9" t="s">
        <v>589</v>
      </c>
      <c r="K627" s="9" t="s">
        <v>4000</v>
      </c>
      <c r="L627" s="9" t="s">
        <v>591</v>
      </c>
      <c r="M627" s="9" t="s">
        <v>4001</v>
      </c>
      <c r="N627" s="9" t="s">
        <v>4002</v>
      </c>
      <c r="P627" s="9">
        <v>1</v>
      </c>
      <c r="Q627" s="12"/>
      <c r="R627" s="17">
        <f t="shared" si="27"/>
        <v>3</v>
      </c>
      <c r="S627" s="18">
        <f t="shared" si="28"/>
        <v>10</v>
      </c>
    </row>
    <row r="628" spans="1:19" ht="50.1" customHeight="1" x14ac:dyDescent="0.3">
      <c r="A628" s="4">
        <f t="shared" si="29"/>
        <v>575</v>
      </c>
      <c r="B628" s="4" t="s">
        <v>4007</v>
      </c>
      <c r="C628" s="4" t="s">
        <v>4008</v>
      </c>
      <c r="D628" s="4" t="s">
        <v>265</v>
      </c>
      <c r="E628" s="4" t="s">
        <v>11667</v>
      </c>
      <c r="F628" s="4" t="s">
        <v>817</v>
      </c>
      <c r="G628" s="4" t="s">
        <v>818</v>
      </c>
      <c r="H628" s="4" t="s">
        <v>4015</v>
      </c>
      <c r="I628" s="4" t="s">
        <v>4016</v>
      </c>
      <c r="J628" s="4" t="s">
        <v>589</v>
      </c>
      <c r="K628" s="4" t="s">
        <v>4017</v>
      </c>
      <c r="L628" s="4" t="s">
        <v>882</v>
      </c>
      <c r="M628" s="4" t="s">
        <v>4018</v>
      </c>
      <c r="N628" s="4" t="s">
        <v>4019</v>
      </c>
      <c r="P628" s="4">
        <v>1</v>
      </c>
      <c r="Q628" s="11"/>
      <c r="R628" s="15">
        <f t="shared" si="27"/>
        <v>2</v>
      </c>
      <c r="S628" s="16">
        <f t="shared" si="28"/>
        <v>8</v>
      </c>
    </row>
    <row r="629" spans="1:19" ht="50.1" customHeight="1" x14ac:dyDescent="0.3">
      <c r="A629" s="4">
        <f t="shared" si="29"/>
        <v>575</v>
      </c>
      <c r="B629" s="4" t="s">
        <v>4007</v>
      </c>
      <c r="C629" s="4" t="s">
        <v>4008</v>
      </c>
      <c r="D629" s="4" t="s">
        <v>265</v>
      </c>
      <c r="E629" s="4" t="s">
        <v>11667</v>
      </c>
      <c r="F629" s="4" t="s">
        <v>817</v>
      </c>
      <c r="G629" s="4" t="s">
        <v>818</v>
      </c>
      <c r="H629" s="4" t="s">
        <v>4020</v>
      </c>
      <c r="I629" s="4" t="s">
        <v>4021</v>
      </c>
      <c r="J629" s="4" t="s">
        <v>589</v>
      </c>
      <c r="K629" s="4" t="s">
        <v>4022</v>
      </c>
      <c r="L629" s="4" t="s">
        <v>882</v>
      </c>
      <c r="M629" s="4" t="s">
        <v>2002</v>
      </c>
      <c r="N629" s="4" t="s">
        <v>4023</v>
      </c>
      <c r="P629" s="4">
        <v>1</v>
      </c>
      <c r="Q629" s="11"/>
      <c r="R629" s="15">
        <f t="shared" si="27"/>
        <v>2</v>
      </c>
      <c r="S629" s="16">
        <f t="shared" si="28"/>
        <v>8</v>
      </c>
    </row>
    <row r="630" spans="1:19" ht="50.1" customHeight="1" x14ac:dyDescent="0.3">
      <c r="A630" s="9">
        <f t="shared" si="29"/>
        <v>576</v>
      </c>
      <c r="B630" s="9" t="s">
        <v>4055</v>
      </c>
      <c r="C630" s="9" t="s">
        <v>4056</v>
      </c>
      <c r="D630" s="4" t="s">
        <v>265</v>
      </c>
      <c r="E630" s="9" t="s">
        <v>11667</v>
      </c>
      <c r="F630" s="9" t="s">
        <v>11660</v>
      </c>
      <c r="G630" s="9" t="s">
        <v>11660</v>
      </c>
      <c r="H630" s="9" t="s">
        <v>11660</v>
      </c>
      <c r="I630" s="9" t="s">
        <v>11660</v>
      </c>
      <c r="J630" s="9" t="s">
        <v>11660</v>
      </c>
      <c r="K630" s="9" t="s">
        <v>11660</v>
      </c>
      <c r="L630" s="9" t="s">
        <v>11660</v>
      </c>
      <c r="M630" s="9" t="s">
        <v>11660</v>
      </c>
      <c r="N630" s="9" t="s">
        <v>11660</v>
      </c>
      <c r="P630" s="9">
        <v>0</v>
      </c>
      <c r="Q630" s="12"/>
      <c r="R630" s="17">
        <f t="shared" si="27"/>
        <v>0</v>
      </c>
      <c r="S630" s="18">
        <f t="shared" si="28"/>
        <v>0</v>
      </c>
    </row>
    <row r="631" spans="1:19" ht="50.1" customHeight="1" x14ac:dyDescent="0.3">
      <c r="A631" s="4">
        <f t="shared" si="29"/>
        <v>577</v>
      </c>
      <c r="B631" s="4" t="s">
        <v>4109</v>
      </c>
      <c r="C631" s="4" t="s">
        <v>4110</v>
      </c>
      <c r="D631" s="4" t="s">
        <v>265</v>
      </c>
      <c r="E631" s="4" t="s">
        <v>11667</v>
      </c>
      <c r="F631" s="4" t="s">
        <v>11660</v>
      </c>
      <c r="G631" s="4" t="s">
        <v>11660</v>
      </c>
      <c r="H631" s="4" t="s">
        <v>11660</v>
      </c>
      <c r="I631" s="4" t="s">
        <v>11660</v>
      </c>
      <c r="J631" s="4" t="s">
        <v>11660</v>
      </c>
      <c r="K631" s="4" t="s">
        <v>11660</v>
      </c>
      <c r="L631" s="4" t="s">
        <v>11660</v>
      </c>
      <c r="M631" s="4" t="s">
        <v>11660</v>
      </c>
      <c r="N631" s="4" t="s">
        <v>11660</v>
      </c>
      <c r="P631" s="4">
        <v>0</v>
      </c>
      <c r="Q631" s="11"/>
      <c r="R631" s="15">
        <f t="shared" si="27"/>
        <v>0</v>
      </c>
      <c r="S631" s="16">
        <f t="shared" si="28"/>
        <v>0</v>
      </c>
    </row>
    <row r="632" spans="1:19" ht="50.1" customHeight="1" x14ac:dyDescent="0.3">
      <c r="A632" s="9">
        <f t="shared" si="29"/>
        <v>578</v>
      </c>
      <c r="B632" s="9" t="s">
        <v>4176</v>
      </c>
      <c r="C632" s="9" t="s">
        <v>4177</v>
      </c>
      <c r="D632" s="4" t="s">
        <v>265</v>
      </c>
      <c r="E632" s="9" t="s">
        <v>11667</v>
      </c>
      <c r="F632" s="9" t="s">
        <v>11660</v>
      </c>
      <c r="G632" s="9" t="s">
        <v>11660</v>
      </c>
      <c r="H632" s="9" t="s">
        <v>11660</v>
      </c>
      <c r="I632" s="9" t="s">
        <v>11660</v>
      </c>
      <c r="J632" s="9" t="s">
        <v>11660</v>
      </c>
      <c r="K632" s="9" t="s">
        <v>11660</v>
      </c>
      <c r="L632" s="9" t="s">
        <v>11660</v>
      </c>
      <c r="M632" s="9" t="s">
        <v>11660</v>
      </c>
      <c r="N632" s="9" t="s">
        <v>11660</v>
      </c>
      <c r="P632" s="9">
        <v>0</v>
      </c>
      <c r="Q632" s="12"/>
      <c r="R632" s="17">
        <f t="shared" si="27"/>
        <v>0</v>
      </c>
      <c r="S632" s="18">
        <f t="shared" si="28"/>
        <v>0</v>
      </c>
    </row>
    <row r="633" spans="1:19" ht="50.1" customHeight="1" x14ac:dyDescent="0.3">
      <c r="A633" s="4">
        <f t="shared" si="29"/>
        <v>579</v>
      </c>
      <c r="B633" s="4" t="s">
        <v>4187</v>
      </c>
      <c r="C633" s="4" t="s">
        <v>4188</v>
      </c>
      <c r="D633" s="4" t="s">
        <v>265</v>
      </c>
      <c r="E633" s="4" t="s">
        <v>11667</v>
      </c>
      <c r="F633" s="4" t="s">
        <v>11660</v>
      </c>
      <c r="G633" s="4" t="s">
        <v>11660</v>
      </c>
      <c r="H633" s="4" t="s">
        <v>11660</v>
      </c>
      <c r="I633" s="4" t="s">
        <v>11660</v>
      </c>
      <c r="J633" s="4" t="s">
        <v>11660</v>
      </c>
      <c r="K633" s="4" t="s">
        <v>11660</v>
      </c>
      <c r="L633" s="4" t="s">
        <v>11660</v>
      </c>
      <c r="M633" s="4" t="s">
        <v>11660</v>
      </c>
      <c r="N633" s="4" t="s">
        <v>11660</v>
      </c>
      <c r="P633" s="4">
        <v>0</v>
      </c>
      <c r="Q633" s="11"/>
      <c r="R633" s="15">
        <f t="shared" si="27"/>
        <v>0</v>
      </c>
      <c r="S633" s="16">
        <f t="shared" si="28"/>
        <v>0</v>
      </c>
    </row>
    <row r="634" spans="1:19" ht="50.1" customHeight="1" x14ac:dyDescent="0.3">
      <c r="A634" s="9">
        <f t="shared" si="29"/>
        <v>580</v>
      </c>
      <c r="B634" s="9" t="s">
        <v>4207</v>
      </c>
      <c r="C634" s="9" t="s">
        <v>4208</v>
      </c>
      <c r="D634" s="4" t="s">
        <v>265</v>
      </c>
      <c r="E634" s="9" t="s">
        <v>11667</v>
      </c>
      <c r="F634" s="9" t="s">
        <v>817</v>
      </c>
      <c r="G634" s="9" t="s">
        <v>818</v>
      </c>
      <c r="H634" s="9" t="s">
        <v>4214</v>
      </c>
      <c r="I634" s="9" t="s">
        <v>4215</v>
      </c>
      <c r="J634" s="9" t="s">
        <v>589</v>
      </c>
      <c r="K634" s="9" t="s">
        <v>4216</v>
      </c>
      <c r="L634" s="9" t="s">
        <v>1118</v>
      </c>
      <c r="M634" s="9" t="s">
        <v>823</v>
      </c>
      <c r="N634" s="9" t="s">
        <v>4217</v>
      </c>
      <c r="P634" s="9">
        <v>1</v>
      </c>
      <c r="Q634" s="12"/>
      <c r="R634" s="17">
        <f t="shared" si="27"/>
        <v>3</v>
      </c>
      <c r="S634" s="18">
        <f t="shared" si="28"/>
        <v>10</v>
      </c>
    </row>
    <row r="635" spans="1:19" ht="50.1" customHeight="1" x14ac:dyDescent="0.3">
      <c r="A635" s="9">
        <f t="shared" si="29"/>
        <v>580</v>
      </c>
      <c r="B635" s="9" t="s">
        <v>4207</v>
      </c>
      <c r="C635" s="9" t="s">
        <v>4208</v>
      </c>
      <c r="D635" s="4" t="s">
        <v>265</v>
      </c>
      <c r="E635" s="9" t="s">
        <v>11667</v>
      </c>
      <c r="F635" s="9" t="s">
        <v>817</v>
      </c>
      <c r="G635" s="9" t="s">
        <v>818</v>
      </c>
      <c r="H635" s="9" t="s">
        <v>4218</v>
      </c>
      <c r="I635" s="9" t="s">
        <v>4219</v>
      </c>
      <c r="J635" s="9" t="s">
        <v>589</v>
      </c>
      <c r="K635" s="9" t="s">
        <v>4220</v>
      </c>
      <c r="L635" s="9" t="s">
        <v>2096</v>
      </c>
      <c r="M635" s="9" t="s">
        <v>823</v>
      </c>
      <c r="N635" s="9" t="s">
        <v>1132</v>
      </c>
      <c r="P635" s="9">
        <v>1</v>
      </c>
      <c r="Q635" s="12"/>
      <c r="R635" s="17">
        <f t="shared" si="27"/>
        <v>3</v>
      </c>
      <c r="S635" s="18">
        <f t="shared" si="28"/>
        <v>10</v>
      </c>
    </row>
    <row r="636" spans="1:19" ht="50.1" customHeight="1" x14ac:dyDescent="0.3">
      <c r="A636" s="9">
        <f t="shared" si="29"/>
        <v>580</v>
      </c>
      <c r="B636" s="9" t="s">
        <v>4207</v>
      </c>
      <c r="C636" s="9" t="s">
        <v>4208</v>
      </c>
      <c r="D636" s="4" t="s">
        <v>265</v>
      </c>
      <c r="E636" s="9" t="s">
        <v>11667</v>
      </c>
      <c r="F636" s="9" t="s">
        <v>817</v>
      </c>
      <c r="G636" s="9" t="s">
        <v>818</v>
      </c>
      <c r="H636" s="9" t="s">
        <v>4221</v>
      </c>
      <c r="I636" s="9" t="s">
        <v>4222</v>
      </c>
      <c r="J636" s="9" t="s">
        <v>589</v>
      </c>
      <c r="K636" s="9" t="s">
        <v>4223</v>
      </c>
      <c r="L636" s="9" t="s">
        <v>882</v>
      </c>
      <c r="M636" s="9" t="s">
        <v>823</v>
      </c>
      <c r="N636" s="9" t="s">
        <v>4224</v>
      </c>
      <c r="P636" s="9">
        <v>1</v>
      </c>
      <c r="Q636" s="12"/>
      <c r="R636" s="17">
        <f t="shared" si="27"/>
        <v>3</v>
      </c>
      <c r="S636" s="18">
        <f t="shared" si="28"/>
        <v>10</v>
      </c>
    </row>
    <row r="637" spans="1:19" ht="50.1" customHeight="1" x14ac:dyDescent="0.3">
      <c r="A637" s="4">
        <f t="shared" si="29"/>
        <v>581</v>
      </c>
      <c r="B637" s="4" t="s">
        <v>4235</v>
      </c>
      <c r="C637" s="4" t="s">
        <v>4236</v>
      </c>
      <c r="D637" s="4" t="s">
        <v>265</v>
      </c>
      <c r="E637" s="4" t="s">
        <v>11667</v>
      </c>
      <c r="F637" s="4" t="s">
        <v>11660</v>
      </c>
      <c r="G637" s="4" t="s">
        <v>11660</v>
      </c>
      <c r="H637" s="4" t="s">
        <v>11660</v>
      </c>
      <c r="I637" s="4" t="s">
        <v>11660</v>
      </c>
      <c r="J637" s="4" t="s">
        <v>11660</v>
      </c>
      <c r="K637" s="4" t="s">
        <v>11660</v>
      </c>
      <c r="L637" s="4" t="s">
        <v>11660</v>
      </c>
      <c r="M637" s="4" t="s">
        <v>11660</v>
      </c>
      <c r="N637" s="4" t="s">
        <v>11660</v>
      </c>
      <c r="P637" s="4">
        <v>0</v>
      </c>
      <c r="Q637" s="11"/>
      <c r="R637" s="15">
        <f t="shared" si="27"/>
        <v>0</v>
      </c>
      <c r="S637" s="16">
        <f t="shared" si="28"/>
        <v>0</v>
      </c>
    </row>
    <row r="638" spans="1:19" ht="50.1" customHeight="1" x14ac:dyDescent="0.3">
      <c r="A638" s="9">
        <f t="shared" si="29"/>
        <v>582</v>
      </c>
      <c r="B638" s="9" t="s">
        <v>4247</v>
      </c>
      <c r="C638" s="9" t="s">
        <v>4248</v>
      </c>
      <c r="D638" s="4" t="s">
        <v>265</v>
      </c>
      <c r="E638" s="9" t="s">
        <v>11667</v>
      </c>
      <c r="F638" s="9" t="s">
        <v>817</v>
      </c>
      <c r="G638" s="9" t="s">
        <v>818</v>
      </c>
      <c r="H638" s="9" t="s">
        <v>4253</v>
      </c>
      <c r="I638" s="9" t="s">
        <v>4254</v>
      </c>
      <c r="J638" s="9" t="s">
        <v>1123</v>
      </c>
      <c r="K638" s="9" t="s">
        <v>763</v>
      </c>
      <c r="L638" s="9" t="s">
        <v>2007</v>
      </c>
      <c r="M638" s="9" t="s">
        <v>4255</v>
      </c>
      <c r="N638" s="9" t="s">
        <v>4256</v>
      </c>
      <c r="P638" s="9">
        <v>0</v>
      </c>
      <c r="Q638" s="12" t="s">
        <v>11664</v>
      </c>
      <c r="R638" s="17">
        <f t="shared" si="27"/>
        <v>1</v>
      </c>
      <c r="S638" s="18">
        <f t="shared" si="28"/>
        <v>6</v>
      </c>
    </row>
    <row r="639" spans="1:19" ht="50.1" customHeight="1" x14ac:dyDescent="0.3">
      <c r="A639" s="9">
        <f t="shared" si="29"/>
        <v>582</v>
      </c>
      <c r="B639" s="9" t="s">
        <v>4247</v>
      </c>
      <c r="C639" s="9" t="s">
        <v>4248</v>
      </c>
      <c r="D639" s="4" t="s">
        <v>265</v>
      </c>
      <c r="E639" s="9" t="s">
        <v>11667</v>
      </c>
      <c r="F639" s="9" t="s">
        <v>817</v>
      </c>
      <c r="G639" s="9" t="s">
        <v>891</v>
      </c>
      <c r="H639" s="9" t="s">
        <v>4257</v>
      </c>
      <c r="I639" s="9" t="s">
        <v>4258</v>
      </c>
      <c r="J639" s="9" t="s">
        <v>589</v>
      </c>
      <c r="K639" s="9" t="s">
        <v>4259</v>
      </c>
      <c r="L639" s="9" t="s">
        <v>2090</v>
      </c>
      <c r="M639" s="9" t="s">
        <v>4260</v>
      </c>
      <c r="N639" s="9" t="s">
        <v>4261</v>
      </c>
      <c r="P639" s="9">
        <v>1</v>
      </c>
      <c r="Q639" s="12"/>
      <c r="R639" s="17">
        <f t="shared" si="27"/>
        <v>1</v>
      </c>
      <c r="S639" s="18">
        <f t="shared" si="28"/>
        <v>6</v>
      </c>
    </row>
    <row r="640" spans="1:19" ht="50.1" customHeight="1" x14ac:dyDescent="0.3">
      <c r="A640" s="4">
        <f t="shared" si="29"/>
        <v>583</v>
      </c>
      <c r="B640" s="4" t="s">
        <v>4281</v>
      </c>
      <c r="C640" s="4" t="s">
        <v>4282</v>
      </c>
      <c r="D640" s="4" t="s">
        <v>265</v>
      </c>
      <c r="E640" s="4" t="s">
        <v>11667</v>
      </c>
      <c r="F640" s="4" t="s">
        <v>817</v>
      </c>
      <c r="G640" s="4" t="s">
        <v>818</v>
      </c>
      <c r="H640" s="4" t="s">
        <v>4287</v>
      </c>
      <c r="I640" s="4" t="s">
        <v>4288</v>
      </c>
      <c r="J640" s="4" t="s">
        <v>589</v>
      </c>
      <c r="K640" s="4" t="s">
        <v>4289</v>
      </c>
      <c r="L640" s="4" t="s">
        <v>591</v>
      </c>
      <c r="M640" s="4" t="s">
        <v>4290</v>
      </c>
      <c r="N640" s="4" t="s">
        <v>1661</v>
      </c>
      <c r="P640" s="4">
        <v>1</v>
      </c>
      <c r="Q640" s="11"/>
      <c r="R640" s="15">
        <f t="shared" si="27"/>
        <v>3</v>
      </c>
      <c r="S640" s="16">
        <f t="shared" si="28"/>
        <v>10</v>
      </c>
    </row>
    <row r="641" spans="1:19" ht="50.1" customHeight="1" x14ac:dyDescent="0.3">
      <c r="A641" s="4">
        <f t="shared" si="29"/>
        <v>583</v>
      </c>
      <c r="B641" s="4" t="s">
        <v>4281</v>
      </c>
      <c r="C641" s="4" t="s">
        <v>4282</v>
      </c>
      <c r="D641" s="4" t="s">
        <v>265</v>
      </c>
      <c r="E641" s="4" t="s">
        <v>11667</v>
      </c>
      <c r="F641" s="4" t="s">
        <v>817</v>
      </c>
      <c r="G641" s="4" t="s">
        <v>818</v>
      </c>
      <c r="H641" s="4" t="s">
        <v>4291</v>
      </c>
      <c r="I641" s="4" t="s">
        <v>4292</v>
      </c>
      <c r="J641" s="4" t="s">
        <v>589</v>
      </c>
      <c r="K641" s="4" t="s">
        <v>4293</v>
      </c>
      <c r="L641" s="4" t="s">
        <v>882</v>
      </c>
      <c r="M641" s="4" t="s">
        <v>4290</v>
      </c>
      <c r="N641" s="4" t="s">
        <v>1661</v>
      </c>
      <c r="P641" s="4">
        <v>1</v>
      </c>
      <c r="Q641" s="11"/>
      <c r="R641" s="15">
        <f t="shared" si="27"/>
        <v>3</v>
      </c>
      <c r="S641" s="16">
        <f t="shared" si="28"/>
        <v>10</v>
      </c>
    </row>
    <row r="642" spans="1:19" ht="50.1" customHeight="1" x14ac:dyDescent="0.3">
      <c r="A642" s="4">
        <f t="shared" si="29"/>
        <v>583</v>
      </c>
      <c r="B642" s="4" t="s">
        <v>4281</v>
      </c>
      <c r="C642" s="4" t="s">
        <v>4282</v>
      </c>
      <c r="D642" s="4" t="s">
        <v>265</v>
      </c>
      <c r="E642" s="4" t="s">
        <v>11667</v>
      </c>
      <c r="F642" s="4" t="s">
        <v>817</v>
      </c>
      <c r="G642" s="4" t="s">
        <v>818</v>
      </c>
      <c r="H642" s="4" t="s">
        <v>4294</v>
      </c>
      <c r="I642" s="4" t="s">
        <v>4295</v>
      </c>
      <c r="J642" s="4" t="s">
        <v>589</v>
      </c>
      <c r="K642" s="4" t="s">
        <v>950</v>
      </c>
      <c r="L642" s="4" t="s">
        <v>591</v>
      </c>
      <c r="M642" s="4" t="s">
        <v>4296</v>
      </c>
      <c r="N642" s="4" t="s">
        <v>4297</v>
      </c>
      <c r="P642" s="4">
        <v>1</v>
      </c>
      <c r="Q642" s="11"/>
      <c r="R642" s="15">
        <f t="shared" si="27"/>
        <v>3</v>
      </c>
      <c r="S642" s="16">
        <f t="shared" si="28"/>
        <v>10</v>
      </c>
    </row>
    <row r="643" spans="1:19" ht="50.1" customHeight="1" x14ac:dyDescent="0.3">
      <c r="A643" s="9">
        <f t="shared" si="29"/>
        <v>584</v>
      </c>
      <c r="B643" s="9" t="s">
        <v>4376</v>
      </c>
      <c r="C643" s="9" t="s">
        <v>4377</v>
      </c>
      <c r="D643" s="4" t="s">
        <v>265</v>
      </c>
      <c r="E643" s="9" t="s">
        <v>11667</v>
      </c>
      <c r="F643" s="9" t="s">
        <v>817</v>
      </c>
      <c r="G643" s="9" t="s">
        <v>891</v>
      </c>
      <c r="H643" s="9" t="s">
        <v>4382</v>
      </c>
      <c r="I643" s="9" t="s">
        <v>4383</v>
      </c>
      <c r="J643" s="9" t="s">
        <v>589</v>
      </c>
      <c r="K643" s="9" t="s">
        <v>4384</v>
      </c>
      <c r="L643" s="9" t="s">
        <v>1297</v>
      </c>
      <c r="M643" s="9" t="s">
        <v>2558</v>
      </c>
      <c r="N643" s="9" t="s">
        <v>4385</v>
      </c>
      <c r="P643" s="9">
        <v>1</v>
      </c>
      <c r="Q643" s="12"/>
      <c r="R643" s="17">
        <f t="shared" ref="R643:R706" si="30">COUNTIFS(B:B,B643,P:P,1)</f>
        <v>1</v>
      </c>
      <c r="S643" s="18">
        <f t="shared" ref="S643:S706" si="31">IF(R643&gt;=3,10,IF(R643&gt;=2,8,IF(R643&gt;=1,6,0)))</f>
        <v>6</v>
      </c>
    </row>
    <row r="644" spans="1:19" ht="50.1" customHeight="1" x14ac:dyDescent="0.3">
      <c r="A644" s="4">
        <f t="shared" ref="A644:A707" si="32">IF(B644=B643,A643,A643+1)</f>
        <v>585</v>
      </c>
      <c r="B644" s="4" t="s">
        <v>4391</v>
      </c>
      <c r="C644" s="4" t="s">
        <v>4392</v>
      </c>
      <c r="D644" s="4" t="s">
        <v>265</v>
      </c>
      <c r="E644" s="4" t="s">
        <v>11667</v>
      </c>
      <c r="F644" s="4" t="s">
        <v>817</v>
      </c>
      <c r="G644" s="4" t="s">
        <v>818</v>
      </c>
      <c r="H644" s="4" t="s">
        <v>4396</v>
      </c>
      <c r="I644" s="4" t="s">
        <v>4397</v>
      </c>
      <c r="J644" s="4" t="s">
        <v>589</v>
      </c>
      <c r="K644" s="4" t="s">
        <v>4398</v>
      </c>
      <c r="L644" s="4" t="s">
        <v>1297</v>
      </c>
      <c r="M644" s="4" t="s">
        <v>4399</v>
      </c>
      <c r="N644" s="4" t="s">
        <v>3546</v>
      </c>
      <c r="P644" s="4">
        <v>1</v>
      </c>
      <c r="Q644" s="11"/>
      <c r="R644" s="15">
        <f t="shared" si="30"/>
        <v>3</v>
      </c>
      <c r="S644" s="16">
        <f t="shared" si="31"/>
        <v>10</v>
      </c>
    </row>
    <row r="645" spans="1:19" ht="50.1" customHeight="1" x14ac:dyDescent="0.3">
      <c r="A645" s="4">
        <f t="shared" si="32"/>
        <v>585</v>
      </c>
      <c r="B645" s="4" t="s">
        <v>4391</v>
      </c>
      <c r="C645" s="4" t="s">
        <v>4392</v>
      </c>
      <c r="D645" s="4" t="s">
        <v>265</v>
      </c>
      <c r="E645" s="4" t="s">
        <v>11667</v>
      </c>
      <c r="F645" s="4" t="s">
        <v>817</v>
      </c>
      <c r="G645" s="4" t="s">
        <v>818</v>
      </c>
      <c r="H645" s="4" t="s">
        <v>4400</v>
      </c>
      <c r="I645" s="4" t="s">
        <v>4401</v>
      </c>
      <c r="J645" s="4" t="s">
        <v>589</v>
      </c>
      <c r="K645" s="4" t="s">
        <v>4402</v>
      </c>
      <c r="L645" s="4" t="s">
        <v>2096</v>
      </c>
      <c r="M645" s="4" t="s">
        <v>4403</v>
      </c>
      <c r="N645" s="4" t="s">
        <v>4404</v>
      </c>
      <c r="P645" s="4">
        <v>1</v>
      </c>
      <c r="Q645" s="11"/>
      <c r="R645" s="15">
        <f t="shared" si="30"/>
        <v>3</v>
      </c>
      <c r="S645" s="16">
        <f t="shared" si="31"/>
        <v>10</v>
      </c>
    </row>
    <row r="646" spans="1:19" ht="50.1" customHeight="1" x14ac:dyDescent="0.3">
      <c r="A646" s="4">
        <f t="shared" si="32"/>
        <v>585</v>
      </c>
      <c r="B646" s="4" t="s">
        <v>4391</v>
      </c>
      <c r="C646" s="4" t="s">
        <v>4392</v>
      </c>
      <c r="D646" s="4" t="s">
        <v>265</v>
      </c>
      <c r="E646" s="4" t="s">
        <v>11667</v>
      </c>
      <c r="F646" s="4" t="s">
        <v>817</v>
      </c>
      <c r="G646" s="4" t="s">
        <v>818</v>
      </c>
      <c r="H646" s="4" t="s">
        <v>4405</v>
      </c>
      <c r="I646" s="4" t="s">
        <v>4406</v>
      </c>
      <c r="J646" s="4" t="s">
        <v>589</v>
      </c>
      <c r="K646" s="4" t="s">
        <v>1061</v>
      </c>
      <c r="L646" s="4" t="s">
        <v>2096</v>
      </c>
      <c r="M646" s="4" t="s">
        <v>1513</v>
      </c>
      <c r="N646" s="4" t="s">
        <v>4407</v>
      </c>
      <c r="P646" s="4">
        <v>1</v>
      </c>
      <c r="Q646" s="11"/>
      <c r="R646" s="15">
        <f t="shared" si="30"/>
        <v>3</v>
      </c>
      <c r="S646" s="16">
        <f t="shared" si="31"/>
        <v>10</v>
      </c>
    </row>
    <row r="647" spans="1:19" ht="50.1" customHeight="1" x14ac:dyDescent="0.3">
      <c r="A647" s="9">
        <f t="shared" si="32"/>
        <v>586</v>
      </c>
      <c r="B647" s="9" t="s">
        <v>4411</v>
      </c>
      <c r="C647" s="9" t="s">
        <v>4412</v>
      </c>
      <c r="D647" s="4" t="s">
        <v>265</v>
      </c>
      <c r="E647" s="9" t="s">
        <v>11667</v>
      </c>
      <c r="F647" s="9" t="s">
        <v>11660</v>
      </c>
      <c r="G647" s="9" t="s">
        <v>11660</v>
      </c>
      <c r="H647" s="9" t="s">
        <v>11660</v>
      </c>
      <c r="I647" s="9" t="s">
        <v>11660</v>
      </c>
      <c r="J647" s="9" t="s">
        <v>11660</v>
      </c>
      <c r="K647" s="9" t="s">
        <v>11660</v>
      </c>
      <c r="L647" s="9" t="s">
        <v>11660</v>
      </c>
      <c r="M647" s="9" t="s">
        <v>11660</v>
      </c>
      <c r="N647" s="9" t="s">
        <v>11660</v>
      </c>
      <c r="P647" s="9">
        <v>0</v>
      </c>
      <c r="Q647" s="12"/>
      <c r="R647" s="17">
        <f t="shared" si="30"/>
        <v>0</v>
      </c>
      <c r="S647" s="18">
        <f t="shared" si="31"/>
        <v>0</v>
      </c>
    </row>
    <row r="648" spans="1:19" ht="50.1" customHeight="1" x14ac:dyDescent="0.3">
      <c r="A648" s="4">
        <f t="shared" si="32"/>
        <v>587</v>
      </c>
      <c r="B648" s="4" t="s">
        <v>4456</v>
      </c>
      <c r="C648" s="4" t="s">
        <v>4457</v>
      </c>
      <c r="D648" s="4" t="s">
        <v>265</v>
      </c>
      <c r="E648" s="4" t="s">
        <v>11667</v>
      </c>
      <c r="F648" s="4" t="s">
        <v>817</v>
      </c>
      <c r="G648" s="4" t="s">
        <v>818</v>
      </c>
      <c r="H648" s="4" t="s">
        <v>4462</v>
      </c>
      <c r="I648" s="4" t="s">
        <v>4463</v>
      </c>
      <c r="J648" s="4" t="s">
        <v>1123</v>
      </c>
      <c r="K648" s="4" t="s">
        <v>2347</v>
      </c>
      <c r="L648" s="4" t="s">
        <v>4464</v>
      </c>
      <c r="M648" s="4" t="s">
        <v>1660</v>
      </c>
      <c r="N648" s="4" t="s">
        <v>4465</v>
      </c>
      <c r="P648" s="4">
        <v>0</v>
      </c>
      <c r="Q648" s="11" t="s">
        <v>11664</v>
      </c>
      <c r="R648" s="15">
        <f t="shared" si="30"/>
        <v>0</v>
      </c>
      <c r="S648" s="16">
        <f t="shared" si="31"/>
        <v>0</v>
      </c>
    </row>
    <row r="649" spans="1:19" ht="50.1" customHeight="1" x14ac:dyDescent="0.3">
      <c r="A649" s="9">
        <f t="shared" si="32"/>
        <v>588</v>
      </c>
      <c r="B649" s="9" t="s">
        <v>4492</v>
      </c>
      <c r="C649" s="9" t="s">
        <v>4493</v>
      </c>
      <c r="D649" s="4" t="s">
        <v>265</v>
      </c>
      <c r="E649" s="9" t="s">
        <v>11667</v>
      </c>
      <c r="F649" s="9" t="s">
        <v>11660</v>
      </c>
      <c r="G649" s="9" t="s">
        <v>11660</v>
      </c>
      <c r="H649" s="9" t="s">
        <v>11660</v>
      </c>
      <c r="I649" s="9" t="s">
        <v>11660</v>
      </c>
      <c r="J649" s="9" t="s">
        <v>11660</v>
      </c>
      <c r="K649" s="9" t="s">
        <v>11660</v>
      </c>
      <c r="L649" s="9" t="s">
        <v>11660</v>
      </c>
      <c r="M649" s="9" t="s">
        <v>11660</v>
      </c>
      <c r="N649" s="9" t="s">
        <v>11660</v>
      </c>
      <c r="P649" s="9">
        <v>0</v>
      </c>
      <c r="Q649" s="12"/>
      <c r="R649" s="17">
        <f t="shared" si="30"/>
        <v>0</v>
      </c>
      <c r="S649" s="18">
        <f t="shared" si="31"/>
        <v>0</v>
      </c>
    </row>
    <row r="650" spans="1:19" ht="50.1" customHeight="1" x14ac:dyDescent="0.3">
      <c r="A650" s="4">
        <f t="shared" si="32"/>
        <v>589</v>
      </c>
      <c r="B650" s="4" t="s">
        <v>4529</v>
      </c>
      <c r="C650" s="4" t="s">
        <v>4530</v>
      </c>
      <c r="D650" s="4" t="s">
        <v>265</v>
      </c>
      <c r="E650" s="4" t="s">
        <v>11667</v>
      </c>
      <c r="F650" s="4" t="s">
        <v>817</v>
      </c>
      <c r="G650" s="4" t="s">
        <v>818</v>
      </c>
      <c r="H650" s="4" t="s">
        <v>4536</v>
      </c>
      <c r="I650" s="4" t="s">
        <v>4537</v>
      </c>
      <c r="J650" s="4" t="s">
        <v>589</v>
      </c>
      <c r="K650" s="4" t="s">
        <v>4538</v>
      </c>
      <c r="L650" s="4" t="s">
        <v>591</v>
      </c>
      <c r="M650" s="4" t="s">
        <v>823</v>
      </c>
      <c r="N650" s="4" t="s">
        <v>4539</v>
      </c>
      <c r="P650" s="4">
        <v>1</v>
      </c>
      <c r="Q650" s="11"/>
      <c r="R650" s="15">
        <f t="shared" si="30"/>
        <v>1</v>
      </c>
      <c r="S650" s="16">
        <f t="shared" si="31"/>
        <v>6</v>
      </c>
    </row>
    <row r="651" spans="1:19" ht="50.1" customHeight="1" x14ac:dyDescent="0.3">
      <c r="A651" s="4">
        <f t="shared" si="32"/>
        <v>589</v>
      </c>
      <c r="B651" s="4" t="s">
        <v>4529</v>
      </c>
      <c r="C651" s="4" t="s">
        <v>4530</v>
      </c>
      <c r="D651" s="4" t="s">
        <v>265</v>
      </c>
      <c r="E651" s="4" t="s">
        <v>11667</v>
      </c>
      <c r="F651" s="4" t="s">
        <v>817</v>
      </c>
      <c r="G651" s="4" t="s">
        <v>818</v>
      </c>
      <c r="H651" s="4" t="s">
        <v>4540</v>
      </c>
      <c r="I651" s="4" t="s">
        <v>4541</v>
      </c>
      <c r="J651" s="4" t="s">
        <v>1123</v>
      </c>
      <c r="K651" s="4" t="s">
        <v>4542</v>
      </c>
      <c r="L651" s="4" t="s">
        <v>4543</v>
      </c>
      <c r="M651" s="4" t="s">
        <v>823</v>
      </c>
      <c r="N651" s="4" t="s">
        <v>4539</v>
      </c>
      <c r="P651" s="4">
        <v>0</v>
      </c>
      <c r="Q651" s="11" t="s">
        <v>11664</v>
      </c>
      <c r="R651" s="15">
        <f t="shared" si="30"/>
        <v>1</v>
      </c>
      <c r="S651" s="16">
        <f t="shared" si="31"/>
        <v>6</v>
      </c>
    </row>
    <row r="652" spans="1:19" ht="50.1" customHeight="1" x14ac:dyDescent="0.3">
      <c r="A652" s="4">
        <f t="shared" si="32"/>
        <v>589</v>
      </c>
      <c r="B652" s="4" t="s">
        <v>4529</v>
      </c>
      <c r="C652" s="4" t="s">
        <v>4530</v>
      </c>
      <c r="D652" s="4" t="s">
        <v>265</v>
      </c>
      <c r="E652" s="4" t="s">
        <v>11667</v>
      </c>
      <c r="F652" s="4" t="s">
        <v>817</v>
      </c>
      <c r="G652" s="4" t="s">
        <v>891</v>
      </c>
      <c r="H652" s="4" t="s">
        <v>4544</v>
      </c>
      <c r="I652" s="4" t="s">
        <v>4545</v>
      </c>
      <c r="J652" s="4" t="s">
        <v>1123</v>
      </c>
      <c r="K652" s="4" t="s">
        <v>805</v>
      </c>
      <c r="L652" s="4" t="s">
        <v>1125</v>
      </c>
      <c r="M652" s="4" t="s">
        <v>4546</v>
      </c>
      <c r="N652" s="4" t="s">
        <v>4547</v>
      </c>
      <c r="P652" s="4">
        <v>0</v>
      </c>
      <c r="Q652" s="11" t="s">
        <v>11664</v>
      </c>
      <c r="R652" s="15">
        <f t="shared" si="30"/>
        <v>1</v>
      </c>
      <c r="S652" s="16">
        <f t="shared" si="31"/>
        <v>6</v>
      </c>
    </row>
    <row r="653" spans="1:19" ht="50.1" customHeight="1" x14ac:dyDescent="0.3">
      <c r="A653" s="9">
        <f t="shared" si="32"/>
        <v>590</v>
      </c>
      <c r="B653" s="9" t="s">
        <v>4551</v>
      </c>
      <c r="C653" s="9" t="s">
        <v>4552</v>
      </c>
      <c r="D653" s="4" t="s">
        <v>265</v>
      </c>
      <c r="E653" s="9" t="s">
        <v>11667</v>
      </c>
      <c r="F653" s="9" t="s">
        <v>11660</v>
      </c>
      <c r="G653" s="9" t="s">
        <v>11660</v>
      </c>
      <c r="H653" s="9" t="s">
        <v>11660</v>
      </c>
      <c r="I653" s="9" t="s">
        <v>11660</v>
      </c>
      <c r="J653" s="9" t="s">
        <v>11660</v>
      </c>
      <c r="K653" s="9" t="s">
        <v>11660</v>
      </c>
      <c r="L653" s="9" t="s">
        <v>11660</v>
      </c>
      <c r="M653" s="9" t="s">
        <v>11660</v>
      </c>
      <c r="N653" s="9" t="s">
        <v>11660</v>
      </c>
      <c r="P653" s="9">
        <v>0</v>
      </c>
      <c r="Q653" s="12"/>
      <c r="R653" s="17">
        <f t="shared" si="30"/>
        <v>0</v>
      </c>
      <c r="S653" s="18">
        <f t="shared" si="31"/>
        <v>0</v>
      </c>
    </row>
    <row r="654" spans="1:19" ht="50.1" customHeight="1" x14ac:dyDescent="0.3">
      <c r="A654" s="4">
        <f t="shared" si="32"/>
        <v>591</v>
      </c>
      <c r="B654" s="4" t="s">
        <v>4621</v>
      </c>
      <c r="C654" s="4" t="s">
        <v>3549</v>
      </c>
      <c r="D654" s="4" t="s">
        <v>265</v>
      </c>
      <c r="E654" s="4" t="s">
        <v>11667</v>
      </c>
      <c r="F654" s="4" t="s">
        <v>11660</v>
      </c>
      <c r="G654" s="4" t="s">
        <v>11660</v>
      </c>
      <c r="H654" s="4" t="s">
        <v>11660</v>
      </c>
      <c r="I654" s="4" t="s">
        <v>11660</v>
      </c>
      <c r="J654" s="4" t="s">
        <v>11660</v>
      </c>
      <c r="K654" s="4" t="s">
        <v>11660</v>
      </c>
      <c r="L654" s="4" t="s">
        <v>11660</v>
      </c>
      <c r="M654" s="4" t="s">
        <v>11660</v>
      </c>
      <c r="N654" s="4" t="s">
        <v>11660</v>
      </c>
      <c r="P654" s="4">
        <v>0</v>
      </c>
      <c r="Q654" s="11"/>
      <c r="R654" s="15">
        <f t="shared" si="30"/>
        <v>0</v>
      </c>
      <c r="S654" s="16">
        <f t="shared" si="31"/>
        <v>0</v>
      </c>
    </row>
    <row r="655" spans="1:19" ht="50.1" customHeight="1" x14ac:dyDescent="0.3">
      <c r="A655" s="9">
        <f t="shared" si="32"/>
        <v>592</v>
      </c>
      <c r="B655" s="9" t="s">
        <v>4645</v>
      </c>
      <c r="C655" s="9" t="s">
        <v>4646</v>
      </c>
      <c r="D655" s="4" t="s">
        <v>265</v>
      </c>
      <c r="E655" s="9" t="s">
        <v>11667</v>
      </c>
      <c r="F655" s="9" t="s">
        <v>817</v>
      </c>
      <c r="G655" s="9" t="s">
        <v>891</v>
      </c>
      <c r="H655" s="9" t="s">
        <v>4652</v>
      </c>
      <c r="I655" s="9" t="s">
        <v>4653</v>
      </c>
      <c r="J655" s="9" t="s">
        <v>1123</v>
      </c>
      <c r="K655" s="9" t="s">
        <v>4654</v>
      </c>
      <c r="L655" s="9" t="s">
        <v>2959</v>
      </c>
      <c r="M655" s="9" t="s">
        <v>4655</v>
      </c>
      <c r="N655" s="9" t="s">
        <v>4656</v>
      </c>
      <c r="P655" s="9">
        <v>0</v>
      </c>
      <c r="Q655" s="12" t="s">
        <v>11664</v>
      </c>
      <c r="R655" s="17">
        <f t="shared" si="30"/>
        <v>0</v>
      </c>
      <c r="S655" s="18">
        <f t="shared" si="31"/>
        <v>0</v>
      </c>
    </row>
    <row r="656" spans="1:19" ht="50.1" customHeight="1" x14ac:dyDescent="0.3">
      <c r="A656" s="4">
        <f t="shared" si="32"/>
        <v>593</v>
      </c>
      <c r="B656" s="4" t="s">
        <v>4683</v>
      </c>
      <c r="C656" s="4" t="s">
        <v>4684</v>
      </c>
      <c r="D656" s="4" t="s">
        <v>265</v>
      </c>
      <c r="E656" s="4" t="s">
        <v>11667</v>
      </c>
      <c r="F656" s="4" t="s">
        <v>11660</v>
      </c>
      <c r="G656" s="4" t="s">
        <v>11660</v>
      </c>
      <c r="H656" s="4" t="s">
        <v>11660</v>
      </c>
      <c r="I656" s="4" t="s">
        <v>11660</v>
      </c>
      <c r="J656" s="4" t="s">
        <v>11660</v>
      </c>
      <c r="K656" s="4" t="s">
        <v>11660</v>
      </c>
      <c r="L656" s="4" t="s">
        <v>11660</v>
      </c>
      <c r="M656" s="4" t="s">
        <v>11660</v>
      </c>
      <c r="N656" s="4" t="s">
        <v>11660</v>
      </c>
      <c r="P656" s="4">
        <v>0</v>
      </c>
      <c r="Q656" s="11"/>
      <c r="R656" s="15">
        <f t="shared" si="30"/>
        <v>0</v>
      </c>
      <c r="S656" s="16">
        <f t="shared" si="31"/>
        <v>0</v>
      </c>
    </row>
    <row r="657" spans="1:19" ht="50.1" customHeight="1" x14ac:dyDescent="0.3">
      <c r="A657" s="9">
        <f t="shared" si="32"/>
        <v>594</v>
      </c>
      <c r="B657" s="9" t="s">
        <v>4692</v>
      </c>
      <c r="C657" s="9" t="s">
        <v>4693</v>
      </c>
      <c r="D657" s="4" t="s">
        <v>265</v>
      </c>
      <c r="E657" s="9" t="s">
        <v>11667</v>
      </c>
      <c r="F657" s="9" t="s">
        <v>585</v>
      </c>
      <c r="G657" s="9" t="s">
        <v>891</v>
      </c>
      <c r="H657" s="9" t="s">
        <v>4702</v>
      </c>
      <c r="I657" s="9" t="s">
        <v>4703</v>
      </c>
      <c r="J657" s="9" t="s">
        <v>589</v>
      </c>
      <c r="K657" s="9" t="s">
        <v>4548</v>
      </c>
      <c r="L657" s="9" t="s">
        <v>882</v>
      </c>
      <c r="M657" s="9" t="s">
        <v>4704</v>
      </c>
      <c r="N657" s="9" t="s">
        <v>4705</v>
      </c>
      <c r="P657" s="9">
        <v>0</v>
      </c>
      <c r="Q657" s="12" t="s">
        <v>11663</v>
      </c>
      <c r="R657" s="17">
        <f t="shared" si="30"/>
        <v>0</v>
      </c>
      <c r="S657" s="18">
        <f t="shared" si="31"/>
        <v>0</v>
      </c>
    </row>
    <row r="658" spans="1:19" ht="50.1" customHeight="1" x14ac:dyDescent="0.3">
      <c r="A658" s="4">
        <f t="shared" si="32"/>
        <v>595</v>
      </c>
      <c r="B658" s="4" t="s">
        <v>4798</v>
      </c>
      <c r="C658" s="4" t="s">
        <v>4799</v>
      </c>
      <c r="D658" s="4" t="s">
        <v>265</v>
      </c>
      <c r="E658" s="4" t="s">
        <v>11667</v>
      </c>
      <c r="F658" s="4" t="s">
        <v>817</v>
      </c>
      <c r="G658" s="4" t="s">
        <v>891</v>
      </c>
      <c r="H658" s="4" t="s">
        <v>4804</v>
      </c>
      <c r="I658" s="4" t="s">
        <v>4805</v>
      </c>
      <c r="J658" s="4" t="s">
        <v>589</v>
      </c>
      <c r="K658" s="4" t="s">
        <v>2884</v>
      </c>
      <c r="L658" s="4" t="s">
        <v>1297</v>
      </c>
      <c r="M658" s="4" t="s">
        <v>4806</v>
      </c>
      <c r="N658" s="4" t="s">
        <v>4807</v>
      </c>
      <c r="P658" s="4">
        <v>1</v>
      </c>
      <c r="Q658" s="11"/>
      <c r="R658" s="15">
        <f t="shared" si="30"/>
        <v>3</v>
      </c>
      <c r="S658" s="16">
        <f t="shared" si="31"/>
        <v>10</v>
      </c>
    </row>
    <row r="659" spans="1:19" ht="50.1" customHeight="1" x14ac:dyDescent="0.3">
      <c r="A659" s="4">
        <f t="shared" si="32"/>
        <v>595</v>
      </c>
      <c r="B659" s="4" t="s">
        <v>4798</v>
      </c>
      <c r="C659" s="4" t="s">
        <v>4799</v>
      </c>
      <c r="D659" s="4" t="s">
        <v>265</v>
      </c>
      <c r="E659" s="4" t="s">
        <v>11667</v>
      </c>
      <c r="F659" s="4" t="s">
        <v>817</v>
      </c>
      <c r="G659" s="4" t="s">
        <v>2205</v>
      </c>
      <c r="H659" s="4" t="s">
        <v>4808</v>
      </c>
      <c r="I659" s="4" t="s">
        <v>4809</v>
      </c>
      <c r="J659" s="4" t="s">
        <v>589</v>
      </c>
      <c r="K659" s="4" t="s">
        <v>2048</v>
      </c>
      <c r="L659" s="4" t="s">
        <v>1118</v>
      </c>
      <c r="M659" s="4" t="s">
        <v>4810</v>
      </c>
      <c r="N659" s="4" t="s">
        <v>4811</v>
      </c>
      <c r="P659" s="4">
        <v>1</v>
      </c>
      <c r="Q659" s="11"/>
      <c r="R659" s="15">
        <f t="shared" si="30"/>
        <v>3</v>
      </c>
      <c r="S659" s="16">
        <f t="shared" si="31"/>
        <v>10</v>
      </c>
    </row>
    <row r="660" spans="1:19" ht="50.1" customHeight="1" x14ac:dyDescent="0.3">
      <c r="A660" s="4">
        <f t="shared" si="32"/>
        <v>595</v>
      </c>
      <c r="B660" s="4" t="s">
        <v>4798</v>
      </c>
      <c r="C660" s="4" t="s">
        <v>4799</v>
      </c>
      <c r="D660" s="4" t="s">
        <v>265</v>
      </c>
      <c r="E660" s="4" t="s">
        <v>11667</v>
      </c>
      <c r="F660" s="4" t="s">
        <v>817</v>
      </c>
      <c r="G660" s="4" t="s">
        <v>818</v>
      </c>
      <c r="H660" s="4" t="s">
        <v>4812</v>
      </c>
      <c r="I660" s="4" t="s">
        <v>4813</v>
      </c>
      <c r="J660" s="4" t="s">
        <v>589</v>
      </c>
      <c r="K660" s="4" t="s">
        <v>4814</v>
      </c>
      <c r="L660" s="4" t="s">
        <v>1118</v>
      </c>
      <c r="M660" s="4" t="s">
        <v>4815</v>
      </c>
      <c r="N660" s="4" t="s">
        <v>4816</v>
      </c>
      <c r="P660" s="4">
        <v>1</v>
      </c>
      <c r="Q660" s="11"/>
      <c r="R660" s="15">
        <f t="shared" si="30"/>
        <v>3</v>
      </c>
      <c r="S660" s="16">
        <f t="shared" si="31"/>
        <v>10</v>
      </c>
    </row>
    <row r="661" spans="1:19" ht="50.1" customHeight="1" x14ac:dyDescent="0.3">
      <c r="A661" s="9">
        <f t="shared" si="32"/>
        <v>596</v>
      </c>
      <c r="B661" s="9" t="s">
        <v>4820</v>
      </c>
      <c r="C661" s="9" t="s">
        <v>4821</v>
      </c>
      <c r="D661" s="4" t="s">
        <v>265</v>
      </c>
      <c r="E661" s="9" t="s">
        <v>11667</v>
      </c>
      <c r="F661" s="9" t="s">
        <v>11660</v>
      </c>
      <c r="G661" s="9" t="s">
        <v>11660</v>
      </c>
      <c r="H661" s="9" t="s">
        <v>11660</v>
      </c>
      <c r="I661" s="9" t="s">
        <v>11660</v>
      </c>
      <c r="J661" s="9" t="s">
        <v>11660</v>
      </c>
      <c r="K661" s="9" t="s">
        <v>11660</v>
      </c>
      <c r="L661" s="9" t="s">
        <v>11660</v>
      </c>
      <c r="M661" s="9" t="s">
        <v>11660</v>
      </c>
      <c r="N661" s="9" t="s">
        <v>11660</v>
      </c>
      <c r="P661" s="9">
        <v>0</v>
      </c>
      <c r="Q661" s="12"/>
      <c r="R661" s="17">
        <f t="shared" si="30"/>
        <v>0</v>
      </c>
      <c r="S661" s="18">
        <f t="shared" si="31"/>
        <v>0</v>
      </c>
    </row>
    <row r="662" spans="1:19" ht="50.1" customHeight="1" x14ac:dyDescent="0.3">
      <c r="A662" s="4">
        <f t="shared" si="32"/>
        <v>597</v>
      </c>
      <c r="B662" s="4" t="s">
        <v>4904</v>
      </c>
      <c r="C662" s="4" t="s">
        <v>4905</v>
      </c>
      <c r="D662" s="4" t="s">
        <v>265</v>
      </c>
      <c r="E662" s="4" t="s">
        <v>11667</v>
      </c>
      <c r="F662" s="4" t="s">
        <v>817</v>
      </c>
      <c r="G662" s="4" t="s">
        <v>878</v>
      </c>
      <c r="H662" s="4" t="s">
        <v>4910</v>
      </c>
      <c r="I662" s="4" t="s">
        <v>4911</v>
      </c>
      <c r="J662" s="4" t="s">
        <v>589</v>
      </c>
      <c r="K662" s="4" t="s">
        <v>4912</v>
      </c>
      <c r="L662" s="4" t="s">
        <v>591</v>
      </c>
      <c r="M662" s="4" t="s">
        <v>4913</v>
      </c>
      <c r="N662" s="4" t="s">
        <v>4914</v>
      </c>
      <c r="P662" s="4">
        <v>1</v>
      </c>
      <c r="Q662" s="11"/>
      <c r="R662" s="15">
        <f t="shared" si="30"/>
        <v>3</v>
      </c>
      <c r="S662" s="16">
        <f t="shared" si="31"/>
        <v>10</v>
      </c>
    </row>
    <row r="663" spans="1:19" ht="50.1" customHeight="1" x14ac:dyDescent="0.3">
      <c r="A663" s="4">
        <f t="shared" si="32"/>
        <v>597</v>
      </c>
      <c r="B663" s="4" t="s">
        <v>4904</v>
      </c>
      <c r="C663" s="4" t="s">
        <v>4905</v>
      </c>
      <c r="D663" s="4" t="s">
        <v>265</v>
      </c>
      <c r="E663" s="4" t="s">
        <v>11667</v>
      </c>
      <c r="F663" s="4" t="s">
        <v>817</v>
      </c>
      <c r="G663" s="4" t="s">
        <v>878</v>
      </c>
      <c r="H663" s="4" t="s">
        <v>4915</v>
      </c>
      <c r="I663" s="4" t="s">
        <v>4916</v>
      </c>
      <c r="J663" s="4" t="s">
        <v>589</v>
      </c>
      <c r="K663" s="4" t="s">
        <v>4917</v>
      </c>
      <c r="L663" s="4" t="s">
        <v>882</v>
      </c>
      <c r="M663" s="4" t="s">
        <v>4918</v>
      </c>
      <c r="N663" s="4" t="s">
        <v>4919</v>
      </c>
      <c r="P663" s="4">
        <v>1</v>
      </c>
      <c r="Q663" s="11"/>
      <c r="R663" s="15">
        <f t="shared" si="30"/>
        <v>3</v>
      </c>
      <c r="S663" s="16">
        <f t="shared" si="31"/>
        <v>10</v>
      </c>
    </row>
    <row r="664" spans="1:19" ht="50.1" customHeight="1" x14ac:dyDescent="0.3">
      <c r="A664" s="4">
        <f t="shared" si="32"/>
        <v>597</v>
      </c>
      <c r="B664" s="4" t="s">
        <v>4904</v>
      </c>
      <c r="C664" s="4" t="s">
        <v>4905</v>
      </c>
      <c r="D664" s="4" t="s">
        <v>265</v>
      </c>
      <c r="E664" s="4" t="s">
        <v>11667</v>
      </c>
      <c r="F664" s="4" t="s">
        <v>817</v>
      </c>
      <c r="G664" s="4" t="s">
        <v>891</v>
      </c>
      <c r="H664" s="4" t="s">
        <v>4920</v>
      </c>
      <c r="I664" s="4" t="s">
        <v>4921</v>
      </c>
      <c r="J664" s="4" t="s">
        <v>589</v>
      </c>
      <c r="K664" s="4" t="s">
        <v>1249</v>
      </c>
      <c r="L664" s="4" t="s">
        <v>1118</v>
      </c>
      <c r="M664" s="4" t="s">
        <v>4922</v>
      </c>
      <c r="N664" s="4" t="s">
        <v>4923</v>
      </c>
      <c r="P664" s="4">
        <v>1</v>
      </c>
      <c r="Q664" s="11"/>
      <c r="R664" s="15">
        <f t="shared" si="30"/>
        <v>3</v>
      </c>
      <c r="S664" s="16">
        <f t="shared" si="31"/>
        <v>10</v>
      </c>
    </row>
    <row r="665" spans="1:19" ht="50.1" customHeight="1" x14ac:dyDescent="0.3">
      <c r="A665" s="9">
        <f t="shared" si="32"/>
        <v>598</v>
      </c>
      <c r="B665" s="9" t="s">
        <v>4967</v>
      </c>
      <c r="C665" s="9" t="s">
        <v>4968</v>
      </c>
      <c r="D665" s="4" t="s">
        <v>265</v>
      </c>
      <c r="E665" s="9" t="s">
        <v>11667</v>
      </c>
      <c r="F665" s="9" t="s">
        <v>817</v>
      </c>
      <c r="G665" s="9" t="s">
        <v>818</v>
      </c>
      <c r="H665" s="9" t="s">
        <v>4973</v>
      </c>
      <c r="I665" s="9" t="s">
        <v>4974</v>
      </c>
      <c r="J665" s="9" t="s">
        <v>589</v>
      </c>
      <c r="K665" s="9" t="s">
        <v>1232</v>
      </c>
      <c r="L665" s="9" t="s">
        <v>2102</v>
      </c>
      <c r="M665" s="9" t="s">
        <v>4975</v>
      </c>
      <c r="N665" s="9" t="s">
        <v>4976</v>
      </c>
      <c r="P665" s="9">
        <v>1</v>
      </c>
      <c r="Q665" s="12"/>
      <c r="R665" s="17">
        <f t="shared" si="30"/>
        <v>2</v>
      </c>
      <c r="S665" s="18">
        <f t="shared" si="31"/>
        <v>8</v>
      </c>
    </row>
    <row r="666" spans="1:19" ht="50.1" customHeight="1" x14ac:dyDescent="0.3">
      <c r="A666" s="9">
        <f t="shared" si="32"/>
        <v>598</v>
      </c>
      <c r="B666" s="9" t="s">
        <v>4967</v>
      </c>
      <c r="C666" s="9" t="s">
        <v>4968</v>
      </c>
      <c r="D666" s="4" t="s">
        <v>265</v>
      </c>
      <c r="E666" s="9" t="s">
        <v>11667</v>
      </c>
      <c r="F666" s="9" t="s">
        <v>817</v>
      </c>
      <c r="G666" s="9" t="s">
        <v>885</v>
      </c>
      <c r="H666" s="9" t="s">
        <v>4977</v>
      </c>
      <c r="I666" s="9" t="s">
        <v>4978</v>
      </c>
      <c r="J666" s="9" t="s">
        <v>589</v>
      </c>
      <c r="K666" s="9" t="s">
        <v>4979</v>
      </c>
      <c r="L666" s="9" t="s">
        <v>822</v>
      </c>
      <c r="M666" s="9" t="s">
        <v>4980</v>
      </c>
      <c r="N666" s="9" t="s">
        <v>4981</v>
      </c>
      <c r="P666" s="9">
        <v>1</v>
      </c>
      <c r="Q666" s="12"/>
      <c r="R666" s="17">
        <f t="shared" si="30"/>
        <v>2</v>
      </c>
      <c r="S666" s="18">
        <f t="shared" si="31"/>
        <v>8</v>
      </c>
    </row>
    <row r="667" spans="1:19" ht="50.1" customHeight="1" x14ac:dyDescent="0.3">
      <c r="A667" s="4">
        <f t="shared" si="32"/>
        <v>599</v>
      </c>
      <c r="B667" s="4" t="s">
        <v>4993</v>
      </c>
      <c r="C667" s="4" t="s">
        <v>4994</v>
      </c>
      <c r="D667" s="4" t="s">
        <v>265</v>
      </c>
      <c r="E667" s="4" t="s">
        <v>11667</v>
      </c>
      <c r="F667" s="4" t="s">
        <v>11660</v>
      </c>
      <c r="G667" s="4" t="s">
        <v>11660</v>
      </c>
      <c r="H667" s="4" t="s">
        <v>11660</v>
      </c>
      <c r="I667" s="4" t="s">
        <v>11660</v>
      </c>
      <c r="J667" s="4" t="s">
        <v>11660</v>
      </c>
      <c r="K667" s="4" t="s">
        <v>11660</v>
      </c>
      <c r="L667" s="4" t="s">
        <v>11660</v>
      </c>
      <c r="M667" s="4" t="s">
        <v>11660</v>
      </c>
      <c r="N667" s="4" t="s">
        <v>11660</v>
      </c>
      <c r="P667" s="4">
        <v>0</v>
      </c>
      <c r="Q667" s="11"/>
      <c r="R667" s="15">
        <f t="shared" si="30"/>
        <v>0</v>
      </c>
      <c r="S667" s="16">
        <f t="shared" si="31"/>
        <v>0</v>
      </c>
    </row>
    <row r="668" spans="1:19" ht="50.1" customHeight="1" x14ac:dyDescent="0.3">
      <c r="A668" s="9">
        <f t="shared" si="32"/>
        <v>600</v>
      </c>
      <c r="B668" s="9" t="s">
        <v>5003</v>
      </c>
      <c r="C668" s="9" t="s">
        <v>5004</v>
      </c>
      <c r="D668" s="4" t="s">
        <v>265</v>
      </c>
      <c r="E668" s="9" t="s">
        <v>11667</v>
      </c>
      <c r="F668" s="9" t="s">
        <v>11660</v>
      </c>
      <c r="G668" s="9" t="s">
        <v>11660</v>
      </c>
      <c r="H668" s="9" t="s">
        <v>11660</v>
      </c>
      <c r="I668" s="9" t="s">
        <v>11660</v>
      </c>
      <c r="J668" s="9" t="s">
        <v>11660</v>
      </c>
      <c r="K668" s="9" t="s">
        <v>11660</v>
      </c>
      <c r="L668" s="9" t="s">
        <v>11660</v>
      </c>
      <c r="M668" s="9" t="s">
        <v>11660</v>
      </c>
      <c r="N668" s="9" t="s">
        <v>11660</v>
      </c>
      <c r="P668" s="9">
        <v>0</v>
      </c>
      <c r="Q668" s="12"/>
      <c r="R668" s="17">
        <f t="shared" si="30"/>
        <v>0</v>
      </c>
      <c r="S668" s="18">
        <f t="shared" si="31"/>
        <v>0</v>
      </c>
    </row>
    <row r="669" spans="1:19" ht="50.1" customHeight="1" x14ac:dyDescent="0.3">
      <c r="A669" s="4">
        <f t="shared" si="32"/>
        <v>601</v>
      </c>
      <c r="B669" s="4" t="s">
        <v>5023</v>
      </c>
      <c r="C669" s="4" t="s">
        <v>5024</v>
      </c>
      <c r="D669" s="4" t="s">
        <v>265</v>
      </c>
      <c r="E669" s="4" t="s">
        <v>11667</v>
      </c>
      <c r="F669" s="4" t="s">
        <v>817</v>
      </c>
      <c r="G669" s="4" t="s">
        <v>891</v>
      </c>
      <c r="H669" s="4" t="s">
        <v>5029</v>
      </c>
      <c r="I669" s="4" t="s">
        <v>5030</v>
      </c>
      <c r="J669" s="4" t="s">
        <v>589</v>
      </c>
      <c r="K669" s="4" t="s">
        <v>1060</v>
      </c>
      <c r="L669" s="4" t="s">
        <v>1118</v>
      </c>
      <c r="M669" s="4" t="s">
        <v>5031</v>
      </c>
      <c r="N669" s="4" t="s">
        <v>5032</v>
      </c>
      <c r="P669" s="4">
        <v>1</v>
      </c>
      <c r="Q669" s="11"/>
      <c r="R669" s="15">
        <f t="shared" si="30"/>
        <v>1</v>
      </c>
      <c r="S669" s="16">
        <f t="shared" si="31"/>
        <v>6</v>
      </c>
    </row>
    <row r="670" spans="1:19" ht="50.1" customHeight="1" x14ac:dyDescent="0.3">
      <c r="A670" s="9">
        <f t="shared" si="32"/>
        <v>602</v>
      </c>
      <c r="B670" s="9" t="s">
        <v>5100</v>
      </c>
      <c r="C670" s="9" t="s">
        <v>5101</v>
      </c>
      <c r="D670" s="4" t="s">
        <v>265</v>
      </c>
      <c r="E670" s="9" t="s">
        <v>11667</v>
      </c>
      <c r="F670" s="9" t="s">
        <v>11660</v>
      </c>
      <c r="G670" s="9" t="s">
        <v>11660</v>
      </c>
      <c r="H670" s="9" t="s">
        <v>11660</v>
      </c>
      <c r="I670" s="9" t="s">
        <v>11660</v>
      </c>
      <c r="J670" s="9" t="s">
        <v>11660</v>
      </c>
      <c r="K670" s="9" t="s">
        <v>11660</v>
      </c>
      <c r="L670" s="9" t="s">
        <v>11660</v>
      </c>
      <c r="M670" s="9" t="s">
        <v>11660</v>
      </c>
      <c r="N670" s="9" t="s">
        <v>11660</v>
      </c>
      <c r="P670" s="9">
        <v>0</v>
      </c>
      <c r="Q670" s="12"/>
      <c r="R670" s="17">
        <f t="shared" si="30"/>
        <v>0</v>
      </c>
      <c r="S670" s="18">
        <f t="shared" si="31"/>
        <v>0</v>
      </c>
    </row>
    <row r="671" spans="1:19" ht="50.1" customHeight="1" x14ac:dyDescent="0.3">
      <c r="A671" s="4">
        <f t="shared" si="32"/>
        <v>603</v>
      </c>
      <c r="B671" s="4" t="s">
        <v>5112</v>
      </c>
      <c r="C671" s="4" t="s">
        <v>5113</v>
      </c>
      <c r="D671" s="4" t="s">
        <v>265</v>
      </c>
      <c r="E671" s="4" t="s">
        <v>11667</v>
      </c>
      <c r="F671" s="4" t="s">
        <v>817</v>
      </c>
      <c r="G671" s="4" t="s">
        <v>885</v>
      </c>
      <c r="H671" s="4" t="s">
        <v>5118</v>
      </c>
      <c r="I671" s="4" t="s">
        <v>5119</v>
      </c>
      <c r="J671" s="4" t="s">
        <v>589</v>
      </c>
      <c r="K671" s="4" t="s">
        <v>5120</v>
      </c>
      <c r="L671" s="4" t="s">
        <v>5121</v>
      </c>
      <c r="M671" s="4" t="s">
        <v>5122</v>
      </c>
      <c r="N671" s="4" t="s">
        <v>5123</v>
      </c>
      <c r="P671" s="4">
        <v>1</v>
      </c>
      <c r="Q671" s="11"/>
      <c r="R671" s="15">
        <f t="shared" si="30"/>
        <v>3</v>
      </c>
      <c r="S671" s="16">
        <f t="shared" si="31"/>
        <v>10</v>
      </c>
    </row>
    <row r="672" spans="1:19" ht="50.1" customHeight="1" x14ac:dyDescent="0.3">
      <c r="A672" s="4">
        <f t="shared" si="32"/>
        <v>603</v>
      </c>
      <c r="B672" s="4" t="s">
        <v>5112</v>
      </c>
      <c r="C672" s="4" t="s">
        <v>5113</v>
      </c>
      <c r="D672" s="4" t="s">
        <v>265</v>
      </c>
      <c r="E672" s="4" t="s">
        <v>11667</v>
      </c>
      <c r="F672" s="4" t="s">
        <v>817</v>
      </c>
      <c r="G672" s="4" t="s">
        <v>818</v>
      </c>
      <c r="H672" s="4" t="s">
        <v>5124</v>
      </c>
      <c r="I672" s="4" t="s">
        <v>5125</v>
      </c>
      <c r="J672" s="4" t="s">
        <v>589</v>
      </c>
      <c r="K672" s="4" t="s">
        <v>5126</v>
      </c>
      <c r="L672" s="4" t="s">
        <v>5127</v>
      </c>
      <c r="M672" s="4" t="s">
        <v>5128</v>
      </c>
      <c r="N672" s="4" t="s">
        <v>3966</v>
      </c>
      <c r="P672" s="4">
        <v>1</v>
      </c>
      <c r="Q672" s="11"/>
      <c r="R672" s="15">
        <f t="shared" si="30"/>
        <v>3</v>
      </c>
      <c r="S672" s="16">
        <f t="shared" si="31"/>
        <v>10</v>
      </c>
    </row>
    <row r="673" spans="1:19" ht="50.1" customHeight="1" x14ac:dyDescent="0.3">
      <c r="A673" s="4">
        <f t="shared" si="32"/>
        <v>603</v>
      </c>
      <c r="B673" s="4" t="s">
        <v>5112</v>
      </c>
      <c r="C673" s="4" t="s">
        <v>5113</v>
      </c>
      <c r="D673" s="4" t="s">
        <v>265</v>
      </c>
      <c r="E673" s="4" t="s">
        <v>11667</v>
      </c>
      <c r="F673" s="4" t="s">
        <v>817</v>
      </c>
      <c r="G673" s="4" t="s">
        <v>818</v>
      </c>
      <c r="H673" s="4" t="s">
        <v>5129</v>
      </c>
      <c r="I673" s="4" t="s">
        <v>5130</v>
      </c>
      <c r="J673" s="4" t="s">
        <v>589</v>
      </c>
      <c r="K673" s="4" t="s">
        <v>5131</v>
      </c>
      <c r="L673" s="4" t="s">
        <v>3849</v>
      </c>
      <c r="M673" s="4" t="s">
        <v>5132</v>
      </c>
      <c r="N673" s="4" t="s">
        <v>5133</v>
      </c>
      <c r="P673" s="4">
        <v>1</v>
      </c>
      <c r="Q673" s="11"/>
      <c r="R673" s="15">
        <f t="shared" si="30"/>
        <v>3</v>
      </c>
      <c r="S673" s="16">
        <f t="shared" si="31"/>
        <v>10</v>
      </c>
    </row>
    <row r="674" spans="1:19" ht="50.1" customHeight="1" x14ac:dyDescent="0.3">
      <c r="A674" s="9">
        <f t="shared" si="32"/>
        <v>604</v>
      </c>
      <c r="B674" s="9" t="s">
        <v>5134</v>
      </c>
      <c r="C674" s="9" t="s">
        <v>5135</v>
      </c>
      <c r="D674" s="4" t="s">
        <v>265</v>
      </c>
      <c r="E674" s="9" t="s">
        <v>11667</v>
      </c>
      <c r="F674" s="9" t="s">
        <v>11660</v>
      </c>
      <c r="G674" s="9" t="s">
        <v>11660</v>
      </c>
      <c r="H674" s="9" t="s">
        <v>11660</v>
      </c>
      <c r="I674" s="9" t="s">
        <v>11660</v>
      </c>
      <c r="J674" s="9" t="s">
        <v>11660</v>
      </c>
      <c r="K674" s="9" t="s">
        <v>11660</v>
      </c>
      <c r="L674" s="9" t="s">
        <v>11660</v>
      </c>
      <c r="M674" s="9" t="s">
        <v>11660</v>
      </c>
      <c r="N674" s="9" t="s">
        <v>11660</v>
      </c>
      <c r="P674" s="9">
        <v>0</v>
      </c>
      <c r="Q674" s="12"/>
      <c r="R674" s="17">
        <f t="shared" si="30"/>
        <v>0</v>
      </c>
      <c r="S674" s="18">
        <f t="shared" si="31"/>
        <v>0</v>
      </c>
    </row>
    <row r="675" spans="1:19" ht="50.1" customHeight="1" x14ac:dyDescent="0.3">
      <c r="A675" s="4">
        <f t="shared" si="32"/>
        <v>605</v>
      </c>
      <c r="B675" s="4" t="s">
        <v>5145</v>
      </c>
      <c r="C675" s="4" t="s">
        <v>5146</v>
      </c>
      <c r="D675" s="4" t="s">
        <v>265</v>
      </c>
      <c r="E675" s="4" t="s">
        <v>11667</v>
      </c>
      <c r="F675" s="4" t="s">
        <v>11660</v>
      </c>
      <c r="G675" s="4" t="s">
        <v>11660</v>
      </c>
      <c r="H675" s="4" t="s">
        <v>11660</v>
      </c>
      <c r="I675" s="4" t="s">
        <v>11660</v>
      </c>
      <c r="J675" s="4" t="s">
        <v>11660</v>
      </c>
      <c r="K675" s="4" t="s">
        <v>11660</v>
      </c>
      <c r="L675" s="4" t="s">
        <v>11660</v>
      </c>
      <c r="M675" s="4" t="s">
        <v>11660</v>
      </c>
      <c r="N675" s="4" t="s">
        <v>11660</v>
      </c>
      <c r="P675" s="4">
        <v>0</v>
      </c>
      <c r="Q675" s="11"/>
      <c r="R675" s="15">
        <f t="shared" si="30"/>
        <v>0</v>
      </c>
      <c r="S675" s="16">
        <f t="shared" si="31"/>
        <v>0</v>
      </c>
    </row>
    <row r="676" spans="1:19" ht="50.1" customHeight="1" x14ac:dyDescent="0.3">
      <c r="A676" s="9">
        <f t="shared" si="32"/>
        <v>606</v>
      </c>
      <c r="B676" s="9" t="s">
        <v>5152</v>
      </c>
      <c r="C676" s="9" t="s">
        <v>5153</v>
      </c>
      <c r="D676" s="4" t="s">
        <v>265</v>
      </c>
      <c r="E676" s="9" t="s">
        <v>11667</v>
      </c>
      <c r="F676" s="9" t="s">
        <v>11660</v>
      </c>
      <c r="G676" s="9" t="s">
        <v>11660</v>
      </c>
      <c r="H676" s="9" t="s">
        <v>11660</v>
      </c>
      <c r="I676" s="9" t="s">
        <v>11660</v>
      </c>
      <c r="J676" s="9" t="s">
        <v>11660</v>
      </c>
      <c r="K676" s="9" t="s">
        <v>11660</v>
      </c>
      <c r="L676" s="9" t="s">
        <v>11660</v>
      </c>
      <c r="M676" s="9" t="s">
        <v>11660</v>
      </c>
      <c r="N676" s="9" t="s">
        <v>11660</v>
      </c>
      <c r="P676" s="9">
        <v>0</v>
      </c>
      <c r="Q676" s="12"/>
      <c r="R676" s="17">
        <f t="shared" si="30"/>
        <v>0</v>
      </c>
      <c r="S676" s="18">
        <f t="shared" si="31"/>
        <v>0</v>
      </c>
    </row>
    <row r="677" spans="1:19" ht="50.1" customHeight="1" x14ac:dyDescent="0.3">
      <c r="A677" s="4">
        <f t="shared" si="32"/>
        <v>607</v>
      </c>
      <c r="B677" s="4" t="s">
        <v>5178</v>
      </c>
      <c r="C677" s="4" t="s">
        <v>5179</v>
      </c>
      <c r="D677" s="4" t="s">
        <v>265</v>
      </c>
      <c r="E677" s="4" t="s">
        <v>11667</v>
      </c>
      <c r="F677" s="4" t="s">
        <v>11660</v>
      </c>
      <c r="G677" s="4" t="s">
        <v>11660</v>
      </c>
      <c r="H677" s="4" t="s">
        <v>11660</v>
      </c>
      <c r="I677" s="4" t="s">
        <v>11660</v>
      </c>
      <c r="J677" s="4" t="s">
        <v>11660</v>
      </c>
      <c r="K677" s="4" t="s">
        <v>11660</v>
      </c>
      <c r="L677" s="4" t="s">
        <v>11660</v>
      </c>
      <c r="M677" s="4" t="s">
        <v>11660</v>
      </c>
      <c r="N677" s="4" t="s">
        <v>11660</v>
      </c>
      <c r="P677" s="4">
        <v>0</v>
      </c>
      <c r="Q677" s="11"/>
      <c r="R677" s="15">
        <f t="shared" si="30"/>
        <v>0</v>
      </c>
      <c r="S677" s="16">
        <f t="shared" si="31"/>
        <v>0</v>
      </c>
    </row>
    <row r="678" spans="1:19" ht="50.1" customHeight="1" x14ac:dyDescent="0.3">
      <c r="A678" s="9">
        <f t="shared" si="32"/>
        <v>608</v>
      </c>
      <c r="B678" s="9" t="s">
        <v>5227</v>
      </c>
      <c r="C678" s="9" t="s">
        <v>5228</v>
      </c>
      <c r="D678" s="4" t="s">
        <v>265</v>
      </c>
      <c r="E678" s="9" t="s">
        <v>11667</v>
      </c>
      <c r="F678" s="9" t="s">
        <v>817</v>
      </c>
      <c r="G678" s="9" t="s">
        <v>891</v>
      </c>
      <c r="H678" s="9" t="s">
        <v>5234</v>
      </c>
      <c r="I678" s="9" t="s">
        <v>5235</v>
      </c>
      <c r="J678" s="9" t="s">
        <v>589</v>
      </c>
      <c r="K678" s="9" t="s">
        <v>5236</v>
      </c>
      <c r="L678" s="9" t="s">
        <v>1118</v>
      </c>
      <c r="M678" s="9" t="s">
        <v>5237</v>
      </c>
      <c r="N678" s="9" t="s">
        <v>5238</v>
      </c>
      <c r="P678" s="9">
        <v>1</v>
      </c>
      <c r="Q678" s="12"/>
      <c r="R678" s="17">
        <f t="shared" si="30"/>
        <v>1</v>
      </c>
      <c r="S678" s="18">
        <f t="shared" si="31"/>
        <v>6</v>
      </c>
    </row>
    <row r="679" spans="1:19" ht="50.1" customHeight="1" x14ac:dyDescent="0.3">
      <c r="A679" s="4">
        <f t="shared" si="32"/>
        <v>609</v>
      </c>
      <c r="B679" s="4" t="s">
        <v>5274</v>
      </c>
      <c r="C679" s="4" t="s">
        <v>5275</v>
      </c>
      <c r="D679" s="4" t="s">
        <v>265</v>
      </c>
      <c r="E679" s="4" t="s">
        <v>11667</v>
      </c>
      <c r="F679" s="4" t="s">
        <v>11660</v>
      </c>
      <c r="G679" s="4" t="s">
        <v>11660</v>
      </c>
      <c r="H679" s="4" t="s">
        <v>11660</v>
      </c>
      <c r="I679" s="4" t="s">
        <v>11660</v>
      </c>
      <c r="J679" s="4" t="s">
        <v>11660</v>
      </c>
      <c r="K679" s="4" t="s">
        <v>11660</v>
      </c>
      <c r="L679" s="4" t="s">
        <v>11660</v>
      </c>
      <c r="M679" s="4" t="s">
        <v>11660</v>
      </c>
      <c r="N679" s="4" t="s">
        <v>11660</v>
      </c>
      <c r="P679" s="4">
        <v>0</v>
      </c>
      <c r="Q679" s="11"/>
      <c r="R679" s="15">
        <f t="shared" si="30"/>
        <v>0</v>
      </c>
      <c r="S679" s="16">
        <f t="shared" si="31"/>
        <v>0</v>
      </c>
    </row>
    <row r="680" spans="1:19" ht="50.1" customHeight="1" x14ac:dyDescent="0.3">
      <c r="A680" s="9">
        <f t="shared" si="32"/>
        <v>610</v>
      </c>
      <c r="B680" s="9" t="s">
        <v>5282</v>
      </c>
      <c r="C680" s="9" t="s">
        <v>5283</v>
      </c>
      <c r="D680" s="4" t="s">
        <v>265</v>
      </c>
      <c r="E680" s="9" t="s">
        <v>11667</v>
      </c>
      <c r="F680" s="9" t="s">
        <v>11660</v>
      </c>
      <c r="G680" s="9" t="s">
        <v>11660</v>
      </c>
      <c r="H680" s="9" t="s">
        <v>11660</v>
      </c>
      <c r="I680" s="9" t="s">
        <v>11660</v>
      </c>
      <c r="J680" s="9" t="s">
        <v>11660</v>
      </c>
      <c r="K680" s="9" t="s">
        <v>11660</v>
      </c>
      <c r="L680" s="9" t="s">
        <v>11660</v>
      </c>
      <c r="M680" s="9" t="s">
        <v>11660</v>
      </c>
      <c r="N680" s="9" t="s">
        <v>11660</v>
      </c>
      <c r="P680" s="9">
        <v>0</v>
      </c>
      <c r="Q680" s="12"/>
      <c r="R680" s="17">
        <f t="shared" si="30"/>
        <v>0</v>
      </c>
      <c r="S680" s="18">
        <f t="shared" si="31"/>
        <v>0</v>
      </c>
    </row>
    <row r="681" spans="1:19" ht="50.1" customHeight="1" x14ac:dyDescent="0.3">
      <c r="A681" s="4">
        <f t="shared" si="32"/>
        <v>611</v>
      </c>
      <c r="B681" s="4" t="s">
        <v>5304</v>
      </c>
      <c r="C681" s="4" t="s">
        <v>5305</v>
      </c>
      <c r="D681" s="4" t="s">
        <v>265</v>
      </c>
      <c r="E681" s="4" t="s">
        <v>11667</v>
      </c>
      <c r="F681" s="4" t="s">
        <v>11660</v>
      </c>
      <c r="G681" s="4" t="s">
        <v>11660</v>
      </c>
      <c r="H681" s="4" t="s">
        <v>11660</v>
      </c>
      <c r="I681" s="4" t="s">
        <v>11660</v>
      </c>
      <c r="J681" s="4" t="s">
        <v>11660</v>
      </c>
      <c r="K681" s="4" t="s">
        <v>11660</v>
      </c>
      <c r="L681" s="4" t="s">
        <v>11660</v>
      </c>
      <c r="M681" s="4" t="s">
        <v>11660</v>
      </c>
      <c r="N681" s="4" t="s">
        <v>11660</v>
      </c>
      <c r="P681" s="4">
        <v>0</v>
      </c>
      <c r="Q681" s="11"/>
      <c r="R681" s="15">
        <f t="shared" si="30"/>
        <v>0</v>
      </c>
      <c r="S681" s="16">
        <f t="shared" si="31"/>
        <v>0</v>
      </c>
    </row>
    <row r="682" spans="1:19" ht="50.1" customHeight="1" x14ac:dyDescent="0.3">
      <c r="A682" s="9">
        <f t="shared" si="32"/>
        <v>612</v>
      </c>
      <c r="B682" s="9" t="s">
        <v>5316</v>
      </c>
      <c r="C682" s="9" t="s">
        <v>5317</v>
      </c>
      <c r="D682" s="4" t="s">
        <v>265</v>
      </c>
      <c r="E682" s="9" t="s">
        <v>11667</v>
      </c>
      <c r="F682" s="9" t="s">
        <v>11660</v>
      </c>
      <c r="G682" s="9" t="s">
        <v>11660</v>
      </c>
      <c r="H682" s="9" t="s">
        <v>11660</v>
      </c>
      <c r="I682" s="9" t="s">
        <v>11660</v>
      </c>
      <c r="J682" s="9" t="s">
        <v>11660</v>
      </c>
      <c r="K682" s="9" t="s">
        <v>11660</v>
      </c>
      <c r="L682" s="9" t="s">
        <v>11660</v>
      </c>
      <c r="M682" s="9" t="s">
        <v>11660</v>
      </c>
      <c r="N682" s="9" t="s">
        <v>11660</v>
      </c>
      <c r="P682" s="9">
        <v>0</v>
      </c>
      <c r="Q682" s="12"/>
      <c r="R682" s="17">
        <f t="shared" si="30"/>
        <v>0</v>
      </c>
      <c r="S682" s="18">
        <f t="shared" si="31"/>
        <v>0</v>
      </c>
    </row>
    <row r="683" spans="1:19" ht="50.1" customHeight="1" x14ac:dyDescent="0.3">
      <c r="A683" s="4">
        <f t="shared" si="32"/>
        <v>613</v>
      </c>
      <c r="B683" s="4" t="s">
        <v>5337</v>
      </c>
      <c r="C683" s="4" t="s">
        <v>5338</v>
      </c>
      <c r="D683" s="4" t="s">
        <v>265</v>
      </c>
      <c r="E683" s="4" t="s">
        <v>11667</v>
      </c>
      <c r="F683" s="4" t="s">
        <v>11660</v>
      </c>
      <c r="G683" s="4" t="s">
        <v>11660</v>
      </c>
      <c r="H683" s="4" t="s">
        <v>11660</v>
      </c>
      <c r="I683" s="4" t="s">
        <v>11660</v>
      </c>
      <c r="J683" s="4" t="s">
        <v>11660</v>
      </c>
      <c r="K683" s="4" t="s">
        <v>11660</v>
      </c>
      <c r="L683" s="4" t="s">
        <v>11660</v>
      </c>
      <c r="M683" s="4" t="s">
        <v>11660</v>
      </c>
      <c r="N683" s="4" t="s">
        <v>11660</v>
      </c>
      <c r="P683" s="4">
        <v>0</v>
      </c>
      <c r="Q683" s="11"/>
      <c r="R683" s="15">
        <f t="shared" si="30"/>
        <v>0</v>
      </c>
      <c r="S683" s="16">
        <f t="shared" si="31"/>
        <v>0</v>
      </c>
    </row>
    <row r="684" spans="1:19" ht="50.1" customHeight="1" x14ac:dyDescent="0.3">
      <c r="A684" s="9">
        <f t="shared" si="32"/>
        <v>614</v>
      </c>
      <c r="B684" s="9" t="s">
        <v>5370</v>
      </c>
      <c r="C684" s="9" t="s">
        <v>5371</v>
      </c>
      <c r="D684" s="4" t="s">
        <v>265</v>
      </c>
      <c r="E684" s="9" t="s">
        <v>11667</v>
      </c>
      <c r="F684" s="9" t="s">
        <v>817</v>
      </c>
      <c r="G684" s="9" t="s">
        <v>885</v>
      </c>
      <c r="H684" s="9" t="s">
        <v>5377</v>
      </c>
      <c r="I684" s="9" t="s">
        <v>5378</v>
      </c>
      <c r="J684" s="9" t="s">
        <v>589</v>
      </c>
      <c r="K684" s="9" t="s">
        <v>285</v>
      </c>
      <c r="L684" s="9" t="s">
        <v>2870</v>
      </c>
      <c r="M684" s="9" t="s">
        <v>5379</v>
      </c>
      <c r="N684" s="9" t="s">
        <v>5380</v>
      </c>
      <c r="P684" s="9">
        <v>1</v>
      </c>
      <c r="Q684" s="12"/>
      <c r="R684" s="17">
        <f t="shared" si="30"/>
        <v>3</v>
      </c>
      <c r="S684" s="18">
        <f t="shared" si="31"/>
        <v>10</v>
      </c>
    </row>
    <row r="685" spans="1:19" ht="50.1" customHeight="1" x14ac:dyDescent="0.3">
      <c r="A685" s="9">
        <f t="shared" si="32"/>
        <v>614</v>
      </c>
      <c r="B685" s="9" t="s">
        <v>5370</v>
      </c>
      <c r="C685" s="9" t="s">
        <v>5371</v>
      </c>
      <c r="D685" s="4" t="s">
        <v>265</v>
      </c>
      <c r="E685" s="9" t="s">
        <v>11667</v>
      </c>
      <c r="F685" s="9" t="s">
        <v>817</v>
      </c>
      <c r="G685" s="9" t="s">
        <v>818</v>
      </c>
      <c r="H685" s="9" t="s">
        <v>5381</v>
      </c>
      <c r="I685" s="9" t="s">
        <v>5382</v>
      </c>
      <c r="J685" s="9" t="s">
        <v>589</v>
      </c>
      <c r="K685" s="9" t="s">
        <v>5383</v>
      </c>
      <c r="L685" s="9" t="s">
        <v>591</v>
      </c>
      <c r="M685" s="9" t="s">
        <v>5384</v>
      </c>
      <c r="N685" s="9" t="s">
        <v>5385</v>
      </c>
      <c r="P685" s="9">
        <v>1</v>
      </c>
      <c r="Q685" s="12"/>
      <c r="R685" s="17">
        <f t="shared" si="30"/>
        <v>3</v>
      </c>
      <c r="S685" s="18">
        <f t="shared" si="31"/>
        <v>10</v>
      </c>
    </row>
    <row r="686" spans="1:19" ht="50.1" customHeight="1" x14ac:dyDescent="0.3">
      <c r="A686" s="9">
        <f t="shared" si="32"/>
        <v>614</v>
      </c>
      <c r="B686" s="9" t="s">
        <v>5370</v>
      </c>
      <c r="C686" s="9" t="s">
        <v>5371</v>
      </c>
      <c r="D686" s="4" t="s">
        <v>265</v>
      </c>
      <c r="E686" s="9" t="s">
        <v>11667</v>
      </c>
      <c r="F686" s="9" t="s">
        <v>817</v>
      </c>
      <c r="G686" s="9" t="s">
        <v>818</v>
      </c>
      <c r="H686" s="9" t="s">
        <v>5386</v>
      </c>
      <c r="I686" s="9" t="s">
        <v>5387</v>
      </c>
      <c r="J686" s="9" t="s">
        <v>589</v>
      </c>
      <c r="K686" s="9" t="s">
        <v>2777</v>
      </c>
      <c r="L686" s="9" t="s">
        <v>591</v>
      </c>
      <c r="M686" s="9" t="s">
        <v>823</v>
      </c>
      <c r="N686" s="9" t="s">
        <v>3146</v>
      </c>
      <c r="P686" s="9">
        <v>1</v>
      </c>
      <c r="Q686" s="12"/>
      <c r="R686" s="17">
        <f t="shared" si="30"/>
        <v>3</v>
      </c>
      <c r="S686" s="18">
        <f t="shared" si="31"/>
        <v>10</v>
      </c>
    </row>
    <row r="687" spans="1:19" ht="50.1" customHeight="1" x14ac:dyDescent="0.3">
      <c r="A687" s="4">
        <f t="shared" si="32"/>
        <v>615</v>
      </c>
      <c r="B687" s="4" t="s">
        <v>5393</v>
      </c>
      <c r="C687" s="4" t="s">
        <v>5394</v>
      </c>
      <c r="D687" s="4" t="s">
        <v>265</v>
      </c>
      <c r="E687" s="4" t="s">
        <v>11667</v>
      </c>
      <c r="F687" s="4" t="s">
        <v>11660</v>
      </c>
      <c r="G687" s="4" t="s">
        <v>11660</v>
      </c>
      <c r="H687" s="4" t="s">
        <v>11660</v>
      </c>
      <c r="I687" s="4" t="s">
        <v>11660</v>
      </c>
      <c r="J687" s="4" t="s">
        <v>11660</v>
      </c>
      <c r="K687" s="4" t="s">
        <v>11660</v>
      </c>
      <c r="L687" s="4" t="s">
        <v>11660</v>
      </c>
      <c r="M687" s="4" t="s">
        <v>11660</v>
      </c>
      <c r="N687" s="4" t="s">
        <v>11660</v>
      </c>
      <c r="P687" s="4">
        <v>0</v>
      </c>
      <c r="Q687" s="11"/>
      <c r="R687" s="15">
        <f t="shared" si="30"/>
        <v>0</v>
      </c>
      <c r="S687" s="16">
        <f t="shared" si="31"/>
        <v>0</v>
      </c>
    </row>
    <row r="688" spans="1:19" ht="50.1" customHeight="1" x14ac:dyDescent="0.3">
      <c r="A688" s="9">
        <f t="shared" si="32"/>
        <v>616</v>
      </c>
      <c r="B688" s="9" t="s">
        <v>5427</v>
      </c>
      <c r="C688" s="9" t="s">
        <v>5428</v>
      </c>
      <c r="D688" s="4" t="s">
        <v>265</v>
      </c>
      <c r="E688" s="9" t="s">
        <v>11667</v>
      </c>
      <c r="F688" s="9" t="s">
        <v>11660</v>
      </c>
      <c r="G688" s="9" t="s">
        <v>11660</v>
      </c>
      <c r="H688" s="9" t="s">
        <v>11660</v>
      </c>
      <c r="I688" s="9" t="s">
        <v>11660</v>
      </c>
      <c r="J688" s="9" t="s">
        <v>11660</v>
      </c>
      <c r="K688" s="9" t="s">
        <v>11660</v>
      </c>
      <c r="L688" s="9" t="s">
        <v>11660</v>
      </c>
      <c r="M688" s="9" t="s">
        <v>11660</v>
      </c>
      <c r="N688" s="9" t="s">
        <v>11660</v>
      </c>
      <c r="P688" s="9">
        <v>0</v>
      </c>
      <c r="Q688" s="12"/>
      <c r="R688" s="17">
        <f t="shared" si="30"/>
        <v>0</v>
      </c>
      <c r="S688" s="18">
        <f t="shared" si="31"/>
        <v>0</v>
      </c>
    </row>
    <row r="689" spans="1:19" ht="50.1" customHeight="1" x14ac:dyDescent="0.3">
      <c r="A689" s="4">
        <f t="shared" si="32"/>
        <v>617</v>
      </c>
      <c r="B689" s="4" t="s">
        <v>5463</v>
      </c>
      <c r="C689" s="4" t="s">
        <v>5464</v>
      </c>
      <c r="D689" s="4" t="s">
        <v>265</v>
      </c>
      <c r="E689" s="4" t="s">
        <v>11667</v>
      </c>
      <c r="F689" s="4" t="s">
        <v>817</v>
      </c>
      <c r="G689" s="4" t="s">
        <v>891</v>
      </c>
      <c r="H689" s="4" t="s">
        <v>5471</v>
      </c>
      <c r="I689" s="4" t="s">
        <v>5472</v>
      </c>
      <c r="J689" s="4" t="s">
        <v>589</v>
      </c>
      <c r="K689" s="4" t="s">
        <v>1152</v>
      </c>
      <c r="L689" s="4" t="s">
        <v>1118</v>
      </c>
      <c r="M689" s="4" t="s">
        <v>5473</v>
      </c>
      <c r="N689" s="4" t="s">
        <v>5474</v>
      </c>
      <c r="P689" s="4">
        <v>1</v>
      </c>
      <c r="Q689" s="11"/>
      <c r="R689" s="15">
        <f t="shared" si="30"/>
        <v>3</v>
      </c>
      <c r="S689" s="16">
        <f t="shared" si="31"/>
        <v>10</v>
      </c>
    </row>
    <row r="690" spans="1:19" ht="50.1" customHeight="1" x14ac:dyDescent="0.3">
      <c r="A690" s="4">
        <f t="shared" si="32"/>
        <v>617</v>
      </c>
      <c r="B690" s="4" t="s">
        <v>5463</v>
      </c>
      <c r="C690" s="4" t="s">
        <v>5464</v>
      </c>
      <c r="D690" s="4" t="s">
        <v>265</v>
      </c>
      <c r="E690" s="4" t="s">
        <v>11667</v>
      </c>
      <c r="F690" s="4" t="s">
        <v>817</v>
      </c>
      <c r="G690" s="4" t="s">
        <v>891</v>
      </c>
      <c r="H690" s="4" t="s">
        <v>5475</v>
      </c>
      <c r="I690" s="4" t="s">
        <v>5476</v>
      </c>
      <c r="J690" s="4" t="s">
        <v>589</v>
      </c>
      <c r="K690" s="4" t="s">
        <v>329</v>
      </c>
      <c r="L690" s="4" t="s">
        <v>1118</v>
      </c>
      <c r="M690" s="4" t="s">
        <v>5477</v>
      </c>
      <c r="N690" s="4" t="s">
        <v>5478</v>
      </c>
      <c r="P690" s="4">
        <v>1</v>
      </c>
      <c r="Q690" s="11"/>
      <c r="R690" s="15">
        <f t="shared" si="30"/>
        <v>3</v>
      </c>
      <c r="S690" s="16">
        <f t="shared" si="31"/>
        <v>10</v>
      </c>
    </row>
    <row r="691" spans="1:19" ht="50.1" customHeight="1" x14ac:dyDescent="0.3">
      <c r="A691" s="4">
        <f t="shared" si="32"/>
        <v>617</v>
      </c>
      <c r="B691" s="4" t="s">
        <v>5463</v>
      </c>
      <c r="C691" s="4" t="s">
        <v>5464</v>
      </c>
      <c r="D691" s="4" t="s">
        <v>265</v>
      </c>
      <c r="E691" s="4" t="s">
        <v>11667</v>
      </c>
      <c r="F691" s="4" t="s">
        <v>817</v>
      </c>
      <c r="G691" s="4" t="s">
        <v>891</v>
      </c>
      <c r="H691" s="4" t="s">
        <v>5479</v>
      </c>
      <c r="I691" s="4" t="s">
        <v>5480</v>
      </c>
      <c r="J691" s="4" t="s">
        <v>589</v>
      </c>
      <c r="K691" s="4" t="s">
        <v>827</v>
      </c>
      <c r="L691" s="4" t="s">
        <v>1118</v>
      </c>
      <c r="M691" s="4" t="s">
        <v>5481</v>
      </c>
      <c r="N691" s="4" t="s">
        <v>5482</v>
      </c>
      <c r="P691" s="4">
        <v>1</v>
      </c>
      <c r="Q691" s="11"/>
      <c r="R691" s="15">
        <f t="shared" si="30"/>
        <v>3</v>
      </c>
      <c r="S691" s="16">
        <f t="shared" si="31"/>
        <v>10</v>
      </c>
    </row>
    <row r="692" spans="1:19" ht="50.1" customHeight="1" x14ac:dyDescent="0.3">
      <c r="A692" s="9">
        <f t="shared" si="32"/>
        <v>618</v>
      </c>
      <c r="B692" s="9" t="s">
        <v>5513</v>
      </c>
      <c r="C692" s="9" t="s">
        <v>5514</v>
      </c>
      <c r="D692" s="4" t="s">
        <v>265</v>
      </c>
      <c r="E692" s="9" t="s">
        <v>11667</v>
      </c>
      <c r="F692" s="9" t="s">
        <v>11660</v>
      </c>
      <c r="G692" s="9" t="s">
        <v>11660</v>
      </c>
      <c r="H692" s="9" t="s">
        <v>11660</v>
      </c>
      <c r="I692" s="9" t="s">
        <v>11660</v>
      </c>
      <c r="J692" s="9" t="s">
        <v>11660</v>
      </c>
      <c r="K692" s="9" t="s">
        <v>11660</v>
      </c>
      <c r="L692" s="9" t="s">
        <v>11660</v>
      </c>
      <c r="M692" s="9" t="s">
        <v>11660</v>
      </c>
      <c r="N692" s="9" t="s">
        <v>11660</v>
      </c>
      <c r="P692" s="9">
        <v>0</v>
      </c>
      <c r="Q692" s="12"/>
      <c r="R692" s="17">
        <f t="shared" si="30"/>
        <v>0</v>
      </c>
      <c r="S692" s="18">
        <f t="shared" si="31"/>
        <v>0</v>
      </c>
    </row>
    <row r="693" spans="1:19" ht="50.1" customHeight="1" x14ac:dyDescent="0.3">
      <c r="A693" s="4">
        <f t="shared" si="32"/>
        <v>619</v>
      </c>
      <c r="B693" s="4" t="s">
        <v>5543</v>
      </c>
      <c r="C693" s="4" t="s">
        <v>5544</v>
      </c>
      <c r="D693" s="4" t="s">
        <v>265</v>
      </c>
      <c r="E693" s="4" t="s">
        <v>11667</v>
      </c>
      <c r="F693" s="4" t="s">
        <v>11660</v>
      </c>
      <c r="G693" s="4" t="s">
        <v>11660</v>
      </c>
      <c r="H693" s="4" t="s">
        <v>11660</v>
      </c>
      <c r="I693" s="4" t="s">
        <v>11660</v>
      </c>
      <c r="J693" s="4" t="s">
        <v>11660</v>
      </c>
      <c r="K693" s="4" t="s">
        <v>11660</v>
      </c>
      <c r="L693" s="4" t="s">
        <v>11660</v>
      </c>
      <c r="M693" s="4" t="s">
        <v>11660</v>
      </c>
      <c r="N693" s="4" t="s">
        <v>11660</v>
      </c>
      <c r="P693" s="4">
        <v>0</v>
      </c>
      <c r="Q693" s="11"/>
      <c r="R693" s="15">
        <f t="shared" si="30"/>
        <v>0</v>
      </c>
      <c r="S693" s="16">
        <f t="shared" si="31"/>
        <v>0</v>
      </c>
    </row>
    <row r="694" spans="1:19" ht="50.1" customHeight="1" x14ac:dyDescent="0.3">
      <c r="A694" s="9">
        <f t="shared" si="32"/>
        <v>620</v>
      </c>
      <c r="B694" s="9" t="s">
        <v>5562</v>
      </c>
      <c r="C694" s="9" t="s">
        <v>5563</v>
      </c>
      <c r="D694" s="4" t="s">
        <v>265</v>
      </c>
      <c r="E694" s="9" t="s">
        <v>11667</v>
      </c>
      <c r="F694" s="9" t="s">
        <v>11660</v>
      </c>
      <c r="G694" s="9" t="s">
        <v>11660</v>
      </c>
      <c r="H694" s="9" t="s">
        <v>11660</v>
      </c>
      <c r="I694" s="9" t="s">
        <v>11660</v>
      </c>
      <c r="J694" s="9" t="s">
        <v>11660</v>
      </c>
      <c r="K694" s="9" t="s">
        <v>11660</v>
      </c>
      <c r="L694" s="9" t="s">
        <v>11660</v>
      </c>
      <c r="M694" s="9" t="s">
        <v>11660</v>
      </c>
      <c r="N694" s="9" t="s">
        <v>11660</v>
      </c>
      <c r="P694" s="9">
        <v>0</v>
      </c>
      <c r="Q694" s="12"/>
      <c r="R694" s="17">
        <f t="shared" si="30"/>
        <v>0</v>
      </c>
      <c r="S694" s="18">
        <f t="shared" si="31"/>
        <v>0</v>
      </c>
    </row>
    <row r="695" spans="1:19" ht="50.1" customHeight="1" x14ac:dyDescent="0.3">
      <c r="A695" s="4">
        <f t="shared" si="32"/>
        <v>621</v>
      </c>
      <c r="B695" s="4" t="s">
        <v>5604</v>
      </c>
      <c r="C695" s="4" t="s">
        <v>5605</v>
      </c>
      <c r="D695" s="4" t="s">
        <v>265</v>
      </c>
      <c r="E695" s="4" t="s">
        <v>11667</v>
      </c>
      <c r="F695" s="4" t="s">
        <v>11660</v>
      </c>
      <c r="G695" s="4" t="s">
        <v>11660</v>
      </c>
      <c r="H695" s="4" t="s">
        <v>11660</v>
      </c>
      <c r="I695" s="4" t="s">
        <v>11660</v>
      </c>
      <c r="J695" s="4" t="s">
        <v>11660</v>
      </c>
      <c r="K695" s="4" t="s">
        <v>11660</v>
      </c>
      <c r="L695" s="4" t="s">
        <v>11660</v>
      </c>
      <c r="M695" s="4" t="s">
        <v>11660</v>
      </c>
      <c r="N695" s="4" t="s">
        <v>11660</v>
      </c>
      <c r="P695" s="4">
        <v>0</v>
      </c>
      <c r="Q695" s="11"/>
      <c r="R695" s="15">
        <f t="shared" si="30"/>
        <v>0</v>
      </c>
      <c r="S695" s="16">
        <f t="shared" si="31"/>
        <v>0</v>
      </c>
    </row>
    <row r="696" spans="1:19" ht="50.1" customHeight="1" x14ac:dyDescent="0.3">
      <c r="A696" s="9">
        <f t="shared" si="32"/>
        <v>622</v>
      </c>
      <c r="B696" s="9" t="s">
        <v>5617</v>
      </c>
      <c r="C696" s="9" t="s">
        <v>5618</v>
      </c>
      <c r="D696" s="4" t="s">
        <v>265</v>
      </c>
      <c r="E696" s="9" t="s">
        <v>11667</v>
      </c>
      <c r="F696" s="9" t="s">
        <v>11660</v>
      </c>
      <c r="G696" s="9" t="s">
        <v>11660</v>
      </c>
      <c r="H696" s="9" t="s">
        <v>11660</v>
      </c>
      <c r="I696" s="9" t="s">
        <v>11660</v>
      </c>
      <c r="J696" s="9" t="s">
        <v>11660</v>
      </c>
      <c r="K696" s="9" t="s">
        <v>11660</v>
      </c>
      <c r="L696" s="9" t="s">
        <v>11660</v>
      </c>
      <c r="M696" s="9" t="s">
        <v>11660</v>
      </c>
      <c r="N696" s="9" t="s">
        <v>11660</v>
      </c>
      <c r="P696" s="9">
        <v>0</v>
      </c>
      <c r="Q696" s="12"/>
      <c r="R696" s="17">
        <f t="shared" si="30"/>
        <v>0</v>
      </c>
      <c r="S696" s="18">
        <f t="shared" si="31"/>
        <v>0</v>
      </c>
    </row>
    <row r="697" spans="1:19" ht="50.1" customHeight="1" x14ac:dyDescent="0.3">
      <c r="A697" s="4">
        <f t="shared" si="32"/>
        <v>623</v>
      </c>
      <c r="B697" s="4" t="s">
        <v>5636</v>
      </c>
      <c r="C697" s="4" t="s">
        <v>5637</v>
      </c>
      <c r="D697" s="4" t="s">
        <v>265</v>
      </c>
      <c r="E697" s="4" t="s">
        <v>11667</v>
      </c>
      <c r="F697" s="4" t="s">
        <v>11660</v>
      </c>
      <c r="G697" s="4" t="s">
        <v>11660</v>
      </c>
      <c r="H697" s="4" t="s">
        <v>11660</v>
      </c>
      <c r="I697" s="4" t="s">
        <v>11660</v>
      </c>
      <c r="J697" s="4" t="s">
        <v>11660</v>
      </c>
      <c r="K697" s="4" t="s">
        <v>11660</v>
      </c>
      <c r="L697" s="4" t="s">
        <v>11660</v>
      </c>
      <c r="M697" s="4" t="s">
        <v>11660</v>
      </c>
      <c r="N697" s="4" t="s">
        <v>11660</v>
      </c>
      <c r="P697" s="4">
        <v>0</v>
      </c>
      <c r="Q697" s="11"/>
      <c r="R697" s="15">
        <f t="shared" si="30"/>
        <v>0</v>
      </c>
      <c r="S697" s="16">
        <f t="shared" si="31"/>
        <v>0</v>
      </c>
    </row>
    <row r="698" spans="1:19" ht="50.1" customHeight="1" x14ac:dyDescent="0.3">
      <c r="A698" s="9">
        <f t="shared" si="32"/>
        <v>624</v>
      </c>
      <c r="B698" s="9" t="s">
        <v>5653</v>
      </c>
      <c r="C698" s="9" t="s">
        <v>5654</v>
      </c>
      <c r="D698" s="4" t="s">
        <v>265</v>
      </c>
      <c r="E698" s="9" t="s">
        <v>11667</v>
      </c>
      <c r="F698" s="9" t="s">
        <v>11660</v>
      </c>
      <c r="G698" s="9" t="s">
        <v>11660</v>
      </c>
      <c r="H698" s="9" t="s">
        <v>11660</v>
      </c>
      <c r="I698" s="9" t="s">
        <v>11660</v>
      </c>
      <c r="J698" s="9" t="s">
        <v>11660</v>
      </c>
      <c r="K698" s="9" t="s">
        <v>11660</v>
      </c>
      <c r="L698" s="9" t="s">
        <v>11660</v>
      </c>
      <c r="M698" s="9" t="s">
        <v>11660</v>
      </c>
      <c r="N698" s="9" t="s">
        <v>11660</v>
      </c>
      <c r="P698" s="9">
        <v>0</v>
      </c>
      <c r="Q698" s="12"/>
      <c r="R698" s="17">
        <f t="shared" si="30"/>
        <v>0</v>
      </c>
      <c r="S698" s="18">
        <f t="shared" si="31"/>
        <v>0</v>
      </c>
    </row>
    <row r="699" spans="1:19" ht="50.1" customHeight="1" x14ac:dyDescent="0.3">
      <c r="A699" s="4">
        <f t="shared" si="32"/>
        <v>625</v>
      </c>
      <c r="B699" s="4" t="s">
        <v>5727</v>
      </c>
      <c r="C699" s="4" t="s">
        <v>5728</v>
      </c>
      <c r="D699" s="4" t="s">
        <v>265</v>
      </c>
      <c r="E699" s="4" t="s">
        <v>11667</v>
      </c>
      <c r="F699" s="4" t="s">
        <v>11660</v>
      </c>
      <c r="G699" s="4" t="s">
        <v>11660</v>
      </c>
      <c r="H699" s="4" t="s">
        <v>11660</v>
      </c>
      <c r="I699" s="4" t="s">
        <v>11660</v>
      </c>
      <c r="J699" s="4" t="s">
        <v>11660</v>
      </c>
      <c r="K699" s="4" t="s">
        <v>11660</v>
      </c>
      <c r="L699" s="4" t="s">
        <v>11660</v>
      </c>
      <c r="M699" s="4" t="s">
        <v>11660</v>
      </c>
      <c r="N699" s="4" t="s">
        <v>11660</v>
      </c>
      <c r="P699" s="4">
        <v>0</v>
      </c>
      <c r="Q699" s="11"/>
      <c r="R699" s="15">
        <f t="shared" si="30"/>
        <v>0</v>
      </c>
      <c r="S699" s="16">
        <f t="shared" si="31"/>
        <v>0</v>
      </c>
    </row>
    <row r="700" spans="1:19" ht="50.1" customHeight="1" x14ac:dyDescent="0.3">
      <c r="A700" s="9">
        <f t="shared" si="32"/>
        <v>626</v>
      </c>
      <c r="B700" s="9" t="s">
        <v>5750</v>
      </c>
      <c r="C700" s="9" t="s">
        <v>5751</v>
      </c>
      <c r="D700" s="4" t="s">
        <v>265</v>
      </c>
      <c r="E700" s="9" t="s">
        <v>11667</v>
      </c>
      <c r="F700" s="9" t="s">
        <v>11660</v>
      </c>
      <c r="G700" s="9" t="s">
        <v>11660</v>
      </c>
      <c r="H700" s="9" t="s">
        <v>11660</v>
      </c>
      <c r="I700" s="9" t="s">
        <v>11660</v>
      </c>
      <c r="J700" s="9" t="s">
        <v>11660</v>
      </c>
      <c r="K700" s="9" t="s">
        <v>11660</v>
      </c>
      <c r="L700" s="9" t="s">
        <v>11660</v>
      </c>
      <c r="M700" s="9" t="s">
        <v>11660</v>
      </c>
      <c r="N700" s="9" t="s">
        <v>11660</v>
      </c>
      <c r="P700" s="9">
        <v>0</v>
      </c>
      <c r="Q700" s="12"/>
      <c r="R700" s="17">
        <f t="shared" si="30"/>
        <v>0</v>
      </c>
      <c r="S700" s="18">
        <f t="shared" si="31"/>
        <v>0</v>
      </c>
    </row>
    <row r="701" spans="1:19" ht="50.1" customHeight="1" x14ac:dyDescent="0.3">
      <c r="A701" s="4">
        <f t="shared" si="32"/>
        <v>627</v>
      </c>
      <c r="B701" s="4" t="s">
        <v>5782</v>
      </c>
      <c r="C701" s="4" t="s">
        <v>5783</v>
      </c>
      <c r="D701" s="4" t="s">
        <v>265</v>
      </c>
      <c r="E701" s="4" t="s">
        <v>11667</v>
      </c>
      <c r="F701" s="4" t="s">
        <v>11660</v>
      </c>
      <c r="G701" s="4" t="s">
        <v>11660</v>
      </c>
      <c r="H701" s="4" t="s">
        <v>11660</v>
      </c>
      <c r="I701" s="4" t="s">
        <v>11660</v>
      </c>
      <c r="J701" s="4" t="s">
        <v>11660</v>
      </c>
      <c r="K701" s="4" t="s">
        <v>11660</v>
      </c>
      <c r="L701" s="4" t="s">
        <v>11660</v>
      </c>
      <c r="M701" s="4" t="s">
        <v>11660</v>
      </c>
      <c r="N701" s="4" t="s">
        <v>11660</v>
      </c>
      <c r="P701" s="4">
        <v>0</v>
      </c>
      <c r="Q701" s="11"/>
      <c r="R701" s="15">
        <f t="shared" si="30"/>
        <v>0</v>
      </c>
      <c r="S701" s="16">
        <f t="shared" si="31"/>
        <v>0</v>
      </c>
    </row>
    <row r="702" spans="1:19" ht="50.1" customHeight="1" x14ac:dyDescent="0.3">
      <c r="A702" s="9">
        <f t="shared" si="32"/>
        <v>628</v>
      </c>
      <c r="B702" s="9" t="s">
        <v>5793</v>
      </c>
      <c r="C702" s="9" t="s">
        <v>5794</v>
      </c>
      <c r="D702" s="4" t="s">
        <v>265</v>
      </c>
      <c r="E702" s="9" t="s">
        <v>11667</v>
      </c>
      <c r="F702" s="9" t="s">
        <v>11660</v>
      </c>
      <c r="G702" s="9" t="s">
        <v>11660</v>
      </c>
      <c r="H702" s="9" t="s">
        <v>11660</v>
      </c>
      <c r="I702" s="9" t="s">
        <v>11660</v>
      </c>
      <c r="J702" s="9" t="s">
        <v>11660</v>
      </c>
      <c r="K702" s="9" t="s">
        <v>11660</v>
      </c>
      <c r="L702" s="9" t="s">
        <v>11660</v>
      </c>
      <c r="M702" s="9" t="s">
        <v>11660</v>
      </c>
      <c r="N702" s="9" t="s">
        <v>11660</v>
      </c>
      <c r="P702" s="9">
        <v>0</v>
      </c>
      <c r="Q702" s="12"/>
      <c r="R702" s="17">
        <f t="shared" si="30"/>
        <v>0</v>
      </c>
      <c r="S702" s="18">
        <f t="shared" si="31"/>
        <v>0</v>
      </c>
    </row>
    <row r="703" spans="1:19" ht="50.1" customHeight="1" x14ac:dyDescent="0.3">
      <c r="A703" s="4">
        <f t="shared" si="32"/>
        <v>629</v>
      </c>
      <c r="B703" s="4" t="s">
        <v>5801</v>
      </c>
      <c r="C703" s="4" t="s">
        <v>5802</v>
      </c>
      <c r="D703" s="4" t="s">
        <v>265</v>
      </c>
      <c r="E703" s="4" t="s">
        <v>11667</v>
      </c>
      <c r="F703" s="4" t="s">
        <v>817</v>
      </c>
      <c r="G703" s="4" t="s">
        <v>818</v>
      </c>
      <c r="H703" s="4" t="s">
        <v>5807</v>
      </c>
      <c r="I703" s="4" t="s">
        <v>5808</v>
      </c>
      <c r="J703" s="4" t="s">
        <v>589</v>
      </c>
      <c r="K703" s="4" t="s">
        <v>5809</v>
      </c>
      <c r="L703" s="4" t="s">
        <v>2090</v>
      </c>
      <c r="M703" s="4" t="s">
        <v>5810</v>
      </c>
      <c r="N703" s="4" t="s">
        <v>5811</v>
      </c>
      <c r="P703" s="4">
        <v>1</v>
      </c>
      <c r="Q703" s="11"/>
      <c r="R703" s="15">
        <f t="shared" si="30"/>
        <v>1</v>
      </c>
      <c r="S703" s="16">
        <f t="shared" si="31"/>
        <v>6</v>
      </c>
    </row>
    <row r="704" spans="1:19" ht="50.1" customHeight="1" x14ac:dyDescent="0.3">
      <c r="A704" s="9">
        <f t="shared" si="32"/>
        <v>630</v>
      </c>
      <c r="B704" s="9" t="s">
        <v>5813</v>
      </c>
      <c r="C704" s="9" t="s">
        <v>5814</v>
      </c>
      <c r="D704" s="4" t="s">
        <v>265</v>
      </c>
      <c r="E704" s="9" t="s">
        <v>11667</v>
      </c>
      <c r="F704" s="9" t="s">
        <v>11660</v>
      </c>
      <c r="G704" s="9" t="s">
        <v>11660</v>
      </c>
      <c r="H704" s="9" t="s">
        <v>11660</v>
      </c>
      <c r="I704" s="9" t="s">
        <v>11660</v>
      </c>
      <c r="J704" s="9" t="s">
        <v>11660</v>
      </c>
      <c r="K704" s="9" t="s">
        <v>11660</v>
      </c>
      <c r="L704" s="9" t="s">
        <v>11660</v>
      </c>
      <c r="M704" s="9" t="s">
        <v>11660</v>
      </c>
      <c r="N704" s="9" t="s">
        <v>11660</v>
      </c>
      <c r="P704" s="9">
        <v>0</v>
      </c>
      <c r="Q704" s="12"/>
      <c r="R704" s="17">
        <f t="shared" si="30"/>
        <v>0</v>
      </c>
      <c r="S704" s="18">
        <f t="shared" si="31"/>
        <v>0</v>
      </c>
    </row>
    <row r="705" spans="1:19" ht="50.1" customHeight="1" x14ac:dyDescent="0.3">
      <c r="A705" s="4">
        <f t="shared" si="32"/>
        <v>631</v>
      </c>
      <c r="B705" s="4" t="s">
        <v>5832</v>
      </c>
      <c r="C705" s="4" t="s">
        <v>5833</v>
      </c>
      <c r="D705" s="4" t="s">
        <v>265</v>
      </c>
      <c r="E705" s="4" t="s">
        <v>11667</v>
      </c>
      <c r="F705" s="4" t="s">
        <v>11660</v>
      </c>
      <c r="G705" s="4" t="s">
        <v>11660</v>
      </c>
      <c r="H705" s="4" t="s">
        <v>11660</v>
      </c>
      <c r="I705" s="4" t="s">
        <v>11660</v>
      </c>
      <c r="J705" s="4" t="s">
        <v>11660</v>
      </c>
      <c r="K705" s="4" t="s">
        <v>11660</v>
      </c>
      <c r="L705" s="4" t="s">
        <v>11660</v>
      </c>
      <c r="M705" s="4" t="s">
        <v>11660</v>
      </c>
      <c r="N705" s="4" t="s">
        <v>11660</v>
      </c>
      <c r="P705" s="4">
        <v>0</v>
      </c>
      <c r="Q705" s="11"/>
      <c r="R705" s="15">
        <f t="shared" si="30"/>
        <v>0</v>
      </c>
      <c r="S705" s="16">
        <f t="shared" si="31"/>
        <v>0</v>
      </c>
    </row>
    <row r="706" spans="1:19" ht="50.1" customHeight="1" x14ac:dyDescent="0.3">
      <c r="A706" s="9">
        <f t="shared" si="32"/>
        <v>632</v>
      </c>
      <c r="B706" s="9" t="s">
        <v>5845</v>
      </c>
      <c r="C706" s="9" t="s">
        <v>4485</v>
      </c>
      <c r="D706" s="4" t="s">
        <v>265</v>
      </c>
      <c r="E706" s="9" t="s">
        <v>11667</v>
      </c>
      <c r="F706" s="9" t="s">
        <v>11660</v>
      </c>
      <c r="G706" s="9" t="s">
        <v>11660</v>
      </c>
      <c r="H706" s="9" t="s">
        <v>11660</v>
      </c>
      <c r="I706" s="9" t="s">
        <v>11660</v>
      </c>
      <c r="J706" s="9" t="s">
        <v>11660</v>
      </c>
      <c r="K706" s="9" t="s">
        <v>11660</v>
      </c>
      <c r="L706" s="9" t="s">
        <v>11660</v>
      </c>
      <c r="M706" s="9" t="s">
        <v>11660</v>
      </c>
      <c r="N706" s="9" t="s">
        <v>11660</v>
      </c>
      <c r="P706" s="9">
        <v>0</v>
      </c>
      <c r="Q706" s="12"/>
      <c r="R706" s="17">
        <f t="shared" si="30"/>
        <v>0</v>
      </c>
      <c r="S706" s="18">
        <f t="shared" si="31"/>
        <v>0</v>
      </c>
    </row>
    <row r="707" spans="1:19" ht="50.1" customHeight="1" x14ac:dyDescent="0.3">
      <c r="A707" s="4">
        <f t="shared" si="32"/>
        <v>633</v>
      </c>
      <c r="B707" s="4" t="s">
        <v>5974</v>
      </c>
      <c r="C707" s="4" t="s">
        <v>5975</v>
      </c>
      <c r="D707" s="4" t="s">
        <v>265</v>
      </c>
      <c r="E707" s="4" t="s">
        <v>11667</v>
      </c>
      <c r="F707" s="4" t="s">
        <v>11660</v>
      </c>
      <c r="G707" s="4" t="s">
        <v>11660</v>
      </c>
      <c r="H707" s="4" t="s">
        <v>11660</v>
      </c>
      <c r="I707" s="4" t="s">
        <v>11660</v>
      </c>
      <c r="J707" s="4" t="s">
        <v>11660</v>
      </c>
      <c r="K707" s="4" t="s">
        <v>11660</v>
      </c>
      <c r="L707" s="4" t="s">
        <v>11660</v>
      </c>
      <c r="M707" s="4" t="s">
        <v>11660</v>
      </c>
      <c r="N707" s="4" t="s">
        <v>11660</v>
      </c>
      <c r="P707" s="4">
        <v>0</v>
      </c>
      <c r="Q707" s="11"/>
      <c r="R707" s="15">
        <f t="shared" ref="R707:R770" si="33">COUNTIFS(B:B,B707,P:P,1)</f>
        <v>0</v>
      </c>
      <c r="S707" s="16">
        <f t="shared" ref="S707:S770" si="34">IF(R707&gt;=3,10,IF(R707&gt;=2,8,IF(R707&gt;=1,6,0)))</f>
        <v>0</v>
      </c>
    </row>
    <row r="708" spans="1:19" ht="50.1" customHeight="1" x14ac:dyDescent="0.3">
      <c r="A708" s="9">
        <f t="shared" ref="A708:A771" si="35">IF(B708=B707,A707,A707+1)</f>
        <v>634</v>
      </c>
      <c r="B708" s="9" t="s">
        <v>6050</v>
      </c>
      <c r="C708" s="9" t="s">
        <v>6051</v>
      </c>
      <c r="D708" s="4" t="s">
        <v>265</v>
      </c>
      <c r="E708" s="9" t="s">
        <v>11667</v>
      </c>
      <c r="F708" s="9" t="s">
        <v>11660</v>
      </c>
      <c r="G708" s="9" t="s">
        <v>11660</v>
      </c>
      <c r="H708" s="9" t="s">
        <v>11660</v>
      </c>
      <c r="I708" s="9" t="s">
        <v>11660</v>
      </c>
      <c r="J708" s="9" t="s">
        <v>11660</v>
      </c>
      <c r="K708" s="9" t="s">
        <v>11660</v>
      </c>
      <c r="L708" s="9" t="s">
        <v>11660</v>
      </c>
      <c r="M708" s="9" t="s">
        <v>11660</v>
      </c>
      <c r="N708" s="9" t="s">
        <v>11660</v>
      </c>
      <c r="P708" s="9">
        <v>0</v>
      </c>
      <c r="Q708" s="12"/>
      <c r="R708" s="17">
        <f t="shared" si="33"/>
        <v>0</v>
      </c>
      <c r="S708" s="18">
        <f t="shared" si="34"/>
        <v>0</v>
      </c>
    </row>
    <row r="709" spans="1:19" ht="50.1" customHeight="1" x14ac:dyDescent="0.3">
      <c r="A709" s="4">
        <f t="shared" si="35"/>
        <v>635</v>
      </c>
      <c r="B709" s="4" t="s">
        <v>6111</v>
      </c>
      <c r="C709" s="4" t="s">
        <v>6112</v>
      </c>
      <c r="D709" s="4" t="s">
        <v>265</v>
      </c>
      <c r="E709" s="4" t="s">
        <v>11667</v>
      </c>
      <c r="F709" s="4" t="s">
        <v>11660</v>
      </c>
      <c r="G709" s="4" t="s">
        <v>11660</v>
      </c>
      <c r="H709" s="4" t="s">
        <v>11660</v>
      </c>
      <c r="I709" s="4" t="s">
        <v>11660</v>
      </c>
      <c r="J709" s="4" t="s">
        <v>11660</v>
      </c>
      <c r="K709" s="4" t="s">
        <v>11660</v>
      </c>
      <c r="L709" s="4" t="s">
        <v>11660</v>
      </c>
      <c r="M709" s="4" t="s">
        <v>11660</v>
      </c>
      <c r="N709" s="4" t="s">
        <v>11660</v>
      </c>
      <c r="P709" s="4">
        <v>0</v>
      </c>
      <c r="Q709" s="11"/>
      <c r="R709" s="15">
        <f t="shared" si="33"/>
        <v>0</v>
      </c>
      <c r="S709" s="16">
        <f t="shared" si="34"/>
        <v>0</v>
      </c>
    </row>
    <row r="710" spans="1:19" ht="50.1" customHeight="1" x14ac:dyDescent="0.3">
      <c r="A710" s="9">
        <f t="shared" si="35"/>
        <v>636</v>
      </c>
      <c r="B710" s="9" t="s">
        <v>6123</v>
      </c>
      <c r="C710" s="9" t="s">
        <v>6124</v>
      </c>
      <c r="D710" s="4" t="s">
        <v>265</v>
      </c>
      <c r="E710" s="9" t="s">
        <v>11667</v>
      </c>
      <c r="F710" s="9" t="s">
        <v>817</v>
      </c>
      <c r="G710" s="9" t="s">
        <v>818</v>
      </c>
      <c r="H710" s="9" t="s">
        <v>6129</v>
      </c>
      <c r="I710" s="9" t="s">
        <v>6130</v>
      </c>
      <c r="J710" s="9" t="s">
        <v>589</v>
      </c>
      <c r="K710" s="9" t="s">
        <v>6131</v>
      </c>
      <c r="L710" s="9" t="s">
        <v>1297</v>
      </c>
      <c r="M710" s="9" t="s">
        <v>6132</v>
      </c>
      <c r="N710" s="9" t="s">
        <v>6133</v>
      </c>
      <c r="P710" s="9">
        <v>1</v>
      </c>
      <c r="Q710" s="12"/>
      <c r="R710" s="17">
        <f t="shared" si="33"/>
        <v>3</v>
      </c>
      <c r="S710" s="18">
        <f t="shared" si="34"/>
        <v>10</v>
      </c>
    </row>
    <row r="711" spans="1:19" ht="50.1" customHeight="1" x14ac:dyDescent="0.3">
      <c r="A711" s="9">
        <f t="shared" si="35"/>
        <v>636</v>
      </c>
      <c r="B711" s="9" t="s">
        <v>6123</v>
      </c>
      <c r="C711" s="9" t="s">
        <v>6124</v>
      </c>
      <c r="D711" s="4" t="s">
        <v>265</v>
      </c>
      <c r="E711" s="9" t="s">
        <v>11667</v>
      </c>
      <c r="F711" s="9" t="s">
        <v>817</v>
      </c>
      <c r="G711" s="9" t="s">
        <v>818</v>
      </c>
      <c r="H711" s="9" t="s">
        <v>6134</v>
      </c>
      <c r="I711" s="9" t="s">
        <v>6135</v>
      </c>
      <c r="J711" s="9" t="s">
        <v>589</v>
      </c>
      <c r="K711" s="9" t="s">
        <v>6136</v>
      </c>
      <c r="L711" s="9" t="s">
        <v>591</v>
      </c>
      <c r="M711" s="9" t="s">
        <v>6137</v>
      </c>
      <c r="N711" s="9" t="s">
        <v>6138</v>
      </c>
      <c r="P711" s="9">
        <v>1</v>
      </c>
      <c r="Q711" s="12"/>
      <c r="R711" s="17">
        <f t="shared" si="33"/>
        <v>3</v>
      </c>
      <c r="S711" s="18">
        <f t="shared" si="34"/>
        <v>10</v>
      </c>
    </row>
    <row r="712" spans="1:19" ht="50.1" customHeight="1" x14ac:dyDescent="0.3">
      <c r="A712" s="9">
        <f t="shared" si="35"/>
        <v>636</v>
      </c>
      <c r="B712" s="9" t="s">
        <v>6123</v>
      </c>
      <c r="C712" s="9" t="s">
        <v>6124</v>
      </c>
      <c r="D712" s="4" t="s">
        <v>265</v>
      </c>
      <c r="E712" s="9" t="s">
        <v>11667</v>
      </c>
      <c r="F712" s="9" t="s">
        <v>817</v>
      </c>
      <c r="G712" s="9" t="s">
        <v>891</v>
      </c>
      <c r="H712" s="9" t="s">
        <v>6139</v>
      </c>
      <c r="I712" s="9" t="s">
        <v>6140</v>
      </c>
      <c r="J712" s="9" t="s">
        <v>589</v>
      </c>
      <c r="K712" s="9" t="s">
        <v>6141</v>
      </c>
      <c r="L712" s="9" t="s">
        <v>2090</v>
      </c>
      <c r="M712" s="9" t="s">
        <v>6142</v>
      </c>
      <c r="N712" s="9" t="s">
        <v>6143</v>
      </c>
      <c r="P712" s="9">
        <v>1</v>
      </c>
      <c r="Q712" s="12"/>
      <c r="R712" s="17">
        <f t="shared" si="33"/>
        <v>3</v>
      </c>
      <c r="S712" s="18">
        <f t="shared" si="34"/>
        <v>10</v>
      </c>
    </row>
    <row r="713" spans="1:19" ht="50.1" customHeight="1" x14ac:dyDescent="0.3">
      <c r="A713" s="4">
        <f t="shared" si="35"/>
        <v>637</v>
      </c>
      <c r="B713" s="4" t="s">
        <v>6165</v>
      </c>
      <c r="C713" s="4" t="s">
        <v>6166</v>
      </c>
      <c r="D713" s="4" t="s">
        <v>265</v>
      </c>
      <c r="E713" s="4" t="s">
        <v>11667</v>
      </c>
      <c r="F713" s="4" t="s">
        <v>11660</v>
      </c>
      <c r="G713" s="4" t="s">
        <v>11660</v>
      </c>
      <c r="H713" s="4" t="s">
        <v>11660</v>
      </c>
      <c r="I713" s="4" t="s">
        <v>11660</v>
      </c>
      <c r="J713" s="4" t="s">
        <v>11660</v>
      </c>
      <c r="K713" s="4" t="s">
        <v>11660</v>
      </c>
      <c r="L713" s="4" t="s">
        <v>11660</v>
      </c>
      <c r="M713" s="4" t="s">
        <v>11660</v>
      </c>
      <c r="N713" s="4" t="s">
        <v>11660</v>
      </c>
      <c r="P713" s="4">
        <v>0</v>
      </c>
      <c r="Q713" s="11"/>
      <c r="R713" s="15">
        <f t="shared" si="33"/>
        <v>0</v>
      </c>
      <c r="S713" s="16">
        <f t="shared" si="34"/>
        <v>0</v>
      </c>
    </row>
    <row r="714" spans="1:19" ht="50.1" customHeight="1" x14ac:dyDescent="0.3">
      <c r="A714" s="9">
        <f t="shared" si="35"/>
        <v>638</v>
      </c>
      <c r="B714" s="9" t="s">
        <v>6178</v>
      </c>
      <c r="C714" s="9" t="s">
        <v>6179</v>
      </c>
      <c r="D714" s="4" t="s">
        <v>265</v>
      </c>
      <c r="E714" s="9" t="s">
        <v>11667</v>
      </c>
      <c r="F714" s="9" t="s">
        <v>817</v>
      </c>
      <c r="G714" s="9" t="s">
        <v>891</v>
      </c>
      <c r="H714" s="9" t="s">
        <v>6184</v>
      </c>
      <c r="I714" s="9" t="s">
        <v>6185</v>
      </c>
      <c r="J714" s="9" t="s">
        <v>1123</v>
      </c>
      <c r="K714" s="9" t="s">
        <v>3581</v>
      </c>
      <c r="L714" s="9" t="s">
        <v>6073</v>
      </c>
      <c r="M714" s="9" t="s">
        <v>6186</v>
      </c>
      <c r="N714" s="9" t="s">
        <v>6187</v>
      </c>
      <c r="P714" s="9">
        <v>0</v>
      </c>
      <c r="Q714" s="12" t="s">
        <v>11664</v>
      </c>
      <c r="R714" s="17">
        <f t="shared" si="33"/>
        <v>2</v>
      </c>
      <c r="S714" s="18">
        <f t="shared" si="34"/>
        <v>8</v>
      </c>
    </row>
    <row r="715" spans="1:19" ht="50.1" customHeight="1" x14ac:dyDescent="0.3">
      <c r="A715" s="9">
        <f t="shared" si="35"/>
        <v>638</v>
      </c>
      <c r="B715" s="9" t="s">
        <v>6178</v>
      </c>
      <c r="C715" s="9" t="s">
        <v>6179</v>
      </c>
      <c r="D715" s="4" t="s">
        <v>265</v>
      </c>
      <c r="E715" s="9" t="s">
        <v>11667</v>
      </c>
      <c r="F715" s="9" t="s">
        <v>817</v>
      </c>
      <c r="G715" s="9" t="s">
        <v>891</v>
      </c>
      <c r="H715" s="9" t="s">
        <v>6188</v>
      </c>
      <c r="I715" s="9" t="s">
        <v>6189</v>
      </c>
      <c r="J715" s="9" t="s">
        <v>589</v>
      </c>
      <c r="K715" s="9" t="s">
        <v>6190</v>
      </c>
      <c r="L715" s="9" t="s">
        <v>1118</v>
      </c>
      <c r="M715" s="9" t="s">
        <v>6186</v>
      </c>
      <c r="N715" s="9" t="s">
        <v>6187</v>
      </c>
      <c r="P715" s="9">
        <v>1</v>
      </c>
      <c r="Q715" s="12"/>
      <c r="R715" s="17">
        <f t="shared" si="33"/>
        <v>2</v>
      </c>
      <c r="S715" s="18">
        <f t="shared" si="34"/>
        <v>8</v>
      </c>
    </row>
    <row r="716" spans="1:19" ht="50.1" customHeight="1" x14ac:dyDescent="0.3">
      <c r="A716" s="9">
        <f t="shared" si="35"/>
        <v>638</v>
      </c>
      <c r="B716" s="9" t="s">
        <v>6178</v>
      </c>
      <c r="C716" s="9" t="s">
        <v>6179</v>
      </c>
      <c r="D716" s="4" t="s">
        <v>265</v>
      </c>
      <c r="E716" s="9" t="s">
        <v>11667</v>
      </c>
      <c r="F716" s="9" t="s">
        <v>817</v>
      </c>
      <c r="G716" s="9" t="s">
        <v>891</v>
      </c>
      <c r="H716" s="9" t="s">
        <v>6191</v>
      </c>
      <c r="I716" s="9" t="s">
        <v>6192</v>
      </c>
      <c r="J716" s="9" t="s">
        <v>589</v>
      </c>
      <c r="K716" s="9" t="s">
        <v>1795</v>
      </c>
      <c r="L716" s="9" t="s">
        <v>1297</v>
      </c>
      <c r="M716" s="9" t="s">
        <v>6193</v>
      </c>
      <c r="N716" s="9" t="s">
        <v>6194</v>
      </c>
      <c r="P716" s="9">
        <v>1</v>
      </c>
      <c r="Q716" s="12"/>
      <c r="R716" s="17">
        <f t="shared" si="33"/>
        <v>2</v>
      </c>
      <c r="S716" s="18">
        <f t="shared" si="34"/>
        <v>8</v>
      </c>
    </row>
    <row r="717" spans="1:19" ht="50.1" customHeight="1" x14ac:dyDescent="0.3">
      <c r="A717" s="4">
        <f t="shared" si="35"/>
        <v>639</v>
      </c>
      <c r="B717" s="4" t="s">
        <v>6208</v>
      </c>
      <c r="C717" s="4" t="s">
        <v>6209</v>
      </c>
      <c r="D717" s="4" t="s">
        <v>265</v>
      </c>
      <c r="E717" s="4" t="s">
        <v>11667</v>
      </c>
      <c r="F717" s="4" t="s">
        <v>11660</v>
      </c>
      <c r="G717" s="4" t="s">
        <v>11660</v>
      </c>
      <c r="H717" s="4" t="s">
        <v>11660</v>
      </c>
      <c r="I717" s="4" t="s">
        <v>11660</v>
      </c>
      <c r="J717" s="4" t="s">
        <v>11660</v>
      </c>
      <c r="K717" s="4" t="s">
        <v>11660</v>
      </c>
      <c r="L717" s="4" t="s">
        <v>11660</v>
      </c>
      <c r="M717" s="4" t="s">
        <v>11660</v>
      </c>
      <c r="N717" s="4" t="s">
        <v>11660</v>
      </c>
      <c r="P717" s="4">
        <v>0</v>
      </c>
      <c r="Q717" s="11"/>
      <c r="R717" s="15">
        <f t="shared" si="33"/>
        <v>0</v>
      </c>
      <c r="S717" s="16">
        <f t="shared" si="34"/>
        <v>0</v>
      </c>
    </row>
    <row r="718" spans="1:19" ht="50.1" customHeight="1" x14ac:dyDescent="0.3">
      <c r="A718" s="9">
        <f t="shared" si="35"/>
        <v>640</v>
      </c>
      <c r="B718" s="9" t="s">
        <v>6216</v>
      </c>
      <c r="C718" s="9" t="s">
        <v>6101</v>
      </c>
      <c r="D718" s="4" t="s">
        <v>265</v>
      </c>
      <c r="E718" s="9" t="s">
        <v>11667</v>
      </c>
      <c r="F718" s="9" t="s">
        <v>11660</v>
      </c>
      <c r="G718" s="9" t="s">
        <v>11660</v>
      </c>
      <c r="H718" s="9" t="s">
        <v>11660</v>
      </c>
      <c r="I718" s="9" t="s">
        <v>11660</v>
      </c>
      <c r="J718" s="9" t="s">
        <v>11660</v>
      </c>
      <c r="K718" s="9" t="s">
        <v>11660</v>
      </c>
      <c r="L718" s="9" t="s">
        <v>11660</v>
      </c>
      <c r="M718" s="9" t="s">
        <v>11660</v>
      </c>
      <c r="N718" s="9" t="s">
        <v>11660</v>
      </c>
      <c r="P718" s="9">
        <v>0</v>
      </c>
      <c r="Q718" s="12"/>
      <c r="R718" s="17">
        <f t="shared" si="33"/>
        <v>0</v>
      </c>
      <c r="S718" s="18">
        <f t="shared" si="34"/>
        <v>0</v>
      </c>
    </row>
    <row r="719" spans="1:19" ht="50.1" customHeight="1" x14ac:dyDescent="0.3">
      <c r="A719" s="4">
        <f t="shared" si="35"/>
        <v>641</v>
      </c>
      <c r="B719" s="4" t="s">
        <v>6220</v>
      </c>
      <c r="C719" s="4" t="s">
        <v>6221</v>
      </c>
      <c r="D719" s="4" t="s">
        <v>265</v>
      </c>
      <c r="E719" s="4" t="s">
        <v>11667</v>
      </c>
      <c r="F719" s="4" t="s">
        <v>11660</v>
      </c>
      <c r="G719" s="4" t="s">
        <v>11660</v>
      </c>
      <c r="H719" s="4" t="s">
        <v>11660</v>
      </c>
      <c r="I719" s="4" t="s">
        <v>11660</v>
      </c>
      <c r="J719" s="4" t="s">
        <v>11660</v>
      </c>
      <c r="K719" s="4" t="s">
        <v>11660</v>
      </c>
      <c r="L719" s="4" t="s">
        <v>11660</v>
      </c>
      <c r="M719" s="4" t="s">
        <v>11660</v>
      </c>
      <c r="N719" s="4" t="s">
        <v>11660</v>
      </c>
      <c r="P719" s="4">
        <v>0</v>
      </c>
      <c r="Q719" s="11"/>
      <c r="R719" s="15">
        <f t="shared" si="33"/>
        <v>0</v>
      </c>
      <c r="S719" s="16">
        <f t="shared" si="34"/>
        <v>0</v>
      </c>
    </row>
    <row r="720" spans="1:19" ht="50.1" customHeight="1" x14ac:dyDescent="0.3">
      <c r="A720" s="9">
        <f t="shared" si="35"/>
        <v>642</v>
      </c>
      <c r="B720" s="9" t="s">
        <v>6247</v>
      </c>
      <c r="C720" s="9" t="s">
        <v>6248</v>
      </c>
      <c r="D720" s="4" t="s">
        <v>265</v>
      </c>
      <c r="E720" s="9" t="s">
        <v>11667</v>
      </c>
      <c r="F720" s="9" t="s">
        <v>11660</v>
      </c>
      <c r="G720" s="9" t="s">
        <v>11660</v>
      </c>
      <c r="H720" s="9" t="s">
        <v>11660</v>
      </c>
      <c r="I720" s="9" t="s">
        <v>11660</v>
      </c>
      <c r="J720" s="9" t="s">
        <v>11660</v>
      </c>
      <c r="K720" s="9" t="s">
        <v>11660</v>
      </c>
      <c r="L720" s="9" t="s">
        <v>11660</v>
      </c>
      <c r="M720" s="9" t="s">
        <v>11660</v>
      </c>
      <c r="N720" s="9" t="s">
        <v>11660</v>
      </c>
      <c r="P720" s="9">
        <v>0</v>
      </c>
      <c r="Q720" s="12"/>
      <c r="R720" s="17">
        <f t="shared" si="33"/>
        <v>0</v>
      </c>
      <c r="S720" s="18">
        <f t="shared" si="34"/>
        <v>0</v>
      </c>
    </row>
    <row r="721" spans="1:19" ht="50.1" customHeight="1" x14ac:dyDescent="0.3">
      <c r="A721" s="4">
        <f t="shared" si="35"/>
        <v>643</v>
      </c>
      <c r="B721" s="4" t="s">
        <v>6255</v>
      </c>
      <c r="C721" s="4" t="s">
        <v>6256</v>
      </c>
      <c r="D721" s="4" t="s">
        <v>265</v>
      </c>
      <c r="E721" s="4" t="s">
        <v>11667</v>
      </c>
      <c r="F721" s="4" t="s">
        <v>11660</v>
      </c>
      <c r="G721" s="4" t="s">
        <v>11660</v>
      </c>
      <c r="H721" s="4" t="s">
        <v>11660</v>
      </c>
      <c r="I721" s="4" t="s">
        <v>11660</v>
      </c>
      <c r="J721" s="4" t="s">
        <v>11660</v>
      </c>
      <c r="K721" s="4" t="s">
        <v>11660</v>
      </c>
      <c r="L721" s="4" t="s">
        <v>11660</v>
      </c>
      <c r="M721" s="4" t="s">
        <v>11660</v>
      </c>
      <c r="N721" s="4" t="s">
        <v>11660</v>
      </c>
      <c r="P721" s="4">
        <v>0</v>
      </c>
      <c r="Q721" s="11"/>
      <c r="R721" s="15">
        <f t="shared" si="33"/>
        <v>0</v>
      </c>
      <c r="S721" s="16">
        <f t="shared" si="34"/>
        <v>0</v>
      </c>
    </row>
    <row r="722" spans="1:19" ht="50.1" customHeight="1" x14ac:dyDescent="0.3">
      <c r="A722" s="9">
        <f t="shared" si="35"/>
        <v>644</v>
      </c>
      <c r="B722" s="9" t="s">
        <v>6284</v>
      </c>
      <c r="C722" s="9" t="s">
        <v>6285</v>
      </c>
      <c r="D722" s="4" t="s">
        <v>265</v>
      </c>
      <c r="E722" s="9" t="s">
        <v>11667</v>
      </c>
      <c r="F722" s="9" t="s">
        <v>11660</v>
      </c>
      <c r="G722" s="9" t="s">
        <v>11660</v>
      </c>
      <c r="H722" s="9" t="s">
        <v>11660</v>
      </c>
      <c r="I722" s="9" t="s">
        <v>11660</v>
      </c>
      <c r="J722" s="9" t="s">
        <v>11660</v>
      </c>
      <c r="K722" s="9" t="s">
        <v>11660</v>
      </c>
      <c r="L722" s="9" t="s">
        <v>11660</v>
      </c>
      <c r="M722" s="9" t="s">
        <v>11660</v>
      </c>
      <c r="N722" s="9" t="s">
        <v>11660</v>
      </c>
      <c r="P722" s="9">
        <v>0</v>
      </c>
      <c r="Q722" s="12"/>
      <c r="R722" s="17">
        <f t="shared" si="33"/>
        <v>0</v>
      </c>
      <c r="S722" s="18">
        <f t="shared" si="34"/>
        <v>0</v>
      </c>
    </row>
    <row r="723" spans="1:19" ht="50.1" customHeight="1" x14ac:dyDescent="0.3">
      <c r="A723" s="4">
        <f t="shared" si="35"/>
        <v>645</v>
      </c>
      <c r="B723" s="4" t="s">
        <v>6295</v>
      </c>
      <c r="C723" s="4" t="s">
        <v>6296</v>
      </c>
      <c r="D723" s="4" t="s">
        <v>265</v>
      </c>
      <c r="E723" s="4" t="s">
        <v>11667</v>
      </c>
      <c r="F723" s="4" t="s">
        <v>817</v>
      </c>
      <c r="G723" s="4" t="s">
        <v>818</v>
      </c>
      <c r="H723" s="4" t="s">
        <v>6301</v>
      </c>
      <c r="I723" s="4" t="s">
        <v>6302</v>
      </c>
      <c r="J723" s="4" t="s">
        <v>589</v>
      </c>
      <c r="K723" s="4" t="s">
        <v>6303</v>
      </c>
      <c r="L723" s="4" t="s">
        <v>1753</v>
      </c>
      <c r="M723" s="4" t="s">
        <v>2091</v>
      </c>
      <c r="N723" s="4" t="s">
        <v>6304</v>
      </c>
      <c r="P723" s="4">
        <v>1</v>
      </c>
      <c r="Q723" s="11"/>
      <c r="R723" s="15">
        <f t="shared" si="33"/>
        <v>2</v>
      </c>
      <c r="S723" s="16">
        <f t="shared" si="34"/>
        <v>8</v>
      </c>
    </row>
    <row r="724" spans="1:19" ht="50.1" customHeight="1" x14ac:dyDescent="0.3">
      <c r="A724" s="4">
        <f t="shared" si="35"/>
        <v>645</v>
      </c>
      <c r="B724" s="4" t="s">
        <v>6295</v>
      </c>
      <c r="C724" s="4" t="s">
        <v>6296</v>
      </c>
      <c r="D724" s="4" t="s">
        <v>265</v>
      </c>
      <c r="E724" s="4" t="s">
        <v>11667</v>
      </c>
      <c r="F724" s="4" t="s">
        <v>817</v>
      </c>
      <c r="G724" s="4" t="s">
        <v>891</v>
      </c>
      <c r="H724" s="4" t="s">
        <v>6305</v>
      </c>
      <c r="I724" s="4" t="s">
        <v>6306</v>
      </c>
      <c r="J724" s="4" t="s">
        <v>589</v>
      </c>
      <c r="K724" s="4" t="s">
        <v>6307</v>
      </c>
      <c r="L724" s="4" t="s">
        <v>2090</v>
      </c>
      <c r="M724" s="4" t="s">
        <v>6308</v>
      </c>
      <c r="N724" s="4" t="s">
        <v>6309</v>
      </c>
      <c r="P724" s="4">
        <v>1</v>
      </c>
      <c r="Q724" s="11"/>
      <c r="R724" s="15">
        <f t="shared" si="33"/>
        <v>2</v>
      </c>
      <c r="S724" s="16">
        <f t="shared" si="34"/>
        <v>8</v>
      </c>
    </row>
    <row r="725" spans="1:19" ht="50.1" customHeight="1" x14ac:dyDescent="0.3">
      <c r="A725" s="9">
        <f t="shared" si="35"/>
        <v>646</v>
      </c>
      <c r="B725" s="9" t="s">
        <v>6428</v>
      </c>
      <c r="C725" s="9" t="s">
        <v>6429</v>
      </c>
      <c r="D725" s="4" t="s">
        <v>265</v>
      </c>
      <c r="E725" s="9" t="s">
        <v>11667</v>
      </c>
      <c r="F725" s="9" t="s">
        <v>817</v>
      </c>
      <c r="G725" s="9" t="s">
        <v>2205</v>
      </c>
      <c r="H725" s="9" t="s">
        <v>6435</v>
      </c>
      <c r="I725" s="9" t="s">
        <v>6436</v>
      </c>
      <c r="J725" s="9" t="s">
        <v>589</v>
      </c>
      <c r="K725" s="9" t="s">
        <v>595</v>
      </c>
      <c r="L725" s="9" t="s">
        <v>2096</v>
      </c>
      <c r="M725" s="9" t="s">
        <v>6437</v>
      </c>
      <c r="N725" s="9" t="s">
        <v>6438</v>
      </c>
      <c r="P725" s="9">
        <v>1</v>
      </c>
      <c r="Q725" s="12"/>
      <c r="R725" s="17">
        <f t="shared" si="33"/>
        <v>1</v>
      </c>
      <c r="S725" s="18">
        <f t="shared" si="34"/>
        <v>6</v>
      </c>
    </row>
    <row r="726" spans="1:19" ht="50.1" customHeight="1" x14ac:dyDescent="0.3">
      <c r="A726" s="4">
        <f t="shared" si="35"/>
        <v>647</v>
      </c>
      <c r="B726" s="4" t="s">
        <v>6449</v>
      </c>
      <c r="C726" s="4" t="s">
        <v>6450</v>
      </c>
      <c r="D726" s="4" t="s">
        <v>265</v>
      </c>
      <c r="E726" s="4" t="s">
        <v>11667</v>
      </c>
      <c r="F726" s="4" t="s">
        <v>11660</v>
      </c>
      <c r="G726" s="4" t="s">
        <v>11660</v>
      </c>
      <c r="H726" s="4" t="s">
        <v>11660</v>
      </c>
      <c r="I726" s="4" t="s">
        <v>11660</v>
      </c>
      <c r="J726" s="4" t="s">
        <v>11660</v>
      </c>
      <c r="K726" s="4" t="s">
        <v>11660</v>
      </c>
      <c r="L726" s="4" t="s">
        <v>11660</v>
      </c>
      <c r="M726" s="4" t="s">
        <v>11660</v>
      </c>
      <c r="N726" s="4" t="s">
        <v>11660</v>
      </c>
      <c r="P726" s="4">
        <v>0</v>
      </c>
      <c r="Q726" s="11"/>
      <c r="R726" s="15">
        <f t="shared" si="33"/>
        <v>0</v>
      </c>
      <c r="S726" s="16">
        <f t="shared" si="34"/>
        <v>0</v>
      </c>
    </row>
    <row r="727" spans="1:19" ht="50.1" customHeight="1" x14ac:dyDescent="0.3">
      <c r="A727" s="9">
        <f t="shared" si="35"/>
        <v>648</v>
      </c>
      <c r="B727" s="9" t="s">
        <v>6482</v>
      </c>
      <c r="C727" s="9" t="s">
        <v>6483</v>
      </c>
      <c r="D727" s="4" t="s">
        <v>265</v>
      </c>
      <c r="E727" s="9" t="s">
        <v>11667</v>
      </c>
      <c r="F727" s="9" t="s">
        <v>11660</v>
      </c>
      <c r="G727" s="9" t="s">
        <v>11660</v>
      </c>
      <c r="H727" s="9" t="s">
        <v>11660</v>
      </c>
      <c r="I727" s="9" t="s">
        <v>11660</v>
      </c>
      <c r="J727" s="9" t="s">
        <v>11660</v>
      </c>
      <c r="K727" s="9" t="s">
        <v>11660</v>
      </c>
      <c r="L727" s="9" t="s">
        <v>11660</v>
      </c>
      <c r="M727" s="9" t="s">
        <v>11660</v>
      </c>
      <c r="N727" s="9" t="s">
        <v>11660</v>
      </c>
      <c r="P727" s="9">
        <v>0</v>
      </c>
      <c r="Q727" s="12"/>
      <c r="R727" s="17">
        <f t="shared" si="33"/>
        <v>0</v>
      </c>
      <c r="S727" s="18">
        <f t="shared" si="34"/>
        <v>0</v>
      </c>
    </row>
    <row r="728" spans="1:19" ht="50.1" customHeight="1" x14ac:dyDescent="0.3">
      <c r="A728" s="4">
        <f t="shared" si="35"/>
        <v>649</v>
      </c>
      <c r="B728" s="4" t="s">
        <v>6542</v>
      </c>
      <c r="C728" s="4" t="s">
        <v>6543</v>
      </c>
      <c r="D728" s="4" t="s">
        <v>265</v>
      </c>
      <c r="E728" s="4" t="s">
        <v>11667</v>
      </c>
      <c r="F728" s="4" t="s">
        <v>11660</v>
      </c>
      <c r="G728" s="4" t="s">
        <v>11660</v>
      </c>
      <c r="H728" s="4" t="s">
        <v>11660</v>
      </c>
      <c r="I728" s="4" t="s">
        <v>11660</v>
      </c>
      <c r="J728" s="4" t="s">
        <v>11660</v>
      </c>
      <c r="K728" s="4" t="s">
        <v>11660</v>
      </c>
      <c r="L728" s="4" t="s">
        <v>11660</v>
      </c>
      <c r="M728" s="4" t="s">
        <v>11660</v>
      </c>
      <c r="N728" s="4" t="s">
        <v>11660</v>
      </c>
      <c r="P728" s="4">
        <v>0</v>
      </c>
      <c r="Q728" s="11"/>
      <c r="R728" s="15">
        <f t="shared" si="33"/>
        <v>0</v>
      </c>
      <c r="S728" s="16">
        <f t="shared" si="34"/>
        <v>0</v>
      </c>
    </row>
    <row r="729" spans="1:19" ht="50.1" customHeight="1" x14ac:dyDescent="0.3">
      <c r="A729" s="9">
        <f t="shared" si="35"/>
        <v>650</v>
      </c>
      <c r="B729" s="9" t="s">
        <v>6553</v>
      </c>
      <c r="C729" s="9" t="s">
        <v>6554</v>
      </c>
      <c r="D729" s="4" t="s">
        <v>265</v>
      </c>
      <c r="E729" s="9" t="s">
        <v>11667</v>
      </c>
      <c r="F729" s="9" t="s">
        <v>11660</v>
      </c>
      <c r="G729" s="9" t="s">
        <v>11660</v>
      </c>
      <c r="H729" s="9" t="s">
        <v>11660</v>
      </c>
      <c r="I729" s="9" t="s">
        <v>11660</v>
      </c>
      <c r="J729" s="9" t="s">
        <v>11660</v>
      </c>
      <c r="K729" s="9" t="s">
        <v>11660</v>
      </c>
      <c r="L729" s="9" t="s">
        <v>11660</v>
      </c>
      <c r="M729" s="9" t="s">
        <v>11660</v>
      </c>
      <c r="N729" s="9" t="s">
        <v>11660</v>
      </c>
      <c r="P729" s="9">
        <v>0</v>
      </c>
      <c r="Q729" s="12"/>
      <c r="R729" s="17">
        <f t="shared" si="33"/>
        <v>0</v>
      </c>
      <c r="S729" s="18">
        <f t="shared" si="34"/>
        <v>0</v>
      </c>
    </row>
    <row r="730" spans="1:19" ht="50.1" customHeight="1" x14ac:dyDescent="0.3">
      <c r="A730" s="4">
        <f t="shared" si="35"/>
        <v>651</v>
      </c>
      <c r="B730" s="4" t="s">
        <v>6571</v>
      </c>
      <c r="C730" s="4" t="s">
        <v>6572</v>
      </c>
      <c r="D730" s="4" t="s">
        <v>265</v>
      </c>
      <c r="E730" s="4" t="s">
        <v>11667</v>
      </c>
      <c r="F730" s="4" t="s">
        <v>11660</v>
      </c>
      <c r="G730" s="4" t="s">
        <v>11660</v>
      </c>
      <c r="H730" s="4" t="s">
        <v>11660</v>
      </c>
      <c r="I730" s="4" t="s">
        <v>11660</v>
      </c>
      <c r="J730" s="4" t="s">
        <v>11660</v>
      </c>
      <c r="K730" s="4" t="s">
        <v>11660</v>
      </c>
      <c r="L730" s="4" t="s">
        <v>11660</v>
      </c>
      <c r="M730" s="4" t="s">
        <v>11660</v>
      </c>
      <c r="N730" s="4" t="s">
        <v>11660</v>
      </c>
      <c r="P730" s="4">
        <v>0</v>
      </c>
      <c r="Q730" s="11"/>
      <c r="R730" s="15">
        <f t="shared" si="33"/>
        <v>0</v>
      </c>
      <c r="S730" s="16">
        <f t="shared" si="34"/>
        <v>0</v>
      </c>
    </row>
    <row r="731" spans="1:19" ht="50.1" customHeight="1" x14ac:dyDescent="0.3">
      <c r="A731" s="9">
        <f t="shared" si="35"/>
        <v>652</v>
      </c>
      <c r="B731" s="9" t="s">
        <v>6583</v>
      </c>
      <c r="C731" s="9" t="s">
        <v>6584</v>
      </c>
      <c r="D731" s="4" t="s">
        <v>265</v>
      </c>
      <c r="E731" s="9" t="s">
        <v>11667</v>
      </c>
      <c r="F731" s="9" t="s">
        <v>11660</v>
      </c>
      <c r="G731" s="9" t="s">
        <v>11660</v>
      </c>
      <c r="H731" s="9" t="s">
        <v>11660</v>
      </c>
      <c r="I731" s="9" t="s">
        <v>11660</v>
      </c>
      <c r="J731" s="9" t="s">
        <v>11660</v>
      </c>
      <c r="K731" s="9" t="s">
        <v>11660</v>
      </c>
      <c r="L731" s="9" t="s">
        <v>11660</v>
      </c>
      <c r="M731" s="9" t="s">
        <v>11660</v>
      </c>
      <c r="N731" s="9" t="s">
        <v>11660</v>
      </c>
      <c r="P731" s="9">
        <v>0</v>
      </c>
      <c r="Q731" s="12"/>
      <c r="R731" s="17">
        <f t="shared" si="33"/>
        <v>0</v>
      </c>
      <c r="S731" s="18">
        <f t="shared" si="34"/>
        <v>0</v>
      </c>
    </row>
    <row r="732" spans="1:19" ht="50.1" customHeight="1" x14ac:dyDescent="0.3">
      <c r="A732" s="4">
        <f t="shared" si="35"/>
        <v>653</v>
      </c>
      <c r="B732" s="4" t="s">
        <v>6590</v>
      </c>
      <c r="C732" s="4" t="s">
        <v>6591</v>
      </c>
      <c r="D732" s="4" t="s">
        <v>265</v>
      </c>
      <c r="E732" s="4" t="s">
        <v>11667</v>
      </c>
      <c r="F732" s="4" t="s">
        <v>11660</v>
      </c>
      <c r="G732" s="4" t="s">
        <v>11660</v>
      </c>
      <c r="H732" s="4" t="s">
        <v>11660</v>
      </c>
      <c r="I732" s="4" t="s">
        <v>11660</v>
      </c>
      <c r="J732" s="4" t="s">
        <v>11660</v>
      </c>
      <c r="K732" s="4" t="s">
        <v>11660</v>
      </c>
      <c r="L732" s="4" t="s">
        <v>11660</v>
      </c>
      <c r="M732" s="4" t="s">
        <v>11660</v>
      </c>
      <c r="N732" s="4" t="s">
        <v>11660</v>
      </c>
      <c r="P732" s="4">
        <v>0</v>
      </c>
      <c r="Q732" s="11"/>
      <c r="R732" s="15">
        <f t="shared" si="33"/>
        <v>0</v>
      </c>
      <c r="S732" s="16">
        <f t="shared" si="34"/>
        <v>0</v>
      </c>
    </row>
    <row r="733" spans="1:19" ht="50.1" customHeight="1" x14ac:dyDescent="0.3">
      <c r="A733" s="9">
        <f t="shared" si="35"/>
        <v>654</v>
      </c>
      <c r="B733" s="9" t="s">
        <v>6616</v>
      </c>
      <c r="C733" s="9" t="s">
        <v>6617</v>
      </c>
      <c r="D733" s="4" t="s">
        <v>265</v>
      </c>
      <c r="E733" s="9" t="s">
        <v>11667</v>
      </c>
      <c r="F733" s="9" t="s">
        <v>11660</v>
      </c>
      <c r="G733" s="9" t="s">
        <v>11660</v>
      </c>
      <c r="H733" s="9" t="s">
        <v>11660</v>
      </c>
      <c r="I733" s="9" t="s">
        <v>11660</v>
      </c>
      <c r="J733" s="9" t="s">
        <v>11660</v>
      </c>
      <c r="K733" s="9" t="s">
        <v>11660</v>
      </c>
      <c r="L733" s="9" t="s">
        <v>11660</v>
      </c>
      <c r="M733" s="9" t="s">
        <v>11660</v>
      </c>
      <c r="N733" s="9" t="s">
        <v>11660</v>
      </c>
      <c r="P733" s="9">
        <v>0</v>
      </c>
      <c r="Q733" s="12"/>
      <c r="R733" s="17">
        <f t="shared" si="33"/>
        <v>0</v>
      </c>
      <c r="S733" s="18">
        <f t="shared" si="34"/>
        <v>0</v>
      </c>
    </row>
    <row r="734" spans="1:19" ht="50.1" customHeight="1" x14ac:dyDescent="0.3">
      <c r="A734" s="4">
        <f t="shared" si="35"/>
        <v>655</v>
      </c>
      <c r="B734" s="4" t="s">
        <v>6627</v>
      </c>
      <c r="C734" s="4" t="s">
        <v>6628</v>
      </c>
      <c r="D734" s="4" t="s">
        <v>265</v>
      </c>
      <c r="E734" s="4" t="s">
        <v>11667</v>
      </c>
      <c r="F734" s="4" t="s">
        <v>11660</v>
      </c>
      <c r="G734" s="4" t="s">
        <v>11660</v>
      </c>
      <c r="H734" s="4" t="s">
        <v>11660</v>
      </c>
      <c r="I734" s="4" t="s">
        <v>11660</v>
      </c>
      <c r="J734" s="4" t="s">
        <v>11660</v>
      </c>
      <c r="K734" s="4" t="s">
        <v>11660</v>
      </c>
      <c r="L734" s="4" t="s">
        <v>11660</v>
      </c>
      <c r="M734" s="4" t="s">
        <v>11660</v>
      </c>
      <c r="N734" s="4" t="s">
        <v>11660</v>
      </c>
      <c r="P734" s="4">
        <v>0</v>
      </c>
      <c r="Q734" s="11"/>
      <c r="R734" s="15">
        <f t="shared" si="33"/>
        <v>0</v>
      </c>
      <c r="S734" s="16">
        <f t="shared" si="34"/>
        <v>0</v>
      </c>
    </row>
    <row r="735" spans="1:19" ht="50.1" customHeight="1" x14ac:dyDescent="0.3">
      <c r="A735" s="9">
        <f t="shared" si="35"/>
        <v>656</v>
      </c>
      <c r="B735" s="9" t="s">
        <v>6638</v>
      </c>
      <c r="C735" s="9" t="s">
        <v>6639</v>
      </c>
      <c r="D735" s="4" t="s">
        <v>265</v>
      </c>
      <c r="E735" s="9" t="s">
        <v>11667</v>
      </c>
      <c r="F735" s="9" t="s">
        <v>817</v>
      </c>
      <c r="G735" s="9" t="s">
        <v>818</v>
      </c>
      <c r="H735" s="9" t="s">
        <v>6644</v>
      </c>
      <c r="I735" s="9" t="s">
        <v>6645</v>
      </c>
      <c r="J735" s="9" t="s">
        <v>589</v>
      </c>
      <c r="K735" s="9" t="s">
        <v>3869</v>
      </c>
      <c r="L735" s="9" t="s">
        <v>6646</v>
      </c>
      <c r="M735" s="9" t="s">
        <v>6647</v>
      </c>
      <c r="N735" s="9" t="s">
        <v>6648</v>
      </c>
      <c r="P735" s="9">
        <v>1</v>
      </c>
      <c r="Q735" s="12"/>
      <c r="R735" s="17">
        <f t="shared" si="33"/>
        <v>3</v>
      </c>
      <c r="S735" s="18">
        <f t="shared" si="34"/>
        <v>10</v>
      </c>
    </row>
    <row r="736" spans="1:19" ht="50.1" customHeight="1" x14ac:dyDescent="0.3">
      <c r="A736" s="9">
        <f t="shared" si="35"/>
        <v>656</v>
      </c>
      <c r="B736" s="9" t="s">
        <v>6638</v>
      </c>
      <c r="C736" s="9" t="s">
        <v>6639</v>
      </c>
      <c r="D736" s="4" t="s">
        <v>265</v>
      </c>
      <c r="E736" s="9" t="s">
        <v>11667</v>
      </c>
      <c r="F736" s="9" t="s">
        <v>817</v>
      </c>
      <c r="G736" s="9" t="s">
        <v>818</v>
      </c>
      <c r="H736" s="9" t="s">
        <v>6649</v>
      </c>
      <c r="I736" s="9" t="s">
        <v>6650</v>
      </c>
      <c r="J736" s="9" t="s">
        <v>589</v>
      </c>
      <c r="K736" s="9" t="s">
        <v>6651</v>
      </c>
      <c r="L736" s="9" t="s">
        <v>6646</v>
      </c>
      <c r="M736" s="9" t="s">
        <v>6652</v>
      </c>
      <c r="N736" s="9" t="s">
        <v>6653</v>
      </c>
      <c r="P736" s="9">
        <v>1</v>
      </c>
      <c r="Q736" s="12"/>
      <c r="R736" s="17">
        <f t="shared" si="33"/>
        <v>3</v>
      </c>
      <c r="S736" s="18">
        <f t="shared" si="34"/>
        <v>10</v>
      </c>
    </row>
    <row r="737" spans="1:19" ht="50.1" customHeight="1" x14ac:dyDescent="0.3">
      <c r="A737" s="9">
        <f t="shared" si="35"/>
        <v>656</v>
      </c>
      <c r="B737" s="9" t="s">
        <v>6638</v>
      </c>
      <c r="C737" s="9" t="s">
        <v>6639</v>
      </c>
      <c r="D737" s="4" t="s">
        <v>265</v>
      </c>
      <c r="E737" s="9" t="s">
        <v>11667</v>
      </c>
      <c r="F737" s="9" t="s">
        <v>817</v>
      </c>
      <c r="G737" s="9" t="s">
        <v>891</v>
      </c>
      <c r="H737" s="9" t="s">
        <v>6654</v>
      </c>
      <c r="I737" s="9" t="s">
        <v>6655</v>
      </c>
      <c r="J737" s="9" t="s">
        <v>589</v>
      </c>
      <c r="K737" s="9" t="s">
        <v>6656</v>
      </c>
      <c r="L737" s="9" t="s">
        <v>2007</v>
      </c>
      <c r="M737" s="9" t="s">
        <v>6657</v>
      </c>
      <c r="N737" s="9" t="s">
        <v>6658</v>
      </c>
      <c r="P737" s="9">
        <v>1</v>
      </c>
      <c r="Q737" s="12"/>
      <c r="R737" s="17">
        <f t="shared" si="33"/>
        <v>3</v>
      </c>
      <c r="S737" s="18">
        <f t="shared" si="34"/>
        <v>10</v>
      </c>
    </row>
    <row r="738" spans="1:19" ht="50.1" customHeight="1" x14ac:dyDescent="0.3">
      <c r="A738" s="4">
        <f t="shared" si="35"/>
        <v>657</v>
      </c>
      <c r="B738" s="4" t="s">
        <v>6664</v>
      </c>
      <c r="C738" s="4" t="s">
        <v>6665</v>
      </c>
      <c r="D738" s="4" t="s">
        <v>265</v>
      </c>
      <c r="E738" s="4" t="s">
        <v>11667</v>
      </c>
      <c r="F738" s="4" t="s">
        <v>817</v>
      </c>
      <c r="G738" s="4" t="s">
        <v>891</v>
      </c>
      <c r="H738" s="4" t="s">
        <v>6670</v>
      </c>
      <c r="I738" s="4" t="s">
        <v>6671</v>
      </c>
      <c r="J738" s="4" t="s">
        <v>589</v>
      </c>
      <c r="K738" s="4" t="s">
        <v>640</v>
      </c>
      <c r="L738" s="4" t="s">
        <v>1118</v>
      </c>
      <c r="M738" s="4" t="s">
        <v>6672</v>
      </c>
      <c r="N738" s="4" t="s">
        <v>6673</v>
      </c>
      <c r="P738" s="4">
        <v>1</v>
      </c>
      <c r="Q738" s="11"/>
      <c r="R738" s="15">
        <f t="shared" si="33"/>
        <v>3</v>
      </c>
      <c r="S738" s="16">
        <f t="shared" si="34"/>
        <v>10</v>
      </c>
    </row>
    <row r="739" spans="1:19" ht="50.1" customHeight="1" x14ac:dyDescent="0.3">
      <c r="A739" s="4">
        <f t="shared" si="35"/>
        <v>657</v>
      </c>
      <c r="B739" s="4" t="s">
        <v>6664</v>
      </c>
      <c r="C739" s="4" t="s">
        <v>6665</v>
      </c>
      <c r="D739" s="4" t="s">
        <v>265</v>
      </c>
      <c r="E739" s="4" t="s">
        <v>11667</v>
      </c>
      <c r="F739" s="4" t="s">
        <v>817</v>
      </c>
      <c r="G739" s="4" t="s">
        <v>818</v>
      </c>
      <c r="H739" s="4" t="s">
        <v>6674</v>
      </c>
      <c r="I739" s="4" t="s">
        <v>6675</v>
      </c>
      <c r="J739" s="4" t="s">
        <v>589</v>
      </c>
      <c r="K739" s="4" t="s">
        <v>6676</v>
      </c>
      <c r="L739" s="4" t="s">
        <v>1118</v>
      </c>
      <c r="M739" s="4" t="s">
        <v>1213</v>
      </c>
      <c r="N739" s="4" t="s">
        <v>6677</v>
      </c>
      <c r="P739" s="4">
        <v>1</v>
      </c>
      <c r="Q739" s="11"/>
      <c r="R739" s="15">
        <f t="shared" si="33"/>
        <v>3</v>
      </c>
      <c r="S739" s="16">
        <f t="shared" si="34"/>
        <v>10</v>
      </c>
    </row>
    <row r="740" spans="1:19" ht="50.1" customHeight="1" x14ac:dyDescent="0.3">
      <c r="A740" s="4">
        <f t="shared" si="35"/>
        <v>657</v>
      </c>
      <c r="B740" s="4" t="s">
        <v>6664</v>
      </c>
      <c r="C740" s="4" t="s">
        <v>6665</v>
      </c>
      <c r="D740" s="4" t="s">
        <v>265</v>
      </c>
      <c r="E740" s="4" t="s">
        <v>11667</v>
      </c>
      <c r="F740" s="4" t="s">
        <v>817</v>
      </c>
      <c r="G740" s="4" t="s">
        <v>891</v>
      </c>
      <c r="H740" s="4" t="s">
        <v>6678</v>
      </c>
      <c r="I740" s="4" t="s">
        <v>6679</v>
      </c>
      <c r="J740" s="4" t="s">
        <v>589</v>
      </c>
      <c r="K740" s="4" t="s">
        <v>281</v>
      </c>
      <c r="L740" s="4" t="s">
        <v>1297</v>
      </c>
      <c r="M740" s="4" t="s">
        <v>5473</v>
      </c>
      <c r="N740" s="4" t="s">
        <v>6680</v>
      </c>
      <c r="P740" s="4">
        <v>1</v>
      </c>
      <c r="Q740" s="11"/>
      <c r="R740" s="15">
        <f t="shared" si="33"/>
        <v>3</v>
      </c>
      <c r="S740" s="16">
        <f t="shared" si="34"/>
        <v>10</v>
      </c>
    </row>
    <row r="741" spans="1:19" ht="50.1" customHeight="1" x14ac:dyDescent="0.3">
      <c r="A741" s="9">
        <f t="shared" si="35"/>
        <v>658</v>
      </c>
      <c r="B741" s="9" t="s">
        <v>6699</v>
      </c>
      <c r="C741" s="9" t="s">
        <v>6700</v>
      </c>
      <c r="D741" s="4" t="s">
        <v>265</v>
      </c>
      <c r="E741" s="9" t="s">
        <v>11667</v>
      </c>
      <c r="F741" s="9" t="s">
        <v>11660</v>
      </c>
      <c r="G741" s="9" t="s">
        <v>11660</v>
      </c>
      <c r="H741" s="9" t="s">
        <v>11660</v>
      </c>
      <c r="I741" s="9" t="s">
        <v>11660</v>
      </c>
      <c r="J741" s="9" t="s">
        <v>11660</v>
      </c>
      <c r="K741" s="9" t="s">
        <v>11660</v>
      </c>
      <c r="L741" s="9" t="s">
        <v>11660</v>
      </c>
      <c r="M741" s="9" t="s">
        <v>11660</v>
      </c>
      <c r="N741" s="9" t="s">
        <v>11660</v>
      </c>
      <c r="P741" s="9">
        <v>0</v>
      </c>
      <c r="Q741" s="12"/>
      <c r="R741" s="17">
        <f t="shared" si="33"/>
        <v>0</v>
      </c>
      <c r="S741" s="18">
        <f t="shared" si="34"/>
        <v>0</v>
      </c>
    </row>
    <row r="742" spans="1:19" ht="50.1" customHeight="1" x14ac:dyDescent="0.3">
      <c r="A742" s="4">
        <f t="shared" si="35"/>
        <v>659</v>
      </c>
      <c r="B742" s="4" t="s">
        <v>6710</v>
      </c>
      <c r="C742" s="4" t="s">
        <v>6711</v>
      </c>
      <c r="D742" s="4" t="s">
        <v>265</v>
      </c>
      <c r="E742" s="4" t="s">
        <v>11667</v>
      </c>
      <c r="F742" s="4" t="s">
        <v>11660</v>
      </c>
      <c r="G742" s="4" t="s">
        <v>11660</v>
      </c>
      <c r="H742" s="4" t="s">
        <v>11660</v>
      </c>
      <c r="I742" s="4" t="s">
        <v>11660</v>
      </c>
      <c r="J742" s="4" t="s">
        <v>11660</v>
      </c>
      <c r="K742" s="4" t="s">
        <v>11660</v>
      </c>
      <c r="L742" s="4" t="s">
        <v>11660</v>
      </c>
      <c r="M742" s="4" t="s">
        <v>11660</v>
      </c>
      <c r="N742" s="4" t="s">
        <v>11660</v>
      </c>
      <c r="P742" s="4">
        <v>0</v>
      </c>
      <c r="Q742" s="11"/>
      <c r="R742" s="15">
        <f t="shared" si="33"/>
        <v>0</v>
      </c>
      <c r="S742" s="16">
        <f t="shared" si="34"/>
        <v>0</v>
      </c>
    </row>
    <row r="743" spans="1:19" ht="50.1" customHeight="1" x14ac:dyDescent="0.3">
      <c r="A743" s="9">
        <f t="shared" si="35"/>
        <v>660</v>
      </c>
      <c r="B743" s="9" t="s">
        <v>6745</v>
      </c>
      <c r="C743" s="9" t="s">
        <v>6746</v>
      </c>
      <c r="D743" s="4" t="s">
        <v>265</v>
      </c>
      <c r="E743" s="9" t="s">
        <v>11667</v>
      </c>
      <c r="F743" s="9" t="s">
        <v>817</v>
      </c>
      <c r="G743" s="9" t="s">
        <v>6753</v>
      </c>
      <c r="H743" s="9" t="s">
        <v>6754</v>
      </c>
      <c r="I743" s="9" t="s">
        <v>6755</v>
      </c>
      <c r="J743" s="9" t="s">
        <v>589</v>
      </c>
      <c r="K743" s="9" t="s">
        <v>6756</v>
      </c>
      <c r="L743" s="9" t="s">
        <v>6757</v>
      </c>
      <c r="M743" s="9" t="s">
        <v>2405</v>
      </c>
      <c r="N743" s="9" t="s">
        <v>277</v>
      </c>
      <c r="P743" s="9">
        <v>0</v>
      </c>
      <c r="Q743" s="12" t="s">
        <v>11668</v>
      </c>
      <c r="R743" s="17">
        <f t="shared" si="33"/>
        <v>0</v>
      </c>
      <c r="S743" s="18">
        <f t="shared" si="34"/>
        <v>0</v>
      </c>
    </row>
    <row r="744" spans="1:19" ht="50.1" customHeight="1" x14ac:dyDescent="0.3">
      <c r="A744" s="4">
        <f t="shared" si="35"/>
        <v>661</v>
      </c>
      <c r="B744" s="4" t="s">
        <v>6784</v>
      </c>
      <c r="C744" s="4" t="s">
        <v>6785</v>
      </c>
      <c r="D744" s="4" t="s">
        <v>265</v>
      </c>
      <c r="E744" s="4" t="s">
        <v>11667</v>
      </c>
      <c r="F744" s="4" t="s">
        <v>817</v>
      </c>
      <c r="G744" s="4" t="s">
        <v>818</v>
      </c>
      <c r="H744" s="4" t="s">
        <v>6790</v>
      </c>
      <c r="I744" s="4" t="s">
        <v>6791</v>
      </c>
      <c r="J744" s="4" t="s">
        <v>589</v>
      </c>
      <c r="K744" s="4" t="s">
        <v>6792</v>
      </c>
      <c r="L744" s="4" t="s">
        <v>1297</v>
      </c>
      <c r="M744" s="4" t="s">
        <v>6793</v>
      </c>
      <c r="N744" s="4" t="s">
        <v>6794</v>
      </c>
      <c r="P744" s="4">
        <v>1</v>
      </c>
      <c r="Q744" s="11"/>
      <c r="R744" s="15">
        <f t="shared" si="33"/>
        <v>3</v>
      </c>
      <c r="S744" s="16">
        <f t="shared" si="34"/>
        <v>10</v>
      </c>
    </row>
    <row r="745" spans="1:19" ht="50.1" customHeight="1" x14ac:dyDescent="0.3">
      <c r="A745" s="4">
        <f t="shared" si="35"/>
        <v>661</v>
      </c>
      <c r="B745" s="4" t="s">
        <v>6784</v>
      </c>
      <c r="C745" s="4" t="s">
        <v>6785</v>
      </c>
      <c r="D745" s="4" t="s">
        <v>265</v>
      </c>
      <c r="E745" s="4" t="s">
        <v>11667</v>
      </c>
      <c r="F745" s="4" t="s">
        <v>817</v>
      </c>
      <c r="G745" s="4" t="s">
        <v>818</v>
      </c>
      <c r="H745" s="4" t="s">
        <v>6795</v>
      </c>
      <c r="I745" s="4" t="s">
        <v>6796</v>
      </c>
      <c r="J745" s="4" t="s">
        <v>589</v>
      </c>
      <c r="K745" s="4" t="s">
        <v>2611</v>
      </c>
      <c r="L745" s="4" t="s">
        <v>822</v>
      </c>
      <c r="M745" s="4" t="s">
        <v>823</v>
      </c>
      <c r="N745" s="4" t="s">
        <v>3146</v>
      </c>
      <c r="P745" s="4">
        <v>1</v>
      </c>
      <c r="Q745" s="11"/>
      <c r="R745" s="15">
        <f t="shared" si="33"/>
        <v>3</v>
      </c>
      <c r="S745" s="16">
        <f t="shared" si="34"/>
        <v>10</v>
      </c>
    </row>
    <row r="746" spans="1:19" ht="50.1" customHeight="1" x14ac:dyDescent="0.3">
      <c r="A746" s="4">
        <f t="shared" si="35"/>
        <v>661</v>
      </c>
      <c r="B746" s="4" t="s">
        <v>6784</v>
      </c>
      <c r="C746" s="4" t="s">
        <v>6785</v>
      </c>
      <c r="D746" s="4" t="s">
        <v>265</v>
      </c>
      <c r="E746" s="4" t="s">
        <v>11667</v>
      </c>
      <c r="F746" s="4" t="s">
        <v>817</v>
      </c>
      <c r="G746" s="4" t="s">
        <v>818</v>
      </c>
      <c r="H746" s="4" t="s">
        <v>6797</v>
      </c>
      <c r="I746" s="4" t="s">
        <v>6798</v>
      </c>
      <c r="J746" s="4" t="s">
        <v>589</v>
      </c>
      <c r="K746" s="4" t="s">
        <v>6799</v>
      </c>
      <c r="L746" s="4" t="s">
        <v>882</v>
      </c>
      <c r="M746" s="4" t="s">
        <v>2091</v>
      </c>
      <c r="N746" s="4" t="s">
        <v>6800</v>
      </c>
      <c r="P746" s="4">
        <v>1</v>
      </c>
      <c r="Q746" s="11"/>
      <c r="R746" s="15">
        <f t="shared" si="33"/>
        <v>3</v>
      </c>
      <c r="S746" s="16">
        <f t="shared" si="34"/>
        <v>10</v>
      </c>
    </row>
    <row r="747" spans="1:19" ht="50.1" customHeight="1" x14ac:dyDescent="0.3">
      <c r="A747" s="9">
        <f t="shared" si="35"/>
        <v>662</v>
      </c>
      <c r="B747" s="9" t="s">
        <v>6808</v>
      </c>
      <c r="C747" s="9" t="s">
        <v>6809</v>
      </c>
      <c r="D747" s="4" t="s">
        <v>265</v>
      </c>
      <c r="E747" s="9" t="s">
        <v>11667</v>
      </c>
      <c r="F747" s="9" t="s">
        <v>11660</v>
      </c>
      <c r="G747" s="9" t="s">
        <v>11660</v>
      </c>
      <c r="H747" s="9" t="s">
        <v>11660</v>
      </c>
      <c r="I747" s="9" t="s">
        <v>11660</v>
      </c>
      <c r="J747" s="9" t="s">
        <v>11660</v>
      </c>
      <c r="K747" s="9" t="s">
        <v>11660</v>
      </c>
      <c r="L747" s="9" t="s">
        <v>11660</v>
      </c>
      <c r="M747" s="9" t="s">
        <v>11660</v>
      </c>
      <c r="N747" s="9" t="s">
        <v>11660</v>
      </c>
      <c r="P747" s="9">
        <v>0</v>
      </c>
      <c r="Q747" s="12"/>
      <c r="R747" s="17">
        <f t="shared" si="33"/>
        <v>0</v>
      </c>
      <c r="S747" s="18">
        <f t="shared" si="34"/>
        <v>0</v>
      </c>
    </row>
    <row r="748" spans="1:19" ht="50.1" customHeight="1" x14ac:dyDescent="0.3">
      <c r="A748" s="4">
        <f t="shared" si="35"/>
        <v>663</v>
      </c>
      <c r="B748" s="4" t="s">
        <v>6864</v>
      </c>
      <c r="C748" s="4" t="s">
        <v>6865</v>
      </c>
      <c r="D748" s="4" t="s">
        <v>265</v>
      </c>
      <c r="E748" s="4" t="s">
        <v>11667</v>
      </c>
      <c r="F748" s="4" t="s">
        <v>11660</v>
      </c>
      <c r="G748" s="4" t="s">
        <v>11660</v>
      </c>
      <c r="H748" s="4" t="s">
        <v>11660</v>
      </c>
      <c r="I748" s="4" t="s">
        <v>11660</v>
      </c>
      <c r="J748" s="4" t="s">
        <v>11660</v>
      </c>
      <c r="K748" s="4" t="s">
        <v>11660</v>
      </c>
      <c r="L748" s="4" t="s">
        <v>11660</v>
      </c>
      <c r="M748" s="4" t="s">
        <v>11660</v>
      </c>
      <c r="N748" s="4" t="s">
        <v>11660</v>
      </c>
      <c r="P748" s="4">
        <v>0</v>
      </c>
      <c r="Q748" s="11"/>
      <c r="R748" s="15">
        <f t="shared" si="33"/>
        <v>0</v>
      </c>
      <c r="S748" s="16">
        <f t="shared" si="34"/>
        <v>0</v>
      </c>
    </row>
    <row r="749" spans="1:19" ht="50.1" customHeight="1" x14ac:dyDescent="0.3">
      <c r="A749" s="9">
        <f t="shared" si="35"/>
        <v>664</v>
      </c>
      <c r="B749" s="9" t="s">
        <v>6873</v>
      </c>
      <c r="C749" s="9" t="s">
        <v>6874</v>
      </c>
      <c r="D749" s="4" t="s">
        <v>265</v>
      </c>
      <c r="E749" s="9" t="s">
        <v>11667</v>
      </c>
      <c r="F749" s="9" t="s">
        <v>11660</v>
      </c>
      <c r="G749" s="9" t="s">
        <v>11660</v>
      </c>
      <c r="H749" s="9" t="s">
        <v>11660</v>
      </c>
      <c r="I749" s="9" t="s">
        <v>11660</v>
      </c>
      <c r="J749" s="9" t="s">
        <v>11660</v>
      </c>
      <c r="K749" s="9" t="s">
        <v>11660</v>
      </c>
      <c r="L749" s="9" t="s">
        <v>11660</v>
      </c>
      <c r="M749" s="9" t="s">
        <v>11660</v>
      </c>
      <c r="N749" s="9" t="s">
        <v>11660</v>
      </c>
      <c r="P749" s="9">
        <v>0</v>
      </c>
      <c r="Q749" s="12"/>
      <c r="R749" s="17">
        <f t="shared" si="33"/>
        <v>0</v>
      </c>
      <c r="S749" s="18">
        <f t="shared" si="34"/>
        <v>0</v>
      </c>
    </row>
    <row r="750" spans="1:19" ht="50.1" customHeight="1" x14ac:dyDescent="0.3">
      <c r="A750" s="4">
        <f t="shared" si="35"/>
        <v>665</v>
      </c>
      <c r="B750" s="4" t="s">
        <v>6880</v>
      </c>
      <c r="C750" s="4" t="s">
        <v>6881</v>
      </c>
      <c r="D750" s="4" t="s">
        <v>265</v>
      </c>
      <c r="E750" s="4" t="s">
        <v>11667</v>
      </c>
      <c r="F750" s="4" t="s">
        <v>11660</v>
      </c>
      <c r="G750" s="4" t="s">
        <v>11660</v>
      </c>
      <c r="H750" s="4" t="s">
        <v>11660</v>
      </c>
      <c r="I750" s="4" t="s">
        <v>11660</v>
      </c>
      <c r="J750" s="4" t="s">
        <v>11660</v>
      </c>
      <c r="K750" s="4" t="s">
        <v>11660</v>
      </c>
      <c r="L750" s="4" t="s">
        <v>11660</v>
      </c>
      <c r="M750" s="4" t="s">
        <v>11660</v>
      </c>
      <c r="N750" s="4" t="s">
        <v>11660</v>
      </c>
      <c r="P750" s="4">
        <v>0</v>
      </c>
      <c r="Q750" s="11"/>
      <c r="R750" s="15">
        <f t="shared" si="33"/>
        <v>0</v>
      </c>
      <c r="S750" s="16">
        <f t="shared" si="34"/>
        <v>0</v>
      </c>
    </row>
    <row r="751" spans="1:19" ht="50.1" customHeight="1" x14ac:dyDescent="0.3">
      <c r="A751" s="9">
        <f t="shared" si="35"/>
        <v>666</v>
      </c>
      <c r="B751" s="9" t="s">
        <v>6926</v>
      </c>
      <c r="C751" s="9" t="s">
        <v>6927</v>
      </c>
      <c r="D751" s="4" t="s">
        <v>265</v>
      </c>
      <c r="E751" s="9" t="s">
        <v>11667</v>
      </c>
      <c r="F751" s="9" t="s">
        <v>11660</v>
      </c>
      <c r="G751" s="9" t="s">
        <v>11660</v>
      </c>
      <c r="H751" s="9" t="s">
        <v>11660</v>
      </c>
      <c r="I751" s="9" t="s">
        <v>11660</v>
      </c>
      <c r="J751" s="9" t="s">
        <v>11660</v>
      </c>
      <c r="K751" s="9" t="s">
        <v>11660</v>
      </c>
      <c r="L751" s="9" t="s">
        <v>11660</v>
      </c>
      <c r="M751" s="9" t="s">
        <v>11660</v>
      </c>
      <c r="N751" s="9" t="s">
        <v>11660</v>
      </c>
      <c r="P751" s="9">
        <v>0</v>
      </c>
      <c r="Q751" s="12"/>
      <c r="R751" s="17">
        <f t="shared" si="33"/>
        <v>0</v>
      </c>
      <c r="S751" s="18">
        <f t="shared" si="34"/>
        <v>0</v>
      </c>
    </row>
    <row r="752" spans="1:19" ht="50.1" customHeight="1" x14ac:dyDescent="0.3">
      <c r="A752" s="4">
        <f t="shared" si="35"/>
        <v>667</v>
      </c>
      <c r="B752" s="4" t="s">
        <v>6931</v>
      </c>
      <c r="C752" s="4" t="s">
        <v>6932</v>
      </c>
      <c r="D752" s="4" t="s">
        <v>265</v>
      </c>
      <c r="E752" s="4" t="s">
        <v>11667</v>
      </c>
      <c r="F752" s="4" t="s">
        <v>11660</v>
      </c>
      <c r="G752" s="4" t="s">
        <v>11660</v>
      </c>
      <c r="H752" s="4" t="s">
        <v>11660</v>
      </c>
      <c r="I752" s="4" t="s">
        <v>11660</v>
      </c>
      <c r="J752" s="4" t="s">
        <v>11660</v>
      </c>
      <c r="K752" s="4" t="s">
        <v>11660</v>
      </c>
      <c r="L752" s="4" t="s">
        <v>11660</v>
      </c>
      <c r="M752" s="4" t="s">
        <v>11660</v>
      </c>
      <c r="N752" s="4" t="s">
        <v>11660</v>
      </c>
      <c r="P752" s="4">
        <v>0</v>
      </c>
      <c r="Q752" s="11"/>
      <c r="R752" s="15">
        <f t="shared" si="33"/>
        <v>0</v>
      </c>
      <c r="S752" s="16">
        <f t="shared" si="34"/>
        <v>0</v>
      </c>
    </row>
    <row r="753" spans="1:19" ht="50.1" customHeight="1" x14ac:dyDescent="0.3">
      <c r="A753" s="9">
        <f t="shared" si="35"/>
        <v>668</v>
      </c>
      <c r="B753" s="9" t="s">
        <v>6949</v>
      </c>
      <c r="C753" s="9" t="s">
        <v>6950</v>
      </c>
      <c r="D753" s="4" t="s">
        <v>265</v>
      </c>
      <c r="E753" s="9" t="s">
        <v>11667</v>
      </c>
      <c r="F753" s="9" t="s">
        <v>11660</v>
      </c>
      <c r="G753" s="9" t="s">
        <v>11660</v>
      </c>
      <c r="H753" s="9" t="s">
        <v>11660</v>
      </c>
      <c r="I753" s="9" t="s">
        <v>11660</v>
      </c>
      <c r="J753" s="9" t="s">
        <v>11660</v>
      </c>
      <c r="K753" s="9" t="s">
        <v>11660</v>
      </c>
      <c r="L753" s="9" t="s">
        <v>11660</v>
      </c>
      <c r="M753" s="9" t="s">
        <v>11660</v>
      </c>
      <c r="N753" s="9" t="s">
        <v>11660</v>
      </c>
      <c r="P753" s="9">
        <v>0</v>
      </c>
      <c r="Q753" s="12"/>
      <c r="R753" s="17">
        <f t="shared" si="33"/>
        <v>0</v>
      </c>
      <c r="S753" s="18">
        <f t="shared" si="34"/>
        <v>0</v>
      </c>
    </row>
    <row r="754" spans="1:19" ht="50.1" customHeight="1" x14ac:dyDescent="0.3">
      <c r="A754" s="4">
        <f t="shared" si="35"/>
        <v>669</v>
      </c>
      <c r="B754" s="4" t="s">
        <v>7063</v>
      </c>
      <c r="C754" s="4" t="s">
        <v>7064</v>
      </c>
      <c r="D754" s="4" t="s">
        <v>265</v>
      </c>
      <c r="E754" s="4" t="s">
        <v>11667</v>
      </c>
      <c r="F754" s="4" t="s">
        <v>11660</v>
      </c>
      <c r="G754" s="4" t="s">
        <v>11660</v>
      </c>
      <c r="H754" s="4" t="s">
        <v>11660</v>
      </c>
      <c r="I754" s="4" t="s">
        <v>11660</v>
      </c>
      <c r="J754" s="4" t="s">
        <v>11660</v>
      </c>
      <c r="K754" s="4" t="s">
        <v>11660</v>
      </c>
      <c r="L754" s="4" t="s">
        <v>11660</v>
      </c>
      <c r="M754" s="4" t="s">
        <v>11660</v>
      </c>
      <c r="N754" s="4" t="s">
        <v>11660</v>
      </c>
      <c r="P754" s="4">
        <v>0</v>
      </c>
      <c r="Q754" s="11"/>
      <c r="R754" s="15">
        <f t="shared" si="33"/>
        <v>0</v>
      </c>
      <c r="S754" s="16">
        <f t="shared" si="34"/>
        <v>0</v>
      </c>
    </row>
    <row r="755" spans="1:19" ht="50.1" customHeight="1" x14ac:dyDescent="0.3">
      <c r="A755" s="9">
        <f t="shared" si="35"/>
        <v>670</v>
      </c>
      <c r="B755" s="9" t="s">
        <v>7088</v>
      </c>
      <c r="C755" s="9" t="s">
        <v>7089</v>
      </c>
      <c r="D755" s="4" t="s">
        <v>265</v>
      </c>
      <c r="E755" s="9" t="s">
        <v>11667</v>
      </c>
      <c r="F755" s="9" t="s">
        <v>11660</v>
      </c>
      <c r="G755" s="9" t="s">
        <v>11660</v>
      </c>
      <c r="H755" s="9" t="s">
        <v>11660</v>
      </c>
      <c r="I755" s="9" t="s">
        <v>11660</v>
      </c>
      <c r="J755" s="9" t="s">
        <v>11660</v>
      </c>
      <c r="K755" s="9" t="s">
        <v>11660</v>
      </c>
      <c r="L755" s="9" t="s">
        <v>11660</v>
      </c>
      <c r="M755" s="9" t="s">
        <v>11660</v>
      </c>
      <c r="N755" s="9" t="s">
        <v>11660</v>
      </c>
      <c r="P755" s="9">
        <v>0</v>
      </c>
      <c r="Q755" s="12"/>
      <c r="R755" s="17">
        <f t="shared" si="33"/>
        <v>0</v>
      </c>
      <c r="S755" s="18">
        <f t="shared" si="34"/>
        <v>0</v>
      </c>
    </row>
    <row r="756" spans="1:19" ht="50.1" customHeight="1" x14ac:dyDescent="0.3">
      <c r="A756" s="4">
        <f t="shared" si="35"/>
        <v>671</v>
      </c>
      <c r="B756" s="4" t="s">
        <v>7106</v>
      </c>
      <c r="C756" s="4" t="s">
        <v>7107</v>
      </c>
      <c r="D756" s="4" t="s">
        <v>265</v>
      </c>
      <c r="E756" s="4" t="s">
        <v>11667</v>
      </c>
      <c r="F756" s="4" t="s">
        <v>817</v>
      </c>
      <c r="G756" s="4" t="s">
        <v>818</v>
      </c>
      <c r="H756" s="4" t="s">
        <v>7112</v>
      </c>
      <c r="I756" s="4" t="s">
        <v>7113</v>
      </c>
      <c r="J756" s="4" t="s">
        <v>589</v>
      </c>
      <c r="K756" s="4" t="s">
        <v>7114</v>
      </c>
      <c r="L756" s="4" t="s">
        <v>2090</v>
      </c>
      <c r="M756" s="4" t="s">
        <v>823</v>
      </c>
      <c r="N756" s="4" t="s">
        <v>7115</v>
      </c>
      <c r="P756" s="4">
        <v>1</v>
      </c>
      <c r="Q756" s="11"/>
      <c r="R756" s="15">
        <f t="shared" si="33"/>
        <v>2</v>
      </c>
      <c r="S756" s="16">
        <f t="shared" si="34"/>
        <v>8</v>
      </c>
    </row>
    <row r="757" spans="1:19" ht="50.1" customHeight="1" x14ac:dyDescent="0.3">
      <c r="A757" s="4">
        <f t="shared" si="35"/>
        <v>671</v>
      </c>
      <c r="B757" s="4" t="s">
        <v>7106</v>
      </c>
      <c r="C757" s="4" t="s">
        <v>7107</v>
      </c>
      <c r="D757" s="4" t="s">
        <v>265</v>
      </c>
      <c r="E757" s="4" t="s">
        <v>11667</v>
      </c>
      <c r="F757" s="4" t="s">
        <v>817</v>
      </c>
      <c r="G757" s="4" t="s">
        <v>818</v>
      </c>
      <c r="H757" s="4" t="s">
        <v>7116</v>
      </c>
      <c r="I757" s="4" t="s">
        <v>7117</v>
      </c>
      <c r="J757" s="4" t="s">
        <v>589</v>
      </c>
      <c r="K757" s="4" t="s">
        <v>3200</v>
      </c>
      <c r="L757" s="4" t="s">
        <v>2096</v>
      </c>
      <c r="M757" s="4" t="s">
        <v>2091</v>
      </c>
      <c r="N757" s="4" t="s">
        <v>7118</v>
      </c>
      <c r="P757" s="4">
        <v>1</v>
      </c>
      <c r="Q757" s="11"/>
      <c r="R757" s="15">
        <f t="shared" si="33"/>
        <v>2</v>
      </c>
      <c r="S757" s="16">
        <f t="shared" si="34"/>
        <v>8</v>
      </c>
    </row>
    <row r="758" spans="1:19" ht="50.1" customHeight="1" x14ac:dyDescent="0.3">
      <c r="A758" s="9">
        <f t="shared" si="35"/>
        <v>672</v>
      </c>
      <c r="B758" s="9" t="s">
        <v>7128</v>
      </c>
      <c r="C758" s="9" t="s">
        <v>7129</v>
      </c>
      <c r="D758" s="4" t="s">
        <v>265</v>
      </c>
      <c r="E758" s="9" t="s">
        <v>11667</v>
      </c>
      <c r="F758" s="9" t="s">
        <v>11660</v>
      </c>
      <c r="G758" s="9" t="s">
        <v>11660</v>
      </c>
      <c r="H758" s="9" t="s">
        <v>11660</v>
      </c>
      <c r="I758" s="9" t="s">
        <v>11660</v>
      </c>
      <c r="J758" s="9" t="s">
        <v>11660</v>
      </c>
      <c r="K758" s="9" t="s">
        <v>11660</v>
      </c>
      <c r="L758" s="9" t="s">
        <v>11660</v>
      </c>
      <c r="M758" s="9" t="s">
        <v>11660</v>
      </c>
      <c r="N758" s="9" t="s">
        <v>11660</v>
      </c>
      <c r="P758" s="9">
        <v>0</v>
      </c>
      <c r="Q758" s="12"/>
      <c r="R758" s="17">
        <f t="shared" si="33"/>
        <v>0</v>
      </c>
      <c r="S758" s="18">
        <f t="shared" si="34"/>
        <v>0</v>
      </c>
    </row>
    <row r="759" spans="1:19" ht="50.1" customHeight="1" x14ac:dyDescent="0.3">
      <c r="A759" s="4">
        <f t="shared" si="35"/>
        <v>673</v>
      </c>
      <c r="B759" s="4" t="s">
        <v>7134</v>
      </c>
      <c r="C759" s="4" t="s">
        <v>7135</v>
      </c>
      <c r="D759" s="4" t="s">
        <v>265</v>
      </c>
      <c r="E759" s="4" t="s">
        <v>11667</v>
      </c>
      <c r="F759" s="4" t="s">
        <v>817</v>
      </c>
      <c r="G759" s="4" t="s">
        <v>891</v>
      </c>
      <c r="H759" s="4" t="s">
        <v>7140</v>
      </c>
      <c r="I759" s="4" t="s">
        <v>7141</v>
      </c>
      <c r="J759" s="4" t="s">
        <v>589</v>
      </c>
      <c r="K759" s="4" t="s">
        <v>7142</v>
      </c>
      <c r="L759" s="4" t="s">
        <v>1118</v>
      </c>
      <c r="M759" s="4" t="s">
        <v>7143</v>
      </c>
      <c r="N759" s="4" t="s">
        <v>5478</v>
      </c>
      <c r="P759" s="4">
        <v>1</v>
      </c>
      <c r="Q759" s="11"/>
      <c r="R759" s="15">
        <f t="shared" si="33"/>
        <v>1</v>
      </c>
      <c r="S759" s="16">
        <f t="shared" si="34"/>
        <v>6</v>
      </c>
    </row>
    <row r="760" spans="1:19" ht="50.1" customHeight="1" x14ac:dyDescent="0.3">
      <c r="A760" s="9">
        <f t="shared" si="35"/>
        <v>674</v>
      </c>
      <c r="B760" s="9" t="s">
        <v>7147</v>
      </c>
      <c r="C760" s="9" t="s">
        <v>7148</v>
      </c>
      <c r="D760" s="4" t="s">
        <v>265</v>
      </c>
      <c r="E760" s="9" t="s">
        <v>11667</v>
      </c>
      <c r="F760" s="9" t="s">
        <v>11660</v>
      </c>
      <c r="G760" s="9" t="s">
        <v>11660</v>
      </c>
      <c r="H760" s="9" t="s">
        <v>11660</v>
      </c>
      <c r="I760" s="9" t="s">
        <v>11660</v>
      </c>
      <c r="J760" s="9" t="s">
        <v>11660</v>
      </c>
      <c r="K760" s="9" t="s">
        <v>11660</v>
      </c>
      <c r="L760" s="9" t="s">
        <v>11660</v>
      </c>
      <c r="M760" s="9" t="s">
        <v>11660</v>
      </c>
      <c r="N760" s="9" t="s">
        <v>11660</v>
      </c>
      <c r="P760" s="9">
        <v>0</v>
      </c>
      <c r="Q760" s="12"/>
      <c r="R760" s="17">
        <f t="shared" si="33"/>
        <v>0</v>
      </c>
      <c r="S760" s="18">
        <f t="shared" si="34"/>
        <v>0</v>
      </c>
    </row>
    <row r="761" spans="1:19" ht="50.1" customHeight="1" x14ac:dyDescent="0.3">
      <c r="A761" s="4">
        <f t="shared" si="35"/>
        <v>675</v>
      </c>
      <c r="B761" s="4" t="s">
        <v>7165</v>
      </c>
      <c r="C761" s="4" t="s">
        <v>7166</v>
      </c>
      <c r="D761" s="4" t="s">
        <v>265</v>
      </c>
      <c r="E761" s="4" t="s">
        <v>11667</v>
      </c>
      <c r="F761" s="4" t="s">
        <v>11660</v>
      </c>
      <c r="G761" s="4" t="s">
        <v>11660</v>
      </c>
      <c r="H761" s="4" t="s">
        <v>11660</v>
      </c>
      <c r="I761" s="4" t="s">
        <v>11660</v>
      </c>
      <c r="J761" s="4" t="s">
        <v>11660</v>
      </c>
      <c r="K761" s="4" t="s">
        <v>11660</v>
      </c>
      <c r="L761" s="4" t="s">
        <v>11660</v>
      </c>
      <c r="M761" s="4" t="s">
        <v>11660</v>
      </c>
      <c r="N761" s="4" t="s">
        <v>11660</v>
      </c>
      <c r="P761" s="4">
        <v>0</v>
      </c>
      <c r="Q761" s="11"/>
      <c r="R761" s="15">
        <f t="shared" si="33"/>
        <v>0</v>
      </c>
      <c r="S761" s="16">
        <f t="shared" si="34"/>
        <v>0</v>
      </c>
    </row>
    <row r="762" spans="1:19" ht="50.1" customHeight="1" x14ac:dyDescent="0.3">
      <c r="A762" s="9">
        <f t="shared" si="35"/>
        <v>676</v>
      </c>
      <c r="B762" s="9" t="s">
        <v>7176</v>
      </c>
      <c r="C762" s="9" t="s">
        <v>7177</v>
      </c>
      <c r="D762" s="4" t="s">
        <v>265</v>
      </c>
      <c r="E762" s="9" t="s">
        <v>11667</v>
      </c>
      <c r="F762" s="9" t="s">
        <v>11660</v>
      </c>
      <c r="G762" s="9" t="s">
        <v>11660</v>
      </c>
      <c r="H762" s="9" t="s">
        <v>11660</v>
      </c>
      <c r="I762" s="9" t="s">
        <v>11660</v>
      </c>
      <c r="J762" s="9" t="s">
        <v>11660</v>
      </c>
      <c r="K762" s="9" t="s">
        <v>11660</v>
      </c>
      <c r="L762" s="9" t="s">
        <v>11660</v>
      </c>
      <c r="M762" s="9" t="s">
        <v>11660</v>
      </c>
      <c r="N762" s="9" t="s">
        <v>11660</v>
      </c>
      <c r="P762" s="9">
        <v>0</v>
      </c>
      <c r="Q762" s="12"/>
      <c r="R762" s="17">
        <f t="shared" si="33"/>
        <v>0</v>
      </c>
      <c r="S762" s="18">
        <f t="shared" si="34"/>
        <v>0</v>
      </c>
    </row>
    <row r="763" spans="1:19" ht="50.1" customHeight="1" x14ac:dyDescent="0.3">
      <c r="A763" s="4">
        <f t="shared" si="35"/>
        <v>677</v>
      </c>
      <c r="B763" s="4" t="s">
        <v>7182</v>
      </c>
      <c r="C763" s="4" t="s">
        <v>7183</v>
      </c>
      <c r="D763" s="4" t="s">
        <v>265</v>
      </c>
      <c r="E763" s="4" t="s">
        <v>11667</v>
      </c>
      <c r="F763" s="4" t="s">
        <v>817</v>
      </c>
      <c r="G763" s="4" t="s">
        <v>818</v>
      </c>
      <c r="H763" s="4" t="s">
        <v>7188</v>
      </c>
      <c r="I763" s="4" t="s">
        <v>7189</v>
      </c>
      <c r="J763" s="4" t="s">
        <v>1123</v>
      </c>
      <c r="K763" s="4" t="s">
        <v>1043</v>
      </c>
      <c r="L763" s="4" t="s">
        <v>2007</v>
      </c>
      <c r="M763" s="4" t="s">
        <v>823</v>
      </c>
      <c r="N763" s="4" t="s">
        <v>7190</v>
      </c>
      <c r="P763" s="4">
        <v>0</v>
      </c>
      <c r="Q763" s="11" t="s">
        <v>11664</v>
      </c>
      <c r="R763" s="15">
        <f t="shared" si="33"/>
        <v>1</v>
      </c>
      <c r="S763" s="16">
        <f t="shared" si="34"/>
        <v>6</v>
      </c>
    </row>
    <row r="764" spans="1:19" ht="50.1" customHeight="1" x14ac:dyDescent="0.3">
      <c r="A764" s="4">
        <f t="shared" si="35"/>
        <v>677</v>
      </c>
      <c r="B764" s="4" t="s">
        <v>7182</v>
      </c>
      <c r="C764" s="4" t="s">
        <v>7183</v>
      </c>
      <c r="D764" s="4" t="s">
        <v>265</v>
      </c>
      <c r="E764" s="4" t="s">
        <v>11667</v>
      </c>
      <c r="F764" s="4" t="s">
        <v>817</v>
      </c>
      <c r="G764" s="4" t="s">
        <v>891</v>
      </c>
      <c r="H764" s="4" t="s">
        <v>7191</v>
      </c>
      <c r="I764" s="4" t="s">
        <v>7192</v>
      </c>
      <c r="J764" s="4" t="s">
        <v>589</v>
      </c>
      <c r="K764" s="4" t="s">
        <v>2842</v>
      </c>
      <c r="L764" s="4" t="s">
        <v>591</v>
      </c>
      <c r="M764" s="4" t="s">
        <v>7193</v>
      </c>
      <c r="N764" s="4" t="s">
        <v>7194</v>
      </c>
      <c r="P764" s="4">
        <v>1</v>
      </c>
      <c r="Q764" s="11"/>
      <c r="R764" s="15">
        <f t="shared" si="33"/>
        <v>1</v>
      </c>
      <c r="S764" s="16">
        <f t="shared" si="34"/>
        <v>6</v>
      </c>
    </row>
    <row r="765" spans="1:19" ht="50.1" customHeight="1" x14ac:dyDescent="0.3">
      <c r="A765" s="9">
        <f t="shared" si="35"/>
        <v>678</v>
      </c>
      <c r="B765" s="9" t="s">
        <v>7199</v>
      </c>
      <c r="C765" s="9" t="s">
        <v>7200</v>
      </c>
      <c r="D765" s="4" t="s">
        <v>265</v>
      </c>
      <c r="E765" s="9" t="s">
        <v>11667</v>
      </c>
      <c r="F765" s="9" t="s">
        <v>11660</v>
      </c>
      <c r="G765" s="9" t="s">
        <v>11660</v>
      </c>
      <c r="H765" s="9" t="s">
        <v>11660</v>
      </c>
      <c r="I765" s="9" t="s">
        <v>11660</v>
      </c>
      <c r="J765" s="9" t="s">
        <v>11660</v>
      </c>
      <c r="K765" s="9" t="s">
        <v>11660</v>
      </c>
      <c r="L765" s="9" t="s">
        <v>11660</v>
      </c>
      <c r="M765" s="9" t="s">
        <v>11660</v>
      </c>
      <c r="N765" s="9" t="s">
        <v>11660</v>
      </c>
      <c r="P765" s="9">
        <v>0</v>
      </c>
      <c r="Q765" s="12"/>
      <c r="R765" s="17">
        <f t="shared" si="33"/>
        <v>0</v>
      </c>
      <c r="S765" s="18">
        <f t="shared" si="34"/>
        <v>0</v>
      </c>
    </row>
    <row r="766" spans="1:19" ht="50.1" customHeight="1" x14ac:dyDescent="0.3">
      <c r="A766" s="4">
        <f t="shared" si="35"/>
        <v>679</v>
      </c>
      <c r="B766" s="4" t="s">
        <v>7252</v>
      </c>
      <c r="C766" s="4" t="s">
        <v>7253</v>
      </c>
      <c r="D766" s="4" t="s">
        <v>265</v>
      </c>
      <c r="E766" s="4" t="s">
        <v>11667</v>
      </c>
      <c r="F766" s="4" t="s">
        <v>11660</v>
      </c>
      <c r="G766" s="4" t="s">
        <v>11660</v>
      </c>
      <c r="H766" s="4" t="s">
        <v>11660</v>
      </c>
      <c r="I766" s="4" t="s">
        <v>11660</v>
      </c>
      <c r="J766" s="4" t="s">
        <v>11660</v>
      </c>
      <c r="K766" s="4" t="s">
        <v>11660</v>
      </c>
      <c r="L766" s="4" t="s">
        <v>11660</v>
      </c>
      <c r="M766" s="4" t="s">
        <v>11660</v>
      </c>
      <c r="N766" s="4" t="s">
        <v>11660</v>
      </c>
      <c r="P766" s="4">
        <v>0</v>
      </c>
      <c r="Q766" s="11"/>
      <c r="R766" s="15">
        <f t="shared" si="33"/>
        <v>0</v>
      </c>
      <c r="S766" s="16">
        <f t="shared" si="34"/>
        <v>0</v>
      </c>
    </row>
    <row r="767" spans="1:19" ht="50.1" customHeight="1" x14ac:dyDescent="0.3">
      <c r="A767" s="9">
        <f t="shared" si="35"/>
        <v>680</v>
      </c>
      <c r="B767" s="9" t="s">
        <v>7259</v>
      </c>
      <c r="C767" s="9" t="s">
        <v>7260</v>
      </c>
      <c r="D767" s="4" t="s">
        <v>265</v>
      </c>
      <c r="E767" s="9" t="s">
        <v>11667</v>
      </c>
      <c r="F767" s="9" t="s">
        <v>817</v>
      </c>
      <c r="G767" s="9" t="s">
        <v>818</v>
      </c>
      <c r="H767" s="9" t="s">
        <v>7265</v>
      </c>
      <c r="I767" s="9" t="s">
        <v>7266</v>
      </c>
      <c r="J767" s="9" t="s">
        <v>589</v>
      </c>
      <c r="K767" s="9" t="s">
        <v>1871</v>
      </c>
      <c r="L767" s="9" t="s">
        <v>1118</v>
      </c>
      <c r="M767" s="9" t="s">
        <v>2002</v>
      </c>
      <c r="N767" s="9" t="s">
        <v>7267</v>
      </c>
      <c r="P767" s="9">
        <v>1</v>
      </c>
      <c r="Q767" s="12"/>
      <c r="R767" s="17">
        <f t="shared" si="33"/>
        <v>3</v>
      </c>
      <c r="S767" s="18">
        <f t="shared" si="34"/>
        <v>10</v>
      </c>
    </row>
    <row r="768" spans="1:19" ht="50.1" customHeight="1" x14ac:dyDescent="0.3">
      <c r="A768" s="9">
        <f t="shared" si="35"/>
        <v>680</v>
      </c>
      <c r="B768" s="9" t="s">
        <v>7259</v>
      </c>
      <c r="C768" s="9" t="s">
        <v>7260</v>
      </c>
      <c r="D768" s="4" t="s">
        <v>265</v>
      </c>
      <c r="E768" s="9" t="s">
        <v>11667</v>
      </c>
      <c r="F768" s="9" t="s">
        <v>817</v>
      </c>
      <c r="G768" s="9" t="s">
        <v>818</v>
      </c>
      <c r="H768" s="9" t="s">
        <v>7268</v>
      </c>
      <c r="I768" s="9" t="s">
        <v>7269</v>
      </c>
      <c r="J768" s="9" t="s">
        <v>589</v>
      </c>
      <c r="K768" s="9" t="s">
        <v>7270</v>
      </c>
      <c r="L768" s="9" t="s">
        <v>2090</v>
      </c>
      <c r="M768" s="9" t="s">
        <v>823</v>
      </c>
      <c r="N768" s="9" t="s">
        <v>7271</v>
      </c>
      <c r="P768" s="9">
        <v>1</v>
      </c>
      <c r="Q768" s="12"/>
      <c r="R768" s="17">
        <f t="shared" si="33"/>
        <v>3</v>
      </c>
      <c r="S768" s="18">
        <f t="shared" si="34"/>
        <v>10</v>
      </c>
    </row>
    <row r="769" spans="1:19" ht="50.1" customHeight="1" x14ac:dyDescent="0.3">
      <c r="A769" s="9">
        <f t="shared" si="35"/>
        <v>680</v>
      </c>
      <c r="B769" s="9" t="s">
        <v>7259</v>
      </c>
      <c r="C769" s="9" t="s">
        <v>7260</v>
      </c>
      <c r="D769" s="4" t="s">
        <v>265</v>
      </c>
      <c r="E769" s="9" t="s">
        <v>11667</v>
      </c>
      <c r="F769" s="9" t="s">
        <v>817</v>
      </c>
      <c r="G769" s="9" t="s">
        <v>818</v>
      </c>
      <c r="H769" s="9" t="s">
        <v>7272</v>
      </c>
      <c r="I769" s="9" t="s">
        <v>7273</v>
      </c>
      <c r="J769" s="9" t="s">
        <v>589</v>
      </c>
      <c r="K769" s="9" t="s">
        <v>7142</v>
      </c>
      <c r="L769" s="9" t="s">
        <v>882</v>
      </c>
      <c r="M769" s="9" t="s">
        <v>2002</v>
      </c>
      <c r="N769" s="9" t="s">
        <v>7274</v>
      </c>
      <c r="P769" s="9">
        <v>1</v>
      </c>
      <c r="Q769" s="12"/>
      <c r="R769" s="17">
        <f t="shared" si="33"/>
        <v>3</v>
      </c>
      <c r="S769" s="18">
        <f t="shared" si="34"/>
        <v>10</v>
      </c>
    </row>
    <row r="770" spans="1:19" ht="50.1" customHeight="1" x14ac:dyDescent="0.3">
      <c r="A770" s="4">
        <f t="shared" si="35"/>
        <v>681</v>
      </c>
      <c r="B770" s="4" t="s">
        <v>7305</v>
      </c>
      <c r="C770" s="4" t="s">
        <v>7306</v>
      </c>
      <c r="D770" s="4" t="s">
        <v>265</v>
      </c>
      <c r="E770" s="4" t="s">
        <v>11667</v>
      </c>
      <c r="F770" s="4" t="s">
        <v>11660</v>
      </c>
      <c r="G770" s="4" t="s">
        <v>11660</v>
      </c>
      <c r="H770" s="4" t="s">
        <v>11660</v>
      </c>
      <c r="I770" s="4" t="s">
        <v>11660</v>
      </c>
      <c r="J770" s="4" t="s">
        <v>11660</v>
      </c>
      <c r="K770" s="4" t="s">
        <v>11660</v>
      </c>
      <c r="L770" s="4" t="s">
        <v>11660</v>
      </c>
      <c r="M770" s="4" t="s">
        <v>11660</v>
      </c>
      <c r="N770" s="4" t="s">
        <v>11660</v>
      </c>
      <c r="P770" s="4">
        <v>0</v>
      </c>
      <c r="Q770" s="11"/>
      <c r="R770" s="15">
        <f t="shared" si="33"/>
        <v>0</v>
      </c>
      <c r="S770" s="16">
        <f t="shared" si="34"/>
        <v>0</v>
      </c>
    </row>
    <row r="771" spans="1:19" ht="50.1" customHeight="1" x14ac:dyDescent="0.3">
      <c r="A771" s="9">
        <f t="shared" si="35"/>
        <v>682</v>
      </c>
      <c r="B771" s="9" t="s">
        <v>7316</v>
      </c>
      <c r="C771" s="9" t="s">
        <v>7317</v>
      </c>
      <c r="D771" s="4" t="s">
        <v>265</v>
      </c>
      <c r="E771" s="9" t="s">
        <v>11667</v>
      </c>
      <c r="F771" s="9" t="s">
        <v>817</v>
      </c>
      <c r="G771" s="9" t="s">
        <v>818</v>
      </c>
      <c r="H771" s="9" t="s">
        <v>7322</v>
      </c>
      <c r="I771" s="9" t="s">
        <v>7323</v>
      </c>
      <c r="J771" s="9" t="s">
        <v>1123</v>
      </c>
      <c r="K771" s="9" t="s">
        <v>7324</v>
      </c>
      <c r="L771" s="9" t="s">
        <v>4543</v>
      </c>
      <c r="M771" s="9" t="s">
        <v>7325</v>
      </c>
      <c r="N771" s="9" t="s">
        <v>277</v>
      </c>
      <c r="P771" s="9">
        <v>0</v>
      </c>
      <c r="Q771" s="12" t="s">
        <v>11664</v>
      </c>
      <c r="R771" s="17">
        <f t="shared" ref="R771:R834" si="36">COUNTIFS(B:B,B771,P:P,1)</f>
        <v>0</v>
      </c>
      <c r="S771" s="18">
        <f t="shared" ref="S771:S834" si="37">IF(R771&gt;=3,10,IF(R771&gt;=2,8,IF(R771&gt;=1,6,0)))</f>
        <v>0</v>
      </c>
    </row>
    <row r="772" spans="1:19" ht="50.1" customHeight="1" x14ac:dyDescent="0.3">
      <c r="A772" s="9">
        <f t="shared" ref="A772:A835" si="38">IF(B772=B771,A771,A771+1)</f>
        <v>682</v>
      </c>
      <c r="B772" s="9" t="s">
        <v>7316</v>
      </c>
      <c r="C772" s="9" t="s">
        <v>7317</v>
      </c>
      <c r="D772" s="4" t="s">
        <v>265</v>
      </c>
      <c r="E772" s="9" t="s">
        <v>11667</v>
      </c>
      <c r="F772" s="9" t="s">
        <v>817</v>
      </c>
      <c r="G772" s="9" t="s">
        <v>885</v>
      </c>
      <c r="H772" s="9" t="s">
        <v>7326</v>
      </c>
      <c r="I772" s="9" t="s">
        <v>7327</v>
      </c>
      <c r="J772" s="9" t="s">
        <v>1123</v>
      </c>
      <c r="K772" s="9" t="s">
        <v>7328</v>
      </c>
      <c r="L772" s="9" t="s">
        <v>7329</v>
      </c>
      <c r="M772" s="9" t="s">
        <v>7330</v>
      </c>
      <c r="N772" s="9" t="s">
        <v>277</v>
      </c>
      <c r="P772" s="9">
        <v>0</v>
      </c>
      <c r="Q772" s="12" t="s">
        <v>11664</v>
      </c>
      <c r="R772" s="17">
        <f t="shared" si="36"/>
        <v>0</v>
      </c>
      <c r="S772" s="18">
        <f t="shared" si="37"/>
        <v>0</v>
      </c>
    </row>
    <row r="773" spans="1:19" ht="50.1" customHeight="1" x14ac:dyDescent="0.3">
      <c r="A773" s="9">
        <f t="shared" si="38"/>
        <v>682</v>
      </c>
      <c r="B773" s="9" t="s">
        <v>7316</v>
      </c>
      <c r="C773" s="9" t="s">
        <v>7317</v>
      </c>
      <c r="D773" s="4" t="s">
        <v>265</v>
      </c>
      <c r="E773" s="9" t="s">
        <v>11667</v>
      </c>
      <c r="F773" s="9" t="s">
        <v>817</v>
      </c>
      <c r="G773" s="9" t="s">
        <v>818</v>
      </c>
      <c r="H773" s="9" t="s">
        <v>7331</v>
      </c>
      <c r="I773" s="9" t="s">
        <v>7332</v>
      </c>
      <c r="J773" s="9" t="s">
        <v>1123</v>
      </c>
      <c r="K773" s="9" t="s">
        <v>7333</v>
      </c>
      <c r="L773" s="9" t="s">
        <v>7334</v>
      </c>
      <c r="M773" s="9" t="s">
        <v>7335</v>
      </c>
      <c r="N773" s="9" t="s">
        <v>277</v>
      </c>
      <c r="P773" s="9">
        <v>0</v>
      </c>
      <c r="Q773" s="12" t="s">
        <v>11664</v>
      </c>
      <c r="R773" s="17">
        <f t="shared" si="36"/>
        <v>0</v>
      </c>
      <c r="S773" s="18">
        <f t="shared" si="37"/>
        <v>0</v>
      </c>
    </row>
    <row r="774" spans="1:19" ht="50.1" customHeight="1" x14ac:dyDescent="0.3">
      <c r="A774" s="4">
        <f t="shared" si="38"/>
        <v>683</v>
      </c>
      <c r="B774" s="4" t="s">
        <v>7345</v>
      </c>
      <c r="C774" s="4" t="s">
        <v>7346</v>
      </c>
      <c r="D774" s="4" t="s">
        <v>265</v>
      </c>
      <c r="E774" s="4" t="s">
        <v>11667</v>
      </c>
      <c r="F774" s="4" t="s">
        <v>11660</v>
      </c>
      <c r="G774" s="4" t="s">
        <v>11660</v>
      </c>
      <c r="H774" s="4" t="s">
        <v>11660</v>
      </c>
      <c r="I774" s="4" t="s">
        <v>11660</v>
      </c>
      <c r="J774" s="4" t="s">
        <v>11660</v>
      </c>
      <c r="K774" s="4" t="s">
        <v>11660</v>
      </c>
      <c r="L774" s="4" t="s">
        <v>11660</v>
      </c>
      <c r="M774" s="4" t="s">
        <v>11660</v>
      </c>
      <c r="N774" s="4" t="s">
        <v>11660</v>
      </c>
      <c r="P774" s="4">
        <v>0</v>
      </c>
      <c r="Q774" s="11"/>
      <c r="R774" s="15">
        <f t="shared" si="36"/>
        <v>0</v>
      </c>
      <c r="S774" s="16">
        <f t="shared" si="37"/>
        <v>0</v>
      </c>
    </row>
    <row r="775" spans="1:19" ht="50.1" customHeight="1" x14ac:dyDescent="0.3">
      <c r="A775" s="9">
        <f t="shared" si="38"/>
        <v>684</v>
      </c>
      <c r="B775" s="9" t="s">
        <v>7389</v>
      </c>
      <c r="C775" s="9" t="s">
        <v>4627</v>
      </c>
      <c r="D775" s="4" t="s">
        <v>265</v>
      </c>
      <c r="E775" s="9" t="s">
        <v>11667</v>
      </c>
      <c r="F775" s="9" t="s">
        <v>11660</v>
      </c>
      <c r="G775" s="9" t="s">
        <v>11660</v>
      </c>
      <c r="H775" s="9" t="s">
        <v>11660</v>
      </c>
      <c r="I775" s="9" t="s">
        <v>11660</v>
      </c>
      <c r="J775" s="9" t="s">
        <v>11660</v>
      </c>
      <c r="K775" s="9" t="s">
        <v>11660</v>
      </c>
      <c r="L775" s="9" t="s">
        <v>11660</v>
      </c>
      <c r="M775" s="9" t="s">
        <v>11660</v>
      </c>
      <c r="N775" s="9" t="s">
        <v>11660</v>
      </c>
      <c r="P775" s="9">
        <v>0</v>
      </c>
      <c r="Q775" s="12"/>
      <c r="R775" s="17">
        <f t="shared" si="36"/>
        <v>0</v>
      </c>
      <c r="S775" s="18">
        <f t="shared" si="37"/>
        <v>0</v>
      </c>
    </row>
    <row r="776" spans="1:19" ht="50.1" customHeight="1" x14ac:dyDescent="0.3">
      <c r="A776" s="4">
        <f t="shared" si="38"/>
        <v>685</v>
      </c>
      <c r="B776" s="4" t="s">
        <v>7398</v>
      </c>
      <c r="C776" s="4" t="s">
        <v>7399</v>
      </c>
      <c r="D776" s="4" t="s">
        <v>265</v>
      </c>
      <c r="E776" s="4" t="s">
        <v>11667</v>
      </c>
      <c r="F776" s="4" t="s">
        <v>817</v>
      </c>
      <c r="G776" s="4" t="s">
        <v>818</v>
      </c>
      <c r="H776" s="4" t="s">
        <v>7404</v>
      </c>
      <c r="I776" s="4" t="s">
        <v>7405</v>
      </c>
      <c r="J776" s="4" t="s">
        <v>589</v>
      </c>
      <c r="K776" s="4" t="s">
        <v>4149</v>
      </c>
      <c r="L776" s="4" t="s">
        <v>2096</v>
      </c>
      <c r="M776" s="4" t="s">
        <v>849</v>
      </c>
      <c r="N776" s="4" t="s">
        <v>7406</v>
      </c>
      <c r="P776" s="4">
        <v>1</v>
      </c>
      <c r="Q776" s="11"/>
      <c r="R776" s="15">
        <f t="shared" si="36"/>
        <v>3</v>
      </c>
      <c r="S776" s="16">
        <f t="shared" si="37"/>
        <v>10</v>
      </c>
    </row>
    <row r="777" spans="1:19" ht="50.1" customHeight="1" x14ac:dyDescent="0.3">
      <c r="A777" s="4">
        <f t="shared" si="38"/>
        <v>685</v>
      </c>
      <c r="B777" s="4" t="s">
        <v>7398</v>
      </c>
      <c r="C777" s="4" t="s">
        <v>7399</v>
      </c>
      <c r="D777" s="4" t="s">
        <v>265</v>
      </c>
      <c r="E777" s="4" t="s">
        <v>11667</v>
      </c>
      <c r="F777" s="4" t="s">
        <v>817</v>
      </c>
      <c r="G777" s="4" t="s">
        <v>818</v>
      </c>
      <c r="H777" s="4" t="s">
        <v>7407</v>
      </c>
      <c r="I777" s="4" t="s">
        <v>7408</v>
      </c>
      <c r="J777" s="4" t="s">
        <v>589</v>
      </c>
      <c r="K777" s="4" t="s">
        <v>5106</v>
      </c>
      <c r="L777" s="4" t="s">
        <v>882</v>
      </c>
      <c r="M777" s="4" t="s">
        <v>7409</v>
      </c>
      <c r="N777" s="4" t="s">
        <v>7410</v>
      </c>
      <c r="P777" s="4">
        <v>1</v>
      </c>
      <c r="Q777" s="11"/>
      <c r="R777" s="15">
        <f t="shared" si="36"/>
        <v>3</v>
      </c>
      <c r="S777" s="16">
        <f t="shared" si="37"/>
        <v>10</v>
      </c>
    </row>
    <row r="778" spans="1:19" ht="50.1" customHeight="1" x14ac:dyDescent="0.3">
      <c r="A778" s="4">
        <f t="shared" si="38"/>
        <v>685</v>
      </c>
      <c r="B778" s="4" t="s">
        <v>7398</v>
      </c>
      <c r="C778" s="4" t="s">
        <v>7399</v>
      </c>
      <c r="D778" s="4" t="s">
        <v>265</v>
      </c>
      <c r="E778" s="4" t="s">
        <v>11667</v>
      </c>
      <c r="F778" s="4" t="s">
        <v>817</v>
      </c>
      <c r="G778" s="4" t="s">
        <v>818</v>
      </c>
      <c r="H778" s="4" t="s">
        <v>7411</v>
      </c>
      <c r="I778" s="4" t="s">
        <v>7412</v>
      </c>
      <c r="J778" s="4" t="s">
        <v>589</v>
      </c>
      <c r="K778" s="4" t="s">
        <v>7413</v>
      </c>
      <c r="L778" s="4" t="s">
        <v>2090</v>
      </c>
      <c r="M778" s="4" t="s">
        <v>2097</v>
      </c>
      <c r="N778" s="4" t="s">
        <v>2098</v>
      </c>
      <c r="P778" s="4">
        <v>1</v>
      </c>
      <c r="Q778" s="11"/>
      <c r="R778" s="15">
        <f t="shared" si="36"/>
        <v>3</v>
      </c>
      <c r="S778" s="16">
        <f t="shared" si="37"/>
        <v>10</v>
      </c>
    </row>
    <row r="779" spans="1:19" ht="50.1" customHeight="1" x14ac:dyDescent="0.3">
      <c r="A779" s="9">
        <f t="shared" si="38"/>
        <v>686</v>
      </c>
      <c r="B779" s="9" t="s">
        <v>7454</v>
      </c>
      <c r="C779" s="9" t="s">
        <v>7455</v>
      </c>
      <c r="D779" s="4" t="s">
        <v>265</v>
      </c>
      <c r="E779" s="9" t="s">
        <v>11667</v>
      </c>
      <c r="F779" s="9" t="s">
        <v>11660</v>
      </c>
      <c r="G779" s="9" t="s">
        <v>11660</v>
      </c>
      <c r="H779" s="9" t="s">
        <v>11660</v>
      </c>
      <c r="I779" s="9" t="s">
        <v>11660</v>
      </c>
      <c r="J779" s="9" t="s">
        <v>11660</v>
      </c>
      <c r="K779" s="9" t="s">
        <v>11660</v>
      </c>
      <c r="L779" s="9" t="s">
        <v>11660</v>
      </c>
      <c r="M779" s="9" t="s">
        <v>11660</v>
      </c>
      <c r="N779" s="9" t="s">
        <v>11660</v>
      </c>
      <c r="P779" s="9">
        <v>0</v>
      </c>
      <c r="Q779" s="12"/>
      <c r="R779" s="17">
        <f t="shared" si="36"/>
        <v>0</v>
      </c>
      <c r="S779" s="18">
        <f t="shared" si="37"/>
        <v>0</v>
      </c>
    </row>
    <row r="780" spans="1:19" ht="50.1" customHeight="1" x14ac:dyDescent="0.3">
      <c r="A780" s="4">
        <f t="shared" si="38"/>
        <v>687</v>
      </c>
      <c r="B780" s="4" t="s">
        <v>7470</v>
      </c>
      <c r="C780" s="4" t="s">
        <v>7471</v>
      </c>
      <c r="D780" s="4" t="s">
        <v>265</v>
      </c>
      <c r="E780" s="4" t="s">
        <v>11667</v>
      </c>
      <c r="F780" s="4" t="s">
        <v>817</v>
      </c>
      <c r="G780" s="4" t="s">
        <v>818</v>
      </c>
      <c r="H780" s="4" t="s">
        <v>7476</v>
      </c>
      <c r="I780" s="4" t="s">
        <v>7477</v>
      </c>
      <c r="J780" s="4" t="s">
        <v>589</v>
      </c>
      <c r="K780" s="4" t="s">
        <v>7478</v>
      </c>
      <c r="L780" s="4" t="s">
        <v>882</v>
      </c>
      <c r="M780" s="4" t="s">
        <v>1213</v>
      </c>
      <c r="N780" s="4" t="s">
        <v>7479</v>
      </c>
      <c r="P780" s="4">
        <v>1</v>
      </c>
      <c r="Q780" s="11"/>
      <c r="R780" s="15">
        <f t="shared" si="36"/>
        <v>1</v>
      </c>
      <c r="S780" s="16">
        <f t="shared" si="37"/>
        <v>6</v>
      </c>
    </row>
    <row r="781" spans="1:19" ht="50.1" customHeight="1" x14ac:dyDescent="0.3">
      <c r="A781" s="9">
        <f t="shared" si="38"/>
        <v>688</v>
      </c>
      <c r="B781" s="9" t="s">
        <v>7483</v>
      </c>
      <c r="C781" s="9" t="s">
        <v>7484</v>
      </c>
      <c r="D781" s="4" t="s">
        <v>265</v>
      </c>
      <c r="E781" s="9" t="s">
        <v>11667</v>
      </c>
      <c r="F781" s="9" t="s">
        <v>11660</v>
      </c>
      <c r="G781" s="9" t="s">
        <v>11660</v>
      </c>
      <c r="H781" s="9" t="s">
        <v>11660</v>
      </c>
      <c r="I781" s="9" t="s">
        <v>11660</v>
      </c>
      <c r="J781" s="9" t="s">
        <v>11660</v>
      </c>
      <c r="K781" s="9" t="s">
        <v>11660</v>
      </c>
      <c r="L781" s="9" t="s">
        <v>11660</v>
      </c>
      <c r="M781" s="9" t="s">
        <v>11660</v>
      </c>
      <c r="N781" s="9" t="s">
        <v>11660</v>
      </c>
      <c r="P781" s="9">
        <v>0</v>
      </c>
      <c r="Q781" s="12"/>
      <c r="R781" s="17">
        <f t="shared" si="36"/>
        <v>0</v>
      </c>
      <c r="S781" s="18">
        <f t="shared" si="37"/>
        <v>0</v>
      </c>
    </row>
    <row r="782" spans="1:19" ht="50.1" customHeight="1" x14ac:dyDescent="0.3">
      <c r="A782" s="4">
        <f t="shared" si="38"/>
        <v>689</v>
      </c>
      <c r="B782" s="4" t="s">
        <v>7491</v>
      </c>
      <c r="C782" s="4" t="s">
        <v>7492</v>
      </c>
      <c r="D782" s="4" t="s">
        <v>265</v>
      </c>
      <c r="E782" s="4" t="s">
        <v>11667</v>
      </c>
      <c r="F782" s="4" t="s">
        <v>817</v>
      </c>
      <c r="G782" s="4" t="s">
        <v>818</v>
      </c>
      <c r="H782" s="4" t="s">
        <v>7497</v>
      </c>
      <c r="I782" s="4" t="s">
        <v>7498</v>
      </c>
      <c r="J782" s="4" t="s">
        <v>1123</v>
      </c>
      <c r="K782" s="4" t="s">
        <v>1217</v>
      </c>
      <c r="L782" s="4" t="s">
        <v>6073</v>
      </c>
      <c r="M782" s="4" t="s">
        <v>2091</v>
      </c>
      <c r="N782" s="4" t="s">
        <v>7499</v>
      </c>
      <c r="P782" s="4">
        <v>0</v>
      </c>
      <c r="Q782" s="11" t="s">
        <v>11664</v>
      </c>
      <c r="R782" s="15">
        <f t="shared" si="36"/>
        <v>0</v>
      </c>
      <c r="S782" s="16">
        <f t="shared" si="37"/>
        <v>0</v>
      </c>
    </row>
    <row r="783" spans="1:19" ht="50.1" customHeight="1" x14ac:dyDescent="0.3">
      <c r="A783" s="4">
        <f t="shared" si="38"/>
        <v>689</v>
      </c>
      <c r="B783" s="4" t="s">
        <v>7491</v>
      </c>
      <c r="C783" s="4" t="s">
        <v>7492</v>
      </c>
      <c r="D783" s="4" t="s">
        <v>265</v>
      </c>
      <c r="E783" s="4" t="s">
        <v>11667</v>
      </c>
      <c r="F783" s="4" t="s">
        <v>817</v>
      </c>
      <c r="G783" s="4" t="s">
        <v>818</v>
      </c>
      <c r="H783" s="4" t="s">
        <v>7500</v>
      </c>
      <c r="I783" s="4" t="s">
        <v>7501</v>
      </c>
      <c r="J783" s="4" t="s">
        <v>1123</v>
      </c>
      <c r="K783" s="4" t="s">
        <v>416</v>
      </c>
      <c r="L783" s="4" t="s">
        <v>1222</v>
      </c>
      <c r="M783" s="4" t="s">
        <v>7502</v>
      </c>
      <c r="N783" s="4" t="s">
        <v>7503</v>
      </c>
      <c r="P783" s="4">
        <v>0</v>
      </c>
      <c r="Q783" s="11" t="s">
        <v>11664</v>
      </c>
      <c r="R783" s="15">
        <f t="shared" si="36"/>
        <v>0</v>
      </c>
      <c r="S783" s="16">
        <f t="shared" si="37"/>
        <v>0</v>
      </c>
    </row>
    <row r="784" spans="1:19" ht="50.1" customHeight="1" x14ac:dyDescent="0.3">
      <c r="A784" s="4">
        <f t="shared" si="38"/>
        <v>689</v>
      </c>
      <c r="B784" s="4" t="s">
        <v>7491</v>
      </c>
      <c r="C784" s="4" t="s">
        <v>7492</v>
      </c>
      <c r="D784" s="4" t="s">
        <v>265</v>
      </c>
      <c r="E784" s="4" t="s">
        <v>11667</v>
      </c>
      <c r="F784" s="4" t="s">
        <v>817</v>
      </c>
      <c r="G784" s="4" t="s">
        <v>885</v>
      </c>
      <c r="H784" s="4" t="s">
        <v>7504</v>
      </c>
      <c r="I784" s="4" t="s">
        <v>7505</v>
      </c>
      <c r="J784" s="4" t="s">
        <v>1123</v>
      </c>
      <c r="K784" s="4" t="s">
        <v>3147</v>
      </c>
      <c r="L784" s="4" t="s">
        <v>1222</v>
      </c>
      <c r="M784" s="4" t="s">
        <v>7506</v>
      </c>
      <c r="N784" s="4" t="s">
        <v>7507</v>
      </c>
      <c r="P784" s="4">
        <v>0</v>
      </c>
      <c r="Q784" s="11" t="s">
        <v>11664</v>
      </c>
      <c r="R784" s="15">
        <f t="shared" si="36"/>
        <v>0</v>
      </c>
      <c r="S784" s="16">
        <f t="shared" si="37"/>
        <v>0</v>
      </c>
    </row>
    <row r="785" spans="1:19" ht="50.1" customHeight="1" x14ac:dyDescent="0.3">
      <c r="A785" s="9">
        <f t="shared" si="38"/>
        <v>690</v>
      </c>
      <c r="B785" s="9" t="s">
        <v>7524</v>
      </c>
      <c r="C785" s="9" t="s">
        <v>7525</v>
      </c>
      <c r="D785" s="4" t="s">
        <v>265</v>
      </c>
      <c r="E785" s="9" t="s">
        <v>11667</v>
      </c>
      <c r="F785" s="9" t="s">
        <v>11660</v>
      </c>
      <c r="G785" s="9" t="s">
        <v>11660</v>
      </c>
      <c r="H785" s="9" t="s">
        <v>11660</v>
      </c>
      <c r="I785" s="9" t="s">
        <v>11660</v>
      </c>
      <c r="J785" s="9" t="s">
        <v>11660</v>
      </c>
      <c r="K785" s="9" t="s">
        <v>11660</v>
      </c>
      <c r="L785" s="9" t="s">
        <v>11660</v>
      </c>
      <c r="M785" s="9" t="s">
        <v>11660</v>
      </c>
      <c r="N785" s="9" t="s">
        <v>11660</v>
      </c>
      <c r="P785" s="9">
        <v>0</v>
      </c>
      <c r="Q785" s="12"/>
      <c r="R785" s="17">
        <f t="shared" si="36"/>
        <v>0</v>
      </c>
      <c r="S785" s="18">
        <f t="shared" si="37"/>
        <v>0</v>
      </c>
    </row>
    <row r="786" spans="1:19" ht="50.1" customHeight="1" x14ac:dyDescent="0.3">
      <c r="A786" s="4">
        <f t="shared" si="38"/>
        <v>691</v>
      </c>
      <c r="B786" s="4" t="s">
        <v>7534</v>
      </c>
      <c r="C786" s="4" t="s">
        <v>7535</v>
      </c>
      <c r="D786" s="4" t="s">
        <v>265</v>
      </c>
      <c r="E786" s="4" t="s">
        <v>11667</v>
      </c>
      <c r="F786" s="4" t="s">
        <v>817</v>
      </c>
      <c r="G786" s="4" t="s">
        <v>818</v>
      </c>
      <c r="H786" s="4" t="s">
        <v>7540</v>
      </c>
      <c r="I786" s="4" t="s">
        <v>7541</v>
      </c>
      <c r="J786" s="4" t="s">
        <v>589</v>
      </c>
      <c r="K786" s="4" t="s">
        <v>7542</v>
      </c>
      <c r="L786" s="4" t="s">
        <v>1297</v>
      </c>
      <c r="M786" s="4" t="s">
        <v>2002</v>
      </c>
      <c r="N786" s="4" t="s">
        <v>7543</v>
      </c>
      <c r="P786" s="4">
        <v>1</v>
      </c>
      <c r="Q786" s="11"/>
      <c r="R786" s="15">
        <f t="shared" si="36"/>
        <v>1</v>
      </c>
      <c r="S786" s="16">
        <f t="shared" si="37"/>
        <v>6</v>
      </c>
    </row>
    <row r="787" spans="1:19" ht="50.1" customHeight="1" x14ac:dyDescent="0.3">
      <c r="A787" s="9">
        <f t="shared" si="38"/>
        <v>692</v>
      </c>
      <c r="B787" s="9" t="s">
        <v>7574</v>
      </c>
      <c r="C787" s="9" t="s">
        <v>7575</v>
      </c>
      <c r="D787" s="4" t="s">
        <v>265</v>
      </c>
      <c r="E787" s="9" t="s">
        <v>11667</v>
      </c>
      <c r="F787" s="9" t="s">
        <v>11660</v>
      </c>
      <c r="G787" s="9" t="s">
        <v>11660</v>
      </c>
      <c r="H787" s="9" t="s">
        <v>11660</v>
      </c>
      <c r="I787" s="9" t="s">
        <v>11660</v>
      </c>
      <c r="J787" s="9" t="s">
        <v>11660</v>
      </c>
      <c r="K787" s="9" t="s">
        <v>11660</v>
      </c>
      <c r="L787" s="9" t="s">
        <v>11660</v>
      </c>
      <c r="M787" s="9" t="s">
        <v>11660</v>
      </c>
      <c r="N787" s="9" t="s">
        <v>11660</v>
      </c>
      <c r="P787" s="9">
        <v>0</v>
      </c>
      <c r="Q787" s="12"/>
      <c r="R787" s="17">
        <f t="shared" si="36"/>
        <v>0</v>
      </c>
      <c r="S787" s="18">
        <f t="shared" si="37"/>
        <v>0</v>
      </c>
    </row>
    <row r="788" spans="1:19" ht="50.1" customHeight="1" x14ac:dyDescent="0.3">
      <c r="A788" s="4">
        <f t="shared" si="38"/>
        <v>693</v>
      </c>
      <c r="B788" s="4" t="s">
        <v>7600</v>
      </c>
      <c r="C788" s="4" t="s">
        <v>7601</v>
      </c>
      <c r="D788" s="4" t="s">
        <v>265</v>
      </c>
      <c r="E788" s="4" t="s">
        <v>11667</v>
      </c>
      <c r="F788" s="4" t="s">
        <v>11660</v>
      </c>
      <c r="G788" s="4" t="s">
        <v>11660</v>
      </c>
      <c r="H788" s="4" t="s">
        <v>11660</v>
      </c>
      <c r="I788" s="4" t="s">
        <v>11660</v>
      </c>
      <c r="J788" s="4" t="s">
        <v>11660</v>
      </c>
      <c r="K788" s="4" t="s">
        <v>11660</v>
      </c>
      <c r="L788" s="4" t="s">
        <v>11660</v>
      </c>
      <c r="M788" s="4" t="s">
        <v>11660</v>
      </c>
      <c r="N788" s="4" t="s">
        <v>11660</v>
      </c>
      <c r="P788" s="4">
        <v>0</v>
      </c>
      <c r="Q788" s="11"/>
      <c r="R788" s="15">
        <f t="shared" si="36"/>
        <v>0</v>
      </c>
      <c r="S788" s="16">
        <f t="shared" si="37"/>
        <v>0</v>
      </c>
    </row>
    <row r="789" spans="1:19" ht="50.1" customHeight="1" x14ac:dyDescent="0.3">
      <c r="A789" s="9">
        <f t="shared" si="38"/>
        <v>694</v>
      </c>
      <c r="B789" s="9" t="s">
        <v>7610</v>
      </c>
      <c r="C789" s="9" t="s">
        <v>7611</v>
      </c>
      <c r="D789" s="4" t="s">
        <v>265</v>
      </c>
      <c r="E789" s="9" t="s">
        <v>11667</v>
      </c>
      <c r="F789" s="9" t="s">
        <v>11660</v>
      </c>
      <c r="G789" s="9" t="s">
        <v>11660</v>
      </c>
      <c r="H789" s="9" t="s">
        <v>11660</v>
      </c>
      <c r="I789" s="9" t="s">
        <v>11660</v>
      </c>
      <c r="J789" s="9" t="s">
        <v>11660</v>
      </c>
      <c r="K789" s="9" t="s">
        <v>11660</v>
      </c>
      <c r="L789" s="9" t="s">
        <v>11660</v>
      </c>
      <c r="M789" s="9" t="s">
        <v>11660</v>
      </c>
      <c r="N789" s="9" t="s">
        <v>11660</v>
      </c>
      <c r="P789" s="9">
        <v>0</v>
      </c>
      <c r="Q789" s="12"/>
      <c r="R789" s="17">
        <f t="shared" si="36"/>
        <v>0</v>
      </c>
      <c r="S789" s="18">
        <f t="shared" si="37"/>
        <v>0</v>
      </c>
    </row>
    <row r="790" spans="1:19" ht="50.1" customHeight="1" x14ac:dyDescent="0.3">
      <c r="A790" s="4">
        <f t="shared" si="38"/>
        <v>695</v>
      </c>
      <c r="B790" s="4" t="s">
        <v>7647</v>
      </c>
      <c r="C790" s="4" t="s">
        <v>7648</v>
      </c>
      <c r="D790" s="4" t="s">
        <v>265</v>
      </c>
      <c r="E790" s="4" t="s">
        <v>11667</v>
      </c>
      <c r="F790" s="4" t="s">
        <v>11660</v>
      </c>
      <c r="G790" s="4" t="s">
        <v>11660</v>
      </c>
      <c r="H790" s="4" t="s">
        <v>11660</v>
      </c>
      <c r="I790" s="4" t="s">
        <v>11660</v>
      </c>
      <c r="J790" s="4" t="s">
        <v>11660</v>
      </c>
      <c r="K790" s="4" t="s">
        <v>11660</v>
      </c>
      <c r="L790" s="4" t="s">
        <v>11660</v>
      </c>
      <c r="M790" s="4" t="s">
        <v>11660</v>
      </c>
      <c r="N790" s="4" t="s">
        <v>11660</v>
      </c>
      <c r="P790" s="4">
        <v>0</v>
      </c>
      <c r="Q790" s="11"/>
      <c r="R790" s="15">
        <f t="shared" si="36"/>
        <v>0</v>
      </c>
      <c r="S790" s="16">
        <f t="shared" si="37"/>
        <v>0</v>
      </c>
    </row>
    <row r="791" spans="1:19" ht="50.1" customHeight="1" x14ac:dyDescent="0.3">
      <c r="A791" s="9">
        <f t="shared" si="38"/>
        <v>696</v>
      </c>
      <c r="B791" s="9" t="s">
        <v>7654</v>
      </c>
      <c r="C791" s="9" t="s">
        <v>7655</v>
      </c>
      <c r="D791" s="4" t="s">
        <v>265</v>
      </c>
      <c r="E791" s="9" t="s">
        <v>11667</v>
      </c>
      <c r="F791" s="9" t="s">
        <v>11660</v>
      </c>
      <c r="G791" s="9" t="s">
        <v>11660</v>
      </c>
      <c r="H791" s="9" t="s">
        <v>11660</v>
      </c>
      <c r="I791" s="9" t="s">
        <v>11660</v>
      </c>
      <c r="J791" s="9" t="s">
        <v>11660</v>
      </c>
      <c r="K791" s="9" t="s">
        <v>11660</v>
      </c>
      <c r="L791" s="9" t="s">
        <v>11660</v>
      </c>
      <c r="M791" s="9" t="s">
        <v>11660</v>
      </c>
      <c r="N791" s="9" t="s">
        <v>11660</v>
      </c>
      <c r="P791" s="9">
        <v>0</v>
      </c>
      <c r="Q791" s="12"/>
      <c r="R791" s="17">
        <f t="shared" si="36"/>
        <v>0</v>
      </c>
      <c r="S791" s="18">
        <f t="shared" si="37"/>
        <v>0</v>
      </c>
    </row>
    <row r="792" spans="1:19" ht="50.1" customHeight="1" x14ac:dyDescent="0.3">
      <c r="A792" s="4">
        <f t="shared" si="38"/>
        <v>697</v>
      </c>
      <c r="B792" s="4" t="s">
        <v>7696</v>
      </c>
      <c r="C792" s="4" t="s">
        <v>4560</v>
      </c>
      <c r="D792" s="4" t="s">
        <v>265</v>
      </c>
      <c r="E792" s="4" t="s">
        <v>11667</v>
      </c>
      <c r="F792" s="4" t="s">
        <v>11660</v>
      </c>
      <c r="G792" s="4" t="s">
        <v>11660</v>
      </c>
      <c r="H792" s="4" t="s">
        <v>11660</v>
      </c>
      <c r="I792" s="4" t="s">
        <v>11660</v>
      </c>
      <c r="J792" s="4" t="s">
        <v>11660</v>
      </c>
      <c r="K792" s="4" t="s">
        <v>11660</v>
      </c>
      <c r="L792" s="4" t="s">
        <v>11660</v>
      </c>
      <c r="M792" s="4" t="s">
        <v>11660</v>
      </c>
      <c r="N792" s="4" t="s">
        <v>11660</v>
      </c>
      <c r="P792" s="4">
        <v>0</v>
      </c>
      <c r="Q792" s="11"/>
      <c r="R792" s="15">
        <f t="shared" si="36"/>
        <v>0</v>
      </c>
      <c r="S792" s="16">
        <f t="shared" si="37"/>
        <v>0</v>
      </c>
    </row>
    <row r="793" spans="1:19" ht="50.1" customHeight="1" x14ac:dyDescent="0.3">
      <c r="A793" s="9">
        <f t="shared" si="38"/>
        <v>698</v>
      </c>
      <c r="B793" s="9" t="s">
        <v>7743</v>
      </c>
      <c r="C793" s="9" t="s">
        <v>7744</v>
      </c>
      <c r="D793" s="4" t="s">
        <v>265</v>
      </c>
      <c r="E793" s="9" t="s">
        <v>11667</v>
      </c>
      <c r="F793" s="9" t="s">
        <v>11660</v>
      </c>
      <c r="G793" s="9" t="s">
        <v>11660</v>
      </c>
      <c r="H793" s="9" t="s">
        <v>11660</v>
      </c>
      <c r="I793" s="9" t="s">
        <v>11660</v>
      </c>
      <c r="J793" s="9" t="s">
        <v>11660</v>
      </c>
      <c r="K793" s="9" t="s">
        <v>11660</v>
      </c>
      <c r="L793" s="9" t="s">
        <v>11660</v>
      </c>
      <c r="M793" s="9" t="s">
        <v>11660</v>
      </c>
      <c r="N793" s="9" t="s">
        <v>11660</v>
      </c>
      <c r="P793" s="9">
        <v>0</v>
      </c>
      <c r="Q793" s="12"/>
      <c r="R793" s="17">
        <f t="shared" si="36"/>
        <v>0</v>
      </c>
      <c r="S793" s="18">
        <f t="shared" si="37"/>
        <v>0</v>
      </c>
    </row>
    <row r="794" spans="1:19" ht="50.1" customHeight="1" x14ac:dyDescent="0.3">
      <c r="A794" s="4">
        <f t="shared" si="38"/>
        <v>699</v>
      </c>
      <c r="B794" s="4" t="s">
        <v>7752</v>
      </c>
      <c r="C794" s="4" t="s">
        <v>5146</v>
      </c>
      <c r="D794" s="4" t="s">
        <v>265</v>
      </c>
      <c r="E794" s="4" t="s">
        <v>11667</v>
      </c>
      <c r="F794" s="4" t="s">
        <v>11660</v>
      </c>
      <c r="G794" s="4" t="s">
        <v>11660</v>
      </c>
      <c r="H794" s="4" t="s">
        <v>11660</v>
      </c>
      <c r="I794" s="4" t="s">
        <v>11660</v>
      </c>
      <c r="J794" s="4" t="s">
        <v>11660</v>
      </c>
      <c r="K794" s="4" t="s">
        <v>11660</v>
      </c>
      <c r="L794" s="4" t="s">
        <v>11660</v>
      </c>
      <c r="M794" s="4" t="s">
        <v>11660</v>
      </c>
      <c r="N794" s="4" t="s">
        <v>11660</v>
      </c>
      <c r="P794" s="4">
        <v>0</v>
      </c>
      <c r="Q794" s="11"/>
      <c r="R794" s="15">
        <f t="shared" si="36"/>
        <v>0</v>
      </c>
      <c r="S794" s="16">
        <f t="shared" si="37"/>
        <v>0</v>
      </c>
    </row>
    <row r="795" spans="1:19" ht="50.1" customHeight="1" x14ac:dyDescent="0.3">
      <c r="A795" s="9">
        <f t="shared" si="38"/>
        <v>700</v>
      </c>
      <c r="B795" s="9" t="s">
        <v>7769</v>
      </c>
      <c r="C795" s="9" t="s">
        <v>7770</v>
      </c>
      <c r="D795" s="4" t="s">
        <v>265</v>
      </c>
      <c r="E795" s="9" t="s">
        <v>11667</v>
      </c>
      <c r="F795" s="9" t="s">
        <v>817</v>
      </c>
      <c r="G795" s="9" t="s">
        <v>818</v>
      </c>
      <c r="H795" s="9" t="s">
        <v>7775</v>
      </c>
      <c r="I795" s="9" t="s">
        <v>7776</v>
      </c>
      <c r="J795" s="9" t="s">
        <v>589</v>
      </c>
      <c r="K795" s="9" t="s">
        <v>6744</v>
      </c>
      <c r="L795" s="9" t="s">
        <v>882</v>
      </c>
      <c r="M795" s="9" t="s">
        <v>7777</v>
      </c>
      <c r="N795" s="9" t="s">
        <v>7778</v>
      </c>
      <c r="P795" s="9">
        <v>1</v>
      </c>
      <c r="Q795" s="12"/>
      <c r="R795" s="17">
        <f t="shared" si="36"/>
        <v>1</v>
      </c>
      <c r="S795" s="18">
        <f t="shared" si="37"/>
        <v>6</v>
      </c>
    </row>
    <row r="796" spans="1:19" ht="50.1" customHeight="1" x14ac:dyDescent="0.3">
      <c r="A796" s="4">
        <f t="shared" si="38"/>
        <v>701</v>
      </c>
      <c r="B796" s="4" t="s">
        <v>7887</v>
      </c>
      <c r="C796" s="4" t="s">
        <v>7888</v>
      </c>
      <c r="D796" s="4" t="s">
        <v>265</v>
      </c>
      <c r="E796" s="4" t="s">
        <v>11667</v>
      </c>
      <c r="F796" s="4" t="s">
        <v>817</v>
      </c>
      <c r="G796" s="4" t="s">
        <v>818</v>
      </c>
      <c r="H796" s="4" t="s">
        <v>7893</v>
      </c>
      <c r="I796" s="4" t="s">
        <v>7894</v>
      </c>
      <c r="J796" s="4" t="s">
        <v>589</v>
      </c>
      <c r="K796" s="4" t="s">
        <v>1965</v>
      </c>
      <c r="L796" s="4" t="s">
        <v>591</v>
      </c>
      <c r="M796" s="4" t="s">
        <v>7895</v>
      </c>
      <c r="N796" s="4" t="s">
        <v>7896</v>
      </c>
      <c r="P796" s="4">
        <v>1</v>
      </c>
      <c r="Q796" s="11"/>
      <c r="R796" s="15">
        <f t="shared" si="36"/>
        <v>1</v>
      </c>
      <c r="S796" s="16">
        <f t="shared" si="37"/>
        <v>6</v>
      </c>
    </row>
    <row r="797" spans="1:19" ht="50.1" customHeight="1" x14ac:dyDescent="0.3">
      <c r="A797" s="9">
        <f t="shared" si="38"/>
        <v>702</v>
      </c>
      <c r="B797" s="9" t="s">
        <v>7913</v>
      </c>
      <c r="C797" s="9" t="s">
        <v>1577</v>
      </c>
      <c r="D797" s="4" t="s">
        <v>265</v>
      </c>
      <c r="E797" s="9" t="s">
        <v>11667</v>
      </c>
      <c r="F797" s="9" t="s">
        <v>11660</v>
      </c>
      <c r="G797" s="9" t="s">
        <v>11660</v>
      </c>
      <c r="H797" s="9" t="s">
        <v>11660</v>
      </c>
      <c r="I797" s="9" t="s">
        <v>11660</v>
      </c>
      <c r="J797" s="9" t="s">
        <v>11660</v>
      </c>
      <c r="K797" s="9" t="s">
        <v>11660</v>
      </c>
      <c r="L797" s="9" t="s">
        <v>11660</v>
      </c>
      <c r="M797" s="9" t="s">
        <v>11660</v>
      </c>
      <c r="N797" s="9" t="s">
        <v>11660</v>
      </c>
      <c r="P797" s="9">
        <v>0</v>
      </c>
      <c r="Q797" s="12"/>
      <c r="R797" s="17">
        <f t="shared" si="36"/>
        <v>0</v>
      </c>
      <c r="S797" s="18">
        <f t="shared" si="37"/>
        <v>0</v>
      </c>
    </row>
    <row r="798" spans="1:19" ht="50.1" customHeight="1" x14ac:dyDescent="0.3">
      <c r="A798" s="4">
        <f t="shared" si="38"/>
        <v>703</v>
      </c>
      <c r="B798" s="4" t="s">
        <v>7921</v>
      </c>
      <c r="C798" s="4" t="s">
        <v>7922</v>
      </c>
      <c r="D798" s="4" t="s">
        <v>265</v>
      </c>
      <c r="E798" s="4" t="s">
        <v>11667</v>
      </c>
      <c r="F798" s="4" t="s">
        <v>11660</v>
      </c>
      <c r="G798" s="4" t="s">
        <v>11660</v>
      </c>
      <c r="H798" s="4" t="s">
        <v>11660</v>
      </c>
      <c r="I798" s="4" t="s">
        <v>11660</v>
      </c>
      <c r="J798" s="4" t="s">
        <v>11660</v>
      </c>
      <c r="K798" s="4" t="s">
        <v>11660</v>
      </c>
      <c r="L798" s="4" t="s">
        <v>11660</v>
      </c>
      <c r="M798" s="4" t="s">
        <v>11660</v>
      </c>
      <c r="N798" s="4" t="s">
        <v>11660</v>
      </c>
      <c r="P798" s="4">
        <v>0</v>
      </c>
      <c r="Q798" s="11"/>
      <c r="R798" s="15">
        <f t="shared" si="36"/>
        <v>0</v>
      </c>
      <c r="S798" s="16">
        <f t="shared" si="37"/>
        <v>0</v>
      </c>
    </row>
    <row r="799" spans="1:19" ht="50.1" customHeight="1" x14ac:dyDescent="0.3">
      <c r="A799" s="9">
        <f t="shared" si="38"/>
        <v>704</v>
      </c>
      <c r="B799" s="9" t="s">
        <v>7959</v>
      </c>
      <c r="C799" s="9" t="s">
        <v>7960</v>
      </c>
      <c r="D799" s="4" t="s">
        <v>265</v>
      </c>
      <c r="E799" s="9" t="s">
        <v>11667</v>
      </c>
      <c r="F799" s="9" t="s">
        <v>11660</v>
      </c>
      <c r="G799" s="9" t="s">
        <v>11660</v>
      </c>
      <c r="H799" s="9" t="s">
        <v>11660</v>
      </c>
      <c r="I799" s="9" t="s">
        <v>11660</v>
      </c>
      <c r="J799" s="9" t="s">
        <v>11660</v>
      </c>
      <c r="K799" s="9" t="s">
        <v>11660</v>
      </c>
      <c r="L799" s="9" t="s">
        <v>11660</v>
      </c>
      <c r="M799" s="9" t="s">
        <v>11660</v>
      </c>
      <c r="N799" s="9" t="s">
        <v>11660</v>
      </c>
      <c r="P799" s="9">
        <v>0</v>
      </c>
      <c r="Q799" s="12"/>
      <c r="R799" s="17">
        <f t="shared" si="36"/>
        <v>0</v>
      </c>
      <c r="S799" s="18">
        <f t="shared" si="37"/>
        <v>0</v>
      </c>
    </row>
    <row r="800" spans="1:19" ht="50.1" customHeight="1" x14ac:dyDescent="0.3">
      <c r="A800" s="4">
        <f t="shared" si="38"/>
        <v>705</v>
      </c>
      <c r="B800" s="4" t="s">
        <v>7987</v>
      </c>
      <c r="C800" s="4" t="s">
        <v>7988</v>
      </c>
      <c r="D800" s="4" t="s">
        <v>265</v>
      </c>
      <c r="E800" s="4" t="s">
        <v>11667</v>
      </c>
      <c r="F800" s="4" t="s">
        <v>11660</v>
      </c>
      <c r="G800" s="4" t="s">
        <v>11660</v>
      </c>
      <c r="H800" s="4" t="s">
        <v>11660</v>
      </c>
      <c r="I800" s="4" t="s">
        <v>11660</v>
      </c>
      <c r="J800" s="4" t="s">
        <v>11660</v>
      </c>
      <c r="K800" s="4" t="s">
        <v>11660</v>
      </c>
      <c r="L800" s="4" t="s">
        <v>11660</v>
      </c>
      <c r="M800" s="4" t="s">
        <v>11660</v>
      </c>
      <c r="N800" s="4" t="s">
        <v>11660</v>
      </c>
      <c r="P800" s="4">
        <v>0</v>
      </c>
      <c r="Q800" s="11"/>
      <c r="R800" s="15">
        <f t="shared" si="36"/>
        <v>0</v>
      </c>
      <c r="S800" s="16">
        <f t="shared" si="37"/>
        <v>0</v>
      </c>
    </row>
    <row r="801" spans="1:19" ht="50.1" customHeight="1" x14ac:dyDescent="0.3">
      <c r="A801" s="9">
        <f t="shared" si="38"/>
        <v>706</v>
      </c>
      <c r="B801" s="9" t="s">
        <v>8006</v>
      </c>
      <c r="C801" s="9" t="s">
        <v>8007</v>
      </c>
      <c r="D801" s="4" t="s">
        <v>265</v>
      </c>
      <c r="E801" s="9" t="s">
        <v>11667</v>
      </c>
      <c r="F801" s="9" t="s">
        <v>11660</v>
      </c>
      <c r="G801" s="9" t="s">
        <v>11660</v>
      </c>
      <c r="H801" s="9" t="s">
        <v>11660</v>
      </c>
      <c r="I801" s="9" t="s">
        <v>11660</v>
      </c>
      <c r="J801" s="9" t="s">
        <v>11660</v>
      </c>
      <c r="K801" s="9" t="s">
        <v>11660</v>
      </c>
      <c r="L801" s="9" t="s">
        <v>11660</v>
      </c>
      <c r="M801" s="9" t="s">
        <v>11660</v>
      </c>
      <c r="N801" s="9" t="s">
        <v>11660</v>
      </c>
      <c r="P801" s="9">
        <v>0</v>
      </c>
      <c r="Q801" s="12"/>
      <c r="R801" s="17">
        <f t="shared" si="36"/>
        <v>0</v>
      </c>
      <c r="S801" s="18">
        <f t="shared" si="37"/>
        <v>0</v>
      </c>
    </row>
    <row r="802" spans="1:19" ht="50.1" customHeight="1" x14ac:dyDescent="0.3">
      <c r="A802" s="4">
        <f t="shared" si="38"/>
        <v>707</v>
      </c>
      <c r="B802" s="4" t="s">
        <v>8023</v>
      </c>
      <c r="C802" s="4" t="s">
        <v>8024</v>
      </c>
      <c r="D802" s="4" t="s">
        <v>265</v>
      </c>
      <c r="E802" s="4" t="s">
        <v>11667</v>
      </c>
      <c r="F802" s="4" t="s">
        <v>11660</v>
      </c>
      <c r="G802" s="4" t="s">
        <v>11660</v>
      </c>
      <c r="H802" s="4" t="s">
        <v>11660</v>
      </c>
      <c r="I802" s="4" t="s">
        <v>11660</v>
      </c>
      <c r="J802" s="4" t="s">
        <v>11660</v>
      </c>
      <c r="K802" s="4" t="s">
        <v>11660</v>
      </c>
      <c r="L802" s="4" t="s">
        <v>11660</v>
      </c>
      <c r="M802" s="4" t="s">
        <v>11660</v>
      </c>
      <c r="N802" s="4" t="s">
        <v>11660</v>
      </c>
      <c r="P802" s="4">
        <v>0</v>
      </c>
      <c r="Q802" s="11"/>
      <c r="R802" s="15">
        <f t="shared" si="36"/>
        <v>0</v>
      </c>
      <c r="S802" s="16">
        <f t="shared" si="37"/>
        <v>0</v>
      </c>
    </row>
    <row r="803" spans="1:19" ht="50.1" customHeight="1" x14ac:dyDescent="0.3">
      <c r="A803" s="9">
        <f t="shared" si="38"/>
        <v>708</v>
      </c>
      <c r="B803" s="9" t="s">
        <v>8064</v>
      </c>
      <c r="C803" s="9" t="s">
        <v>8065</v>
      </c>
      <c r="D803" s="4" t="s">
        <v>265</v>
      </c>
      <c r="E803" s="9" t="s">
        <v>11667</v>
      </c>
      <c r="F803" s="9" t="s">
        <v>11660</v>
      </c>
      <c r="G803" s="9" t="s">
        <v>11660</v>
      </c>
      <c r="H803" s="9" t="s">
        <v>11660</v>
      </c>
      <c r="I803" s="9" t="s">
        <v>11660</v>
      </c>
      <c r="J803" s="9" t="s">
        <v>11660</v>
      </c>
      <c r="K803" s="9" t="s">
        <v>11660</v>
      </c>
      <c r="L803" s="9" t="s">
        <v>11660</v>
      </c>
      <c r="M803" s="9" t="s">
        <v>11660</v>
      </c>
      <c r="N803" s="9" t="s">
        <v>11660</v>
      </c>
      <c r="P803" s="9">
        <v>0</v>
      </c>
      <c r="Q803" s="12"/>
      <c r="R803" s="17">
        <f t="shared" si="36"/>
        <v>0</v>
      </c>
      <c r="S803" s="18">
        <f t="shared" si="37"/>
        <v>0</v>
      </c>
    </row>
    <row r="804" spans="1:19" ht="50.1" customHeight="1" x14ac:dyDescent="0.3">
      <c r="A804" s="4">
        <f t="shared" si="38"/>
        <v>709</v>
      </c>
      <c r="B804" s="4" t="s">
        <v>8072</v>
      </c>
      <c r="C804" s="4" t="s">
        <v>8073</v>
      </c>
      <c r="D804" s="4" t="s">
        <v>265</v>
      </c>
      <c r="E804" s="4" t="s">
        <v>11667</v>
      </c>
      <c r="F804" s="4" t="s">
        <v>11660</v>
      </c>
      <c r="G804" s="4" t="s">
        <v>11660</v>
      </c>
      <c r="H804" s="4" t="s">
        <v>11660</v>
      </c>
      <c r="I804" s="4" t="s">
        <v>11660</v>
      </c>
      <c r="J804" s="4" t="s">
        <v>11660</v>
      </c>
      <c r="K804" s="4" t="s">
        <v>11660</v>
      </c>
      <c r="L804" s="4" t="s">
        <v>11660</v>
      </c>
      <c r="M804" s="4" t="s">
        <v>11660</v>
      </c>
      <c r="N804" s="4" t="s">
        <v>11660</v>
      </c>
      <c r="P804" s="4">
        <v>0</v>
      </c>
      <c r="Q804" s="11"/>
      <c r="R804" s="15">
        <f t="shared" si="36"/>
        <v>0</v>
      </c>
      <c r="S804" s="16">
        <f t="shared" si="37"/>
        <v>0</v>
      </c>
    </row>
    <row r="805" spans="1:19" ht="50.1" customHeight="1" x14ac:dyDescent="0.3">
      <c r="A805" s="9">
        <f t="shared" si="38"/>
        <v>710</v>
      </c>
      <c r="B805" s="9" t="s">
        <v>8101</v>
      </c>
      <c r="C805" s="9" t="s">
        <v>8102</v>
      </c>
      <c r="D805" s="4" t="s">
        <v>265</v>
      </c>
      <c r="E805" s="9" t="s">
        <v>11667</v>
      </c>
      <c r="F805" s="9" t="s">
        <v>11660</v>
      </c>
      <c r="G805" s="9" t="s">
        <v>11660</v>
      </c>
      <c r="H805" s="9" t="s">
        <v>11660</v>
      </c>
      <c r="I805" s="9" t="s">
        <v>11660</v>
      </c>
      <c r="J805" s="9" t="s">
        <v>11660</v>
      </c>
      <c r="K805" s="9" t="s">
        <v>11660</v>
      </c>
      <c r="L805" s="9" t="s">
        <v>11660</v>
      </c>
      <c r="M805" s="9" t="s">
        <v>11660</v>
      </c>
      <c r="N805" s="9" t="s">
        <v>11660</v>
      </c>
      <c r="P805" s="9">
        <v>0</v>
      </c>
      <c r="Q805" s="12"/>
      <c r="R805" s="17">
        <f t="shared" si="36"/>
        <v>0</v>
      </c>
      <c r="S805" s="18">
        <f t="shared" si="37"/>
        <v>0</v>
      </c>
    </row>
    <row r="806" spans="1:19" ht="50.1" customHeight="1" x14ac:dyDescent="0.3">
      <c r="A806" s="4">
        <f t="shared" si="38"/>
        <v>711</v>
      </c>
      <c r="B806" s="4" t="s">
        <v>8110</v>
      </c>
      <c r="C806" s="4" t="s">
        <v>8111</v>
      </c>
      <c r="D806" s="4" t="s">
        <v>265</v>
      </c>
      <c r="E806" s="4" t="s">
        <v>11667</v>
      </c>
      <c r="F806" s="4" t="s">
        <v>11660</v>
      </c>
      <c r="G806" s="4" t="s">
        <v>11660</v>
      </c>
      <c r="H806" s="4" t="s">
        <v>11660</v>
      </c>
      <c r="I806" s="4" t="s">
        <v>11660</v>
      </c>
      <c r="J806" s="4" t="s">
        <v>11660</v>
      </c>
      <c r="K806" s="4" t="s">
        <v>11660</v>
      </c>
      <c r="L806" s="4" t="s">
        <v>11660</v>
      </c>
      <c r="M806" s="4" t="s">
        <v>11660</v>
      </c>
      <c r="N806" s="4" t="s">
        <v>11660</v>
      </c>
      <c r="P806" s="4">
        <v>0</v>
      </c>
      <c r="Q806" s="11"/>
      <c r="R806" s="15">
        <f t="shared" si="36"/>
        <v>0</v>
      </c>
      <c r="S806" s="16">
        <f t="shared" si="37"/>
        <v>0</v>
      </c>
    </row>
    <row r="807" spans="1:19" ht="50.1" customHeight="1" x14ac:dyDescent="0.3">
      <c r="A807" s="9">
        <f t="shared" si="38"/>
        <v>712</v>
      </c>
      <c r="B807" s="9" t="s">
        <v>8153</v>
      </c>
      <c r="C807" s="9" t="s">
        <v>8154</v>
      </c>
      <c r="D807" s="4" t="s">
        <v>265</v>
      </c>
      <c r="E807" s="9" t="s">
        <v>11667</v>
      </c>
      <c r="F807" s="9" t="s">
        <v>817</v>
      </c>
      <c r="G807" s="9" t="s">
        <v>818</v>
      </c>
      <c r="H807" s="9" t="s">
        <v>8159</v>
      </c>
      <c r="I807" s="9" t="s">
        <v>8160</v>
      </c>
      <c r="J807" s="9" t="s">
        <v>589</v>
      </c>
      <c r="K807" s="9" t="s">
        <v>8161</v>
      </c>
      <c r="L807" s="9" t="s">
        <v>2096</v>
      </c>
      <c r="M807" s="9" t="s">
        <v>8162</v>
      </c>
      <c r="N807" s="9" t="s">
        <v>8163</v>
      </c>
      <c r="P807" s="9">
        <v>1</v>
      </c>
      <c r="Q807" s="12"/>
      <c r="R807" s="17">
        <f t="shared" si="36"/>
        <v>3</v>
      </c>
      <c r="S807" s="18">
        <f t="shared" si="37"/>
        <v>10</v>
      </c>
    </row>
    <row r="808" spans="1:19" ht="50.1" customHeight="1" x14ac:dyDescent="0.3">
      <c r="A808" s="9">
        <f t="shared" si="38"/>
        <v>712</v>
      </c>
      <c r="B808" s="9" t="s">
        <v>8153</v>
      </c>
      <c r="C808" s="9" t="s">
        <v>8154</v>
      </c>
      <c r="D808" s="4" t="s">
        <v>265</v>
      </c>
      <c r="E808" s="9" t="s">
        <v>11667</v>
      </c>
      <c r="F808" s="9" t="s">
        <v>817</v>
      </c>
      <c r="G808" s="9" t="s">
        <v>818</v>
      </c>
      <c r="H808" s="9" t="s">
        <v>8164</v>
      </c>
      <c r="I808" s="9" t="s">
        <v>8165</v>
      </c>
      <c r="J808" s="9" t="s">
        <v>589</v>
      </c>
      <c r="K808" s="9" t="s">
        <v>2247</v>
      </c>
      <c r="L808" s="9" t="s">
        <v>2090</v>
      </c>
      <c r="M808" s="9" t="s">
        <v>823</v>
      </c>
      <c r="N808" s="9" t="s">
        <v>824</v>
      </c>
      <c r="P808" s="9">
        <v>1</v>
      </c>
      <c r="Q808" s="12"/>
      <c r="R808" s="17">
        <f t="shared" si="36"/>
        <v>3</v>
      </c>
      <c r="S808" s="18">
        <f t="shared" si="37"/>
        <v>10</v>
      </c>
    </row>
    <row r="809" spans="1:19" ht="50.1" customHeight="1" x14ac:dyDescent="0.3">
      <c r="A809" s="9">
        <f t="shared" si="38"/>
        <v>712</v>
      </c>
      <c r="B809" s="9" t="s">
        <v>8153</v>
      </c>
      <c r="C809" s="9" t="s">
        <v>8154</v>
      </c>
      <c r="D809" s="4" t="s">
        <v>265</v>
      </c>
      <c r="E809" s="9" t="s">
        <v>11667</v>
      </c>
      <c r="F809" s="9" t="s">
        <v>817</v>
      </c>
      <c r="G809" s="9" t="s">
        <v>818</v>
      </c>
      <c r="H809" s="9" t="s">
        <v>8166</v>
      </c>
      <c r="I809" s="9" t="s">
        <v>8167</v>
      </c>
      <c r="J809" s="9" t="s">
        <v>589</v>
      </c>
      <c r="K809" s="9" t="s">
        <v>2640</v>
      </c>
      <c r="L809" s="9" t="s">
        <v>822</v>
      </c>
      <c r="M809" s="9" t="s">
        <v>823</v>
      </c>
      <c r="N809" s="9" t="s">
        <v>8168</v>
      </c>
      <c r="P809" s="9">
        <v>1</v>
      </c>
      <c r="Q809" s="12"/>
      <c r="R809" s="17">
        <f t="shared" si="36"/>
        <v>3</v>
      </c>
      <c r="S809" s="18">
        <f t="shared" si="37"/>
        <v>10</v>
      </c>
    </row>
    <row r="810" spans="1:19" ht="50.1" customHeight="1" x14ac:dyDescent="0.3">
      <c r="A810" s="4">
        <f t="shared" si="38"/>
        <v>713</v>
      </c>
      <c r="B810" s="4" t="s">
        <v>8193</v>
      </c>
      <c r="C810" s="4" t="s">
        <v>8194</v>
      </c>
      <c r="D810" s="4" t="s">
        <v>265</v>
      </c>
      <c r="E810" s="4" t="s">
        <v>11667</v>
      </c>
      <c r="F810" s="4" t="s">
        <v>11660</v>
      </c>
      <c r="G810" s="4" t="s">
        <v>11660</v>
      </c>
      <c r="H810" s="4" t="s">
        <v>11660</v>
      </c>
      <c r="I810" s="4" t="s">
        <v>11660</v>
      </c>
      <c r="J810" s="4" t="s">
        <v>11660</v>
      </c>
      <c r="K810" s="4" t="s">
        <v>11660</v>
      </c>
      <c r="L810" s="4" t="s">
        <v>11660</v>
      </c>
      <c r="M810" s="4" t="s">
        <v>11660</v>
      </c>
      <c r="N810" s="4" t="s">
        <v>11660</v>
      </c>
      <c r="P810" s="4">
        <v>0</v>
      </c>
      <c r="Q810" s="11"/>
      <c r="R810" s="15">
        <f t="shared" si="36"/>
        <v>0</v>
      </c>
      <c r="S810" s="16">
        <f t="shared" si="37"/>
        <v>0</v>
      </c>
    </row>
    <row r="811" spans="1:19" ht="50.1" customHeight="1" x14ac:dyDescent="0.3">
      <c r="A811" s="9">
        <f t="shared" si="38"/>
        <v>714</v>
      </c>
      <c r="B811" s="9" t="s">
        <v>8213</v>
      </c>
      <c r="C811" s="9" t="s">
        <v>3465</v>
      </c>
      <c r="D811" s="4" t="s">
        <v>265</v>
      </c>
      <c r="E811" s="9" t="s">
        <v>11667</v>
      </c>
      <c r="F811" s="9" t="s">
        <v>11660</v>
      </c>
      <c r="G811" s="9" t="s">
        <v>11660</v>
      </c>
      <c r="H811" s="9" t="s">
        <v>11660</v>
      </c>
      <c r="I811" s="9" t="s">
        <v>11660</v>
      </c>
      <c r="J811" s="9" t="s">
        <v>11660</v>
      </c>
      <c r="K811" s="9" t="s">
        <v>11660</v>
      </c>
      <c r="L811" s="9" t="s">
        <v>11660</v>
      </c>
      <c r="M811" s="9" t="s">
        <v>11660</v>
      </c>
      <c r="N811" s="9" t="s">
        <v>11660</v>
      </c>
      <c r="P811" s="9">
        <v>0</v>
      </c>
      <c r="Q811" s="12"/>
      <c r="R811" s="17">
        <f t="shared" si="36"/>
        <v>0</v>
      </c>
      <c r="S811" s="18">
        <f t="shared" si="37"/>
        <v>0</v>
      </c>
    </row>
    <row r="812" spans="1:19" ht="50.1" customHeight="1" x14ac:dyDescent="0.3">
      <c r="A812" s="4">
        <f t="shared" si="38"/>
        <v>715</v>
      </c>
      <c r="B812" s="4" t="s">
        <v>8218</v>
      </c>
      <c r="C812" s="4" t="s">
        <v>8219</v>
      </c>
      <c r="D812" s="4" t="s">
        <v>265</v>
      </c>
      <c r="E812" s="4" t="s">
        <v>11667</v>
      </c>
      <c r="F812" s="4" t="s">
        <v>817</v>
      </c>
      <c r="G812" s="4" t="s">
        <v>818</v>
      </c>
      <c r="H812" s="4" t="s">
        <v>8225</v>
      </c>
      <c r="I812" s="4" t="s">
        <v>8226</v>
      </c>
      <c r="J812" s="4" t="s">
        <v>589</v>
      </c>
      <c r="K812" s="4" t="s">
        <v>8227</v>
      </c>
      <c r="L812" s="4" t="s">
        <v>882</v>
      </c>
      <c r="M812" s="4" t="s">
        <v>823</v>
      </c>
      <c r="N812" s="4" t="s">
        <v>8228</v>
      </c>
      <c r="P812" s="4">
        <v>1</v>
      </c>
      <c r="Q812" s="11"/>
      <c r="R812" s="15">
        <f t="shared" si="36"/>
        <v>3</v>
      </c>
      <c r="S812" s="16">
        <f t="shared" si="37"/>
        <v>10</v>
      </c>
    </row>
    <row r="813" spans="1:19" ht="50.1" customHeight="1" x14ac:dyDescent="0.3">
      <c r="A813" s="4">
        <f t="shared" si="38"/>
        <v>715</v>
      </c>
      <c r="B813" s="4" t="s">
        <v>8218</v>
      </c>
      <c r="C813" s="4" t="s">
        <v>8219</v>
      </c>
      <c r="D813" s="4" t="s">
        <v>265</v>
      </c>
      <c r="E813" s="4" t="s">
        <v>11667</v>
      </c>
      <c r="F813" s="4" t="s">
        <v>817</v>
      </c>
      <c r="G813" s="4" t="s">
        <v>891</v>
      </c>
      <c r="H813" s="4" t="s">
        <v>8229</v>
      </c>
      <c r="I813" s="4" t="s">
        <v>8230</v>
      </c>
      <c r="J813" s="4" t="s">
        <v>589</v>
      </c>
      <c r="K813" s="4" t="s">
        <v>8231</v>
      </c>
      <c r="L813" s="4" t="s">
        <v>1297</v>
      </c>
      <c r="M813" s="4" t="s">
        <v>8232</v>
      </c>
      <c r="N813" s="4" t="s">
        <v>8233</v>
      </c>
      <c r="P813" s="4">
        <v>1</v>
      </c>
      <c r="Q813" s="11"/>
      <c r="R813" s="15">
        <f t="shared" si="36"/>
        <v>3</v>
      </c>
      <c r="S813" s="16">
        <f t="shared" si="37"/>
        <v>10</v>
      </c>
    </row>
    <row r="814" spans="1:19" ht="50.1" customHeight="1" x14ac:dyDescent="0.3">
      <c r="A814" s="4">
        <f t="shared" si="38"/>
        <v>715</v>
      </c>
      <c r="B814" s="4" t="s">
        <v>8218</v>
      </c>
      <c r="C814" s="4" t="s">
        <v>8219</v>
      </c>
      <c r="D814" s="4" t="s">
        <v>265</v>
      </c>
      <c r="E814" s="4" t="s">
        <v>11667</v>
      </c>
      <c r="F814" s="4" t="s">
        <v>817</v>
      </c>
      <c r="G814" s="4" t="s">
        <v>891</v>
      </c>
      <c r="H814" s="4" t="s">
        <v>8234</v>
      </c>
      <c r="I814" s="4" t="s">
        <v>8235</v>
      </c>
      <c r="J814" s="4" t="s">
        <v>589</v>
      </c>
      <c r="K814" s="4" t="s">
        <v>4398</v>
      </c>
      <c r="L814" s="4" t="s">
        <v>2096</v>
      </c>
      <c r="M814" s="4" t="s">
        <v>5473</v>
      </c>
      <c r="N814" s="4" t="s">
        <v>5474</v>
      </c>
      <c r="P814" s="4">
        <v>1</v>
      </c>
      <c r="Q814" s="11"/>
      <c r="R814" s="15">
        <f t="shared" si="36"/>
        <v>3</v>
      </c>
      <c r="S814" s="16">
        <f t="shared" si="37"/>
        <v>10</v>
      </c>
    </row>
    <row r="815" spans="1:19" ht="50.1" customHeight="1" x14ac:dyDescent="0.3">
      <c r="A815" s="9">
        <f t="shared" si="38"/>
        <v>716</v>
      </c>
      <c r="B815" s="9" t="s">
        <v>8237</v>
      </c>
      <c r="C815" s="9" t="s">
        <v>8238</v>
      </c>
      <c r="D815" s="4" t="s">
        <v>265</v>
      </c>
      <c r="E815" s="9" t="s">
        <v>11667</v>
      </c>
      <c r="F815" s="9" t="s">
        <v>817</v>
      </c>
      <c r="G815" s="9" t="s">
        <v>891</v>
      </c>
      <c r="H815" s="9" t="s">
        <v>8245</v>
      </c>
      <c r="I815" s="9" t="s">
        <v>8246</v>
      </c>
      <c r="J815" s="9" t="s">
        <v>589</v>
      </c>
      <c r="K815" s="9" t="s">
        <v>7591</v>
      </c>
      <c r="L815" s="9" t="s">
        <v>1297</v>
      </c>
      <c r="M815" s="9" t="s">
        <v>8247</v>
      </c>
      <c r="N815" s="9" t="s">
        <v>8248</v>
      </c>
      <c r="P815" s="9">
        <v>1</v>
      </c>
      <c r="Q815" s="12"/>
      <c r="R815" s="17">
        <f t="shared" si="36"/>
        <v>1</v>
      </c>
      <c r="S815" s="18">
        <f t="shared" si="37"/>
        <v>6</v>
      </c>
    </row>
    <row r="816" spans="1:19" ht="50.1" customHeight="1" x14ac:dyDescent="0.3">
      <c r="A816" s="4">
        <f t="shared" si="38"/>
        <v>717</v>
      </c>
      <c r="B816" s="4" t="s">
        <v>8263</v>
      </c>
      <c r="C816" s="4" t="s">
        <v>3768</v>
      </c>
      <c r="D816" s="4" t="s">
        <v>265</v>
      </c>
      <c r="E816" s="4" t="s">
        <v>11667</v>
      </c>
      <c r="F816" s="4" t="s">
        <v>11660</v>
      </c>
      <c r="G816" s="4" t="s">
        <v>11660</v>
      </c>
      <c r="H816" s="4" t="s">
        <v>11660</v>
      </c>
      <c r="I816" s="4" t="s">
        <v>11660</v>
      </c>
      <c r="J816" s="4" t="s">
        <v>11660</v>
      </c>
      <c r="K816" s="4" t="s">
        <v>11660</v>
      </c>
      <c r="L816" s="4" t="s">
        <v>11660</v>
      </c>
      <c r="M816" s="4" t="s">
        <v>11660</v>
      </c>
      <c r="N816" s="4" t="s">
        <v>11660</v>
      </c>
      <c r="P816" s="4">
        <v>0</v>
      </c>
      <c r="Q816" s="11"/>
      <c r="R816" s="15">
        <f t="shared" si="36"/>
        <v>0</v>
      </c>
      <c r="S816" s="16">
        <f t="shared" si="37"/>
        <v>0</v>
      </c>
    </row>
    <row r="817" spans="1:19" ht="50.1" customHeight="1" x14ac:dyDescent="0.3">
      <c r="A817" s="9">
        <f t="shared" si="38"/>
        <v>718</v>
      </c>
      <c r="B817" s="9" t="s">
        <v>8284</v>
      </c>
      <c r="C817" s="9" t="s">
        <v>8285</v>
      </c>
      <c r="D817" s="4" t="s">
        <v>265</v>
      </c>
      <c r="E817" s="9" t="s">
        <v>11667</v>
      </c>
      <c r="F817" s="9" t="s">
        <v>11660</v>
      </c>
      <c r="G817" s="9" t="s">
        <v>11660</v>
      </c>
      <c r="H817" s="9" t="s">
        <v>11660</v>
      </c>
      <c r="I817" s="9" t="s">
        <v>11660</v>
      </c>
      <c r="J817" s="9" t="s">
        <v>11660</v>
      </c>
      <c r="K817" s="9" t="s">
        <v>11660</v>
      </c>
      <c r="L817" s="9" t="s">
        <v>11660</v>
      </c>
      <c r="M817" s="9" t="s">
        <v>11660</v>
      </c>
      <c r="N817" s="9" t="s">
        <v>11660</v>
      </c>
      <c r="P817" s="9">
        <v>0</v>
      </c>
      <c r="Q817" s="12"/>
      <c r="R817" s="17">
        <f t="shared" si="36"/>
        <v>0</v>
      </c>
      <c r="S817" s="18">
        <f t="shared" si="37"/>
        <v>0</v>
      </c>
    </row>
    <row r="818" spans="1:19" ht="50.1" customHeight="1" x14ac:dyDescent="0.3">
      <c r="A818" s="4">
        <f t="shared" si="38"/>
        <v>719</v>
      </c>
      <c r="B818" s="4" t="s">
        <v>8296</v>
      </c>
      <c r="C818" s="4" t="s">
        <v>8297</v>
      </c>
      <c r="D818" s="4" t="s">
        <v>265</v>
      </c>
      <c r="E818" s="4" t="s">
        <v>11667</v>
      </c>
      <c r="F818" s="4" t="s">
        <v>11660</v>
      </c>
      <c r="G818" s="4" t="s">
        <v>11660</v>
      </c>
      <c r="H818" s="4" t="s">
        <v>11660</v>
      </c>
      <c r="I818" s="4" t="s">
        <v>11660</v>
      </c>
      <c r="J818" s="4" t="s">
        <v>11660</v>
      </c>
      <c r="K818" s="4" t="s">
        <v>11660</v>
      </c>
      <c r="L818" s="4" t="s">
        <v>11660</v>
      </c>
      <c r="M818" s="4" t="s">
        <v>11660</v>
      </c>
      <c r="N818" s="4" t="s">
        <v>11660</v>
      </c>
      <c r="P818" s="4">
        <v>0</v>
      </c>
      <c r="Q818" s="11"/>
      <c r="R818" s="15">
        <f t="shared" si="36"/>
        <v>0</v>
      </c>
      <c r="S818" s="16">
        <f t="shared" si="37"/>
        <v>0</v>
      </c>
    </row>
    <row r="819" spans="1:19" ht="50.1" customHeight="1" x14ac:dyDescent="0.3">
      <c r="A819" s="9">
        <f t="shared" si="38"/>
        <v>720</v>
      </c>
      <c r="B819" s="9" t="s">
        <v>8302</v>
      </c>
      <c r="C819" s="9" t="s">
        <v>8303</v>
      </c>
      <c r="D819" s="4" t="s">
        <v>265</v>
      </c>
      <c r="E819" s="9" t="s">
        <v>11667</v>
      </c>
      <c r="F819" s="9" t="s">
        <v>11660</v>
      </c>
      <c r="G819" s="9" t="s">
        <v>11660</v>
      </c>
      <c r="H819" s="9" t="s">
        <v>11660</v>
      </c>
      <c r="I819" s="9" t="s">
        <v>11660</v>
      </c>
      <c r="J819" s="9" t="s">
        <v>11660</v>
      </c>
      <c r="K819" s="9" t="s">
        <v>11660</v>
      </c>
      <c r="L819" s="9" t="s">
        <v>11660</v>
      </c>
      <c r="M819" s="9" t="s">
        <v>11660</v>
      </c>
      <c r="N819" s="9" t="s">
        <v>11660</v>
      </c>
      <c r="P819" s="9">
        <v>0</v>
      </c>
      <c r="Q819" s="12"/>
      <c r="R819" s="17">
        <f t="shared" si="36"/>
        <v>0</v>
      </c>
      <c r="S819" s="18">
        <f t="shared" si="37"/>
        <v>0</v>
      </c>
    </row>
    <row r="820" spans="1:19" ht="50.1" customHeight="1" x14ac:dyDescent="0.3">
      <c r="A820" s="4">
        <f t="shared" si="38"/>
        <v>721</v>
      </c>
      <c r="B820" s="4" t="s">
        <v>8320</v>
      </c>
      <c r="C820" s="4" t="s">
        <v>8321</v>
      </c>
      <c r="D820" s="4" t="s">
        <v>265</v>
      </c>
      <c r="E820" s="4" t="s">
        <v>11667</v>
      </c>
      <c r="F820" s="4" t="s">
        <v>11660</v>
      </c>
      <c r="G820" s="4" t="s">
        <v>11660</v>
      </c>
      <c r="H820" s="4" t="s">
        <v>11660</v>
      </c>
      <c r="I820" s="4" t="s">
        <v>11660</v>
      </c>
      <c r="J820" s="4" t="s">
        <v>11660</v>
      </c>
      <c r="K820" s="4" t="s">
        <v>11660</v>
      </c>
      <c r="L820" s="4" t="s">
        <v>11660</v>
      </c>
      <c r="M820" s="4" t="s">
        <v>11660</v>
      </c>
      <c r="N820" s="4" t="s">
        <v>11660</v>
      </c>
      <c r="P820" s="4">
        <v>0</v>
      </c>
      <c r="Q820" s="11"/>
      <c r="R820" s="15">
        <f t="shared" si="36"/>
        <v>0</v>
      </c>
      <c r="S820" s="16">
        <f t="shared" si="37"/>
        <v>0</v>
      </c>
    </row>
    <row r="821" spans="1:19" ht="50.1" customHeight="1" x14ac:dyDescent="0.3">
      <c r="A821" s="9">
        <f t="shared" si="38"/>
        <v>722</v>
      </c>
      <c r="B821" s="9" t="s">
        <v>8339</v>
      </c>
      <c r="C821" s="9" t="s">
        <v>8340</v>
      </c>
      <c r="D821" s="4" t="s">
        <v>265</v>
      </c>
      <c r="E821" s="9" t="s">
        <v>11667</v>
      </c>
      <c r="F821" s="9" t="s">
        <v>11660</v>
      </c>
      <c r="G821" s="9" t="s">
        <v>11660</v>
      </c>
      <c r="H821" s="9" t="s">
        <v>11660</v>
      </c>
      <c r="I821" s="9" t="s">
        <v>11660</v>
      </c>
      <c r="J821" s="9" t="s">
        <v>11660</v>
      </c>
      <c r="K821" s="9" t="s">
        <v>11660</v>
      </c>
      <c r="L821" s="9" t="s">
        <v>11660</v>
      </c>
      <c r="M821" s="9" t="s">
        <v>11660</v>
      </c>
      <c r="N821" s="9" t="s">
        <v>11660</v>
      </c>
      <c r="P821" s="9">
        <v>0</v>
      </c>
      <c r="Q821" s="12"/>
      <c r="R821" s="17">
        <f t="shared" si="36"/>
        <v>0</v>
      </c>
      <c r="S821" s="18">
        <f t="shared" si="37"/>
        <v>0</v>
      </c>
    </row>
    <row r="822" spans="1:19" ht="50.1" customHeight="1" x14ac:dyDescent="0.3">
      <c r="A822" s="4">
        <f t="shared" si="38"/>
        <v>723</v>
      </c>
      <c r="B822" s="4" t="s">
        <v>8362</v>
      </c>
      <c r="C822" s="4" t="s">
        <v>8363</v>
      </c>
      <c r="D822" s="4" t="s">
        <v>265</v>
      </c>
      <c r="E822" s="4" t="s">
        <v>11667</v>
      </c>
      <c r="F822" s="4" t="s">
        <v>11660</v>
      </c>
      <c r="G822" s="4" t="s">
        <v>11660</v>
      </c>
      <c r="H822" s="4" t="s">
        <v>11660</v>
      </c>
      <c r="I822" s="4" t="s">
        <v>11660</v>
      </c>
      <c r="J822" s="4" t="s">
        <v>11660</v>
      </c>
      <c r="K822" s="4" t="s">
        <v>11660</v>
      </c>
      <c r="L822" s="4" t="s">
        <v>11660</v>
      </c>
      <c r="M822" s="4" t="s">
        <v>11660</v>
      </c>
      <c r="N822" s="4" t="s">
        <v>11660</v>
      </c>
      <c r="P822" s="4">
        <v>0</v>
      </c>
      <c r="Q822" s="11"/>
      <c r="R822" s="15">
        <f t="shared" si="36"/>
        <v>0</v>
      </c>
      <c r="S822" s="16">
        <f t="shared" si="37"/>
        <v>0</v>
      </c>
    </row>
    <row r="823" spans="1:19" ht="50.1" customHeight="1" x14ac:dyDescent="0.3">
      <c r="A823" s="9">
        <f t="shared" si="38"/>
        <v>724</v>
      </c>
      <c r="B823" s="9" t="s">
        <v>8373</v>
      </c>
      <c r="C823" s="9" t="s">
        <v>8374</v>
      </c>
      <c r="D823" s="4" t="s">
        <v>265</v>
      </c>
      <c r="E823" s="9" t="s">
        <v>11667</v>
      </c>
      <c r="F823" s="9" t="s">
        <v>11660</v>
      </c>
      <c r="G823" s="9" t="s">
        <v>11660</v>
      </c>
      <c r="H823" s="9" t="s">
        <v>11660</v>
      </c>
      <c r="I823" s="9" t="s">
        <v>11660</v>
      </c>
      <c r="J823" s="9" t="s">
        <v>11660</v>
      </c>
      <c r="K823" s="9" t="s">
        <v>11660</v>
      </c>
      <c r="L823" s="9" t="s">
        <v>11660</v>
      </c>
      <c r="M823" s="9" t="s">
        <v>11660</v>
      </c>
      <c r="N823" s="9" t="s">
        <v>11660</v>
      </c>
      <c r="P823" s="9">
        <v>0</v>
      </c>
      <c r="Q823" s="12"/>
      <c r="R823" s="17">
        <f t="shared" si="36"/>
        <v>0</v>
      </c>
      <c r="S823" s="18">
        <f t="shared" si="37"/>
        <v>0</v>
      </c>
    </row>
    <row r="824" spans="1:19" ht="50.1" customHeight="1" x14ac:dyDescent="0.3">
      <c r="A824" s="4">
        <f t="shared" si="38"/>
        <v>725</v>
      </c>
      <c r="B824" s="4" t="s">
        <v>8384</v>
      </c>
      <c r="C824" s="4" t="s">
        <v>8385</v>
      </c>
      <c r="D824" s="4" t="s">
        <v>265</v>
      </c>
      <c r="E824" s="4" t="s">
        <v>11667</v>
      </c>
      <c r="F824" s="4" t="s">
        <v>11660</v>
      </c>
      <c r="G824" s="4" t="s">
        <v>11660</v>
      </c>
      <c r="H824" s="4" t="s">
        <v>11660</v>
      </c>
      <c r="I824" s="4" t="s">
        <v>11660</v>
      </c>
      <c r="J824" s="4" t="s">
        <v>11660</v>
      </c>
      <c r="K824" s="4" t="s">
        <v>11660</v>
      </c>
      <c r="L824" s="4" t="s">
        <v>11660</v>
      </c>
      <c r="M824" s="4" t="s">
        <v>11660</v>
      </c>
      <c r="N824" s="4" t="s">
        <v>11660</v>
      </c>
      <c r="P824" s="4">
        <v>0</v>
      </c>
      <c r="Q824" s="11"/>
      <c r="R824" s="15">
        <f t="shared" si="36"/>
        <v>0</v>
      </c>
      <c r="S824" s="16">
        <f t="shared" si="37"/>
        <v>0</v>
      </c>
    </row>
    <row r="825" spans="1:19" ht="50.1" customHeight="1" x14ac:dyDescent="0.3">
      <c r="A825" s="9">
        <f t="shared" si="38"/>
        <v>726</v>
      </c>
      <c r="B825" s="9" t="s">
        <v>8431</v>
      </c>
      <c r="C825" s="9" t="s">
        <v>8432</v>
      </c>
      <c r="D825" s="4" t="s">
        <v>265</v>
      </c>
      <c r="E825" s="9" t="s">
        <v>11667</v>
      </c>
      <c r="F825" s="9" t="s">
        <v>11660</v>
      </c>
      <c r="G825" s="9" t="s">
        <v>11660</v>
      </c>
      <c r="H825" s="9" t="s">
        <v>11660</v>
      </c>
      <c r="I825" s="9" t="s">
        <v>11660</v>
      </c>
      <c r="J825" s="9" t="s">
        <v>11660</v>
      </c>
      <c r="K825" s="9" t="s">
        <v>11660</v>
      </c>
      <c r="L825" s="9" t="s">
        <v>11660</v>
      </c>
      <c r="M825" s="9" t="s">
        <v>11660</v>
      </c>
      <c r="N825" s="9" t="s">
        <v>11660</v>
      </c>
      <c r="P825" s="9">
        <v>0</v>
      </c>
      <c r="Q825" s="12"/>
      <c r="R825" s="17">
        <f t="shared" si="36"/>
        <v>0</v>
      </c>
      <c r="S825" s="18">
        <f t="shared" si="37"/>
        <v>0</v>
      </c>
    </row>
    <row r="826" spans="1:19" ht="50.1" customHeight="1" x14ac:dyDescent="0.3">
      <c r="A826" s="4">
        <f t="shared" si="38"/>
        <v>727</v>
      </c>
      <c r="B826" s="4" t="s">
        <v>8482</v>
      </c>
      <c r="C826" s="4" t="s">
        <v>8483</v>
      </c>
      <c r="D826" s="4" t="s">
        <v>265</v>
      </c>
      <c r="E826" s="4" t="s">
        <v>11667</v>
      </c>
      <c r="F826" s="4" t="s">
        <v>11660</v>
      </c>
      <c r="G826" s="4" t="s">
        <v>11660</v>
      </c>
      <c r="H826" s="4" t="s">
        <v>11660</v>
      </c>
      <c r="I826" s="4" t="s">
        <v>11660</v>
      </c>
      <c r="J826" s="4" t="s">
        <v>11660</v>
      </c>
      <c r="K826" s="4" t="s">
        <v>11660</v>
      </c>
      <c r="L826" s="4" t="s">
        <v>11660</v>
      </c>
      <c r="M826" s="4" t="s">
        <v>11660</v>
      </c>
      <c r="N826" s="4" t="s">
        <v>11660</v>
      </c>
      <c r="P826" s="4">
        <v>0</v>
      </c>
      <c r="Q826" s="11"/>
      <c r="R826" s="15">
        <f t="shared" si="36"/>
        <v>0</v>
      </c>
      <c r="S826" s="16">
        <f t="shared" si="37"/>
        <v>0</v>
      </c>
    </row>
    <row r="827" spans="1:19" ht="50.1" customHeight="1" x14ac:dyDescent="0.3">
      <c r="A827" s="9">
        <f t="shared" si="38"/>
        <v>728</v>
      </c>
      <c r="B827" s="9" t="s">
        <v>8530</v>
      </c>
      <c r="C827" s="9" t="s">
        <v>8531</v>
      </c>
      <c r="D827" s="4" t="s">
        <v>265</v>
      </c>
      <c r="E827" s="9" t="s">
        <v>11667</v>
      </c>
      <c r="F827" s="9" t="s">
        <v>817</v>
      </c>
      <c r="G827" s="9" t="s">
        <v>878</v>
      </c>
      <c r="H827" s="9" t="s">
        <v>8536</v>
      </c>
      <c r="I827" s="9" t="s">
        <v>8537</v>
      </c>
      <c r="J827" s="9" t="s">
        <v>589</v>
      </c>
      <c r="K827" s="9" t="s">
        <v>5695</v>
      </c>
      <c r="L827" s="9" t="s">
        <v>1297</v>
      </c>
      <c r="M827" s="9" t="s">
        <v>1213</v>
      </c>
      <c r="N827" s="9" t="s">
        <v>8538</v>
      </c>
      <c r="P827" s="9">
        <v>1</v>
      </c>
      <c r="Q827" s="12"/>
      <c r="R827" s="17">
        <f t="shared" si="36"/>
        <v>1</v>
      </c>
      <c r="S827" s="18">
        <f t="shared" si="37"/>
        <v>6</v>
      </c>
    </row>
    <row r="828" spans="1:19" ht="50.1" customHeight="1" x14ac:dyDescent="0.3">
      <c r="A828" s="9">
        <f t="shared" si="38"/>
        <v>728</v>
      </c>
      <c r="B828" s="9" t="s">
        <v>8530</v>
      </c>
      <c r="C828" s="9" t="s">
        <v>8531</v>
      </c>
      <c r="D828" s="4" t="s">
        <v>265</v>
      </c>
      <c r="E828" s="9" t="s">
        <v>11667</v>
      </c>
      <c r="F828" s="9" t="s">
        <v>585</v>
      </c>
      <c r="G828" s="9" t="s">
        <v>891</v>
      </c>
      <c r="H828" s="9" t="s">
        <v>8539</v>
      </c>
      <c r="I828" s="9" t="s">
        <v>8540</v>
      </c>
      <c r="J828" s="9" t="s">
        <v>589</v>
      </c>
      <c r="K828" s="9" t="s">
        <v>1548</v>
      </c>
      <c r="L828" s="9" t="s">
        <v>1297</v>
      </c>
      <c r="M828" s="9" t="s">
        <v>8541</v>
      </c>
      <c r="N828" s="9" t="s">
        <v>8542</v>
      </c>
      <c r="P828" s="9">
        <v>0</v>
      </c>
      <c r="Q828" s="12" t="s">
        <v>11663</v>
      </c>
      <c r="R828" s="17">
        <f t="shared" si="36"/>
        <v>1</v>
      </c>
      <c r="S828" s="18">
        <f t="shared" si="37"/>
        <v>6</v>
      </c>
    </row>
    <row r="829" spans="1:19" ht="50.1" customHeight="1" x14ac:dyDescent="0.3">
      <c r="A829" s="4">
        <f t="shared" si="38"/>
        <v>729</v>
      </c>
      <c r="B829" s="4" t="s">
        <v>8545</v>
      </c>
      <c r="C829" s="4" t="s">
        <v>8546</v>
      </c>
      <c r="D829" s="4" t="s">
        <v>265</v>
      </c>
      <c r="E829" s="4" t="s">
        <v>11667</v>
      </c>
      <c r="F829" s="4" t="s">
        <v>11660</v>
      </c>
      <c r="G829" s="4" t="s">
        <v>11660</v>
      </c>
      <c r="H829" s="4" t="s">
        <v>11660</v>
      </c>
      <c r="I829" s="4" t="s">
        <v>11660</v>
      </c>
      <c r="J829" s="4" t="s">
        <v>11660</v>
      </c>
      <c r="K829" s="4" t="s">
        <v>11660</v>
      </c>
      <c r="L829" s="4" t="s">
        <v>11660</v>
      </c>
      <c r="M829" s="4" t="s">
        <v>11660</v>
      </c>
      <c r="N829" s="4" t="s">
        <v>11660</v>
      </c>
      <c r="P829" s="4">
        <v>0</v>
      </c>
      <c r="Q829" s="11"/>
      <c r="R829" s="15">
        <f t="shared" si="36"/>
        <v>0</v>
      </c>
      <c r="S829" s="16">
        <f t="shared" si="37"/>
        <v>0</v>
      </c>
    </row>
    <row r="830" spans="1:19" ht="50.1" customHeight="1" x14ac:dyDescent="0.3">
      <c r="A830" s="9">
        <f t="shared" si="38"/>
        <v>730</v>
      </c>
      <c r="B830" s="9" t="s">
        <v>8579</v>
      </c>
      <c r="C830" s="9" t="s">
        <v>8580</v>
      </c>
      <c r="D830" s="4" t="s">
        <v>265</v>
      </c>
      <c r="E830" s="9" t="s">
        <v>11667</v>
      </c>
      <c r="F830" s="9" t="s">
        <v>11660</v>
      </c>
      <c r="G830" s="9" t="s">
        <v>11660</v>
      </c>
      <c r="H830" s="9" t="s">
        <v>11660</v>
      </c>
      <c r="I830" s="9" t="s">
        <v>11660</v>
      </c>
      <c r="J830" s="9" t="s">
        <v>11660</v>
      </c>
      <c r="K830" s="9" t="s">
        <v>11660</v>
      </c>
      <c r="L830" s="9" t="s">
        <v>11660</v>
      </c>
      <c r="M830" s="9" t="s">
        <v>11660</v>
      </c>
      <c r="N830" s="9" t="s">
        <v>11660</v>
      </c>
      <c r="P830" s="9">
        <v>0</v>
      </c>
      <c r="Q830" s="12"/>
      <c r="R830" s="17">
        <f t="shared" si="36"/>
        <v>0</v>
      </c>
      <c r="S830" s="18">
        <f t="shared" si="37"/>
        <v>0</v>
      </c>
    </row>
    <row r="831" spans="1:19" ht="50.1" customHeight="1" x14ac:dyDescent="0.3">
      <c r="A831" s="4">
        <f t="shared" si="38"/>
        <v>731</v>
      </c>
      <c r="B831" s="4" t="s">
        <v>8596</v>
      </c>
      <c r="C831" s="4" t="s">
        <v>8597</v>
      </c>
      <c r="D831" s="4" t="s">
        <v>265</v>
      </c>
      <c r="E831" s="4" t="s">
        <v>11667</v>
      </c>
      <c r="F831" s="4" t="s">
        <v>11660</v>
      </c>
      <c r="G831" s="4" t="s">
        <v>11660</v>
      </c>
      <c r="H831" s="4" t="s">
        <v>11660</v>
      </c>
      <c r="I831" s="4" t="s">
        <v>11660</v>
      </c>
      <c r="J831" s="4" t="s">
        <v>11660</v>
      </c>
      <c r="K831" s="4" t="s">
        <v>11660</v>
      </c>
      <c r="L831" s="4" t="s">
        <v>11660</v>
      </c>
      <c r="M831" s="4" t="s">
        <v>11660</v>
      </c>
      <c r="N831" s="4" t="s">
        <v>11660</v>
      </c>
      <c r="P831" s="4">
        <v>0</v>
      </c>
      <c r="Q831" s="11"/>
      <c r="R831" s="15">
        <f t="shared" si="36"/>
        <v>0</v>
      </c>
      <c r="S831" s="16">
        <f t="shared" si="37"/>
        <v>0</v>
      </c>
    </row>
    <row r="832" spans="1:19" ht="50.1" customHeight="1" x14ac:dyDescent="0.3">
      <c r="A832" s="9">
        <f t="shared" si="38"/>
        <v>732</v>
      </c>
      <c r="B832" s="9" t="s">
        <v>8614</v>
      </c>
      <c r="C832" s="9" t="s">
        <v>8615</v>
      </c>
      <c r="D832" s="4" t="s">
        <v>265</v>
      </c>
      <c r="E832" s="9" t="s">
        <v>11667</v>
      </c>
      <c r="F832" s="9" t="s">
        <v>817</v>
      </c>
      <c r="G832" s="9" t="s">
        <v>891</v>
      </c>
      <c r="H832" s="9" t="s">
        <v>8620</v>
      </c>
      <c r="I832" s="9" t="s">
        <v>8621</v>
      </c>
      <c r="J832" s="9" t="s">
        <v>6072</v>
      </c>
      <c r="K832" s="9" t="s">
        <v>8622</v>
      </c>
      <c r="L832" s="9" t="s">
        <v>8623</v>
      </c>
      <c r="M832" s="9" t="s">
        <v>8624</v>
      </c>
      <c r="N832" s="9" t="s">
        <v>8625</v>
      </c>
      <c r="P832" s="9">
        <v>1</v>
      </c>
      <c r="Q832" s="12"/>
      <c r="R832" s="17">
        <f t="shared" si="36"/>
        <v>2</v>
      </c>
      <c r="S832" s="18">
        <f t="shared" si="37"/>
        <v>8</v>
      </c>
    </row>
    <row r="833" spans="1:19" ht="50.1" customHeight="1" x14ac:dyDescent="0.3">
      <c r="A833" s="9">
        <f t="shared" si="38"/>
        <v>732</v>
      </c>
      <c r="B833" s="9" t="s">
        <v>8614</v>
      </c>
      <c r="C833" s="9" t="s">
        <v>8615</v>
      </c>
      <c r="D833" s="4" t="s">
        <v>265</v>
      </c>
      <c r="E833" s="9" t="s">
        <v>11667</v>
      </c>
      <c r="F833" s="9" t="s">
        <v>817</v>
      </c>
      <c r="G833" s="9" t="s">
        <v>2205</v>
      </c>
      <c r="H833" s="9" t="s">
        <v>8626</v>
      </c>
      <c r="I833" s="9" t="s">
        <v>8627</v>
      </c>
      <c r="J833" s="9" t="s">
        <v>589</v>
      </c>
      <c r="K833" s="9" t="s">
        <v>8628</v>
      </c>
      <c r="L833" s="9" t="s">
        <v>1118</v>
      </c>
      <c r="M833" s="9" t="s">
        <v>8629</v>
      </c>
      <c r="N833" s="9" t="s">
        <v>8630</v>
      </c>
      <c r="P833" s="9">
        <v>1</v>
      </c>
      <c r="Q833" s="12"/>
      <c r="R833" s="17">
        <f t="shared" si="36"/>
        <v>2</v>
      </c>
      <c r="S833" s="18">
        <f t="shared" si="37"/>
        <v>8</v>
      </c>
    </row>
    <row r="834" spans="1:19" ht="50.1" customHeight="1" x14ac:dyDescent="0.3">
      <c r="A834" s="4">
        <f t="shared" si="38"/>
        <v>733</v>
      </c>
      <c r="B834" s="4" t="s">
        <v>8643</v>
      </c>
      <c r="C834" s="4" t="s">
        <v>8644</v>
      </c>
      <c r="D834" s="4" t="s">
        <v>265</v>
      </c>
      <c r="E834" s="4" t="s">
        <v>11667</v>
      </c>
      <c r="F834" s="4" t="s">
        <v>11660</v>
      </c>
      <c r="G834" s="4" t="s">
        <v>11660</v>
      </c>
      <c r="H834" s="4" t="s">
        <v>11660</v>
      </c>
      <c r="I834" s="4" t="s">
        <v>11660</v>
      </c>
      <c r="J834" s="4" t="s">
        <v>11660</v>
      </c>
      <c r="K834" s="4" t="s">
        <v>11660</v>
      </c>
      <c r="L834" s="4" t="s">
        <v>11660</v>
      </c>
      <c r="M834" s="4" t="s">
        <v>11660</v>
      </c>
      <c r="N834" s="4" t="s">
        <v>11660</v>
      </c>
      <c r="P834" s="4">
        <v>0</v>
      </c>
      <c r="Q834" s="11"/>
      <c r="R834" s="15">
        <f t="shared" si="36"/>
        <v>0</v>
      </c>
      <c r="S834" s="16">
        <f t="shared" si="37"/>
        <v>0</v>
      </c>
    </row>
    <row r="835" spans="1:19" ht="50.1" customHeight="1" x14ac:dyDescent="0.3">
      <c r="A835" s="9">
        <f t="shared" si="38"/>
        <v>734</v>
      </c>
      <c r="B835" s="9" t="s">
        <v>8650</v>
      </c>
      <c r="C835" s="9" t="s">
        <v>8651</v>
      </c>
      <c r="D835" s="4" t="s">
        <v>265</v>
      </c>
      <c r="E835" s="9" t="s">
        <v>11667</v>
      </c>
      <c r="F835" s="9" t="s">
        <v>11660</v>
      </c>
      <c r="G835" s="9" t="s">
        <v>11660</v>
      </c>
      <c r="H835" s="9" t="s">
        <v>11660</v>
      </c>
      <c r="I835" s="9" t="s">
        <v>11660</v>
      </c>
      <c r="J835" s="9" t="s">
        <v>11660</v>
      </c>
      <c r="K835" s="9" t="s">
        <v>11660</v>
      </c>
      <c r="L835" s="9" t="s">
        <v>11660</v>
      </c>
      <c r="M835" s="9" t="s">
        <v>11660</v>
      </c>
      <c r="N835" s="9" t="s">
        <v>11660</v>
      </c>
      <c r="P835" s="9">
        <v>0</v>
      </c>
      <c r="Q835" s="12"/>
      <c r="R835" s="17">
        <f t="shared" ref="R835:R898" si="39">COUNTIFS(B:B,B835,P:P,1)</f>
        <v>0</v>
      </c>
      <c r="S835" s="18">
        <f t="shared" ref="S835:S898" si="40">IF(R835&gt;=3,10,IF(R835&gt;=2,8,IF(R835&gt;=1,6,0)))</f>
        <v>0</v>
      </c>
    </row>
    <row r="836" spans="1:19" ht="50.1" customHeight="1" x14ac:dyDescent="0.3">
      <c r="A836" s="4">
        <f t="shared" ref="A836:A899" si="41">IF(B836=B835,A835,A835+1)</f>
        <v>735</v>
      </c>
      <c r="B836" s="4" t="s">
        <v>8682</v>
      </c>
      <c r="C836" s="4" t="s">
        <v>8683</v>
      </c>
      <c r="D836" s="4" t="s">
        <v>265</v>
      </c>
      <c r="E836" s="4" t="s">
        <v>11667</v>
      </c>
      <c r="F836" s="4" t="s">
        <v>11660</v>
      </c>
      <c r="G836" s="4" t="s">
        <v>11660</v>
      </c>
      <c r="H836" s="4" t="s">
        <v>11660</v>
      </c>
      <c r="I836" s="4" t="s">
        <v>11660</v>
      </c>
      <c r="J836" s="4" t="s">
        <v>11660</v>
      </c>
      <c r="K836" s="4" t="s">
        <v>11660</v>
      </c>
      <c r="L836" s="4" t="s">
        <v>11660</v>
      </c>
      <c r="M836" s="4" t="s">
        <v>11660</v>
      </c>
      <c r="N836" s="4" t="s">
        <v>11660</v>
      </c>
      <c r="P836" s="4">
        <v>0</v>
      </c>
      <c r="Q836" s="11"/>
      <c r="R836" s="15">
        <f t="shared" si="39"/>
        <v>0</v>
      </c>
      <c r="S836" s="16">
        <f t="shared" si="40"/>
        <v>0</v>
      </c>
    </row>
    <row r="837" spans="1:19" ht="50.1" customHeight="1" x14ac:dyDescent="0.3">
      <c r="A837" s="9">
        <f t="shared" si="41"/>
        <v>736</v>
      </c>
      <c r="B837" s="9" t="s">
        <v>8692</v>
      </c>
      <c r="C837" s="9" t="s">
        <v>8693</v>
      </c>
      <c r="D837" s="4" t="s">
        <v>265</v>
      </c>
      <c r="E837" s="9" t="s">
        <v>11667</v>
      </c>
      <c r="F837" s="9" t="s">
        <v>11660</v>
      </c>
      <c r="G837" s="9" t="s">
        <v>11660</v>
      </c>
      <c r="H837" s="9" t="s">
        <v>11660</v>
      </c>
      <c r="I837" s="9" t="s">
        <v>11660</v>
      </c>
      <c r="J837" s="9" t="s">
        <v>11660</v>
      </c>
      <c r="K837" s="9" t="s">
        <v>11660</v>
      </c>
      <c r="L837" s="9" t="s">
        <v>11660</v>
      </c>
      <c r="M837" s="9" t="s">
        <v>11660</v>
      </c>
      <c r="N837" s="9" t="s">
        <v>11660</v>
      </c>
      <c r="P837" s="9">
        <v>0</v>
      </c>
      <c r="Q837" s="12"/>
      <c r="R837" s="17">
        <f t="shared" si="39"/>
        <v>0</v>
      </c>
      <c r="S837" s="18">
        <f t="shared" si="40"/>
        <v>0</v>
      </c>
    </row>
    <row r="838" spans="1:19" ht="50.1" customHeight="1" x14ac:dyDescent="0.3">
      <c r="A838" s="4">
        <f t="shared" si="41"/>
        <v>737</v>
      </c>
      <c r="B838" s="4" t="s">
        <v>8706</v>
      </c>
      <c r="C838" s="4" t="s">
        <v>7639</v>
      </c>
      <c r="D838" s="4" t="s">
        <v>265</v>
      </c>
      <c r="E838" s="4" t="s">
        <v>11667</v>
      </c>
      <c r="F838" s="4" t="s">
        <v>11660</v>
      </c>
      <c r="G838" s="4" t="s">
        <v>11660</v>
      </c>
      <c r="H838" s="4" t="s">
        <v>11660</v>
      </c>
      <c r="I838" s="4" t="s">
        <v>11660</v>
      </c>
      <c r="J838" s="4" t="s">
        <v>11660</v>
      </c>
      <c r="K838" s="4" t="s">
        <v>11660</v>
      </c>
      <c r="L838" s="4" t="s">
        <v>11660</v>
      </c>
      <c r="M838" s="4" t="s">
        <v>11660</v>
      </c>
      <c r="N838" s="4" t="s">
        <v>11660</v>
      </c>
      <c r="P838" s="4">
        <v>0</v>
      </c>
      <c r="Q838" s="11"/>
      <c r="R838" s="15">
        <f t="shared" si="39"/>
        <v>0</v>
      </c>
      <c r="S838" s="16">
        <f t="shared" si="40"/>
        <v>0</v>
      </c>
    </row>
    <row r="839" spans="1:19" ht="50.1" customHeight="1" x14ac:dyDescent="0.3">
      <c r="A839" s="9">
        <f t="shared" si="41"/>
        <v>738</v>
      </c>
      <c r="B839" s="9" t="s">
        <v>8750</v>
      </c>
      <c r="C839" s="9" t="s">
        <v>8751</v>
      </c>
      <c r="D839" s="4" t="s">
        <v>265</v>
      </c>
      <c r="E839" s="9" t="s">
        <v>11667</v>
      </c>
      <c r="F839" s="9" t="s">
        <v>11660</v>
      </c>
      <c r="G839" s="9" t="s">
        <v>11660</v>
      </c>
      <c r="H839" s="9" t="s">
        <v>11660</v>
      </c>
      <c r="I839" s="9" t="s">
        <v>11660</v>
      </c>
      <c r="J839" s="9" t="s">
        <v>11660</v>
      </c>
      <c r="K839" s="9" t="s">
        <v>11660</v>
      </c>
      <c r="L839" s="9" t="s">
        <v>11660</v>
      </c>
      <c r="M839" s="9" t="s">
        <v>11660</v>
      </c>
      <c r="N839" s="9" t="s">
        <v>11660</v>
      </c>
      <c r="P839" s="9">
        <v>0</v>
      </c>
      <c r="Q839" s="12"/>
      <c r="R839" s="17">
        <f t="shared" si="39"/>
        <v>0</v>
      </c>
      <c r="S839" s="18">
        <f t="shared" si="40"/>
        <v>0</v>
      </c>
    </row>
    <row r="840" spans="1:19" ht="50.1" customHeight="1" x14ac:dyDescent="0.3">
      <c r="A840" s="4">
        <f t="shared" si="41"/>
        <v>739</v>
      </c>
      <c r="B840" s="4" t="s">
        <v>8760</v>
      </c>
      <c r="C840" s="4" t="s">
        <v>8761</v>
      </c>
      <c r="D840" s="4" t="s">
        <v>265</v>
      </c>
      <c r="E840" s="4" t="s">
        <v>11667</v>
      </c>
      <c r="F840" s="4" t="s">
        <v>11660</v>
      </c>
      <c r="G840" s="4" t="s">
        <v>11660</v>
      </c>
      <c r="H840" s="4" t="s">
        <v>11660</v>
      </c>
      <c r="I840" s="4" t="s">
        <v>11660</v>
      </c>
      <c r="J840" s="4" t="s">
        <v>11660</v>
      </c>
      <c r="K840" s="4" t="s">
        <v>11660</v>
      </c>
      <c r="L840" s="4" t="s">
        <v>11660</v>
      </c>
      <c r="M840" s="4" t="s">
        <v>11660</v>
      </c>
      <c r="N840" s="4" t="s">
        <v>11660</v>
      </c>
      <c r="P840" s="4">
        <v>0</v>
      </c>
      <c r="Q840" s="11"/>
      <c r="R840" s="15">
        <f t="shared" si="39"/>
        <v>0</v>
      </c>
      <c r="S840" s="16">
        <f t="shared" si="40"/>
        <v>0</v>
      </c>
    </row>
    <row r="841" spans="1:19" ht="50.1" customHeight="1" x14ac:dyDescent="0.3">
      <c r="A841" s="9">
        <f t="shared" si="41"/>
        <v>740</v>
      </c>
      <c r="B841" s="9" t="s">
        <v>8769</v>
      </c>
      <c r="C841" s="9" t="s">
        <v>8770</v>
      </c>
      <c r="D841" s="4" t="s">
        <v>265</v>
      </c>
      <c r="E841" s="9" t="s">
        <v>11667</v>
      </c>
      <c r="F841" s="9" t="s">
        <v>11660</v>
      </c>
      <c r="G841" s="9" t="s">
        <v>11660</v>
      </c>
      <c r="H841" s="9" t="s">
        <v>11660</v>
      </c>
      <c r="I841" s="9" t="s">
        <v>11660</v>
      </c>
      <c r="J841" s="9" t="s">
        <v>11660</v>
      </c>
      <c r="K841" s="9" t="s">
        <v>11660</v>
      </c>
      <c r="L841" s="9" t="s">
        <v>11660</v>
      </c>
      <c r="M841" s="9" t="s">
        <v>11660</v>
      </c>
      <c r="N841" s="9" t="s">
        <v>11660</v>
      </c>
      <c r="P841" s="9">
        <v>0</v>
      </c>
      <c r="Q841" s="12"/>
      <c r="R841" s="17">
        <f t="shared" si="39"/>
        <v>0</v>
      </c>
      <c r="S841" s="18">
        <f t="shared" si="40"/>
        <v>0</v>
      </c>
    </row>
    <row r="842" spans="1:19" ht="50.1" customHeight="1" x14ac:dyDescent="0.3">
      <c r="A842" s="4">
        <f t="shared" si="41"/>
        <v>741</v>
      </c>
      <c r="B842" s="4" t="s">
        <v>8778</v>
      </c>
      <c r="C842" s="4" t="s">
        <v>8779</v>
      </c>
      <c r="D842" s="4" t="s">
        <v>265</v>
      </c>
      <c r="E842" s="4" t="s">
        <v>11667</v>
      </c>
      <c r="F842" s="4" t="s">
        <v>11660</v>
      </c>
      <c r="G842" s="4" t="s">
        <v>11660</v>
      </c>
      <c r="H842" s="4" t="s">
        <v>11660</v>
      </c>
      <c r="I842" s="4" t="s">
        <v>11660</v>
      </c>
      <c r="J842" s="4" t="s">
        <v>11660</v>
      </c>
      <c r="K842" s="4" t="s">
        <v>11660</v>
      </c>
      <c r="L842" s="4" t="s">
        <v>11660</v>
      </c>
      <c r="M842" s="4" t="s">
        <v>11660</v>
      </c>
      <c r="N842" s="4" t="s">
        <v>11660</v>
      </c>
      <c r="P842" s="4">
        <v>0</v>
      </c>
      <c r="Q842" s="11"/>
      <c r="R842" s="15">
        <f t="shared" si="39"/>
        <v>0</v>
      </c>
      <c r="S842" s="16">
        <f t="shared" si="40"/>
        <v>0</v>
      </c>
    </row>
    <row r="843" spans="1:19" ht="50.1" customHeight="1" x14ac:dyDescent="0.3">
      <c r="A843" s="9">
        <f t="shared" si="41"/>
        <v>742</v>
      </c>
      <c r="B843" s="9" t="s">
        <v>8789</v>
      </c>
      <c r="C843" s="9" t="s">
        <v>8790</v>
      </c>
      <c r="D843" s="4" t="s">
        <v>265</v>
      </c>
      <c r="E843" s="9" t="s">
        <v>11667</v>
      </c>
      <c r="F843" s="9" t="s">
        <v>817</v>
      </c>
      <c r="G843" s="9" t="s">
        <v>818</v>
      </c>
      <c r="H843" s="9" t="s">
        <v>8795</v>
      </c>
      <c r="I843" s="9" t="s">
        <v>8796</v>
      </c>
      <c r="J843" s="9" t="s">
        <v>589</v>
      </c>
      <c r="K843" s="9" t="s">
        <v>3106</v>
      </c>
      <c r="L843" s="9" t="s">
        <v>882</v>
      </c>
      <c r="M843" s="9" t="s">
        <v>2091</v>
      </c>
      <c r="N843" s="9" t="s">
        <v>8797</v>
      </c>
      <c r="P843" s="9">
        <v>1</v>
      </c>
      <c r="Q843" s="12"/>
      <c r="R843" s="17">
        <f t="shared" si="39"/>
        <v>2</v>
      </c>
      <c r="S843" s="18">
        <f t="shared" si="40"/>
        <v>8</v>
      </c>
    </row>
    <row r="844" spans="1:19" ht="50.1" customHeight="1" x14ac:dyDescent="0.3">
      <c r="A844" s="9">
        <f t="shared" si="41"/>
        <v>742</v>
      </c>
      <c r="B844" s="9" t="s">
        <v>8789</v>
      </c>
      <c r="C844" s="9" t="s">
        <v>8790</v>
      </c>
      <c r="D844" s="4" t="s">
        <v>265</v>
      </c>
      <c r="E844" s="9" t="s">
        <v>11667</v>
      </c>
      <c r="F844" s="9" t="s">
        <v>817</v>
      </c>
      <c r="G844" s="9" t="s">
        <v>891</v>
      </c>
      <c r="H844" s="9" t="s">
        <v>8798</v>
      </c>
      <c r="I844" s="9" t="s">
        <v>8799</v>
      </c>
      <c r="J844" s="9" t="s">
        <v>589</v>
      </c>
      <c r="K844" s="9" t="s">
        <v>3688</v>
      </c>
      <c r="L844" s="9" t="s">
        <v>591</v>
      </c>
      <c r="M844" s="9" t="s">
        <v>8800</v>
      </c>
      <c r="N844" s="9" t="s">
        <v>8801</v>
      </c>
      <c r="P844" s="9">
        <v>1</v>
      </c>
      <c r="Q844" s="12"/>
      <c r="R844" s="17">
        <f t="shared" si="39"/>
        <v>2</v>
      </c>
      <c r="S844" s="18">
        <f t="shared" si="40"/>
        <v>8</v>
      </c>
    </row>
    <row r="845" spans="1:19" ht="50.1" customHeight="1" x14ac:dyDescent="0.3">
      <c r="A845" s="4">
        <f t="shared" si="41"/>
        <v>743</v>
      </c>
      <c r="B845" s="4" t="s">
        <v>8816</v>
      </c>
      <c r="C845" s="4" t="s">
        <v>2042</v>
      </c>
      <c r="D845" s="4" t="s">
        <v>265</v>
      </c>
      <c r="E845" s="4" t="s">
        <v>11667</v>
      </c>
      <c r="F845" s="4" t="s">
        <v>11660</v>
      </c>
      <c r="G845" s="4" t="s">
        <v>11660</v>
      </c>
      <c r="H845" s="4" t="s">
        <v>11660</v>
      </c>
      <c r="I845" s="4" t="s">
        <v>11660</v>
      </c>
      <c r="J845" s="4" t="s">
        <v>11660</v>
      </c>
      <c r="K845" s="4" t="s">
        <v>11660</v>
      </c>
      <c r="L845" s="4" t="s">
        <v>11660</v>
      </c>
      <c r="M845" s="4" t="s">
        <v>11660</v>
      </c>
      <c r="N845" s="4" t="s">
        <v>11660</v>
      </c>
      <c r="P845" s="4">
        <v>0</v>
      </c>
      <c r="Q845" s="11"/>
      <c r="R845" s="15">
        <f t="shared" si="39"/>
        <v>0</v>
      </c>
      <c r="S845" s="16">
        <f t="shared" si="40"/>
        <v>0</v>
      </c>
    </row>
    <row r="846" spans="1:19" ht="50.1" customHeight="1" x14ac:dyDescent="0.3">
      <c r="A846" s="9">
        <f t="shared" si="41"/>
        <v>744</v>
      </c>
      <c r="B846" s="9" t="s">
        <v>8826</v>
      </c>
      <c r="C846" s="9" t="s">
        <v>8827</v>
      </c>
      <c r="D846" s="4" t="s">
        <v>265</v>
      </c>
      <c r="E846" s="9" t="s">
        <v>11667</v>
      </c>
      <c r="F846" s="9" t="s">
        <v>817</v>
      </c>
      <c r="G846" s="9" t="s">
        <v>885</v>
      </c>
      <c r="H846" s="9" t="s">
        <v>8832</v>
      </c>
      <c r="I846" s="9" t="s">
        <v>8833</v>
      </c>
      <c r="J846" s="9" t="s">
        <v>589</v>
      </c>
      <c r="K846" s="9" t="s">
        <v>3009</v>
      </c>
      <c r="L846" s="9" t="s">
        <v>4543</v>
      </c>
      <c r="M846" s="9" t="s">
        <v>8834</v>
      </c>
      <c r="N846" s="9" t="s">
        <v>8835</v>
      </c>
      <c r="P846" s="9">
        <v>1</v>
      </c>
      <c r="Q846" s="12"/>
      <c r="R846" s="17">
        <f t="shared" si="39"/>
        <v>2</v>
      </c>
      <c r="S846" s="18">
        <f t="shared" si="40"/>
        <v>8</v>
      </c>
    </row>
    <row r="847" spans="1:19" ht="50.1" customHeight="1" x14ac:dyDescent="0.3">
      <c r="A847" s="9">
        <f t="shared" si="41"/>
        <v>744</v>
      </c>
      <c r="B847" s="9" t="s">
        <v>8826</v>
      </c>
      <c r="C847" s="9" t="s">
        <v>8827</v>
      </c>
      <c r="D847" s="4" t="s">
        <v>265</v>
      </c>
      <c r="E847" s="9" t="s">
        <v>11667</v>
      </c>
      <c r="F847" s="9" t="s">
        <v>817</v>
      </c>
      <c r="G847" s="9" t="s">
        <v>885</v>
      </c>
      <c r="H847" s="9" t="s">
        <v>8836</v>
      </c>
      <c r="I847" s="9" t="s">
        <v>8837</v>
      </c>
      <c r="J847" s="9" t="s">
        <v>589</v>
      </c>
      <c r="K847" s="9" t="s">
        <v>8838</v>
      </c>
      <c r="L847" s="9" t="s">
        <v>591</v>
      </c>
      <c r="M847" s="9" t="s">
        <v>8834</v>
      </c>
      <c r="N847" s="9" t="s">
        <v>8839</v>
      </c>
      <c r="P847" s="9">
        <v>1</v>
      </c>
      <c r="Q847" s="12"/>
      <c r="R847" s="17">
        <f t="shared" si="39"/>
        <v>2</v>
      </c>
      <c r="S847" s="18">
        <f t="shared" si="40"/>
        <v>8</v>
      </c>
    </row>
    <row r="848" spans="1:19" ht="50.1" customHeight="1" x14ac:dyDescent="0.3">
      <c r="A848" s="4">
        <f t="shared" si="41"/>
        <v>745</v>
      </c>
      <c r="B848" s="4" t="s">
        <v>8841</v>
      </c>
      <c r="C848" s="4" t="s">
        <v>7158</v>
      </c>
      <c r="D848" s="4" t="s">
        <v>265</v>
      </c>
      <c r="E848" s="4" t="s">
        <v>11667</v>
      </c>
      <c r="F848" s="4" t="s">
        <v>817</v>
      </c>
      <c r="G848" s="4" t="s">
        <v>885</v>
      </c>
      <c r="H848" s="4" t="s">
        <v>8847</v>
      </c>
      <c r="I848" s="4" t="s">
        <v>8848</v>
      </c>
      <c r="J848" s="4" t="s">
        <v>589</v>
      </c>
      <c r="K848" s="4" t="s">
        <v>1152</v>
      </c>
      <c r="L848" s="4" t="s">
        <v>1753</v>
      </c>
      <c r="M848" s="4" t="s">
        <v>8849</v>
      </c>
      <c r="N848" s="4" t="s">
        <v>8850</v>
      </c>
      <c r="P848" s="4">
        <v>1</v>
      </c>
      <c r="Q848" s="11"/>
      <c r="R848" s="15">
        <f t="shared" si="39"/>
        <v>3</v>
      </c>
      <c r="S848" s="16">
        <f t="shared" si="40"/>
        <v>10</v>
      </c>
    </row>
    <row r="849" spans="1:19" ht="50.1" customHeight="1" x14ac:dyDescent="0.3">
      <c r="A849" s="4">
        <f t="shared" si="41"/>
        <v>745</v>
      </c>
      <c r="B849" s="4" t="s">
        <v>8841</v>
      </c>
      <c r="C849" s="4" t="s">
        <v>7158</v>
      </c>
      <c r="D849" s="4" t="s">
        <v>265</v>
      </c>
      <c r="E849" s="4" t="s">
        <v>11667</v>
      </c>
      <c r="F849" s="4" t="s">
        <v>817</v>
      </c>
      <c r="G849" s="4" t="s">
        <v>818</v>
      </c>
      <c r="H849" s="4" t="s">
        <v>8851</v>
      </c>
      <c r="I849" s="4" t="s">
        <v>8852</v>
      </c>
      <c r="J849" s="4" t="s">
        <v>589</v>
      </c>
      <c r="K849" s="4" t="s">
        <v>1440</v>
      </c>
      <c r="L849" s="4" t="s">
        <v>2096</v>
      </c>
      <c r="M849" s="4" t="s">
        <v>2091</v>
      </c>
      <c r="N849" s="4" t="s">
        <v>8853</v>
      </c>
      <c r="P849" s="4">
        <v>1</v>
      </c>
      <c r="Q849" s="11"/>
      <c r="R849" s="15">
        <f t="shared" si="39"/>
        <v>3</v>
      </c>
      <c r="S849" s="16">
        <f t="shared" si="40"/>
        <v>10</v>
      </c>
    </row>
    <row r="850" spans="1:19" ht="50.1" customHeight="1" x14ac:dyDescent="0.3">
      <c r="A850" s="4">
        <f t="shared" si="41"/>
        <v>745</v>
      </c>
      <c r="B850" s="4" t="s">
        <v>8841</v>
      </c>
      <c r="C850" s="4" t="s">
        <v>7158</v>
      </c>
      <c r="D850" s="4" t="s">
        <v>265</v>
      </c>
      <c r="E850" s="4" t="s">
        <v>11667</v>
      </c>
      <c r="F850" s="4" t="s">
        <v>817</v>
      </c>
      <c r="G850" s="4" t="s">
        <v>818</v>
      </c>
      <c r="H850" s="4" t="s">
        <v>8854</v>
      </c>
      <c r="I850" s="4" t="s">
        <v>8855</v>
      </c>
      <c r="J850" s="4" t="s">
        <v>589</v>
      </c>
      <c r="K850" s="4" t="s">
        <v>3010</v>
      </c>
      <c r="L850" s="4" t="s">
        <v>2096</v>
      </c>
      <c r="M850" s="4" t="s">
        <v>823</v>
      </c>
      <c r="N850" s="4" t="s">
        <v>3146</v>
      </c>
      <c r="P850" s="4">
        <v>1</v>
      </c>
      <c r="Q850" s="11"/>
      <c r="R850" s="15">
        <f t="shared" si="39"/>
        <v>3</v>
      </c>
      <c r="S850" s="16">
        <f t="shared" si="40"/>
        <v>10</v>
      </c>
    </row>
    <row r="851" spans="1:19" ht="50.1" customHeight="1" x14ac:dyDescent="0.3">
      <c r="A851" s="9">
        <f t="shared" si="41"/>
        <v>746</v>
      </c>
      <c r="B851" s="9" t="s">
        <v>8874</v>
      </c>
      <c r="C851" s="9" t="s">
        <v>8875</v>
      </c>
      <c r="D851" s="4" t="s">
        <v>265</v>
      </c>
      <c r="E851" s="9" t="s">
        <v>11667</v>
      </c>
      <c r="F851" s="9" t="s">
        <v>817</v>
      </c>
      <c r="G851" s="9" t="s">
        <v>818</v>
      </c>
      <c r="H851" s="9" t="s">
        <v>8880</v>
      </c>
      <c r="I851" s="9" t="s">
        <v>8881</v>
      </c>
      <c r="J851" s="9" t="s">
        <v>589</v>
      </c>
      <c r="K851" s="9" t="s">
        <v>8882</v>
      </c>
      <c r="L851" s="9" t="s">
        <v>882</v>
      </c>
      <c r="M851" s="9" t="s">
        <v>8883</v>
      </c>
      <c r="N851" s="9" t="s">
        <v>8884</v>
      </c>
      <c r="P851" s="9">
        <v>1</v>
      </c>
      <c r="Q851" s="12"/>
      <c r="R851" s="17">
        <f t="shared" si="39"/>
        <v>2</v>
      </c>
      <c r="S851" s="18">
        <f t="shared" si="40"/>
        <v>8</v>
      </c>
    </row>
    <row r="852" spans="1:19" ht="50.1" customHeight="1" x14ac:dyDescent="0.3">
      <c r="A852" s="9">
        <f t="shared" si="41"/>
        <v>746</v>
      </c>
      <c r="B852" s="9" t="s">
        <v>8874</v>
      </c>
      <c r="C852" s="9" t="s">
        <v>8875</v>
      </c>
      <c r="D852" s="4" t="s">
        <v>265</v>
      </c>
      <c r="E852" s="9" t="s">
        <v>11667</v>
      </c>
      <c r="F852" s="9" t="s">
        <v>817</v>
      </c>
      <c r="G852" s="9" t="s">
        <v>891</v>
      </c>
      <c r="H852" s="9" t="s">
        <v>8885</v>
      </c>
      <c r="I852" s="9" t="s">
        <v>8886</v>
      </c>
      <c r="J852" s="9" t="s">
        <v>589</v>
      </c>
      <c r="K852" s="9" t="s">
        <v>358</v>
      </c>
      <c r="L852" s="9" t="s">
        <v>1118</v>
      </c>
      <c r="M852" s="9" t="s">
        <v>8887</v>
      </c>
      <c r="N852" s="9" t="s">
        <v>8888</v>
      </c>
      <c r="P852" s="9">
        <v>1</v>
      </c>
      <c r="Q852" s="12"/>
      <c r="R852" s="17">
        <f t="shared" si="39"/>
        <v>2</v>
      </c>
      <c r="S852" s="18">
        <f t="shared" si="40"/>
        <v>8</v>
      </c>
    </row>
    <row r="853" spans="1:19" ht="50.1" customHeight="1" x14ac:dyDescent="0.3">
      <c r="A853" s="9">
        <f t="shared" si="41"/>
        <v>746</v>
      </c>
      <c r="B853" s="9" t="s">
        <v>8874</v>
      </c>
      <c r="C853" s="9" t="s">
        <v>8875</v>
      </c>
      <c r="D853" s="4" t="s">
        <v>265</v>
      </c>
      <c r="E853" s="9" t="s">
        <v>11667</v>
      </c>
      <c r="F853" s="9" t="s">
        <v>817</v>
      </c>
      <c r="G853" s="9" t="s">
        <v>818</v>
      </c>
      <c r="H853" s="9" t="s">
        <v>8889</v>
      </c>
      <c r="I853" s="9" t="s">
        <v>8890</v>
      </c>
      <c r="J853" s="9" t="s">
        <v>1123</v>
      </c>
      <c r="K853" s="9" t="s">
        <v>8891</v>
      </c>
      <c r="L853" s="9" t="s">
        <v>8892</v>
      </c>
      <c r="M853" s="9" t="s">
        <v>1213</v>
      </c>
      <c r="N853" s="9" t="s">
        <v>8893</v>
      </c>
      <c r="P853" s="9">
        <v>0</v>
      </c>
      <c r="Q853" s="12" t="s">
        <v>11664</v>
      </c>
      <c r="R853" s="17">
        <f t="shared" si="39"/>
        <v>2</v>
      </c>
      <c r="S853" s="18">
        <f t="shared" si="40"/>
        <v>8</v>
      </c>
    </row>
    <row r="854" spans="1:19" ht="50.1" customHeight="1" x14ac:dyDescent="0.3">
      <c r="A854" s="4">
        <f t="shared" si="41"/>
        <v>747</v>
      </c>
      <c r="B854" s="4" t="s">
        <v>8896</v>
      </c>
      <c r="C854" s="4" t="s">
        <v>8897</v>
      </c>
      <c r="D854" s="4" t="s">
        <v>265</v>
      </c>
      <c r="E854" s="4" t="s">
        <v>11667</v>
      </c>
      <c r="F854" s="4" t="s">
        <v>11660</v>
      </c>
      <c r="G854" s="4" t="s">
        <v>11660</v>
      </c>
      <c r="H854" s="4" t="s">
        <v>11660</v>
      </c>
      <c r="I854" s="4" t="s">
        <v>11660</v>
      </c>
      <c r="J854" s="4" t="s">
        <v>11660</v>
      </c>
      <c r="K854" s="4" t="s">
        <v>11660</v>
      </c>
      <c r="L854" s="4" t="s">
        <v>11660</v>
      </c>
      <c r="M854" s="4" t="s">
        <v>11660</v>
      </c>
      <c r="N854" s="4" t="s">
        <v>11660</v>
      </c>
      <c r="P854" s="4">
        <v>0</v>
      </c>
      <c r="Q854" s="11"/>
      <c r="R854" s="15">
        <f t="shared" si="39"/>
        <v>0</v>
      </c>
      <c r="S854" s="16">
        <f t="shared" si="40"/>
        <v>0</v>
      </c>
    </row>
    <row r="855" spans="1:19" ht="50.1" customHeight="1" x14ac:dyDescent="0.3">
      <c r="A855" s="9">
        <f t="shared" si="41"/>
        <v>748</v>
      </c>
      <c r="B855" s="9" t="s">
        <v>8929</v>
      </c>
      <c r="C855" s="9" t="s">
        <v>8930</v>
      </c>
      <c r="D855" s="4" t="s">
        <v>265</v>
      </c>
      <c r="E855" s="9" t="s">
        <v>11667</v>
      </c>
      <c r="F855" s="9" t="s">
        <v>817</v>
      </c>
      <c r="G855" s="9" t="s">
        <v>891</v>
      </c>
      <c r="H855" s="9" t="s">
        <v>8935</v>
      </c>
      <c r="I855" s="9" t="s">
        <v>8936</v>
      </c>
      <c r="J855" s="9" t="s">
        <v>589</v>
      </c>
      <c r="K855" s="9" t="s">
        <v>1722</v>
      </c>
      <c r="L855" s="9" t="s">
        <v>1297</v>
      </c>
      <c r="M855" s="9" t="s">
        <v>8937</v>
      </c>
      <c r="N855" s="9" t="s">
        <v>8938</v>
      </c>
      <c r="P855" s="9">
        <v>1</v>
      </c>
      <c r="Q855" s="12"/>
      <c r="R855" s="17">
        <f t="shared" si="39"/>
        <v>2</v>
      </c>
      <c r="S855" s="18">
        <f t="shared" si="40"/>
        <v>8</v>
      </c>
    </row>
    <row r="856" spans="1:19" ht="50.1" customHeight="1" x14ac:dyDescent="0.3">
      <c r="A856" s="9">
        <f t="shared" si="41"/>
        <v>748</v>
      </c>
      <c r="B856" s="9" t="s">
        <v>8929</v>
      </c>
      <c r="C856" s="9" t="s">
        <v>8930</v>
      </c>
      <c r="D856" s="4" t="s">
        <v>265</v>
      </c>
      <c r="E856" s="9" t="s">
        <v>11667</v>
      </c>
      <c r="F856" s="9" t="s">
        <v>817</v>
      </c>
      <c r="G856" s="9" t="s">
        <v>2205</v>
      </c>
      <c r="H856" s="9" t="s">
        <v>8939</v>
      </c>
      <c r="I856" s="9" t="s">
        <v>8940</v>
      </c>
      <c r="J856" s="9" t="s">
        <v>589</v>
      </c>
      <c r="K856" s="9" t="s">
        <v>1982</v>
      </c>
      <c r="L856" s="9" t="s">
        <v>2102</v>
      </c>
      <c r="M856" s="9" t="s">
        <v>8941</v>
      </c>
      <c r="N856" s="9" t="s">
        <v>8942</v>
      </c>
      <c r="P856" s="9">
        <v>1</v>
      </c>
      <c r="Q856" s="12"/>
      <c r="R856" s="17">
        <f t="shared" si="39"/>
        <v>2</v>
      </c>
      <c r="S856" s="18">
        <f t="shared" si="40"/>
        <v>8</v>
      </c>
    </row>
    <row r="857" spans="1:19" ht="50.1" customHeight="1" x14ac:dyDescent="0.3">
      <c r="A857" s="4">
        <f t="shared" si="41"/>
        <v>749</v>
      </c>
      <c r="B857" s="4" t="s">
        <v>8983</v>
      </c>
      <c r="C857" s="4" t="s">
        <v>8984</v>
      </c>
      <c r="D857" s="4" t="s">
        <v>265</v>
      </c>
      <c r="E857" s="4" t="s">
        <v>11667</v>
      </c>
      <c r="F857" s="4" t="s">
        <v>11660</v>
      </c>
      <c r="G857" s="4" t="s">
        <v>11660</v>
      </c>
      <c r="H857" s="4" t="s">
        <v>11660</v>
      </c>
      <c r="I857" s="4" t="s">
        <v>11660</v>
      </c>
      <c r="J857" s="4" t="s">
        <v>11660</v>
      </c>
      <c r="K857" s="4" t="s">
        <v>11660</v>
      </c>
      <c r="L857" s="4" t="s">
        <v>11660</v>
      </c>
      <c r="M857" s="4" t="s">
        <v>11660</v>
      </c>
      <c r="N857" s="4" t="s">
        <v>11660</v>
      </c>
      <c r="P857" s="4">
        <v>0</v>
      </c>
      <c r="Q857" s="11"/>
      <c r="R857" s="15">
        <f t="shared" si="39"/>
        <v>0</v>
      </c>
      <c r="S857" s="16">
        <f t="shared" si="40"/>
        <v>0</v>
      </c>
    </row>
    <row r="858" spans="1:19" ht="50.1" customHeight="1" x14ac:dyDescent="0.3">
      <c r="A858" s="9">
        <f t="shared" si="41"/>
        <v>750</v>
      </c>
      <c r="B858" s="9" t="s">
        <v>9005</v>
      </c>
      <c r="C858" s="9" t="s">
        <v>9006</v>
      </c>
      <c r="D858" s="4" t="s">
        <v>265</v>
      </c>
      <c r="E858" s="9" t="s">
        <v>11667</v>
      </c>
      <c r="F858" s="9" t="s">
        <v>817</v>
      </c>
      <c r="G858" s="9" t="s">
        <v>818</v>
      </c>
      <c r="H858" s="9" t="s">
        <v>9011</v>
      </c>
      <c r="I858" s="9" t="s">
        <v>9012</v>
      </c>
      <c r="J858" s="9" t="s">
        <v>589</v>
      </c>
      <c r="K858" s="9" t="s">
        <v>9013</v>
      </c>
      <c r="L858" s="9" t="s">
        <v>591</v>
      </c>
      <c r="M858" s="9" t="s">
        <v>9014</v>
      </c>
      <c r="N858" s="9" t="s">
        <v>9015</v>
      </c>
      <c r="P858" s="9">
        <v>1</v>
      </c>
      <c r="Q858" s="12"/>
      <c r="R858" s="17">
        <f t="shared" si="39"/>
        <v>3</v>
      </c>
      <c r="S858" s="18">
        <f t="shared" si="40"/>
        <v>10</v>
      </c>
    </row>
    <row r="859" spans="1:19" ht="50.1" customHeight="1" x14ac:dyDescent="0.3">
      <c r="A859" s="9">
        <f t="shared" si="41"/>
        <v>750</v>
      </c>
      <c r="B859" s="9" t="s">
        <v>9005</v>
      </c>
      <c r="C859" s="9" t="s">
        <v>9006</v>
      </c>
      <c r="D859" s="4" t="s">
        <v>265</v>
      </c>
      <c r="E859" s="9" t="s">
        <v>11667</v>
      </c>
      <c r="F859" s="9" t="s">
        <v>817</v>
      </c>
      <c r="G859" s="9" t="s">
        <v>818</v>
      </c>
      <c r="H859" s="9" t="s">
        <v>9016</v>
      </c>
      <c r="I859" s="9" t="s">
        <v>9017</v>
      </c>
      <c r="J859" s="9" t="s">
        <v>589</v>
      </c>
      <c r="K859" s="9" t="s">
        <v>9018</v>
      </c>
      <c r="L859" s="9" t="s">
        <v>2007</v>
      </c>
      <c r="M859" s="9" t="s">
        <v>9019</v>
      </c>
      <c r="N859" s="9" t="s">
        <v>9020</v>
      </c>
      <c r="P859" s="9">
        <v>1</v>
      </c>
      <c r="Q859" s="12"/>
      <c r="R859" s="17">
        <f t="shared" si="39"/>
        <v>3</v>
      </c>
      <c r="S859" s="18">
        <f t="shared" si="40"/>
        <v>10</v>
      </c>
    </row>
    <row r="860" spans="1:19" ht="50.1" customHeight="1" x14ac:dyDescent="0.3">
      <c r="A860" s="9">
        <f t="shared" si="41"/>
        <v>750</v>
      </c>
      <c r="B860" s="9" t="s">
        <v>9005</v>
      </c>
      <c r="C860" s="9" t="s">
        <v>9006</v>
      </c>
      <c r="D860" s="4" t="s">
        <v>265</v>
      </c>
      <c r="E860" s="9" t="s">
        <v>11667</v>
      </c>
      <c r="F860" s="9" t="s">
        <v>817</v>
      </c>
      <c r="G860" s="9" t="s">
        <v>818</v>
      </c>
      <c r="H860" s="9" t="s">
        <v>9021</v>
      </c>
      <c r="I860" s="9" t="s">
        <v>9022</v>
      </c>
      <c r="J860" s="9" t="s">
        <v>589</v>
      </c>
      <c r="K860" s="9" t="s">
        <v>5559</v>
      </c>
      <c r="L860" s="9" t="s">
        <v>2096</v>
      </c>
      <c r="M860" s="9" t="s">
        <v>9014</v>
      </c>
      <c r="N860" s="9" t="s">
        <v>9023</v>
      </c>
      <c r="P860" s="9">
        <v>1</v>
      </c>
      <c r="Q860" s="12"/>
      <c r="R860" s="17">
        <f t="shared" si="39"/>
        <v>3</v>
      </c>
      <c r="S860" s="18">
        <f t="shared" si="40"/>
        <v>10</v>
      </c>
    </row>
    <row r="861" spans="1:19" ht="50.1" customHeight="1" x14ac:dyDescent="0.3">
      <c r="A861" s="4">
        <f t="shared" si="41"/>
        <v>751</v>
      </c>
      <c r="B861" s="4" t="s">
        <v>9052</v>
      </c>
      <c r="C861" s="4" t="s">
        <v>9053</v>
      </c>
      <c r="D861" s="4" t="s">
        <v>265</v>
      </c>
      <c r="E861" s="4" t="s">
        <v>11667</v>
      </c>
      <c r="F861" s="4" t="s">
        <v>11660</v>
      </c>
      <c r="G861" s="4" t="s">
        <v>11660</v>
      </c>
      <c r="H861" s="4" t="s">
        <v>11660</v>
      </c>
      <c r="I861" s="4" t="s">
        <v>11660</v>
      </c>
      <c r="J861" s="4" t="s">
        <v>11660</v>
      </c>
      <c r="K861" s="4" t="s">
        <v>11660</v>
      </c>
      <c r="L861" s="4" t="s">
        <v>11660</v>
      </c>
      <c r="M861" s="4" t="s">
        <v>11660</v>
      </c>
      <c r="N861" s="4" t="s">
        <v>11660</v>
      </c>
      <c r="P861" s="4">
        <v>0</v>
      </c>
      <c r="Q861" s="11"/>
      <c r="R861" s="15">
        <f t="shared" si="39"/>
        <v>0</v>
      </c>
      <c r="S861" s="16">
        <f t="shared" si="40"/>
        <v>0</v>
      </c>
    </row>
    <row r="862" spans="1:19" ht="50.1" customHeight="1" x14ac:dyDescent="0.3">
      <c r="A862" s="9">
        <f t="shared" si="41"/>
        <v>752</v>
      </c>
      <c r="B862" s="9" t="s">
        <v>9093</v>
      </c>
      <c r="C862" s="9" t="s">
        <v>9094</v>
      </c>
      <c r="D862" s="4" t="s">
        <v>265</v>
      </c>
      <c r="E862" s="9" t="s">
        <v>11667</v>
      </c>
      <c r="F862" s="9" t="s">
        <v>11660</v>
      </c>
      <c r="G862" s="9" t="s">
        <v>11660</v>
      </c>
      <c r="H862" s="9" t="s">
        <v>11660</v>
      </c>
      <c r="I862" s="9" t="s">
        <v>11660</v>
      </c>
      <c r="J862" s="9" t="s">
        <v>11660</v>
      </c>
      <c r="K862" s="9" t="s">
        <v>11660</v>
      </c>
      <c r="L862" s="9" t="s">
        <v>11660</v>
      </c>
      <c r="M862" s="9" t="s">
        <v>11660</v>
      </c>
      <c r="N862" s="9" t="s">
        <v>11660</v>
      </c>
      <c r="P862" s="9">
        <v>0</v>
      </c>
      <c r="Q862" s="12"/>
      <c r="R862" s="17">
        <f t="shared" si="39"/>
        <v>0</v>
      </c>
      <c r="S862" s="18">
        <f t="shared" si="40"/>
        <v>0</v>
      </c>
    </row>
    <row r="863" spans="1:19" ht="50.1" customHeight="1" x14ac:dyDescent="0.3">
      <c r="A863" s="4">
        <f t="shared" si="41"/>
        <v>753</v>
      </c>
      <c r="B863" s="4" t="s">
        <v>9120</v>
      </c>
      <c r="C863" s="4" t="s">
        <v>9121</v>
      </c>
      <c r="D863" s="4" t="s">
        <v>265</v>
      </c>
      <c r="E863" s="4" t="s">
        <v>11667</v>
      </c>
      <c r="F863" s="4" t="s">
        <v>11660</v>
      </c>
      <c r="G863" s="4" t="s">
        <v>11660</v>
      </c>
      <c r="H863" s="4" t="s">
        <v>11660</v>
      </c>
      <c r="I863" s="4" t="s">
        <v>11660</v>
      </c>
      <c r="J863" s="4" t="s">
        <v>11660</v>
      </c>
      <c r="K863" s="4" t="s">
        <v>11660</v>
      </c>
      <c r="L863" s="4" t="s">
        <v>11660</v>
      </c>
      <c r="M863" s="4" t="s">
        <v>11660</v>
      </c>
      <c r="N863" s="4" t="s">
        <v>11660</v>
      </c>
      <c r="P863" s="4">
        <v>0</v>
      </c>
      <c r="Q863" s="11"/>
      <c r="R863" s="15">
        <f t="shared" si="39"/>
        <v>0</v>
      </c>
      <c r="S863" s="16">
        <f t="shared" si="40"/>
        <v>0</v>
      </c>
    </row>
    <row r="864" spans="1:19" ht="50.1" customHeight="1" x14ac:dyDescent="0.3">
      <c r="A864" s="9">
        <f t="shared" si="41"/>
        <v>754</v>
      </c>
      <c r="B864" s="9" t="s">
        <v>9132</v>
      </c>
      <c r="C864" s="9" t="s">
        <v>9133</v>
      </c>
      <c r="D864" s="4" t="s">
        <v>265</v>
      </c>
      <c r="E864" s="9" t="s">
        <v>11667</v>
      </c>
      <c r="F864" s="9" t="s">
        <v>11660</v>
      </c>
      <c r="G864" s="9" t="s">
        <v>11660</v>
      </c>
      <c r="H864" s="9" t="s">
        <v>11660</v>
      </c>
      <c r="I864" s="9" t="s">
        <v>11660</v>
      </c>
      <c r="J864" s="9" t="s">
        <v>11660</v>
      </c>
      <c r="K864" s="9" t="s">
        <v>11660</v>
      </c>
      <c r="L864" s="9" t="s">
        <v>11660</v>
      </c>
      <c r="M864" s="9" t="s">
        <v>11660</v>
      </c>
      <c r="N864" s="9" t="s">
        <v>11660</v>
      </c>
      <c r="P864" s="9">
        <v>0</v>
      </c>
      <c r="Q864" s="12"/>
      <c r="R864" s="17">
        <f t="shared" si="39"/>
        <v>0</v>
      </c>
      <c r="S864" s="18">
        <f t="shared" si="40"/>
        <v>0</v>
      </c>
    </row>
    <row r="865" spans="1:19" ht="50.1" customHeight="1" x14ac:dyDescent="0.3">
      <c r="A865" s="4">
        <f t="shared" si="41"/>
        <v>755</v>
      </c>
      <c r="B865" s="4" t="s">
        <v>9206</v>
      </c>
      <c r="C865" s="4" t="s">
        <v>9207</v>
      </c>
      <c r="D865" s="4" t="s">
        <v>265</v>
      </c>
      <c r="E865" s="4" t="s">
        <v>11667</v>
      </c>
      <c r="F865" s="4" t="s">
        <v>11660</v>
      </c>
      <c r="G865" s="4" t="s">
        <v>11660</v>
      </c>
      <c r="H865" s="4" t="s">
        <v>11660</v>
      </c>
      <c r="I865" s="4" t="s">
        <v>11660</v>
      </c>
      <c r="J865" s="4" t="s">
        <v>11660</v>
      </c>
      <c r="K865" s="4" t="s">
        <v>11660</v>
      </c>
      <c r="L865" s="4" t="s">
        <v>11660</v>
      </c>
      <c r="M865" s="4" t="s">
        <v>11660</v>
      </c>
      <c r="N865" s="4" t="s">
        <v>11660</v>
      </c>
      <c r="P865" s="4">
        <v>0</v>
      </c>
      <c r="Q865" s="11"/>
      <c r="R865" s="15">
        <f t="shared" si="39"/>
        <v>0</v>
      </c>
      <c r="S865" s="16">
        <f t="shared" si="40"/>
        <v>0</v>
      </c>
    </row>
    <row r="866" spans="1:19" ht="50.1" customHeight="1" x14ac:dyDescent="0.3">
      <c r="A866" s="9">
        <f t="shared" si="41"/>
        <v>756</v>
      </c>
      <c r="B866" s="9" t="s">
        <v>9263</v>
      </c>
      <c r="C866" s="9" t="s">
        <v>9264</v>
      </c>
      <c r="D866" s="4" t="s">
        <v>265</v>
      </c>
      <c r="E866" s="9" t="s">
        <v>11667</v>
      </c>
      <c r="F866" s="9" t="s">
        <v>817</v>
      </c>
      <c r="G866" s="9" t="s">
        <v>818</v>
      </c>
      <c r="H866" s="9" t="s">
        <v>9269</v>
      </c>
      <c r="I866" s="9" t="s">
        <v>9270</v>
      </c>
      <c r="J866" s="9" t="s">
        <v>589</v>
      </c>
      <c r="K866" s="9" t="s">
        <v>3689</v>
      </c>
      <c r="L866" s="9" t="s">
        <v>9271</v>
      </c>
      <c r="M866" s="9" t="s">
        <v>1902</v>
      </c>
      <c r="N866" s="9" t="s">
        <v>9272</v>
      </c>
      <c r="P866" s="9">
        <v>1</v>
      </c>
      <c r="Q866" s="12"/>
      <c r="R866" s="17">
        <f t="shared" si="39"/>
        <v>2</v>
      </c>
      <c r="S866" s="18">
        <f t="shared" si="40"/>
        <v>8</v>
      </c>
    </row>
    <row r="867" spans="1:19" ht="50.1" customHeight="1" x14ac:dyDescent="0.3">
      <c r="A867" s="9">
        <f t="shared" si="41"/>
        <v>756</v>
      </c>
      <c r="B867" s="9" t="s">
        <v>9263</v>
      </c>
      <c r="C867" s="9" t="s">
        <v>9264</v>
      </c>
      <c r="D867" s="4" t="s">
        <v>265</v>
      </c>
      <c r="E867" s="9" t="s">
        <v>11667</v>
      </c>
      <c r="F867" s="9" t="s">
        <v>817</v>
      </c>
      <c r="G867" s="9" t="s">
        <v>818</v>
      </c>
      <c r="H867" s="9" t="s">
        <v>9273</v>
      </c>
      <c r="I867" s="9" t="s">
        <v>9274</v>
      </c>
      <c r="J867" s="9" t="s">
        <v>589</v>
      </c>
      <c r="K867" s="9" t="s">
        <v>3797</v>
      </c>
      <c r="L867" s="9" t="s">
        <v>9275</v>
      </c>
      <c r="M867" s="9" t="s">
        <v>883</v>
      </c>
      <c r="N867" s="9" t="s">
        <v>9276</v>
      </c>
      <c r="P867" s="9">
        <v>1</v>
      </c>
      <c r="Q867" s="12"/>
      <c r="R867" s="17">
        <f t="shared" si="39"/>
        <v>2</v>
      </c>
      <c r="S867" s="18">
        <f t="shared" si="40"/>
        <v>8</v>
      </c>
    </row>
    <row r="868" spans="1:19" ht="50.1" customHeight="1" x14ac:dyDescent="0.3">
      <c r="A868" s="4">
        <f t="shared" si="41"/>
        <v>757</v>
      </c>
      <c r="B868" s="4" t="s">
        <v>9277</v>
      </c>
      <c r="C868" s="4" t="s">
        <v>9278</v>
      </c>
      <c r="D868" s="4" t="s">
        <v>265</v>
      </c>
      <c r="E868" s="4" t="s">
        <v>11667</v>
      </c>
      <c r="F868" s="4" t="s">
        <v>11660</v>
      </c>
      <c r="G868" s="4" t="s">
        <v>11660</v>
      </c>
      <c r="H868" s="4" t="s">
        <v>11660</v>
      </c>
      <c r="I868" s="4" t="s">
        <v>11660</v>
      </c>
      <c r="J868" s="4" t="s">
        <v>11660</v>
      </c>
      <c r="K868" s="4" t="s">
        <v>11660</v>
      </c>
      <c r="L868" s="4" t="s">
        <v>11660</v>
      </c>
      <c r="M868" s="4" t="s">
        <v>11660</v>
      </c>
      <c r="N868" s="4" t="s">
        <v>11660</v>
      </c>
      <c r="P868" s="4">
        <v>0</v>
      </c>
      <c r="Q868" s="11"/>
      <c r="R868" s="15">
        <f t="shared" si="39"/>
        <v>0</v>
      </c>
      <c r="S868" s="16">
        <f t="shared" si="40"/>
        <v>0</v>
      </c>
    </row>
    <row r="869" spans="1:19" ht="50.1" customHeight="1" x14ac:dyDescent="0.3">
      <c r="A869" s="9">
        <f t="shared" si="41"/>
        <v>758</v>
      </c>
      <c r="B869" s="9" t="s">
        <v>9314</v>
      </c>
      <c r="C869" s="9" t="s">
        <v>9315</v>
      </c>
      <c r="D869" s="4" t="s">
        <v>265</v>
      </c>
      <c r="E869" s="9" t="s">
        <v>11667</v>
      </c>
      <c r="F869" s="9" t="s">
        <v>11660</v>
      </c>
      <c r="G869" s="9" t="s">
        <v>11660</v>
      </c>
      <c r="H869" s="9" t="s">
        <v>11660</v>
      </c>
      <c r="I869" s="9" t="s">
        <v>11660</v>
      </c>
      <c r="J869" s="9" t="s">
        <v>11660</v>
      </c>
      <c r="K869" s="9" t="s">
        <v>11660</v>
      </c>
      <c r="L869" s="9" t="s">
        <v>11660</v>
      </c>
      <c r="M869" s="9" t="s">
        <v>11660</v>
      </c>
      <c r="N869" s="9" t="s">
        <v>11660</v>
      </c>
      <c r="P869" s="9">
        <v>0</v>
      </c>
      <c r="Q869" s="12"/>
      <c r="R869" s="17">
        <f t="shared" si="39"/>
        <v>0</v>
      </c>
      <c r="S869" s="18">
        <f t="shared" si="40"/>
        <v>0</v>
      </c>
    </row>
    <row r="870" spans="1:19" ht="50.1" customHeight="1" x14ac:dyDescent="0.3">
      <c r="A870" s="4">
        <f t="shared" si="41"/>
        <v>759</v>
      </c>
      <c r="B870" s="4" t="s">
        <v>9350</v>
      </c>
      <c r="C870" s="4" t="s">
        <v>9351</v>
      </c>
      <c r="D870" s="4" t="s">
        <v>265</v>
      </c>
      <c r="E870" s="4" t="s">
        <v>11667</v>
      </c>
      <c r="F870" s="4" t="s">
        <v>817</v>
      </c>
      <c r="G870" s="4" t="s">
        <v>818</v>
      </c>
      <c r="H870" s="4" t="s">
        <v>9356</v>
      </c>
      <c r="I870" s="4" t="s">
        <v>9357</v>
      </c>
      <c r="J870" s="4" t="s">
        <v>589</v>
      </c>
      <c r="K870" s="4" t="s">
        <v>4590</v>
      </c>
      <c r="L870" s="4" t="s">
        <v>1753</v>
      </c>
      <c r="M870" s="4" t="s">
        <v>1213</v>
      </c>
      <c r="N870" s="4" t="s">
        <v>9358</v>
      </c>
      <c r="P870" s="4">
        <v>1</v>
      </c>
      <c r="Q870" s="11"/>
      <c r="R870" s="15">
        <f t="shared" si="39"/>
        <v>3</v>
      </c>
      <c r="S870" s="16">
        <f t="shared" si="40"/>
        <v>10</v>
      </c>
    </row>
    <row r="871" spans="1:19" ht="50.1" customHeight="1" x14ac:dyDescent="0.3">
      <c r="A871" s="4">
        <f t="shared" si="41"/>
        <v>759</v>
      </c>
      <c r="B871" s="4" t="s">
        <v>9350</v>
      </c>
      <c r="C871" s="4" t="s">
        <v>9351</v>
      </c>
      <c r="D871" s="4" t="s">
        <v>265</v>
      </c>
      <c r="E871" s="4" t="s">
        <v>11667</v>
      </c>
      <c r="F871" s="4" t="s">
        <v>817</v>
      </c>
      <c r="G871" s="4" t="s">
        <v>818</v>
      </c>
      <c r="H871" s="4" t="s">
        <v>9359</v>
      </c>
      <c r="I871" s="4" t="s">
        <v>9360</v>
      </c>
      <c r="J871" s="4" t="s">
        <v>589</v>
      </c>
      <c r="K871" s="4" t="s">
        <v>9361</v>
      </c>
      <c r="L871" s="4" t="s">
        <v>9362</v>
      </c>
      <c r="M871" s="4" t="s">
        <v>2091</v>
      </c>
      <c r="N871" s="4" t="s">
        <v>9363</v>
      </c>
      <c r="P871" s="4">
        <v>1</v>
      </c>
      <c r="Q871" s="11"/>
      <c r="R871" s="15">
        <f t="shared" si="39"/>
        <v>3</v>
      </c>
      <c r="S871" s="16">
        <f t="shared" si="40"/>
        <v>10</v>
      </c>
    </row>
    <row r="872" spans="1:19" ht="50.1" customHeight="1" x14ac:dyDescent="0.3">
      <c r="A872" s="4">
        <f t="shared" si="41"/>
        <v>759</v>
      </c>
      <c r="B872" s="4" t="s">
        <v>9350</v>
      </c>
      <c r="C872" s="4" t="s">
        <v>9351</v>
      </c>
      <c r="D872" s="4" t="s">
        <v>265</v>
      </c>
      <c r="E872" s="4" t="s">
        <v>11667</v>
      </c>
      <c r="F872" s="4" t="s">
        <v>817</v>
      </c>
      <c r="G872" s="4" t="s">
        <v>818</v>
      </c>
      <c r="H872" s="4" t="s">
        <v>9364</v>
      </c>
      <c r="I872" s="4" t="s">
        <v>9365</v>
      </c>
      <c r="J872" s="4" t="s">
        <v>589</v>
      </c>
      <c r="K872" s="4" t="s">
        <v>4508</v>
      </c>
      <c r="L872" s="4" t="s">
        <v>2090</v>
      </c>
      <c r="M872" s="4" t="s">
        <v>9366</v>
      </c>
      <c r="N872" s="4" t="s">
        <v>3146</v>
      </c>
      <c r="P872" s="4">
        <v>1</v>
      </c>
      <c r="Q872" s="11"/>
      <c r="R872" s="15">
        <f t="shared" si="39"/>
        <v>3</v>
      </c>
      <c r="S872" s="16">
        <f t="shared" si="40"/>
        <v>10</v>
      </c>
    </row>
    <row r="873" spans="1:19" ht="50.1" customHeight="1" x14ac:dyDescent="0.3">
      <c r="A873" s="9">
        <f t="shared" si="41"/>
        <v>760</v>
      </c>
      <c r="B873" s="9" t="s">
        <v>9392</v>
      </c>
      <c r="C873" s="9" t="s">
        <v>9393</v>
      </c>
      <c r="D873" s="4" t="s">
        <v>265</v>
      </c>
      <c r="E873" s="9" t="s">
        <v>11667</v>
      </c>
      <c r="F873" s="9" t="s">
        <v>11660</v>
      </c>
      <c r="G873" s="9" t="s">
        <v>11660</v>
      </c>
      <c r="H873" s="9" t="s">
        <v>11660</v>
      </c>
      <c r="I873" s="9" t="s">
        <v>11660</v>
      </c>
      <c r="J873" s="9" t="s">
        <v>11660</v>
      </c>
      <c r="K873" s="9" t="s">
        <v>11660</v>
      </c>
      <c r="L873" s="9" t="s">
        <v>11660</v>
      </c>
      <c r="M873" s="9" t="s">
        <v>11660</v>
      </c>
      <c r="N873" s="9" t="s">
        <v>11660</v>
      </c>
      <c r="P873" s="9">
        <v>0</v>
      </c>
      <c r="Q873" s="12"/>
      <c r="R873" s="17">
        <f t="shared" si="39"/>
        <v>0</v>
      </c>
      <c r="S873" s="18">
        <f t="shared" si="40"/>
        <v>0</v>
      </c>
    </row>
    <row r="874" spans="1:19" ht="50.1" customHeight="1" x14ac:dyDescent="0.3">
      <c r="A874" s="4">
        <f t="shared" si="41"/>
        <v>761</v>
      </c>
      <c r="B874" s="4" t="s">
        <v>9411</v>
      </c>
      <c r="C874" s="4" t="s">
        <v>9412</v>
      </c>
      <c r="D874" s="4" t="s">
        <v>265</v>
      </c>
      <c r="E874" s="4" t="s">
        <v>11667</v>
      </c>
      <c r="F874" s="4" t="s">
        <v>11660</v>
      </c>
      <c r="G874" s="4" t="s">
        <v>11660</v>
      </c>
      <c r="H874" s="4" t="s">
        <v>11660</v>
      </c>
      <c r="I874" s="4" t="s">
        <v>11660</v>
      </c>
      <c r="J874" s="4" t="s">
        <v>11660</v>
      </c>
      <c r="K874" s="4" t="s">
        <v>11660</v>
      </c>
      <c r="L874" s="4" t="s">
        <v>11660</v>
      </c>
      <c r="M874" s="4" t="s">
        <v>11660</v>
      </c>
      <c r="N874" s="4" t="s">
        <v>11660</v>
      </c>
      <c r="P874" s="4">
        <v>0</v>
      </c>
      <c r="Q874" s="11"/>
      <c r="R874" s="15">
        <f t="shared" si="39"/>
        <v>0</v>
      </c>
      <c r="S874" s="16">
        <f t="shared" si="40"/>
        <v>0</v>
      </c>
    </row>
    <row r="875" spans="1:19" ht="50.1" customHeight="1" x14ac:dyDescent="0.3">
      <c r="A875" s="9">
        <f t="shared" si="41"/>
        <v>762</v>
      </c>
      <c r="B875" s="9" t="s">
        <v>9418</v>
      </c>
      <c r="C875" s="9" t="s">
        <v>2793</v>
      </c>
      <c r="D875" s="4" t="s">
        <v>265</v>
      </c>
      <c r="E875" s="9" t="s">
        <v>11667</v>
      </c>
      <c r="F875" s="9" t="s">
        <v>11660</v>
      </c>
      <c r="G875" s="9" t="s">
        <v>11660</v>
      </c>
      <c r="H875" s="9" t="s">
        <v>11660</v>
      </c>
      <c r="I875" s="9" t="s">
        <v>11660</v>
      </c>
      <c r="J875" s="9" t="s">
        <v>11660</v>
      </c>
      <c r="K875" s="9" t="s">
        <v>11660</v>
      </c>
      <c r="L875" s="9" t="s">
        <v>11660</v>
      </c>
      <c r="M875" s="9" t="s">
        <v>11660</v>
      </c>
      <c r="N875" s="9" t="s">
        <v>11660</v>
      </c>
      <c r="P875" s="9">
        <v>0</v>
      </c>
      <c r="Q875" s="12"/>
      <c r="R875" s="17">
        <f t="shared" si="39"/>
        <v>0</v>
      </c>
      <c r="S875" s="18">
        <f t="shared" si="40"/>
        <v>0</v>
      </c>
    </row>
    <row r="876" spans="1:19" ht="50.1" customHeight="1" x14ac:dyDescent="0.3">
      <c r="A876" s="4">
        <f t="shared" si="41"/>
        <v>763</v>
      </c>
      <c r="B876" s="4" t="s">
        <v>9427</v>
      </c>
      <c r="C876" s="4" t="s">
        <v>9428</v>
      </c>
      <c r="D876" s="4" t="s">
        <v>265</v>
      </c>
      <c r="E876" s="4" t="s">
        <v>11667</v>
      </c>
      <c r="F876" s="4" t="s">
        <v>11660</v>
      </c>
      <c r="G876" s="4" t="s">
        <v>11660</v>
      </c>
      <c r="H876" s="4" t="s">
        <v>11660</v>
      </c>
      <c r="I876" s="4" t="s">
        <v>11660</v>
      </c>
      <c r="J876" s="4" t="s">
        <v>11660</v>
      </c>
      <c r="K876" s="4" t="s">
        <v>11660</v>
      </c>
      <c r="L876" s="4" t="s">
        <v>11660</v>
      </c>
      <c r="M876" s="4" t="s">
        <v>11660</v>
      </c>
      <c r="N876" s="4" t="s">
        <v>11660</v>
      </c>
      <c r="P876" s="4">
        <v>0</v>
      </c>
      <c r="Q876" s="11"/>
      <c r="R876" s="15">
        <f t="shared" si="39"/>
        <v>0</v>
      </c>
      <c r="S876" s="16">
        <f t="shared" si="40"/>
        <v>0</v>
      </c>
    </row>
    <row r="877" spans="1:19" ht="50.1" customHeight="1" x14ac:dyDescent="0.3">
      <c r="A877" s="9">
        <f t="shared" si="41"/>
        <v>764</v>
      </c>
      <c r="B877" s="9" t="s">
        <v>9529</v>
      </c>
      <c r="C877" s="9" t="s">
        <v>9530</v>
      </c>
      <c r="D877" s="4" t="s">
        <v>265</v>
      </c>
      <c r="E877" s="9" t="s">
        <v>11667</v>
      </c>
      <c r="F877" s="9" t="s">
        <v>11660</v>
      </c>
      <c r="G877" s="9" t="s">
        <v>11660</v>
      </c>
      <c r="H877" s="9" t="s">
        <v>11660</v>
      </c>
      <c r="I877" s="9" t="s">
        <v>11660</v>
      </c>
      <c r="J877" s="9" t="s">
        <v>11660</v>
      </c>
      <c r="K877" s="9" t="s">
        <v>11660</v>
      </c>
      <c r="L877" s="9" t="s">
        <v>11660</v>
      </c>
      <c r="M877" s="9" t="s">
        <v>11660</v>
      </c>
      <c r="N877" s="9" t="s">
        <v>11660</v>
      </c>
      <c r="P877" s="9">
        <v>0</v>
      </c>
      <c r="Q877" s="12"/>
      <c r="R877" s="17">
        <f t="shared" si="39"/>
        <v>0</v>
      </c>
      <c r="S877" s="18">
        <f t="shared" si="40"/>
        <v>0</v>
      </c>
    </row>
    <row r="878" spans="1:19" ht="50.1" customHeight="1" x14ac:dyDescent="0.3">
      <c r="A878" s="4">
        <f t="shared" si="41"/>
        <v>765</v>
      </c>
      <c r="B878" s="4" t="s">
        <v>9547</v>
      </c>
      <c r="C878" s="4" t="s">
        <v>9548</v>
      </c>
      <c r="D878" s="4" t="s">
        <v>265</v>
      </c>
      <c r="E878" s="4" t="s">
        <v>11667</v>
      </c>
      <c r="F878" s="4" t="s">
        <v>11660</v>
      </c>
      <c r="G878" s="4" t="s">
        <v>11660</v>
      </c>
      <c r="H878" s="4" t="s">
        <v>11660</v>
      </c>
      <c r="I878" s="4" t="s">
        <v>11660</v>
      </c>
      <c r="J878" s="4" t="s">
        <v>11660</v>
      </c>
      <c r="K878" s="4" t="s">
        <v>11660</v>
      </c>
      <c r="L878" s="4" t="s">
        <v>11660</v>
      </c>
      <c r="M878" s="4" t="s">
        <v>11660</v>
      </c>
      <c r="N878" s="4" t="s">
        <v>11660</v>
      </c>
      <c r="P878" s="4">
        <v>0</v>
      </c>
      <c r="Q878" s="11"/>
      <c r="R878" s="15">
        <f t="shared" si="39"/>
        <v>0</v>
      </c>
      <c r="S878" s="16">
        <f t="shared" si="40"/>
        <v>0</v>
      </c>
    </row>
    <row r="879" spans="1:19" ht="50.1" customHeight="1" x14ac:dyDescent="0.3">
      <c r="A879" s="9">
        <f t="shared" si="41"/>
        <v>766</v>
      </c>
      <c r="B879" s="9" t="s">
        <v>9595</v>
      </c>
      <c r="C879" s="9" t="s">
        <v>9596</v>
      </c>
      <c r="D879" s="4" t="s">
        <v>265</v>
      </c>
      <c r="E879" s="9" t="s">
        <v>11667</v>
      </c>
      <c r="F879" s="9" t="s">
        <v>817</v>
      </c>
      <c r="G879" s="9" t="s">
        <v>818</v>
      </c>
      <c r="H879" s="9" t="s">
        <v>9601</v>
      </c>
      <c r="I879" s="9" t="s">
        <v>9602</v>
      </c>
      <c r="J879" s="9" t="s">
        <v>589</v>
      </c>
      <c r="K879" s="9" t="s">
        <v>8379</v>
      </c>
      <c r="L879" s="9" t="s">
        <v>591</v>
      </c>
      <c r="M879" s="9" t="s">
        <v>9603</v>
      </c>
      <c r="N879" s="9" t="s">
        <v>9604</v>
      </c>
      <c r="P879" s="9">
        <v>1</v>
      </c>
      <c r="Q879" s="12"/>
      <c r="R879" s="17">
        <f t="shared" si="39"/>
        <v>2</v>
      </c>
      <c r="S879" s="18">
        <f t="shared" si="40"/>
        <v>8</v>
      </c>
    </row>
    <row r="880" spans="1:19" ht="50.1" customHeight="1" x14ac:dyDescent="0.3">
      <c r="A880" s="9">
        <f t="shared" si="41"/>
        <v>766</v>
      </c>
      <c r="B880" s="9" t="s">
        <v>9595</v>
      </c>
      <c r="C880" s="9" t="s">
        <v>9596</v>
      </c>
      <c r="D880" s="4" t="s">
        <v>265</v>
      </c>
      <c r="E880" s="9" t="s">
        <v>11667</v>
      </c>
      <c r="F880" s="9" t="s">
        <v>817</v>
      </c>
      <c r="G880" s="9" t="s">
        <v>818</v>
      </c>
      <c r="H880" s="9" t="s">
        <v>9605</v>
      </c>
      <c r="I880" s="9" t="s">
        <v>9606</v>
      </c>
      <c r="J880" s="9" t="s">
        <v>1123</v>
      </c>
      <c r="K880" s="9" t="s">
        <v>8891</v>
      </c>
      <c r="L880" s="9" t="s">
        <v>9607</v>
      </c>
      <c r="M880" s="9" t="s">
        <v>9603</v>
      </c>
      <c r="N880" s="9" t="s">
        <v>9608</v>
      </c>
      <c r="P880" s="9">
        <v>0</v>
      </c>
      <c r="Q880" s="12" t="s">
        <v>11664</v>
      </c>
      <c r="R880" s="17">
        <f t="shared" si="39"/>
        <v>2</v>
      </c>
      <c r="S880" s="18">
        <f t="shared" si="40"/>
        <v>8</v>
      </c>
    </row>
    <row r="881" spans="1:19" ht="50.1" customHeight="1" x14ac:dyDescent="0.3">
      <c r="A881" s="9">
        <f t="shared" si="41"/>
        <v>766</v>
      </c>
      <c r="B881" s="9" t="s">
        <v>9595</v>
      </c>
      <c r="C881" s="9" t="s">
        <v>9596</v>
      </c>
      <c r="D881" s="4" t="s">
        <v>265</v>
      </c>
      <c r="E881" s="9" t="s">
        <v>11667</v>
      </c>
      <c r="F881" s="9" t="s">
        <v>817</v>
      </c>
      <c r="G881" s="9" t="s">
        <v>818</v>
      </c>
      <c r="H881" s="9" t="s">
        <v>9609</v>
      </c>
      <c r="I881" s="9" t="s">
        <v>9610</v>
      </c>
      <c r="J881" s="9" t="s">
        <v>589</v>
      </c>
      <c r="K881" s="9" t="s">
        <v>7361</v>
      </c>
      <c r="L881" s="9" t="s">
        <v>5121</v>
      </c>
      <c r="M881" s="9" t="s">
        <v>9611</v>
      </c>
      <c r="N881" s="9" t="s">
        <v>9612</v>
      </c>
      <c r="P881" s="9">
        <v>1</v>
      </c>
      <c r="Q881" s="12"/>
      <c r="R881" s="17">
        <f t="shared" si="39"/>
        <v>2</v>
      </c>
      <c r="S881" s="18">
        <f t="shared" si="40"/>
        <v>8</v>
      </c>
    </row>
    <row r="882" spans="1:19" ht="50.1" customHeight="1" x14ac:dyDescent="0.3">
      <c r="A882" s="4">
        <f t="shared" si="41"/>
        <v>767</v>
      </c>
      <c r="B882" s="4" t="s">
        <v>9637</v>
      </c>
      <c r="C882" s="4" t="s">
        <v>9638</v>
      </c>
      <c r="D882" s="4" t="s">
        <v>265</v>
      </c>
      <c r="E882" s="4" t="s">
        <v>11667</v>
      </c>
      <c r="F882" s="4" t="s">
        <v>11660</v>
      </c>
      <c r="G882" s="4" t="s">
        <v>11660</v>
      </c>
      <c r="H882" s="4" t="s">
        <v>11660</v>
      </c>
      <c r="I882" s="4" t="s">
        <v>11660</v>
      </c>
      <c r="J882" s="4" t="s">
        <v>11660</v>
      </c>
      <c r="K882" s="4" t="s">
        <v>11660</v>
      </c>
      <c r="L882" s="4" t="s">
        <v>11660</v>
      </c>
      <c r="M882" s="4" t="s">
        <v>11660</v>
      </c>
      <c r="N882" s="4" t="s">
        <v>11660</v>
      </c>
      <c r="P882" s="4">
        <v>0</v>
      </c>
      <c r="Q882" s="11"/>
      <c r="R882" s="15">
        <f t="shared" si="39"/>
        <v>0</v>
      </c>
      <c r="S882" s="16">
        <f t="shared" si="40"/>
        <v>0</v>
      </c>
    </row>
    <row r="883" spans="1:19" ht="50.1" customHeight="1" x14ac:dyDescent="0.3">
      <c r="A883" s="9">
        <f t="shared" si="41"/>
        <v>768</v>
      </c>
      <c r="B883" s="9" t="s">
        <v>9654</v>
      </c>
      <c r="C883" s="9" t="s">
        <v>9655</v>
      </c>
      <c r="D883" s="4" t="s">
        <v>265</v>
      </c>
      <c r="E883" s="9" t="s">
        <v>11667</v>
      </c>
      <c r="F883" s="9" t="s">
        <v>817</v>
      </c>
      <c r="G883" s="9" t="s">
        <v>818</v>
      </c>
      <c r="H883" s="9" t="s">
        <v>9660</v>
      </c>
      <c r="I883" s="9" t="s">
        <v>9661</v>
      </c>
      <c r="J883" s="9" t="s">
        <v>589</v>
      </c>
      <c r="K883" s="9" t="s">
        <v>6799</v>
      </c>
      <c r="L883" s="9" t="s">
        <v>1753</v>
      </c>
      <c r="M883" s="9" t="s">
        <v>9662</v>
      </c>
      <c r="N883" s="9" t="s">
        <v>9663</v>
      </c>
      <c r="P883" s="9">
        <v>1</v>
      </c>
      <c r="Q883" s="12"/>
      <c r="R883" s="17">
        <f t="shared" si="39"/>
        <v>2</v>
      </c>
      <c r="S883" s="18">
        <f t="shared" si="40"/>
        <v>8</v>
      </c>
    </row>
    <row r="884" spans="1:19" ht="50.1" customHeight="1" x14ac:dyDescent="0.3">
      <c r="A884" s="9">
        <f t="shared" si="41"/>
        <v>768</v>
      </c>
      <c r="B884" s="9" t="s">
        <v>9654</v>
      </c>
      <c r="C884" s="9" t="s">
        <v>9655</v>
      </c>
      <c r="D884" s="4" t="s">
        <v>265</v>
      </c>
      <c r="E884" s="9" t="s">
        <v>11667</v>
      </c>
      <c r="F884" s="9" t="s">
        <v>817</v>
      </c>
      <c r="G884" s="9" t="s">
        <v>818</v>
      </c>
      <c r="H884" s="9" t="s">
        <v>9664</v>
      </c>
      <c r="I884" s="9" t="s">
        <v>9665</v>
      </c>
      <c r="J884" s="9" t="s">
        <v>589</v>
      </c>
      <c r="K884" s="9" t="s">
        <v>2366</v>
      </c>
      <c r="L884" s="9" t="s">
        <v>822</v>
      </c>
      <c r="M884" s="9" t="s">
        <v>9666</v>
      </c>
      <c r="N884" s="9" t="s">
        <v>9667</v>
      </c>
      <c r="P884" s="9">
        <v>1</v>
      </c>
      <c r="Q884" s="12"/>
      <c r="R884" s="17">
        <f t="shared" si="39"/>
        <v>2</v>
      </c>
      <c r="S884" s="18">
        <f t="shared" si="40"/>
        <v>8</v>
      </c>
    </row>
    <row r="885" spans="1:19" ht="50.1" customHeight="1" x14ac:dyDescent="0.3">
      <c r="A885" s="4">
        <f t="shared" si="41"/>
        <v>769</v>
      </c>
      <c r="B885" s="4" t="s">
        <v>9686</v>
      </c>
      <c r="C885" s="4" t="s">
        <v>9687</v>
      </c>
      <c r="D885" s="4" t="s">
        <v>265</v>
      </c>
      <c r="E885" s="4" t="s">
        <v>11667</v>
      </c>
      <c r="F885" s="4" t="s">
        <v>11660</v>
      </c>
      <c r="G885" s="4" t="s">
        <v>11660</v>
      </c>
      <c r="H885" s="4" t="s">
        <v>11660</v>
      </c>
      <c r="I885" s="4" t="s">
        <v>11660</v>
      </c>
      <c r="J885" s="4" t="s">
        <v>11660</v>
      </c>
      <c r="K885" s="4" t="s">
        <v>11660</v>
      </c>
      <c r="L885" s="4" t="s">
        <v>11660</v>
      </c>
      <c r="M885" s="4" t="s">
        <v>11660</v>
      </c>
      <c r="N885" s="4" t="s">
        <v>11660</v>
      </c>
      <c r="P885" s="4">
        <v>0</v>
      </c>
      <c r="Q885" s="11"/>
      <c r="R885" s="15">
        <f t="shared" si="39"/>
        <v>0</v>
      </c>
      <c r="S885" s="16">
        <f t="shared" si="40"/>
        <v>0</v>
      </c>
    </row>
    <row r="886" spans="1:19" ht="50.1" customHeight="1" x14ac:dyDescent="0.3">
      <c r="A886" s="9">
        <f t="shared" si="41"/>
        <v>770</v>
      </c>
      <c r="B886" s="9" t="s">
        <v>9722</v>
      </c>
      <c r="C886" s="9" t="s">
        <v>9723</v>
      </c>
      <c r="D886" s="4" t="s">
        <v>265</v>
      </c>
      <c r="E886" s="9" t="s">
        <v>11667</v>
      </c>
      <c r="F886" s="9" t="s">
        <v>11660</v>
      </c>
      <c r="G886" s="9" t="s">
        <v>11660</v>
      </c>
      <c r="H886" s="9" t="s">
        <v>11660</v>
      </c>
      <c r="I886" s="9" t="s">
        <v>11660</v>
      </c>
      <c r="J886" s="9" t="s">
        <v>11660</v>
      </c>
      <c r="K886" s="9" t="s">
        <v>11660</v>
      </c>
      <c r="L886" s="9" t="s">
        <v>11660</v>
      </c>
      <c r="M886" s="9" t="s">
        <v>11660</v>
      </c>
      <c r="N886" s="9" t="s">
        <v>11660</v>
      </c>
      <c r="P886" s="9">
        <v>0</v>
      </c>
      <c r="Q886" s="12"/>
      <c r="R886" s="17">
        <f t="shared" si="39"/>
        <v>0</v>
      </c>
      <c r="S886" s="18">
        <f t="shared" si="40"/>
        <v>0</v>
      </c>
    </row>
    <row r="887" spans="1:19" ht="50.1" customHeight="1" x14ac:dyDescent="0.3">
      <c r="A887" s="4">
        <f t="shared" si="41"/>
        <v>771</v>
      </c>
      <c r="B887" s="4" t="s">
        <v>9744</v>
      </c>
      <c r="C887" s="4" t="s">
        <v>9745</v>
      </c>
      <c r="D887" s="4" t="s">
        <v>265</v>
      </c>
      <c r="E887" s="4" t="s">
        <v>11667</v>
      </c>
      <c r="F887" s="4" t="s">
        <v>11660</v>
      </c>
      <c r="G887" s="4" t="s">
        <v>11660</v>
      </c>
      <c r="H887" s="4" t="s">
        <v>11660</v>
      </c>
      <c r="I887" s="4" t="s">
        <v>11660</v>
      </c>
      <c r="J887" s="4" t="s">
        <v>11660</v>
      </c>
      <c r="K887" s="4" t="s">
        <v>11660</v>
      </c>
      <c r="L887" s="4" t="s">
        <v>11660</v>
      </c>
      <c r="M887" s="4" t="s">
        <v>11660</v>
      </c>
      <c r="N887" s="4" t="s">
        <v>11660</v>
      </c>
      <c r="P887" s="4">
        <v>0</v>
      </c>
      <c r="Q887" s="11"/>
      <c r="R887" s="15">
        <f t="shared" si="39"/>
        <v>0</v>
      </c>
      <c r="S887" s="16">
        <f t="shared" si="40"/>
        <v>0</v>
      </c>
    </row>
    <row r="888" spans="1:19" ht="50.1" customHeight="1" x14ac:dyDescent="0.3">
      <c r="A888" s="9">
        <f t="shared" si="41"/>
        <v>772</v>
      </c>
      <c r="B888" s="9" t="s">
        <v>9767</v>
      </c>
      <c r="C888" s="9" t="s">
        <v>9768</v>
      </c>
      <c r="D888" s="4" t="s">
        <v>265</v>
      </c>
      <c r="E888" s="9" t="s">
        <v>11667</v>
      </c>
      <c r="F888" s="9" t="s">
        <v>11660</v>
      </c>
      <c r="G888" s="9" t="s">
        <v>11660</v>
      </c>
      <c r="H888" s="9" t="s">
        <v>11660</v>
      </c>
      <c r="I888" s="9" t="s">
        <v>11660</v>
      </c>
      <c r="J888" s="9" t="s">
        <v>11660</v>
      </c>
      <c r="K888" s="9" t="s">
        <v>11660</v>
      </c>
      <c r="L888" s="9" t="s">
        <v>11660</v>
      </c>
      <c r="M888" s="9" t="s">
        <v>11660</v>
      </c>
      <c r="N888" s="9" t="s">
        <v>11660</v>
      </c>
      <c r="P888" s="9">
        <v>0</v>
      </c>
      <c r="Q888" s="12"/>
      <c r="R888" s="17">
        <f t="shared" si="39"/>
        <v>0</v>
      </c>
      <c r="S888" s="18">
        <f t="shared" si="40"/>
        <v>0</v>
      </c>
    </row>
    <row r="889" spans="1:19" ht="50.1" customHeight="1" x14ac:dyDescent="0.3">
      <c r="A889" s="4">
        <f t="shared" si="41"/>
        <v>773</v>
      </c>
      <c r="B889" s="4" t="s">
        <v>9783</v>
      </c>
      <c r="C889" s="4" t="s">
        <v>9784</v>
      </c>
      <c r="D889" s="4" t="s">
        <v>265</v>
      </c>
      <c r="E889" s="4" t="s">
        <v>11667</v>
      </c>
      <c r="F889" s="4" t="s">
        <v>817</v>
      </c>
      <c r="G889" s="4" t="s">
        <v>9789</v>
      </c>
      <c r="H889" s="4" t="s">
        <v>9790</v>
      </c>
      <c r="I889" s="4" t="s">
        <v>9791</v>
      </c>
      <c r="J889" s="4" t="s">
        <v>589</v>
      </c>
      <c r="K889" s="4" t="s">
        <v>9792</v>
      </c>
      <c r="L889" s="4" t="s">
        <v>9793</v>
      </c>
      <c r="M889" s="4" t="s">
        <v>2091</v>
      </c>
      <c r="N889" s="4" t="s">
        <v>11669</v>
      </c>
      <c r="P889" s="4">
        <v>1</v>
      </c>
      <c r="Q889" s="11" t="s">
        <v>11670</v>
      </c>
      <c r="R889" s="15">
        <f t="shared" si="39"/>
        <v>2</v>
      </c>
      <c r="S889" s="16">
        <f t="shared" si="40"/>
        <v>8</v>
      </c>
    </row>
    <row r="890" spans="1:19" ht="50.1" customHeight="1" x14ac:dyDescent="0.3">
      <c r="A890" s="4">
        <f t="shared" si="41"/>
        <v>773</v>
      </c>
      <c r="B890" s="4" t="s">
        <v>9783</v>
      </c>
      <c r="C890" s="4" t="s">
        <v>9784</v>
      </c>
      <c r="D890" s="4" t="s">
        <v>265</v>
      </c>
      <c r="E890" s="4" t="s">
        <v>11667</v>
      </c>
      <c r="F890" s="4" t="s">
        <v>817</v>
      </c>
      <c r="G890" s="4" t="s">
        <v>9789</v>
      </c>
      <c r="H890" s="4" t="s">
        <v>9794</v>
      </c>
      <c r="I890" s="4" t="s">
        <v>9795</v>
      </c>
      <c r="J890" s="4" t="s">
        <v>589</v>
      </c>
      <c r="K890" s="4" t="s">
        <v>6136</v>
      </c>
      <c r="L890" s="4" t="s">
        <v>591</v>
      </c>
      <c r="M890" s="4" t="s">
        <v>1660</v>
      </c>
      <c r="N890" s="4" t="s">
        <v>1661</v>
      </c>
      <c r="P890" s="4">
        <v>1</v>
      </c>
      <c r="Q890" s="11" t="s">
        <v>11670</v>
      </c>
      <c r="R890" s="15">
        <f t="shared" si="39"/>
        <v>2</v>
      </c>
      <c r="S890" s="16">
        <f t="shared" si="40"/>
        <v>8</v>
      </c>
    </row>
    <row r="891" spans="1:19" ht="50.1" customHeight="1" x14ac:dyDescent="0.3">
      <c r="A891" s="9">
        <f t="shared" si="41"/>
        <v>774</v>
      </c>
      <c r="B891" s="9" t="s">
        <v>9886</v>
      </c>
      <c r="C891" s="9" t="s">
        <v>9887</v>
      </c>
      <c r="D891" s="4" t="s">
        <v>265</v>
      </c>
      <c r="E891" s="9" t="s">
        <v>11667</v>
      </c>
      <c r="F891" s="9" t="s">
        <v>11660</v>
      </c>
      <c r="G891" s="9" t="s">
        <v>11660</v>
      </c>
      <c r="H891" s="9" t="s">
        <v>11660</v>
      </c>
      <c r="I891" s="9" t="s">
        <v>11660</v>
      </c>
      <c r="J891" s="9" t="s">
        <v>11660</v>
      </c>
      <c r="K891" s="9" t="s">
        <v>11660</v>
      </c>
      <c r="L891" s="9" t="s">
        <v>11660</v>
      </c>
      <c r="M891" s="9" t="s">
        <v>11660</v>
      </c>
      <c r="N891" s="9" t="s">
        <v>11660</v>
      </c>
      <c r="P891" s="9">
        <v>0</v>
      </c>
      <c r="Q891" s="12"/>
      <c r="R891" s="17">
        <f t="shared" si="39"/>
        <v>0</v>
      </c>
      <c r="S891" s="18">
        <f t="shared" si="40"/>
        <v>0</v>
      </c>
    </row>
    <row r="892" spans="1:19" ht="50.1" customHeight="1" x14ac:dyDescent="0.3">
      <c r="A892" s="4">
        <f t="shared" si="41"/>
        <v>775</v>
      </c>
      <c r="B892" s="4" t="s">
        <v>9896</v>
      </c>
      <c r="C892" s="4" t="s">
        <v>9897</v>
      </c>
      <c r="D892" s="4" t="s">
        <v>265</v>
      </c>
      <c r="E892" s="4" t="s">
        <v>11667</v>
      </c>
      <c r="F892" s="4" t="s">
        <v>11660</v>
      </c>
      <c r="G892" s="4" t="s">
        <v>11660</v>
      </c>
      <c r="H892" s="4" t="s">
        <v>11660</v>
      </c>
      <c r="I892" s="4" t="s">
        <v>11660</v>
      </c>
      <c r="J892" s="4" t="s">
        <v>11660</v>
      </c>
      <c r="K892" s="4" t="s">
        <v>11660</v>
      </c>
      <c r="L892" s="4" t="s">
        <v>11660</v>
      </c>
      <c r="M892" s="4" t="s">
        <v>11660</v>
      </c>
      <c r="N892" s="4" t="s">
        <v>11660</v>
      </c>
      <c r="P892" s="4">
        <v>0</v>
      </c>
      <c r="Q892" s="11"/>
      <c r="R892" s="15">
        <f t="shared" si="39"/>
        <v>0</v>
      </c>
      <c r="S892" s="16">
        <f t="shared" si="40"/>
        <v>0</v>
      </c>
    </row>
    <row r="893" spans="1:19" ht="50.1" customHeight="1" x14ac:dyDescent="0.3">
      <c r="A893" s="9">
        <f t="shared" si="41"/>
        <v>776</v>
      </c>
      <c r="B893" s="9" t="s">
        <v>9906</v>
      </c>
      <c r="C893" s="9" t="s">
        <v>9907</v>
      </c>
      <c r="D893" s="4" t="s">
        <v>265</v>
      </c>
      <c r="E893" s="9" t="s">
        <v>11667</v>
      </c>
      <c r="F893" s="9" t="s">
        <v>11660</v>
      </c>
      <c r="G893" s="9" t="s">
        <v>11660</v>
      </c>
      <c r="H893" s="9" t="s">
        <v>11660</v>
      </c>
      <c r="I893" s="9" t="s">
        <v>11660</v>
      </c>
      <c r="J893" s="9" t="s">
        <v>11660</v>
      </c>
      <c r="K893" s="9" t="s">
        <v>11660</v>
      </c>
      <c r="L893" s="9" t="s">
        <v>11660</v>
      </c>
      <c r="M893" s="9" t="s">
        <v>11660</v>
      </c>
      <c r="N893" s="9" t="s">
        <v>11660</v>
      </c>
      <c r="P893" s="9">
        <v>0</v>
      </c>
      <c r="Q893" s="12"/>
      <c r="R893" s="17">
        <f t="shared" si="39"/>
        <v>0</v>
      </c>
      <c r="S893" s="18">
        <f t="shared" si="40"/>
        <v>0</v>
      </c>
    </row>
    <row r="894" spans="1:19" ht="50.1" customHeight="1" x14ac:dyDescent="0.3">
      <c r="A894" s="4">
        <f t="shared" si="41"/>
        <v>777</v>
      </c>
      <c r="B894" s="4" t="s">
        <v>9930</v>
      </c>
      <c r="C894" s="4" t="s">
        <v>9931</v>
      </c>
      <c r="D894" s="4" t="s">
        <v>265</v>
      </c>
      <c r="E894" s="4" t="s">
        <v>11667</v>
      </c>
      <c r="F894" s="4" t="s">
        <v>11660</v>
      </c>
      <c r="G894" s="4" t="s">
        <v>11660</v>
      </c>
      <c r="H894" s="4" t="s">
        <v>11660</v>
      </c>
      <c r="I894" s="4" t="s">
        <v>11660</v>
      </c>
      <c r="J894" s="4" t="s">
        <v>11660</v>
      </c>
      <c r="K894" s="4" t="s">
        <v>11660</v>
      </c>
      <c r="L894" s="4" t="s">
        <v>11660</v>
      </c>
      <c r="M894" s="4" t="s">
        <v>11660</v>
      </c>
      <c r="N894" s="4" t="s">
        <v>11660</v>
      </c>
      <c r="P894" s="4">
        <v>0</v>
      </c>
      <c r="Q894" s="11"/>
      <c r="R894" s="15">
        <f t="shared" si="39"/>
        <v>0</v>
      </c>
      <c r="S894" s="16">
        <f t="shared" si="40"/>
        <v>0</v>
      </c>
    </row>
    <row r="895" spans="1:19" ht="50.1" customHeight="1" x14ac:dyDescent="0.3">
      <c r="A895" s="9">
        <f t="shared" si="41"/>
        <v>778</v>
      </c>
      <c r="B895" s="9" t="s">
        <v>9956</v>
      </c>
      <c r="C895" s="9" t="s">
        <v>9957</v>
      </c>
      <c r="D895" s="4" t="s">
        <v>265</v>
      </c>
      <c r="E895" s="9" t="s">
        <v>11667</v>
      </c>
      <c r="F895" s="9" t="s">
        <v>11660</v>
      </c>
      <c r="G895" s="9" t="s">
        <v>11660</v>
      </c>
      <c r="H895" s="9" t="s">
        <v>11660</v>
      </c>
      <c r="I895" s="9" t="s">
        <v>11660</v>
      </c>
      <c r="J895" s="9" t="s">
        <v>11660</v>
      </c>
      <c r="K895" s="9" t="s">
        <v>11660</v>
      </c>
      <c r="L895" s="9" t="s">
        <v>11660</v>
      </c>
      <c r="M895" s="9" t="s">
        <v>11660</v>
      </c>
      <c r="N895" s="9" t="s">
        <v>11660</v>
      </c>
      <c r="P895" s="9">
        <v>0</v>
      </c>
      <c r="Q895" s="12"/>
      <c r="R895" s="17">
        <f t="shared" si="39"/>
        <v>0</v>
      </c>
      <c r="S895" s="18">
        <f t="shared" si="40"/>
        <v>0</v>
      </c>
    </row>
    <row r="896" spans="1:19" ht="50.1" customHeight="1" x14ac:dyDescent="0.3">
      <c r="A896" s="4">
        <f t="shared" si="41"/>
        <v>779</v>
      </c>
      <c r="B896" s="4" t="s">
        <v>9975</v>
      </c>
      <c r="C896" s="4" t="s">
        <v>9976</v>
      </c>
      <c r="D896" s="4" t="s">
        <v>265</v>
      </c>
      <c r="E896" s="4" t="s">
        <v>11667</v>
      </c>
      <c r="F896" s="4" t="s">
        <v>11660</v>
      </c>
      <c r="G896" s="4" t="s">
        <v>11660</v>
      </c>
      <c r="H896" s="4" t="s">
        <v>11660</v>
      </c>
      <c r="I896" s="4" t="s">
        <v>11660</v>
      </c>
      <c r="J896" s="4" t="s">
        <v>11660</v>
      </c>
      <c r="K896" s="4" t="s">
        <v>11660</v>
      </c>
      <c r="L896" s="4" t="s">
        <v>11660</v>
      </c>
      <c r="M896" s="4" t="s">
        <v>11660</v>
      </c>
      <c r="N896" s="4" t="s">
        <v>11660</v>
      </c>
      <c r="P896" s="4">
        <v>0</v>
      </c>
      <c r="Q896" s="11"/>
      <c r="R896" s="15">
        <f t="shared" si="39"/>
        <v>0</v>
      </c>
      <c r="S896" s="16">
        <f t="shared" si="40"/>
        <v>0</v>
      </c>
    </row>
    <row r="897" spans="1:19" ht="50.1" customHeight="1" x14ac:dyDescent="0.3">
      <c r="A897" s="9">
        <f t="shared" si="41"/>
        <v>780</v>
      </c>
      <c r="B897" s="9" t="s">
        <v>9994</v>
      </c>
      <c r="C897" s="9" t="s">
        <v>9995</v>
      </c>
      <c r="D897" s="4" t="s">
        <v>265</v>
      </c>
      <c r="E897" s="9" t="s">
        <v>11667</v>
      </c>
      <c r="F897" s="9" t="s">
        <v>11660</v>
      </c>
      <c r="G897" s="9" t="s">
        <v>11660</v>
      </c>
      <c r="H897" s="9" t="s">
        <v>11660</v>
      </c>
      <c r="I897" s="9" t="s">
        <v>11660</v>
      </c>
      <c r="J897" s="9" t="s">
        <v>11660</v>
      </c>
      <c r="K897" s="9" t="s">
        <v>11660</v>
      </c>
      <c r="L897" s="9" t="s">
        <v>11660</v>
      </c>
      <c r="M897" s="9" t="s">
        <v>11660</v>
      </c>
      <c r="N897" s="9" t="s">
        <v>11660</v>
      </c>
      <c r="P897" s="9">
        <v>0</v>
      </c>
      <c r="Q897" s="12"/>
      <c r="R897" s="17">
        <f t="shared" si="39"/>
        <v>0</v>
      </c>
      <c r="S897" s="18">
        <f t="shared" si="40"/>
        <v>0</v>
      </c>
    </row>
    <row r="898" spans="1:19" ht="50.1" customHeight="1" x14ac:dyDescent="0.3">
      <c r="A898" s="4">
        <f t="shared" si="41"/>
        <v>781</v>
      </c>
      <c r="B898" s="4" t="s">
        <v>10004</v>
      </c>
      <c r="C898" s="4" t="s">
        <v>5937</v>
      </c>
      <c r="D898" s="4" t="s">
        <v>265</v>
      </c>
      <c r="E898" s="4" t="s">
        <v>11667</v>
      </c>
      <c r="F898" s="4" t="s">
        <v>11660</v>
      </c>
      <c r="G898" s="4" t="s">
        <v>11660</v>
      </c>
      <c r="H898" s="4" t="s">
        <v>11660</v>
      </c>
      <c r="I898" s="4" t="s">
        <v>11660</v>
      </c>
      <c r="J898" s="4" t="s">
        <v>11660</v>
      </c>
      <c r="K898" s="4" t="s">
        <v>11660</v>
      </c>
      <c r="L898" s="4" t="s">
        <v>11660</v>
      </c>
      <c r="M898" s="4" t="s">
        <v>11660</v>
      </c>
      <c r="N898" s="4" t="s">
        <v>11660</v>
      </c>
      <c r="P898" s="4">
        <v>0</v>
      </c>
      <c r="Q898" s="11"/>
      <c r="R898" s="15">
        <f t="shared" si="39"/>
        <v>0</v>
      </c>
      <c r="S898" s="16">
        <f t="shared" si="40"/>
        <v>0</v>
      </c>
    </row>
    <row r="899" spans="1:19" ht="50.1" customHeight="1" x14ac:dyDescent="0.3">
      <c r="A899" s="9">
        <f t="shared" si="41"/>
        <v>782</v>
      </c>
      <c r="B899" s="9" t="s">
        <v>10012</v>
      </c>
      <c r="C899" s="9" t="s">
        <v>10013</v>
      </c>
      <c r="D899" s="4" t="s">
        <v>265</v>
      </c>
      <c r="E899" s="9" t="s">
        <v>11667</v>
      </c>
      <c r="F899" s="9" t="s">
        <v>11660</v>
      </c>
      <c r="G899" s="9" t="s">
        <v>11660</v>
      </c>
      <c r="H899" s="9" t="s">
        <v>11660</v>
      </c>
      <c r="I899" s="9" t="s">
        <v>11660</v>
      </c>
      <c r="J899" s="9" t="s">
        <v>11660</v>
      </c>
      <c r="K899" s="9" t="s">
        <v>11660</v>
      </c>
      <c r="L899" s="9" t="s">
        <v>11660</v>
      </c>
      <c r="M899" s="9" t="s">
        <v>11660</v>
      </c>
      <c r="N899" s="9" t="s">
        <v>11660</v>
      </c>
      <c r="P899" s="9">
        <v>0</v>
      </c>
      <c r="Q899" s="12"/>
      <c r="R899" s="17">
        <f t="shared" ref="R899:R962" si="42">COUNTIFS(B:B,B899,P:P,1)</f>
        <v>0</v>
      </c>
      <c r="S899" s="18">
        <f t="shared" ref="S899:S962" si="43">IF(R899&gt;=3,10,IF(R899&gt;=2,8,IF(R899&gt;=1,6,0)))</f>
        <v>0</v>
      </c>
    </row>
    <row r="900" spans="1:19" ht="50.1" customHeight="1" x14ac:dyDescent="0.3">
      <c r="A900" s="4">
        <f t="shared" ref="A900:A963" si="44">IF(B900=B899,A899,A899+1)</f>
        <v>783</v>
      </c>
      <c r="B900" s="4" t="s">
        <v>10029</v>
      </c>
      <c r="C900" s="4" t="s">
        <v>10030</v>
      </c>
      <c r="D900" s="4" t="s">
        <v>265</v>
      </c>
      <c r="E900" s="4" t="s">
        <v>11667</v>
      </c>
      <c r="F900" s="4" t="s">
        <v>11660</v>
      </c>
      <c r="G900" s="4" t="s">
        <v>11660</v>
      </c>
      <c r="H900" s="4" t="s">
        <v>11660</v>
      </c>
      <c r="I900" s="4" t="s">
        <v>11660</v>
      </c>
      <c r="J900" s="4" t="s">
        <v>11660</v>
      </c>
      <c r="K900" s="4" t="s">
        <v>11660</v>
      </c>
      <c r="L900" s="4" t="s">
        <v>11660</v>
      </c>
      <c r="M900" s="4" t="s">
        <v>11660</v>
      </c>
      <c r="N900" s="4" t="s">
        <v>11660</v>
      </c>
      <c r="P900" s="4">
        <v>0</v>
      </c>
      <c r="Q900" s="11"/>
      <c r="R900" s="15">
        <f t="shared" si="42"/>
        <v>0</v>
      </c>
      <c r="S900" s="16">
        <f t="shared" si="43"/>
        <v>0</v>
      </c>
    </row>
    <row r="901" spans="1:19" ht="50.1" customHeight="1" x14ac:dyDescent="0.3">
      <c r="A901" s="9">
        <f t="shared" si="44"/>
        <v>784</v>
      </c>
      <c r="B901" s="9" t="s">
        <v>10094</v>
      </c>
      <c r="C901" s="9" t="s">
        <v>10095</v>
      </c>
      <c r="D901" s="4" t="s">
        <v>265</v>
      </c>
      <c r="E901" s="9" t="s">
        <v>11667</v>
      </c>
      <c r="F901" s="9" t="s">
        <v>11660</v>
      </c>
      <c r="G901" s="9" t="s">
        <v>11660</v>
      </c>
      <c r="H901" s="9" t="s">
        <v>11660</v>
      </c>
      <c r="I901" s="9" t="s">
        <v>11660</v>
      </c>
      <c r="J901" s="9" t="s">
        <v>11660</v>
      </c>
      <c r="K901" s="9" t="s">
        <v>11660</v>
      </c>
      <c r="L901" s="9" t="s">
        <v>11660</v>
      </c>
      <c r="M901" s="9" t="s">
        <v>11660</v>
      </c>
      <c r="N901" s="9" t="s">
        <v>11660</v>
      </c>
      <c r="P901" s="9">
        <v>0</v>
      </c>
      <c r="Q901" s="12"/>
      <c r="R901" s="17">
        <f t="shared" si="42"/>
        <v>0</v>
      </c>
      <c r="S901" s="18">
        <f t="shared" si="43"/>
        <v>0</v>
      </c>
    </row>
    <row r="902" spans="1:19" ht="50.1" customHeight="1" x14ac:dyDescent="0.3">
      <c r="A902" s="4">
        <f t="shared" si="44"/>
        <v>785</v>
      </c>
      <c r="B902" s="4" t="s">
        <v>10156</v>
      </c>
      <c r="C902" s="4" t="s">
        <v>10157</v>
      </c>
      <c r="D902" s="4" t="s">
        <v>265</v>
      </c>
      <c r="E902" s="4" t="s">
        <v>11667</v>
      </c>
      <c r="F902" s="4" t="s">
        <v>817</v>
      </c>
      <c r="G902" s="4" t="s">
        <v>818</v>
      </c>
      <c r="H902" s="4" t="s">
        <v>10162</v>
      </c>
      <c r="I902" s="4" t="s">
        <v>10163</v>
      </c>
      <c r="J902" s="4" t="s">
        <v>1123</v>
      </c>
      <c r="K902" s="4" t="s">
        <v>8231</v>
      </c>
      <c r="L902" s="4" t="s">
        <v>3891</v>
      </c>
      <c r="M902" s="4" t="s">
        <v>10164</v>
      </c>
      <c r="N902" s="4" t="s">
        <v>10165</v>
      </c>
      <c r="P902" s="4">
        <v>0</v>
      </c>
      <c r="Q902" s="11" t="s">
        <v>11664</v>
      </c>
      <c r="R902" s="15">
        <f t="shared" si="42"/>
        <v>0</v>
      </c>
      <c r="S902" s="16">
        <f t="shared" si="43"/>
        <v>0</v>
      </c>
    </row>
    <row r="903" spans="1:19" ht="50.1" customHeight="1" x14ac:dyDescent="0.3">
      <c r="A903" s="4">
        <f t="shared" si="44"/>
        <v>785</v>
      </c>
      <c r="B903" s="4" t="s">
        <v>10156</v>
      </c>
      <c r="C903" s="4" t="s">
        <v>10157</v>
      </c>
      <c r="D903" s="4" t="s">
        <v>265</v>
      </c>
      <c r="E903" s="4" t="s">
        <v>11667</v>
      </c>
      <c r="F903" s="4" t="s">
        <v>817</v>
      </c>
      <c r="G903" s="4" t="s">
        <v>818</v>
      </c>
      <c r="H903" s="4" t="s">
        <v>10166</v>
      </c>
      <c r="I903" s="4" t="s">
        <v>10167</v>
      </c>
      <c r="J903" s="4" t="s">
        <v>1123</v>
      </c>
      <c r="K903" s="4" t="s">
        <v>4898</v>
      </c>
      <c r="L903" s="4" t="s">
        <v>10168</v>
      </c>
      <c r="M903" s="4" t="s">
        <v>2091</v>
      </c>
      <c r="N903" s="4" t="s">
        <v>10169</v>
      </c>
      <c r="P903" s="4">
        <v>0</v>
      </c>
      <c r="Q903" s="11" t="s">
        <v>11664</v>
      </c>
      <c r="R903" s="15">
        <f t="shared" si="42"/>
        <v>0</v>
      </c>
      <c r="S903" s="16">
        <f t="shared" si="43"/>
        <v>0</v>
      </c>
    </row>
    <row r="904" spans="1:19" ht="50.1" customHeight="1" x14ac:dyDescent="0.3">
      <c r="A904" s="4">
        <f t="shared" si="44"/>
        <v>785</v>
      </c>
      <c r="B904" s="4" t="s">
        <v>10156</v>
      </c>
      <c r="C904" s="4" t="s">
        <v>10157</v>
      </c>
      <c r="D904" s="4" t="s">
        <v>265</v>
      </c>
      <c r="E904" s="4" t="s">
        <v>11667</v>
      </c>
      <c r="F904" s="4" t="s">
        <v>817</v>
      </c>
      <c r="G904" s="4" t="s">
        <v>818</v>
      </c>
      <c r="H904" s="4" t="s">
        <v>10170</v>
      </c>
      <c r="I904" s="4" t="s">
        <v>10171</v>
      </c>
      <c r="J904" s="4" t="s">
        <v>1123</v>
      </c>
      <c r="K904" s="4" t="s">
        <v>10172</v>
      </c>
      <c r="L904" s="4" t="s">
        <v>10173</v>
      </c>
      <c r="M904" s="4" t="s">
        <v>10174</v>
      </c>
      <c r="N904" s="4" t="s">
        <v>10175</v>
      </c>
      <c r="P904" s="4">
        <v>0</v>
      </c>
      <c r="Q904" s="11" t="s">
        <v>11664</v>
      </c>
      <c r="R904" s="15">
        <f t="shared" si="42"/>
        <v>0</v>
      </c>
      <c r="S904" s="16">
        <f t="shared" si="43"/>
        <v>0</v>
      </c>
    </row>
    <row r="905" spans="1:19" ht="50.1" customHeight="1" x14ac:dyDescent="0.3">
      <c r="A905" s="9">
        <f t="shared" si="44"/>
        <v>786</v>
      </c>
      <c r="B905" s="9" t="s">
        <v>10219</v>
      </c>
      <c r="C905" s="9" t="s">
        <v>10220</v>
      </c>
      <c r="D905" s="4" t="s">
        <v>265</v>
      </c>
      <c r="E905" s="9" t="s">
        <v>11667</v>
      </c>
      <c r="F905" s="9" t="s">
        <v>11660</v>
      </c>
      <c r="G905" s="9" t="s">
        <v>11660</v>
      </c>
      <c r="H905" s="9" t="s">
        <v>11660</v>
      </c>
      <c r="I905" s="9" t="s">
        <v>11660</v>
      </c>
      <c r="J905" s="9" t="s">
        <v>11660</v>
      </c>
      <c r="K905" s="9" t="s">
        <v>11660</v>
      </c>
      <c r="L905" s="9" t="s">
        <v>11660</v>
      </c>
      <c r="M905" s="9" t="s">
        <v>11660</v>
      </c>
      <c r="N905" s="9" t="s">
        <v>11660</v>
      </c>
      <c r="P905" s="9">
        <v>0</v>
      </c>
      <c r="Q905" s="12"/>
      <c r="R905" s="17">
        <f t="shared" si="42"/>
        <v>0</v>
      </c>
      <c r="S905" s="18">
        <f t="shared" si="43"/>
        <v>0</v>
      </c>
    </row>
    <row r="906" spans="1:19" ht="50.1" customHeight="1" x14ac:dyDescent="0.3">
      <c r="A906" s="4">
        <f t="shared" si="44"/>
        <v>787</v>
      </c>
      <c r="B906" s="4" t="s">
        <v>10228</v>
      </c>
      <c r="C906" s="4" t="s">
        <v>10229</v>
      </c>
      <c r="D906" s="4" t="s">
        <v>265</v>
      </c>
      <c r="E906" s="4" t="s">
        <v>11667</v>
      </c>
      <c r="F906" s="4" t="s">
        <v>11660</v>
      </c>
      <c r="G906" s="4" t="s">
        <v>11660</v>
      </c>
      <c r="H906" s="4" t="s">
        <v>11660</v>
      </c>
      <c r="I906" s="4" t="s">
        <v>11660</v>
      </c>
      <c r="J906" s="4" t="s">
        <v>11660</v>
      </c>
      <c r="K906" s="4" t="s">
        <v>11660</v>
      </c>
      <c r="L906" s="4" t="s">
        <v>11660</v>
      </c>
      <c r="M906" s="4" t="s">
        <v>11660</v>
      </c>
      <c r="N906" s="4" t="s">
        <v>11660</v>
      </c>
      <c r="P906" s="4">
        <v>0</v>
      </c>
      <c r="Q906" s="11"/>
      <c r="R906" s="15">
        <f t="shared" si="42"/>
        <v>0</v>
      </c>
      <c r="S906" s="16">
        <f t="shared" si="43"/>
        <v>0</v>
      </c>
    </row>
    <row r="907" spans="1:19" ht="50.1" customHeight="1" x14ac:dyDescent="0.3">
      <c r="A907" s="9">
        <f t="shared" si="44"/>
        <v>788</v>
      </c>
      <c r="B907" s="9" t="s">
        <v>10235</v>
      </c>
      <c r="C907" s="9" t="s">
        <v>10236</v>
      </c>
      <c r="D907" s="4" t="s">
        <v>265</v>
      </c>
      <c r="E907" s="9" t="s">
        <v>11667</v>
      </c>
      <c r="F907" s="9" t="s">
        <v>817</v>
      </c>
      <c r="G907" s="9" t="s">
        <v>818</v>
      </c>
      <c r="H907" s="9" t="s">
        <v>10241</v>
      </c>
      <c r="I907" s="9" t="s">
        <v>10242</v>
      </c>
      <c r="J907" s="9" t="s">
        <v>589</v>
      </c>
      <c r="K907" s="9" t="s">
        <v>10243</v>
      </c>
      <c r="L907" s="9" t="s">
        <v>1753</v>
      </c>
      <c r="M907" s="9" t="s">
        <v>10244</v>
      </c>
      <c r="N907" s="9" t="s">
        <v>3546</v>
      </c>
      <c r="P907" s="9">
        <v>1</v>
      </c>
      <c r="Q907" s="12"/>
      <c r="R907" s="17">
        <f t="shared" si="42"/>
        <v>1</v>
      </c>
      <c r="S907" s="18">
        <f t="shared" si="43"/>
        <v>6</v>
      </c>
    </row>
    <row r="908" spans="1:19" ht="50.1" customHeight="1" x14ac:dyDescent="0.3">
      <c r="A908" s="4">
        <f t="shared" si="44"/>
        <v>789</v>
      </c>
      <c r="B908" s="4" t="s">
        <v>10300</v>
      </c>
      <c r="C908" s="4" t="s">
        <v>10301</v>
      </c>
      <c r="D908" s="4" t="s">
        <v>265</v>
      </c>
      <c r="E908" s="4" t="s">
        <v>11667</v>
      </c>
      <c r="F908" s="4" t="s">
        <v>11660</v>
      </c>
      <c r="G908" s="4" t="s">
        <v>11660</v>
      </c>
      <c r="H908" s="4" t="s">
        <v>11660</v>
      </c>
      <c r="I908" s="4" t="s">
        <v>11660</v>
      </c>
      <c r="J908" s="4" t="s">
        <v>11660</v>
      </c>
      <c r="K908" s="4" t="s">
        <v>11660</v>
      </c>
      <c r="L908" s="4" t="s">
        <v>11660</v>
      </c>
      <c r="M908" s="4" t="s">
        <v>11660</v>
      </c>
      <c r="N908" s="4" t="s">
        <v>11660</v>
      </c>
      <c r="P908" s="4">
        <v>0</v>
      </c>
      <c r="Q908" s="11"/>
      <c r="R908" s="15">
        <f t="shared" si="42"/>
        <v>0</v>
      </c>
      <c r="S908" s="16">
        <f t="shared" si="43"/>
        <v>0</v>
      </c>
    </row>
    <row r="909" spans="1:19" ht="50.1" customHeight="1" x14ac:dyDescent="0.3">
      <c r="A909" s="9">
        <f t="shared" si="44"/>
        <v>790</v>
      </c>
      <c r="B909" s="9" t="s">
        <v>10306</v>
      </c>
      <c r="C909" s="9" t="s">
        <v>10307</v>
      </c>
      <c r="D909" s="4" t="s">
        <v>265</v>
      </c>
      <c r="E909" s="9" t="s">
        <v>11667</v>
      </c>
      <c r="F909" s="9" t="s">
        <v>11660</v>
      </c>
      <c r="G909" s="9" t="s">
        <v>11660</v>
      </c>
      <c r="H909" s="9" t="s">
        <v>11660</v>
      </c>
      <c r="I909" s="9" t="s">
        <v>11660</v>
      </c>
      <c r="J909" s="9" t="s">
        <v>11660</v>
      </c>
      <c r="K909" s="9" t="s">
        <v>11660</v>
      </c>
      <c r="L909" s="9" t="s">
        <v>11660</v>
      </c>
      <c r="M909" s="9" t="s">
        <v>11660</v>
      </c>
      <c r="N909" s="9" t="s">
        <v>11660</v>
      </c>
      <c r="P909" s="9">
        <v>0</v>
      </c>
      <c r="Q909" s="12"/>
      <c r="R909" s="17">
        <f t="shared" si="42"/>
        <v>0</v>
      </c>
      <c r="S909" s="18">
        <f t="shared" si="43"/>
        <v>0</v>
      </c>
    </row>
    <row r="910" spans="1:19" ht="50.1" customHeight="1" x14ac:dyDescent="0.3">
      <c r="A910" s="4">
        <f t="shared" si="44"/>
        <v>791</v>
      </c>
      <c r="B910" s="4" t="s">
        <v>10326</v>
      </c>
      <c r="C910" s="4" t="s">
        <v>10327</v>
      </c>
      <c r="D910" s="4" t="s">
        <v>265</v>
      </c>
      <c r="E910" s="4" t="s">
        <v>11667</v>
      </c>
      <c r="F910" s="4" t="s">
        <v>11660</v>
      </c>
      <c r="G910" s="4" t="s">
        <v>11660</v>
      </c>
      <c r="H910" s="4" t="s">
        <v>11660</v>
      </c>
      <c r="I910" s="4" t="s">
        <v>11660</v>
      </c>
      <c r="J910" s="4" t="s">
        <v>11660</v>
      </c>
      <c r="K910" s="4" t="s">
        <v>11660</v>
      </c>
      <c r="L910" s="4" t="s">
        <v>11660</v>
      </c>
      <c r="M910" s="4" t="s">
        <v>11660</v>
      </c>
      <c r="N910" s="4" t="s">
        <v>11660</v>
      </c>
      <c r="P910" s="4">
        <v>0</v>
      </c>
      <c r="Q910" s="11"/>
      <c r="R910" s="15">
        <f t="shared" si="42"/>
        <v>0</v>
      </c>
      <c r="S910" s="16">
        <f t="shared" si="43"/>
        <v>0</v>
      </c>
    </row>
    <row r="911" spans="1:19" ht="50.1" customHeight="1" x14ac:dyDescent="0.3">
      <c r="A911" s="9">
        <f t="shared" si="44"/>
        <v>792</v>
      </c>
      <c r="B911" s="9" t="s">
        <v>10351</v>
      </c>
      <c r="C911" s="9" t="s">
        <v>10352</v>
      </c>
      <c r="D911" s="4" t="s">
        <v>265</v>
      </c>
      <c r="E911" s="9" t="s">
        <v>11667</v>
      </c>
      <c r="F911" s="9" t="s">
        <v>817</v>
      </c>
      <c r="G911" s="9" t="s">
        <v>818</v>
      </c>
      <c r="H911" s="9" t="s">
        <v>10357</v>
      </c>
      <c r="I911" s="9" t="s">
        <v>10358</v>
      </c>
      <c r="J911" s="9" t="s">
        <v>589</v>
      </c>
      <c r="K911" s="9" t="s">
        <v>782</v>
      </c>
      <c r="L911" s="9" t="s">
        <v>1297</v>
      </c>
      <c r="M911" s="9" t="s">
        <v>883</v>
      </c>
      <c r="N911" s="9" t="s">
        <v>10359</v>
      </c>
      <c r="P911" s="9">
        <v>1</v>
      </c>
      <c r="Q911" s="12"/>
      <c r="R911" s="17">
        <f t="shared" si="42"/>
        <v>3</v>
      </c>
      <c r="S911" s="18">
        <f t="shared" si="43"/>
        <v>10</v>
      </c>
    </row>
    <row r="912" spans="1:19" ht="50.1" customHeight="1" x14ac:dyDescent="0.3">
      <c r="A912" s="9">
        <f t="shared" si="44"/>
        <v>792</v>
      </c>
      <c r="B912" s="9" t="s">
        <v>10351</v>
      </c>
      <c r="C912" s="9" t="s">
        <v>10352</v>
      </c>
      <c r="D912" s="4" t="s">
        <v>265</v>
      </c>
      <c r="E912" s="9" t="s">
        <v>11667</v>
      </c>
      <c r="F912" s="9" t="s">
        <v>817</v>
      </c>
      <c r="G912" s="9" t="s">
        <v>2205</v>
      </c>
      <c r="H912" s="9" t="s">
        <v>10360</v>
      </c>
      <c r="I912" s="9" t="s">
        <v>10361</v>
      </c>
      <c r="J912" s="9" t="s">
        <v>589</v>
      </c>
      <c r="K912" s="9" t="s">
        <v>4077</v>
      </c>
      <c r="L912" s="9" t="s">
        <v>1297</v>
      </c>
      <c r="M912" s="9" t="s">
        <v>9019</v>
      </c>
      <c r="N912" s="9" t="s">
        <v>10362</v>
      </c>
      <c r="P912" s="9">
        <v>1</v>
      </c>
      <c r="Q912" s="12"/>
      <c r="R912" s="17">
        <f t="shared" si="42"/>
        <v>3</v>
      </c>
      <c r="S912" s="18">
        <f t="shared" si="43"/>
        <v>10</v>
      </c>
    </row>
    <row r="913" spans="1:19" ht="50.1" customHeight="1" x14ac:dyDescent="0.3">
      <c r="A913" s="9">
        <f t="shared" si="44"/>
        <v>792</v>
      </c>
      <c r="B913" s="9" t="s">
        <v>10351</v>
      </c>
      <c r="C913" s="9" t="s">
        <v>10352</v>
      </c>
      <c r="D913" s="4" t="s">
        <v>265</v>
      </c>
      <c r="E913" s="9" t="s">
        <v>11667</v>
      </c>
      <c r="F913" s="9" t="s">
        <v>817</v>
      </c>
      <c r="G913" s="9" t="s">
        <v>891</v>
      </c>
      <c r="H913" s="9" t="s">
        <v>10363</v>
      </c>
      <c r="I913" s="9" t="s">
        <v>10364</v>
      </c>
      <c r="J913" s="9" t="s">
        <v>589</v>
      </c>
      <c r="K913" s="9" t="s">
        <v>9502</v>
      </c>
      <c r="L913" s="9" t="s">
        <v>2096</v>
      </c>
      <c r="M913" s="9" t="s">
        <v>10365</v>
      </c>
      <c r="N913" s="9" t="s">
        <v>10366</v>
      </c>
      <c r="P913" s="9">
        <v>1</v>
      </c>
      <c r="Q913" s="12"/>
      <c r="R913" s="17">
        <f t="shared" si="42"/>
        <v>3</v>
      </c>
      <c r="S913" s="18">
        <f t="shared" si="43"/>
        <v>10</v>
      </c>
    </row>
    <row r="914" spans="1:19" ht="50.1" customHeight="1" x14ac:dyDescent="0.3">
      <c r="A914" s="4">
        <f t="shared" si="44"/>
        <v>793</v>
      </c>
      <c r="B914" s="4" t="s">
        <v>10371</v>
      </c>
      <c r="C914" s="4" t="s">
        <v>10372</v>
      </c>
      <c r="D914" s="4" t="s">
        <v>265</v>
      </c>
      <c r="E914" s="4" t="s">
        <v>11667</v>
      </c>
      <c r="F914" s="4" t="s">
        <v>11660</v>
      </c>
      <c r="G914" s="4" t="s">
        <v>11660</v>
      </c>
      <c r="H914" s="4" t="s">
        <v>11660</v>
      </c>
      <c r="I914" s="4" t="s">
        <v>11660</v>
      </c>
      <c r="J914" s="4" t="s">
        <v>11660</v>
      </c>
      <c r="K914" s="4" t="s">
        <v>11660</v>
      </c>
      <c r="L914" s="4" t="s">
        <v>11660</v>
      </c>
      <c r="M914" s="4" t="s">
        <v>11660</v>
      </c>
      <c r="N914" s="4" t="s">
        <v>11660</v>
      </c>
      <c r="P914" s="4">
        <v>0</v>
      </c>
      <c r="Q914" s="11"/>
      <c r="R914" s="15">
        <f t="shared" si="42"/>
        <v>0</v>
      </c>
      <c r="S914" s="16">
        <f t="shared" si="43"/>
        <v>0</v>
      </c>
    </row>
    <row r="915" spans="1:19" ht="50.1" customHeight="1" x14ac:dyDescent="0.3">
      <c r="A915" s="9">
        <f t="shared" si="44"/>
        <v>794</v>
      </c>
      <c r="B915" s="9" t="s">
        <v>10457</v>
      </c>
      <c r="C915" s="9" t="s">
        <v>10458</v>
      </c>
      <c r="D915" s="4" t="s">
        <v>265</v>
      </c>
      <c r="E915" s="9" t="s">
        <v>11667</v>
      </c>
      <c r="F915" s="9" t="s">
        <v>817</v>
      </c>
      <c r="G915" s="9" t="s">
        <v>891</v>
      </c>
      <c r="H915" s="9" t="s">
        <v>10462</v>
      </c>
      <c r="I915" s="9" t="s">
        <v>10463</v>
      </c>
      <c r="J915" s="9" t="s">
        <v>589</v>
      </c>
      <c r="K915" s="9" t="s">
        <v>10464</v>
      </c>
      <c r="L915" s="9" t="s">
        <v>1118</v>
      </c>
      <c r="M915" s="9" t="s">
        <v>10465</v>
      </c>
      <c r="N915" s="9" t="s">
        <v>10466</v>
      </c>
      <c r="P915" s="9">
        <v>1</v>
      </c>
      <c r="Q915" s="12"/>
      <c r="R915" s="17">
        <f t="shared" si="42"/>
        <v>2</v>
      </c>
      <c r="S915" s="18">
        <f t="shared" si="43"/>
        <v>8</v>
      </c>
    </row>
    <row r="916" spans="1:19" ht="50.1" customHeight="1" x14ac:dyDescent="0.3">
      <c r="A916" s="9">
        <f t="shared" si="44"/>
        <v>794</v>
      </c>
      <c r="B916" s="9" t="s">
        <v>10457</v>
      </c>
      <c r="C916" s="9" t="s">
        <v>10458</v>
      </c>
      <c r="D916" s="4" t="s">
        <v>265</v>
      </c>
      <c r="E916" s="9" t="s">
        <v>11667</v>
      </c>
      <c r="F916" s="9" t="s">
        <v>817</v>
      </c>
      <c r="G916" s="9" t="s">
        <v>891</v>
      </c>
      <c r="H916" s="9" t="s">
        <v>10467</v>
      </c>
      <c r="I916" s="9" t="s">
        <v>10468</v>
      </c>
      <c r="J916" s="9" t="s">
        <v>589</v>
      </c>
      <c r="K916" s="9" t="s">
        <v>10469</v>
      </c>
      <c r="L916" s="9" t="s">
        <v>1118</v>
      </c>
      <c r="M916" s="9" t="s">
        <v>10470</v>
      </c>
      <c r="N916" s="9" t="s">
        <v>10471</v>
      </c>
      <c r="P916" s="9">
        <v>1</v>
      </c>
      <c r="Q916" s="12"/>
      <c r="R916" s="17">
        <f t="shared" si="42"/>
        <v>2</v>
      </c>
      <c r="S916" s="18">
        <f t="shared" si="43"/>
        <v>8</v>
      </c>
    </row>
    <row r="917" spans="1:19" ht="50.1" customHeight="1" x14ac:dyDescent="0.3">
      <c r="A917" s="4">
        <f t="shared" si="44"/>
        <v>795</v>
      </c>
      <c r="B917" s="4" t="s">
        <v>10490</v>
      </c>
      <c r="C917" s="4" t="s">
        <v>10491</v>
      </c>
      <c r="D917" s="4" t="s">
        <v>265</v>
      </c>
      <c r="E917" s="4" t="s">
        <v>11667</v>
      </c>
      <c r="F917" s="4" t="s">
        <v>11660</v>
      </c>
      <c r="G917" s="4" t="s">
        <v>11660</v>
      </c>
      <c r="H917" s="4" t="s">
        <v>11660</v>
      </c>
      <c r="I917" s="4" t="s">
        <v>11660</v>
      </c>
      <c r="J917" s="4" t="s">
        <v>11660</v>
      </c>
      <c r="K917" s="4" t="s">
        <v>11660</v>
      </c>
      <c r="L917" s="4" t="s">
        <v>11660</v>
      </c>
      <c r="M917" s="4" t="s">
        <v>11660</v>
      </c>
      <c r="N917" s="4" t="s">
        <v>11660</v>
      </c>
      <c r="P917" s="4">
        <v>0</v>
      </c>
      <c r="Q917" s="11"/>
      <c r="R917" s="15">
        <f t="shared" si="42"/>
        <v>0</v>
      </c>
      <c r="S917" s="16">
        <f t="shared" si="43"/>
        <v>0</v>
      </c>
    </row>
    <row r="918" spans="1:19" ht="50.1" customHeight="1" x14ac:dyDescent="0.3">
      <c r="A918" s="9">
        <f t="shared" si="44"/>
        <v>796</v>
      </c>
      <c r="B918" s="9" t="s">
        <v>10500</v>
      </c>
      <c r="C918" s="9" t="s">
        <v>10501</v>
      </c>
      <c r="D918" s="4" t="s">
        <v>265</v>
      </c>
      <c r="E918" s="9" t="s">
        <v>11667</v>
      </c>
      <c r="F918" s="9" t="s">
        <v>11660</v>
      </c>
      <c r="G918" s="9" t="s">
        <v>11660</v>
      </c>
      <c r="H918" s="9" t="s">
        <v>11660</v>
      </c>
      <c r="I918" s="9" t="s">
        <v>11660</v>
      </c>
      <c r="J918" s="9" t="s">
        <v>11660</v>
      </c>
      <c r="K918" s="9" t="s">
        <v>11660</v>
      </c>
      <c r="L918" s="9" t="s">
        <v>11660</v>
      </c>
      <c r="M918" s="9" t="s">
        <v>11660</v>
      </c>
      <c r="N918" s="9" t="s">
        <v>11660</v>
      </c>
      <c r="P918" s="9">
        <v>0</v>
      </c>
      <c r="Q918" s="12"/>
      <c r="R918" s="17">
        <f t="shared" si="42"/>
        <v>0</v>
      </c>
      <c r="S918" s="18">
        <f t="shared" si="43"/>
        <v>0</v>
      </c>
    </row>
    <row r="919" spans="1:19" ht="50.1" customHeight="1" x14ac:dyDescent="0.3">
      <c r="A919" s="4">
        <f t="shared" si="44"/>
        <v>797</v>
      </c>
      <c r="B919" s="4" t="s">
        <v>10541</v>
      </c>
      <c r="C919" s="4" t="s">
        <v>10542</v>
      </c>
      <c r="D919" s="4" t="s">
        <v>265</v>
      </c>
      <c r="E919" s="4" t="s">
        <v>11667</v>
      </c>
      <c r="F919" s="4" t="s">
        <v>11660</v>
      </c>
      <c r="G919" s="4" t="s">
        <v>11660</v>
      </c>
      <c r="H919" s="4" t="s">
        <v>11660</v>
      </c>
      <c r="I919" s="4" t="s">
        <v>11660</v>
      </c>
      <c r="J919" s="4" t="s">
        <v>11660</v>
      </c>
      <c r="K919" s="4" t="s">
        <v>11660</v>
      </c>
      <c r="L919" s="4" t="s">
        <v>11660</v>
      </c>
      <c r="M919" s="4" t="s">
        <v>11660</v>
      </c>
      <c r="N919" s="4" t="s">
        <v>11660</v>
      </c>
      <c r="P919" s="4">
        <v>0</v>
      </c>
      <c r="Q919" s="11"/>
      <c r="R919" s="15">
        <f t="shared" si="42"/>
        <v>0</v>
      </c>
      <c r="S919" s="16">
        <f t="shared" si="43"/>
        <v>0</v>
      </c>
    </row>
    <row r="920" spans="1:19" ht="50.1" customHeight="1" x14ac:dyDescent="0.3">
      <c r="A920" s="9">
        <f t="shared" si="44"/>
        <v>798</v>
      </c>
      <c r="B920" s="9" t="s">
        <v>10598</v>
      </c>
      <c r="C920" s="9" t="s">
        <v>10599</v>
      </c>
      <c r="D920" s="4" t="s">
        <v>265</v>
      </c>
      <c r="E920" s="9" t="s">
        <v>11667</v>
      </c>
      <c r="F920" s="9" t="s">
        <v>11660</v>
      </c>
      <c r="G920" s="9" t="s">
        <v>11660</v>
      </c>
      <c r="H920" s="9" t="s">
        <v>11660</v>
      </c>
      <c r="I920" s="9" t="s">
        <v>11660</v>
      </c>
      <c r="J920" s="9" t="s">
        <v>11660</v>
      </c>
      <c r="K920" s="9" t="s">
        <v>11660</v>
      </c>
      <c r="L920" s="9" t="s">
        <v>11660</v>
      </c>
      <c r="M920" s="9" t="s">
        <v>11660</v>
      </c>
      <c r="N920" s="9" t="s">
        <v>11660</v>
      </c>
      <c r="P920" s="9">
        <v>0</v>
      </c>
      <c r="Q920" s="12"/>
      <c r="R920" s="17">
        <f t="shared" si="42"/>
        <v>0</v>
      </c>
      <c r="S920" s="18">
        <f t="shared" si="43"/>
        <v>0</v>
      </c>
    </row>
    <row r="921" spans="1:19" ht="50.1" customHeight="1" x14ac:dyDescent="0.3">
      <c r="A921" s="4">
        <f t="shared" si="44"/>
        <v>799</v>
      </c>
      <c r="B921" s="4" t="s">
        <v>10630</v>
      </c>
      <c r="C921" s="4" t="s">
        <v>10631</v>
      </c>
      <c r="D921" s="4" t="s">
        <v>265</v>
      </c>
      <c r="E921" s="4" t="s">
        <v>11667</v>
      </c>
      <c r="F921" s="4" t="s">
        <v>11660</v>
      </c>
      <c r="G921" s="4" t="s">
        <v>11660</v>
      </c>
      <c r="H921" s="4" t="s">
        <v>11660</v>
      </c>
      <c r="I921" s="4" t="s">
        <v>11660</v>
      </c>
      <c r="J921" s="4" t="s">
        <v>11660</v>
      </c>
      <c r="K921" s="4" t="s">
        <v>11660</v>
      </c>
      <c r="L921" s="4" t="s">
        <v>11660</v>
      </c>
      <c r="M921" s="4" t="s">
        <v>11660</v>
      </c>
      <c r="N921" s="4" t="s">
        <v>11660</v>
      </c>
      <c r="P921" s="4">
        <v>0</v>
      </c>
      <c r="Q921" s="11"/>
      <c r="R921" s="15">
        <f t="shared" si="42"/>
        <v>0</v>
      </c>
      <c r="S921" s="16">
        <f t="shared" si="43"/>
        <v>0</v>
      </c>
    </row>
    <row r="922" spans="1:19" ht="50.1" customHeight="1" x14ac:dyDescent="0.3">
      <c r="A922" s="9">
        <f t="shared" si="44"/>
        <v>800</v>
      </c>
      <c r="B922" s="9" t="s">
        <v>10653</v>
      </c>
      <c r="C922" s="9" t="s">
        <v>10654</v>
      </c>
      <c r="D922" s="4" t="s">
        <v>265</v>
      </c>
      <c r="E922" s="9" t="s">
        <v>11667</v>
      </c>
      <c r="F922" s="9" t="s">
        <v>11660</v>
      </c>
      <c r="G922" s="9" t="s">
        <v>11660</v>
      </c>
      <c r="H922" s="9" t="s">
        <v>11660</v>
      </c>
      <c r="I922" s="9" t="s">
        <v>11660</v>
      </c>
      <c r="J922" s="9" t="s">
        <v>11660</v>
      </c>
      <c r="K922" s="9" t="s">
        <v>11660</v>
      </c>
      <c r="L922" s="9" t="s">
        <v>11660</v>
      </c>
      <c r="M922" s="9" t="s">
        <v>11660</v>
      </c>
      <c r="N922" s="9" t="s">
        <v>11660</v>
      </c>
      <c r="P922" s="9">
        <v>0</v>
      </c>
      <c r="Q922" s="12"/>
      <c r="R922" s="17">
        <f t="shared" si="42"/>
        <v>0</v>
      </c>
      <c r="S922" s="18">
        <f t="shared" si="43"/>
        <v>0</v>
      </c>
    </row>
    <row r="923" spans="1:19" ht="50.1" customHeight="1" x14ac:dyDescent="0.3">
      <c r="A923" s="4">
        <f t="shared" si="44"/>
        <v>801</v>
      </c>
      <c r="B923" s="4" t="s">
        <v>10690</v>
      </c>
      <c r="C923" s="4" t="s">
        <v>10691</v>
      </c>
      <c r="D923" s="4" t="s">
        <v>265</v>
      </c>
      <c r="E923" s="4" t="s">
        <v>11667</v>
      </c>
      <c r="F923" s="4" t="s">
        <v>11660</v>
      </c>
      <c r="G923" s="4" t="s">
        <v>11660</v>
      </c>
      <c r="H923" s="4" t="s">
        <v>11660</v>
      </c>
      <c r="I923" s="4" t="s">
        <v>11660</v>
      </c>
      <c r="J923" s="4" t="s">
        <v>11660</v>
      </c>
      <c r="K923" s="4" t="s">
        <v>11660</v>
      </c>
      <c r="L923" s="4" t="s">
        <v>11660</v>
      </c>
      <c r="M923" s="4" t="s">
        <v>11660</v>
      </c>
      <c r="N923" s="4" t="s">
        <v>11660</v>
      </c>
      <c r="P923" s="4">
        <v>0</v>
      </c>
      <c r="Q923" s="11"/>
      <c r="R923" s="15">
        <f t="shared" si="42"/>
        <v>0</v>
      </c>
      <c r="S923" s="16">
        <f t="shared" si="43"/>
        <v>0</v>
      </c>
    </row>
    <row r="924" spans="1:19" ht="50.1" customHeight="1" x14ac:dyDescent="0.3">
      <c r="A924" s="9">
        <f t="shared" si="44"/>
        <v>802</v>
      </c>
      <c r="B924" s="9" t="s">
        <v>10700</v>
      </c>
      <c r="C924" s="9" t="s">
        <v>10701</v>
      </c>
      <c r="D924" s="4" t="s">
        <v>265</v>
      </c>
      <c r="E924" s="9" t="s">
        <v>11667</v>
      </c>
      <c r="F924" s="9" t="s">
        <v>11660</v>
      </c>
      <c r="G924" s="9" t="s">
        <v>11660</v>
      </c>
      <c r="H924" s="9" t="s">
        <v>11660</v>
      </c>
      <c r="I924" s="9" t="s">
        <v>11660</v>
      </c>
      <c r="J924" s="9" t="s">
        <v>11660</v>
      </c>
      <c r="K924" s="9" t="s">
        <v>11660</v>
      </c>
      <c r="L924" s="9" t="s">
        <v>11660</v>
      </c>
      <c r="M924" s="9" t="s">
        <v>11660</v>
      </c>
      <c r="N924" s="9" t="s">
        <v>11660</v>
      </c>
      <c r="P924" s="9">
        <v>0</v>
      </c>
      <c r="Q924" s="12"/>
      <c r="R924" s="17">
        <f t="shared" si="42"/>
        <v>0</v>
      </c>
      <c r="S924" s="18">
        <f t="shared" si="43"/>
        <v>0</v>
      </c>
    </row>
    <row r="925" spans="1:19" ht="50.1" customHeight="1" x14ac:dyDescent="0.3">
      <c r="A925" s="4">
        <f t="shared" si="44"/>
        <v>803</v>
      </c>
      <c r="B925" s="4" t="s">
        <v>10775</v>
      </c>
      <c r="C925" s="4" t="s">
        <v>8047</v>
      </c>
      <c r="D925" s="4" t="s">
        <v>265</v>
      </c>
      <c r="E925" s="4" t="s">
        <v>11667</v>
      </c>
      <c r="F925" s="4" t="s">
        <v>11660</v>
      </c>
      <c r="G925" s="4" t="s">
        <v>11660</v>
      </c>
      <c r="H925" s="4" t="s">
        <v>11660</v>
      </c>
      <c r="I925" s="4" t="s">
        <v>11660</v>
      </c>
      <c r="J925" s="4" t="s">
        <v>11660</v>
      </c>
      <c r="K925" s="4" t="s">
        <v>11660</v>
      </c>
      <c r="L925" s="4" t="s">
        <v>11660</v>
      </c>
      <c r="M925" s="4" t="s">
        <v>11660</v>
      </c>
      <c r="N925" s="4" t="s">
        <v>11660</v>
      </c>
      <c r="P925" s="4">
        <v>0</v>
      </c>
      <c r="Q925" s="11"/>
      <c r="R925" s="15">
        <f t="shared" si="42"/>
        <v>0</v>
      </c>
      <c r="S925" s="16">
        <f t="shared" si="43"/>
        <v>0</v>
      </c>
    </row>
    <row r="926" spans="1:19" ht="50.1" customHeight="1" x14ac:dyDescent="0.3">
      <c r="A926" s="9">
        <f t="shared" si="44"/>
        <v>804</v>
      </c>
      <c r="B926" s="9" t="s">
        <v>10783</v>
      </c>
      <c r="C926" s="9" t="s">
        <v>10784</v>
      </c>
      <c r="D926" s="4" t="s">
        <v>265</v>
      </c>
      <c r="E926" s="9" t="s">
        <v>11667</v>
      </c>
      <c r="F926" s="9" t="s">
        <v>11660</v>
      </c>
      <c r="G926" s="9" t="s">
        <v>11660</v>
      </c>
      <c r="H926" s="9" t="s">
        <v>11660</v>
      </c>
      <c r="I926" s="9" t="s">
        <v>11660</v>
      </c>
      <c r="J926" s="9" t="s">
        <v>11660</v>
      </c>
      <c r="K926" s="9" t="s">
        <v>11660</v>
      </c>
      <c r="L926" s="9" t="s">
        <v>11660</v>
      </c>
      <c r="M926" s="9" t="s">
        <v>11660</v>
      </c>
      <c r="N926" s="9" t="s">
        <v>11660</v>
      </c>
      <c r="P926" s="9">
        <v>0</v>
      </c>
      <c r="Q926" s="12"/>
      <c r="R926" s="17">
        <f t="shared" si="42"/>
        <v>0</v>
      </c>
      <c r="S926" s="18">
        <f t="shared" si="43"/>
        <v>0</v>
      </c>
    </row>
    <row r="927" spans="1:19" ht="50.1" customHeight="1" x14ac:dyDescent="0.3">
      <c r="A927" s="4">
        <f t="shared" si="44"/>
        <v>805</v>
      </c>
      <c r="B927" s="4" t="s">
        <v>10792</v>
      </c>
      <c r="C927" s="4" t="s">
        <v>10793</v>
      </c>
      <c r="D927" s="4" t="s">
        <v>265</v>
      </c>
      <c r="E927" s="4" t="s">
        <v>11667</v>
      </c>
      <c r="F927" s="4" t="s">
        <v>11660</v>
      </c>
      <c r="G927" s="4" t="s">
        <v>11660</v>
      </c>
      <c r="H927" s="4" t="s">
        <v>11660</v>
      </c>
      <c r="I927" s="4" t="s">
        <v>11660</v>
      </c>
      <c r="J927" s="4" t="s">
        <v>11660</v>
      </c>
      <c r="K927" s="4" t="s">
        <v>11660</v>
      </c>
      <c r="L927" s="4" t="s">
        <v>11660</v>
      </c>
      <c r="M927" s="4" t="s">
        <v>11660</v>
      </c>
      <c r="N927" s="4" t="s">
        <v>11660</v>
      </c>
      <c r="P927" s="4">
        <v>0</v>
      </c>
      <c r="Q927" s="11"/>
      <c r="R927" s="15">
        <f t="shared" si="42"/>
        <v>0</v>
      </c>
      <c r="S927" s="16">
        <f t="shared" si="43"/>
        <v>0</v>
      </c>
    </row>
    <row r="928" spans="1:19" ht="50.1" customHeight="1" x14ac:dyDescent="0.3">
      <c r="A928" s="9">
        <f t="shared" si="44"/>
        <v>806</v>
      </c>
      <c r="B928" s="9" t="s">
        <v>10812</v>
      </c>
      <c r="C928" s="9" t="s">
        <v>8683</v>
      </c>
      <c r="D928" s="4" t="s">
        <v>265</v>
      </c>
      <c r="E928" s="9" t="s">
        <v>11667</v>
      </c>
      <c r="F928" s="9" t="s">
        <v>11660</v>
      </c>
      <c r="G928" s="9" t="s">
        <v>11660</v>
      </c>
      <c r="H928" s="9" t="s">
        <v>11660</v>
      </c>
      <c r="I928" s="9" t="s">
        <v>11660</v>
      </c>
      <c r="J928" s="9" t="s">
        <v>11660</v>
      </c>
      <c r="K928" s="9" t="s">
        <v>11660</v>
      </c>
      <c r="L928" s="9" t="s">
        <v>11660</v>
      </c>
      <c r="M928" s="9" t="s">
        <v>11660</v>
      </c>
      <c r="N928" s="9" t="s">
        <v>11660</v>
      </c>
      <c r="P928" s="9">
        <v>0</v>
      </c>
      <c r="Q928" s="12"/>
      <c r="R928" s="17">
        <f t="shared" si="42"/>
        <v>0</v>
      </c>
      <c r="S928" s="18">
        <f t="shared" si="43"/>
        <v>0</v>
      </c>
    </row>
    <row r="929" spans="1:19" ht="50.1" customHeight="1" x14ac:dyDescent="0.3">
      <c r="A929" s="4">
        <f t="shared" si="44"/>
        <v>807</v>
      </c>
      <c r="B929" s="4" t="s">
        <v>10820</v>
      </c>
      <c r="C929" s="4" t="s">
        <v>10821</v>
      </c>
      <c r="D929" s="4" t="s">
        <v>265</v>
      </c>
      <c r="E929" s="4" t="s">
        <v>11667</v>
      </c>
      <c r="F929" s="4" t="s">
        <v>11660</v>
      </c>
      <c r="G929" s="4" t="s">
        <v>11660</v>
      </c>
      <c r="H929" s="4" t="s">
        <v>11660</v>
      </c>
      <c r="I929" s="4" t="s">
        <v>11660</v>
      </c>
      <c r="J929" s="4" t="s">
        <v>11660</v>
      </c>
      <c r="K929" s="4" t="s">
        <v>11660</v>
      </c>
      <c r="L929" s="4" t="s">
        <v>11660</v>
      </c>
      <c r="M929" s="4" t="s">
        <v>11660</v>
      </c>
      <c r="N929" s="4" t="s">
        <v>11660</v>
      </c>
      <c r="P929" s="4">
        <v>0</v>
      </c>
      <c r="Q929" s="11"/>
      <c r="R929" s="15">
        <f t="shared" si="42"/>
        <v>0</v>
      </c>
      <c r="S929" s="16">
        <f t="shared" si="43"/>
        <v>0</v>
      </c>
    </row>
    <row r="930" spans="1:19" ht="50.1" customHeight="1" x14ac:dyDescent="0.3">
      <c r="A930" s="9">
        <f t="shared" si="44"/>
        <v>808</v>
      </c>
      <c r="B930" s="9" t="s">
        <v>10831</v>
      </c>
      <c r="C930" s="9" t="s">
        <v>10832</v>
      </c>
      <c r="D930" s="4" t="s">
        <v>265</v>
      </c>
      <c r="E930" s="9" t="s">
        <v>11667</v>
      </c>
      <c r="F930" s="9" t="s">
        <v>817</v>
      </c>
      <c r="G930" s="9" t="s">
        <v>818</v>
      </c>
      <c r="H930" s="9" t="s">
        <v>10837</v>
      </c>
      <c r="I930" s="9" t="s">
        <v>10838</v>
      </c>
      <c r="J930" s="9" t="s">
        <v>589</v>
      </c>
      <c r="K930" s="9" t="s">
        <v>1217</v>
      </c>
      <c r="L930" s="9" t="s">
        <v>2102</v>
      </c>
      <c r="M930" s="9" t="s">
        <v>9014</v>
      </c>
      <c r="N930" s="9" t="s">
        <v>10839</v>
      </c>
      <c r="P930" s="9">
        <v>1</v>
      </c>
      <c r="Q930" s="12"/>
      <c r="R930" s="17">
        <f t="shared" si="42"/>
        <v>3</v>
      </c>
      <c r="S930" s="18">
        <f t="shared" si="43"/>
        <v>10</v>
      </c>
    </row>
    <row r="931" spans="1:19" ht="50.1" customHeight="1" x14ac:dyDescent="0.3">
      <c r="A931" s="9">
        <f t="shared" si="44"/>
        <v>808</v>
      </c>
      <c r="B931" s="9" t="s">
        <v>10831</v>
      </c>
      <c r="C931" s="9" t="s">
        <v>10832</v>
      </c>
      <c r="D931" s="4" t="s">
        <v>265</v>
      </c>
      <c r="E931" s="9" t="s">
        <v>11667</v>
      </c>
      <c r="F931" s="9" t="s">
        <v>817</v>
      </c>
      <c r="G931" s="9" t="s">
        <v>818</v>
      </c>
      <c r="H931" s="9" t="s">
        <v>10840</v>
      </c>
      <c r="I931" s="9" t="s">
        <v>10841</v>
      </c>
      <c r="J931" s="9" t="s">
        <v>589</v>
      </c>
      <c r="K931" s="9" t="s">
        <v>10842</v>
      </c>
      <c r="L931" s="9" t="s">
        <v>1753</v>
      </c>
      <c r="M931" s="9" t="s">
        <v>10843</v>
      </c>
      <c r="N931" s="9" t="s">
        <v>5385</v>
      </c>
      <c r="P931" s="9">
        <v>1</v>
      </c>
      <c r="Q931" s="12"/>
      <c r="R931" s="17">
        <f t="shared" si="42"/>
        <v>3</v>
      </c>
      <c r="S931" s="18">
        <f t="shared" si="43"/>
        <v>10</v>
      </c>
    </row>
    <row r="932" spans="1:19" ht="50.1" customHeight="1" x14ac:dyDescent="0.3">
      <c r="A932" s="9">
        <f t="shared" si="44"/>
        <v>808</v>
      </c>
      <c r="B932" s="9" t="s">
        <v>10831</v>
      </c>
      <c r="C932" s="9" t="s">
        <v>10832</v>
      </c>
      <c r="D932" s="4" t="s">
        <v>265</v>
      </c>
      <c r="E932" s="9" t="s">
        <v>11667</v>
      </c>
      <c r="F932" s="9" t="s">
        <v>817</v>
      </c>
      <c r="G932" s="9" t="s">
        <v>818</v>
      </c>
      <c r="H932" s="9" t="s">
        <v>10844</v>
      </c>
      <c r="I932" s="9" t="s">
        <v>10845</v>
      </c>
      <c r="J932" s="9" t="s">
        <v>589</v>
      </c>
      <c r="K932" s="9" t="s">
        <v>4220</v>
      </c>
      <c r="L932" s="9" t="s">
        <v>1118</v>
      </c>
      <c r="M932" s="9" t="s">
        <v>10846</v>
      </c>
      <c r="N932" s="9" t="s">
        <v>10847</v>
      </c>
      <c r="P932" s="9">
        <v>1</v>
      </c>
      <c r="Q932" s="12"/>
      <c r="R932" s="17">
        <f t="shared" si="42"/>
        <v>3</v>
      </c>
      <c r="S932" s="18">
        <f t="shared" si="43"/>
        <v>10</v>
      </c>
    </row>
    <row r="933" spans="1:19" ht="50.1" customHeight="1" x14ac:dyDescent="0.3">
      <c r="A933" s="4">
        <f t="shared" si="44"/>
        <v>809</v>
      </c>
      <c r="B933" s="4" t="s">
        <v>10859</v>
      </c>
      <c r="C933" s="4" t="s">
        <v>10860</v>
      </c>
      <c r="D933" s="4" t="s">
        <v>265</v>
      </c>
      <c r="E933" s="4" t="s">
        <v>11667</v>
      </c>
      <c r="F933" s="4" t="s">
        <v>11660</v>
      </c>
      <c r="G933" s="4" t="s">
        <v>11660</v>
      </c>
      <c r="H933" s="4" t="s">
        <v>11660</v>
      </c>
      <c r="I933" s="4" t="s">
        <v>11660</v>
      </c>
      <c r="J933" s="4" t="s">
        <v>11660</v>
      </c>
      <c r="K933" s="4" t="s">
        <v>11660</v>
      </c>
      <c r="L933" s="4" t="s">
        <v>11660</v>
      </c>
      <c r="M933" s="4" t="s">
        <v>11660</v>
      </c>
      <c r="N933" s="4" t="s">
        <v>11660</v>
      </c>
      <c r="P933" s="4">
        <v>0</v>
      </c>
      <c r="Q933" s="11"/>
      <c r="R933" s="15">
        <f t="shared" si="42"/>
        <v>0</v>
      </c>
      <c r="S933" s="16">
        <f t="shared" si="43"/>
        <v>0</v>
      </c>
    </row>
    <row r="934" spans="1:19" ht="50.1" customHeight="1" x14ac:dyDescent="0.3">
      <c r="A934" s="9">
        <f t="shared" si="44"/>
        <v>810</v>
      </c>
      <c r="B934" s="9" t="s">
        <v>10868</v>
      </c>
      <c r="C934" s="9" t="s">
        <v>10869</v>
      </c>
      <c r="D934" s="4" t="s">
        <v>265</v>
      </c>
      <c r="E934" s="9" t="s">
        <v>11667</v>
      </c>
      <c r="F934" s="9" t="s">
        <v>11660</v>
      </c>
      <c r="G934" s="9" t="s">
        <v>11660</v>
      </c>
      <c r="H934" s="9" t="s">
        <v>11660</v>
      </c>
      <c r="I934" s="9" t="s">
        <v>11660</v>
      </c>
      <c r="J934" s="9" t="s">
        <v>11660</v>
      </c>
      <c r="K934" s="9" t="s">
        <v>11660</v>
      </c>
      <c r="L934" s="9" t="s">
        <v>11660</v>
      </c>
      <c r="M934" s="9" t="s">
        <v>11660</v>
      </c>
      <c r="N934" s="9" t="s">
        <v>11660</v>
      </c>
      <c r="P934" s="9">
        <v>0</v>
      </c>
      <c r="Q934" s="12"/>
      <c r="R934" s="17">
        <f t="shared" si="42"/>
        <v>0</v>
      </c>
      <c r="S934" s="18">
        <f t="shared" si="43"/>
        <v>0</v>
      </c>
    </row>
    <row r="935" spans="1:19" ht="50.1" customHeight="1" x14ac:dyDescent="0.3">
      <c r="A935" s="4">
        <f t="shared" si="44"/>
        <v>811</v>
      </c>
      <c r="B935" s="4" t="s">
        <v>10889</v>
      </c>
      <c r="C935" s="4" t="s">
        <v>10890</v>
      </c>
      <c r="D935" s="4" t="s">
        <v>265</v>
      </c>
      <c r="E935" s="4" t="s">
        <v>11667</v>
      </c>
      <c r="F935" s="4" t="s">
        <v>11660</v>
      </c>
      <c r="G935" s="4" t="s">
        <v>11660</v>
      </c>
      <c r="H935" s="4" t="s">
        <v>11660</v>
      </c>
      <c r="I935" s="4" t="s">
        <v>11660</v>
      </c>
      <c r="J935" s="4" t="s">
        <v>11660</v>
      </c>
      <c r="K935" s="4" t="s">
        <v>11660</v>
      </c>
      <c r="L935" s="4" t="s">
        <v>11660</v>
      </c>
      <c r="M935" s="4" t="s">
        <v>11660</v>
      </c>
      <c r="N935" s="4" t="s">
        <v>11660</v>
      </c>
      <c r="P935" s="4">
        <v>0</v>
      </c>
      <c r="Q935" s="11"/>
      <c r="R935" s="15">
        <f t="shared" si="42"/>
        <v>0</v>
      </c>
      <c r="S935" s="16">
        <f t="shared" si="43"/>
        <v>0</v>
      </c>
    </row>
    <row r="936" spans="1:19" ht="50.1" customHeight="1" x14ac:dyDescent="0.3">
      <c r="A936" s="9">
        <f t="shared" si="44"/>
        <v>812</v>
      </c>
      <c r="B936" s="9" t="s">
        <v>10914</v>
      </c>
      <c r="C936" s="9" t="s">
        <v>10915</v>
      </c>
      <c r="D936" s="4" t="s">
        <v>265</v>
      </c>
      <c r="E936" s="9" t="s">
        <v>11667</v>
      </c>
      <c r="F936" s="9" t="s">
        <v>11660</v>
      </c>
      <c r="G936" s="9" t="s">
        <v>11660</v>
      </c>
      <c r="H936" s="9" t="s">
        <v>11660</v>
      </c>
      <c r="I936" s="9" t="s">
        <v>11660</v>
      </c>
      <c r="J936" s="9" t="s">
        <v>11660</v>
      </c>
      <c r="K936" s="9" t="s">
        <v>11660</v>
      </c>
      <c r="L936" s="9" t="s">
        <v>11660</v>
      </c>
      <c r="M936" s="9" t="s">
        <v>11660</v>
      </c>
      <c r="N936" s="9" t="s">
        <v>11660</v>
      </c>
      <c r="P936" s="9">
        <v>0</v>
      </c>
      <c r="Q936" s="12"/>
      <c r="R936" s="17">
        <f t="shared" si="42"/>
        <v>0</v>
      </c>
      <c r="S936" s="18">
        <f t="shared" si="43"/>
        <v>0</v>
      </c>
    </row>
    <row r="937" spans="1:19" ht="50.1" customHeight="1" x14ac:dyDescent="0.3">
      <c r="A937" s="4">
        <f t="shared" si="44"/>
        <v>813</v>
      </c>
      <c r="B937" s="4" t="s">
        <v>10931</v>
      </c>
      <c r="C937" s="4" t="s">
        <v>6881</v>
      </c>
      <c r="D937" s="4" t="s">
        <v>265</v>
      </c>
      <c r="E937" s="4" t="s">
        <v>11667</v>
      </c>
      <c r="F937" s="4" t="s">
        <v>11660</v>
      </c>
      <c r="G937" s="4" t="s">
        <v>11660</v>
      </c>
      <c r="H937" s="4" t="s">
        <v>11660</v>
      </c>
      <c r="I937" s="4" t="s">
        <v>11660</v>
      </c>
      <c r="J937" s="4" t="s">
        <v>11660</v>
      </c>
      <c r="K937" s="4" t="s">
        <v>11660</v>
      </c>
      <c r="L937" s="4" t="s">
        <v>11660</v>
      </c>
      <c r="M937" s="4" t="s">
        <v>11660</v>
      </c>
      <c r="N937" s="4" t="s">
        <v>11660</v>
      </c>
      <c r="P937" s="4">
        <v>0</v>
      </c>
      <c r="Q937" s="11"/>
      <c r="R937" s="15">
        <f t="shared" si="42"/>
        <v>0</v>
      </c>
      <c r="S937" s="16">
        <f t="shared" si="43"/>
        <v>0</v>
      </c>
    </row>
    <row r="938" spans="1:19" ht="50.1" customHeight="1" x14ac:dyDescent="0.3">
      <c r="A938" s="9">
        <f t="shared" si="44"/>
        <v>814</v>
      </c>
      <c r="B938" s="9" t="s">
        <v>10963</v>
      </c>
      <c r="C938" s="9" t="s">
        <v>10964</v>
      </c>
      <c r="D938" s="4" t="s">
        <v>265</v>
      </c>
      <c r="E938" s="9" t="s">
        <v>11667</v>
      </c>
      <c r="F938" s="9" t="s">
        <v>817</v>
      </c>
      <c r="G938" s="9" t="s">
        <v>891</v>
      </c>
      <c r="H938" s="9" t="s">
        <v>10969</v>
      </c>
      <c r="I938" s="9" t="s">
        <v>10970</v>
      </c>
      <c r="J938" s="9" t="s">
        <v>589</v>
      </c>
      <c r="K938" s="9" t="s">
        <v>354</v>
      </c>
      <c r="L938" s="9" t="s">
        <v>2090</v>
      </c>
      <c r="M938" s="9" t="s">
        <v>10971</v>
      </c>
      <c r="N938" s="9" t="s">
        <v>10972</v>
      </c>
      <c r="P938" s="9">
        <v>1</v>
      </c>
      <c r="Q938" s="12"/>
      <c r="R938" s="17">
        <f t="shared" si="42"/>
        <v>1</v>
      </c>
      <c r="S938" s="18">
        <f t="shared" si="43"/>
        <v>6</v>
      </c>
    </row>
    <row r="939" spans="1:19" ht="50.1" customHeight="1" x14ac:dyDescent="0.3">
      <c r="A939" s="9">
        <f t="shared" si="44"/>
        <v>814</v>
      </c>
      <c r="B939" s="9" t="s">
        <v>10963</v>
      </c>
      <c r="C939" s="9" t="s">
        <v>10964</v>
      </c>
      <c r="D939" s="4" t="s">
        <v>265</v>
      </c>
      <c r="E939" s="9" t="s">
        <v>11667</v>
      </c>
      <c r="F939" s="9" t="s">
        <v>817</v>
      </c>
      <c r="G939" s="9" t="s">
        <v>891</v>
      </c>
      <c r="H939" s="9" t="s">
        <v>10973</v>
      </c>
      <c r="I939" s="9" t="s">
        <v>10974</v>
      </c>
      <c r="J939" s="9" t="s">
        <v>1123</v>
      </c>
      <c r="K939" s="9" t="s">
        <v>1919</v>
      </c>
      <c r="L939" s="9" t="s">
        <v>10975</v>
      </c>
      <c r="M939" s="9" t="s">
        <v>10976</v>
      </c>
      <c r="N939" s="9" t="s">
        <v>10977</v>
      </c>
      <c r="P939" s="9">
        <v>0</v>
      </c>
      <c r="Q939" s="12" t="s">
        <v>11664</v>
      </c>
      <c r="R939" s="17">
        <f t="shared" si="42"/>
        <v>1</v>
      </c>
      <c r="S939" s="18">
        <f t="shared" si="43"/>
        <v>6</v>
      </c>
    </row>
    <row r="940" spans="1:19" ht="50.1" customHeight="1" x14ac:dyDescent="0.3">
      <c r="A940" s="9">
        <f t="shared" si="44"/>
        <v>814</v>
      </c>
      <c r="B940" s="9" t="s">
        <v>10963</v>
      </c>
      <c r="C940" s="9" t="s">
        <v>10964</v>
      </c>
      <c r="D940" s="4" t="s">
        <v>265</v>
      </c>
      <c r="E940" s="9" t="s">
        <v>11667</v>
      </c>
      <c r="F940" s="9" t="s">
        <v>585</v>
      </c>
      <c r="G940" s="9" t="s">
        <v>891</v>
      </c>
      <c r="H940" s="9" t="s">
        <v>10978</v>
      </c>
      <c r="I940" s="9" t="s">
        <v>10979</v>
      </c>
      <c r="J940" s="9" t="s">
        <v>589</v>
      </c>
      <c r="K940" s="9" t="s">
        <v>6141</v>
      </c>
      <c r="L940" s="9" t="s">
        <v>591</v>
      </c>
      <c r="M940" s="9" t="s">
        <v>10980</v>
      </c>
      <c r="N940" s="9" t="s">
        <v>10981</v>
      </c>
      <c r="P940" s="9">
        <v>0</v>
      </c>
      <c r="Q940" s="12" t="s">
        <v>11663</v>
      </c>
      <c r="R940" s="17">
        <f t="shared" si="42"/>
        <v>1</v>
      </c>
      <c r="S940" s="18">
        <f t="shared" si="43"/>
        <v>6</v>
      </c>
    </row>
    <row r="941" spans="1:19" ht="50.1" customHeight="1" x14ac:dyDescent="0.3">
      <c r="A941" s="4">
        <f t="shared" si="44"/>
        <v>815</v>
      </c>
      <c r="B941" s="4" t="s">
        <v>10984</v>
      </c>
      <c r="C941" s="4" t="s">
        <v>10985</v>
      </c>
      <c r="D941" s="4" t="s">
        <v>265</v>
      </c>
      <c r="E941" s="4" t="s">
        <v>11667</v>
      </c>
      <c r="F941" s="4" t="s">
        <v>11660</v>
      </c>
      <c r="G941" s="4" t="s">
        <v>11660</v>
      </c>
      <c r="H941" s="4" t="s">
        <v>11660</v>
      </c>
      <c r="I941" s="4" t="s">
        <v>11660</v>
      </c>
      <c r="J941" s="4" t="s">
        <v>11660</v>
      </c>
      <c r="K941" s="4" t="s">
        <v>11660</v>
      </c>
      <c r="L941" s="4" t="s">
        <v>11660</v>
      </c>
      <c r="M941" s="4" t="s">
        <v>11660</v>
      </c>
      <c r="N941" s="4" t="s">
        <v>11660</v>
      </c>
      <c r="P941" s="4">
        <v>0</v>
      </c>
      <c r="Q941" s="11"/>
      <c r="R941" s="15">
        <f t="shared" si="42"/>
        <v>0</v>
      </c>
      <c r="S941" s="16">
        <f t="shared" si="43"/>
        <v>0</v>
      </c>
    </row>
    <row r="942" spans="1:19" ht="50.1" customHeight="1" x14ac:dyDescent="0.3">
      <c r="A942" s="9">
        <f t="shared" si="44"/>
        <v>816</v>
      </c>
      <c r="B942" s="9" t="s">
        <v>10994</v>
      </c>
      <c r="C942" s="9" t="s">
        <v>10995</v>
      </c>
      <c r="D942" s="4" t="s">
        <v>265</v>
      </c>
      <c r="E942" s="9" t="s">
        <v>11667</v>
      </c>
      <c r="F942" s="9" t="s">
        <v>11660</v>
      </c>
      <c r="G942" s="9" t="s">
        <v>11660</v>
      </c>
      <c r="H942" s="9" t="s">
        <v>11660</v>
      </c>
      <c r="I942" s="9" t="s">
        <v>11660</v>
      </c>
      <c r="J942" s="9" t="s">
        <v>11660</v>
      </c>
      <c r="K942" s="9" t="s">
        <v>11660</v>
      </c>
      <c r="L942" s="9" t="s">
        <v>11660</v>
      </c>
      <c r="M942" s="9" t="s">
        <v>11660</v>
      </c>
      <c r="N942" s="9" t="s">
        <v>11660</v>
      </c>
      <c r="P942" s="9">
        <v>0</v>
      </c>
      <c r="Q942" s="12"/>
      <c r="R942" s="17">
        <f t="shared" si="42"/>
        <v>0</v>
      </c>
      <c r="S942" s="18">
        <f t="shared" si="43"/>
        <v>0</v>
      </c>
    </row>
    <row r="943" spans="1:19" ht="50.1" customHeight="1" x14ac:dyDescent="0.3">
      <c r="A943" s="4">
        <f t="shared" si="44"/>
        <v>817</v>
      </c>
      <c r="B943" s="4" t="s">
        <v>11009</v>
      </c>
      <c r="C943" s="4" t="s">
        <v>11010</v>
      </c>
      <c r="D943" s="4" t="s">
        <v>265</v>
      </c>
      <c r="E943" s="4" t="s">
        <v>11667</v>
      </c>
      <c r="F943" s="4" t="s">
        <v>11660</v>
      </c>
      <c r="G943" s="4" t="s">
        <v>11660</v>
      </c>
      <c r="H943" s="4" t="s">
        <v>11660</v>
      </c>
      <c r="I943" s="4" t="s">
        <v>11660</v>
      </c>
      <c r="J943" s="4" t="s">
        <v>11660</v>
      </c>
      <c r="K943" s="4" t="s">
        <v>11660</v>
      </c>
      <c r="L943" s="4" t="s">
        <v>11660</v>
      </c>
      <c r="M943" s="4" t="s">
        <v>11660</v>
      </c>
      <c r="N943" s="4" t="s">
        <v>11660</v>
      </c>
      <c r="P943" s="4">
        <v>0</v>
      </c>
      <c r="Q943" s="11"/>
      <c r="R943" s="15">
        <f t="shared" si="42"/>
        <v>0</v>
      </c>
      <c r="S943" s="16">
        <f t="shared" si="43"/>
        <v>0</v>
      </c>
    </row>
    <row r="944" spans="1:19" ht="50.1" customHeight="1" x14ac:dyDescent="0.3">
      <c r="A944" s="9">
        <f t="shared" si="44"/>
        <v>818</v>
      </c>
      <c r="B944" s="9" t="s">
        <v>11031</v>
      </c>
      <c r="C944" s="9" t="s">
        <v>11032</v>
      </c>
      <c r="D944" s="4" t="s">
        <v>265</v>
      </c>
      <c r="E944" s="9" t="s">
        <v>11667</v>
      </c>
      <c r="F944" s="9" t="s">
        <v>11660</v>
      </c>
      <c r="G944" s="9" t="s">
        <v>11660</v>
      </c>
      <c r="H944" s="9" t="s">
        <v>11660</v>
      </c>
      <c r="I944" s="9" t="s">
        <v>11660</v>
      </c>
      <c r="J944" s="9" t="s">
        <v>11660</v>
      </c>
      <c r="K944" s="9" t="s">
        <v>11660</v>
      </c>
      <c r="L944" s="9" t="s">
        <v>11660</v>
      </c>
      <c r="M944" s="9" t="s">
        <v>11660</v>
      </c>
      <c r="N944" s="9" t="s">
        <v>11660</v>
      </c>
      <c r="P944" s="9">
        <v>0</v>
      </c>
      <c r="Q944" s="12"/>
      <c r="R944" s="17">
        <f t="shared" si="42"/>
        <v>0</v>
      </c>
      <c r="S944" s="18">
        <f t="shared" si="43"/>
        <v>0</v>
      </c>
    </row>
    <row r="945" spans="1:19" ht="50.1" customHeight="1" x14ac:dyDescent="0.3">
      <c r="A945" s="4">
        <f t="shared" si="44"/>
        <v>819</v>
      </c>
      <c r="B945" s="4" t="s">
        <v>11052</v>
      </c>
      <c r="C945" s="4" t="s">
        <v>11053</v>
      </c>
      <c r="D945" s="4" t="s">
        <v>265</v>
      </c>
      <c r="E945" s="4" t="s">
        <v>11667</v>
      </c>
      <c r="F945" s="4" t="s">
        <v>11660</v>
      </c>
      <c r="G945" s="4" t="s">
        <v>11660</v>
      </c>
      <c r="H945" s="4" t="s">
        <v>11660</v>
      </c>
      <c r="I945" s="4" t="s">
        <v>11660</v>
      </c>
      <c r="J945" s="4" t="s">
        <v>11660</v>
      </c>
      <c r="K945" s="4" t="s">
        <v>11660</v>
      </c>
      <c r="L945" s="4" t="s">
        <v>11660</v>
      </c>
      <c r="M945" s="4" t="s">
        <v>11660</v>
      </c>
      <c r="N945" s="4" t="s">
        <v>11660</v>
      </c>
      <c r="P945" s="4">
        <v>0</v>
      </c>
      <c r="Q945" s="11"/>
      <c r="R945" s="15">
        <f t="shared" si="42"/>
        <v>0</v>
      </c>
      <c r="S945" s="16">
        <f t="shared" si="43"/>
        <v>0</v>
      </c>
    </row>
    <row r="946" spans="1:19" ht="50.1" customHeight="1" x14ac:dyDescent="0.3">
      <c r="A946" s="9">
        <f t="shared" si="44"/>
        <v>820</v>
      </c>
      <c r="B946" s="9" t="s">
        <v>11069</v>
      </c>
      <c r="C946" s="9" t="s">
        <v>11070</v>
      </c>
      <c r="D946" s="4" t="s">
        <v>265</v>
      </c>
      <c r="E946" s="9" t="s">
        <v>11667</v>
      </c>
      <c r="F946" s="9" t="s">
        <v>11660</v>
      </c>
      <c r="G946" s="9" t="s">
        <v>11660</v>
      </c>
      <c r="H946" s="9" t="s">
        <v>11660</v>
      </c>
      <c r="I946" s="9" t="s">
        <v>11660</v>
      </c>
      <c r="J946" s="9" t="s">
        <v>11660</v>
      </c>
      <c r="K946" s="9" t="s">
        <v>11660</v>
      </c>
      <c r="L946" s="9" t="s">
        <v>11660</v>
      </c>
      <c r="M946" s="9" t="s">
        <v>11660</v>
      </c>
      <c r="N946" s="9" t="s">
        <v>11660</v>
      </c>
      <c r="P946" s="9">
        <v>0</v>
      </c>
      <c r="Q946" s="12"/>
      <c r="R946" s="17">
        <f t="shared" si="42"/>
        <v>0</v>
      </c>
      <c r="S946" s="18">
        <f t="shared" si="43"/>
        <v>0</v>
      </c>
    </row>
    <row r="947" spans="1:19" ht="50.1" customHeight="1" x14ac:dyDescent="0.3">
      <c r="A947" s="4">
        <f t="shared" si="44"/>
        <v>821</v>
      </c>
      <c r="B947" s="4" t="s">
        <v>11087</v>
      </c>
      <c r="C947" s="4" t="s">
        <v>11088</v>
      </c>
      <c r="D947" s="4" t="s">
        <v>265</v>
      </c>
      <c r="E947" s="4" t="s">
        <v>11667</v>
      </c>
      <c r="F947" s="4" t="s">
        <v>11660</v>
      </c>
      <c r="G947" s="4" t="s">
        <v>11660</v>
      </c>
      <c r="H947" s="4" t="s">
        <v>11660</v>
      </c>
      <c r="I947" s="4" t="s">
        <v>11660</v>
      </c>
      <c r="J947" s="4" t="s">
        <v>11660</v>
      </c>
      <c r="K947" s="4" t="s">
        <v>11660</v>
      </c>
      <c r="L947" s="4" t="s">
        <v>11660</v>
      </c>
      <c r="M947" s="4" t="s">
        <v>11660</v>
      </c>
      <c r="N947" s="4" t="s">
        <v>11660</v>
      </c>
      <c r="P947" s="4">
        <v>0</v>
      </c>
      <c r="Q947" s="11"/>
      <c r="R947" s="15">
        <f t="shared" si="42"/>
        <v>0</v>
      </c>
      <c r="S947" s="16">
        <f t="shared" si="43"/>
        <v>0</v>
      </c>
    </row>
    <row r="948" spans="1:19" ht="50.1" customHeight="1" x14ac:dyDescent="0.3">
      <c r="A948" s="9">
        <f t="shared" si="44"/>
        <v>822</v>
      </c>
      <c r="B948" s="9" t="s">
        <v>11129</v>
      </c>
      <c r="C948" s="9" t="s">
        <v>11130</v>
      </c>
      <c r="D948" s="4" t="s">
        <v>265</v>
      </c>
      <c r="E948" s="9" t="s">
        <v>11667</v>
      </c>
      <c r="F948" s="9" t="s">
        <v>11660</v>
      </c>
      <c r="G948" s="9" t="s">
        <v>11660</v>
      </c>
      <c r="H948" s="9" t="s">
        <v>11660</v>
      </c>
      <c r="I948" s="9" t="s">
        <v>11660</v>
      </c>
      <c r="J948" s="9" t="s">
        <v>11660</v>
      </c>
      <c r="K948" s="9" t="s">
        <v>11660</v>
      </c>
      <c r="L948" s="9" t="s">
        <v>11660</v>
      </c>
      <c r="M948" s="9" t="s">
        <v>11660</v>
      </c>
      <c r="N948" s="9" t="s">
        <v>11660</v>
      </c>
      <c r="P948" s="9">
        <v>0</v>
      </c>
      <c r="Q948" s="12"/>
      <c r="R948" s="17">
        <f t="shared" si="42"/>
        <v>0</v>
      </c>
      <c r="S948" s="18">
        <f t="shared" si="43"/>
        <v>0</v>
      </c>
    </row>
    <row r="949" spans="1:19" ht="50.1" customHeight="1" x14ac:dyDescent="0.3">
      <c r="A949" s="4">
        <f t="shared" si="44"/>
        <v>823</v>
      </c>
      <c r="B949" s="4" t="s">
        <v>11183</v>
      </c>
      <c r="C949" s="4" t="s">
        <v>11184</v>
      </c>
      <c r="D949" s="4" t="s">
        <v>265</v>
      </c>
      <c r="E949" s="4" t="s">
        <v>11667</v>
      </c>
      <c r="F949" s="4" t="s">
        <v>11660</v>
      </c>
      <c r="G949" s="4" t="s">
        <v>11660</v>
      </c>
      <c r="H949" s="4" t="s">
        <v>11660</v>
      </c>
      <c r="I949" s="4" t="s">
        <v>11660</v>
      </c>
      <c r="J949" s="4" t="s">
        <v>11660</v>
      </c>
      <c r="K949" s="4" t="s">
        <v>11660</v>
      </c>
      <c r="L949" s="4" t="s">
        <v>11660</v>
      </c>
      <c r="M949" s="4" t="s">
        <v>11660</v>
      </c>
      <c r="N949" s="4" t="s">
        <v>11660</v>
      </c>
      <c r="P949" s="4">
        <v>0</v>
      </c>
      <c r="Q949" s="11"/>
      <c r="R949" s="15">
        <f t="shared" si="42"/>
        <v>0</v>
      </c>
      <c r="S949" s="16">
        <f t="shared" si="43"/>
        <v>0</v>
      </c>
    </row>
    <row r="950" spans="1:19" ht="50.1" customHeight="1" x14ac:dyDescent="0.3">
      <c r="A950" s="9">
        <f t="shared" si="44"/>
        <v>824</v>
      </c>
      <c r="B950" s="9" t="s">
        <v>11204</v>
      </c>
      <c r="C950" s="9" t="s">
        <v>11205</v>
      </c>
      <c r="D950" s="4" t="s">
        <v>265</v>
      </c>
      <c r="E950" s="9" t="s">
        <v>11667</v>
      </c>
      <c r="F950" s="9" t="s">
        <v>11660</v>
      </c>
      <c r="G950" s="9" t="s">
        <v>11660</v>
      </c>
      <c r="H950" s="9" t="s">
        <v>11660</v>
      </c>
      <c r="I950" s="9" t="s">
        <v>11660</v>
      </c>
      <c r="J950" s="9" t="s">
        <v>11660</v>
      </c>
      <c r="K950" s="9" t="s">
        <v>11660</v>
      </c>
      <c r="L950" s="9" t="s">
        <v>11660</v>
      </c>
      <c r="M950" s="9" t="s">
        <v>11660</v>
      </c>
      <c r="N950" s="9" t="s">
        <v>11660</v>
      </c>
      <c r="P950" s="9">
        <v>0</v>
      </c>
      <c r="Q950" s="12"/>
      <c r="R950" s="17">
        <f t="shared" si="42"/>
        <v>0</v>
      </c>
      <c r="S950" s="18">
        <f t="shared" si="43"/>
        <v>0</v>
      </c>
    </row>
    <row r="951" spans="1:19" ht="50.1" customHeight="1" x14ac:dyDescent="0.3">
      <c r="A951" s="4">
        <f t="shared" si="44"/>
        <v>825</v>
      </c>
      <c r="B951" s="4" t="s">
        <v>11220</v>
      </c>
      <c r="C951" s="4" t="s">
        <v>11221</v>
      </c>
      <c r="D951" s="4" t="s">
        <v>265</v>
      </c>
      <c r="E951" s="4" t="s">
        <v>11667</v>
      </c>
      <c r="F951" s="4" t="s">
        <v>11660</v>
      </c>
      <c r="G951" s="4" t="s">
        <v>11660</v>
      </c>
      <c r="H951" s="4" t="s">
        <v>11660</v>
      </c>
      <c r="I951" s="4" t="s">
        <v>11660</v>
      </c>
      <c r="J951" s="4" t="s">
        <v>11660</v>
      </c>
      <c r="K951" s="4" t="s">
        <v>11660</v>
      </c>
      <c r="L951" s="4" t="s">
        <v>11660</v>
      </c>
      <c r="M951" s="4" t="s">
        <v>11660</v>
      </c>
      <c r="N951" s="4" t="s">
        <v>11660</v>
      </c>
      <c r="P951" s="4">
        <v>0</v>
      </c>
      <c r="Q951" s="11"/>
      <c r="R951" s="15">
        <f t="shared" si="42"/>
        <v>0</v>
      </c>
      <c r="S951" s="16">
        <f t="shared" si="43"/>
        <v>0</v>
      </c>
    </row>
    <row r="952" spans="1:19" ht="50.1" customHeight="1" x14ac:dyDescent="0.3">
      <c r="A952" s="9">
        <f t="shared" si="44"/>
        <v>826</v>
      </c>
      <c r="B952" s="9" t="s">
        <v>11229</v>
      </c>
      <c r="C952" s="9" t="s">
        <v>11230</v>
      </c>
      <c r="D952" s="4" t="s">
        <v>265</v>
      </c>
      <c r="E952" s="9" t="s">
        <v>11667</v>
      </c>
      <c r="F952" s="9" t="s">
        <v>11660</v>
      </c>
      <c r="G952" s="9" t="s">
        <v>11660</v>
      </c>
      <c r="H952" s="9" t="s">
        <v>11660</v>
      </c>
      <c r="I952" s="9" t="s">
        <v>11660</v>
      </c>
      <c r="J952" s="9" t="s">
        <v>11660</v>
      </c>
      <c r="K952" s="9" t="s">
        <v>11660</v>
      </c>
      <c r="L952" s="9" t="s">
        <v>11660</v>
      </c>
      <c r="M952" s="9" t="s">
        <v>11660</v>
      </c>
      <c r="N952" s="9" t="s">
        <v>11660</v>
      </c>
      <c r="P952" s="9">
        <v>0</v>
      </c>
      <c r="Q952" s="12"/>
      <c r="R952" s="17">
        <f t="shared" si="42"/>
        <v>0</v>
      </c>
      <c r="S952" s="18">
        <f t="shared" si="43"/>
        <v>0</v>
      </c>
    </row>
    <row r="953" spans="1:19" ht="50.1" customHeight="1" x14ac:dyDescent="0.3">
      <c r="A953" s="4">
        <f t="shared" si="44"/>
        <v>827</v>
      </c>
      <c r="B953" s="4" t="s">
        <v>11263</v>
      </c>
      <c r="C953" s="4" t="s">
        <v>11264</v>
      </c>
      <c r="D953" s="4" t="s">
        <v>265</v>
      </c>
      <c r="E953" s="4" t="s">
        <v>11667</v>
      </c>
      <c r="F953" s="4" t="s">
        <v>11660</v>
      </c>
      <c r="G953" s="4" t="s">
        <v>11660</v>
      </c>
      <c r="H953" s="4" t="s">
        <v>11660</v>
      </c>
      <c r="I953" s="4" t="s">
        <v>11660</v>
      </c>
      <c r="J953" s="4" t="s">
        <v>11660</v>
      </c>
      <c r="K953" s="4" t="s">
        <v>11660</v>
      </c>
      <c r="L953" s="4" t="s">
        <v>11660</v>
      </c>
      <c r="M953" s="4" t="s">
        <v>11660</v>
      </c>
      <c r="N953" s="4" t="s">
        <v>11660</v>
      </c>
      <c r="P953" s="4">
        <v>0</v>
      </c>
      <c r="Q953" s="11"/>
      <c r="R953" s="15">
        <f t="shared" si="42"/>
        <v>0</v>
      </c>
      <c r="S953" s="16">
        <f t="shared" si="43"/>
        <v>0</v>
      </c>
    </row>
    <row r="954" spans="1:19" ht="50.1" customHeight="1" x14ac:dyDescent="0.3">
      <c r="A954" s="9">
        <f t="shared" si="44"/>
        <v>828</v>
      </c>
      <c r="B954" s="9" t="s">
        <v>11311</v>
      </c>
      <c r="C954" s="9" t="s">
        <v>11312</v>
      </c>
      <c r="D954" s="4" t="s">
        <v>265</v>
      </c>
      <c r="E954" s="9" t="s">
        <v>11667</v>
      </c>
      <c r="F954" s="9" t="s">
        <v>11660</v>
      </c>
      <c r="G954" s="9" t="s">
        <v>11660</v>
      </c>
      <c r="H954" s="9" t="s">
        <v>11660</v>
      </c>
      <c r="I954" s="9" t="s">
        <v>11660</v>
      </c>
      <c r="J954" s="9" t="s">
        <v>11660</v>
      </c>
      <c r="K954" s="9" t="s">
        <v>11660</v>
      </c>
      <c r="L954" s="9" t="s">
        <v>11660</v>
      </c>
      <c r="M954" s="9" t="s">
        <v>11660</v>
      </c>
      <c r="N954" s="9" t="s">
        <v>11660</v>
      </c>
      <c r="P954" s="9">
        <v>0</v>
      </c>
      <c r="Q954" s="12"/>
      <c r="R954" s="17">
        <f t="shared" si="42"/>
        <v>0</v>
      </c>
      <c r="S954" s="18">
        <f t="shared" si="43"/>
        <v>0</v>
      </c>
    </row>
    <row r="955" spans="1:19" ht="50.1" customHeight="1" x14ac:dyDescent="0.3">
      <c r="A955" s="4">
        <f t="shared" si="44"/>
        <v>829</v>
      </c>
      <c r="B955" s="4" t="s">
        <v>11338</v>
      </c>
      <c r="C955" s="4" t="s">
        <v>11339</v>
      </c>
      <c r="D955" s="4" t="s">
        <v>265</v>
      </c>
      <c r="E955" s="4" t="s">
        <v>11667</v>
      </c>
      <c r="F955" s="4" t="s">
        <v>11660</v>
      </c>
      <c r="G955" s="4" t="s">
        <v>11660</v>
      </c>
      <c r="H955" s="4" t="s">
        <v>11660</v>
      </c>
      <c r="I955" s="4" t="s">
        <v>11660</v>
      </c>
      <c r="J955" s="4" t="s">
        <v>11660</v>
      </c>
      <c r="K955" s="4" t="s">
        <v>11660</v>
      </c>
      <c r="L955" s="4" t="s">
        <v>11660</v>
      </c>
      <c r="M955" s="4" t="s">
        <v>11660</v>
      </c>
      <c r="N955" s="4" t="s">
        <v>11660</v>
      </c>
      <c r="P955" s="4">
        <v>0</v>
      </c>
      <c r="Q955" s="11"/>
      <c r="R955" s="15">
        <f t="shared" si="42"/>
        <v>0</v>
      </c>
      <c r="S955" s="16">
        <f t="shared" si="43"/>
        <v>0</v>
      </c>
    </row>
    <row r="956" spans="1:19" ht="50.1" customHeight="1" x14ac:dyDescent="0.3">
      <c r="A956" s="9">
        <f t="shared" si="44"/>
        <v>830</v>
      </c>
      <c r="B956" s="9" t="s">
        <v>11345</v>
      </c>
      <c r="C956" s="9" t="s">
        <v>11346</v>
      </c>
      <c r="D956" s="4" t="s">
        <v>265</v>
      </c>
      <c r="E956" s="9" t="s">
        <v>11667</v>
      </c>
      <c r="F956" s="9" t="s">
        <v>817</v>
      </c>
      <c r="G956" s="9" t="s">
        <v>818</v>
      </c>
      <c r="H956" s="9" t="s">
        <v>11351</v>
      </c>
      <c r="I956" s="9" t="s">
        <v>11352</v>
      </c>
      <c r="J956" s="9" t="s">
        <v>589</v>
      </c>
      <c r="K956" s="9" t="s">
        <v>6978</v>
      </c>
      <c r="L956" s="9" t="s">
        <v>2090</v>
      </c>
      <c r="M956" s="9" t="s">
        <v>823</v>
      </c>
      <c r="N956" s="9" t="s">
        <v>3146</v>
      </c>
      <c r="P956" s="9">
        <v>1</v>
      </c>
      <c r="Q956" s="12"/>
      <c r="R956" s="17">
        <f t="shared" si="42"/>
        <v>3</v>
      </c>
      <c r="S956" s="18">
        <f t="shared" si="43"/>
        <v>10</v>
      </c>
    </row>
    <row r="957" spans="1:19" ht="50.1" customHeight="1" x14ac:dyDescent="0.3">
      <c r="A957" s="9">
        <f t="shared" si="44"/>
        <v>830</v>
      </c>
      <c r="B957" s="9" t="s">
        <v>11345</v>
      </c>
      <c r="C957" s="9" t="s">
        <v>11346</v>
      </c>
      <c r="D957" s="4" t="s">
        <v>265</v>
      </c>
      <c r="E957" s="9" t="s">
        <v>11667</v>
      </c>
      <c r="F957" s="9" t="s">
        <v>817</v>
      </c>
      <c r="G957" s="9" t="s">
        <v>818</v>
      </c>
      <c r="H957" s="9" t="s">
        <v>11353</v>
      </c>
      <c r="I957" s="9" t="s">
        <v>11354</v>
      </c>
      <c r="J957" s="9" t="s">
        <v>589</v>
      </c>
      <c r="K957" s="9" t="s">
        <v>4538</v>
      </c>
      <c r="L957" s="9" t="s">
        <v>2090</v>
      </c>
      <c r="M957" s="9" t="s">
        <v>823</v>
      </c>
      <c r="N957" s="9" t="s">
        <v>3146</v>
      </c>
      <c r="P957" s="9">
        <v>1</v>
      </c>
      <c r="Q957" s="12"/>
      <c r="R957" s="17">
        <f t="shared" si="42"/>
        <v>3</v>
      </c>
      <c r="S957" s="18">
        <f t="shared" si="43"/>
        <v>10</v>
      </c>
    </row>
    <row r="958" spans="1:19" ht="50.1" customHeight="1" x14ac:dyDescent="0.3">
      <c r="A958" s="9">
        <f t="shared" si="44"/>
        <v>830</v>
      </c>
      <c r="B958" s="9" t="s">
        <v>11345</v>
      </c>
      <c r="C958" s="9" t="s">
        <v>11346</v>
      </c>
      <c r="D958" s="4" t="s">
        <v>265</v>
      </c>
      <c r="E958" s="9" t="s">
        <v>11667</v>
      </c>
      <c r="F958" s="9" t="s">
        <v>817</v>
      </c>
      <c r="G958" s="9" t="s">
        <v>818</v>
      </c>
      <c r="H958" s="9" t="s">
        <v>11355</v>
      </c>
      <c r="I958" s="9" t="s">
        <v>11354</v>
      </c>
      <c r="J958" s="9" t="s">
        <v>589</v>
      </c>
      <c r="K958" s="9" t="s">
        <v>7021</v>
      </c>
      <c r="L958" s="9" t="s">
        <v>882</v>
      </c>
      <c r="M958" s="9" t="s">
        <v>823</v>
      </c>
      <c r="N958" s="9" t="s">
        <v>3146</v>
      </c>
      <c r="P958" s="9">
        <v>1</v>
      </c>
      <c r="Q958" s="12"/>
      <c r="R958" s="17">
        <f t="shared" si="42"/>
        <v>3</v>
      </c>
      <c r="S958" s="18">
        <f t="shared" si="43"/>
        <v>10</v>
      </c>
    </row>
    <row r="959" spans="1:19" ht="50.1" customHeight="1" x14ac:dyDescent="0.3">
      <c r="A959" s="4">
        <f t="shared" si="44"/>
        <v>831</v>
      </c>
      <c r="B959" s="4" t="s">
        <v>11359</v>
      </c>
      <c r="C959" s="4" t="s">
        <v>11360</v>
      </c>
      <c r="D959" s="4" t="s">
        <v>265</v>
      </c>
      <c r="E959" s="4" t="s">
        <v>11667</v>
      </c>
      <c r="F959" s="4" t="s">
        <v>817</v>
      </c>
      <c r="G959" s="4" t="s">
        <v>891</v>
      </c>
      <c r="H959" s="4" t="s">
        <v>11366</v>
      </c>
      <c r="I959" s="4" t="s">
        <v>11367</v>
      </c>
      <c r="J959" s="4" t="s">
        <v>589</v>
      </c>
      <c r="K959" s="4" t="s">
        <v>11368</v>
      </c>
      <c r="L959" s="4" t="s">
        <v>2096</v>
      </c>
      <c r="M959" s="4" t="s">
        <v>11369</v>
      </c>
      <c r="N959" s="4" t="s">
        <v>11370</v>
      </c>
      <c r="P959" s="4">
        <v>1</v>
      </c>
      <c r="Q959" s="11"/>
      <c r="R959" s="15">
        <f t="shared" si="42"/>
        <v>1</v>
      </c>
      <c r="S959" s="16">
        <f t="shared" si="43"/>
        <v>6</v>
      </c>
    </row>
    <row r="960" spans="1:19" ht="50.1" customHeight="1" x14ac:dyDescent="0.3">
      <c r="A960" s="9">
        <f t="shared" si="44"/>
        <v>832</v>
      </c>
      <c r="B960" s="9" t="s">
        <v>11384</v>
      </c>
      <c r="C960" s="9" t="s">
        <v>11195</v>
      </c>
      <c r="D960" s="4" t="s">
        <v>265</v>
      </c>
      <c r="E960" s="9" t="s">
        <v>11667</v>
      </c>
      <c r="F960" s="9" t="s">
        <v>11660</v>
      </c>
      <c r="G960" s="9" t="s">
        <v>11660</v>
      </c>
      <c r="H960" s="9" t="s">
        <v>11660</v>
      </c>
      <c r="I960" s="9" t="s">
        <v>11660</v>
      </c>
      <c r="J960" s="9" t="s">
        <v>11660</v>
      </c>
      <c r="K960" s="9" t="s">
        <v>11660</v>
      </c>
      <c r="L960" s="9" t="s">
        <v>11660</v>
      </c>
      <c r="M960" s="9" t="s">
        <v>11660</v>
      </c>
      <c r="N960" s="9" t="s">
        <v>11660</v>
      </c>
      <c r="P960" s="9">
        <v>0</v>
      </c>
      <c r="Q960" s="12"/>
      <c r="R960" s="17">
        <f t="shared" si="42"/>
        <v>0</v>
      </c>
      <c r="S960" s="18">
        <f t="shared" si="43"/>
        <v>0</v>
      </c>
    </row>
    <row r="961" spans="1:19" ht="50.1" customHeight="1" x14ac:dyDescent="0.3">
      <c r="A961" s="4">
        <f t="shared" si="44"/>
        <v>833</v>
      </c>
      <c r="B961" s="4" t="s">
        <v>11423</v>
      </c>
      <c r="C961" s="4" t="s">
        <v>11424</v>
      </c>
      <c r="D961" s="4" t="s">
        <v>265</v>
      </c>
      <c r="E961" s="4" t="s">
        <v>11667</v>
      </c>
      <c r="F961" s="4" t="s">
        <v>11660</v>
      </c>
      <c r="G961" s="4" t="s">
        <v>11660</v>
      </c>
      <c r="H961" s="4" t="s">
        <v>11660</v>
      </c>
      <c r="I961" s="4" t="s">
        <v>11660</v>
      </c>
      <c r="J961" s="4" t="s">
        <v>11660</v>
      </c>
      <c r="K961" s="4" t="s">
        <v>11660</v>
      </c>
      <c r="L961" s="4" t="s">
        <v>11660</v>
      </c>
      <c r="M961" s="4" t="s">
        <v>11660</v>
      </c>
      <c r="N961" s="4" t="s">
        <v>11660</v>
      </c>
      <c r="P961" s="4">
        <v>0</v>
      </c>
      <c r="Q961" s="11"/>
      <c r="R961" s="15">
        <f t="shared" si="42"/>
        <v>0</v>
      </c>
      <c r="S961" s="16">
        <f t="shared" si="43"/>
        <v>0</v>
      </c>
    </row>
    <row r="962" spans="1:19" ht="50.1" customHeight="1" x14ac:dyDescent="0.3">
      <c r="A962" s="9">
        <f t="shared" si="44"/>
        <v>834</v>
      </c>
      <c r="B962" s="9" t="s">
        <v>11442</v>
      </c>
      <c r="C962" s="9" t="s">
        <v>11443</v>
      </c>
      <c r="D962" s="4" t="s">
        <v>265</v>
      </c>
      <c r="E962" s="9" t="s">
        <v>11667</v>
      </c>
      <c r="F962" s="9" t="s">
        <v>817</v>
      </c>
      <c r="G962" s="9" t="s">
        <v>891</v>
      </c>
      <c r="H962" s="9" t="s">
        <v>11448</v>
      </c>
      <c r="I962" s="9" t="s">
        <v>11449</v>
      </c>
      <c r="J962" s="9" t="s">
        <v>589</v>
      </c>
      <c r="K962" s="9" t="s">
        <v>2119</v>
      </c>
      <c r="L962" s="9" t="s">
        <v>2096</v>
      </c>
      <c r="M962" s="9" t="s">
        <v>1298</v>
      </c>
      <c r="N962" s="9" t="s">
        <v>11450</v>
      </c>
      <c r="P962" s="9">
        <v>1</v>
      </c>
      <c r="Q962" s="12"/>
      <c r="R962" s="17">
        <f t="shared" si="42"/>
        <v>3</v>
      </c>
      <c r="S962" s="18">
        <f t="shared" si="43"/>
        <v>10</v>
      </c>
    </row>
    <row r="963" spans="1:19" ht="50.1" customHeight="1" x14ac:dyDescent="0.3">
      <c r="A963" s="9">
        <f t="shared" si="44"/>
        <v>834</v>
      </c>
      <c r="B963" s="9" t="s">
        <v>11442</v>
      </c>
      <c r="C963" s="9" t="s">
        <v>11443</v>
      </c>
      <c r="D963" s="4" t="s">
        <v>265</v>
      </c>
      <c r="E963" s="9" t="s">
        <v>11667</v>
      </c>
      <c r="F963" s="9" t="s">
        <v>817</v>
      </c>
      <c r="G963" s="9" t="s">
        <v>818</v>
      </c>
      <c r="H963" s="9" t="s">
        <v>11451</v>
      </c>
      <c r="I963" s="9" t="s">
        <v>11452</v>
      </c>
      <c r="J963" s="9" t="s">
        <v>589</v>
      </c>
      <c r="K963" s="9" t="s">
        <v>11453</v>
      </c>
      <c r="L963" s="9" t="s">
        <v>1118</v>
      </c>
      <c r="M963" s="9" t="s">
        <v>11454</v>
      </c>
      <c r="N963" s="9" t="s">
        <v>11455</v>
      </c>
      <c r="P963" s="9">
        <v>1</v>
      </c>
      <c r="Q963" s="12"/>
      <c r="R963" s="17">
        <f t="shared" ref="R963:R1018" si="45">COUNTIFS(B:B,B963,P:P,1)</f>
        <v>3</v>
      </c>
      <c r="S963" s="18">
        <f t="shared" ref="S963:S1018" si="46">IF(R963&gt;=3,10,IF(R963&gt;=2,8,IF(R963&gt;=1,6,0)))</f>
        <v>10</v>
      </c>
    </row>
    <row r="964" spans="1:19" ht="50.1" customHeight="1" x14ac:dyDescent="0.3">
      <c r="A964" s="9">
        <f t="shared" ref="A964:A1018" si="47">IF(B964=B963,A963,A963+1)</f>
        <v>834</v>
      </c>
      <c r="B964" s="9" t="s">
        <v>11442</v>
      </c>
      <c r="C964" s="9" t="s">
        <v>11443</v>
      </c>
      <c r="D964" s="4" t="s">
        <v>265</v>
      </c>
      <c r="E964" s="9" t="s">
        <v>11667</v>
      </c>
      <c r="F964" s="9" t="s">
        <v>817</v>
      </c>
      <c r="G964" s="9" t="s">
        <v>818</v>
      </c>
      <c r="H964" s="9" t="s">
        <v>11456</v>
      </c>
      <c r="I964" s="9" t="s">
        <v>11457</v>
      </c>
      <c r="J964" s="9" t="s">
        <v>589</v>
      </c>
      <c r="K964" s="9" t="s">
        <v>1541</v>
      </c>
      <c r="L964" s="9" t="s">
        <v>2102</v>
      </c>
      <c r="M964" s="9" t="s">
        <v>849</v>
      </c>
      <c r="N964" s="9" t="s">
        <v>1661</v>
      </c>
      <c r="P964" s="9">
        <v>1</v>
      </c>
      <c r="Q964" s="12"/>
      <c r="R964" s="17">
        <f t="shared" si="45"/>
        <v>3</v>
      </c>
      <c r="S964" s="18">
        <f t="shared" si="46"/>
        <v>10</v>
      </c>
    </row>
    <row r="965" spans="1:19" ht="50.1" customHeight="1" x14ac:dyDescent="0.3">
      <c r="A965" s="4">
        <f t="shared" si="47"/>
        <v>835</v>
      </c>
      <c r="B965" s="4" t="s">
        <v>11517</v>
      </c>
      <c r="C965" s="4" t="s">
        <v>11518</v>
      </c>
      <c r="D965" s="4" t="s">
        <v>265</v>
      </c>
      <c r="E965" s="4" t="s">
        <v>11667</v>
      </c>
      <c r="F965" s="4" t="s">
        <v>11660</v>
      </c>
      <c r="G965" s="4" t="s">
        <v>11660</v>
      </c>
      <c r="H965" s="4" t="s">
        <v>11660</v>
      </c>
      <c r="I965" s="4" t="s">
        <v>11660</v>
      </c>
      <c r="J965" s="4" t="s">
        <v>11660</v>
      </c>
      <c r="K965" s="4" t="s">
        <v>11660</v>
      </c>
      <c r="L965" s="4" t="s">
        <v>11660</v>
      </c>
      <c r="M965" s="4" t="s">
        <v>11660</v>
      </c>
      <c r="N965" s="4" t="s">
        <v>11660</v>
      </c>
      <c r="P965" s="4">
        <v>0</v>
      </c>
      <c r="Q965" s="11"/>
      <c r="R965" s="15">
        <f t="shared" si="45"/>
        <v>0</v>
      </c>
      <c r="S965" s="16">
        <f t="shared" si="46"/>
        <v>0</v>
      </c>
    </row>
    <row r="966" spans="1:19" ht="50.1" customHeight="1" x14ac:dyDescent="0.3">
      <c r="A966" s="9">
        <f t="shared" si="47"/>
        <v>836</v>
      </c>
      <c r="B966" s="9" t="s">
        <v>11559</v>
      </c>
      <c r="C966" s="9" t="s">
        <v>11560</v>
      </c>
      <c r="D966" s="4" t="s">
        <v>265</v>
      </c>
      <c r="E966" s="9" t="s">
        <v>11667</v>
      </c>
      <c r="F966" s="9" t="s">
        <v>11660</v>
      </c>
      <c r="G966" s="9" t="s">
        <v>11660</v>
      </c>
      <c r="H966" s="9" t="s">
        <v>11660</v>
      </c>
      <c r="I966" s="9" t="s">
        <v>11660</v>
      </c>
      <c r="J966" s="9" t="s">
        <v>11660</v>
      </c>
      <c r="K966" s="9" t="s">
        <v>11660</v>
      </c>
      <c r="L966" s="9" t="s">
        <v>11660</v>
      </c>
      <c r="M966" s="9" t="s">
        <v>11660</v>
      </c>
      <c r="N966" s="9" t="s">
        <v>11660</v>
      </c>
      <c r="P966" s="9">
        <v>0</v>
      </c>
      <c r="Q966" s="12"/>
      <c r="R966" s="17">
        <f t="shared" si="45"/>
        <v>0</v>
      </c>
      <c r="S966" s="18">
        <f t="shared" si="46"/>
        <v>0</v>
      </c>
    </row>
    <row r="967" spans="1:19" ht="50.1" customHeight="1" x14ac:dyDescent="0.3">
      <c r="A967" s="4">
        <f t="shared" si="47"/>
        <v>837</v>
      </c>
      <c r="B967" s="4" t="s">
        <v>11587</v>
      </c>
      <c r="C967" s="4" t="s">
        <v>11588</v>
      </c>
      <c r="D967" s="4" t="s">
        <v>265</v>
      </c>
      <c r="E967" s="4" t="s">
        <v>11667</v>
      </c>
      <c r="F967" s="4" t="s">
        <v>11660</v>
      </c>
      <c r="G967" s="4" t="s">
        <v>11660</v>
      </c>
      <c r="H967" s="4" t="s">
        <v>11660</v>
      </c>
      <c r="I967" s="4" t="s">
        <v>11660</v>
      </c>
      <c r="J967" s="4" t="s">
        <v>11660</v>
      </c>
      <c r="K967" s="4" t="s">
        <v>11660</v>
      </c>
      <c r="L967" s="4" t="s">
        <v>11660</v>
      </c>
      <c r="M967" s="4" t="s">
        <v>11660</v>
      </c>
      <c r="N967" s="4" t="s">
        <v>11660</v>
      </c>
      <c r="P967" s="4">
        <v>0</v>
      </c>
      <c r="Q967" s="11"/>
      <c r="R967" s="15">
        <f t="shared" si="45"/>
        <v>0</v>
      </c>
      <c r="S967" s="16">
        <f t="shared" si="46"/>
        <v>0</v>
      </c>
    </row>
    <row r="968" spans="1:19" ht="50.1" customHeight="1" x14ac:dyDescent="0.3">
      <c r="A968" s="9">
        <f t="shared" si="47"/>
        <v>838</v>
      </c>
      <c r="B968" s="9" t="s">
        <v>11606</v>
      </c>
      <c r="C968" s="9" t="s">
        <v>10229</v>
      </c>
      <c r="D968" s="4" t="s">
        <v>265</v>
      </c>
      <c r="E968" s="9" t="s">
        <v>11667</v>
      </c>
      <c r="F968" s="9" t="s">
        <v>11660</v>
      </c>
      <c r="G968" s="9" t="s">
        <v>11660</v>
      </c>
      <c r="H968" s="9" t="s">
        <v>11660</v>
      </c>
      <c r="I968" s="9" t="s">
        <v>11660</v>
      </c>
      <c r="J968" s="9" t="s">
        <v>11660</v>
      </c>
      <c r="K968" s="9" t="s">
        <v>11660</v>
      </c>
      <c r="L968" s="9" t="s">
        <v>11660</v>
      </c>
      <c r="M968" s="9" t="s">
        <v>11660</v>
      </c>
      <c r="N968" s="9" t="s">
        <v>11660</v>
      </c>
      <c r="P968" s="9">
        <v>0</v>
      </c>
      <c r="Q968" s="12"/>
      <c r="R968" s="17">
        <f t="shared" si="45"/>
        <v>0</v>
      </c>
      <c r="S968" s="18">
        <f t="shared" si="46"/>
        <v>0</v>
      </c>
    </row>
    <row r="969" spans="1:19" ht="50.1" customHeight="1" x14ac:dyDescent="0.3">
      <c r="A969" s="4">
        <f t="shared" si="47"/>
        <v>839</v>
      </c>
      <c r="B969" s="4" t="s">
        <v>11614</v>
      </c>
      <c r="C969" s="4" t="s">
        <v>11615</v>
      </c>
      <c r="D969" s="4" t="s">
        <v>265</v>
      </c>
      <c r="E969" s="4" t="s">
        <v>11667</v>
      </c>
      <c r="F969" s="4" t="s">
        <v>817</v>
      </c>
      <c r="G969" s="4" t="s">
        <v>818</v>
      </c>
      <c r="H969" s="4" t="s">
        <v>11620</v>
      </c>
      <c r="I969" s="4" t="s">
        <v>11621</v>
      </c>
      <c r="J969" s="4" t="s">
        <v>589</v>
      </c>
      <c r="K969" s="4" t="s">
        <v>5911</v>
      </c>
      <c r="L969" s="4" t="s">
        <v>591</v>
      </c>
      <c r="M969" s="4" t="s">
        <v>11622</v>
      </c>
      <c r="N969" s="4" t="s">
        <v>1661</v>
      </c>
      <c r="P969" s="4">
        <v>1</v>
      </c>
      <c r="Q969" s="11"/>
      <c r="R969" s="15">
        <f t="shared" si="45"/>
        <v>2</v>
      </c>
      <c r="S969" s="16">
        <f t="shared" si="46"/>
        <v>8</v>
      </c>
    </row>
    <row r="970" spans="1:19" ht="50.1" customHeight="1" x14ac:dyDescent="0.3">
      <c r="A970" s="4">
        <f t="shared" si="47"/>
        <v>839</v>
      </c>
      <c r="B970" s="4" t="s">
        <v>11614</v>
      </c>
      <c r="C970" s="4" t="s">
        <v>11615</v>
      </c>
      <c r="D970" s="4" t="s">
        <v>265</v>
      </c>
      <c r="E970" s="4" t="s">
        <v>11667</v>
      </c>
      <c r="F970" s="4" t="s">
        <v>817</v>
      </c>
      <c r="G970" s="4" t="s">
        <v>891</v>
      </c>
      <c r="H970" s="4" t="s">
        <v>11623</v>
      </c>
      <c r="I970" s="4" t="s">
        <v>11624</v>
      </c>
      <c r="J970" s="4" t="s">
        <v>589</v>
      </c>
      <c r="K970" s="4" t="s">
        <v>1966</v>
      </c>
      <c r="L970" s="4" t="s">
        <v>2102</v>
      </c>
      <c r="M970" s="4" t="s">
        <v>11625</v>
      </c>
      <c r="N970" s="4" t="s">
        <v>11626</v>
      </c>
      <c r="P970" s="4">
        <v>1</v>
      </c>
      <c r="Q970" s="11"/>
      <c r="R970" s="15">
        <f t="shared" si="45"/>
        <v>2</v>
      </c>
      <c r="S970" s="16">
        <f t="shared" si="46"/>
        <v>8</v>
      </c>
    </row>
    <row r="971" spans="1:19" ht="50.1" customHeight="1" x14ac:dyDescent="0.3">
      <c r="A971" s="4">
        <f t="shared" si="47"/>
        <v>839</v>
      </c>
      <c r="B971" s="4" t="s">
        <v>11614</v>
      </c>
      <c r="C971" s="4" t="s">
        <v>11615</v>
      </c>
      <c r="D971" s="4" t="s">
        <v>265</v>
      </c>
      <c r="E971" s="4" t="s">
        <v>11667</v>
      </c>
      <c r="F971" s="4" t="s">
        <v>585</v>
      </c>
      <c r="G971" s="4" t="s">
        <v>818</v>
      </c>
      <c r="H971" s="4" t="s">
        <v>11627</v>
      </c>
      <c r="I971" s="4" t="s">
        <v>11628</v>
      </c>
      <c r="J971" s="4" t="s">
        <v>589</v>
      </c>
      <c r="K971" s="4" t="s">
        <v>11629</v>
      </c>
      <c r="L971" s="4" t="s">
        <v>1297</v>
      </c>
      <c r="M971" s="4" t="s">
        <v>849</v>
      </c>
      <c r="N971" s="4" t="s">
        <v>11630</v>
      </c>
      <c r="P971" s="4">
        <v>0</v>
      </c>
      <c r="Q971" s="11" t="s">
        <v>11663</v>
      </c>
      <c r="R971" s="15">
        <f t="shared" si="45"/>
        <v>2</v>
      </c>
      <c r="S971" s="16">
        <f t="shared" si="46"/>
        <v>8</v>
      </c>
    </row>
    <row r="972" spans="1:19" ht="50.1" customHeight="1" x14ac:dyDescent="0.3">
      <c r="A972" s="9">
        <f t="shared" si="47"/>
        <v>840</v>
      </c>
      <c r="B972" s="9" t="s">
        <v>11635</v>
      </c>
      <c r="C972" s="9" t="s">
        <v>11636</v>
      </c>
      <c r="D972" s="4" t="s">
        <v>265</v>
      </c>
      <c r="E972" s="9" t="s">
        <v>11667</v>
      </c>
      <c r="F972" s="9" t="s">
        <v>11660</v>
      </c>
      <c r="G972" s="9" t="s">
        <v>11660</v>
      </c>
      <c r="H972" s="9" t="s">
        <v>11660</v>
      </c>
      <c r="I972" s="9" t="s">
        <v>11660</v>
      </c>
      <c r="J972" s="9" t="s">
        <v>11660</v>
      </c>
      <c r="K972" s="9" t="s">
        <v>11660</v>
      </c>
      <c r="L972" s="9" t="s">
        <v>11660</v>
      </c>
      <c r="M972" s="9" t="s">
        <v>11660</v>
      </c>
      <c r="N972" s="9" t="s">
        <v>11660</v>
      </c>
      <c r="P972" s="9">
        <v>0</v>
      </c>
      <c r="Q972" s="12"/>
      <c r="R972" s="17">
        <f t="shared" si="45"/>
        <v>0</v>
      </c>
      <c r="S972" s="18">
        <f t="shared" si="46"/>
        <v>0</v>
      </c>
    </row>
    <row r="973" spans="1:19" ht="50.1" customHeight="1" x14ac:dyDescent="0.3">
      <c r="A973" s="4">
        <f t="shared" si="47"/>
        <v>841</v>
      </c>
      <c r="B973" s="4" t="s">
        <v>11644</v>
      </c>
      <c r="C973" s="4" t="s">
        <v>11645</v>
      </c>
      <c r="D973" s="4" t="s">
        <v>265</v>
      </c>
      <c r="E973" s="4" t="s">
        <v>11667</v>
      </c>
      <c r="F973" s="4" t="s">
        <v>11660</v>
      </c>
      <c r="G973" s="4" t="s">
        <v>11660</v>
      </c>
      <c r="H973" s="4" t="s">
        <v>11660</v>
      </c>
      <c r="I973" s="4" t="s">
        <v>11660</v>
      </c>
      <c r="J973" s="4" t="s">
        <v>11660</v>
      </c>
      <c r="K973" s="4" t="s">
        <v>11660</v>
      </c>
      <c r="L973" s="4" t="s">
        <v>11660</v>
      </c>
      <c r="M973" s="4" t="s">
        <v>11660</v>
      </c>
      <c r="N973" s="4" t="s">
        <v>11660</v>
      </c>
      <c r="P973" s="4">
        <v>0</v>
      </c>
      <c r="Q973" s="11"/>
      <c r="R973" s="15">
        <f t="shared" si="45"/>
        <v>0</v>
      </c>
      <c r="S973" s="16">
        <f t="shared" si="46"/>
        <v>0</v>
      </c>
    </row>
    <row r="974" spans="1:19" ht="50.1" customHeight="1" x14ac:dyDescent="0.3">
      <c r="A974" s="9">
        <f t="shared" si="47"/>
        <v>842</v>
      </c>
      <c r="B974" s="9" t="s">
        <v>2301</v>
      </c>
      <c r="C974" s="9" t="s">
        <v>2302</v>
      </c>
      <c r="D974" s="4" t="s">
        <v>2303</v>
      </c>
      <c r="E974" s="9" t="s">
        <v>11671</v>
      </c>
      <c r="F974" s="9" t="s">
        <v>11660</v>
      </c>
      <c r="G974" s="9" t="s">
        <v>11660</v>
      </c>
      <c r="H974" s="9" t="s">
        <v>11660</v>
      </c>
      <c r="I974" s="9" t="s">
        <v>11660</v>
      </c>
      <c r="J974" s="9" t="s">
        <v>11660</v>
      </c>
      <c r="K974" s="9" t="s">
        <v>11660</v>
      </c>
      <c r="L974" s="9" t="s">
        <v>11660</v>
      </c>
      <c r="M974" s="9" t="s">
        <v>11660</v>
      </c>
      <c r="N974" s="9" t="s">
        <v>11660</v>
      </c>
      <c r="P974" s="9">
        <v>0</v>
      </c>
      <c r="Q974" s="12"/>
      <c r="R974" s="17">
        <f t="shared" si="45"/>
        <v>0</v>
      </c>
      <c r="S974" s="18">
        <f t="shared" si="46"/>
        <v>0</v>
      </c>
    </row>
    <row r="975" spans="1:19" ht="50.1" customHeight="1" x14ac:dyDescent="0.3">
      <c r="A975" s="4">
        <f t="shared" si="47"/>
        <v>843</v>
      </c>
      <c r="B975" s="4" t="s">
        <v>2704</v>
      </c>
      <c r="C975" s="4" t="s">
        <v>2705</v>
      </c>
      <c r="D975" s="4" t="s">
        <v>2303</v>
      </c>
      <c r="E975" s="4" t="s">
        <v>11671</v>
      </c>
      <c r="F975" s="4" t="s">
        <v>11660</v>
      </c>
      <c r="G975" s="4" t="s">
        <v>11660</v>
      </c>
      <c r="H975" s="4" t="s">
        <v>11660</v>
      </c>
      <c r="I975" s="4" t="s">
        <v>11660</v>
      </c>
      <c r="J975" s="4" t="s">
        <v>11660</v>
      </c>
      <c r="K975" s="4" t="s">
        <v>11660</v>
      </c>
      <c r="L975" s="4" t="s">
        <v>11660</v>
      </c>
      <c r="M975" s="4" t="s">
        <v>11660</v>
      </c>
      <c r="N975" s="4" t="s">
        <v>11660</v>
      </c>
      <c r="P975" s="4">
        <v>0</v>
      </c>
      <c r="Q975" s="11"/>
      <c r="R975" s="15">
        <f t="shared" si="45"/>
        <v>0</v>
      </c>
      <c r="S975" s="16">
        <f t="shared" si="46"/>
        <v>0</v>
      </c>
    </row>
    <row r="976" spans="1:19" ht="50.1" customHeight="1" x14ac:dyDescent="0.3">
      <c r="A976" s="9">
        <f t="shared" si="47"/>
        <v>844</v>
      </c>
      <c r="B976" s="9" t="s">
        <v>4091</v>
      </c>
      <c r="C976" s="9" t="s">
        <v>4092</v>
      </c>
      <c r="D976" s="4" t="s">
        <v>2303</v>
      </c>
      <c r="E976" s="9" t="s">
        <v>11671</v>
      </c>
      <c r="F976" s="9" t="s">
        <v>11660</v>
      </c>
      <c r="G976" s="9" t="s">
        <v>11660</v>
      </c>
      <c r="H976" s="9" t="s">
        <v>11660</v>
      </c>
      <c r="I976" s="9" t="s">
        <v>11660</v>
      </c>
      <c r="J976" s="9" t="s">
        <v>11660</v>
      </c>
      <c r="K976" s="9" t="s">
        <v>11660</v>
      </c>
      <c r="L976" s="9" t="s">
        <v>11660</v>
      </c>
      <c r="M976" s="9" t="s">
        <v>11660</v>
      </c>
      <c r="N976" s="9" t="s">
        <v>11660</v>
      </c>
      <c r="P976" s="9">
        <v>0</v>
      </c>
      <c r="Q976" s="12"/>
      <c r="R976" s="17">
        <f t="shared" si="45"/>
        <v>0</v>
      </c>
      <c r="S976" s="18">
        <f t="shared" si="46"/>
        <v>0</v>
      </c>
    </row>
    <row r="977" spans="1:19" ht="50.1" customHeight="1" x14ac:dyDescent="0.3">
      <c r="A977" s="4">
        <f t="shared" si="47"/>
        <v>845</v>
      </c>
      <c r="B977" s="4" t="s">
        <v>7444</v>
      </c>
      <c r="C977" s="4" t="s">
        <v>7445</v>
      </c>
      <c r="D977" s="4" t="s">
        <v>2303</v>
      </c>
      <c r="E977" s="4" t="s">
        <v>11671</v>
      </c>
      <c r="F977" s="4" t="s">
        <v>11660</v>
      </c>
      <c r="G977" s="4" t="s">
        <v>11660</v>
      </c>
      <c r="H977" s="4" t="s">
        <v>11660</v>
      </c>
      <c r="I977" s="4" t="s">
        <v>11660</v>
      </c>
      <c r="J977" s="4" t="s">
        <v>11660</v>
      </c>
      <c r="K977" s="4" t="s">
        <v>11660</v>
      </c>
      <c r="L977" s="4" t="s">
        <v>11660</v>
      </c>
      <c r="M977" s="4" t="s">
        <v>11660</v>
      </c>
      <c r="N977" s="4" t="s">
        <v>11660</v>
      </c>
      <c r="P977" s="4">
        <v>0</v>
      </c>
      <c r="Q977" s="11"/>
      <c r="R977" s="15">
        <f t="shared" si="45"/>
        <v>0</v>
      </c>
      <c r="S977" s="16">
        <f t="shared" si="46"/>
        <v>0</v>
      </c>
    </row>
    <row r="978" spans="1:19" ht="50.1" customHeight="1" x14ac:dyDescent="0.3">
      <c r="A978" s="9">
        <f t="shared" si="47"/>
        <v>846</v>
      </c>
      <c r="B978" s="9" t="s">
        <v>7815</v>
      </c>
      <c r="C978" s="9" t="s">
        <v>7816</v>
      </c>
      <c r="D978" s="4" t="s">
        <v>2303</v>
      </c>
      <c r="E978" s="9" t="s">
        <v>11671</v>
      </c>
      <c r="F978" s="9" t="s">
        <v>11660</v>
      </c>
      <c r="G978" s="9" t="s">
        <v>11660</v>
      </c>
      <c r="H978" s="9" t="s">
        <v>11660</v>
      </c>
      <c r="I978" s="9" t="s">
        <v>11660</v>
      </c>
      <c r="J978" s="9" t="s">
        <v>11660</v>
      </c>
      <c r="K978" s="9" t="s">
        <v>11660</v>
      </c>
      <c r="L978" s="9" t="s">
        <v>11660</v>
      </c>
      <c r="M978" s="9" t="s">
        <v>11660</v>
      </c>
      <c r="N978" s="9" t="s">
        <v>11660</v>
      </c>
      <c r="P978" s="9">
        <v>0</v>
      </c>
      <c r="Q978" s="12"/>
      <c r="R978" s="17">
        <f t="shared" si="45"/>
        <v>0</v>
      </c>
      <c r="S978" s="18">
        <f t="shared" si="46"/>
        <v>0</v>
      </c>
    </row>
    <row r="979" spans="1:19" ht="50.1" customHeight="1" x14ac:dyDescent="0.3">
      <c r="A979" s="4">
        <f t="shared" si="47"/>
        <v>847</v>
      </c>
      <c r="B979" s="4" t="s">
        <v>9368</v>
      </c>
      <c r="C979" s="4" t="s">
        <v>9369</v>
      </c>
      <c r="D979" s="4" t="s">
        <v>2303</v>
      </c>
      <c r="E979" s="4" t="s">
        <v>11671</v>
      </c>
      <c r="F979" s="4" t="s">
        <v>11660</v>
      </c>
      <c r="G979" s="4" t="s">
        <v>11660</v>
      </c>
      <c r="H979" s="4" t="s">
        <v>11660</v>
      </c>
      <c r="I979" s="4" t="s">
        <v>11660</v>
      </c>
      <c r="J979" s="4" t="s">
        <v>11660</v>
      </c>
      <c r="K979" s="4" t="s">
        <v>11660</v>
      </c>
      <c r="L979" s="4" t="s">
        <v>11660</v>
      </c>
      <c r="M979" s="4" t="s">
        <v>11660</v>
      </c>
      <c r="N979" s="4" t="s">
        <v>11660</v>
      </c>
      <c r="P979" s="4">
        <v>0</v>
      </c>
      <c r="Q979" s="11"/>
      <c r="R979" s="15">
        <f t="shared" si="45"/>
        <v>0</v>
      </c>
      <c r="S979" s="16">
        <f t="shared" si="46"/>
        <v>0</v>
      </c>
    </row>
    <row r="980" spans="1:19" ht="50.1" customHeight="1" x14ac:dyDescent="0.3">
      <c r="A980" s="9">
        <f t="shared" si="47"/>
        <v>848</v>
      </c>
      <c r="B980" s="9" t="s">
        <v>9857</v>
      </c>
      <c r="C980" s="9" t="s">
        <v>9858</v>
      </c>
      <c r="D980" s="4" t="s">
        <v>2303</v>
      </c>
      <c r="E980" s="9" t="s">
        <v>11671</v>
      </c>
      <c r="F980" s="9" t="s">
        <v>11660</v>
      </c>
      <c r="G980" s="9" t="s">
        <v>11660</v>
      </c>
      <c r="H980" s="9" t="s">
        <v>11660</v>
      </c>
      <c r="I980" s="9" t="s">
        <v>11660</v>
      </c>
      <c r="J980" s="9" t="s">
        <v>11660</v>
      </c>
      <c r="K980" s="9" t="s">
        <v>11660</v>
      </c>
      <c r="L980" s="9" t="s">
        <v>11660</v>
      </c>
      <c r="M980" s="9" t="s">
        <v>11660</v>
      </c>
      <c r="N980" s="9" t="s">
        <v>11660</v>
      </c>
      <c r="P980" s="9">
        <v>0</v>
      </c>
      <c r="Q980" s="12"/>
      <c r="R980" s="17">
        <f t="shared" si="45"/>
        <v>0</v>
      </c>
      <c r="S980" s="18">
        <f t="shared" si="46"/>
        <v>0</v>
      </c>
    </row>
    <row r="981" spans="1:19" ht="50.1" customHeight="1" x14ac:dyDescent="0.3">
      <c r="A981" s="4">
        <f t="shared" si="47"/>
        <v>849</v>
      </c>
      <c r="B981" s="4" t="s">
        <v>9916</v>
      </c>
      <c r="C981" s="4" t="s">
        <v>7675</v>
      </c>
      <c r="D981" s="4" t="s">
        <v>2303</v>
      </c>
      <c r="E981" s="4" t="s">
        <v>11671</v>
      </c>
      <c r="F981" s="4" t="s">
        <v>11660</v>
      </c>
      <c r="G981" s="4" t="s">
        <v>11660</v>
      </c>
      <c r="H981" s="4" t="s">
        <v>11660</v>
      </c>
      <c r="I981" s="4" t="s">
        <v>11660</v>
      </c>
      <c r="J981" s="4" t="s">
        <v>11660</v>
      </c>
      <c r="K981" s="4" t="s">
        <v>11660</v>
      </c>
      <c r="L981" s="4" t="s">
        <v>11660</v>
      </c>
      <c r="M981" s="4" t="s">
        <v>11660</v>
      </c>
      <c r="N981" s="4" t="s">
        <v>11660</v>
      </c>
      <c r="P981" s="4">
        <v>0</v>
      </c>
      <c r="Q981" s="11"/>
      <c r="R981" s="15">
        <f t="shared" si="45"/>
        <v>0</v>
      </c>
      <c r="S981" s="16">
        <f t="shared" si="46"/>
        <v>0</v>
      </c>
    </row>
    <row r="982" spans="1:19" ht="50.1" customHeight="1" x14ac:dyDescent="0.3">
      <c r="A982" s="9">
        <f t="shared" si="47"/>
        <v>850</v>
      </c>
      <c r="B982" s="9" t="s">
        <v>10076</v>
      </c>
      <c r="C982" s="9" t="s">
        <v>10077</v>
      </c>
      <c r="D982" s="4" t="s">
        <v>2303</v>
      </c>
      <c r="E982" s="9" t="s">
        <v>11671</v>
      </c>
      <c r="F982" s="9" t="s">
        <v>11660</v>
      </c>
      <c r="G982" s="9" t="s">
        <v>11660</v>
      </c>
      <c r="H982" s="9" t="s">
        <v>11660</v>
      </c>
      <c r="I982" s="9" t="s">
        <v>11660</v>
      </c>
      <c r="J982" s="9" t="s">
        <v>11660</v>
      </c>
      <c r="K982" s="9" t="s">
        <v>11660</v>
      </c>
      <c r="L982" s="9" t="s">
        <v>11660</v>
      </c>
      <c r="M982" s="9" t="s">
        <v>11660</v>
      </c>
      <c r="N982" s="9" t="s">
        <v>11660</v>
      </c>
      <c r="P982" s="9">
        <v>0</v>
      </c>
      <c r="Q982" s="12"/>
      <c r="R982" s="17">
        <f t="shared" si="45"/>
        <v>0</v>
      </c>
      <c r="S982" s="18">
        <f t="shared" si="46"/>
        <v>0</v>
      </c>
    </row>
    <row r="983" spans="1:19" ht="50.1" customHeight="1" x14ac:dyDescent="0.3">
      <c r="A983" s="4">
        <f t="shared" si="47"/>
        <v>851</v>
      </c>
      <c r="B983" s="4" t="s">
        <v>10406</v>
      </c>
      <c r="C983" s="4" t="s">
        <v>10407</v>
      </c>
      <c r="D983" s="4" t="s">
        <v>2303</v>
      </c>
      <c r="E983" s="4" t="s">
        <v>11671</v>
      </c>
      <c r="F983" s="4" t="s">
        <v>817</v>
      </c>
      <c r="G983" s="4" t="s">
        <v>818</v>
      </c>
      <c r="H983" s="4" t="s">
        <v>10414</v>
      </c>
      <c r="I983" s="4" t="s">
        <v>10415</v>
      </c>
      <c r="J983" s="4" t="s">
        <v>589</v>
      </c>
      <c r="K983" s="4" t="s">
        <v>10416</v>
      </c>
      <c r="L983" s="4" t="s">
        <v>2090</v>
      </c>
      <c r="M983" s="4" t="s">
        <v>10417</v>
      </c>
      <c r="N983" s="4" t="s">
        <v>10418</v>
      </c>
      <c r="P983" s="4">
        <v>1</v>
      </c>
      <c r="Q983" s="11"/>
      <c r="R983" s="15">
        <f t="shared" si="45"/>
        <v>1</v>
      </c>
      <c r="S983" s="16">
        <f t="shared" si="46"/>
        <v>6</v>
      </c>
    </row>
    <row r="984" spans="1:19" ht="50.1" customHeight="1" x14ac:dyDescent="0.3">
      <c r="A984" s="4">
        <f t="shared" si="47"/>
        <v>851</v>
      </c>
      <c r="B984" s="4" t="s">
        <v>10406</v>
      </c>
      <c r="C984" s="4" t="s">
        <v>10407</v>
      </c>
      <c r="D984" s="4" t="s">
        <v>2303</v>
      </c>
      <c r="E984" s="4" t="s">
        <v>11671</v>
      </c>
      <c r="F984" s="4" t="s">
        <v>817</v>
      </c>
      <c r="G984" s="4" t="s">
        <v>818</v>
      </c>
      <c r="H984" s="4" t="s">
        <v>10419</v>
      </c>
      <c r="I984" s="4" t="s">
        <v>10420</v>
      </c>
      <c r="J984" s="4" t="s">
        <v>1123</v>
      </c>
      <c r="K984" s="4" t="s">
        <v>1177</v>
      </c>
      <c r="L984" s="4" t="s">
        <v>1901</v>
      </c>
      <c r="M984" s="4" t="s">
        <v>10421</v>
      </c>
      <c r="N984" s="4" t="s">
        <v>10422</v>
      </c>
      <c r="P984" s="4">
        <v>0</v>
      </c>
      <c r="Q984" s="11" t="s">
        <v>11664</v>
      </c>
      <c r="R984" s="15">
        <f t="shared" si="45"/>
        <v>1</v>
      </c>
      <c r="S984" s="16">
        <f t="shared" si="46"/>
        <v>6</v>
      </c>
    </row>
    <row r="985" spans="1:19" ht="50.1" customHeight="1" x14ac:dyDescent="0.3">
      <c r="A985" s="4">
        <f t="shared" si="47"/>
        <v>851</v>
      </c>
      <c r="B985" s="4" t="s">
        <v>10406</v>
      </c>
      <c r="C985" s="4" t="s">
        <v>10407</v>
      </c>
      <c r="D985" s="4" t="s">
        <v>2303</v>
      </c>
      <c r="E985" s="4" t="s">
        <v>11671</v>
      </c>
      <c r="F985" s="4" t="s">
        <v>817</v>
      </c>
      <c r="G985" s="4" t="s">
        <v>818</v>
      </c>
      <c r="H985" s="4" t="s">
        <v>10423</v>
      </c>
      <c r="I985" s="4" t="s">
        <v>10424</v>
      </c>
      <c r="J985" s="4" t="s">
        <v>1123</v>
      </c>
      <c r="K985" s="4" t="s">
        <v>1404</v>
      </c>
      <c r="L985" s="4" t="s">
        <v>2007</v>
      </c>
      <c r="M985" s="4" t="s">
        <v>10425</v>
      </c>
      <c r="N985" s="4" t="s">
        <v>10422</v>
      </c>
      <c r="P985" s="4">
        <v>0</v>
      </c>
      <c r="Q985" s="11" t="s">
        <v>11664</v>
      </c>
      <c r="R985" s="15">
        <f t="shared" si="45"/>
        <v>1</v>
      </c>
      <c r="S985" s="16">
        <f t="shared" si="46"/>
        <v>6</v>
      </c>
    </row>
    <row r="986" spans="1:19" ht="50.1" customHeight="1" x14ac:dyDescent="0.3">
      <c r="A986" s="9">
        <f t="shared" si="47"/>
        <v>852</v>
      </c>
      <c r="B986" s="9" t="s">
        <v>659</v>
      </c>
      <c r="C986" s="9" t="s">
        <v>660</v>
      </c>
      <c r="D986" s="4" t="s">
        <v>661</v>
      </c>
      <c r="E986" s="9" t="s">
        <v>11672</v>
      </c>
      <c r="F986" s="9" t="s">
        <v>11660</v>
      </c>
      <c r="G986" s="9" t="s">
        <v>11660</v>
      </c>
      <c r="H986" s="9" t="s">
        <v>11660</v>
      </c>
      <c r="I986" s="9" t="s">
        <v>11660</v>
      </c>
      <c r="J986" s="9" t="s">
        <v>11660</v>
      </c>
      <c r="K986" s="9" t="s">
        <v>11660</v>
      </c>
      <c r="L986" s="9" t="s">
        <v>11660</v>
      </c>
      <c r="M986" s="9" t="s">
        <v>11660</v>
      </c>
      <c r="N986" s="9" t="s">
        <v>11660</v>
      </c>
      <c r="P986" s="9">
        <v>0</v>
      </c>
      <c r="Q986" s="12"/>
      <c r="R986" s="17">
        <f t="shared" si="45"/>
        <v>0</v>
      </c>
      <c r="S986" s="18">
        <f t="shared" si="46"/>
        <v>0</v>
      </c>
    </row>
    <row r="987" spans="1:19" ht="50.1" customHeight="1" x14ac:dyDescent="0.3">
      <c r="A987" s="4">
        <f t="shared" si="47"/>
        <v>853</v>
      </c>
      <c r="B987" s="4" t="s">
        <v>933</v>
      </c>
      <c r="C987" s="4" t="s">
        <v>934</v>
      </c>
      <c r="D987" s="4" t="s">
        <v>661</v>
      </c>
      <c r="E987" s="4" t="s">
        <v>11672</v>
      </c>
      <c r="F987" s="4" t="s">
        <v>11660</v>
      </c>
      <c r="G987" s="4" t="s">
        <v>11660</v>
      </c>
      <c r="H987" s="4" t="s">
        <v>11660</v>
      </c>
      <c r="I987" s="4" t="s">
        <v>11660</v>
      </c>
      <c r="J987" s="4" t="s">
        <v>11660</v>
      </c>
      <c r="K987" s="4" t="s">
        <v>11660</v>
      </c>
      <c r="L987" s="4" t="s">
        <v>11660</v>
      </c>
      <c r="M987" s="4" t="s">
        <v>11660</v>
      </c>
      <c r="N987" s="4" t="s">
        <v>11660</v>
      </c>
      <c r="P987" s="4">
        <v>0</v>
      </c>
      <c r="Q987" s="11"/>
      <c r="R987" s="15">
        <f t="shared" si="45"/>
        <v>0</v>
      </c>
      <c r="S987" s="16">
        <f t="shared" si="46"/>
        <v>0</v>
      </c>
    </row>
    <row r="988" spans="1:19" ht="50.1" customHeight="1" x14ac:dyDescent="0.3">
      <c r="A988" s="9">
        <f t="shared" si="47"/>
        <v>854</v>
      </c>
      <c r="B988" s="9" t="s">
        <v>1143</v>
      </c>
      <c r="C988" s="9" t="s">
        <v>1144</v>
      </c>
      <c r="D988" s="4" t="s">
        <v>661</v>
      </c>
      <c r="E988" s="9" t="s">
        <v>11672</v>
      </c>
      <c r="F988" s="9" t="s">
        <v>11660</v>
      </c>
      <c r="G988" s="9" t="s">
        <v>11660</v>
      </c>
      <c r="H988" s="9" t="s">
        <v>11660</v>
      </c>
      <c r="I988" s="9" t="s">
        <v>11660</v>
      </c>
      <c r="J988" s="9" t="s">
        <v>11660</v>
      </c>
      <c r="K988" s="9" t="s">
        <v>11660</v>
      </c>
      <c r="L988" s="9" t="s">
        <v>11660</v>
      </c>
      <c r="M988" s="9" t="s">
        <v>11660</v>
      </c>
      <c r="N988" s="9" t="s">
        <v>11660</v>
      </c>
      <c r="P988" s="9">
        <v>0</v>
      </c>
      <c r="Q988" s="12"/>
      <c r="R988" s="17">
        <f t="shared" si="45"/>
        <v>0</v>
      </c>
      <c r="S988" s="18">
        <f t="shared" si="46"/>
        <v>0</v>
      </c>
    </row>
    <row r="989" spans="1:19" ht="50.1" customHeight="1" x14ac:dyDescent="0.3">
      <c r="A989" s="4">
        <f t="shared" si="47"/>
        <v>855</v>
      </c>
      <c r="B989" s="4" t="s">
        <v>1172</v>
      </c>
      <c r="C989" s="4" t="s">
        <v>1173</v>
      </c>
      <c r="D989" s="4" t="s">
        <v>661</v>
      </c>
      <c r="E989" s="4" t="s">
        <v>11672</v>
      </c>
      <c r="F989" s="4" t="s">
        <v>11660</v>
      </c>
      <c r="G989" s="4" t="s">
        <v>11660</v>
      </c>
      <c r="H989" s="4" t="s">
        <v>11660</v>
      </c>
      <c r="I989" s="4" t="s">
        <v>11660</v>
      </c>
      <c r="J989" s="4" t="s">
        <v>11660</v>
      </c>
      <c r="K989" s="4" t="s">
        <v>11660</v>
      </c>
      <c r="L989" s="4" t="s">
        <v>11660</v>
      </c>
      <c r="M989" s="4" t="s">
        <v>11660</v>
      </c>
      <c r="N989" s="4" t="s">
        <v>11660</v>
      </c>
      <c r="P989" s="4">
        <v>0</v>
      </c>
      <c r="Q989" s="11"/>
      <c r="R989" s="15">
        <f t="shared" si="45"/>
        <v>0</v>
      </c>
      <c r="S989" s="16">
        <f t="shared" si="46"/>
        <v>0</v>
      </c>
    </row>
    <row r="990" spans="1:19" ht="50.1" customHeight="1" x14ac:dyDescent="0.3">
      <c r="A990" s="9">
        <f t="shared" si="47"/>
        <v>856</v>
      </c>
      <c r="B990" s="9" t="s">
        <v>1413</v>
      </c>
      <c r="C990" s="9" t="s">
        <v>1414</v>
      </c>
      <c r="D990" s="4" t="s">
        <v>661</v>
      </c>
      <c r="E990" s="9" t="s">
        <v>11672</v>
      </c>
      <c r="F990" s="9" t="s">
        <v>11660</v>
      </c>
      <c r="G990" s="9" t="s">
        <v>11660</v>
      </c>
      <c r="H990" s="9" t="s">
        <v>11660</v>
      </c>
      <c r="I990" s="9" t="s">
        <v>11660</v>
      </c>
      <c r="J990" s="9" t="s">
        <v>11660</v>
      </c>
      <c r="K990" s="9" t="s">
        <v>11660</v>
      </c>
      <c r="L990" s="9" t="s">
        <v>11660</v>
      </c>
      <c r="M990" s="9" t="s">
        <v>11660</v>
      </c>
      <c r="N990" s="9" t="s">
        <v>11660</v>
      </c>
      <c r="P990" s="9">
        <v>0</v>
      </c>
      <c r="Q990" s="12"/>
      <c r="R990" s="17">
        <f t="shared" si="45"/>
        <v>0</v>
      </c>
      <c r="S990" s="18">
        <f t="shared" si="46"/>
        <v>0</v>
      </c>
    </row>
    <row r="991" spans="1:19" ht="50.1" customHeight="1" x14ac:dyDescent="0.3">
      <c r="A991" s="4">
        <f t="shared" si="47"/>
        <v>857</v>
      </c>
      <c r="B991" s="4" t="s">
        <v>2385</v>
      </c>
      <c r="C991" s="4" t="s">
        <v>2386</v>
      </c>
      <c r="D991" s="4" t="s">
        <v>661</v>
      </c>
      <c r="E991" s="4" t="s">
        <v>11672</v>
      </c>
      <c r="F991" s="4" t="s">
        <v>11660</v>
      </c>
      <c r="G991" s="4" t="s">
        <v>11660</v>
      </c>
      <c r="H991" s="4" t="s">
        <v>11660</v>
      </c>
      <c r="I991" s="4" t="s">
        <v>11660</v>
      </c>
      <c r="J991" s="4" t="s">
        <v>11660</v>
      </c>
      <c r="K991" s="4" t="s">
        <v>11660</v>
      </c>
      <c r="L991" s="4" t="s">
        <v>11660</v>
      </c>
      <c r="M991" s="4" t="s">
        <v>11660</v>
      </c>
      <c r="N991" s="4" t="s">
        <v>11660</v>
      </c>
      <c r="P991" s="4">
        <v>0</v>
      </c>
      <c r="Q991" s="11"/>
      <c r="R991" s="15">
        <f t="shared" si="45"/>
        <v>0</v>
      </c>
      <c r="S991" s="16">
        <f t="shared" si="46"/>
        <v>0</v>
      </c>
    </row>
    <row r="992" spans="1:19" ht="50.1" customHeight="1" x14ac:dyDescent="0.3">
      <c r="A992" s="9">
        <f t="shared" si="47"/>
        <v>858</v>
      </c>
      <c r="B992" s="9" t="s">
        <v>2425</v>
      </c>
      <c r="C992" s="9" t="s">
        <v>2426</v>
      </c>
      <c r="D992" s="4" t="s">
        <v>661</v>
      </c>
      <c r="E992" s="9" t="s">
        <v>11672</v>
      </c>
      <c r="F992" s="9" t="s">
        <v>11660</v>
      </c>
      <c r="G992" s="9" t="s">
        <v>11660</v>
      </c>
      <c r="H992" s="9" t="s">
        <v>11660</v>
      </c>
      <c r="I992" s="9" t="s">
        <v>11660</v>
      </c>
      <c r="J992" s="9" t="s">
        <v>11660</v>
      </c>
      <c r="K992" s="9" t="s">
        <v>11660</v>
      </c>
      <c r="L992" s="9" t="s">
        <v>11660</v>
      </c>
      <c r="M992" s="9" t="s">
        <v>11660</v>
      </c>
      <c r="N992" s="9" t="s">
        <v>11660</v>
      </c>
      <c r="P992" s="9">
        <v>0</v>
      </c>
      <c r="Q992" s="12"/>
      <c r="R992" s="17">
        <f t="shared" si="45"/>
        <v>0</v>
      </c>
      <c r="S992" s="18">
        <f t="shared" si="46"/>
        <v>0</v>
      </c>
    </row>
    <row r="993" spans="1:19" ht="50.1" customHeight="1" x14ac:dyDescent="0.3">
      <c r="A993" s="4">
        <f t="shared" si="47"/>
        <v>859</v>
      </c>
      <c r="B993" s="4" t="s">
        <v>2621</v>
      </c>
      <c r="C993" s="4" t="s">
        <v>2622</v>
      </c>
      <c r="D993" s="4" t="s">
        <v>661</v>
      </c>
      <c r="E993" s="4" t="s">
        <v>11672</v>
      </c>
      <c r="F993" s="4" t="s">
        <v>11660</v>
      </c>
      <c r="G993" s="4" t="s">
        <v>11660</v>
      </c>
      <c r="H993" s="4" t="s">
        <v>11660</v>
      </c>
      <c r="I993" s="4" t="s">
        <v>11660</v>
      </c>
      <c r="J993" s="4" t="s">
        <v>11660</v>
      </c>
      <c r="K993" s="4" t="s">
        <v>11660</v>
      </c>
      <c r="L993" s="4" t="s">
        <v>11660</v>
      </c>
      <c r="M993" s="4" t="s">
        <v>11660</v>
      </c>
      <c r="N993" s="4" t="s">
        <v>11660</v>
      </c>
      <c r="P993" s="4">
        <v>0</v>
      </c>
      <c r="Q993" s="11"/>
      <c r="R993" s="15">
        <f t="shared" si="45"/>
        <v>0</v>
      </c>
      <c r="S993" s="16">
        <f t="shared" si="46"/>
        <v>0</v>
      </c>
    </row>
    <row r="994" spans="1:19" ht="50.1" customHeight="1" x14ac:dyDescent="0.3">
      <c r="A994" s="9">
        <f t="shared" si="47"/>
        <v>860</v>
      </c>
      <c r="B994" s="9" t="s">
        <v>2847</v>
      </c>
      <c r="C994" s="9" t="s">
        <v>2848</v>
      </c>
      <c r="D994" s="4" t="s">
        <v>661</v>
      </c>
      <c r="E994" s="9" t="s">
        <v>11672</v>
      </c>
      <c r="F994" s="9" t="s">
        <v>11660</v>
      </c>
      <c r="G994" s="9" t="s">
        <v>11660</v>
      </c>
      <c r="H994" s="9" t="s">
        <v>11660</v>
      </c>
      <c r="I994" s="9" t="s">
        <v>11660</v>
      </c>
      <c r="J994" s="9" t="s">
        <v>11660</v>
      </c>
      <c r="K994" s="9" t="s">
        <v>11660</v>
      </c>
      <c r="L994" s="9" t="s">
        <v>11660</v>
      </c>
      <c r="M994" s="9" t="s">
        <v>11660</v>
      </c>
      <c r="N994" s="9" t="s">
        <v>11660</v>
      </c>
      <c r="P994" s="9">
        <v>0</v>
      </c>
      <c r="Q994" s="12"/>
      <c r="R994" s="17">
        <f t="shared" si="45"/>
        <v>0</v>
      </c>
      <c r="S994" s="18">
        <f t="shared" si="46"/>
        <v>0</v>
      </c>
    </row>
    <row r="995" spans="1:19" ht="50.1" customHeight="1" x14ac:dyDescent="0.3">
      <c r="A995" s="4">
        <f t="shared" si="47"/>
        <v>861</v>
      </c>
      <c r="B995" s="4" t="s">
        <v>3150</v>
      </c>
      <c r="C995" s="4" t="s">
        <v>3151</v>
      </c>
      <c r="D995" s="4" t="s">
        <v>661</v>
      </c>
      <c r="E995" s="4" t="s">
        <v>11672</v>
      </c>
      <c r="F995" s="4" t="s">
        <v>11660</v>
      </c>
      <c r="G995" s="4" t="s">
        <v>11660</v>
      </c>
      <c r="H995" s="4" t="s">
        <v>11660</v>
      </c>
      <c r="I995" s="4" t="s">
        <v>11660</v>
      </c>
      <c r="J995" s="4" t="s">
        <v>11660</v>
      </c>
      <c r="K995" s="4" t="s">
        <v>11660</v>
      </c>
      <c r="L995" s="4" t="s">
        <v>11660</v>
      </c>
      <c r="M995" s="4" t="s">
        <v>11660</v>
      </c>
      <c r="N995" s="4" t="s">
        <v>11660</v>
      </c>
      <c r="P995" s="4">
        <v>0</v>
      </c>
      <c r="Q995" s="11"/>
      <c r="R995" s="15">
        <f t="shared" si="45"/>
        <v>0</v>
      </c>
      <c r="S995" s="16">
        <f t="shared" si="46"/>
        <v>0</v>
      </c>
    </row>
    <row r="996" spans="1:19" ht="50.1" customHeight="1" x14ac:dyDescent="0.3">
      <c r="A996" s="9">
        <f t="shared" si="47"/>
        <v>862</v>
      </c>
      <c r="B996" s="9" t="s">
        <v>3575</v>
      </c>
      <c r="C996" s="9" t="s">
        <v>3576</v>
      </c>
      <c r="D996" s="4" t="s">
        <v>661</v>
      </c>
      <c r="E996" s="9" t="s">
        <v>11672</v>
      </c>
      <c r="F996" s="9" t="s">
        <v>11660</v>
      </c>
      <c r="G996" s="9" t="s">
        <v>11660</v>
      </c>
      <c r="H996" s="9" t="s">
        <v>11660</v>
      </c>
      <c r="I996" s="9" t="s">
        <v>11660</v>
      </c>
      <c r="J996" s="9" t="s">
        <v>11660</v>
      </c>
      <c r="K996" s="9" t="s">
        <v>11660</v>
      </c>
      <c r="L996" s="9" t="s">
        <v>11660</v>
      </c>
      <c r="M996" s="9" t="s">
        <v>11660</v>
      </c>
      <c r="N996" s="9" t="s">
        <v>11660</v>
      </c>
      <c r="P996" s="9">
        <v>0</v>
      </c>
      <c r="Q996" s="12"/>
      <c r="R996" s="17">
        <f t="shared" si="45"/>
        <v>0</v>
      </c>
      <c r="S996" s="18">
        <f t="shared" si="46"/>
        <v>0</v>
      </c>
    </row>
    <row r="997" spans="1:19" ht="50.1" customHeight="1" x14ac:dyDescent="0.3">
      <c r="A997" s="4">
        <f t="shared" si="47"/>
        <v>863</v>
      </c>
      <c r="B997" s="4" t="s">
        <v>4026</v>
      </c>
      <c r="C997" s="4" t="s">
        <v>4027</v>
      </c>
      <c r="D997" s="4" t="s">
        <v>661</v>
      </c>
      <c r="E997" s="4" t="s">
        <v>11672</v>
      </c>
      <c r="F997" s="4" t="s">
        <v>11660</v>
      </c>
      <c r="G997" s="4" t="s">
        <v>11660</v>
      </c>
      <c r="H997" s="4" t="s">
        <v>11660</v>
      </c>
      <c r="I997" s="4" t="s">
        <v>11660</v>
      </c>
      <c r="J997" s="4" t="s">
        <v>11660</v>
      </c>
      <c r="K997" s="4" t="s">
        <v>11660</v>
      </c>
      <c r="L997" s="4" t="s">
        <v>11660</v>
      </c>
      <c r="M997" s="4" t="s">
        <v>11660</v>
      </c>
      <c r="N997" s="4" t="s">
        <v>11660</v>
      </c>
      <c r="P997" s="4">
        <v>0</v>
      </c>
      <c r="Q997" s="11"/>
      <c r="R997" s="15">
        <f t="shared" si="45"/>
        <v>0</v>
      </c>
      <c r="S997" s="16">
        <f t="shared" si="46"/>
        <v>0</v>
      </c>
    </row>
    <row r="998" spans="1:19" ht="50.1" customHeight="1" x14ac:dyDescent="0.3">
      <c r="A998" s="9">
        <f t="shared" si="47"/>
        <v>864</v>
      </c>
      <c r="B998" s="9" t="s">
        <v>4571</v>
      </c>
      <c r="C998" s="9" t="s">
        <v>4572</v>
      </c>
      <c r="D998" s="4" t="s">
        <v>661</v>
      </c>
      <c r="E998" s="9" t="s">
        <v>11672</v>
      </c>
      <c r="F998" s="9" t="s">
        <v>11660</v>
      </c>
      <c r="G998" s="9" t="s">
        <v>11660</v>
      </c>
      <c r="H998" s="9" t="s">
        <v>11660</v>
      </c>
      <c r="I998" s="9" t="s">
        <v>11660</v>
      </c>
      <c r="J998" s="9" t="s">
        <v>11660</v>
      </c>
      <c r="K998" s="9" t="s">
        <v>11660</v>
      </c>
      <c r="L998" s="9" t="s">
        <v>11660</v>
      </c>
      <c r="M998" s="9" t="s">
        <v>11660</v>
      </c>
      <c r="N998" s="9" t="s">
        <v>11660</v>
      </c>
      <c r="P998" s="9">
        <v>0</v>
      </c>
      <c r="Q998" s="12"/>
      <c r="R998" s="17">
        <f t="shared" si="45"/>
        <v>0</v>
      </c>
      <c r="S998" s="18">
        <f t="shared" si="46"/>
        <v>0</v>
      </c>
    </row>
    <row r="999" spans="1:19" ht="50.1" customHeight="1" x14ac:dyDescent="0.3">
      <c r="A999" s="4">
        <f t="shared" si="47"/>
        <v>865</v>
      </c>
      <c r="B999" s="4" t="s">
        <v>4662</v>
      </c>
      <c r="C999" s="4" t="s">
        <v>4663</v>
      </c>
      <c r="D999" s="4" t="s">
        <v>661</v>
      </c>
      <c r="E999" s="4" t="s">
        <v>11672</v>
      </c>
      <c r="F999" s="4" t="s">
        <v>11660</v>
      </c>
      <c r="G999" s="4" t="s">
        <v>11660</v>
      </c>
      <c r="H999" s="4" t="s">
        <v>11660</v>
      </c>
      <c r="I999" s="4" t="s">
        <v>11660</v>
      </c>
      <c r="J999" s="4" t="s">
        <v>11660</v>
      </c>
      <c r="K999" s="4" t="s">
        <v>11660</v>
      </c>
      <c r="L999" s="4" t="s">
        <v>11660</v>
      </c>
      <c r="M999" s="4" t="s">
        <v>11660</v>
      </c>
      <c r="N999" s="4" t="s">
        <v>11660</v>
      </c>
      <c r="P999" s="4">
        <v>0</v>
      </c>
      <c r="Q999" s="11"/>
      <c r="R999" s="15">
        <f t="shared" si="45"/>
        <v>0</v>
      </c>
      <c r="S999" s="16">
        <f t="shared" si="46"/>
        <v>0</v>
      </c>
    </row>
    <row r="1000" spans="1:19" ht="50.1" customHeight="1" x14ac:dyDescent="0.3">
      <c r="A1000" s="9">
        <f t="shared" si="47"/>
        <v>866</v>
      </c>
      <c r="B1000" s="9" t="s">
        <v>4710</v>
      </c>
      <c r="C1000" s="9" t="s">
        <v>4711</v>
      </c>
      <c r="D1000" s="4" t="s">
        <v>661</v>
      </c>
      <c r="E1000" s="9" t="s">
        <v>11672</v>
      </c>
      <c r="F1000" s="9" t="s">
        <v>11660</v>
      </c>
      <c r="G1000" s="9" t="s">
        <v>11660</v>
      </c>
      <c r="H1000" s="9" t="s">
        <v>11660</v>
      </c>
      <c r="I1000" s="9" t="s">
        <v>11660</v>
      </c>
      <c r="J1000" s="9" t="s">
        <v>11660</v>
      </c>
      <c r="K1000" s="9" t="s">
        <v>11660</v>
      </c>
      <c r="L1000" s="9" t="s">
        <v>11660</v>
      </c>
      <c r="M1000" s="9" t="s">
        <v>11660</v>
      </c>
      <c r="N1000" s="9" t="s">
        <v>11660</v>
      </c>
      <c r="P1000" s="9">
        <v>0</v>
      </c>
      <c r="Q1000" s="12"/>
      <c r="R1000" s="17">
        <f t="shared" si="45"/>
        <v>0</v>
      </c>
      <c r="S1000" s="18">
        <f t="shared" si="46"/>
        <v>0</v>
      </c>
    </row>
    <row r="1001" spans="1:19" ht="50.1" customHeight="1" x14ac:dyDescent="0.3">
      <c r="A1001" s="4">
        <f t="shared" si="47"/>
        <v>867</v>
      </c>
      <c r="B1001" s="4" t="s">
        <v>4764</v>
      </c>
      <c r="C1001" s="4" t="s">
        <v>4765</v>
      </c>
      <c r="D1001" s="4" t="s">
        <v>661</v>
      </c>
      <c r="E1001" s="4" t="s">
        <v>11672</v>
      </c>
      <c r="F1001" s="4" t="s">
        <v>11660</v>
      </c>
      <c r="G1001" s="4" t="s">
        <v>11660</v>
      </c>
      <c r="H1001" s="4" t="s">
        <v>11660</v>
      </c>
      <c r="I1001" s="4" t="s">
        <v>11660</v>
      </c>
      <c r="J1001" s="4" t="s">
        <v>11660</v>
      </c>
      <c r="K1001" s="4" t="s">
        <v>11660</v>
      </c>
      <c r="L1001" s="4" t="s">
        <v>11660</v>
      </c>
      <c r="M1001" s="4" t="s">
        <v>11660</v>
      </c>
      <c r="N1001" s="4" t="s">
        <v>11660</v>
      </c>
      <c r="P1001" s="4">
        <v>0</v>
      </c>
      <c r="Q1001" s="11"/>
      <c r="R1001" s="15">
        <f t="shared" si="45"/>
        <v>0</v>
      </c>
      <c r="S1001" s="16">
        <f t="shared" si="46"/>
        <v>0</v>
      </c>
    </row>
    <row r="1002" spans="1:19" ht="50.1" customHeight="1" x14ac:dyDescent="0.3">
      <c r="A1002" s="9">
        <f t="shared" si="47"/>
        <v>868</v>
      </c>
      <c r="B1002" s="9" t="s">
        <v>5219</v>
      </c>
      <c r="C1002" s="9" t="s">
        <v>5220</v>
      </c>
      <c r="D1002" s="4" t="s">
        <v>661</v>
      </c>
      <c r="E1002" s="9" t="s">
        <v>11672</v>
      </c>
      <c r="F1002" s="9" t="s">
        <v>11660</v>
      </c>
      <c r="G1002" s="9" t="s">
        <v>11660</v>
      </c>
      <c r="H1002" s="9" t="s">
        <v>11660</v>
      </c>
      <c r="I1002" s="9" t="s">
        <v>11660</v>
      </c>
      <c r="J1002" s="9" t="s">
        <v>11660</v>
      </c>
      <c r="K1002" s="9" t="s">
        <v>11660</v>
      </c>
      <c r="L1002" s="9" t="s">
        <v>11660</v>
      </c>
      <c r="M1002" s="9" t="s">
        <v>11660</v>
      </c>
      <c r="N1002" s="9" t="s">
        <v>11660</v>
      </c>
      <c r="P1002" s="9">
        <v>0</v>
      </c>
      <c r="Q1002" s="12"/>
      <c r="R1002" s="17">
        <f t="shared" si="45"/>
        <v>0</v>
      </c>
      <c r="S1002" s="18">
        <f t="shared" si="46"/>
        <v>0</v>
      </c>
    </row>
    <row r="1003" spans="1:19" ht="50.1" customHeight="1" x14ac:dyDescent="0.3">
      <c r="A1003" s="4">
        <f t="shared" si="47"/>
        <v>869</v>
      </c>
      <c r="B1003" s="4" t="s">
        <v>5326</v>
      </c>
      <c r="C1003" s="4" t="s">
        <v>5327</v>
      </c>
      <c r="D1003" s="4" t="s">
        <v>661</v>
      </c>
      <c r="E1003" s="4" t="s">
        <v>11672</v>
      </c>
      <c r="F1003" s="4" t="s">
        <v>11660</v>
      </c>
      <c r="G1003" s="4" t="s">
        <v>11660</v>
      </c>
      <c r="H1003" s="4" t="s">
        <v>11660</v>
      </c>
      <c r="I1003" s="4" t="s">
        <v>11660</v>
      </c>
      <c r="J1003" s="4" t="s">
        <v>11660</v>
      </c>
      <c r="K1003" s="4" t="s">
        <v>11660</v>
      </c>
      <c r="L1003" s="4" t="s">
        <v>11660</v>
      </c>
      <c r="M1003" s="4" t="s">
        <v>11660</v>
      </c>
      <c r="N1003" s="4" t="s">
        <v>11660</v>
      </c>
      <c r="P1003" s="4">
        <v>0</v>
      </c>
      <c r="Q1003" s="11"/>
      <c r="R1003" s="15">
        <f t="shared" si="45"/>
        <v>0</v>
      </c>
      <c r="S1003" s="16">
        <f t="shared" si="46"/>
        <v>0</v>
      </c>
    </row>
    <row r="1004" spans="1:19" ht="50.1" customHeight="1" x14ac:dyDescent="0.3">
      <c r="A1004" s="9">
        <f t="shared" si="47"/>
        <v>870</v>
      </c>
      <c r="B1004" s="9" t="s">
        <v>5574</v>
      </c>
      <c r="C1004" s="9" t="s">
        <v>5575</v>
      </c>
      <c r="D1004" s="4" t="s">
        <v>661</v>
      </c>
      <c r="E1004" s="9" t="s">
        <v>11672</v>
      </c>
      <c r="F1004" s="9" t="s">
        <v>11660</v>
      </c>
      <c r="G1004" s="9" t="s">
        <v>11660</v>
      </c>
      <c r="H1004" s="9" t="s">
        <v>11660</v>
      </c>
      <c r="I1004" s="9" t="s">
        <v>11660</v>
      </c>
      <c r="J1004" s="9" t="s">
        <v>11660</v>
      </c>
      <c r="K1004" s="9" t="s">
        <v>11660</v>
      </c>
      <c r="L1004" s="9" t="s">
        <v>11660</v>
      </c>
      <c r="M1004" s="9" t="s">
        <v>11660</v>
      </c>
      <c r="N1004" s="9" t="s">
        <v>11660</v>
      </c>
      <c r="P1004" s="9">
        <v>0</v>
      </c>
      <c r="Q1004" s="12"/>
      <c r="R1004" s="17">
        <f t="shared" si="45"/>
        <v>0</v>
      </c>
      <c r="S1004" s="18">
        <f t="shared" si="46"/>
        <v>0</v>
      </c>
    </row>
    <row r="1005" spans="1:19" ht="50.1" customHeight="1" x14ac:dyDescent="0.3">
      <c r="A1005" s="4">
        <f t="shared" si="47"/>
        <v>871</v>
      </c>
      <c r="B1005" s="4" t="s">
        <v>5707</v>
      </c>
      <c r="C1005" s="4" t="s">
        <v>5708</v>
      </c>
      <c r="D1005" s="4" t="s">
        <v>661</v>
      </c>
      <c r="E1005" s="4" t="s">
        <v>11672</v>
      </c>
      <c r="F1005" s="4" t="s">
        <v>11660</v>
      </c>
      <c r="G1005" s="4" t="s">
        <v>11660</v>
      </c>
      <c r="H1005" s="4" t="s">
        <v>11660</v>
      </c>
      <c r="I1005" s="4" t="s">
        <v>11660</v>
      </c>
      <c r="J1005" s="4" t="s">
        <v>11660</v>
      </c>
      <c r="K1005" s="4" t="s">
        <v>11660</v>
      </c>
      <c r="L1005" s="4" t="s">
        <v>11660</v>
      </c>
      <c r="M1005" s="4" t="s">
        <v>11660</v>
      </c>
      <c r="N1005" s="4" t="s">
        <v>11660</v>
      </c>
      <c r="P1005" s="4">
        <v>0</v>
      </c>
      <c r="Q1005" s="11"/>
      <c r="R1005" s="15">
        <f t="shared" si="45"/>
        <v>0</v>
      </c>
      <c r="S1005" s="16">
        <f t="shared" si="46"/>
        <v>0</v>
      </c>
    </row>
    <row r="1006" spans="1:19" ht="50.1" customHeight="1" x14ac:dyDescent="0.3">
      <c r="A1006" s="9">
        <f t="shared" si="47"/>
        <v>872</v>
      </c>
      <c r="B1006" s="9" t="s">
        <v>6019</v>
      </c>
      <c r="C1006" s="9" t="s">
        <v>6020</v>
      </c>
      <c r="D1006" s="4" t="s">
        <v>661</v>
      </c>
      <c r="E1006" s="9" t="s">
        <v>11672</v>
      </c>
      <c r="F1006" s="9" t="s">
        <v>11660</v>
      </c>
      <c r="G1006" s="9" t="s">
        <v>11660</v>
      </c>
      <c r="H1006" s="9" t="s">
        <v>11660</v>
      </c>
      <c r="I1006" s="9" t="s">
        <v>11660</v>
      </c>
      <c r="J1006" s="9" t="s">
        <v>11660</v>
      </c>
      <c r="K1006" s="9" t="s">
        <v>11660</v>
      </c>
      <c r="L1006" s="9" t="s">
        <v>11660</v>
      </c>
      <c r="M1006" s="9" t="s">
        <v>11660</v>
      </c>
      <c r="N1006" s="9" t="s">
        <v>11660</v>
      </c>
      <c r="P1006" s="9">
        <v>0</v>
      </c>
      <c r="Q1006" s="12"/>
      <c r="R1006" s="17">
        <f t="shared" si="45"/>
        <v>0</v>
      </c>
      <c r="S1006" s="18">
        <f t="shared" si="46"/>
        <v>0</v>
      </c>
    </row>
    <row r="1007" spans="1:19" ht="50.1" customHeight="1" x14ac:dyDescent="0.3">
      <c r="A1007" s="4">
        <f t="shared" si="47"/>
        <v>873</v>
      </c>
      <c r="B1007" s="4" t="s">
        <v>6441</v>
      </c>
      <c r="C1007" s="4" t="s">
        <v>6442</v>
      </c>
      <c r="D1007" s="4" t="s">
        <v>661</v>
      </c>
      <c r="E1007" s="4" t="s">
        <v>11672</v>
      </c>
      <c r="F1007" s="4" t="s">
        <v>11660</v>
      </c>
      <c r="G1007" s="4" t="s">
        <v>11660</v>
      </c>
      <c r="H1007" s="4" t="s">
        <v>11660</v>
      </c>
      <c r="I1007" s="4" t="s">
        <v>11660</v>
      </c>
      <c r="J1007" s="4" t="s">
        <v>11660</v>
      </c>
      <c r="K1007" s="4" t="s">
        <v>11660</v>
      </c>
      <c r="L1007" s="4" t="s">
        <v>11660</v>
      </c>
      <c r="M1007" s="4" t="s">
        <v>11660</v>
      </c>
      <c r="N1007" s="4" t="s">
        <v>11660</v>
      </c>
      <c r="P1007" s="4">
        <v>0</v>
      </c>
      <c r="Q1007" s="11"/>
      <c r="R1007" s="15">
        <f t="shared" si="45"/>
        <v>0</v>
      </c>
      <c r="S1007" s="16">
        <f t="shared" si="46"/>
        <v>0</v>
      </c>
    </row>
    <row r="1008" spans="1:19" ht="50.1" customHeight="1" x14ac:dyDescent="0.3">
      <c r="A1008" s="9">
        <f t="shared" si="47"/>
        <v>874</v>
      </c>
      <c r="B1008" s="9" t="s">
        <v>6734</v>
      </c>
      <c r="C1008" s="9" t="s">
        <v>6735</v>
      </c>
      <c r="D1008" s="4" t="s">
        <v>661</v>
      </c>
      <c r="E1008" s="9" t="s">
        <v>11672</v>
      </c>
      <c r="F1008" s="9" t="s">
        <v>11660</v>
      </c>
      <c r="G1008" s="9" t="s">
        <v>11660</v>
      </c>
      <c r="H1008" s="9" t="s">
        <v>11660</v>
      </c>
      <c r="I1008" s="9" t="s">
        <v>11660</v>
      </c>
      <c r="J1008" s="9" t="s">
        <v>11660</v>
      </c>
      <c r="K1008" s="9" t="s">
        <v>11660</v>
      </c>
      <c r="L1008" s="9" t="s">
        <v>11660</v>
      </c>
      <c r="M1008" s="9" t="s">
        <v>11660</v>
      </c>
      <c r="N1008" s="9" t="s">
        <v>11660</v>
      </c>
      <c r="P1008" s="9">
        <v>0</v>
      </c>
      <c r="Q1008" s="12"/>
      <c r="R1008" s="17">
        <f t="shared" si="45"/>
        <v>0</v>
      </c>
      <c r="S1008" s="18">
        <f t="shared" si="46"/>
        <v>0</v>
      </c>
    </row>
    <row r="1009" spans="1:19" ht="50.1" customHeight="1" x14ac:dyDescent="0.3">
      <c r="A1009" s="4">
        <f t="shared" si="47"/>
        <v>875</v>
      </c>
      <c r="B1009" s="4" t="s">
        <v>7462</v>
      </c>
      <c r="C1009" s="4" t="s">
        <v>7463</v>
      </c>
      <c r="D1009" s="4" t="s">
        <v>661</v>
      </c>
      <c r="E1009" s="4" t="s">
        <v>11672</v>
      </c>
      <c r="F1009" s="4" t="s">
        <v>11660</v>
      </c>
      <c r="G1009" s="4" t="s">
        <v>11660</v>
      </c>
      <c r="H1009" s="4" t="s">
        <v>11660</v>
      </c>
      <c r="I1009" s="4" t="s">
        <v>11660</v>
      </c>
      <c r="J1009" s="4" t="s">
        <v>11660</v>
      </c>
      <c r="K1009" s="4" t="s">
        <v>11660</v>
      </c>
      <c r="L1009" s="4" t="s">
        <v>11660</v>
      </c>
      <c r="M1009" s="4" t="s">
        <v>11660</v>
      </c>
      <c r="N1009" s="4" t="s">
        <v>11660</v>
      </c>
      <c r="P1009" s="4">
        <v>0</v>
      </c>
      <c r="Q1009" s="11"/>
      <c r="R1009" s="15">
        <f t="shared" si="45"/>
        <v>0</v>
      </c>
      <c r="S1009" s="16">
        <f t="shared" si="46"/>
        <v>0</v>
      </c>
    </row>
    <row r="1010" spans="1:19" ht="50.1" customHeight="1" x14ac:dyDescent="0.3">
      <c r="A1010" s="9">
        <f t="shared" si="47"/>
        <v>876</v>
      </c>
      <c r="B1010" s="9" t="s">
        <v>8589</v>
      </c>
      <c r="C1010" s="9" t="s">
        <v>934</v>
      </c>
      <c r="D1010" s="4" t="s">
        <v>661</v>
      </c>
      <c r="E1010" s="9" t="s">
        <v>11672</v>
      </c>
      <c r="F1010" s="9" t="s">
        <v>11660</v>
      </c>
      <c r="G1010" s="9" t="s">
        <v>11660</v>
      </c>
      <c r="H1010" s="9" t="s">
        <v>11660</v>
      </c>
      <c r="I1010" s="9" t="s">
        <v>11660</v>
      </c>
      <c r="J1010" s="9" t="s">
        <v>11660</v>
      </c>
      <c r="K1010" s="9" t="s">
        <v>11660</v>
      </c>
      <c r="L1010" s="9" t="s">
        <v>11660</v>
      </c>
      <c r="M1010" s="9" t="s">
        <v>11660</v>
      </c>
      <c r="N1010" s="9" t="s">
        <v>11660</v>
      </c>
      <c r="P1010" s="9">
        <v>0</v>
      </c>
      <c r="Q1010" s="12"/>
      <c r="R1010" s="17">
        <f t="shared" si="45"/>
        <v>0</v>
      </c>
      <c r="S1010" s="18">
        <f t="shared" si="46"/>
        <v>0</v>
      </c>
    </row>
    <row r="1011" spans="1:19" ht="50.1" customHeight="1" x14ac:dyDescent="0.3">
      <c r="A1011" s="4">
        <f t="shared" si="47"/>
        <v>877</v>
      </c>
      <c r="B1011" s="4" t="s">
        <v>9060</v>
      </c>
      <c r="C1011" s="4" t="s">
        <v>9061</v>
      </c>
      <c r="D1011" s="4" t="s">
        <v>661</v>
      </c>
      <c r="E1011" s="4" t="s">
        <v>11672</v>
      </c>
      <c r="F1011" s="4" t="s">
        <v>11660</v>
      </c>
      <c r="G1011" s="4" t="s">
        <v>11660</v>
      </c>
      <c r="H1011" s="4" t="s">
        <v>11660</v>
      </c>
      <c r="I1011" s="4" t="s">
        <v>11660</v>
      </c>
      <c r="J1011" s="4" t="s">
        <v>11660</v>
      </c>
      <c r="K1011" s="4" t="s">
        <v>11660</v>
      </c>
      <c r="L1011" s="4" t="s">
        <v>11660</v>
      </c>
      <c r="M1011" s="4" t="s">
        <v>11660</v>
      </c>
      <c r="N1011" s="4" t="s">
        <v>11660</v>
      </c>
      <c r="P1011" s="4">
        <v>0</v>
      </c>
      <c r="Q1011" s="11"/>
      <c r="R1011" s="15">
        <f t="shared" si="45"/>
        <v>0</v>
      </c>
      <c r="S1011" s="16">
        <f t="shared" si="46"/>
        <v>0</v>
      </c>
    </row>
    <row r="1012" spans="1:19" ht="50.1" customHeight="1" x14ac:dyDescent="0.3">
      <c r="A1012" s="9">
        <f t="shared" si="47"/>
        <v>878</v>
      </c>
      <c r="B1012" s="9" t="s">
        <v>9103</v>
      </c>
      <c r="C1012" s="9" t="s">
        <v>9104</v>
      </c>
      <c r="D1012" s="4" t="s">
        <v>661</v>
      </c>
      <c r="E1012" s="9" t="s">
        <v>11672</v>
      </c>
      <c r="F1012" s="9" t="s">
        <v>11660</v>
      </c>
      <c r="G1012" s="9" t="s">
        <v>11660</v>
      </c>
      <c r="H1012" s="9" t="s">
        <v>11660</v>
      </c>
      <c r="I1012" s="9" t="s">
        <v>11660</v>
      </c>
      <c r="J1012" s="9" t="s">
        <v>11660</v>
      </c>
      <c r="K1012" s="9" t="s">
        <v>11660</v>
      </c>
      <c r="L1012" s="9" t="s">
        <v>11660</v>
      </c>
      <c r="M1012" s="9" t="s">
        <v>11660</v>
      </c>
      <c r="N1012" s="9" t="s">
        <v>11660</v>
      </c>
      <c r="P1012" s="9">
        <v>0</v>
      </c>
      <c r="Q1012" s="12"/>
      <c r="R1012" s="17">
        <f t="shared" si="45"/>
        <v>0</v>
      </c>
      <c r="S1012" s="18">
        <f t="shared" si="46"/>
        <v>0</v>
      </c>
    </row>
    <row r="1013" spans="1:19" ht="50.1" customHeight="1" x14ac:dyDescent="0.3">
      <c r="A1013" s="4">
        <f t="shared" si="47"/>
        <v>879</v>
      </c>
      <c r="B1013" s="4" t="s">
        <v>9165</v>
      </c>
      <c r="C1013" s="4" t="s">
        <v>1958</v>
      </c>
      <c r="D1013" s="4" t="s">
        <v>661</v>
      </c>
      <c r="E1013" s="4" t="s">
        <v>11672</v>
      </c>
      <c r="F1013" s="4" t="s">
        <v>11660</v>
      </c>
      <c r="G1013" s="4" t="s">
        <v>11660</v>
      </c>
      <c r="H1013" s="4" t="s">
        <v>11660</v>
      </c>
      <c r="I1013" s="4" t="s">
        <v>11660</v>
      </c>
      <c r="J1013" s="4" t="s">
        <v>11660</v>
      </c>
      <c r="K1013" s="4" t="s">
        <v>11660</v>
      </c>
      <c r="L1013" s="4" t="s">
        <v>11660</v>
      </c>
      <c r="M1013" s="4" t="s">
        <v>11660</v>
      </c>
      <c r="N1013" s="4" t="s">
        <v>11660</v>
      </c>
      <c r="P1013" s="4">
        <v>0</v>
      </c>
      <c r="Q1013" s="11"/>
      <c r="R1013" s="15">
        <f t="shared" si="45"/>
        <v>0</v>
      </c>
      <c r="S1013" s="16">
        <f t="shared" si="46"/>
        <v>0</v>
      </c>
    </row>
    <row r="1014" spans="1:19" ht="50.1" customHeight="1" x14ac:dyDescent="0.3">
      <c r="A1014" s="9">
        <f t="shared" si="47"/>
        <v>880</v>
      </c>
      <c r="B1014" s="9" t="s">
        <v>9226</v>
      </c>
      <c r="C1014" s="9" t="s">
        <v>9227</v>
      </c>
      <c r="D1014" s="4" t="s">
        <v>661</v>
      </c>
      <c r="E1014" s="9" t="s">
        <v>11672</v>
      </c>
      <c r="F1014" s="9" t="s">
        <v>11660</v>
      </c>
      <c r="G1014" s="9" t="s">
        <v>11660</v>
      </c>
      <c r="H1014" s="9" t="s">
        <v>11660</v>
      </c>
      <c r="I1014" s="9" t="s">
        <v>11660</v>
      </c>
      <c r="J1014" s="9" t="s">
        <v>11660</v>
      </c>
      <c r="K1014" s="9" t="s">
        <v>11660</v>
      </c>
      <c r="L1014" s="9" t="s">
        <v>11660</v>
      </c>
      <c r="M1014" s="9" t="s">
        <v>11660</v>
      </c>
      <c r="N1014" s="9" t="s">
        <v>11660</v>
      </c>
      <c r="P1014" s="9">
        <v>0</v>
      </c>
      <c r="Q1014" s="12"/>
      <c r="R1014" s="17">
        <f t="shared" si="45"/>
        <v>0</v>
      </c>
      <c r="S1014" s="18">
        <f t="shared" si="46"/>
        <v>0</v>
      </c>
    </row>
    <row r="1015" spans="1:19" ht="50.1" customHeight="1" x14ac:dyDescent="0.3">
      <c r="A1015" s="4">
        <f t="shared" si="47"/>
        <v>881</v>
      </c>
      <c r="B1015" s="4" t="s">
        <v>9375</v>
      </c>
      <c r="C1015" s="4" t="s">
        <v>9376</v>
      </c>
      <c r="D1015" s="4" t="s">
        <v>661</v>
      </c>
      <c r="E1015" s="4" t="s">
        <v>11672</v>
      </c>
      <c r="F1015" s="4" t="s">
        <v>11660</v>
      </c>
      <c r="G1015" s="4" t="s">
        <v>11660</v>
      </c>
      <c r="H1015" s="4" t="s">
        <v>11660</v>
      </c>
      <c r="I1015" s="4" t="s">
        <v>11660</v>
      </c>
      <c r="J1015" s="4" t="s">
        <v>11660</v>
      </c>
      <c r="K1015" s="4" t="s">
        <v>11660</v>
      </c>
      <c r="L1015" s="4" t="s">
        <v>11660</v>
      </c>
      <c r="M1015" s="4" t="s">
        <v>11660</v>
      </c>
      <c r="N1015" s="4" t="s">
        <v>11660</v>
      </c>
      <c r="P1015" s="4">
        <v>0</v>
      </c>
      <c r="Q1015" s="11"/>
      <c r="R1015" s="15">
        <f t="shared" si="45"/>
        <v>0</v>
      </c>
      <c r="S1015" s="16">
        <f t="shared" si="46"/>
        <v>0</v>
      </c>
    </row>
    <row r="1016" spans="1:19" ht="50.1" customHeight="1" x14ac:dyDescent="0.3">
      <c r="A1016" s="9">
        <f t="shared" si="47"/>
        <v>882</v>
      </c>
      <c r="B1016" s="9" t="s">
        <v>10482</v>
      </c>
      <c r="C1016" s="9" t="s">
        <v>10483</v>
      </c>
      <c r="D1016" s="4" t="s">
        <v>661</v>
      </c>
      <c r="E1016" s="9" t="s">
        <v>11672</v>
      </c>
      <c r="F1016" s="9" t="s">
        <v>11660</v>
      </c>
      <c r="G1016" s="9" t="s">
        <v>11660</v>
      </c>
      <c r="H1016" s="9" t="s">
        <v>11660</v>
      </c>
      <c r="I1016" s="9" t="s">
        <v>11660</v>
      </c>
      <c r="J1016" s="9" t="s">
        <v>11660</v>
      </c>
      <c r="K1016" s="9" t="s">
        <v>11660</v>
      </c>
      <c r="L1016" s="9" t="s">
        <v>11660</v>
      </c>
      <c r="M1016" s="9" t="s">
        <v>11660</v>
      </c>
      <c r="N1016" s="9" t="s">
        <v>11660</v>
      </c>
      <c r="P1016" s="9">
        <v>0</v>
      </c>
      <c r="Q1016" s="12"/>
      <c r="R1016" s="17">
        <f t="shared" si="45"/>
        <v>0</v>
      </c>
      <c r="S1016" s="18">
        <f t="shared" si="46"/>
        <v>0</v>
      </c>
    </row>
    <row r="1017" spans="1:19" ht="50.1" customHeight="1" x14ac:dyDescent="0.3">
      <c r="A1017" s="4">
        <f t="shared" si="47"/>
        <v>883</v>
      </c>
      <c r="B1017" s="4" t="s">
        <v>11255</v>
      </c>
      <c r="C1017" s="4" t="s">
        <v>11256</v>
      </c>
      <c r="D1017" s="4" t="s">
        <v>661</v>
      </c>
      <c r="E1017" s="4" t="s">
        <v>11672</v>
      </c>
      <c r="F1017" s="4" t="s">
        <v>11660</v>
      </c>
      <c r="G1017" s="4" t="s">
        <v>11660</v>
      </c>
      <c r="H1017" s="4" t="s">
        <v>11660</v>
      </c>
      <c r="I1017" s="4" t="s">
        <v>11660</v>
      </c>
      <c r="J1017" s="4" t="s">
        <v>11660</v>
      </c>
      <c r="K1017" s="4" t="s">
        <v>11660</v>
      </c>
      <c r="L1017" s="4" t="s">
        <v>11660</v>
      </c>
      <c r="M1017" s="4" t="s">
        <v>11660</v>
      </c>
      <c r="N1017" s="4" t="s">
        <v>11660</v>
      </c>
      <c r="P1017" s="4">
        <v>0</v>
      </c>
      <c r="Q1017" s="11"/>
      <c r="R1017" s="15">
        <f t="shared" si="45"/>
        <v>0</v>
      </c>
      <c r="S1017" s="16">
        <f t="shared" si="46"/>
        <v>0</v>
      </c>
    </row>
    <row r="1018" spans="1:19" ht="50.1" customHeight="1" thickBot="1" x14ac:dyDescent="0.35">
      <c r="A1018" s="9">
        <f t="shared" si="47"/>
        <v>884</v>
      </c>
      <c r="B1018" s="9" t="s">
        <v>11580</v>
      </c>
      <c r="C1018" s="9" t="s">
        <v>11581</v>
      </c>
      <c r="D1018" s="4" t="s">
        <v>661</v>
      </c>
      <c r="E1018" s="9" t="s">
        <v>11672</v>
      </c>
      <c r="F1018" s="9" t="s">
        <v>11660</v>
      </c>
      <c r="G1018" s="9" t="s">
        <v>11660</v>
      </c>
      <c r="H1018" s="9" t="s">
        <v>11660</v>
      </c>
      <c r="I1018" s="9" t="s">
        <v>11660</v>
      </c>
      <c r="J1018" s="9" t="s">
        <v>11660</v>
      </c>
      <c r="K1018" s="9" t="s">
        <v>11660</v>
      </c>
      <c r="L1018" s="9" t="s">
        <v>11660</v>
      </c>
      <c r="M1018" s="9" t="s">
        <v>11660</v>
      </c>
      <c r="N1018" s="9" t="s">
        <v>11660</v>
      </c>
      <c r="P1018" s="9">
        <v>0</v>
      </c>
      <c r="Q1018" s="12"/>
      <c r="R1018" s="19">
        <f t="shared" si="45"/>
        <v>0</v>
      </c>
      <c r="S1018" s="20">
        <f t="shared" si="46"/>
        <v>0</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FEF5C-29BD-46AE-977B-AC2011B11C41}">
  <sheetPr codeName="Sheet3"/>
  <dimension ref="A1:S1424"/>
  <sheetViews>
    <sheetView showGridLines="0" zoomScale="80" zoomScaleNormal="80" workbookViewId="0">
      <pane xSplit="5" ySplit="1" topLeftCell="F385" activePane="bottomRight" state="frozen"/>
      <selection activeCell="BL1" sqref="BL1"/>
      <selection pane="topRight" activeCell="BL1" sqref="BL1"/>
      <selection pane="bottomLeft" activeCell="BL1" sqref="BL1"/>
      <selection pane="bottomRight" activeCell="BL1" sqref="BL1"/>
    </sheetView>
  </sheetViews>
  <sheetFormatPr defaultColWidth="8.625" defaultRowHeight="16.5" x14ac:dyDescent="0.3"/>
  <cols>
    <col min="1" max="3" width="15" style="5" customWidth="1"/>
    <col min="4" max="4" width="15" style="5" hidden="1" customWidth="1"/>
    <col min="5" max="5" width="45.875" style="31" customWidth="1"/>
    <col min="6" max="6" width="15" style="5" customWidth="1"/>
    <col min="7" max="7" width="29.875" style="5" customWidth="1"/>
    <col min="8" max="10" width="15" style="5" customWidth="1"/>
    <col min="11" max="11" width="6.75" style="5" customWidth="1"/>
    <col min="12" max="12" width="15" style="5" customWidth="1"/>
    <col min="13" max="13" width="29.75" style="5" customWidth="1"/>
    <col min="14" max="14" width="15" style="5" customWidth="1"/>
    <col min="15" max="15" width="14.75" style="5" customWidth="1"/>
    <col min="16" max="16" width="12.375" style="5" customWidth="1"/>
    <col min="17" max="18" width="19.375" style="5" customWidth="1"/>
    <col min="19" max="19" width="18.375" style="5" bestFit="1" customWidth="1"/>
  </cols>
  <sheetData>
    <row r="1" spans="1:19" ht="50.1" customHeight="1" x14ac:dyDescent="0.3">
      <c r="A1" s="1" t="s">
        <v>11653</v>
      </c>
      <c r="B1" s="1" t="s">
        <v>0</v>
      </c>
      <c r="C1" s="1" t="s">
        <v>1</v>
      </c>
      <c r="D1" s="1" t="s">
        <v>2</v>
      </c>
      <c r="E1" s="26" t="s">
        <v>3</v>
      </c>
      <c r="F1" s="1" t="s">
        <v>11673</v>
      </c>
      <c r="G1" s="1" t="s">
        <v>11674</v>
      </c>
      <c r="H1" s="1" t="s">
        <v>11675</v>
      </c>
      <c r="I1" s="1" t="s">
        <v>11676</v>
      </c>
      <c r="J1" s="1" t="s">
        <v>11677</v>
      </c>
      <c r="L1" s="27" t="s">
        <v>11678</v>
      </c>
      <c r="M1" s="27" t="s">
        <v>11679</v>
      </c>
      <c r="N1" s="27" t="s">
        <v>11680</v>
      </c>
      <c r="O1" s="27" t="s">
        <v>11681</v>
      </c>
      <c r="P1" s="27" t="s">
        <v>11682</v>
      </c>
      <c r="Q1" s="27" t="s">
        <v>11683</v>
      </c>
      <c r="R1" s="27" t="s">
        <v>11684</v>
      </c>
      <c r="S1" s="27" t="s">
        <v>11685</v>
      </c>
    </row>
    <row r="2" spans="1:19" ht="39.950000000000003" customHeight="1" x14ac:dyDescent="0.3">
      <c r="A2" s="4">
        <f>IF(B2=B1,A1,SUM(A1,1))</f>
        <v>1</v>
      </c>
      <c r="B2" s="4" t="s">
        <v>527</v>
      </c>
      <c r="C2" s="4" t="s">
        <v>528</v>
      </c>
      <c r="D2" s="4" t="s">
        <v>529</v>
      </c>
      <c r="E2" s="28" t="s">
        <v>530</v>
      </c>
      <c r="F2" s="4">
        <f>IF(B2=B1,SUM(F1,1),1)</f>
        <v>1</v>
      </c>
      <c r="G2" s="4" t="s">
        <v>458</v>
      </c>
      <c r="H2" s="4" t="s">
        <v>459</v>
      </c>
      <c r="I2" s="4" t="s">
        <v>541</v>
      </c>
      <c r="J2" s="4" t="s">
        <v>542</v>
      </c>
      <c r="L2" s="4" t="s">
        <v>11686</v>
      </c>
      <c r="M2" s="4">
        <f>IF(L2="비해당","-",VLOOKUP(G2,자격증backdata!A:E,3,0))</f>
        <v>1</v>
      </c>
      <c r="N2" s="4" t="str">
        <f>IF(L2="비해당","-",VLOOKUP(G2,자격증backdata!A:E,5,0))</f>
        <v>국가기술</v>
      </c>
      <c r="O2" s="4">
        <f>IF(L2="비해당","-",IF(M2=1,VLOOKUP(G2,자격증backdata!A:E,4,0),0))</f>
        <v>5</v>
      </c>
      <c r="P2" s="4">
        <f>_xlfn.MAXIFS(O:O,B:B,B2,N:N,"한국사")</f>
        <v>5</v>
      </c>
      <c r="Q2" s="4">
        <f>_xlfn.MAXIFS(O:O,B:B,B2,N:N,"국가기술")</f>
        <v>5</v>
      </c>
      <c r="R2" s="4">
        <f>SUM(P2:Q2)</f>
        <v>10</v>
      </c>
      <c r="S2" s="4">
        <f>_xlfn.MAXIFS(O:O,B:B,B2,N:N,"전문분야")</f>
        <v>0</v>
      </c>
    </row>
    <row r="3" spans="1:19" ht="39.950000000000003" customHeight="1" x14ac:dyDescent="0.3">
      <c r="A3" s="4">
        <f t="shared" ref="A3:A66" si="0">IF(B3=B2,A2,SUM(A2,1))</f>
        <v>1</v>
      </c>
      <c r="B3" s="4" t="s">
        <v>527</v>
      </c>
      <c r="C3" s="4" t="s">
        <v>528</v>
      </c>
      <c r="D3" s="4" t="s">
        <v>529</v>
      </c>
      <c r="E3" s="28" t="s">
        <v>530</v>
      </c>
      <c r="F3" s="4">
        <f t="shared" ref="F3:F66" si="1">IF(B3=B2,SUM(F2,1),1)</f>
        <v>2</v>
      </c>
      <c r="G3" s="4" t="s">
        <v>295</v>
      </c>
      <c r="H3" s="4" t="s">
        <v>296</v>
      </c>
      <c r="I3" s="4" t="s">
        <v>543</v>
      </c>
      <c r="J3" s="4" t="s">
        <v>544</v>
      </c>
      <c r="L3" s="4" t="s">
        <v>312</v>
      </c>
      <c r="M3" s="4">
        <f>IF(L3="비해당","-",VLOOKUP(G3,자격증backdata!A:E,3,0))</f>
        <v>1</v>
      </c>
      <c r="N3" s="4" t="str">
        <f>IF(L3="비해당","-",VLOOKUP(G3,자격증backdata!A:E,5,0))</f>
        <v>한국사</v>
      </c>
      <c r="O3" s="4">
        <f>IF(L3="비해당","-",IF(M3=1,VLOOKUP(G3,자격증backdata!A:E,4,0),0))</f>
        <v>5</v>
      </c>
      <c r="P3" s="4">
        <f t="shared" ref="P3:P66" si="2">_xlfn.MAXIFS(O:O,B:B,B3,N:N,"한국사")</f>
        <v>5</v>
      </c>
      <c r="Q3" s="4">
        <f t="shared" ref="Q3:Q66" si="3">_xlfn.MAXIFS(O:O,B:B,B3,N:N,"국가기술")</f>
        <v>5</v>
      </c>
      <c r="R3" s="4">
        <f t="shared" ref="R3:R66" si="4">SUM(P3:Q3)</f>
        <v>10</v>
      </c>
      <c r="S3" s="4">
        <f t="shared" ref="S3:S66" si="5">_xlfn.MAXIFS(O:O,B:B,B3,N:N,"전문분야")</f>
        <v>0</v>
      </c>
    </row>
    <row r="4" spans="1:19" ht="39.950000000000003" customHeight="1" x14ac:dyDescent="0.3">
      <c r="A4" s="29">
        <f t="shared" si="0"/>
        <v>2</v>
      </c>
      <c r="B4" s="29" t="s">
        <v>603</v>
      </c>
      <c r="C4" s="29" t="s">
        <v>604</v>
      </c>
      <c r="D4" s="4" t="s">
        <v>529</v>
      </c>
      <c r="E4" s="30" t="s">
        <v>530</v>
      </c>
      <c r="F4" s="29">
        <f t="shared" si="1"/>
        <v>1</v>
      </c>
      <c r="G4" s="29" t="s">
        <v>612</v>
      </c>
      <c r="H4" s="29" t="s">
        <v>296</v>
      </c>
      <c r="I4" s="29" t="s">
        <v>613</v>
      </c>
      <c r="J4" s="29" t="s">
        <v>614</v>
      </c>
      <c r="L4" s="29" t="s">
        <v>312</v>
      </c>
      <c r="M4" s="29">
        <f>IF(L4="비해당","-",VLOOKUP(G4,자격증backdata!A:E,3,0))</f>
        <v>1</v>
      </c>
      <c r="N4" s="29" t="str">
        <f>IF(L4="비해당","-",VLOOKUP(G4,자격증backdata!A:E,5,0))</f>
        <v>한국사</v>
      </c>
      <c r="O4" s="29">
        <f>IF(L4="비해당","-",IF(M4=1,VLOOKUP(G4,자격증backdata!A:E,4,0),0))</f>
        <v>1</v>
      </c>
      <c r="P4" s="29">
        <f t="shared" si="2"/>
        <v>1</v>
      </c>
      <c r="Q4" s="29">
        <f t="shared" si="3"/>
        <v>0</v>
      </c>
      <c r="R4" s="29">
        <f t="shared" si="4"/>
        <v>1</v>
      </c>
      <c r="S4" s="29">
        <f t="shared" si="5"/>
        <v>0</v>
      </c>
    </row>
    <row r="5" spans="1:19" ht="39.950000000000003" customHeight="1" x14ac:dyDescent="0.3">
      <c r="A5" s="4">
        <f t="shared" si="0"/>
        <v>3</v>
      </c>
      <c r="B5" s="4" t="s">
        <v>616</v>
      </c>
      <c r="C5" s="4" t="s">
        <v>617</v>
      </c>
      <c r="D5" s="4" t="s">
        <v>529</v>
      </c>
      <c r="E5" s="28" t="s">
        <v>530</v>
      </c>
      <c r="F5" s="4">
        <f t="shared" si="1"/>
        <v>1</v>
      </c>
      <c r="G5" s="4" t="s">
        <v>458</v>
      </c>
      <c r="H5" s="4" t="s">
        <v>459</v>
      </c>
      <c r="I5" s="4" t="s">
        <v>624</v>
      </c>
      <c r="J5" s="4" t="s">
        <v>625</v>
      </c>
      <c r="L5" s="4" t="s">
        <v>312</v>
      </c>
      <c r="M5" s="4">
        <f>IF(L5="비해당","-",VLOOKUP(G5,자격증backdata!A:E,3,0))</f>
        <v>1</v>
      </c>
      <c r="N5" s="4" t="str">
        <f>IF(L5="비해당","-",VLOOKUP(G5,자격증backdata!A:E,5,0))</f>
        <v>국가기술</v>
      </c>
      <c r="O5" s="4">
        <f>IF(L5="비해당","-",IF(M5=1,VLOOKUP(G5,자격증backdata!A:E,4,0),0))</f>
        <v>5</v>
      </c>
      <c r="P5" s="4">
        <f t="shared" si="2"/>
        <v>5</v>
      </c>
      <c r="Q5" s="4">
        <f t="shared" si="3"/>
        <v>5</v>
      </c>
      <c r="R5" s="4">
        <f t="shared" si="4"/>
        <v>10</v>
      </c>
      <c r="S5" s="4">
        <f t="shared" si="5"/>
        <v>0</v>
      </c>
    </row>
    <row r="6" spans="1:19" ht="39.950000000000003" customHeight="1" x14ac:dyDescent="0.3">
      <c r="A6" s="4">
        <f t="shared" si="0"/>
        <v>3</v>
      </c>
      <c r="B6" s="4" t="s">
        <v>616</v>
      </c>
      <c r="C6" s="4" t="s">
        <v>617</v>
      </c>
      <c r="D6" s="4" t="s">
        <v>529</v>
      </c>
      <c r="E6" s="28" t="s">
        <v>530</v>
      </c>
      <c r="F6" s="4">
        <f t="shared" si="1"/>
        <v>2</v>
      </c>
      <c r="G6" s="4" t="s">
        <v>295</v>
      </c>
      <c r="H6" s="4" t="s">
        <v>296</v>
      </c>
      <c r="I6" s="4" t="s">
        <v>626</v>
      </c>
      <c r="J6" s="4" t="s">
        <v>627</v>
      </c>
      <c r="L6" s="4" t="s">
        <v>312</v>
      </c>
      <c r="M6" s="4">
        <f>IF(L6="비해당","-",VLOOKUP(G6,자격증backdata!A:E,3,0))</f>
        <v>1</v>
      </c>
      <c r="N6" s="4" t="str">
        <f>IF(L6="비해당","-",VLOOKUP(G6,자격증backdata!A:E,5,0))</f>
        <v>한국사</v>
      </c>
      <c r="O6" s="4">
        <f>IF(L6="비해당","-",IF(M6=1,VLOOKUP(G6,자격증backdata!A:E,4,0),0))</f>
        <v>5</v>
      </c>
      <c r="P6" s="4">
        <f t="shared" si="2"/>
        <v>5</v>
      </c>
      <c r="Q6" s="4">
        <f t="shared" si="3"/>
        <v>5</v>
      </c>
      <c r="R6" s="4">
        <f t="shared" si="4"/>
        <v>10</v>
      </c>
      <c r="S6" s="4">
        <f t="shared" si="5"/>
        <v>0</v>
      </c>
    </row>
    <row r="7" spans="1:19" ht="39.950000000000003" customHeight="1" x14ac:dyDescent="0.3">
      <c r="A7" s="29">
        <f t="shared" si="0"/>
        <v>4</v>
      </c>
      <c r="B7" s="29" t="s">
        <v>767</v>
      </c>
      <c r="C7" s="29" t="s">
        <v>768</v>
      </c>
      <c r="D7" s="4" t="s">
        <v>529</v>
      </c>
      <c r="E7" s="30" t="s">
        <v>530</v>
      </c>
      <c r="F7" s="29">
        <f t="shared" si="1"/>
        <v>1</v>
      </c>
      <c r="G7" s="29" t="s">
        <v>780</v>
      </c>
      <c r="H7" s="29" t="s">
        <v>572</v>
      </c>
      <c r="I7" s="29" t="s">
        <v>781</v>
      </c>
      <c r="J7" s="29" t="s">
        <v>782</v>
      </c>
      <c r="L7" s="29" t="s">
        <v>312</v>
      </c>
      <c r="M7" s="29">
        <f>IF(L7="비해당","-",VLOOKUP(G7,자격증backdata!A:E,3,0))</f>
        <v>1</v>
      </c>
      <c r="N7" s="29" t="str">
        <f>IF(L7="비해당","-",VLOOKUP(G7,자격증backdata!A:E,5,0))</f>
        <v>국가기술</v>
      </c>
      <c r="O7" s="29">
        <f>IF(L7="비해당","-",IF(M7=1,VLOOKUP(G7,자격증backdata!A:E,4,0),0))</f>
        <v>3</v>
      </c>
      <c r="P7" s="29">
        <f t="shared" si="2"/>
        <v>0</v>
      </c>
      <c r="Q7" s="29">
        <f t="shared" si="3"/>
        <v>5</v>
      </c>
      <c r="R7" s="29">
        <f t="shared" si="4"/>
        <v>5</v>
      </c>
      <c r="S7" s="29">
        <f t="shared" si="5"/>
        <v>0</v>
      </c>
    </row>
    <row r="8" spans="1:19" ht="39.950000000000003" customHeight="1" x14ac:dyDescent="0.3">
      <c r="A8" s="29">
        <f t="shared" si="0"/>
        <v>4</v>
      </c>
      <c r="B8" s="29" t="s">
        <v>767</v>
      </c>
      <c r="C8" s="29" t="s">
        <v>768</v>
      </c>
      <c r="D8" s="4" t="s">
        <v>529</v>
      </c>
      <c r="E8" s="30" t="s">
        <v>530</v>
      </c>
      <c r="F8" s="29">
        <f t="shared" si="1"/>
        <v>2</v>
      </c>
      <c r="G8" s="29" t="s">
        <v>458</v>
      </c>
      <c r="H8" s="29" t="s">
        <v>459</v>
      </c>
      <c r="I8" s="29" t="s">
        <v>783</v>
      </c>
      <c r="J8" s="29" t="s">
        <v>784</v>
      </c>
      <c r="L8" s="29" t="s">
        <v>312</v>
      </c>
      <c r="M8" s="29">
        <f>IF(L8="비해당","-",VLOOKUP(G8,자격증backdata!A:E,3,0))</f>
        <v>1</v>
      </c>
      <c r="N8" s="29" t="str">
        <f>IF(L8="비해당","-",VLOOKUP(G8,자격증backdata!A:E,5,0))</f>
        <v>국가기술</v>
      </c>
      <c r="O8" s="29">
        <f>IF(L8="비해당","-",IF(M8=1,VLOOKUP(G8,자격증backdata!A:E,4,0),0))</f>
        <v>5</v>
      </c>
      <c r="P8" s="29">
        <f t="shared" si="2"/>
        <v>0</v>
      </c>
      <c r="Q8" s="29">
        <f t="shared" si="3"/>
        <v>5</v>
      </c>
      <c r="R8" s="29">
        <f t="shared" si="4"/>
        <v>5</v>
      </c>
      <c r="S8" s="29">
        <f t="shared" si="5"/>
        <v>0</v>
      </c>
    </row>
    <row r="9" spans="1:19" ht="39.950000000000003" customHeight="1" x14ac:dyDescent="0.3">
      <c r="A9" s="4">
        <f t="shared" si="0"/>
        <v>5</v>
      </c>
      <c r="B9" s="4" t="s">
        <v>971</v>
      </c>
      <c r="C9" s="4" t="s">
        <v>972</v>
      </c>
      <c r="D9" s="4" t="s">
        <v>529</v>
      </c>
      <c r="E9" s="28" t="s">
        <v>530</v>
      </c>
      <c r="F9" s="4">
        <f t="shared" si="1"/>
        <v>1</v>
      </c>
      <c r="G9" s="4" t="s">
        <v>11687</v>
      </c>
      <c r="H9" s="4" t="s">
        <v>277</v>
      </c>
      <c r="I9" s="4" t="s">
        <v>277</v>
      </c>
      <c r="J9" s="4" t="s">
        <v>277</v>
      </c>
      <c r="L9" s="4" t="s">
        <v>312</v>
      </c>
      <c r="M9" s="4">
        <f>IF(L9="비해당","-",VLOOKUP(G9,자격증backdata!A:E,3,0))</f>
        <v>0</v>
      </c>
      <c r="N9" s="4" t="str">
        <f>IF(L9="비해당","-",VLOOKUP(G9,자격증backdata!A:E,5,0))</f>
        <v>-</v>
      </c>
      <c r="O9" s="4">
        <f>IF(L9="비해당","-",IF(M9=1,VLOOKUP(G9,자격증backdata!A:E,4,0),0))</f>
        <v>0</v>
      </c>
      <c r="P9" s="4">
        <f t="shared" si="2"/>
        <v>0</v>
      </c>
      <c r="Q9" s="4">
        <f t="shared" si="3"/>
        <v>0</v>
      </c>
      <c r="R9" s="4">
        <f t="shared" si="4"/>
        <v>0</v>
      </c>
      <c r="S9" s="4">
        <f t="shared" si="5"/>
        <v>0</v>
      </c>
    </row>
    <row r="10" spans="1:19" ht="39.950000000000003" customHeight="1" x14ac:dyDescent="0.3">
      <c r="A10" s="29">
        <f t="shared" si="0"/>
        <v>6</v>
      </c>
      <c r="B10" s="29" t="s">
        <v>1013</v>
      </c>
      <c r="C10" s="29" t="s">
        <v>1014</v>
      </c>
      <c r="D10" s="4" t="s">
        <v>529</v>
      </c>
      <c r="E10" s="30" t="s">
        <v>530</v>
      </c>
      <c r="F10" s="29">
        <f t="shared" si="1"/>
        <v>1</v>
      </c>
      <c r="G10" s="29" t="s">
        <v>295</v>
      </c>
      <c r="H10" s="29" t="s">
        <v>296</v>
      </c>
      <c r="I10" s="29" t="s">
        <v>1019</v>
      </c>
      <c r="J10" s="29" t="s">
        <v>1020</v>
      </c>
      <c r="L10" s="29" t="s">
        <v>312</v>
      </c>
      <c r="M10" s="29">
        <f>IF(L10="비해당","-",VLOOKUP(G10,자격증backdata!A:E,3,0))</f>
        <v>1</v>
      </c>
      <c r="N10" s="29" t="str">
        <f>IF(L10="비해당","-",VLOOKUP(G10,자격증backdata!A:E,5,0))</f>
        <v>한국사</v>
      </c>
      <c r="O10" s="29">
        <f>IF(L10="비해당","-",IF(M10=1,VLOOKUP(G10,자격증backdata!A:E,4,0),0))</f>
        <v>5</v>
      </c>
      <c r="P10" s="29">
        <f t="shared" si="2"/>
        <v>5</v>
      </c>
      <c r="Q10" s="29">
        <f t="shared" si="3"/>
        <v>3</v>
      </c>
      <c r="R10" s="29">
        <f t="shared" si="4"/>
        <v>8</v>
      </c>
      <c r="S10" s="29">
        <f t="shared" si="5"/>
        <v>0</v>
      </c>
    </row>
    <row r="11" spans="1:19" ht="39.950000000000003" customHeight="1" x14ac:dyDescent="0.3">
      <c r="A11" s="29">
        <f t="shared" si="0"/>
        <v>6</v>
      </c>
      <c r="B11" s="29" t="s">
        <v>1013</v>
      </c>
      <c r="C11" s="29" t="s">
        <v>1014</v>
      </c>
      <c r="D11" s="4" t="s">
        <v>529</v>
      </c>
      <c r="E11" s="30" t="s">
        <v>530</v>
      </c>
      <c r="F11" s="29">
        <f t="shared" si="1"/>
        <v>2</v>
      </c>
      <c r="G11" s="29" t="s">
        <v>780</v>
      </c>
      <c r="H11" s="29" t="s">
        <v>572</v>
      </c>
      <c r="I11" s="29" t="s">
        <v>1021</v>
      </c>
      <c r="J11" s="29" t="s">
        <v>1022</v>
      </c>
      <c r="L11" s="29" t="s">
        <v>312</v>
      </c>
      <c r="M11" s="29">
        <f>IF(L11="비해당","-",VLOOKUP(G11,자격증backdata!A:E,3,0))</f>
        <v>1</v>
      </c>
      <c r="N11" s="29" t="str">
        <f>IF(L11="비해당","-",VLOOKUP(G11,자격증backdata!A:E,5,0))</f>
        <v>국가기술</v>
      </c>
      <c r="O11" s="29">
        <f>IF(L11="비해당","-",IF(M11=1,VLOOKUP(G11,자격증backdata!A:E,4,0),0))</f>
        <v>3</v>
      </c>
      <c r="P11" s="29">
        <f t="shared" si="2"/>
        <v>5</v>
      </c>
      <c r="Q11" s="29">
        <f t="shared" si="3"/>
        <v>3</v>
      </c>
      <c r="R11" s="29">
        <f t="shared" si="4"/>
        <v>8</v>
      </c>
      <c r="S11" s="29">
        <f t="shared" si="5"/>
        <v>0</v>
      </c>
    </row>
    <row r="12" spans="1:19" ht="39.950000000000003" customHeight="1" x14ac:dyDescent="0.3">
      <c r="A12" s="4">
        <f t="shared" si="0"/>
        <v>7</v>
      </c>
      <c r="B12" s="4" t="s">
        <v>1560</v>
      </c>
      <c r="C12" s="4" t="s">
        <v>1561</v>
      </c>
      <c r="D12" s="4" t="s">
        <v>529</v>
      </c>
      <c r="E12" s="28" t="s">
        <v>530</v>
      </c>
      <c r="F12" s="4">
        <f t="shared" si="1"/>
        <v>1</v>
      </c>
      <c r="G12" s="4" t="s">
        <v>780</v>
      </c>
      <c r="H12" s="4" t="s">
        <v>572</v>
      </c>
      <c r="I12" s="4" t="s">
        <v>1570</v>
      </c>
      <c r="J12" s="4" t="s">
        <v>1571</v>
      </c>
      <c r="L12" s="4" t="s">
        <v>312</v>
      </c>
      <c r="M12" s="4">
        <f>IF(L12="비해당","-",VLOOKUP(G12,자격증backdata!A:E,3,0))</f>
        <v>1</v>
      </c>
      <c r="N12" s="4" t="str">
        <f>IF(L12="비해당","-",VLOOKUP(G12,자격증backdata!A:E,5,0))</f>
        <v>국가기술</v>
      </c>
      <c r="O12" s="4">
        <f>IF(L12="비해당","-",IF(M12=1,VLOOKUP(G12,자격증backdata!A:E,4,0),0))</f>
        <v>3</v>
      </c>
      <c r="P12" s="4">
        <f t="shared" si="2"/>
        <v>0</v>
      </c>
      <c r="Q12" s="4">
        <f t="shared" si="3"/>
        <v>3</v>
      </c>
      <c r="R12" s="4">
        <f t="shared" si="4"/>
        <v>3</v>
      </c>
      <c r="S12" s="4">
        <f t="shared" si="5"/>
        <v>0</v>
      </c>
    </row>
    <row r="13" spans="1:19" ht="39.950000000000003" customHeight="1" x14ac:dyDescent="0.3">
      <c r="A13" s="4">
        <f t="shared" si="0"/>
        <v>7</v>
      </c>
      <c r="B13" s="4" t="s">
        <v>1560</v>
      </c>
      <c r="C13" s="4" t="s">
        <v>1561</v>
      </c>
      <c r="D13" s="4" t="s">
        <v>529</v>
      </c>
      <c r="E13" s="28" t="s">
        <v>530</v>
      </c>
      <c r="F13" s="4">
        <f t="shared" si="1"/>
        <v>2</v>
      </c>
      <c r="G13" s="4" t="s">
        <v>568</v>
      </c>
      <c r="H13" s="4" t="s">
        <v>459</v>
      </c>
      <c r="I13" s="4" t="s">
        <v>1572</v>
      </c>
      <c r="J13" s="4" t="s">
        <v>1573</v>
      </c>
      <c r="L13" s="4" t="s">
        <v>312</v>
      </c>
      <c r="M13" s="4">
        <f>IF(L13="비해당","-",VLOOKUP(G13,자격증backdata!A:E,3,0))</f>
        <v>1</v>
      </c>
      <c r="N13" s="4" t="str">
        <f>IF(L13="비해당","-",VLOOKUP(G13,자격증backdata!A:E,5,0))</f>
        <v>국가기술</v>
      </c>
      <c r="O13" s="4">
        <f>IF(L13="비해당","-",IF(M13=1,VLOOKUP(G13,자격증backdata!A:E,4,0),0))</f>
        <v>3</v>
      </c>
      <c r="P13" s="4">
        <f t="shared" si="2"/>
        <v>0</v>
      </c>
      <c r="Q13" s="4">
        <f t="shared" si="3"/>
        <v>3</v>
      </c>
      <c r="R13" s="4">
        <f t="shared" si="4"/>
        <v>3</v>
      </c>
      <c r="S13" s="4">
        <f t="shared" si="5"/>
        <v>0</v>
      </c>
    </row>
    <row r="14" spans="1:19" ht="39.950000000000003" customHeight="1" x14ac:dyDescent="0.3">
      <c r="A14" s="29">
        <f t="shared" si="0"/>
        <v>8</v>
      </c>
      <c r="B14" s="29" t="s">
        <v>1611</v>
      </c>
      <c r="C14" s="29" t="s">
        <v>1612</v>
      </c>
      <c r="D14" s="4" t="s">
        <v>529</v>
      </c>
      <c r="E14" s="30" t="s">
        <v>530</v>
      </c>
      <c r="F14" s="29">
        <f t="shared" si="1"/>
        <v>1</v>
      </c>
      <c r="G14" s="29" t="s">
        <v>1622</v>
      </c>
      <c r="H14" s="29" t="s">
        <v>1623</v>
      </c>
      <c r="I14" s="29" t="s">
        <v>1624</v>
      </c>
      <c r="J14" s="29" t="s">
        <v>1625</v>
      </c>
      <c r="L14" s="29" t="s">
        <v>312</v>
      </c>
      <c r="M14" s="29">
        <f>IF(L14="비해당","-",VLOOKUP(G14,자격증backdata!A:E,3,0))</f>
        <v>0</v>
      </c>
      <c r="N14" s="29" t="str">
        <f>IF(L14="비해당","-",VLOOKUP(G14,자격증backdata!A:E,5,0))</f>
        <v>-</v>
      </c>
      <c r="O14" s="29">
        <f>IF(L14="비해당","-",IF(M14=1,VLOOKUP(G14,자격증backdata!A:E,4,0),0))</f>
        <v>0</v>
      </c>
      <c r="P14" s="29">
        <f t="shared" si="2"/>
        <v>0</v>
      </c>
      <c r="Q14" s="29">
        <f t="shared" si="3"/>
        <v>0</v>
      </c>
      <c r="R14" s="29">
        <f t="shared" si="4"/>
        <v>0</v>
      </c>
      <c r="S14" s="29">
        <f t="shared" si="5"/>
        <v>0</v>
      </c>
    </row>
    <row r="15" spans="1:19" ht="39.950000000000003" customHeight="1" x14ac:dyDescent="0.3">
      <c r="A15" s="4">
        <f t="shared" si="0"/>
        <v>9</v>
      </c>
      <c r="B15" s="4" t="s">
        <v>1847</v>
      </c>
      <c r="C15" s="4" t="s">
        <v>1848</v>
      </c>
      <c r="D15" s="4" t="s">
        <v>529</v>
      </c>
      <c r="E15" s="28" t="s">
        <v>530</v>
      </c>
      <c r="F15" s="4">
        <f t="shared" si="1"/>
        <v>1</v>
      </c>
      <c r="G15" s="4" t="s">
        <v>1854</v>
      </c>
      <c r="H15" s="4" t="s">
        <v>572</v>
      </c>
      <c r="I15" s="4" t="s">
        <v>1855</v>
      </c>
      <c r="J15" s="4" t="s">
        <v>1856</v>
      </c>
      <c r="L15" s="4" t="s">
        <v>312</v>
      </c>
      <c r="M15" s="4">
        <f>IF(L15="비해당","-",VLOOKUP(G15,자격증backdata!A:E,3,0))</f>
        <v>0</v>
      </c>
      <c r="N15" s="4" t="str">
        <f>IF(L15="비해당","-",VLOOKUP(G15,자격증backdata!A:E,5,0))</f>
        <v>-</v>
      </c>
      <c r="O15" s="4">
        <f>IF(L15="비해당","-",IF(M15=1,VLOOKUP(G15,자격증backdata!A:E,4,0),0))</f>
        <v>0</v>
      </c>
      <c r="P15" s="4">
        <f t="shared" si="2"/>
        <v>0</v>
      </c>
      <c r="Q15" s="4">
        <f t="shared" si="3"/>
        <v>0</v>
      </c>
      <c r="R15" s="4">
        <f t="shared" si="4"/>
        <v>0</v>
      </c>
      <c r="S15" s="4">
        <f t="shared" si="5"/>
        <v>0</v>
      </c>
    </row>
    <row r="16" spans="1:19" ht="39.950000000000003" customHeight="1" x14ac:dyDescent="0.3">
      <c r="A16" s="4">
        <f t="shared" si="0"/>
        <v>9</v>
      </c>
      <c r="B16" s="4" t="s">
        <v>1847</v>
      </c>
      <c r="C16" s="4" t="s">
        <v>1848</v>
      </c>
      <c r="D16" s="4" t="s">
        <v>529</v>
      </c>
      <c r="E16" s="28" t="s">
        <v>530</v>
      </c>
      <c r="F16" s="4">
        <f t="shared" si="1"/>
        <v>2</v>
      </c>
      <c r="G16" s="4" t="s">
        <v>1857</v>
      </c>
      <c r="H16" s="4" t="s">
        <v>1623</v>
      </c>
      <c r="I16" s="4" t="s">
        <v>1858</v>
      </c>
      <c r="J16" s="4" t="s">
        <v>1859</v>
      </c>
      <c r="L16" s="4" t="s">
        <v>312</v>
      </c>
      <c r="M16" s="4">
        <f>IF(L16="비해당","-",VLOOKUP(G16,자격증backdata!A:E,3,0))</f>
        <v>0</v>
      </c>
      <c r="N16" s="4" t="str">
        <f>IF(L16="비해당","-",VLOOKUP(G16,자격증backdata!A:E,5,0))</f>
        <v>-</v>
      </c>
      <c r="O16" s="4">
        <f>IF(L16="비해당","-",IF(M16=1,VLOOKUP(G16,자격증backdata!A:E,4,0),0))</f>
        <v>0</v>
      </c>
      <c r="P16" s="4">
        <f t="shared" si="2"/>
        <v>0</v>
      </c>
      <c r="Q16" s="4">
        <f t="shared" si="3"/>
        <v>0</v>
      </c>
      <c r="R16" s="4">
        <f t="shared" si="4"/>
        <v>0</v>
      </c>
      <c r="S16" s="4">
        <f t="shared" si="5"/>
        <v>0</v>
      </c>
    </row>
    <row r="17" spans="1:19" ht="39.950000000000003" customHeight="1" x14ac:dyDescent="0.3">
      <c r="A17" s="29">
        <f t="shared" si="0"/>
        <v>10</v>
      </c>
      <c r="B17" s="29" t="s">
        <v>2015</v>
      </c>
      <c r="C17" s="29" t="s">
        <v>2016</v>
      </c>
      <c r="D17" s="4" t="s">
        <v>529</v>
      </c>
      <c r="E17" s="30" t="s">
        <v>530</v>
      </c>
      <c r="F17" s="29">
        <f t="shared" si="1"/>
        <v>1</v>
      </c>
      <c r="G17" s="29" t="s">
        <v>11687</v>
      </c>
      <c r="H17" s="29" t="s">
        <v>277</v>
      </c>
      <c r="I17" s="29" t="s">
        <v>277</v>
      </c>
      <c r="J17" s="29" t="s">
        <v>277</v>
      </c>
      <c r="L17" s="29" t="s">
        <v>312</v>
      </c>
      <c r="M17" s="29">
        <f>IF(L17="비해당","-",VLOOKUP(G17,자격증backdata!A:E,3,0))</f>
        <v>0</v>
      </c>
      <c r="N17" s="29" t="str">
        <f>IF(L17="비해당","-",VLOOKUP(G17,자격증backdata!A:E,5,0))</f>
        <v>-</v>
      </c>
      <c r="O17" s="29">
        <f>IF(L17="비해당","-",IF(M17=1,VLOOKUP(G17,자격증backdata!A:E,4,0),0))</f>
        <v>0</v>
      </c>
      <c r="P17" s="29">
        <f t="shared" si="2"/>
        <v>0</v>
      </c>
      <c r="Q17" s="29">
        <f t="shared" si="3"/>
        <v>0</v>
      </c>
      <c r="R17" s="29">
        <f t="shared" si="4"/>
        <v>0</v>
      </c>
      <c r="S17" s="29">
        <f t="shared" si="5"/>
        <v>0</v>
      </c>
    </row>
    <row r="18" spans="1:19" ht="39.950000000000003" customHeight="1" x14ac:dyDescent="0.3">
      <c r="A18" s="4">
        <f t="shared" si="0"/>
        <v>11</v>
      </c>
      <c r="B18" s="4" t="s">
        <v>2041</v>
      </c>
      <c r="C18" s="4" t="s">
        <v>2042</v>
      </c>
      <c r="D18" s="4" t="s">
        <v>529</v>
      </c>
      <c r="E18" s="28" t="s">
        <v>530</v>
      </c>
      <c r="F18" s="4">
        <f t="shared" si="1"/>
        <v>1</v>
      </c>
      <c r="G18" s="4" t="s">
        <v>458</v>
      </c>
      <c r="H18" s="4" t="s">
        <v>459</v>
      </c>
      <c r="I18" s="4" t="s">
        <v>2051</v>
      </c>
      <c r="J18" s="4" t="s">
        <v>2052</v>
      </c>
      <c r="L18" s="4" t="s">
        <v>312</v>
      </c>
      <c r="M18" s="4">
        <f>IF(L18="비해당","-",VLOOKUP(G18,자격증backdata!A:E,3,0))</f>
        <v>1</v>
      </c>
      <c r="N18" s="4" t="str">
        <f>IF(L18="비해당","-",VLOOKUP(G18,자격증backdata!A:E,5,0))</f>
        <v>국가기술</v>
      </c>
      <c r="O18" s="4">
        <f>IF(L18="비해당","-",IF(M18=1,VLOOKUP(G18,자격증backdata!A:E,4,0),0))</f>
        <v>5</v>
      </c>
      <c r="P18" s="4">
        <f t="shared" si="2"/>
        <v>5</v>
      </c>
      <c r="Q18" s="4">
        <f t="shared" si="3"/>
        <v>5</v>
      </c>
      <c r="R18" s="4">
        <f t="shared" si="4"/>
        <v>10</v>
      </c>
      <c r="S18" s="4">
        <f t="shared" si="5"/>
        <v>0</v>
      </c>
    </row>
    <row r="19" spans="1:19" ht="39.950000000000003" customHeight="1" x14ac:dyDescent="0.3">
      <c r="A19" s="4">
        <f t="shared" si="0"/>
        <v>11</v>
      </c>
      <c r="B19" s="4" t="s">
        <v>2041</v>
      </c>
      <c r="C19" s="4" t="s">
        <v>2042</v>
      </c>
      <c r="D19" s="4" t="s">
        <v>529</v>
      </c>
      <c r="E19" s="28" t="s">
        <v>530</v>
      </c>
      <c r="F19" s="4">
        <f t="shared" si="1"/>
        <v>2</v>
      </c>
      <c r="G19" s="4" t="s">
        <v>295</v>
      </c>
      <c r="H19" s="4" t="s">
        <v>296</v>
      </c>
      <c r="I19" s="4" t="s">
        <v>2053</v>
      </c>
      <c r="J19" s="4" t="s">
        <v>370</v>
      </c>
      <c r="L19" s="4" t="s">
        <v>312</v>
      </c>
      <c r="M19" s="4">
        <f>IF(L19="비해당","-",VLOOKUP(G19,자격증backdata!A:E,3,0))</f>
        <v>1</v>
      </c>
      <c r="N19" s="4" t="str">
        <f>IF(L19="비해당","-",VLOOKUP(G19,자격증backdata!A:E,5,0))</f>
        <v>한국사</v>
      </c>
      <c r="O19" s="4">
        <f>IF(L19="비해당","-",IF(M19=1,VLOOKUP(G19,자격증backdata!A:E,4,0),0))</f>
        <v>5</v>
      </c>
      <c r="P19" s="4">
        <f t="shared" si="2"/>
        <v>5</v>
      </c>
      <c r="Q19" s="4">
        <f t="shared" si="3"/>
        <v>5</v>
      </c>
      <c r="R19" s="4">
        <f t="shared" si="4"/>
        <v>10</v>
      </c>
      <c r="S19" s="4">
        <f t="shared" si="5"/>
        <v>0</v>
      </c>
    </row>
    <row r="20" spans="1:19" ht="39.950000000000003" customHeight="1" x14ac:dyDescent="0.3">
      <c r="A20" s="29">
        <f t="shared" si="0"/>
        <v>12</v>
      </c>
      <c r="B20" s="29" t="s">
        <v>2396</v>
      </c>
      <c r="C20" s="29" t="s">
        <v>2397</v>
      </c>
      <c r="D20" s="4" t="s">
        <v>529</v>
      </c>
      <c r="E20" s="30" t="s">
        <v>530</v>
      </c>
      <c r="F20" s="29">
        <f t="shared" si="1"/>
        <v>1</v>
      </c>
      <c r="G20" s="29" t="s">
        <v>458</v>
      </c>
      <c r="H20" s="29" t="s">
        <v>459</v>
      </c>
      <c r="I20" s="29" t="s">
        <v>2406</v>
      </c>
      <c r="J20" s="29" t="s">
        <v>2407</v>
      </c>
      <c r="L20" s="29" t="s">
        <v>312</v>
      </c>
      <c r="M20" s="29">
        <f>IF(L20="비해당","-",VLOOKUP(G20,자격증backdata!A:E,3,0))</f>
        <v>1</v>
      </c>
      <c r="N20" s="29" t="str">
        <f>IF(L20="비해당","-",VLOOKUP(G20,자격증backdata!A:E,5,0))</f>
        <v>국가기술</v>
      </c>
      <c r="O20" s="29">
        <f>IF(L20="비해당","-",IF(M20=1,VLOOKUP(G20,자격증backdata!A:E,4,0),0))</f>
        <v>5</v>
      </c>
      <c r="P20" s="29">
        <f t="shared" si="2"/>
        <v>3</v>
      </c>
      <c r="Q20" s="29">
        <f t="shared" si="3"/>
        <v>5</v>
      </c>
      <c r="R20" s="29">
        <f t="shared" si="4"/>
        <v>8</v>
      </c>
      <c r="S20" s="29">
        <f t="shared" si="5"/>
        <v>0</v>
      </c>
    </row>
    <row r="21" spans="1:19" ht="39.950000000000003" customHeight="1" x14ac:dyDescent="0.3">
      <c r="A21" s="29">
        <f t="shared" si="0"/>
        <v>12</v>
      </c>
      <c r="B21" s="29" t="s">
        <v>2396</v>
      </c>
      <c r="C21" s="29" t="s">
        <v>2397</v>
      </c>
      <c r="D21" s="4" t="s">
        <v>529</v>
      </c>
      <c r="E21" s="30" t="s">
        <v>530</v>
      </c>
      <c r="F21" s="29">
        <f t="shared" si="1"/>
        <v>2</v>
      </c>
      <c r="G21" s="29" t="s">
        <v>803</v>
      </c>
      <c r="H21" s="29" t="s">
        <v>296</v>
      </c>
      <c r="I21" s="29" t="s">
        <v>2408</v>
      </c>
      <c r="J21" s="29" t="s">
        <v>2409</v>
      </c>
      <c r="L21" s="29" t="s">
        <v>312</v>
      </c>
      <c r="M21" s="29">
        <f>IF(L21="비해당","-",VLOOKUP(G21,자격증backdata!A:E,3,0))</f>
        <v>1</v>
      </c>
      <c r="N21" s="29" t="str">
        <f>IF(L21="비해당","-",VLOOKUP(G21,자격증backdata!A:E,5,0))</f>
        <v>한국사</v>
      </c>
      <c r="O21" s="29">
        <f>IF(L21="비해당","-",IF(M21=1,VLOOKUP(G21,자격증backdata!A:E,4,0),0))</f>
        <v>3</v>
      </c>
      <c r="P21" s="29">
        <f t="shared" si="2"/>
        <v>3</v>
      </c>
      <c r="Q21" s="29">
        <f t="shared" si="3"/>
        <v>5</v>
      </c>
      <c r="R21" s="29">
        <f t="shared" si="4"/>
        <v>8</v>
      </c>
      <c r="S21" s="29">
        <f t="shared" si="5"/>
        <v>0</v>
      </c>
    </row>
    <row r="22" spans="1:19" ht="39.950000000000003" customHeight="1" x14ac:dyDescent="0.3">
      <c r="A22" s="4">
        <f t="shared" si="0"/>
        <v>13</v>
      </c>
      <c r="B22" s="4" t="s">
        <v>2491</v>
      </c>
      <c r="C22" s="4" t="s">
        <v>2492</v>
      </c>
      <c r="D22" s="4" t="s">
        <v>529</v>
      </c>
      <c r="E22" s="28" t="s">
        <v>530</v>
      </c>
      <c r="F22" s="4">
        <f t="shared" si="1"/>
        <v>1</v>
      </c>
      <c r="G22" s="4" t="s">
        <v>568</v>
      </c>
      <c r="H22" s="4" t="s">
        <v>459</v>
      </c>
      <c r="I22" s="4" t="s">
        <v>2500</v>
      </c>
      <c r="J22" s="4" t="s">
        <v>2501</v>
      </c>
      <c r="L22" s="4" t="s">
        <v>312</v>
      </c>
      <c r="M22" s="4">
        <f>IF(L22="비해당","-",VLOOKUP(G22,자격증backdata!A:E,3,0))</f>
        <v>1</v>
      </c>
      <c r="N22" s="4" t="str">
        <f>IF(L22="비해당","-",VLOOKUP(G22,자격증backdata!A:E,5,0))</f>
        <v>국가기술</v>
      </c>
      <c r="O22" s="4">
        <f>IF(L22="비해당","-",IF(M22=1,VLOOKUP(G22,자격증backdata!A:E,4,0),0))</f>
        <v>3</v>
      </c>
      <c r="P22" s="4">
        <f t="shared" si="2"/>
        <v>5</v>
      </c>
      <c r="Q22" s="4">
        <f t="shared" si="3"/>
        <v>3</v>
      </c>
      <c r="R22" s="4">
        <f t="shared" si="4"/>
        <v>8</v>
      </c>
      <c r="S22" s="4">
        <f t="shared" si="5"/>
        <v>0</v>
      </c>
    </row>
    <row r="23" spans="1:19" ht="39.950000000000003" customHeight="1" x14ac:dyDescent="0.3">
      <c r="A23" s="4">
        <f t="shared" si="0"/>
        <v>13</v>
      </c>
      <c r="B23" s="4" t="s">
        <v>2491</v>
      </c>
      <c r="C23" s="4" t="s">
        <v>2492</v>
      </c>
      <c r="D23" s="4" t="s">
        <v>529</v>
      </c>
      <c r="E23" s="28" t="s">
        <v>530</v>
      </c>
      <c r="F23" s="4">
        <f t="shared" si="1"/>
        <v>2</v>
      </c>
      <c r="G23" s="4" t="s">
        <v>295</v>
      </c>
      <c r="H23" s="4" t="s">
        <v>296</v>
      </c>
      <c r="I23" s="4" t="s">
        <v>2502</v>
      </c>
      <c r="J23" s="4" t="s">
        <v>2503</v>
      </c>
      <c r="L23" s="4" t="s">
        <v>312</v>
      </c>
      <c r="M23" s="4">
        <f>IF(L23="비해당","-",VLOOKUP(G23,자격증backdata!A:E,3,0))</f>
        <v>1</v>
      </c>
      <c r="N23" s="4" t="str">
        <f>IF(L23="비해당","-",VLOOKUP(G23,자격증backdata!A:E,5,0))</f>
        <v>한국사</v>
      </c>
      <c r="O23" s="4">
        <f>IF(L23="비해당","-",IF(M23=1,VLOOKUP(G23,자격증backdata!A:E,4,0),0))</f>
        <v>5</v>
      </c>
      <c r="P23" s="4">
        <f t="shared" si="2"/>
        <v>5</v>
      </c>
      <c r="Q23" s="4">
        <f t="shared" si="3"/>
        <v>3</v>
      </c>
      <c r="R23" s="4">
        <f t="shared" si="4"/>
        <v>8</v>
      </c>
      <c r="S23" s="4">
        <f t="shared" si="5"/>
        <v>0</v>
      </c>
    </row>
    <row r="24" spans="1:19" ht="39.950000000000003" customHeight="1" x14ac:dyDescent="0.3">
      <c r="A24" s="29">
        <f t="shared" si="0"/>
        <v>14</v>
      </c>
      <c r="B24" s="29" t="s">
        <v>2505</v>
      </c>
      <c r="C24" s="29" t="s">
        <v>2506</v>
      </c>
      <c r="D24" s="4" t="s">
        <v>529</v>
      </c>
      <c r="E24" s="30" t="s">
        <v>530</v>
      </c>
      <c r="F24" s="29">
        <f t="shared" si="1"/>
        <v>1</v>
      </c>
      <c r="G24" s="29" t="s">
        <v>11687</v>
      </c>
      <c r="H24" s="29" t="s">
        <v>277</v>
      </c>
      <c r="I24" s="29" t="s">
        <v>277</v>
      </c>
      <c r="J24" s="29" t="s">
        <v>277</v>
      </c>
      <c r="L24" s="29" t="s">
        <v>312</v>
      </c>
      <c r="M24" s="29">
        <f>IF(L24="비해당","-",VLOOKUP(G24,자격증backdata!A:E,3,0))</f>
        <v>0</v>
      </c>
      <c r="N24" s="29" t="str">
        <f>IF(L24="비해당","-",VLOOKUP(G24,자격증backdata!A:E,5,0))</f>
        <v>-</v>
      </c>
      <c r="O24" s="29">
        <f>IF(L24="비해당","-",IF(M24=1,VLOOKUP(G24,자격증backdata!A:E,4,0),0))</f>
        <v>0</v>
      </c>
      <c r="P24" s="29">
        <f t="shared" si="2"/>
        <v>0</v>
      </c>
      <c r="Q24" s="29">
        <f t="shared" si="3"/>
        <v>0</v>
      </c>
      <c r="R24" s="29">
        <f t="shared" si="4"/>
        <v>0</v>
      </c>
      <c r="S24" s="29">
        <f t="shared" si="5"/>
        <v>0</v>
      </c>
    </row>
    <row r="25" spans="1:19" ht="39.950000000000003" customHeight="1" x14ac:dyDescent="0.3">
      <c r="A25" s="4">
        <f t="shared" si="0"/>
        <v>15</v>
      </c>
      <c r="B25" s="4" t="s">
        <v>2565</v>
      </c>
      <c r="C25" s="4" t="s">
        <v>2566</v>
      </c>
      <c r="D25" s="4" t="s">
        <v>529</v>
      </c>
      <c r="E25" s="28" t="s">
        <v>530</v>
      </c>
      <c r="F25" s="4">
        <f t="shared" si="1"/>
        <v>1</v>
      </c>
      <c r="G25" s="4" t="s">
        <v>1667</v>
      </c>
      <c r="H25" s="4" t="s">
        <v>835</v>
      </c>
      <c r="I25" s="4" t="s">
        <v>2571</v>
      </c>
      <c r="J25" s="4" t="s">
        <v>2572</v>
      </c>
      <c r="L25" s="4" t="s">
        <v>312</v>
      </c>
      <c r="M25" s="4">
        <f>IF(L25="비해당","-",VLOOKUP(G25,자격증backdata!A:E,3,0))</f>
        <v>0</v>
      </c>
      <c r="N25" s="4" t="str">
        <f>IF(L25="비해당","-",VLOOKUP(G25,자격증backdata!A:E,5,0))</f>
        <v>-</v>
      </c>
      <c r="O25" s="4">
        <f>IF(L25="비해당","-",IF(M25=1,VLOOKUP(G25,자격증backdata!A:E,4,0),0))</f>
        <v>0</v>
      </c>
      <c r="P25" s="4">
        <f t="shared" si="2"/>
        <v>0</v>
      </c>
      <c r="Q25" s="4">
        <f t="shared" si="3"/>
        <v>0</v>
      </c>
      <c r="R25" s="4">
        <f t="shared" si="4"/>
        <v>0</v>
      </c>
      <c r="S25" s="4">
        <f t="shared" si="5"/>
        <v>0</v>
      </c>
    </row>
    <row r="26" spans="1:19" ht="39.950000000000003" customHeight="1" x14ac:dyDescent="0.3">
      <c r="A26" s="4">
        <f t="shared" si="0"/>
        <v>15</v>
      </c>
      <c r="B26" s="4" t="s">
        <v>2565</v>
      </c>
      <c r="C26" s="4" t="s">
        <v>2566</v>
      </c>
      <c r="D26" s="4" t="s">
        <v>529</v>
      </c>
      <c r="E26" s="28" t="s">
        <v>530</v>
      </c>
      <c r="F26" s="4">
        <f t="shared" si="1"/>
        <v>2</v>
      </c>
      <c r="G26" s="4" t="s">
        <v>2573</v>
      </c>
      <c r="H26" s="4" t="s">
        <v>459</v>
      </c>
      <c r="I26" s="4" t="s">
        <v>2574</v>
      </c>
      <c r="J26" s="4" t="s">
        <v>2575</v>
      </c>
      <c r="L26" s="4" t="s">
        <v>312</v>
      </c>
      <c r="M26" s="4">
        <f>IF(L26="비해당","-",VLOOKUP(G26,자격증backdata!A:E,3,0))</f>
        <v>0</v>
      </c>
      <c r="N26" s="4" t="str">
        <f>IF(L26="비해당","-",VLOOKUP(G26,자격증backdata!A:E,5,0))</f>
        <v>-</v>
      </c>
      <c r="O26" s="4">
        <f>IF(L26="비해당","-",IF(M26=1,VLOOKUP(G26,자격증backdata!A:E,4,0),0))</f>
        <v>0</v>
      </c>
      <c r="P26" s="4">
        <f t="shared" si="2"/>
        <v>0</v>
      </c>
      <c r="Q26" s="4">
        <f t="shared" si="3"/>
        <v>0</v>
      </c>
      <c r="R26" s="4">
        <f t="shared" si="4"/>
        <v>0</v>
      </c>
      <c r="S26" s="4">
        <f t="shared" si="5"/>
        <v>0</v>
      </c>
    </row>
    <row r="27" spans="1:19" ht="39.950000000000003" customHeight="1" x14ac:dyDescent="0.3">
      <c r="A27" s="29">
        <f t="shared" si="0"/>
        <v>16</v>
      </c>
      <c r="B27" s="29" t="s">
        <v>3000</v>
      </c>
      <c r="C27" s="29" t="s">
        <v>3001</v>
      </c>
      <c r="D27" s="4" t="s">
        <v>529</v>
      </c>
      <c r="E27" s="30" t="s">
        <v>530</v>
      </c>
      <c r="F27" s="29">
        <f t="shared" si="1"/>
        <v>1</v>
      </c>
      <c r="G27" s="29" t="s">
        <v>11687</v>
      </c>
      <c r="H27" s="29" t="s">
        <v>277</v>
      </c>
      <c r="I27" s="29" t="s">
        <v>277</v>
      </c>
      <c r="J27" s="29" t="s">
        <v>277</v>
      </c>
      <c r="L27" s="29" t="s">
        <v>312</v>
      </c>
      <c r="M27" s="29">
        <f>IF(L27="비해당","-",VLOOKUP(G27,자격증backdata!A:E,3,0))</f>
        <v>0</v>
      </c>
      <c r="N27" s="29" t="str">
        <f>IF(L27="비해당","-",VLOOKUP(G27,자격증backdata!A:E,5,0))</f>
        <v>-</v>
      </c>
      <c r="O27" s="29">
        <f>IF(L27="비해당","-",IF(M27=1,VLOOKUP(G27,자격증backdata!A:E,4,0),0))</f>
        <v>0</v>
      </c>
      <c r="P27" s="29">
        <f t="shared" si="2"/>
        <v>0</v>
      </c>
      <c r="Q27" s="29">
        <f t="shared" si="3"/>
        <v>0</v>
      </c>
      <c r="R27" s="29">
        <f t="shared" si="4"/>
        <v>0</v>
      </c>
      <c r="S27" s="29">
        <f t="shared" si="5"/>
        <v>0</v>
      </c>
    </row>
    <row r="28" spans="1:19" ht="39.950000000000003" customHeight="1" x14ac:dyDescent="0.3">
      <c r="A28" s="4">
        <f t="shared" si="0"/>
        <v>17</v>
      </c>
      <c r="B28" s="4" t="s">
        <v>3039</v>
      </c>
      <c r="C28" s="4" t="s">
        <v>3040</v>
      </c>
      <c r="D28" s="4" t="s">
        <v>529</v>
      </c>
      <c r="E28" s="28" t="s">
        <v>530</v>
      </c>
      <c r="F28" s="4">
        <f t="shared" si="1"/>
        <v>1</v>
      </c>
      <c r="G28" s="4" t="s">
        <v>803</v>
      </c>
      <c r="H28" s="4" t="s">
        <v>296</v>
      </c>
      <c r="I28" s="4" t="s">
        <v>3050</v>
      </c>
      <c r="J28" s="4" t="s">
        <v>3051</v>
      </c>
      <c r="L28" s="4" t="s">
        <v>312</v>
      </c>
      <c r="M28" s="4">
        <f>IF(L28="비해당","-",VLOOKUP(G28,자격증backdata!A:E,3,0))</f>
        <v>1</v>
      </c>
      <c r="N28" s="4" t="str">
        <f>IF(L28="비해당","-",VLOOKUP(G28,자격증backdata!A:E,5,0))</f>
        <v>한국사</v>
      </c>
      <c r="O28" s="4">
        <f>IF(L28="비해당","-",IF(M28=1,VLOOKUP(G28,자격증backdata!A:E,4,0),0))</f>
        <v>3</v>
      </c>
      <c r="P28" s="4">
        <f t="shared" si="2"/>
        <v>3</v>
      </c>
      <c r="Q28" s="4">
        <f t="shared" si="3"/>
        <v>0</v>
      </c>
      <c r="R28" s="4">
        <f t="shared" si="4"/>
        <v>3</v>
      </c>
      <c r="S28" s="4">
        <f t="shared" si="5"/>
        <v>0</v>
      </c>
    </row>
    <row r="29" spans="1:19" ht="39.950000000000003" customHeight="1" x14ac:dyDescent="0.3">
      <c r="A29" s="4">
        <f t="shared" si="0"/>
        <v>17</v>
      </c>
      <c r="B29" s="4" t="s">
        <v>3039</v>
      </c>
      <c r="C29" s="4" t="s">
        <v>3040</v>
      </c>
      <c r="D29" s="4" t="s">
        <v>529</v>
      </c>
      <c r="E29" s="28" t="s">
        <v>530</v>
      </c>
      <c r="F29" s="4">
        <f t="shared" si="1"/>
        <v>2</v>
      </c>
      <c r="G29" s="4" t="s">
        <v>3052</v>
      </c>
      <c r="H29" s="4" t="s">
        <v>677</v>
      </c>
      <c r="I29" s="4" t="s">
        <v>3053</v>
      </c>
      <c r="J29" s="4" t="s">
        <v>1393</v>
      </c>
      <c r="L29" s="4" t="s">
        <v>312</v>
      </c>
      <c r="M29" s="4">
        <f>IF(L29="비해당","-",VLOOKUP(G29,자격증backdata!A:E,3,0))</f>
        <v>0</v>
      </c>
      <c r="N29" s="4" t="str">
        <f>IF(L29="비해당","-",VLOOKUP(G29,자격증backdata!A:E,5,0))</f>
        <v>-</v>
      </c>
      <c r="O29" s="4">
        <f>IF(L29="비해당","-",IF(M29=1,VLOOKUP(G29,자격증backdata!A:E,4,0),0))</f>
        <v>0</v>
      </c>
      <c r="P29" s="4">
        <f t="shared" si="2"/>
        <v>3</v>
      </c>
      <c r="Q29" s="4">
        <f t="shared" si="3"/>
        <v>0</v>
      </c>
      <c r="R29" s="4">
        <f t="shared" si="4"/>
        <v>3</v>
      </c>
      <c r="S29" s="4">
        <f t="shared" si="5"/>
        <v>0</v>
      </c>
    </row>
    <row r="30" spans="1:19" ht="39.950000000000003" customHeight="1" x14ac:dyDescent="0.3">
      <c r="A30" s="29">
        <f t="shared" si="0"/>
        <v>18</v>
      </c>
      <c r="B30" s="29" t="s">
        <v>3192</v>
      </c>
      <c r="C30" s="29" t="s">
        <v>3193</v>
      </c>
      <c r="D30" s="4" t="s">
        <v>529</v>
      </c>
      <c r="E30" s="30" t="s">
        <v>530</v>
      </c>
      <c r="F30" s="29">
        <f t="shared" si="1"/>
        <v>1</v>
      </c>
      <c r="G30" s="29" t="s">
        <v>295</v>
      </c>
      <c r="H30" s="29" t="s">
        <v>296</v>
      </c>
      <c r="I30" s="29" t="s">
        <v>3203</v>
      </c>
      <c r="J30" s="29" t="s">
        <v>2407</v>
      </c>
      <c r="L30" s="29" t="s">
        <v>312</v>
      </c>
      <c r="M30" s="29">
        <f>IF(L30="비해당","-",VLOOKUP(G30,자격증backdata!A:E,3,0))</f>
        <v>1</v>
      </c>
      <c r="N30" s="29" t="str">
        <f>IF(L30="비해당","-",VLOOKUP(G30,자격증backdata!A:E,5,0))</f>
        <v>한국사</v>
      </c>
      <c r="O30" s="29">
        <f>IF(L30="비해당","-",IF(M30=1,VLOOKUP(G30,자격증backdata!A:E,4,0),0))</f>
        <v>5</v>
      </c>
      <c r="P30" s="29">
        <f t="shared" si="2"/>
        <v>5</v>
      </c>
      <c r="Q30" s="29">
        <f t="shared" si="3"/>
        <v>3</v>
      </c>
      <c r="R30" s="29">
        <f t="shared" si="4"/>
        <v>8</v>
      </c>
      <c r="S30" s="29">
        <f t="shared" si="5"/>
        <v>0</v>
      </c>
    </row>
    <row r="31" spans="1:19" ht="39.950000000000003" customHeight="1" x14ac:dyDescent="0.3">
      <c r="A31" s="29">
        <f t="shared" si="0"/>
        <v>18</v>
      </c>
      <c r="B31" s="29" t="s">
        <v>3192</v>
      </c>
      <c r="C31" s="29" t="s">
        <v>3193</v>
      </c>
      <c r="D31" s="4" t="s">
        <v>529</v>
      </c>
      <c r="E31" s="30" t="s">
        <v>530</v>
      </c>
      <c r="F31" s="29">
        <f t="shared" si="1"/>
        <v>2</v>
      </c>
      <c r="G31" s="29" t="s">
        <v>568</v>
      </c>
      <c r="H31" s="29" t="s">
        <v>459</v>
      </c>
      <c r="I31" s="29" t="s">
        <v>3204</v>
      </c>
      <c r="J31" s="29" t="s">
        <v>570</v>
      </c>
      <c r="L31" s="29" t="s">
        <v>312</v>
      </c>
      <c r="M31" s="29">
        <f>IF(L31="비해당","-",VLOOKUP(G31,자격증backdata!A:E,3,0))</f>
        <v>1</v>
      </c>
      <c r="N31" s="29" t="str">
        <f>IF(L31="비해당","-",VLOOKUP(G31,자격증backdata!A:E,5,0))</f>
        <v>국가기술</v>
      </c>
      <c r="O31" s="29">
        <f>IF(L31="비해당","-",IF(M31=1,VLOOKUP(G31,자격증backdata!A:E,4,0),0))</f>
        <v>3</v>
      </c>
      <c r="P31" s="29">
        <f t="shared" si="2"/>
        <v>5</v>
      </c>
      <c r="Q31" s="29">
        <f t="shared" si="3"/>
        <v>3</v>
      </c>
      <c r="R31" s="29">
        <f t="shared" si="4"/>
        <v>8</v>
      </c>
      <c r="S31" s="29">
        <f t="shared" si="5"/>
        <v>0</v>
      </c>
    </row>
    <row r="32" spans="1:19" ht="39.950000000000003" customHeight="1" x14ac:dyDescent="0.3">
      <c r="A32" s="4">
        <f t="shared" si="0"/>
        <v>19</v>
      </c>
      <c r="B32" s="4" t="s">
        <v>3299</v>
      </c>
      <c r="C32" s="4" t="s">
        <v>3300</v>
      </c>
      <c r="D32" s="4" t="s">
        <v>529</v>
      </c>
      <c r="E32" s="28" t="s">
        <v>530</v>
      </c>
      <c r="F32" s="4">
        <f t="shared" si="1"/>
        <v>1</v>
      </c>
      <c r="G32" s="4" t="s">
        <v>295</v>
      </c>
      <c r="H32" s="4" t="s">
        <v>296</v>
      </c>
      <c r="I32" s="4" t="s">
        <v>3307</v>
      </c>
      <c r="J32" s="4" t="s">
        <v>2135</v>
      </c>
      <c r="L32" s="4" t="s">
        <v>312</v>
      </c>
      <c r="M32" s="4">
        <f>IF(L32="비해당","-",VLOOKUP(G32,자격증backdata!A:E,3,0))</f>
        <v>1</v>
      </c>
      <c r="N32" s="4" t="str">
        <f>IF(L32="비해당","-",VLOOKUP(G32,자격증backdata!A:E,5,0))</f>
        <v>한국사</v>
      </c>
      <c r="O32" s="4">
        <f>IF(L32="비해당","-",IF(M32=1,VLOOKUP(G32,자격증backdata!A:E,4,0),0))</f>
        <v>5</v>
      </c>
      <c r="P32" s="4">
        <f t="shared" si="2"/>
        <v>5</v>
      </c>
      <c r="Q32" s="4">
        <f t="shared" si="3"/>
        <v>5</v>
      </c>
      <c r="R32" s="4">
        <f t="shared" si="4"/>
        <v>10</v>
      </c>
      <c r="S32" s="4">
        <f t="shared" si="5"/>
        <v>0</v>
      </c>
    </row>
    <row r="33" spans="1:19" ht="39.950000000000003" customHeight="1" x14ac:dyDescent="0.3">
      <c r="A33" s="4">
        <f t="shared" si="0"/>
        <v>19</v>
      </c>
      <c r="B33" s="4" t="s">
        <v>3299</v>
      </c>
      <c r="C33" s="4" t="s">
        <v>3300</v>
      </c>
      <c r="D33" s="4" t="s">
        <v>529</v>
      </c>
      <c r="E33" s="28" t="s">
        <v>530</v>
      </c>
      <c r="F33" s="4">
        <f t="shared" si="1"/>
        <v>2</v>
      </c>
      <c r="G33" s="4" t="s">
        <v>3308</v>
      </c>
      <c r="H33" s="4" t="s">
        <v>572</v>
      </c>
      <c r="I33" s="4" t="s">
        <v>3309</v>
      </c>
      <c r="J33" s="4" t="s">
        <v>3310</v>
      </c>
      <c r="L33" s="4" t="s">
        <v>312</v>
      </c>
      <c r="M33" s="4">
        <f>IF(L33="비해당","-",VLOOKUP(G33,자격증backdata!A:E,3,0))</f>
        <v>1</v>
      </c>
      <c r="N33" s="4" t="str">
        <f>IF(L33="비해당","-",VLOOKUP(G33,자격증backdata!A:E,5,0))</f>
        <v>국가기술</v>
      </c>
      <c r="O33" s="4">
        <f>IF(L33="비해당","-",IF(M33=1,VLOOKUP(G33,자격증backdata!A:E,4,0),0))</f>
        <v>5</v>
      </c>
      <c r="P33" s="4">
        <f t="shared" si="2"/>
        <v>5</v>
      </c>
      <c r="Q33" s="4">
        <f t="shared" si="3"/>
        <v>5</v>
      </c>
      <c r="R33" s="4">
        <f t="shared" si="4"/>
        <v>10</v>
      </c>
      <c r="S33" s="4">
        <f t="shared" si="5"/>
        <v>0</v>
      </c>
    </row>
    <row r="34" spans="1:19" ht="39.950000000000003" customHeight="1" x14ac:dyDescent="0.3">
      <c r="A34" s="29">
        <f t="shared" si="0"/>
        <v>20</v>
      </c>
      <c r="B34" s="29" t="s">
        <v>3351</v>
      </c>
      <c r="C34" s="29" t="s">
        <v>3352</v>
      </c>
      <c r="D34" s="4" t="s">
        <v>529</v>
      </c>
      <c r="E34" s="30" t="s">
        <v>530</v>
      </c>
      <c r="F34" s="29">
        <f t="shared" si="1"/>
        <v>1</v>
      </c>
      <c r="G34" s="29" t="s">
        <v>803</v>
      </c>
      <c r="H34" s="29" t="s">
        <v>296</v>
      </c>
      <c r="I34" s="29" t="s">
        <v>3357</v>
      </c>
      <c r="J34" s="29" t="s">
        <v>500</v>
      </c>
      <c r="L34" s="29" t="s">
        <v>312</v>
      </c>
      <c r="M34" s="29">
        <f>IF(L34="비해당","-",VLOOKUP(G34,자격증backdata!A:E,3,0))</f>
        <v>1</v>
      </c>
      <c r="N34" s="29" t="str">
        <f>IF(L34="비해당","-",VLOOKUP(G34,자격증backdata!A:E,5,0))</f>
        <v>한국사</v>
      </c>
      <c r="O34" s="29">
        <f>IF(L34="비해당","-",IF(M34=1,VLOOKUP(G34,자격증backdata!A:E,4,0),0))</f>
        <v>3</v>
      </c>
      <c r="P34" s="29">
        <f t="shared" si="2"/>
        <v>3</v>
      </c>
      <c r="Q34" s="29">
        <f t="shared" si="3"/>
        <v>5</v>
      </c>
      <c r="R34" s="29">
        <f t="shared" si="4"/>
        <v>8</v>
      </c>
      <c r="S34" s="29">
        <f t="shared" si="5"/>
        <v>0</v>
      </c>
    </row>
    <row r="35" spans="1:19" ht="39.950000000000003" customHeight="1" x14ac:dyDescent="0.3">
      <c r="A35" s="29">
        <f t="shared" si="0"/>
        <v>20</v>
      </c>
      <c r="B35" s="29" t="s">
        <v>3351</v>
      </c>
      <c r="C35" s="29" t="s">
        <v>3352</v>
      </c>
      <c r="D35" s="4" t="s">
        <v>529</v>
      </c>
      <c r="E35" s="30" t="s">
        <v>530</v>
      </c>
      <c r="F35" s="29">
        <f t="shared" si="1"/>
        <v>2</v>
      </c>
      <c r="G35" s="29" t="s">
        <v>458</v>
      </c>
      <c r="H35" s="29" t="s">
        <v>459</v>
      </c>
      <c r="I35" s="29" t="s">
        <v>3358</v>
      </c>
      <c r="J35" s="29" t="s">
        <v>776</v>
      </c>
      <c r="L35" s="29" t="s">
        <v>312</v>
      </c>
      <c r="M35" s="29">
        <f>IF(L35="비해당","-",VLOOKUP(G35,자격증backdata!A:E,3,0))</f>
        <v>1</v>
      </c>
      <c r="N35" s="29" t="str">
        <f>IF(L35="비해당","-",VLOOKUP(G35,자격증backdata!A:E,5,0))</f>
        <v>국가기술</v>
      </c>
      <c r="O35" s="29">
        <f>IF(L35="비해당","-",IF(M35=1,VLOOKUP(G35,자격증backdata!A:E,4,0),0))</f>
        <v>5</v>
      </c>
      <c r="P35" s="29">
        <f t="shared" si="2"/>
        <v>3</v>
      </c>
      <c r="Q35" s="29">
        <f t="shared" si="3"/>
        <v>5</v>
      </c>
      <c r="R35" s="29">
        <f t="shared" si="4"/>
        <v>8</v>
      </c>
      <c r="S35" s="29">
        <f t="shared" si="5"/>
        <v>0</v>
      </c>
    </row>
    <row r="36" spans="1:19" ht="39.950000000000003" customHeight="1" x14ac:dyDescent="0.3">
      <c r="A36" s="4">
        <f t="shared" si="0"/>
        <v>21</v>
      </c>
      <c r="B36" s="4" t="s">
        <v>3557</v>
      </c>
      <c r="C36" s="4" t="s">
        <v>3558</v>
      </c>
      <c r="D36" s="4" t="s">
        <v>529</v>
      </c>
      <c r="E36" s="28" t="s">
        <v>530</v>
      </c>
      <c r="F36" s="4">
        <f t="shared" si="1"/>
        <v>1</v>
      </c>
      <c r="G36" s="4" t="s">
        <v>11687</v>
      </c>
      <c r="H36" s="4" t="s">
        <v>277</v>
      </c>
      <c r="I36" s="4" t="s">
        <v>277</v>
      </c>
      <c r="J36" s="4" t="s">
        <v>277</v>
      </c>
      <c r="L36" s="4" t="s">
        <v>312</v>
      </c>
      <c r="M36" s="4">
        <f>IF(L36="비해당","-",VLOOKUP(G36,자격증backdata!A:E,3,0))</f>
        <v>0</v>
      </c>
      <c r="N36" s="4" t="str">
        <f>IF(L36="비해당","-",VLOOKUP(G36,자격증backdata!A:E,5,0))</f>
        <v>-</v>
      </c>
      <c r="O36" s="4">
        <f>IF(L36="비해당","-",IF(M36=1,VLOOKUP(G36,자격증backdata!A:E,4,0),0))</f>
        <v>0</v>
      </c>
      <c r="P36" s="4">
        <f t="shared" si="2"/>
        <v>0</v>
      </c>
      <c r="Q36" s="4">
        <f t="shared" si="3"/>
        <v>0</v>
      </c>
      <c r="R36" s="4">
        <f t="shared" si="4"/>
        <v>0</v>
      </c>
      <c r="S36" s="4">
        <f t="shared" si="5"/>
        <v>0</v>
      </c>
    </row>
    <row r="37" spans="1:19" ht="39.950000000000003" customHeight="1" x14ac:dyDescent="0.3">
      <c r="A37" s="29">
        <f t="shared" si="0"/>
        <v>22</v>
      </c>
      <c r="B37" s="29" t="s">
        <v>3643</v>
      </c>
      <c r="C37" s="29" t="s">
        <v>3644</v>
      </c>
      <c r="D37" s="4" t="s">
        <v>529</v>
      </c>
      <c r="E37" s="30" t="s">
        <v>530</v>
      </c>
      <c r="F37" s="29">
        <f t="shared" si="1"/>
        <v>1</v>
      </c>
      <c r="G37" s="29" t="s">
        <v>780</v>
      </c>
      <c r="H37" s="29" t="s">
        <v>572</v>
      </c>
      <c r="I37" s="29" t="s">
        <v>3649</v>
      </c>
      <c r="J37" s="29" t="s">
        <v>3650</v>
      </c>
      <c r="L37" s="29" t="s">
        <v>312</v>
      </c>
      <c r="M37" s="29">
        <f>IF(L37="비해당","-",VLOOKUP(G37,자격증backdata!A:E,3,0))</f>
        <v>1</v>
      </c>
      <c r="N37" s="29" t="str">
        <f>IF(L37="비해당","-",VLOOKUP(G37,자격증backdata!A:E,5,0))</f>
        <v>국가기술</v>
      </c>
      <c r="O37" s="29">
        <f>IF(L37="비해당","-",IF(M37=1,VLOOKUP(G37,자격증backdata!A:E,4,0),0))</f>
        <v>3</v>
      </c>
      <c r="P37" s="29">
        <f t="shared" si="2"/>
        <v>0</v>
      </c>
      <c r="Q37" s="29">
        <f t="shared" si="3"/>
        <v>3</v>
      </c>
      <c r="R37" s="29">
        <f t="shared" si="4"/>
        <v>3</v>
      </c>
      <c r="S37" s="29">
        <f t="shared" si="5"/>
        <v>0</v>
      </c>
    </row>
    <row r="38" spans="1:19" ht="39.950000000000003" customHeight="1" x14ac:dyDescent="0.3">
      <c r="A38" s="4">
        <f t="shared" si="0"/>
        <v>23</v>
      </c>
      <c r="B38" s="4" t="s">
        <v>3681</v>
      </c>
      <c r="C38" s="4" t="s">
        <v>3682</v>
      </c>
      <c r="D38" s="4" t="s">
        <v>529</v>
      </c>
      <c r="E38" s="28" t="s">
        <v>530</v>
      </c>
      <c r="F38" s="4">
        <f t="shared" si="1"/>
        <v>1</v>
      </c>
      <c r="G38" s="4" t="s">
        <v>458</v>
      </c>
      <c r="H38" s="4" t="s">
        <v>459</v>
      </c>
      <c r="I38" s="4" t="s">
        <v>3693</v>
      </c>
      <c r="J38" s="4" t="s">
        <v>776</v>
      </c>
      <c r="L38" s="4" t="s">
        <v>312</v>
      </c>
      <c r="M38" s="4">
        <f>IF(L38="비해당","-",VLOOKUP(G38,자격증backdata!A:E,3,0))</f>
        <v>1</v>
      </c>
      <c r="N38" s="4" t="str">
        <f>IF(L38="비해당","-",VLOOKUP(G38,자격증backdata!A:E,5,0))</f>
        <v>국가기술</v>
      </c>
      <c r="O38" s="4">
        <f>IF(L38="비해당","-",IF(M38=1,VLOOKUP(G38,자격증backdata!A:E,4,0),0))</f>
        <v>5</v>
      </c>
      <c r="P38" s="4">
        <f t="shared" si="2"/>
        <v>5</v>
      </c>
      <c r="Q38" s="4">
        <f t="shared" si="3"/>
        <v>5</v>
      </c>
      <c r="R38" s="4">
        <f t="shared" si="4"/>
        <v>10</v>
      </c>
      <c r="S38" s="4">
        <f t="shared" si="5"/>
        <v>0</v>
      </c>
    </row>
    <row r="39" spans="1:19" ht="39.950000000000003" customHeight="1" x14ac:dyDescent="0.3">
      <c r="A39" s="4">
        <f t="shared" si="0"/>
        <v>23</v>
      </c>
      <c r="B39" s="4" t="s">
        <v>3681</v>
      </c>
      <c r="C39" s="4" t="s">
        <v>3682</v>
      </c>
      <c r="D39" s="4" t="s">
        <v>529</v>
      </c>
      <c r="E39" s="28" t="s">
        <v>530</v>
      </c>
      <c r="F39" s="4">
        <f t="shared" si="1"/>
        <v>2</v>
      </c>
      <c r="G39" s="4" t="s">
        <v>295</v>
      </c>
      <c r="H39" s="4" t="s">
        <v>296</v>
      </c>
      <c r="I39" s="4" t="s">
        <v>3694</v>
      </c>
      <c r="J39" s="4" t="s">
        <v>2445</v>
      </c>
      <c r="L39" s="4" t="s">
        <v>312</v>
      </c>
      <c r="M39" s="4">
        <f>IF(L39="비해당","-",VLOOKUP(G39,자격증backdata!A:E,3,0))</f>
        <v>1</v>
      </c>
      <c r="N39" s="4" t="str">
        <f>IF(L39="비해당","-",VLOOKUP(G39,자격증backdata!A:E,5,0))</f>
        <v>한국사</v>
      </c>
      <c r="O39" s="4">
        <f>IF(L39="비해당","-",IF(M39=1,VLOOKUP(G39,자격증backdata!A:E,4,0),0))</f>
        <v>5</v>
      </c>
      <c r="P39" s="4">
        <f t="shared" si="2"/>
        <v>5</v>
      </c>
      <c r="Q39" s="4">
        <f t="shared" si="3"/>
        <v>5</v>
      </c>
      <c r="R39" s="4">
        <f t="shared" si="4"/>
        <v>10</v>
      </c>
      <c r="S39" s="4">
        <f t="shared" si="5"/>
        <v>0</v>
      </c>
    </row>
    <row r="40" spans="1:19" ht="39.950000000000003" customHeight="1" x14ac:dyDescent="0.3">
      <c r="A40" s="29">
        <f t="shared" si="0"/>
        <v>24</v>
      </c>
      <c r="B40" s="29" t="s">
        <v>3695</v>
      </c>
      <c r="C40" s="29" t="s">
        <v>3696</v>
      </c>
      <c r="D40" s="4" t="s">
        <v>529</v>
      </c>
      <c r="E40" s="30" t="s">
        <v>530</v>
      </c>
      <c r="F40" s="29">
        <f t="shared" si="1"/>
        <v>1</v>
      </c>
      <c r="G40" s="29" t="s">
        <v>11687</v>
      </c>
      <c r="H40" s="29" t="s">
        <v>277</v>
      </c>
      <c r="I40" s="29" t="s">
        <v>277</v>
      </c>
      <c r="J40" s="29" t="s">
        <v>277</v>
      </c>
      <c r="L40" s="29" t="s">
        <v>312</v>
      </c>
      <c r="M40" s="29">
        <f>IF(L40="비해당","-",VLOOKUP(G40,자격증backdata!A:E,3,0))</f>
        <v>0</v>
      </c>
      <c r="N40" s="29" t="str">
        <f>IF(L40="비해당","-",VLOOKUP(G40,자격증backdata!A:E,5,0))</f>
        <v>-</v>
      </c>
      <c r="O40" s="29">
        <f>IF(L40="비해당","-",IF(M40=1,VLOOKUP(G40,자격증backdata!A:E,4,0),0))</f>
        <v>0</v>
      </c>
      <c r="P40" s="29">
        <f t="shared" si="2"/>
        <v>0</v>
      </c>
      <c r="Q40" s="29">
        <f t="shared" si="3"/>
        <v>0</v>
      </c>
      <c r="R40" s="29">
        <f t="shared" si="4"/>
        <v>0</v>
      </c>
      <c r="S40" s="29">
        <f t="shared" si="5"/>
        <v>0</v>
      </c>
    </row>
    <row r="41" spans="1:19" ht="39.950000000000003" customHeight="1" x14ac:dyDescent="0.3">
      <c r="A41" s="4">
        <f t="shared" si="0"/>
        <v>25</v>
      </c>
      <c r="B41" s="4" t="s">
        <v>3789</v>
      </c>
      <c r="C41" s="4" t="s">
        <v>1244</v>
      </c>
      <c r="D41" s="4" t="s">
        <v>529</v>
      </c>
      <c r="E41" s="28" t="s">
        <v>530</v>
      </c>
      <c r="F41" s="4">
        <f t="shared" si="1"/>
        <v>1</v>
      </c>
      <c r="G41" s="4" t="s">
        <v>568</v>
      </c>
      <c r="H41" s="4" t="s">
        <v>459</v>
      </c>
      <c r="I41" s="4" t="s">
        <v>3799</v>
      </c>
      <c r="J41" s="4" t="s">
        <v>712</v>
      </c>
      <c r="L41" s="4" t="s">
        <v>312</v>
      </c>
      <c r="M41" s="4">
        <f>IF(L41="비해당","-",VLOOKUP(G41,자격증backdata!A:E,3,0))</f>
        <v>1</v>
      </c>
      <c r="N41" s="4" t="str">
        <f>IF(L41="비해당","-",VLOOKUP(G41,자격증backdata!A:E,5,0))</f>
        <v>국가기술</v>
      </c>
      <c r="O41" s="4">
        <f>IF(L41="비해당","-",IF(M41=1,VLOOKUP(G41,자격증backdata!A:E,4,0),0))</f>
        <v>3</v>
      </c>
      <c r="P41" s="4">
        <f t="shared" si="2"/>
        <v>5</v>
      </c>
      <c r="Q41" s="4">
        <f t="shared" si="3"/>
        <v>3</v>
      </c>
      <c r="R41" s="4">
        <f t="shared" si="4"/>
        <v>8</v>
      </c>
      <c r="S41" s="4">
        <f t="shared" si="5"/>
        <v>0</v>
      </c>
    </row>
    <row r="42" spans="1:19" ht="39.950000000000003" customHeight="1" x14ac:dyDescent="0.3">
      <c r="A42" s="4">
        <f t="shared" si="0"/>
        <v>25</v>
      </c>
      <c r="B42" s="4" t="s">
        <v>3789</v>
      </c>
      <c r="C42" s="4" t="s">
        <v>1244</v>
      </c>
      <c r="D42" s="4" t="s">
        <v>529</v>
      </c>
      <c r="E42" s="28" t="s">
        <v>530</v>
      </c>
      <c r="F42" s="4">
        <f t="shared" si="1"/>
        <v>2</v>
      </c>
      <c r="G42" s="4" t="s">
        <v>295</v>
      </c>
      <c r="H42" s="4" t="s">
        <v>296</v>
      </c>
      <c r="I42" s="4" t="s">
        <v>3800</v>
      </c>
      <c r="J42" s="4" t="s">
        <v>2800</v>
      </c>
      <c r="L42" s="4" t="s">
        <v>312</v>
      </c>
      <c r="M42" s="4">
        <f>IF(L42="비해당","-",VLOOKUP(G42,자격증backdata!A:E,3,0))</f>
        <v>1</v>
      </c>
      <c r="N42" s="4" t="str">
        <f>IF(L42="비해당","-",VLOOKUP(G42,자격증backdata!A:E,5,0))</f>
        <v>한국사</v>
      </c>
      <c r="O42" s="4">
        <f>IF(L42="비해당","-",IF(M42=1,VLOOKUP(G42,자격증backdata!A:E,4,0),0))</f>
        <v>5</v>
      </c>
      <c r="P42" s="4">
        <f t="shared" si="2"/>
        <v>5</v>
      </c>
      <c r="Q42" s="4">
        <f t="shared" si="3"/>
        <v>3</v>
      </c>
      <c r="R42" s="4">
        <f t="shared" si="4"/>
        <v>8</v>
      </c>
      <c r="S42" s="4">
        <f t="shared" si="5"/>
        <v>0</v>
      </c>
    </row>
    <row r="43" spans="1:19" ht="39.950000000000003" customHeight="1" x14ac:dyDescent="0.3">
      <c r="A43" s="29">
        <f t="shared" si="0"/>
        <v>26</v>
      </c>
      <c r="B43" s="29" t="s">
        <v>4071</v>
      </c>
      <c r="C43" s="29" t="s">
        <v>4072</v>
      </c>
      <c r="D43" s="4" t="s">
        <v>529</v>
      </c>
      <c r="E43" s="30" t="s">
        <v>530</v>
      </c>
      <c r="F43" s="29">
        <f t="shared" si="1"/>
        <v>1</v>
      </c>
      <c r="G43" s="29" t="s">
        <v>3308</v>
      </c>
      <c r="H43" s="29" t="s">
        <v>572</v>
      </c>
      <c r="I43" s="29" t="s">
        <v>4080</v>
      </c>
      <c r="J43" s="29" t="s">
        <v>2497</v>
      </c>
      <c r="L43" s="29" t="s">
        <v>312</v>
      </c>
      <c r="M43" s="29">
        <f>IF(L43="비해당","-",VLOOKUP(G43,자격증backdata!A:E,3,0))</f>
        <v>1</v>
      </c>
      <c r="N43" s="29" t="str">
        <f>IF(L43="비해당","-",VLOOKUP(G43,자격증backdata!A:E,5,0))</f>
        <v>국가기술</v>
      </c>
      <c r="O43" s="29">
        <f>IF(L43="비해당","-",IF(M43=1,VLOOKUP(G43,자격증backdata!A:E,4,0),0))</f>
        <v>5</v>
      </c>
      <c r="P43" s="29">
        <f t="shared" si="2"/>
        <v>0</v>
      </c>
      <c r="Q43" s="29">
        <f t="shared" si="3"/>
        <v>5</v>
      </c>
      <c r="R43" s="29">
        <f t="shared" si="4"/>
        <v>5</v>
      </c>
      <c r="S43" s="29">
        <f t="shared" si="5"/>
        <v>0</v>
      </c>
    </row>
    <row r="44" spans="1:19" ht="39.950000000000003" customHeight="1" x14ac:dyDescent="0.3">
      <c r="A44" s="29">
        <f t="shared" si="0"/>
        <v>26</v>
      </c>
      <c r="B44" s="29" t="s">
        <v>4071</v>
      </c>
      <c r="C44" s="29" t="s">
        <v>4072</v>
      </c>
      <c r="D44" s="4" t="s">
        <v>529</v>
      </c>
      <c r="E44" s="30" t="s">
        <v>530</v>
      </c>
      <c r="F44" s="29">
        <f t="shared" si="1"/>
        <v>2</v>
      </c>
      <c r="G44" s="29" t="s">
        <v>780</v>
      </c>
      <c r="H44" s="29" t="s">
        <v>572</v>
      </c>
      <c r="I44" s="29" t="s">
        <v>4081</v>
      </c>
      <c r="J44" s="29" t="s">
        <v>4082</v>
      </c>
      <c r="L44" s="29" t="s">
        <v>312</v>
      </c>
      <c r="M44" s="29">
        <f>IF(L44="비해당","-",VLOOKUP(G44,자격증backdata!A:E,3,0))</f>
        <v>1</v>
      </c>
      <c r="N44" s="29" t="str">
        <f>IF(L44="비해당","-",VLOOKUP(G44,자격증backdata!A:E,5,0))</f>
        <v>국가기술</v>
      </c>
      <c r="O44" s="29">
        <f>IF(L44="비해당","-",IF(M44=1,VLOOKUP(G44,자격증backdata!A:E,4,0),0))</f>
        <v>3</v>
      </c>
      <c r="P44" s="29">
        <f t="shared" si="2"/>
        <v>0</v>
      </c>
      <c r="Q44" s="29">
        <f t="shared" si="3"/>
        <v>5</v>
      </c>
      <c r="R44" s="29">
        <f t="shared" si="4"/>
        <v>5</v>
      </c>
      <c r="S44" s="29">
        <f t="shared" si="5"/>
        <v>0</v>
      </c>
    </row>
    <row r="45" spans="1:19" ht="39.950000000000003" customHeight="1" x14ac:dyDescent="0.3">
      <c r="A45" s="4">
        <f t="shared" si="0"/>
        <v>27</v>
      </c>
      <c r="B45" s="4" t="s">
        <v>4304</v>
      </c>
      <c r="C45" s="4" t="s">
        <v>4305</v>
      </c>
      <c r="D45" s="4" t="s">
        <v>529</v>
      </c>
      <c r="E45" s="28" t="s">
        <v>530</v>
      </c>
      <c r="F45" s="4">
        <f t="shared" si="1"/>
        <v>1</v>
      </c>
      <c r="G45" s="4" t="s">
        <v>458</v>
      </c>
      <c r="H45" s="4" t="s">
        <v>459</v>
      </c>
      <c r="I45" s="4" t="s">
        <v>4313</v>
      </c>
      <c r="J45" s="4" t="s">
        <v>4314</v>
      </c>
      <c r="L45" s="4" t="s">
        <v>312</v>
      </c>
      <c r="M45" s="4">
        <f>IF(L45="비해당","-",VLOOKUP(G45,자격증backdata!A:E,3,0))</f>
        <v>1</v>
      </c>
      <c r="N45" s="4" t="str">
        <f>IF(L45="비해당","-",VLOOKUP(G45,자격증backdata!A:E,5,0))</f>
        <v>국가기술</v>
      </c>
      <c r="O45" s="4">
        <f>IF(L45="비해당","-",IF(M45=1,VLOOKUP(G45,자격증backdata!A:E,4,0),0))</f>
        <v>5</v>
      </c>
      <c r="P45" s="4">
        <f t="shared" si="2"/>
        <v>5</v>
      </c>
      <c r="Q45" s="4">
        <f t="shared" si="3"/>
        <v>5</v>
      </c>
      <c r="R45" s="4">
        <f t="shared" si="4"/>
        <v>10</v>
      </c>
      <c r="S45" s="4">
        <f t="shared" si="5"/>
        <v>0</v>
      </c>
    </row>
    <row r="46" spans="1:19" ht="39.950000000000003" customHeight="1" x14ac:dyDescent="0.3">
      <c r="A46" s="4">
        <f t="shared" si="0"/>
        <v>27</v>
      </c>
      <c r="B46" s="4" t="s">
        <v>4304</v>
      </c>
      <c r="C46" s="4" t="s">
        <v>4305</v>
      </c>
      <c r="D46" s="4" t="s">
        <v>529</v>
      </c>
      <c r="E46" s="28" t="s">
        <v>530</v>
      </c>
      <c r="F46" s="4">
        <f t="shared" si="1"/>
        <v>2</v>
      </c>
      <c r="G46" s="4" t="s">
        <v>295</v>
      </c>
      <c r="H46" s="4" t="s">
        <v>296</v>
      </c>
      <c r="I46" s="4" t="s">
        <v>4315</v>
      </c>
      <c r="J46" s="4" t="s">
        <v>463</v>
      </c>
      <c r="L46" s="4" t="s">
        <v>312</v>
      </c>
      <c r="M46" s="4">
        <f>IF(L46="비해당","-",VLOOKUP(G46,자격증backdata!A:E,3,0))</f>
        <v>1</v>
      </c>
      <c r="N46" s="4" t="str">
        <f>IF(L46="비해당","-",VLOOKUP(G46,자격증backdata!A:E,5,0))</f>
        <v>한국사</v>
      </c>
      <c r="O46" s="4">
        <f>IF(L46="비해당","-",IF(M46=1,VLOOKUP(G46,자격증backdata!A:E,4,0),0))</f>
        <v>5</v>
      </c>
      <c r="P46" s="4">
        <f t="shared" si="2"/>
        <v>5</v>
      </c>
      <c r="Q46" s="4">
        <f t="shared" si="3"/>
        <v>5</v>
      </c>
      <c r="R46" s="4">
        <f t="shared" si="4"/>
        <v>10</v>
      </c>
      <c r="S46" s="4">
        <f t="shared" si="5"/>
        <v>0</v>
      </c>
    </row>
    <row r="47" spans="1:19" ht="39.950000000000003" customHeight="1" x14ac:dyDescent="0.3">
      <c r="A47" s="29">
        <f t="shared" si="0"/>
        <v>28</v>
      </c>
      <c r="B47" s="29" t="s">
        <v>4514</v>
      </c>
      <c r="C47" s="29" t="s">
        <v>4515</v>
      </c>
      <c r="D47" s="4" t="s">
        <v>529</v>
      </c>
      <c r="E47" s="30" t="s">
        <v>530</v>
      </c>
      <c r="F47" s="29">
        <f t="shared" si="1"/>
        <v>1</v>
      </c>
      <c r="G47" s="29" t="s">
        <v>4523</v>
      </c>
      <c r="H47" s="29" t="s">
        <v>4524</v>
      </c>
      <c r="I47" s="29" t="s">
        <v>4525</v>
      </c>
      <c r="J47" s="29" t="s">
        <v>4526</v>
      </c>
      <c r="L47" s="29" t="s">
        <v>312</v>
      </c>
      <c r="M47" s="29">
        <f>IF(L47="비해당","-",VLOOKUP(G47,자격증backdata!A:E,3,0))</f>
        <v>0</v>
      </c>
      <c r="N47" s="29" t="str">
        <f>IF(L47="비해당","-",VLOOKUP(G47,자격증backdata!A:E,5,0))</f>
        <v>-</v>
      </c>
      <c r="O47" s="29">
        <f>IF(L47="비해당","-",IF(M47=1,VLOOKUP(G47,자격증backdata!A:E,4,0),0))</f>
        <v>0</v>
      </c>
      <c r="P47" s="29">
        <f t="shared" si="2"/>
        <v>0</v>
      </c>
      <c r="Q47" s="29">
        <f t="shared" si="3"/>
        <v>0</v>
      </c>
      <c r="R47" s="29">
        <f t="shared" si="4"/>
        <v>0</v>
      </c>
      <c r="S47" s="29">
        <f t="shared" si="5"/>
        <v>0</v>
      </c>
    </row>
    <row r="48" spans="1:19" ht="39.950000000000003" customHeight="1" x14ac:dyDescent="0.3">
      <c r="A48" s="29">
        <f t="shared" si="0"/>
        <v>28</v>
      </c>
      <c r="B48" s="29" t="s">
        <v>4514</v>
      </c>
      <c r="C48" s="29" t="s">
        <v>4515</v>
      </c>
      <c r="D48" s="4" t="s">
        <v>529</v>
      </c>
      <c r="E48" s="30" t="s">
        <v>530</v>
      </c>
      <c r="F48" s="29">
        <f t="shared" si="1"/>
        <v>2</v>
      </c>
      <c r="G48" s="29" t="s">
        <v>1888</v>
      </c>
      <c r="H48" s="29" t="s">
        <v>459</v>
      </c>
      <c r="I48" s="29" t="s">
        <v>4527</v>
      </c>
      <c r="J48" s="29" t="s">
        <v>4528</v>
      </c>
      <c r="L48" s="29" t="s">
        <v>312</v>
      </c>
      <c r="M48" s="29">
        <f>IF(L48="비해당","-",VLOOKUP(G48,자격증backdata!A:E,3,0))</f>
        <v>0</v>
      </c>
      <c r="N48" s="29" t="str">
        <f>IF(L48="비해당","-",VLOOKUP(G48,자격증backdata!A:E,5,0))</f>
        <v>-</v>
      </c>
      <c r="O48" s="29">
        <f>IF(L48="비해당","-",IF(M48=1,VLOOKUP(G48,자격증backdata!A:E,4,0),0))</f>
        <v>0</v>
      </c>
      <c r="P48" s="29">
        <f t="shared" si="2"/>
        <v>0</v>
      </c>
      <c r="Q48" s="29">
        <f t="shared" si="3"/>
        <v>0</v>
      </c>
      <c r="R48" s="29">
        <f t="shared" si="4"/>
        <v>0</v>
      </c>
      <c r="S48" s="29">
        <f t="shared" si="5"/>
        <v>0</v>
      </c>
    </row>
    <row r="49" spans="1:19" ht="39.950000000000003" customHeight="1" x14ac:dyDescent="0.3">
      <c r="A49" s="4">
        <f t="shared" si="0"/>
        <v>29</v>
      </c>
      <c r="B49" s="4" t="s">
        <v>4672</v>
      </c>
      <c r="C49" s="4" t="s">
        <v>4673</v>
      </c>
      <c r="D49" s="4" t="s">
        <v>529</v>
      </c>
      <c r="E49" s="28" t="s">
        <v>530</v>
      </c>
      <c r="F49" s="4">
        <f t="shared" si="1"/>
        <v>1</v>
      </c>
      <c r="G49" s="4" t="s">
        <v>803</v>
      </c>
      <c r="H49" s="4" t="s">
        <v>296</v>
      </c>
      <c r="I49" s="4" t="s">
        <v>4682</v>
      </c>
      <c r="J49" s="4" t="s">
        <v>614</v>
      </c>
      <c r="L49" s="4" t="s">
        <v>312</v>
      </c>
      <c r="M49" s="4">
        <f>IF(L49="비해당","-",VLOOKUP(G49,자격증backdata!A:E,3,0))</f>
        <v>1</v>
      </c>
      <c r="N49" s="4" t="str">
        <f>IF(L49="비해당","-",VLOOKUP(G49,자격증backdata!A:E,5,0))</f>
        <v>한국사</v>
      </c>
      <c r="O49" s="4">
        <f>IF(L49="비해당","-",IF(M49=1,VLOOKUP(G49,자격증backdata!A:E,4,0),0))</f>
        <v>3</v>
      </c>
      <c r="P49" s="4">
        <f t="shared" si="2"/>
        <v>3</v>
      </c>
      <c r="Q49" s="4">
        <f t="shared" si="3"/>
        <v>0</v>
      </c>
      <c r="R49" s="4">
        <f t="shared" si="4"/>
        <v>3</v>
      </c>
      <c r="S49" s="4">
        <f t="shared" si="5"/>
        <v>0</v>
      </c>
    </row>
    <row r="50" spans="1:19" ht="39.950000000000003" customHeight="1" x14ac:dyDescent="0.3">
      <c r="A50" s="29">
        <f t="shared" si="0"/>
        <v>30</v>
      </c>
      <c r="B50" s="29" t="s">
        <v>4748</v>
      </c>
      <c r="C50" s="29" t="s">
        <v>4749</v>
      </c>
      <c r="D50" s="4" t="s">
        <v>529</v>
      </c>
      <c r="E50" s="30" t="s">
        <v>530</v>
      </c>
      <c r="F50" s="29">
        <f t="shared" si="1"/>
        <v>1</v>
      </c>
      <c r="G50" s="29" t="s">
        <v>612</v>
      </c>
      <c r="H50" s="29" t="s">
        <v>296</v>
      </c>
      <c r="I50" s="29" t="s">
        <v>4763</v>
      </c>
      <c r="J50" s="29" t="s">
        <v>1020</v>
      </c>
      <c r="L50" s="29" t="s">
        <v>312</v>
      </c>
      <c r="M50" s="29">
        <f>IF(L50="비해당","-",VLOOKUP(G50,자격증backdata!A:E,3,0))</f>
        <v>1</v>
      </c>
      <c r="N50" s="29" t="str">
        <f>IF(L50="비해당","-",VLOOKUP(G50,자격증backdata!A:E,5,0))</f>
        <v>한국사</v>
      </c>
      <c r="O50" s="29">
        <f>IF(L50="비해당","-",IF(M50=1,VLOOKUP(G50,자격증backdata!A:E,4,0),0))</f>
        <v>1</v>
      </c>
      <c r="P50" s="29">
        <f t="shared" si="2"/>
        <v>1</v>
      </c>
      <c r="Q50" s="29">
        <f t="shared" si="3"/>
        <v>0</v>
      </c>
      <c r="R50" s="29">
        <f t="shared" si="4"/>
        <v>1</v>
      </c>
      <c r="S50" s="29">
        <f t="shared" si="5"/>
        <v>0</v>
      </c>
    </row>
    <row r="51" spans="1:19" ht="39.950000000000003" customHeight="1" x14ac:dyDescent="0.3">
      <c r="A51" s="4">
        <f t="shared" si="0"/>
        <v>31</v>
      </c>
      <c r="B51" s="4" t="s">
        <v>4774</v>
      </c>
      <c r="C51" s="4" t="s">
        <v>4775</v>
      </c>
      <c r="D51" s="4" t="s">
        <v>529</v>
      </c>
      <c r="E51" s="28" t="s">
        <v>530</v>
      </c>
      <c r="F51" s="4">
        <f t="shared" si="1"/>
        <v>1</v>
      </c>
      <c r="G51" s="4" t="s">
        <v>295</v>
      </c>
      <c r="H51" s="4" t="s">
        <v>296</v>
      </c>
      <c r="I51" s="4" t="s">
        <v>4784</v>
      </c>
      <c r="J51" s="4" t="s">
        <v>2800</v>
      </c>
      <c r="L51" s="4" t="s">
        <v>312</v>
      </c>
      <c r="M51" s="4">
        <f>IF(L51="비해당","-",VLOOKUP(G51,자격증backdata!A:E,3,0))</f>
        <v>1</v>
      </c>
      <c r="N51" s="4" t="str">
        <f>IF(L51="비해당","-",VLOOKUP(G51,자격증backdata!A:E,5,0))</f>
        <v>한국사</v>
      </c>
      <c r="O51" s="4">
        <f>IF(L51="비해당","-",IF(M51=1,VLOOKUP(G51,자격증backdata!A:E,4,0),0))</f>
        <v>5</v>
      </c>
      <c r="P51" s="4">
        <f t="shared" si="2"/>
        <v>5</v>
      </c>
      <c r="Q51" s="4">
        <f t="shared" si="3"/>
        <v>0</v>
      </c>
      <c r="R51" s="4">
        <f t="shared" si="4"/>
        <v>5</v>
      </c>
      <c r="S51" s="4">
        <f t="shared" si="5"/>
        <v>0</v>
      </c>
    </row>
    <row r="52" spans="1:19" ht="39.950000000000003" customHeight="1" x14ac:dyDescent="0.3">
      <c r="A52" s="4">
        <f t="shared" si="0"/>
        <v>31</v>
      </c>
      <c r="B52" s="4" t="s">
        <v>4774</v>
      </c>
      <c r="C52" s="4" t="s">
        <v>4775</v>
      </c>
      <c r="D52" s="4" t="s">
        <v>529</v>
      </c>
      <c r="E52" s="28" t="s">
        <v>530</v>
      </c>
      <c r="F52" s="4">
        <f t="shared" si="1"/>
        <v>2</v>
      </c>
      <c r="G52" s="4" t="s">
        <v>1888</v>
      </c>
      <c r="H52" s="4" t="s">
        <v>459</v>
      </c>
      <c r="I52" s="4" t="s">
        <v>4785</v>
      </c>
      <c r="J52" s="4" t="s">
        <v>4786</v>
      </c>
      <c r="L52" s="4" t="s">
        <v>312</v>
      </c>
      <c r="M52" s="4">
        <f>IF(L52="비해당","-",VLOOKUP(G52,자격증backdata!A:E,3,0))</f>
        <v>0</v>
      </c>
      <c r="N52" s="4" t="str">
        <f>IF(L52="비해당","-",VLOOKUP(G52,자격증backdata!A:E,5,0))</f>
        <v>-</v>
      </c>
      <c r="O52" s="4">
        <f>IF(L52="비해당","-",IF(M52=1,VLOOKUP(G52,자격증backdata!A:E,4,0),0))</f>
        <v>0</v>
      </c>
      <c r="P52" s="4">
        <f t="shared" si="2"/>
        <v>5</v>
      </c>
      <c r="Q52" s="4">
        <f t="shared" si="3"/>
        <v>0</v>
      </c>
      <c r="R52" s="4">
        <f t="shared" si="4"/>
        <v>5</v>
      </c>
      <c r="S52" s="4">
        <f t="shared" si="5"/>
        <v>0</v>
      </c>
    </row>
    <row r="53" spans="1:19" ht="39.950000000000003" customHeight="1" x14ac:dyDescent="0.3">
      <c r="A53" s="29">
        <f t="shared" si="0"/>
        <v>32</v>
      </c>
      <c r="B53" s="29" t="s">
        <v>4891</v>
      </c>
      <c r="C53" s="29" t="s">
        <v>4892</v>
      </c>
      <c r="D53" s="4" t="s">
        <v>529</v>
      </c>
      <c r="E53" s="30" t="s">
        <v>530</v>
      </c>
      <c r="F53" s="29">
        <f t="shared" si="1"/>
        <v>1</v>
      </c>
      <c r="G53" s="29" t="s">
        <v>295</v>
      </c>
      <c r="H53" s="29" t="s">
        <v>296</v>
      </c>
      <c r="I53" s="29" t="s">
        <v>4900</v>
      </c>
      <c r="J53" s="29" t="s">
        <v>627</v>
      </c>
      <c r="L53" s="29" t="s">
        <v>312</v>
      </c>
      <c r="M53" s="29">
        <f>IF(L53="비해당","-",VLOOKUP(G53,자격증backdata!A:E,3,0))</f>
        <v>1</v>
      </c>
      <c r="N53" s="29" t="str">
        <f>IF(L53="비해당","-",VLOOKUP(G53,자격증backdata!A:E,5,0))</f>
        <v>한국사</v>
      </c>
      <c r="O53" s="29">
        <f>IF(L53="비해당","-",IF(M53=1,VLOOKUP(G53,자격증backdata!A:E,4,0),0))</f>
        <v>5</v>
      </c>
      <c r="P53" s="29">
        <f t="shared" si="2"/>
        <v>5</v>
      </c>
      <c r="Q53" s="29">
        <f t="shared" si="3"/>
        <v>0</v>
      </c>
      <c r="R53" s="29">
        <f t="shared" si="4"/>
        <v>5</v>
      </c>
      <c r="S53" s="29">
        <f t="shared" si="5"/>
        <v>0</v>
      </c>
    </row>
    <row r="54" spans="1:19" ht="39.950000000000003" customHeight="1" x14ac:dyDescent="0.3">
      <c r="A54" s="29">
        <f t="shared" si="0"/>
        <v>32</v>
      </c>
      <c r="B54" s="29" t="s">
        <v>4891</v>
      </c>
      <c r="C54" s="29" t="s">
        <v>4892</v>
      </c>
      <c r="D54" s="4" t="s">
        <v>529</v>
      </c>
      <c r="E54" s="30" t="s">
        <v>530</v>
      </c>
      <c r="F54" s="29">
        <f t="shared" si="1"/>
        <v>2</v>
      </c>
      <c r="G54" s="29" t="s">
        <v>1854</v>
      </c>
      <c r="H54" s="29" t="s">
        <v>572</v>
      </c>
      <c r="I54" s="29" t="s">
        <v>4901</v>
      </c>
      <c r="J54" s="29" t="s">
        <v>4902</v>
      </c>
      <c r="L54" s="29" t="s">
        <v>312</v>
      </c>
      <c r="M54" s="29">
        <f>IF(L54="비해당","-",VLOOKUP(G54,자격증backdata!A:E,3,0))</f>
        <v>0</v>
      </c>
      <c r="N54" s="29" t="str">
        <f>IF(L54="비해당","-",VLOOKUP(G54,자격증backdata!A:E,5,0))</f>
        <v>-</v>
      </c>
      <c r="O54" s="29">
        <f>IF(L54="비해당","-",IF(M54=1,VLOOKUP(G54,자격증backdata!A:E,4,0),0))</f>
        <v>0</v>
      </c>
      <c r="P54" s="29">
        <f t="shared" si="2"/>
        <v>5</v>
      </c>
      <c r="Q54" s="29">
        <f t="shared" si="3"/>
        <v>0</v>
      </c>
      <c r="R54" s="29">
        <f t="shared" si="4"/>
        <v>5</v>
      </c>
      <c r="S54" s="29">
        <f t="shared" si="5"/>
        <v>0</v>
      </c>
    </row>
    <row r="55" spans="1:19" ht="39.950000000000003" customHeight="1" x14ac:dyDescent="0.3">
      <c r="A55" s="4">
        <f t="shared" si="0"/>
        <v>33</v>
      </c>
      <c r="B55" s="4" t="s">
        <v>5056</v>
      </c>
      <c r="C55" s="4" t="s">
        <v>5057</v>
      </c>
      <c r="D55" s="4" t="s">
        <v>529</v>
      </c>
      <c r="E55" s="28" t="s">
        <v>530</v>
      </c>
      <c r="F55" s="4">
        <f t="shared" si="1"/>
        <v>1</v>
      </c>
      <c r="G55" s="4" t="s">
        <v>568</v>
      </c>
      <c r="H55" s="4" t="s">
        <v>459</v>
      </c>
      <c r="I55" s="4" t="s">
        <v>5061</v>
      </c>
      <c r="J55" s="4" t="s">
        <v>5062</v>
      </c>
      <c r="L55" s="4" t="s">
        <v>312</v>
      </c>
      <c r="M55" s="4">
        <f>IF(L55="비해당","-",VLOOKUP(G55,자격증backdata!A:E,3,0))</f>
        <v>1</v>
      </c>
      <c r="N55" s="4" t="str">
        <f>IF(L55="비해당","-",VLOOKUP(G55,자격증backdata!A:E,5,0))</f>
        <v>국가기술</v>
      </c>
      <c r="O55" s="4">
        <f>IF(L55="비해당","-",IF(M55=1,VLOOKUP(G55,자격증backdata!A:E,4,0),0))</f>
        <v>3</v>
      </c>
      <c r="P55" s="4">
        <f t="shared" si="2"/>
        <v>0</v>
      </c>
      <c r="Q55" s="4">
        <f t="shared" si="3"/>
        <v>3</v>
      </c>
      <c r="R55" s="4">
        <f t="shared" si="4"/>
        <v>3</v>
      </c>
      <c r="S55" s="4">
        <f t="shared" si="5"/>
        <v>0</v>
      </c>
    </row>
    <row r="56" spans="1:19" ht="39.950000000000003" customHeight="1" x14ac:dyDescent="0.3">
      <c r="A56" s="29">
        <f t="shared" si="0"/>
        <v>34</v>
      </c>
      <c r="B56" s="29" t="s">
        <v>5163</v>
      </c>
      <c r="C56" s="29" t="s">
        <v>1244</v>
      </c>
      <c r="D56" s="4" t="s">
        <v>529</v>
      </c>
      <c r="E56" s="30" t="s">
        <v>530</v>
      </c>
      <c r="F56" s="29">
        <f t="shared" si="1"/>
        <v>1</v>
      </c>
      <c r="G56" s="29" t="s">
        <v>803</v>
      </c>
      <c r="H56" s="29" t="s">
        <v>296</v>
      </c>
      <c r="I56" s="29" t="s">
        <v>5166</v>
      </c>
      <c r="J56" s="29" t="s">
        <v>5167</v>
      </c>
      <c r="L56" s="29" t="s">
        <v>312</v>
      </c>
      <c r="M56" s="29">
        <f>IF(L56="비해당","-",VLOOKUP(G56,자격증backdata!A:E,3,0))</f>
        <v>1</v>
      </c>
      <c r="N56" s="29" t="str">
        <f>IF(L56="비해당","-",VLOOKUP(G56,자격증backdata!A:E,5,0))</f>
        <v>한국사</v>
      </c>
      <c r="O56" s="29">
        <f>IF(L56="비해당","-",IF(M56=1,VLOOKUP(G56,자격증backdata!A:E,4,0),0))</f>
        <v>3</v>
      </c>
      <c r="P56" s="29">
        <f t="shared" si="2"/>
        <v>3</v>
      </c>
      <c r="Q56" s="29">
        <f t="shared" si="3"/>
        <v>3</v>
      </c>
      <c r="R56" s="29">
        <f t="shared" si="4"/>
        <v>6</v>
      </c>
      <c r="S56" s="29">
        <f t="shared" si="5"/>
        <v>0</v>
      </c>
    </row>
    <row r="57" spans="1:19" ht="39.950000000000003" customHeight="1" x14ac:dyDescent="0.3">
      <c r="A57" s="29">
        <f t="shared" si="0"/>
        <v>34</v>
      </c>
      <c r="B57" s="29" t="s">
        <v>5163</v>
      </c>
      <c r="C57" s="29" t="s">
        <v>1244</v>
      </c>
      <c r="D57" s="4" t="s">
        <v>529</v>
      </c>
      <c r="E57" s="30" t="s">
        <v>530</v>
      </c>
      <c r="F57" s="29">
        <f t="shared" si="1"/>
        <v>2</v>
      </c>
      <c r="G57" s="29" t="s">
        <v>568</v>
      </c>
      <c r="H57" s="29" t="s">
        <v>459</v>
      </c>
      <c r="I57" s="29" t="s">
        <v>5168</v>
      </c>
      <c r="J57" s="29" t="s">
        <v>4965</v>
      </c>
      <c r="L57" s="29" t="s">
        <v>312</v>
      </c>
      <c r="M57" s="29">
        <f>IF(L57="비해당","-",VLOOKUP(G57,자격증backdata!A:E,3,0))</f>
        <v>1</v>
      </c>
      <c r="N57" s="29" t="str">
        <f>IF(L57="비해당","-",VLOOKUP(G57,자격증backdata!A:E,5,0))</f>
        <v>국가기술</v>
      </c>
      <c r="O57" s="29">
        <f>IF(L57="비해당","-",IF(M57=1,VLOOKUP(G57,자격증backdata!A:E,4,0),0))</f>
        <v>3</v>
      </c>
      <c r="P57" s="29">
        <f t="shared" si="2"/>
        <v>3</v>
      </c>
      <c r="Q57" s="29">
        <f t="shared" si="3"/>
        <v>3</v>
      </c>
      <c r="R57" s="29">
        <f t="shared" si="4"/>
        <v>6</v>
      </c>
      <c r="S57" s="29">
        <f t="shared" si="5"/>
        <v>0</v>
      </c>
    </row>
    <row r="58" spans="1:19" ht="39.950000000000003" customHeight="1" x14ac:dyDescent="0.3">
      <c r="A58" s="4">
        <f t="shared" si="0"/>
        <v>35</v>
      </c>
      <c r="B58" s="4" t="s">
        <v>5170</v>
      </c>
      <c r="C58" s="4" t="s">
        <v>5171</v>
      </c>
      <c r="D58" s="4" t="s">
        <v>529</v>
      </c>
      <c r="E58" s="28" t="s">
        <v>530</v>
      </c>
      <c r="F58" s="4">
        <f t="shared" si="1"/>
        <v>1</v>
      </c>
      <c r="G58" s="4" t="s">
        <v>568</v>
      </c>
      <c r="H58" s="4" t="s">
        <v>459</v>
      </c>
      <c r="I58" s="4" t="s">
        <v>5176</v>
      </c>
      <c r="J58" s="4" t="s">
        <v>5177</v>
      </c>
      <c r="L58" s="4" t="s">
        <v>312</v>
      </c>
      <c r="M58" s="4">
        <f>IF(L58="비해당","-",VLOOKUP(G58,자격증backdata!A:E,3,0))</f>
        <v>1</v>
      </c>
      <c r="N58" s="4" t="str">
        <f>IF(L58="비해당","-",VLOOKUP(G58,자격증backdata!A:E,5,0))</f>
        <v>국가기술</v>
      </c>
      <c r="O58" s="4">
        <f>IF(L58="비해당","-",IF(M58=1,VLOOKUP(G58,자격증backdata!A:E,4,0),0))</f>
        <v>3</v>
      </c>
      <c r="P58" s="4">
        <f t="shared" si="2"/>
        <v>0</v>
      </c>
      <c r="Q58" s="4">
        <f t="shared" si="3"/>
        <v>3</v>
      </c>
      <c r="R58" s="4">
        <f t="shared" si="4"/>
        <v>3</v>
      </c>
      <c r="S58" s="4">
        <f t="shared" si="5"/>
        <v>0</v>
      </c>
    </row>
    <row r="59" spans="1:19" ht="39.950000000000003" customHeight="1" x14ac:dyDescent="0.3">
      <c r="A59" s="29">
        <f t="shared" si="0"/>
        <v>36</v>
      </c>
      <c r="B59" s="29" t="s">
        <v>5189</v>
      </c>
      <c r="C59" s="29" t="s">
        <v>5190</v>
      </c>
      <c r="D59" s="4" t="s">
        <v>529</v>
      </c>
      <c r="E59" s="30" t="s">
        <v>530</v>
      </c>
      <c r="F59" s="29">
        <f t="shared" si="1"/>
        <v>1</v>
      </c>
      <c r="G59" s="29" t="s">
        <v>295</v>
      </c>
      <c r="H59" s="29" t="s">
        <v>296</v>
      </c>
      <c r="I59" s="29" t="s">
        <v>5197</v>
      </c>
      <c r="J59" s="29" t="s">
        <v>567</v>
      </c>
      <c r="L59" s="29" t="s">
        <v>312</v>
      </c>
      <c r="M59" s="29">
        <f>IF(L59="비해당","-",VLOOKUP(G59,자격증backdata!A:E,3,0))</f>
        <v>1</v>
      </c>
      <c r="N59" s="29" t="str">
        <f>IF(L59="비해당","-",VLOOKUP(G59,자격증backdata!A:E,5,0))</f>
        <v>한국사</v>
      </c>
      <c r="O59" s="29">
        <f>IF(L59="비해당","-",IF(M59=1,VLOOKUP(G59,자격증backdata!A:E,4,0),0))</f>
        <v>5</v>
      </c>
      <c r="P59" s="29">
        <f t="shared" si="2"/>
        <v>5</v>
      </c>
      <c r="Q59" s="29">
        <f t="shared" si="3"/>
        <v>5</v>
      </c>
      <c r="R59" s="29">
        <f t="shared" si="4"/>
        <v>10</v>
      </c>
      <c r="S59" s="29">
        <f t="shared" si="5"/>
        <v>0</v>
      </c>
    </row>
    <row r="60" spans="1:19" ht="39.950000000000003" customHeight="1" x14ac:dyDescent="0.3">
      <c r="A60" s="29">
        <f t="shared" si="0"/>
        <v>36</v>
      </c>
      <c r="B60" s="29" t="s">
        <v>5189</v>
      </c>
      <c r="C60" s="29" t="s">
        <v>5190</v>
      </c>
      <c r="D60" s="4" t="s">
        <v>529</v>
      </c>
      <c r="E60" s="30" t="s">
        <v>530</v>
      </c>
      <c r="F60" s="29">
        <f t="shared" si="1"/>
        <v>2</v>
      </c>
      <c r="G60" s="29" t="s">
        <v>458</v>
      </c>
      <c r="H60" s="29" t="s">
        <v>459</v>
      </c>
      <c r="I60" s="29" t="s">
        <v>5198</v>
      </c>
      <c r="J60" s="29" t="s">
        <v>2039</v>
      </c>
      <c r="L60" s="29" t="s">
        <v>312</v>
      </c>
      <c r="M60" s="29">
        <f>IF(L60="비해당","-",VLOOKUP(G60,자격증backdata!A:E,3,0))</f>
        <v>1</v>
      </c>
      <c r="N60" s="29" t="str">
        <f>IF(L60="비해당","-",VLOOKUP(G60,자격증backdata!A:E,5,0))</f>
        <v>국가기술</v>
      </c>
      <c r="O60" s="29">
        <f>IF(L60="비해당","-",IF(M60=1,VLOOKUP(G60,자격증backdata!A:E,4,0),0))</f>
        <v>5</v>
      </c>
      <c r="P60" s="29">
        <f t="shared" si="2"/>
        <v>5</v>
      </c>
      <c r="Q60" s="29">
        <f t="shared" si="3"/>
        <v>5</v>
      </c>
      <c r="R60" s="29">
        <f t="shared" si="4"/>
        <v>10</v>
      </c>
      <c r="S60" s="29">
        <f t="shared" si="5"/>
        <v>0</v>
      </c>
    </row>
    <row r="61" spans="1:19" ht="39.950000000000003" customHeight="1" x14ac:dyDescent="0.3">
      <c r="A61" s="4">
        <f t="shared" si="0"/>
        <v>37</v>
      </c>
      <c r="B61" s="4" t="s">
        <v>5199</v>
      </c>
      <c r="C61" s="4" t="s">
        <v>5200</v>
      </c>
      <c r="D61" s="4" t="s">
        <v>529</v>
      </c>
      <c r="E61" s="28" t="s">
        <v>530</v>
      </c>
      <c r="F61" s="4">
        <f t="shared" si="1"/>
        <v>1</v>
      </c>
      <c r="G61" s="4" t="s">
        <v>943</v>
      </c>
      <c r="H61" s="4" t="s">
        <v>459</v>
      </c>
      <c r="I61" s="4" t="s">
        <v>5207</v>
      </c>
      <c r="J61" s="4" t="s">
        <v>596</v>
      </c>
      <c r="L61" s="4" t="s">
        <v>312</v>
      </c>
      <c r="M61" s="4">
        <f>IF(L61="비해당","-",VLOOKUP(G61,자격증backdata!A:E,3,0))</f>
        <v>0</v>
      </c>
      <c r="N61" s="4" t="str">
        <f>IF(L61="비해당","-",VLOOKUP(G61,자격증backdata!A:E,5,0))</f>
        <v>-</v>
      </c>
      <c r="O61" s="4">
        <f>IF(L61="비해당","-",IF(M61=1,VLOOKUP(G61,자격증backdata!A:E,4,0),0))</f>
        <v>0</v>
      </c>
      <c r="P61" s="4">
        <f t="shared" si="2"/>
        <v>0</v>
      </c>
      <c r="Q61" s="4">
        <f t="shared" si="3"/>
        <v>3</v>
      </c>
      <c r="R61" s="4">
        <f t="shared" si="4"/>
        <v>3</v>
      </c>
      <c r="S61" s="4">
        <f t="shared" si="5"/>
        <v>0</v>
      </c>
    </row>
    <row r="62" spans="1:19" ht="39.950000000000003" customHeight="1" x14ac:dyDescent="0.3">
      <c r="A62" s="4">
        <f t="shared" si="0"/>
        <v>37</v>
      </c>
      <c r="B62" s="4" t="s">
        <v>5199</v>
      </c>
      <c r="C62" s="4" t="s">
        <v>5200</v>
      </c>
      <c r="D62" s="4" t="s">
        <v>529</v>
      </c>
      <c r="E62" s="28" t="s">
        <v>530</v>
      </c>
      <c r="F62" s="4">
        <f t="shared" si="1"/>
        <v>2</v>
      </c>
      <c r="G62" s="4" t="s">
        <v>568</v>
      </c>
      <c r="H62" s="4" t="s">
        <v>459</v>
      </c>
      <c r="I62" s="4" t="s">
        <v>5208</v>
      </c>
      <c r="J62" s="4" t="s">
        <v>3673</v>
      </c>
      <c r="L62" s="4" t="s">
        <v>312</v>
      </c>
      <c r="M62" s="4">
        <f>IF(L62="비해당","-",VLOOKUP(G62,자격증backdata!A:E,3,0))</f>
        <v>1</v>
      </c>
      <c r="N62" s="4" t="str">
        <f>IF(L62="비해당","-",VLOOKUP(G62,자격증backdata!A:E,5,0))</f>
        <v>국가기술</v>
      </c>
      <c r="O62" s="4">
        <f>IF(L62="비해당","-",IF(M62=1,VLOOKUP(G62,자격증backdata!A:E,4,0),0))</f>
        <v>3</v>
      </c>
      <c r="P62" s="4">
        <f t="shared" si="2"/>
        <v>0</v>
      </c>
      <c r="Q62" s="4">
        <f t="shared" si="3"/>
        <v>3</v>
      </c>
      <c r="R62" s="4">
        <f t="shared" si="4"/>
        <v>3</v>
      </c>
      <c r="S62" s="4">
        <f t="shared" si="5"/>
        <v>0</v>
      </c>
    </row>
    <row r="63" spans="1:19" ht="39.950000000000003" customHeight="1" x14ac:dyDescent="0.3">
      <c r="A63" s="29">
        <f t="shared" si="0"/>
        <v>38</v>
      </c>
      <c r="B63" s="29" t="s">
        <v>5243</v>
      </c>
      <c r="C63" s="29" t="s">
        <v>5244</v>
      </c>
      <c r="D63" s="4" t="s">
        <v>529</v>
      </c>
      <c r="E63" s="30" t="s">
        <v>530</v>
      </c>
      <c r="F63" s="29">
        <f t="shared" si="1"/>
        <v>1</v>
      </c>
      <c r="G63" s="29" t="s">
        <v>568</v>
      </c>
      <c r="H63" s="29" t="s">
        <v>459</v>
      </c>
      <c r="I63" s="29" t="s">
        <v>5249</v>
      </c>
      <c r="J63" s="29" t="s">
        <v>5250</v>
      </c>
      <c r="L63" s="29" t="s">
        <v>312</v>
      </c>
      <c r="M63" s="29">
        <f>IF(L63="비해당","-",VLOOKUP(G63,자격증backdata!A:E,3,0))</f>
        <v>1</v>
      </c>
      <c r="N63" s="29" t="str">
        <f>IF(L63="비해당","-",VLOOKUP(G63,자격증backdata!A:E,5,0))</f>
        <v>국가기술</v>
      </c>
      <c r="O63" s="29">
        <f>IF(L63="비해당","-",IF(M63=1,VLOOKUP(G63,자격증backdata!A:E,4,0),0))</f>
        <v>3</v>
      </c>
      <c r="P63" s="29">
        <f t="shared" si="2"/>
        <v>0</v>
      </c>
      <c r="Q63" s="29">
        <f t="shared" si="3"/>
        <v>3</v>
      </c>
      <c r="R63" s="29">
        <f t="shared" si="4"/>
        <v>3</v>
      </c>
      <c r="S63" s="29">
        <f t="shared" si="5"/>
        <v>0</v>
      </c>
    </row>
    <row r="64" spans="1:19" ht="39.950000000000003" customHeight="1" x14ac:dyDescent="0.3">
      <c r="A64" s="4">
        <f t="shared" si="0"/>
        <v>39</v>
      </c>
      <c r="B64" s="4" t="s">
        <v>5264</v>
      </c>
      <c r="C64" s="4" t="s">
        <v>5265</v>
      </c>
      <c r="D64" s="4" t="s">
        <v>529</v>
      </c>
      <c r="E64" s="28" t="s">
        <v>530</v>
      </c>
      <c r="F64" s="4">
        <f t="shared" si="1"/>
        <v>1</v>
      </c>
      <c r="G64" s="4" t="s">
        <v>3308</v>
      </c>
      <c r="H64" s="4" t="s">
        <v>572</v>
      </c>
      <c r="I64" s="4" t="s">
        <v>5271</v>
      </c>
      <c r="J64" s="4" t="s">
        <v>5272</v>
      </c>
      <c r="L64" s="4" t="s">
        <v>312</v>
      </c>
      <c r="M64" s="4">
        <f>IF(L64="비해당","-",VLOOKUP(G64,자격증backdata!A:E,3,0))</f>
        <v>1</v>
      </c>
      <c r="N64" s="4" t="str">
        <f>IF(L64="비해당","-",VLOOKUP(G64,자격증backdata!A:E,5,0))</f>
        <v>국가기술</v>
      </c>
      <c r="O64" s="4">
        <f>IF(L64="비해당","-",IF(M64=1,VLOOKUP(G64,자격증backdata!A:E,4,0),0))</f>
        <v>5</v>
      </c>
      <c r="P64" s="4">
        <f t="shared" si="2"/>
        <v>5</v>
      </c>
      <c r="Q64" s="4">
        <f t="shared" si="3"/>
        <v>5</v>
      </c>
      <c r="R64" s="4">
        <f t="shared" si="4"/>
        <v>10</v>
      </c>
      <c r="S64" s="4">
        <f t="shared" si="5"/>
        <v>0</v>
      </c>
    </row>
    <row r="65" spans="1:19" ht="39.950000000000003" customHeight="1" x14ac:dyDescent="0.3">
      <c r="A65" s="4">
        <f t="shared" si="0"/>
        <v>39</v>
      </c>
      <c r="B65" s="4" t="s">
        <v>5264</v>
      </c>
      <c r="C65" s="4" t="s">
        <v>5265</v>
      </c>
      <c r="D65" s="4" t="s">
        <v>529</v>
      </c>
      <c r="E65" s="28" t="s">
        <v>530</v>
      </c>
      <c r="F65" s="4">
        <f t="shared" si="1"/>
        <v>2</v>
      </c>
      <c r="G65" s="4" t="s">
        <v>295</v>
      </c>
      <c r="H65" s="4" t="s">
        <v>296</v>
      </c>
      <c r="I65" s="4" t="s">
        <v>5273</v>
      </c>
      <c r="J65" s="4" t="s">
        <v>1912</v>
      </c>
      <c r="L65" s="4" t="s">
        <v>312</v>
      </c>
      <c r="M65" s="4">
        <f>IF(L65="비해당","-",VLOOKUP(G65,자격증backdata!A:E,3,0))</f>
        <v>1</v>
      </c>
      <c r="N65" s="4" t="str">
        <f>IF(L65="비해당","-",VLOOKUP(G65,자격증backdata!A:E,5,0))</f>
        <v>한국사</v>
      </c>
      <c r="O65" s="4">
        <f>IF(L65="비해당","-",IF(M65=1,VLOOKUP(G65,자격증backdata!A:E,4,0),0))</f>
        <v>5</v>
      </c>
      <c r="P65" s="4">
        <f t="shared" si="2"/>
        <v>5</v>
      </c>
      <c r="Q65" s="4">
        <f t="shared" si="3"/>
        <v>5</v>
      </c>
      <c r="R65" s="4">
        <f t="shared" si="4"/>
        <v>10</v>
      </c>
      <c r="S65" s="4">
        <f t="shared" si="5"/>
        <v>0</v>
      </c>
    </row>
    <row r="66" spans="1:19" ht="39.950000000000003" customHeight="1" x14ac:dyDescent="0.3">
      <c r="A66" s="29">
        <f t="shared" si="0"/>
        <v>40</v>
      </c>
      <c r="B66" s="29" t="s">
        <v>5356</v>
      </c>
      <c r="C66" s="29" t="s">
        <v>5357</v>
      </c>
      <c r="D66" s="4" t="s">
        <v>529</v>
      </c>
      <c r="E66" s="30" t="s">
        <v>530</v>
      </c>
      <c r="F66" s="29">
        <f t="shared" si="1"/>
        <v>1</v>
      </c>
      <c r="G66" s="29" t="s">
        <v>568</v>
      </c>
      <c r="H66" s="29" t="s">
        <v>459</v>
      </c>
      <c r="I66" s="29" t="s">
        <v>5365</v>
      </c>
      <c r="J66" s="29" t="s">
        <v>5366</v>
      </c>
      <c r="L66" s="29" t="s">
        <v>312</v>
      </c>
      <c r="M66" s="29">
        <f>IF(L66="비해당","-",VLOOKUP(G66,자격증backdata!A:E,3,0))</f>
        <v>1</v>
      </c>
      <c r="N66" s="29" t="str">
        <f>IF(L66="비해당","-",VLOOKUP(G66,자격증backdata!A:E,5,0))</f>
        <v>국가기술</v>
      </c>
      <c r="O66" s="29">
        <f>IF(L66="비해당","-",IF(M66=1,VLOOKUP(G66,자격증backdata!A:E,4,0),0))</f>
        <v>3</v>
      </c>
      <c r="P66" s="29">
        <f t="shared" si="2"/>
        <v>0</v>
      </c>
      <c r="Q66" s="29">
        <f t="shared" si="3"/>
        <v>3</v>
      </c>
      <c r="R66" s="29">
        <f t="shared" si="4"/>
        <v>3</v>
      </c>
      <c r="S66" s="29">
        <f t="shared" si="5"/>
        <v>0</v>
      </c>
    </row>
    <row r="67" spans="1:19" ht="39.950000000000003" customHeight="1" x14ac:dyDescent="0.3">
      <c r="A67" s="29">
        <f t="shared" ref="A67:A130" si="6">IF(B67=B66,A66,SUM(A66,1))</f>
        <v>40</v>
      </c>
      <c r="B67" s="29" t="s">
        <v>5356</v>
      </c>
      <c r="C67" s="29" t="s">
        <v>5357</v>
      </c>
      <c r="D67" s="4" t="s">
        <v>529</v>
      </c>
      <c r="E67" s="30" t="s">
        <v>530</v>
      </c>
      <c r="F67" s="29">
        <f t="shared" ref="F67:F130" si="7">IF(B67=B66,SUM(F66,1),1)</f>
        <v>2</v>
      </c>
      <c r="G67" s="29" t="s">
        <v>5367</v>
      </c>
      <c r="H67" s="29" t="s">
        <v>367</v>
      </c>
      <c r="I67" s="29" t="s">
        <v>5368</v>
      </c>
      <c r="J67" s="29" t="s">
        <v>5369</v>
      </c>
      <c r="L67" s="29" t="s">
        <v>312</v>
      </c>
      <c r="M67" s="29">
        <f>IF(L67="비해당","-",VLOOKUP(G67,자격증backdata!A:E,3,0))</f>
        <v>0</v>
      </c>
      <c r="N67" s="29" t="str">
        <f>IF(L67="비해당","-",VLOOKUP(G67,자격증backdata!A:E,5,0))</f>
        <v>-</v>
      </c>
      <c r="O67" s="29">
        <f>IF(L67="비해당","-",IF(M67=1,VLOOKUP(G67,자격증backdata!A:E,4,0),0))</f>
        <v>0</v>
      </c>
      <c r="P67" s="29">
        <f t="shared" ref="P67:P130" si="8">_xlfn.MAXIFS(O:O,B:B,B67,N:N,"한국사")</f>
        <v>0</v>
      </c>
      <c r="Q67" s="29">
        <f t="shared" ref="Q67:Q130" si="9">_xlfn.MAXIFS(O:O,B:B,B67,N:N,"국가기술")</f>
        <v>3</v>
      </c>
      <c r="R67" s="29">
        <f t="shared" ref="R67:R130" si="10">SUM(P67:Q67)</f>
        <v>3</v>
      </c>
      <c r="S67" s="29">
        <f t="shared" ref="S67:S130" si="11">_xlfn.MAXIFS(O:O,B:B,B67,N:N,"전문분야")</f>
        <v>0</v>
      </c>
    </row>
    <row r="68" spans="1:19" ht="39.950000000000003" customHeight="1" x14ac:dyDescent="0.3">
      <c r="A68" s="4">
        <f t="shared" si="6"/>
        <v>41</v>
      </c>
      <c r="B68" s="4" t="s">
        <v>5530</v>
      </c>
      <c r="C68" s="4" t="s">
        <v>5531</v>
      </c>
      <c r="D68" s="4" t="s">
        <v>529</v>
      </c>
      <c r="E68" s="28" t="s">
        <v>530</v>
      </c>
      <c r="F68" s="4">
        <f t="shared" si="7"/>
        <v>1</v>
      </c>
      <c r="G68" s="4" t="s">
        <v>5537</v>
      </c>
      <c r="H68" s="4" t="s">
        <v>5538</v>
      </c>
      <c r="I68" s="4" t="s">
        <v>5539</v>
      </c>
      <c r="J68" s="4" t="s">
        <v>3635</v>
      </c>
      <c r="L68" s="4" t="s">
        <v>312</v>
      </c>
      <c r="M68" s="4">
        <f>IF(L68="비해당","-",VLOOKUP(G68,자격증backdata!A:E,3,0))</f>
        <v>0</v>
      </c>
      <c r="N68" s="4" t="str">
        <f>IF(L68="비해당","-",VLOOKUP(G68,자격증backdata!A:E,5,0))</f>
        <v>-</v>
      </c>
      <c r="O68" s="4">
        <f>IF(L68="비해당","-",IF(M68=1,VLOOKUP(G68,자격증backdata!A:E,4,0),0))</f>
        <v>0</v>
      </c>
      <c r="P68" s="4">
        <f t="shared" si="8"/>
        <v>0</v>
      </c>
      <c r="Q68" s="4">
        <f t="shared" si="9"/>
        <v>0</v>
      </c>
      <c r="R68" s="4">
        <f t="shared" si="10"/>
        <v>0</v>
      </c>
      <c r="S68" s="4">
        <f t="shared" si="11"/>
        <v>0</v>
      </c>
    </row>
    <row r="69" spans="1:19" ht="39.950000000000003" customHeight="1" x14ac:dyDescent="0.3">
      <c r="A69" s="4">
        <f t="shared" si="6"/>
        <v>41</v>
      </c>
      <c r="B69" s="4" t="s">
        <v>5530</v>
      </c>
      <c r="C69" s="4" t="s">
        <v>5531</v>
      </c>
      <c r="D69" s="4" t="s">
        <v>529</v>
      </c>
      <c r="E69" s="28" t="s">
        <v>530</v>
      </c>
      <c r="F69" s="4">
        <f t="shared" si="7"/>
        <v>2</v>
      </c>
      <c r="G69" s="4" t="s">
        <v>3028</v>
      </c>
      <c r="H69" s="4" t="s">
        <v>5540</v>
      </c>
      <c r="I69" s="4" t="s">
        <v>277</v>
      </c>
      <c r="J69" s="4" t="s">
        <v>5541</v>
      </c>
      <c r="L69" s="4" t="s">
        <v>312</v>
      </c>
      <c r="M69" s="4">
        <f>IF(L69="비해당","-",VLOOKUP(G69,자격증backdata!A:E,3,0))</f>
        <v>0</v>
      </c>
      <c r="N69" s="4" t="str">
        <f>IF(L69="비해당","-",VLOOKUP(G69,자격증backdata!A:E,5,0))</f>
        <v>-</v>
      </c>
      <c r="O69" s="4">
        <f>IF(L69="비해당","-",IF(M69=1,VLOOKUP(G69,자격증backdata!A:E,4,0),0))</f>
        <v>0</v>
      </c>
      <c r="P69" s="4">
        <f t="shared" si="8"/>
        <v>0</v>
      </c>
      <c r="Q69" s="4">
        <f t="shared" si="9"/>
        <v>0</v>
      </c>
      <c r="R69" s="4">
        <f t="shared" si="10"/>
        <v>0</v>
      </c>
      <c r="S69" s="4">
        <f t="shared" si="11"/>
        <v>0</v>
      </c>
    </row>
    <row r="70" spans="1:19" ht="39.950000000000003" customHeight="1" x14ac:dyDescent="0.3">
      <c r="A70" s="29">
        <f t="shared" si="6"/>
        <v>42</v>
      </c>
      <c r="B70" s="29" t="s">
        <v>5671</v>
      </c>
      <c r="C70" s="29" t="s">
        <v>5672</v>
      </c>
      <c r="D70" s="4" t="s">
        <v>529</v>
      </c>
      <c r="E70" s="30" t="s">
        <v>530</v>
      </c>
      <c r="F70" s="29">
        <f t="shared" si="7"/>
        <v>1</v>
      </c>
      <c r="G70" s="29" t="s">
        <v>3028</v>
      </c>
      <c r="H70" s="29" t="s">
        <v>5677</v>
      </c>
      <c r="I70" s="29" t="s">
        <v>277</v>
      </c>
      <c r="J70" s="29" t="s">
        <v>5678</v>
      </c>
      <c r="L70" s="29" t="s">
        <v>312</v>
      </c>
      <c r="M70" s="29">
        <f>IF(L70="비해당","-",VLOOKUP(G70,자격증backdata!A:E,3,0))</f>
        <v>0</v>
      </c>
      <c r="N70" s="29" t="str">
        <f>IF(L70="비해당","-",VLOOKUP(G70,자격증backdata!A:E,5,0))</f>
        <v>-</v>
      </c>
      <c r="O70" s="29">
        <f>IF(L70="비해당","-",IF(M70=1,VLOOKUP(G70,자격증backdata!A:E,4,0),0))</f>
        <v>0</v>
      </c>
      <c r="P70" s="29">
        <f t="shared" si="8"/>
        <v>0</v>
      </c>
      <c r="Q70" s="29">
        <f t="shared" si="9"/>
        <v>0</v>
      </c>
      <c r="R70" s="29">
        <f t="shared" si="10"/>
        <v>0</v>
      </c>
      <c r="S70" s="29">
        <f t="shared" si="11"/>
        <v>0</v>
      </c>
    </row>
    <row r="71" spans="1:19" ht="39.950000000000003" customHeight="1" x14ac:dyDescent="0.3">
      <c r="A71" s="4">
        <f t="shared" si="6"/>
        <v>43</v>
      </c>
      <c r="B71" s="4" t="s">
        <v>5761</v>
      </c>
      <c r="C71" s="4" t="s">
        <v>5762</v>
      </c>
      <c r="D71" s="4" t="s">
        <v>529</v>
      </c>
      <c r="E71" s="28" t="s">
        <v>530</v>
      </c>
      <c r="F71" s="4">
        <f t="shared" si="7"/>
        <v>1</v>
      </c>
      <c r="G71" s="4" t="s">
        <v>780</v>
      </c>
      <c r="H71" s="4" t="s">
        <v>5767</v>
      </c>
      <c r="I71" s="4" t="s">
        <v>5768</v>
      </c>
      <c r="J71" s="4" t="s">
        <v>4526</v>
      </c>
      <c r="L71" s="4" t="s">
        <v>312</v>
      </c>
      <c r="M71" s="4">
        <f>IF(L71="비해당","-",VLOOKUP(G71,자격증backdata!A:E,3,0))</f>
        <v>1</v>
      </c>
      <c r="N71" s="4" t="str">
        <f>IF(L71="비해당","-",VLOOKUP(G71,자격증backdata!A:E,5,0))</f>
        <v>국가기술</v>
      </c>
      <c r="O71" s="4">
        <f>IF(L71="비해당","-",IF(M71=1,VLOOKUP(G71,자격증backdata!A:E,4,0),0))</f>
        <v>3</v>
      </c>
      <c r="P71" s="4">
        <f t="shared" si="8"/>
        <v>0</v>
      </c>
      <c r="Q71" s="4">
        <f t="shared" si="9"/>
        <v>3</v>
      </c>
      <c r="R71" s="4">
        <f t="shared" si="10"/>
        <v>3</v>
      </c>
      <c r="S71" s="4">
        <f t="shared" si="11"/>
        <v>0</v>
      </c>
    </row>
    <row r="72" spans="1:19" ht="39.950000000000003" customHeight="1" x14ac:dyDescent="0.3">
      <c r="A72" s="4">
        <f t="shared" si="6"/>
        <v>43</v>
      </c>
      <c r="B72" s="4" t="s">
        <v>5761</v>
      </c>
      <c r="C72" s="4" t="s">
        <v>5762</v>
      </c>
      <c r="D72" s="4" t="s">
        <v>529</v>
      </c>
      <c r="E72" s="28" t="s">
        <v>530</v>
      </c>
      <c r="F72" s="4">
        <f t="shared" si="7"/>
        <v>2</v>
      </c>
      <c r="G72" s="4" t="s">
        <v>568</v>
      </c>
      <c r="H72" s="4" t="s">
        <v>459</v>
      </c>
      <c r="I72" s="4" t="s">
        <v>5769</v>
      </c>
      <c r="J72" s="4" t="s">
        <v>5770</v>
      </c>
      <c r="L72" s="4" t="s">
        <v>312</v>
      </c>
      <c r="M72" s="4">
        <f>IF(L72="비해당","-",VLOOKUP(G72,자격증backdata!A:E,3,0))</f>
        <v>1</v>
      </c>
      <c r="N72" s="4" t="str">
        <f>IF(L72="비해당","-",VLOOKUP(G72,자격증backdata!A:E,5,0))</f>
        <v>국가기술</v>
      </c>
      <c r="O72" s="4">
        <f>IF(L72="비해당","-",IF(M72=1,VLOOKUP(G72,자격증backdata!A:E,4,0),0))</f>
        <v>3</v>
      </c>
      <c r="P72" s="4">
        <f t="shared" si="8"/>
        <v>0</v>
      </c>
      <c r="Q72" s="4">
        <f t="shared" si="9"/>
        <v>3</v>
      </c>
      <c r="R72" s="4">
        <f t="shared" si="10"/>
        <v>3</v>
      </c>
      <c r="S72" s="4">
        <f t="shared" si="11"/>
        <v>0</v>
      </c>
    </row>
    <row r="73" spans="1:19" ht="39.950000000000003" customHeight="1" x14ac:dyDescent="0.3">
      <c r="A73" s="29">
        <f t="shared" si="6"/>
        <v>44</v>
      </c>
      <c r="B73" s="29" t="s">
        <v>5821</v>
      </c>
      <c r="C73" s="29" t="s">
        <v>5822</v>
      </c>
      <c r="D73" s="4" t="s">
        <v>529</v>
      </c>
      <c r="E73" s="30" t="s">
        <v>530</v>
      </c>
      <c r="F73" s="29">
        <f t="shared" si="7"/>
        <v>1</v>
      </c>
      <c r="G73" s="29" t="s">
        <v>295</v>
      </c>
      <c r="H73" s="29" t="s">
        <v>296</v>
      </c>
      <c r="I73" s="29" t="s">
        <v>5827</v>
      </c>
      <c r="J73" s="29" t="s">
        <v>1268</v>
      </c>
      <c r="L73" s="29" t="s">
        <v>312</v>
      </c>
      <c r="M73" s="29">
        <f>IF(L73="비해당","-",VLOOKUP(G73,자격증backdata!A:E,3,0))</f>
        <v>1</v>
      </c>
      <c r="N73" s="29" t="str">
        <f>IF(L73="비해당","-",VLOOKUP(G73,자격증backdata!A:E,5,0))</f>
        <v>한국사</v>
      </c>
      <c r="O73" s="29">
        <f>IF(L73="비해당","-",IF(M73=1,VLOOKUP(G73,자격증backdata!A:E,4,0),0))</f>
        <v>5</v>
      </c>
      <c r="P73" s="29">
        <f t="shared" si="8"/>
        <v>5</v>
      </c>
      <c r="Q73" s="29">
        <f t="shared" si="9"/>
        <v>0</v>
      </c>
      <c r="R73" s="29">
        <f t="shared" si="10"/>
        <v>5</v>
      </c>
      <c r="S73" s="29">
        <f t="shared" si="11"/>
        <v>0</v>
      </c>
    </row>
    <row r="74" spans="1:19" ht="39.950000000000003" customHeight="1" x14ac:dyDescent="0.3">
      <c r="A74" s="29">
        <f t="shared" si="6"/>
        <v>44</v>
      </c>
      <c r="B74" s="29" t="s">
        <v>5821</v>
      </c>
      <c r="C74" s="29" t="s">
        <v>5822</v>
      </c>
      <c r="D74" s="4" t="s">
        <v>529</v>
      </c>
      <c r="E74" s="30" t="s">
        <v>530</v>
      </c>
      <c r="F74" s="29">
        <f t="shared" si="7"/>
        <v>2</v>
      </c>
      <c r="G74" s="29" t="s">
        <v>5828</v>
      </c>
      <c r="H74" s="29" t="s">
        <v>5829</v>
      </c>
      <c r="I74" s="29" t="s">
        <v>5830</v>
      </c>
      <c r="J74" s="29" t="s">
        <v>5831</v>
      </c>
      <c r="L74" s="29" t="s">
        <v>312</v>
      </c>
      <c r="M74" s="29">
        <f>IF(L74="비해당","-",VLOOKUP(G74,자격증backdata!A:E,3,0))</f>
        <v>0</v>
      </c>
      <c r="N74" s="29" t="str">
        <f>IF(L74="비해당","-",VLOOKUP(G74,자격증backdata!A:E,5,0))</f>
        <v>-</v>
      </c>
      <c r="O74" s="29">
        <f>IF(L74="비해당","-",IF(M74=1,VLOOKUP(G74,자격증backdata!A:E,4,0),0))</f>
        <v>0</v>
      </c>
      <c r="P74" s="29">
        <f t="shared" si="8"/>
        <v>5</v>
      </c>
      <c r="Q74" s="29">
        <f t="shared" si="9"/>
        <v>0</v>
      </c>
      <c r="R74" s="29">
        <f t="shared" si="10"/>
        <v>5</v>
      </c>
      <c r="S74" s="29">
        <f t="shared" si="11"/>
        <v>0</v>
      </c>
    </row>
    <row r="75" spans="1:19" ht="39.950000000000003" customHeight="1" x14ac:dyDescent="0.3">
      <c r="A75" s="4">
        <f t="shared" si="6"/>
        <v>45</v>
      </c>
      <c r="B75" s="4" t="s">
        <v>6082</v>
      </c>
      <c r="C75" s="4" t="s">
        <v>6083</v>
      </c>
      <c r="D75" s="4" t="s">
        <v>529</v>
      </c>
      <c r="E75" s="28" t="s">
        <v>530</v>
      </c>
      <c r="F75" s="4">
        <f t="shared" si="7"/>
        <v>1</v>
      </c>
      <c r="G75" s="4" t="s">
        <v>11687</v>
      </c>
      <c r="H75" s="4" t="s">
        <v>277</v>
      </c>
      <c r="I75" s="4" t="s">
        <v>277</v>
      </c>
      <c r="J75" s="4" t="s">
        <v>277</v>
      </c>
      <c r="L75" s="4" t="s">
        <v>312</v>
      </c>
      <c r="M75" s="4">
        <f>IF(L75="비해당","-",VLOOKUP(G75,자격증backdata!A:E,3,0))</f>
        <v>0</v>
      </c>
      <c r="N75" s="4" t="str">
        <f>IF(L75="비해당","-",VLOOKUP(G75,자격증backdata!A:E,5,0))</f>
        <v>-</v>
      </c>
      <c r="O75" s="4">
        <f>IF(L75="비해당","-",IF(M75=1,VLOOKUP(G75,자격증backdata!A:E,4,0),0))</f>
        <v>0</v>
      </c>
      <c r="P75" s="4">
        <f t="shared" si="8"/>
        <v>0</v>
      </c>
      <c r="Q75" s="4">
        <f t="shared" si="9"/>
        <v>0</v>
      </c>
      <c r="R75" s="4">
        <f t="shared" si="10"/>
        <v>0</v>
      </c>
      <c r="S75" s="4">
        <f t="shared" si="11"/>
        <v>0</v>
      </c>
    </row>
    <row r="76" spans="1:19" ht="39.950000000000003" customHeight="1" x14ac:dyDescent="0.3">
      <c r="A76" s="29">
        <f t="shared" si="6"/>
        <v>46</v>
      </c>
      <c r="B76" s="29" t="s">
        <v>6359</v>
      </c>
      <c r="C76" s="29" t="s">
        <v>6360</v>
      </c>
      <c r="D76" s="4" t="s">
        <v>529</v>
      </c>
      <c r="E76" s="30" t="s">
        <v>530</v>
      </c>
      <c r="F76" s="29">
        <f t="shared" si="7"/>
        <v>1</v>
      </c>
      <c r="G76" s="29" t="s">
        <v>295</v>
      </c>
      <c r="H76" s="29" t="s">
        <v>296</v>
      </c>
      <c r="I76" s="29" t="s">
        <v>6367</v>
      </c>
      <c r="J76" s="29" t="s">
        <v>5167</v>
      </c>
      <c r="L76" s="29" t="s">
        <v>312</v>
      </c>
      <c r="M76" s="29">
        <f>IF(L76="비해당","-",VLOOKUP(G76,자격증backdata!A:E,3,0))</f>
        <v>1</v>
      </c>
      <c r="N76" s="29" t="str">
        <f>IF(L76="비해당","-",VLOOKUP(G76,자격증backdata!A:E,5,0))</f>
        <v>한국사</v>
      </c>
      <c r="O76" s="29">
        <f>IF(L76="비해당","-",IF(M76=1,VLOOKUP(G76,자격증backdata!A:E,4,0),0))</f>
        <v>5</v>
      </c>
      <c r="P76" s="29">
        <f t="shared" si="8"/>
        <v>5</v>
      </c>
      <c r="Q76" s="29">
        <f t="shared" si="9"/>
        <v>5</v>
      </c>
      <c r="R76" s="29">
        <f t="shared" si="10"/>
        <v>10</v>
      </c>
      <c r="S76" s="29">
        <f t="shared" si="11"/>
        <v>0</v>
      </c>
    </row>
    <row r="77" spans="1:19" ht="39.950000000000003" customHeight="1" x14ac:dyDescent="0.3">
      <c r="A77" s="29">
        <f t="shared" si="6"/>
        <v>46</v>
      </c>
      <c r="B77" s="29" t="s">
        <v>6359</v>
      </c>
      <c r="C77" s="29" t="s">
        <v>6360</v>
      </c>
      <c r="D77" s="4" t="s">
        <v>529</v>
      </c>
      <c r="E77" s="30" t="s">
        <v>530</v>
      </c>
      <c r="F77" s="29">
        <f t="shared" si="7"/>
        <v>2</v>
      </c>
      <c r="G77" s="29" t="s">
        <v>458</v>
      </c>
      <c r="H77" s="29" t="s">
        <v>459</v>
      </c>
      <c r="I77" s="29" t="s">
        <v>6368</v>
      </c>
      <c r="J77" s="29" t="s">
        <v>3854</v>
      </c>
      <c r="L77" s="29" t="s">
        <v>312</v>
      </c>
      <c r="M77" s="29">
        <f>IF(L77="비해당","-",VLOOKUP(G77,자격증backdata!A:E,3,0))</f>
        <v>1</v>
      </c>
      <c r="N77" s="29" t="str">
        <f>IF(L77="비해당","-",VLOOKUP(G77,자격증backdata!A:E,5,0))</f>
        <v>국가기술</v>
      </c>
      <c r="O77" s="29">
        <f>IF(L77="비해당","-",IF(M77=1,VLOOKUP(G77,자격증backdata!A:E,4,0),0))</f>
        <v>5</v>
      </c>
      <c r="P77" s="29">
        <f t="shared" si="8"/>
        <v>5</v>
      </c>
      <c r="Q77" s="29">
        <f t="shared" si="9"/>
        <v>5</v>
      </c>
      <c r="R77" s="29">
        <f t="shared" si="10"/>
        <v>10</v>
      </c>
      <c r="S77" s="29">
        <f t="shared" si="11"/>
        <v>0</v>
      </c>
    </row>
    <row r="78" spans="1:19" ht="39.950000000000003" customHeight="1" x14ac:dyDescent="0.3">
      <c r="A78" s="4">
        <f t="shared" si="6"/>
        <v>47</v>
      </c>
      <c r="B78" s="4" t="s">
        <v>6409</v>
      </c>
      <c r="C78" s="4" t="s">
        <v>6410</v>
      </c>
      <c r="D78" s="4" t="s">
        <v>529</v>
      </c>
      <c r="E78" s="28" t="s">
        <v>530</v>
      </c>
      <c r="F78" s="4">
        <f t="shared" si="7"/>
        <v>1</v>
      </c>
      <c r="G78" s="4" t="s">
        <v>295</v>
      </c>
      <c r="H78" s="4" t="s">
        <v>296</v>
      </c>
      <c r="I78" s="4" t="s">
        <v>6417</v>
      </c>
      <c r="J78" s="4" t="s">
        <v>2265</v>
      </c>
      <c r="L78" s="4" t="s">
        <v>312</v>
      </c>
      <c r="M78" s="4">
        <f>IF(L78="비해당","-",VLOOKUP(G78,자격증backdata!A:E,3,0))</f>
        <v>1</v>
      </c>
      <c r="N78" s="4" t="str">
        <f>IF(L78="비해당","-",VLOOKUP(G78,자격증backdata!A:E,5,0))</f>
        <v>한국사</v>
      </c>
      <c r="O78" s="4">
        <f>IF(L78="비해당","-",IF(M78=1,VLOOKUP(G78,자격증backdata!A:E,4,0),0))</f>
        <v>5</v>
      </c>
      <c r="P78" s="4">
        <f t="shared" si="8"/>
        <v>5</v>
      </c>
      <c r="Q78" s="4">
        <f t="shared" si="9"/>
        <v>5</v>
      </c>
      <c r="R78" s="4">
        <f t="shared" si="10"/>
        <v>10</v>
      </c>
      <c r="S78" s="4">
        <f t="shared" si="11"/>
        <v>0</v>
      </c>
    </row>
    <row r="79" spans="1:19" ht="39.950000000000003" customHeight="1" x14ac:dyDescent="0.3">
      <c r="A79" s="4">
        <f t="shared" si="6"/>
        <v>47</v>
      </c>
      <c r="B79" s="4" t="s">
        <v>6409</v>
      </c>
      <c r="C79" s="4" t="s">
        <v>6410</v>
      </c>
      <c r="D79" s="4" t="s">
        <v>529</v>
      </c>
      <c r="E79" s="28" t="s">
        <v>530</v>
      </c>
      <c r="F79" s="4">
        <f t="shared" si="7"/>
        <v>2</v>
      </c>
      <c r="G79" s="4" t="s">
        <v>1500</v>
      </c>
      <c r="H79" s="4" t="s">
        <v>367</v>
      </c>
      <c r="I79" s="4" t="s">
        <v>6418</v>
      </c>
      <c r="J79" s="4" t="s">
        <v>3088</v>
      </c>
      <c r="L79" s="4" t="s">
        <v>312</v>
      </c>
      <c r="M79" s="4">
        <f>IF(L79="비해당","-",VLOOKUP(G79,자격증backdata!A:E,3,0))</f>
        <v>1</v>
      </c>
      <c r="N79" s="4" t="str">
        <f>IF(L79="비해당","-",VLOOKUP(G79,자격증backdata!A:E,5,0))</f>
        <v>국가기술</v>
      </c>
      <c r="O79" s="4">
        <f>IF(L79="비해당","-",IF(M79=1,VLOOKUP(G79,자격증backdata!A:E,4,0),0))</f>
        <v>5</v>
      </c>
      <c r="P79" s="4">
        <f t="shared" si="8"/>
        <v>5</v>
      </c>
      <c r="Q79" s="4">
        <f t="shared" si="9"/>
        <v>5</v>
      </c>
      <c r="R79" s="4">
        <f t="shared" si="10"/>
        <v>10</v>
      </c>
      <c r="S79" s="4">
        <f t="shared" si="11"/>
        <v>0</v>
      </c>
    </row>
    <row r="80" spans="1:19" ht="39.950000000000003" customHeight="1" x14ac:dyDescent="0.3">
      <c r="A80" s="29">
        <f t="shared" si="6"/>
        <v>48</v>
      </c>
      <c r="B80" s="29" t="s">
        <v>6468</v>
      </c>
      <c r="C80" s="29" t="s">
        <v>6469</v>
      </c>
      <c r="D80" s="4" t="s">
        <v>529</v>
      </c>
      <c r="E80" s="30" t="s">
        <v>530</v>
      </c>
      <c r="F80" s="29">
        <f t="shared" si="7"/>
        <v>1</v>
      </c>
      <c r="G80" s="29" t="s">
        <v>6477</v>
      </c>
      <c r="H80" s="29" t="s">
        <v>459</v>
      </c>
      <c r="I80" s="29" t="s">
        <v>6478</v>
      </c>
      <c r="J80" s="29" t="s">
        <v>6479</v>
      </c>
      <c r="L80" s="29" t="s">
        <v>312</v>
      </c>
      <c r="M80" s="29">
        <f>IF(L80="비해당","-",VLOOKUP(G80,자격증backdata!A:E,3,0))</f>
        <v>1</v>
      </c>
      <c r="N80" s="29" t="str">
        <f>IF(L80="비해당","-",VLOOKUP(G80,자격증backdata!A:E,5,0))</f>
        <v>국가기술</v>
      </c>
      <c r="O80" s="29">
        <f>IF(L80="비해당","-",IF(M80=1,VLOOKUP(G80,자격증backdata!A:E,4,0),0))</f>
        <v>5</v>
      </c>
      <c r="P80" s="29">
        <f t="shared" si="8"/>
        <v>5</v>
      </c>
      <c r="Q80" s="29">
        <f t="shared" si="9"/>
        <v>5</v>
      </c>
      <c r="R80" s="29">
        <f t="shared" si="10"/>
        <v>10</v>
      </c>
      <c r="S80" s="29">
        <f t="shared" si="11"/>
        <v>0</v>
      </c>
    </row>
    <row r="81" spans="1:19" ht="39.950000000000003" customHeight="1" x14ac:dyDescent="0.3">
      <c r="A81" s="29">
        <f t="shared" si="6"/>
        <v>48</v>
      </c>
      <c r="B81" s="29" t="s">
        <v>6468</v>
      </c>
      <c r="C81" s="29" t="s">
        <v>6469</v>
      </c>
      <c r="D81" s="4" t="s">
        <v>529</v>
      </c>
      <c r="E81" s="30" t="s">
        <v>530</v>
      </c>
      <c r="F81" s="29">
        <f t="shared" si="7"/>
        <v>2</v>
      </c>
      <c r="G81" s="29" t="s">
        <v>295</v>
      </c>
      <c r="H81" s="29" t="s">
        <v>296</v>
      </c>
      <c r="I81" s="29" t="s">
        <v>6480</v>
      </c>
      <c r="J81" s="29" t="s">
        <v>1020</v>
      </c>
      <c r="L81" s="29" t="s">
        <v>312</v>
      </c>
      <c r="M81" s="29">
        <f>IF(L81="비해당","-",VLOOKUP(G81,자격증backdata!A:E,3,0))</f>
        <v>1</v>
      </c>
      <c r="N81" s="29" t="str">
        <f>IF(L81="비해당","-",VLOOKUP(G81,자격증backdata!A:E,5,0))</f>
        <v>한국사</v>
      </c>
      <c r="O81" s="29">
        <f>IF(L81="비해당","-",IF(M81=1,VLOOKUP(G81,자격증backdata!A:E,4,0),0))</f>
        <v>5</v>
      </c>
      <c r="P81" s="29">
        <f t="shared" si="8"/>
        <v>5</v>
      </c>
      <c r="Q81" s="29">
        <f t="shared" si="9"/>
        <v>5</v>
      </c>
      <c r="R81" s="29">
        <f t="shared" si="10"/>
        <v>10</v>
      </c>
      <c r="S81" s="29">
        <f t="shared" si="11"/>
        <v>0</v>
      </c>
    </row>
    <row r="82" spans="1:19" ht="39.950000000000003" customHeight="1" x14ac:dyDescent="0.3">
      <c r="A82" s="4">
        <f t="shared" si="6"/>
        <v>49</v>
      </c>
      <c r="B82" s="4" t="s">
        <v>6513</v>
      </c>
      <c r="C82" s="4" t="s">
        <v>6514</v>
      </c>
      <c r="D82" s="4" t="s">
        <v>529</v>
      </c>
      <c r="E82" s="28" t="s">
        <v>530</v>
      </c>
      <c r="F82" s="4">
        <f t="shared" si="7"/>
        <v>1</v>
      </c>
      <c r="G82" s="4" t="s">
        <v>3308</v>
      </c>
      <c r="H82" s="4" t="s">
        <v>572</v>
      </c>
      <c r="I82" s="4" t="s">
        <v>6520</v>
      </c>
      <c r="J82" s="4" t="s">
        <v>6521</v>
      </c>
      <c r="L82" s="4" t="s">
        <v>312</v>
      </c>
      <c r="M82" s="4">
        <f>IF(L82="비해당","-",VLOOKUP(G82,자격증backdata!A:E,3,0))</f>
        <v>1</v>
      </c>
      <c r="N82" s="4" t="str">
        <f>IF(L82="비해당","-",VLOOKUP(G82,자격증backdata!A:E,5,0))</f>
        <v>국가기술</v>
      </c>
      <c r="O82" s="4">
        <f>IF(L82="비해당","-",IF(M82=1,VLOOKUP(G82,자격증backdata!A:E,4,0),0))</f>
        <v>5</v>
      </c>
      <c r="P82" s="4">
        <f t="shared" si="8"/>
        <v>3</v>
      </c>
      <c r="Q82" s="4">
        <f t="shared" si="9"/>
        <v>5</v>
      </c>
      <c r="R82" s="4">
        <f t="shared" si="10"/>
        <v>8</v>
      </c>
      <c r="S82" s="4">
        <f t="shared" si="11"/>
        <v>0</v>
      </c>
    </row>
    <row r="83" spans="1:19" ht="39.950000000000003" customHeight="1" x14ac:dyDescent="0.3">
      <c r="A83" s="4">
        <f t="shared" si="6"/>
        <v>49</v>
      </c>
      <c r="B83" s="4" t="s">
        <v>6513</v>
      </c>
      <c r="C83" s="4" t="s">
        <v>6514</v>
      </c>
      <c r="D83" s="4" t="s">
        <v>529</v>
      </c>
      <c r="E83" s="28" t="s">
        <v>530</v>
      </c>
      <c r="F83" s="4">
        <f t="shared" si="7"/>
        <v>2</v>
      </c>
      <c r="G83" s="4" t="s">
        <v>803</v>
      </c>
      <c r="H83" s="4" t="s">
        <v>296</v>
      </c>
      <c r="I83" s="4" t="s">
        <v>6522</v>
      </c>
      <c r="J83" s="4" t="s">
        <v>2857</v>
      </c>
      <c r="L83" s="4" t="s">
        <v>312</v>
      </c>
      <c r="M83" s="4">
        <f>IF(L83="비해당","-",VLOOKUP(G83,자격증backdata!A:E,3,0))</f>
        <v>1</v>
      </c>
      <c r="N83" s="4" t="str">
        <f>IF(L83="비해당","-",VLOOKUP(G83,자격증backdata!A:E,5,0))</f>
        <v>한국사</v>
      </c>
      <c r="O83" s="4">
        <f>IF(L83="비해당","-",IF(M83=1,VLOOKUP(G83,자격증backdata!A:E,4,0),0))</f>
        <v>3</v>
      </c>
      <c r="P83" s="4">
        <f t="shared" si="8"/>
        <v>3</v>
      </c>
      <c r="Q83" s="4">
        <f t="shared" si="9"/>
        <v>5</v>
      </c>
      <c r="R83" s="4">
        <f t="shared" si="10"/>
        <v>8</v>
      </c>
      <c r="S83" s="4">
        <f t="shared" si="11"/>
        <v>0</v>
      </c>
    </row>
    <row r="84" spans="1:19" ht="39.950000000000003" customHeight="1" x14ac:dyDescent="0.3">
      <c r="A84" s="29">
        <f t="shared" si="6"/>
        <v>50</v>
      </c>
      <c r="B84" s="29" t="s">
        <v>6765</v>
      </c>
      <c r="C84" s="29" t="s">
        <v>6766</v>
      </c>
      <c r="D84" s="4" t="s">
        <v>529</v>
      </c>
      <c r="E84" s="30" t="s">
        <v>530</v>
      </c>
      <c r="F84" s="29">
        <f t="shared" si="7"/>
        <v>1</v>
      </c>
      <c r="G84" s="29" t="s">
        <v>295</v>
      </c>
      <c r="H84" s="29" t="s">
        <v>296</v>
      </c>
      <c r="I84" s="29" t="s">
        <v>6772</v>
      </c>
      <c r="J84" s="29" t="s">
        <v>1268</v>
      </c>
      <c r="L84" s="29" t="s">
        <v>312</v>
      </c>
      <c r="M84" s="29">
        <f>IF(L84="비해당","-",VLOOKUP(G84,자격증backdata!A:E,3,0))</f>
        <v>1</v>
      </c>
      <c r="N84" s="29" t="str">
        <f>IF(L84="비해당","-",VLOOKUP(G84,자격증backdata!A:E,5,0))</f>
        <v>한국사</v>
      </c>
      <c r="O84" s="29">
        <f>IF(L84="비해당","-",IF(M84=1,VLOOKUP(G84,자격증backdata!A:E,4,0),0))</f>
        <v>5</v>
      </c>
      <c r="P84" s="29">
        <f t="shared" si="8"/>
        <v>5</v>
      </c>
      <c r="Q84" s="29">
        <f t="shared" si="9"/>
        <v>0</v>
      </c>
      <c r="R84" s="29">
        <f t="shared" si="10"/>
        <v>5</v>
      </c>
      <c r="S84" s="29">
        <f t="shared" si="11"/>
        <v>0</v>
      </c>
    </row>
    <row r="85" spans="1:19" ht="39.950000000000003" customHeight="1" x14ac:dyDescent="0.3">
      <c r="A85" s="4">
        <f t="shared" si="6"/>
        <v>51</v>
      </c>
      <c r="B85" s="4" t="s">
        <v>6993</v>
      </c>
      <c r="C85" s="4" t="s">
        <v>6994</v>
      </c>
      <c r="D85" s="4" t="s">
        <v>529</v>
      </c>
      <c r="E85" s="28" t="s">
        <v>530</v>
      </c>
      <c r="F85" s="4">
        <f t="shared" si="7"/>
        <v>1</v>
      </c>
      <c r="G85" s="4" t="s">
        <v>11687</v>
      </c>
      <c r="H85" s="4" t="s">
        <v>277</v>
      </c>
      <c r="I85" s="4" t="s">
        <v>277</v>
      </c>
      <c r="J85" s="4" t="s">
        <v>277</v>
      </c>
      <c r="L85" s="4" t="s">
        <v>312</v>
      </c>
      <c r="M85" s="4">
        <f>IF(L85="비해당","-",VLOOKUP(G85,자격증backdata!A:E,3,0))</f>
        <v>0</v>
      </c>
      <c r="N85" s="4" t="str">
        <f>IF(L85="비해당","-",VLOOKUP(G85,자격증backdata!A:E,5,0))</f>
        <v>-</v>
      </c>
      <c r="O85" s="4">
        <f>IF(L85="비해당","-",IF(M85=1,VLOOKUP(G85,자격증backdata!A:E,4,0),0))</f>
        <v>0</v>
      </c>
      <c r="P85" s="4">
        <f t="shared" si="8"/>
        <v>0</v>
      </c>
      <c r="Q85" s="4">
        <f t="shared" si="9"/>
        <v>0</v>
      </c>
      <c r="R85" s="4">
        <f t="shared" si="10"/>
        <v>0</v>
      </c>
      <c r="S85" s="4">
        <f t="shared" si="11"/>
        <v>0</v>
      </c>
    </row>
    <row r="86" spans="1:19" ht="39.950000000000003" customHeight="1" x14ac:dyDescent="0.3">
      <c r="A86" s="29">
        <f t="shared" si="6"/>
        <v>52</v>
      </c>
      <c r="B86" s="29" t="s">
        <v>7044</v>
      </c>
      <c r="C86" s="29" t="s">
        <v>7045</v>
      </c>
      <c r="D86" s="4" t="s">
        <v>529</v>
      </c>
      <c r="E86" s="30" t="s">
        <v>530</v>
      </c>
      <c r="F86" s="29">
        <f t="shared" si="7"/>
        <v>1</v>
      </c>
      <c r="G86" s="29" t="s">
        <v>458</v>
      </c>
      <c r="H86" s="29" t="s">
        <v>459</v>
      </c>
      <c r="I86" s="29" t="s">
        <v>7050</v>
      </c>
      <c r="J86" s="29" t="s">
        <v>2612</v>
      </c>
      <c r="L86" s="29" t="s">
        <v>312</v>
      </c>
      <c r="M86" s="29">
        <f>IF(L86="비해당","-",VLOOKUP(G86,자격증backdata!A:E,3,0))</f>
        <v>1</v>
      </c>
      <c r="N86" s="29" t="str">
        <f>IF(L86="비해당","-",VLOOKUP(G86,자격증backdata!A:E,5,0))</f>
        <v>국가기술</v>
      </c>
      <c r="O86" s="29">
        <f>IF(L86="비해당","-",IF(M86=1,VLOOKUP(G86,자격증backdata!A:E,4,0),0))</f>
        <v>5</v>
      </c>
      <c r="P86" s="29">
        <f t="shared" si="8"/>
        <v>3</v>
      </c>
      <c r="Q86" s="29">
        <f t="shared" si="9"/>
        <v>5</v>
      </c>
      <c r="R86" s="29">
        <f t="shared" si="10"/>
        <v>8</v>
      </c>
      <c r="S86" s="29">
        <f t="shared" si="11"/>
        <v>0</v>
      </c>
    </row>
    <row r="87" spans="1:19" ht="39.950000000000003" customHeight="1" x14ac:dyDescent="0.3">
      <c r="A87" s="29">
        <f t="shared" si="6"/>
        <v>52</v>
      </c>
      <c r="B87" s="29" t="s">
        <v>7044</v>
      </c>
      <c r="C87" s="29" t="s">
        <v>7045</v>
      </c>
      <c r="D87" s="4" t="s">
        <v>529</v>
      </c>
      <c r="E87" s="30" t="s">
        <v>530</v>
      </c>
      <c r="F87" s="29">
        <f t="shared" si="7"/>
        <v>2</v>
      </c>
      <c r="G87" s="29" t="s">
        <v>803</v>
      </c>
      <c r="H87" s="29" t="s">
        <v>296</v>
      </c>
      <c r="I87" s="29" t="s">
        <v>7051</v>
      </c>
      <c r="J87" s="29" t="s">
        <v>2617</v>
      </c>
      <c r="L87" s="29" t="s">
        <v>312</v>
      </c>
      <c r="M87" s="29">
        <f>IF(L87="비해당","-",VLOOKUP(G87,자격증backdata!A:E,3,0))</f>
        <v>1</v>
      </c>
      <c r="N87" s="29" t="str">
        <f>IF(L87="비해당","-",VLOOKUP(G87,자격증backdata!A:E,5,0))</f>
        <v>한국사</v>
      </c>
      <c r="O87" s="29">
        <f>IF(L87="비해당","-",IF(M87=1,VLOOKUP(G87,자격증backdata!A:E,4,0),0))</f>
        <v>3</v>
      </c>
      <c r="P87" s="29">
        <f t="shared" si="8"/>
        <v>3</v>
      </c>
      <c r="Q87" s="29">
        <f t="shared" si="9"/>
        <v>5</v>
      </c>
      <c r="R87" s="29">
        <f t="shared" si="10"/>
        <v>8</v>
      </c>
      <c r="S87" s="29">
        <f t="shared" si="11"/>
        <v>0</v>
      </c>
    </row>
    <row r="88" spans="1:19" ht="39.950000000000003" customHeight="1" x14ac:dyDescent="0.3">
      <c r="A88" s="4">
        <f t="shared" si="6"/>
        <v>53</v>
      </c>
      <c r="B88" s="4" t="s">
        <v>7079</v>
      </c>
      <c r="C88" s="4" t="s">
        <v>7080</v>
      </c>
      <c r="D88" s="4" t="s">
        <v>529</v>
      </c>
      <c r="E88" s="28" t="s">
        <v>530</v>
      </c>
      <c r="F88" s="4">
        <f t="shared" si="7"/>
        <v>1</v>
      </c>
      <c r="G88" s="4" t="s">
        <v>295</v>
      </c>
      <c r="H88" s="4" t="s">
        <v>296</v>
      </c>
      <c r="I88" s="4" t="s">
        <v>7086</v>
      </c>
      <c r="J88" s="4" t="s">
        <v>463</v>
      </c>
      <c r="L88" s="4" t="s">
        <v>312</v>
      </c>
      <c r="M88" s="4">
        <f>IF(L88="비해당","-",VLOOKUP(G88,자격증backdata!A:E,3,0))</f>
        <v>1</v>
      </c>
      <c r="N88" s="4" t="str">
        <f>IF(L88="비해당","-",VLOOKUP(G88,자격증backdata!A:E,5,0))</f>
        <v>한국사</v>
      </c>
      <c r="O88" s="4">
        <f>IF(L88="비해당","-",IF(M88=1,VLOOKUP(G88,자격증backdata!A:E,4,0),0))</f>
        <v>5</v>
      </c>
      <c r="P88" s="4">
        <f t="shared" si="8"/>
        <v>5</v>
      </c>
      <c r="Q88" s="4">
        <f t="shared" si="9"/>
        <v>5</v>
      </c>
      <c r="R88" s="4">
        <f t="shared" si="10"/>
        <v>10</v>
      </c>
      <c r="S88" s="4">
        <f t="shared" si="11"/>
        <v>0</v>
      </c>
    </row>
    <row r="89" spans="1:19" ht="39.950000000000003" customHeight="1" x14ac:dyDescent="0.3">
      <c r="A89" s="4">
        <f t="shared" si="6"/>
        <v>53</v>
      </c>
      <c r="B89" s="4" t="s">
        <v>7079</v>
      </c>
      <c r="C89" s="4" t="s">
        <v>7080</v>
      </c>
      <c r="D89" s="4" t="s">
        <v>529</v>
      </c>
      <c r="E89" s="28" t="s">
        <v>530</v>
      </c>
      <c r="F89" s="4">
        <f t="shared" si="7"/>
        <v>2</v>
      </c>
      <c r="G89" s="4" t="s">
        <v>458</v>
      </c>
      <c r="H89" s="4" t="s">
        <v>459</v>
      </c>
      <c r="I89" s="4" t="s">
        <v>7087</v>
      </c>
      <c r="J89" s="4" t="s">
        <v>3909</v>
      </c>
      <c r="L89" s="4" t="s">
        <v>312</v>
      </c>
      <c r="M89" s="4">
        <f>IF(L89="비해당","-",VLOOKUP(G89,자격증backdata!A:E,3,0))</f>
        <v>1</v>
      </c>
      <c r="N89" s="4" t="str">
        <f>IF(L89="비해당","-",VLOOKUP(G89,자격증backdata!A:E,5,0))</f>
        <v>국가기술</v>
      </c>
      <c r="O89" s="4">
        <f>IF(L89="비해당","-",IF(M89=1,VLOOKUP(G89,자격증backdata!A:E,4,0),0))</f>
        <v>5</v>
      </c>
      <c r="P89" s="4">
        <f t="shared" si="8"/>
        <v>5</v>
      </c>
      <c r="Q89" s="4">
        <f t="shared" si="9"/>
        <v>5</v>
      </c>
      <c r="R89" s="4">
        <f t="shared" si="10"/>
        <v>10</v>
      </c>
      <c r="S89" s="4">
        <f t="shared" si="11"/>
        <v>0</v>
      </c>
    </row>
    <row r="90" spans="1:19" ht="39.950000000000003" customHeight="1" x14ac:dyDescent="0.3">
      <c r="A90" s="29">
        <f t="shared" si="6"/>
        <v>54</v>
      </c>
      <c r="B90" s="29" t="s">
        <v>7157</v>
      </c>
      <c r="C90" s="29" t="s">
        <v>7158</v>
      </c>
      <c r="D90" s="4" t="s">
        <v>529</v>
      </c>
      <c r="E90" s="30" t="s">
        <v>530</v>
      </c>
      <c r="F90" s="29">
        <f t="shared" si="7"/>
        <v>1</v>
      </c>
      <c r="G90" s="29" t="s">
        <v>11687</v>
      </c>
      <c r="H90" s="29" t="s">
        <v>277</v>
      </c>
      <c r="I90" s="29" t="s">
        <v>277</v>
      </c>
      <c r="J90" s="29" t="s">
        <v>277</v>
      </c>
      <c r="L90" s="29" t="s">
        <v>312</v>
      </c>
      <c r="M90" s="29">
        <f>IF(L90="비해당","-",VLOOKUP(G90,자격증backdata!A:E,3,0))</f>
        <v>0</v>
      </c>
      <c r="N90" s="29" t="str">
        <f>IF(L90="비해당","-",VLOOKUP(G90,자격증backdata!A:E,5,0))</f>
        <v>-</v>
      </c>
      <c r="O90" s="29">
        <f>IF(L90="비해당","-",IF(M90=1,VLOOKUP(G90,자격증backdata!A:E,4,0),0))</f>
        <v>0</v>
      </c>
      <c r="P90" s="29">
        <f t="shared" si="8"/>
        <v>0</v>
      </c>
      <c r="Q90" s="29">
        <f t="shared" si="9"/>
        <v>0</v>
      </c>
      <c r="R90" s="29">
        <f t="shared" si="10"/>
        <v>0</v>
      </c>
      <c r="S90" s="29">
        <f t="shared" si="11"/>
        <v>0</v>
      </c>
    </row>
    <row r="91" spans="1:19" ht="39.950000000000003" customHeight="1" x14ac:dyDescent="0.3">
      <c r="A91" s="4">
        <f t="shared" si="6"/>
        <v>55</v>
      </c>
      <c r="B91" s="4" t="s">
        <v>7217</v>
      </c>
      <c r="C91" s="4" t="s">
        <v>7218</v>
      </c>
      <c r="D91" s="4" t="s">
        <v>529</v>
      </c>
      <c r="E91" s="28" t="s">
        <v>530</v>
      </c>
      <c r="F91" s="4">
        <f t="shared" si="7"/>
        <v>1</v>
      </c>
      <c r="G91" s="4" t="s">
        <v>458</v>
      </c>
      <c r="H91" s="4" t="s">
        <v>459</v>
      </c>
      <c r="I91" s="4" t="s">
        <v>7227</v>
      </c>
      <c r="J91" s="4" t="s">
        <v>7228</v>
      </c>
      <c r="L91" s="4" t="s">
        <v>312</v>
      </c>
      <c r="M91" s="4">
        <f>IF(L91="비해당","-",VLOOKUP(G91,자격증backdata!A:E,3,0))</f>
        <v>1</v>
      </c>
      <c r="N91" s="4" t="str">
        <f>IF(L91="비해당","-",VLOOKUP(G91,자격증backdata!A:E,5,0))</f>
        <v>국가기술</v>
      </c>
      <c r="O91" s="4">
        <f>IF(L91="비해당","-",IF(M91=1,VLOOKUP(G91,자격증backdata!A:E,4,0),0))</f>
        <v>5</v>
      </c>
      <c r="P91" s="4">
        <f t="shared" si="8"/>
        <v>5</v>
      </c>
      <c r="Q91" s="4">
        <f t="shared" si="9"/>
        <v>5</v>
      </c>
      <c r="R91" s="4">
        <f t="shared" si="10"/>
        <v>10</v>
      </c>
      <c r="S91" s="4">
        <f t="shared" si="11"/>
        <v>0</v>
      </c>
    </row>
    <row r="92" spans="1:19" ht="39.950000000000003" customHeight="1" x14ac:dyDescent="0.3">
      <c r="A92" s="4">
        <f t="shared" si="6"/>
        <v>55</v>
      </c>
      <c r="B92" s="4" t="s">
        <v>7217</v>
      </c>
      <c r="C92" s="4" t="s">
        <v>7218</v>
      </c>
      <c r="D92" s="4" t="s">
        <v>529</v>
      </c>
      <c r="E92" s="28" t="s">
        <v>530</v>
      </c>
      <c r="F92" s="4">
        <f t="shared" si="7"/>
        <v>2</v>
      </c>
      <c r="G92" s="4" t="s">
        <v>295</v>
      </c>
      <c r="H92" s="4" t="s">
        <v>296</v>
      </c>
      <c r="I92" s="4" t="s">
        <v>7229</v>
      </c>
      <c r="J92" s="4" t="s">
        <v>2800</v>
      </c>
      <c r="L92" s="4" t="s">
        <v>312</v>
      </c>
      <c r="M92" s="4">
        <f>IF(L92="비해당","-",VLOOKUP(G92,자격증backdata!A:E,3,0))</f>
        <v>1</v>
      </c>
      <c r="N92" s="4" t="str">
        <f>IF(L92="비해당","-",VLOOKUP(G92,자격증backdata!A:E,5,0))</f>
        <v>한국사</v>
      </c>
      <c r="O92" s="4">
        <f>IF(L92="비해당","-",IF(M92=1,VLOOKUP(G92,자격증backdata!A:E,4,0),0))</f>
        <v>5</v>
      </c>
      <c r="P92" s="4">
        <f t="shared" si="8"/>
        <v>5</v>
      </c>
      <c r="Q92" s="4">
        <f t="shared" si="9"/>
        <v>5</v>
      </c>
      <c r="R92" s="4">
        <f t="shared" si="10"/>
        <v>10</v>
      </c>
      <c r="S92" s="4">
        <f t="shared" si="11"/>
        <v>0</v>
      </c>
    </row>
    <row r="93" spans="1:19" ht="39.950000000000003" customHeight="1" x14ac:dyDescent="0.3">
      <c r="A93" s="29">
        <f t="shared" si="6"/>
        <v>56</v>
      </c>
      <c r="B93" s="29" t="s">
        <v>7415</v>
      </c>
      <c r="C93" s="29" t="s">
        <v>7416</v>
      </c>
      <c r="D93" s="4" t="s">
        <v>529</v>
      </c>
      <c r="E93" s="30" t="s">
        <v>530</v>
      </c>
      <c r="F93" s="29">
        <f t="shared" si="7"/>
        <v>1</v>
      </c>
      <c r="G93" s="29" t="s">
        <v>612</v>
      </c>
      <c r="H93" s="29" t="s">
        <v>296</v>
      </c>
      <c r="I93" s="29" t="s">
        <v>7424</v>
      </c>
      <c r="J93" s="29" t="s">
        <v>1603</v>
      </c>
      <c r="L93" s="29" t="s">
        <v>312</v>
      </c>
      <c r="M93" s="29">
        <f>IF(L93="비해당","-",VLOOKUP(G93,자격증backdata!A:E,3,0))</f>
        <v>1</v>
      </c>
      <c r="N93" s="29" t="str">
        <f>IF(L93="비해당","-",VLOOKUP(G93,자격증backdata!A:E,5,0))</f>
        <v>한국사</v>
      </c>
      <c r="O93" s="29">
        <f>IF(L93="비해당","-",IF(M93=1,VLOOKUP(G93,자격증backdata!A:E,4,0),0))</f>
        <v>1</v>
      </c>
      <c r="P93" s="29">
        <f t="shared" si="8"/>
        <v>1</v>
      </c>
      <c r="Q93" s="29">
        <f t="shared" si="9"/>
        <v>0</v>
      </c>
      <c r="R93" s="29">
        <f t="shared" si="10"/>
        <v>1</v>
      </c>
      <c r="S93" s="29">
        <f t="shared" si="11"/>
        <v>0</v>
      </c>
    </row>
    <row r="94" spans="1:19" ht="39.950000000000003" customHeight="1" x14ac:dyDescent="0.3">
      <c r="A94" s="4">
        <f t="shared" si="6"/>
        <v>57</v>
      </c>
      <c r="B94" s="4" t="s">
        <v>7514</v>
      </c>
      <c r="C94" s="4" t="s">
        <v>7515</v>
      </c>
      <c r="D94" s="4" t="s">
        <v>529</v>
      </c>
      <c r="E94" s="28" t="s">
        <v>530</v>
      </c>
      <c r="F94" s="4">
        <f t="shared" si="7"/>
        <v>1</v>
      </c>
      <c r="G94" s="4" t="s">
        <v>568</v>
      </c>
      <c r="H94" s="4" t="s">
        <v>459</v>
      </c>
      <c r="I94" s="4" t="s">
        <v>7521</v>
      </c>
      <c r="J94" s="4" t="s">
        <v>7522</v>
      </c>
      <c r="L94" s="4" t="s">
        <v>312</v>
      </c>
      <c r="M94" s="4">
        <f>IF(L94="비해당","-",VLOOKUP(G94,자격증backdata!A:E,3,0))</f>
        <v>1</v>
      </c>
      <c r="N94" s="4" t="str">
        <f>IF(L94="비해당","-",VLOOKUP(G94,자격증backdata!A:E,5,0))</f>
        <v>국가기술</v>
      </c>
      <c r="O94" s="4">
        <f>IF(L94="비해당","-",IF(M94=1,VLOOKUP(G94,자격증backdata!A:E,4,0),0))</f>
        <v>3</v>
      </c>
      <c r="P94" s="4">
        <f t="shared" si="8"/>
        <v>0</v>
      </c>
      <c r="Q94" s="4">
        <f t="shared" si="9"/>
        <v>3</v>
      </c>
      <c r="R94" s="4">
        <f t="shared" si="10"/>
        <v>3</v>
      </c>
      <c r="S94" s="4">
        <f t="shared" si="11"/>
        <v>0</v>
      </c>
    </row>
    <row r="95" spans="1:19" ht="39.950000000000003" customHeight="1" x14ac:dyDescent="0.3">
      <c r="A95" s="4">
        <f t="shared" si="6"/>
        <v>57</v>
      </c>
      <c r="B95" s="4" t="s">
        <v>7514</v>
      </c>
      <c r="C95" s="4" t="s">
        <v>7515</v>
      </c>
      <c r="D95" s="4" t="s">
        <v>529</v>
      </c>
      <c r="E95" s="28" t="s">
        <v>530</v>
      </c>
      <c r="F95" s="4">
        <f t="shared" si="7"/>
        <v>2</v>
      </c>
      <c r="G95" s="4" t="s">
        <v>780</v>
      </c>
      <c r="H95" s="4" t="s">
        <v>572</v>
      </c>
      <c r="I95" s="4" t="s">
        <v>7523</v>
      </c>
      <c r="J95" s="4" t="s">
        <v>6521</v>
      </c>
      <c r="L95" s="4" t="s">
        <v>312</v>
      </c>
      <c r="M95" s="4">
        <f>IF(L95="비해당","-",VLOOKUP(G95,자격증backdata!A:E,3,0))</f>
        <v>1</v>
      </c>
      <c r="N95" s="4" t="str">
        <f>IF(L95="비해당","-",VLOOKUP(G95,자격증backdata!A:E,5,0))</f>
        <v>국가기술</v>
      </c>
      <c r="O95" s="4">
        <f>IF(L95="비해당","-",IF(M95=1,VLOOKUP(G95,자격증backdata!A:E,4,0),0))</f>
        <v>3</v>
      </c>
      <c r="P95" s="4">
        <f t="shared" si="8"/>
        <v>0</v>
      </c>
      <c r="Q95" s="4">
        <f t="shared" si="9"/>
        <v>3</v>
      </c>
      <c r="R95" s="4">
        <f t="shared" si="10"/>
        <v>3</v>
      </c>
      <c r="S95" s="4">
        <f t="shared" si="11"/>
        <v>0</v>
      </c>
    </row>
    <row r="96" spans="1:19" ht="39.950000000000003" customHeight="1" x14ac:dyDescent="0.3">
      <c r="A96" s="29">
        <f t="shared" si="6"/>
        <v>58</v>
      </c>
      <c r="B96" s="29" t="s">
        <v>7558</v>
      </c>
      <c r="C96" s="29" t="s">
        <v>7559</v>
      </c>
      <c r="D96" s="4" t="s">
        <v>529</v>
      </c>
      <c r="E96" s="30" t="s">
        <v>530</v>
      </c>
      <c r="F96" s="29">
        <f t="shared" si="7"/>
        <v>1</v>
      </c>
      <c r="G96" s="29" t="s">
        <v>295</v>
      </c>
      <c r="H96" s="29" t="s">
        <v>296</v>
      </c>
      <c r="I96" s="29" t="s">
        <v>7562</v>
      </c>
      <c r="J96" s="29" t="s">
        <v>805</v>
      </c>
      <c r="L96" s="29" t="s">
        <v>312</v>
      </c>
      <c r="M96" s="29">
        <f>IF(L96="비해당","-",VLOOKUP(G96,자격증backdata!A:E,3,0))</f>
        <v>1</v>
      </c>
      <c r="N96" s="29" t="str">
        <f>IF(L96="비해당","-",VLOOKUP(G96,자격증backdata!A:E,5,0))</f>
        <v>한국사</v>
      </c>
      <c r="O96" s="29">
        <f>IF(L96="비해당","-",IF(M96=1,VLOOKUP(G96,자격증backdata!A:E,4,0),0))</f>
        <v>5</v>
      </c>
      <c r="P96" s="29">
        <f t="shared" si="8"/>
        <v>5</v>
      </c>
      <c r="Q96" s="29">
        <f t="shared" si="9"/>
        <v>0</v>
      </c>
      <c r="R96" s="29">
        <f t="shared" si="10"/>
        <v>5</v>
      </c>
      <c r="S96" s="29">
        <f t="shared" si="11"/>
        <v>0</v>
      </c>
    </row>
    <row r="97" spans="1:19" ht="39.950000000000003" customHeight="1" x14ac:dyDescent="0.3">
      <c r="A97" s="29">
        <f t="shared" si="6"/>
        <v>58</v>
      </c>
      <c r="B97" s="29" t="s">
        <v>7558</v>
      </c>
      <c r="C97" s="29" t="s">
        <v>7559</v>
      </c>
      <c r="D97" s="4" t="s">
        <v>529</v>
      </c>
      <c r="E97" s="30" t="s">
        <v>530</v>
      </c>
      <c r="F97" s="29">
        <f t="shared" si="7"/>
        <v>2</v>
      </c>
      <c r="G97" s="29" t="s">
        <v>1854</v>
      </c>
      <c r="H97" s="29" t="s">
        <v>572</v>
      </c>
      <c r="I97" s="29" t="s">
        <v>7563</v>
      </c>
      <c r="J97" s="29" t="s">
        <v>7564</v>
      </c>
      <c r="L97" s="29" t="s">
        <v>312</v>
      </c>
      <c r="M97" s="29">
        <f>IF(L97="비해당","-",VLOOKUP(G97,자격증backdata!A:E,3,0))</f>
        <v>0</v>
      </c>
      <c r="N97" s="29" t="str">
        <f>IF(L97="비해당","-",VLOOKUP(G97,자격증backdata!A:E,5,0))</f>
        <v>-</v>
      </c>
      <c r="O97" s="29">
        <f>IF(L97="비해당","-",IF(M97=1,VLOOKUP(G97,자격증backdata!A:E,4,0),0))</f>
        <v>0</v>
      </c>
      <c r="P97" s="29">
        <f t="shared" si="8"/>
        <v>5</v>
      </c>
      <c r="Q97" s="29">
        <f t="shared" si="9"/>
        <v>0</v>
      </c>
      <c r="R97" s="29">
        <f t="shared" si="10"/>
        <v>5</v>
      </c>
      <c r="S97" s="29">
        <f t="shared" si="11"/>
        <v>0</v>
      </c>
    </row>
    <row r="98" spans="1:19" ht="39.950000000000003" customHeight="1" x14ac:dyDescent="0.3">
      <c r="A98" s="4">
        <f t="shared" si="6"/>
        <v>59</v>
      </c>
      <c r="B98" s="4" t="s">
        <v>7727</v>
      </c>
      <c r="C98" s="4" t="s">
        <v>7728</v>
      </c>
      <c r="D98" s="4" t="s">
        <v>529</v>
      </c>
      <c r="E98" s="28" t="s">
        <v>530</v>
      </c>
      <c r="F98" s="4">
        <f t="shared" si="7"/>
        <v>1</v>
      </c>
      <c r="G98" s="4" t="s">
        <v>458</v>
      </c>
      <c r="H98" s="4" t="s">
        <v>459</v>
      </c>
      <c r="I98" s="4" t="s">
        <v>7734</v>
      </c>
      <c r="J98" s="4" t="s">
        <v>3407</v>
      </c>
      <c r="L98" s="4" t="s">
        <v>312</v>
      </c>
      <c r="M98" s="4">
        <f>IF(L98="비해당","-",VLOOKUP(G98,자격증backdata!A:E,3,0))</f>
        <v>1</v>
      </c>
      <c r="N98" s="4" t="str">
        <f>IF(L98="비해당","-",VLOOKUP(G98,자격증backdata!A:E,5,0))</f>
        <v>국가기술</v>
      </c>
      <c r="O98" s="4">
        <f>IF(L98="비해당","-",IF(M98=1,VLOOKUP(G98,자격증backdata!A:E,4,0),0))</f>
        <v>5</v>
      </c>
      <c r="P98" s="4">
        <f t="shared" si="8"/>
        <v>0</v>
      </c>
      <c r="Q98" s="4">
        <f t="shared" si="9"/>
        <v>5</v>
      </c>
      <c r="R98" s="4">
        <f t="shared" si="10"/>
        <v>5</v>
      </c>
      <c r="S98" s="4">
        <f t="shared" si="11"/>
        <v>0</v>
      </c>
    </row>
    <row r="99" spans="1:19" ht="39.950000000000003" customHeight="1" x14ac:dyDescent="0.3">
      <c r="A99" s="29">
        <f t="shared" si="6"/>
        <v>60</v>
      </c>
      <c r="B99" s="29" t="s">
        <v>7829</v>
      </c>
      <c r="C99" s="29" t="s">
        <v>4892</v>
      </c>
      <c r="D99" s="4" t="s">
        <v>529</v>
      </c>
      <c r="E99" s="30" t="s">
        <v>530</v>
      </c>
      <c r="F99" s="29">
        <f t="shared" si="7"/>
        <v>1</v>
      </c>
      <c r="G99" s="29" t="s">
        <v>458</v>
      </c>
      <c r="H99" s="29" t="s">
        <v>459</v>
      </c>
      <c r="I99" s="29" t="s">
        <v>7836</v>
      </c>
      <c r="J99" s="29" t="s">
        <v>1445</v>
      </c>
      <c r="L99" s="29" t="s">
        <v>312</v>
      </c>
      <c r="M99" s="29">
        <f>IF(L99="비해당","-",VLOOKUP(G99,자격증backdata!A:E,3,0))</f>
        <v>1</v>
      </c>
      <c r="N99" s="29" t="str">
        <f>IF(L99="비해당","-",VLOOKUP(G99,자격증backdata!A:E,5,0))</f>
        <v>국가기술</v>
      </c>
      <c r="O99" s="29">
        <f>IF(L99="비해당","-",IF(M99=1,VLOOKUP(G99,자격증backdata!A:E,4,0),0))</f>
        <v>5</v>
      </c>
      <c r="P99" s="29">
        <f t="shared" si="8"/>
        <v>5</v>
      </c>
      <c r="Q99" s="29">
        <f t="shared" si="9"/>
        <v>5</v>
      </c>
      <c r="R99" s="29">
        <f t="shared" si="10"/>
        <v>10</v>
      </c>
      <c r="S99" s="29">
        <f t="shared" si="11"/>
        <v>0</v>
      </c>
    </row>
    <row r="100" spans="1:19" ht="39.950000000000003" customHeight="1" x14ac:dyDescent="0.3">
      <c r="A100" s="29">
        <f t="shared" si="6"/>
        <v>60</v>
      </c>
      <c r="B100" s="29" t="s">
        <v>7829</v>
      </c>
      <c r="C100" s="29" t="s">
        <v>4892</v>
      </c>
      <c r="D100" s="4" t="s">
        <v>529</v>
      </c>
      <c r="E100" s="30" t="s">
        <v>530</v>
      </c>
      <c r="F100" s="29">
        <f t="shared" si="7"/>
        <v>2</v>
      </c>
      <c r="G100" s="29" t="s">
        <v>295</v>
      </c>
      <c r="H100" s="29" t="s">
        <v>296</v>
      </c>
      <c r="I100" s="29" t="s">
        <v>7837</v>
      </c>
      <c r="J100" s="29" t="s">
        <v>1050</v>
      </c>
      <c r="L100" s="29" t="s">
        <v>312</v>
      </c>
      <c r="M100" s="29">
        <f>IF(L100="비해당","-",VLOOKUP(G100,자격증backdata!A:E,3,0))</f>
        <v>1</v>
      </c>
      <c r="N100" s="29" t="str">
        <f>IF(L100="비해당","-",VLOOKUP(G100,자격증backdata!A:E,5,0))</f>
        <v>한국사</v>
      </c>
      <c r="O100" s="29">
        <f>IF(L100="비해당","-",IF(M100=1,VLOOKUP(G100,자격증backdata!A:E,4,0),0))</f>
        <v>5</v>
      </c>
      <c r="P100" s="29">
        <f t="shared" si="8"/>
        <v>5</v>
      </c>
      <c r="Q100" s="29">
        <f t="shared" si="9"/>
        <v>5</v>
      </c>
      <c r="R100" s="29">
        <f t="shared" si="10"/>
        <v>10</v>
      </c>
      <c r="S100" s="29">
        <f t="shared" si="11"/>
        <v>0</v>
      </c>
    </row>
    <row r="101" spans="1:19" ht="39.950000000000003" customHeight="1" x14ac:dyDescent="0.3">
      <c r="A101" s="4">
        <f t="shared" si="6"/>
        <v>61</v>
      </c>
      <c r="B101" s="4" t="s">
        <v>7856</v>
      </c>
      <c r="C101" s="4" t="s">
        <v>7857</v>
      </c>
      <c r="D101" s="4" t="s">
        <v>529</v>
      </c>
      <c r="E101" s="28" t="s">
        <v>530</v>
      </c>
      <c r="F101" s="4">
        <f t="shared" si="7"/>
        <v>1</v>
      </c>
      <c r="G101" s="4" t="s">
        <v>568</v>
      </c>
      <c r="H101" s="4" t="s">
        <v>459</v>
      </c>
      <c r="I101" s="4" t="s">
        <v>7864</v>
      </c>
      <c r="J101" s="4" t="s">
        <v>3783</v>
      </c>
      <c r="L101" s="4" t="s">
        <v>312</v>
      </c>
      <c r="M101" s="4">
        <f>IF(L101="비해당","-",VLOOKUP(G101,자격증backdata!A:E,3,0))</f>
        <v>1</v>
      </c>
      <c r="N101" s="4" t="str">
        <f>IF(L101="비해당","-",VLOOKUP(G101,자격증backdata!A:E,5,0))</f>
        <v>국가기술</v>
      </c>
      <c r="O101" s="4">
        <f>IF(L101="비해당","-",IF(M101=1,VLOOKUP(G101,자격증backdata!A:E,4,0),0))</f>
        <v>3</v>
      </c>
      <c r="P101" s="4">
        <f t="shared" si="8"/>
        <v>0</v>
      </c>
      <c r="Q101" s="4">
        <f t="shared" si="9"/>
        <v>3</v>
      </c>
      <c r="R101" s="4">
        <f t="shared" si="10"/>
        <v>3</v>
      </c>
      <c r="S101" s="4">
        <f t="shared" si="11"/>
        <v>0</v>
      </c>
    </row>
    <row r="102" spans="1:19" ht="39.950000000000003" customHeight="1" x14ac:dyDescent="0.3">
      <c r="A102" s="4">
        <f t="shared" si="6"/>
        <v>61</v>
      </c>
      <c r="B102" s="4" t="s">
        <v>7856</v>
      </c>
      <c r="C102" s="4" t="s">
        <v>7857</v>
      </c>
      <c r="D102" s="4" t="s">
        <v>529</v>
      </c>
      <c r="E102" s="28" t="s">
        <v>530</v>
      </c>
      <c r="F102" s="4">
        <f t="shared" si="7"/>
        <v>2</v>
      </c>
      <c r="G102" s="4" t="s">
        <v>1555</v>
      </c>
      <c r="H102" s="4" t="s">
        <v>459</v>
      </c>
      <c r="I102" s="4" t="s">
        <v>7865</v>
      </c>
      <c r="J102" s="4" t="s">
        <v>7866</v>
      </c>
      <c r="L102" s="4" t="s">
        <v>312</v>
      </c>
      <c r="M102" s="4">
        <f>IF(L102="비해당","-",VLOOKUP(G102,자격증backdata!A:E,3,0))</f>
        <v>0</v>
      </c>
      <c r="N102" s="4" t="str">
        <f>IF(L102="비해당","-",VLOOKUP(G102,자격증backdata!A:E,5,0))</f>
        <v>-</v>
      </c>
      <c r="O102" s="4">
        <f>IF(L102="비해당","-",IF(M102=1,VLOOKUP(G102,자격증backdata!A:E,4,0),0))</f>
        <v>0</v>
      </c>
      <c r="P102" s="4">
        <f t="shared" si="8"/>
        <v>0</v>
      </c>
      <c r="Q102" s="4">
        <f t="shared" si="9"/>
        <v>3</v>
      </c>
      <c r="R102" s="4">
        <f t="shared" si="10"/>
        <v>3</v>
      </c>
      <c r="S102" s="4">
        <f t="shared" si="11"/>
        <v>0</v>
      </c>
    </row>
    <row r="103" spans="1:19" ht="39.950000000000003" customHeight="1" x14ac:dyDescent="0.3">
      <c r="A103" s="29">
        <f t="shared" si="6"/>
        <v>62</v>
      </c>
      <c r="B103" s="29" t="s">
        <v>7875</v>
      </c>
      <c r="C103" s="29" t="s">
        <v>7876</v>
      </c>
      <c r="D103" s="4" t="s">
        <v>529</v>
      </c>
      <c r="E103" s="30" t="s">
        <v>530</v>
      </c>
      <c r="F103" s="29">
        <f t="shared" si="7"/>
        <v>1</v>
      </c>
      <c r="G103" s="29" t="s">
        <v>7882</v>
      </c>
      <c r="H103" s="29" t="s">
        <v>7883</v>
      </c>
      <c r="I103" s="29" t="s">
        <v>7884</v>
      </c>
      <c r="J103" s="29" t="s">
        <v>1919</v>
      </c>
      <c r="L103" s="29" t="s">
        <v>312</v>
      </c>
      <c r="M103" s="29">
        <f>IF(L103="비해당","-",VLOOKUP(G103,자격증backdata!A:E,3,0))</f>
        <v>0</v>
      </c>
      <c r="N103" s="29" t="str">
        <f>IF(L103="비해당","-",VLOOKUP(G103,자격증backdata!A:E,5,0))</f>
        <v>-</v>
      </c>
      <c r="O103" s="29">
        <f>IF(L103="비해당","-",IF(M103=1,VLOOKUP(G103,자격증backdata!A:E,4,0),0))</f>
        <v>0</v>
      </c>
      <c r="P103" s="29">
        <f t="shared" si="8"/>
        <v>5</v>
      </c>
      <c r="Q103" s="29">
        <f t="shared" si="9"/>
        <v>0</v>
      </c>
      <c r="R103" s="29">
        <f t="shared" si="10"/>
        <v>5</v>
      </c>
      <c r="S103" s="29">
        <f t="shared" si="11"/>
        <v>0</v>
      </c>
    </row>
    <row r="104" spans="1:19" ht="39.950000000000003" customHeight="1" x14ac:dyDescent="0.3">
      <c r="A104" s="29">
        <f t="shared" si="6"/>
        <v>62</v>
      </c>
      <c r="B104" s="29" t="s">
        <v>7875</v>
      </c>
      <c r="C104" s="29" t="s">
        <v>7876</v>
      </c>
      <c r="D104" s="4" t="s">
        <v>529</v>
      </c>
      <c r="E104" s="30" t="s">
        <v>530</v>
      </c>
      <c r="F104" s="29">
        <f t="shared" si="7"/>
        <v>2</v>
      </c>
      <c r="G104" s="29" t="s">
        <v>295</v>
      </c>
      <c r="H104" s="29" t="s">
        <v>296</v>
      </c>
      <c r="I104" s="29" t="s">
        <v>7885</v>
      </c>
      <c r="J104" s="29" t="s">
        <v>500</v>
      </c>
      <c r="L104" s="29" t="s">
        <v>312</v>
      </c>
      <c r="M104" s="29">
        <f>IF(L104="비해당","-",VLOOKUP(G104,자격증backdata!A:E,3,0))</f>
        <v>1</v>
      </c>
      <c r="N104" s="29" t="str">
        <f>IF(L104="비해당","-",VLOOKUP(G104,자격증backdata!A:E,5,0))</f>
        <v>한국사</v>
      </c>
      <c r="O104" s="29">
        <f>IF(L104="비해당","-",IF(M104=1,VLOOKUP(G104,자격증backdata!A:E,4,0),0))</f>
        <v>5</v>
      </c>
      <c r="P104" s="29">
        <f t="shared" si="8"/>
        <v>5</v>
      </c>
      <c r="Q104" s="29">
        <f t="shared" si="9"/>
        <v>0</v>
      </c>
      <c r="R104" s="29">
        <f t="shared" si="10"/>
        <v>5</v>
      </c>
      <c r="S104" s="29">
        <f t="shared" si="11"/>
        <v>0</v>
      </c>
    </row>
    <row r="105" spans="1:19" ht="39.950000000000003" customHeight="1" x14ac:dyDescent="0.3">
      <c r="A105" s="4">
        <f t="shared" si="6"/>
        <v>63</v>
      </c>
      <c r="B105" s="4" t="s">
        <v>7930</v>
      </c>
      <c r="C105" s="4" t="s">
        <v>7931</v>
      </c>
      <c r="D105" s="4" t="s">
        <v>529</v>
      </c>
      <c r="E105" s="28" t="s">
        <v>530</v>
      </c>
      <c r="F105" s="4">
        <f t="shared" si="7"/>
        <v>1</v>
      </c>
      <c r="G105" s="4" t="s">
        <v>803</v>
      </c>
      <c r="H105" s="4" t="s">
        <v>296</v>
      </c>
      <c r="I105" s="4" t="s">
        <v>7938</v>
      </c>
      <c r="J105" s="4" t="s">
        <v>926</v>
      </c>
      <c r="L105" s="4" t="s">
        <v>312</v>
      </c>
      <c r="M105" s="4">
        <f>IF(L105="비해당","-",VLOOKUP(G105,자격증backdata!A:E,3,0))</f>
        <v>1</v>
      </c>
      <c r="N105" s="4" t="str">
        <f>IF(L105="비해당","-",VLOOKUP(G105,자격증backdata!A:E,5,0))</f>
        <v>한국사</v>
      </c>
      <c r="O105" s="4">
        <f>IF(L105="비해당","-",IF(M105=1,VLOOKUP(G105,자격증backdata!A:E,4,0),0))</f>
        <v>3</v>
      </c>
      <c r="P105" s="4">
        <f t="shared" si="8"/>
        <v>3</v>
      </c>
      <c r="Q105" s="4">
        <f t="shared" si="9"/>
        <v>5</v>
      </c>
      <c r="R105" s="4">
        <f t="shared" si="10"/>
        <v>8</v>
      </c>
      <c r="S105" s="4">
        <f t="shared" si="11"/>
        <v>0</v>
      </c>
    </row>
    <row r="106" spans="1:19" ht="39.950000000000003" customHeight="1" x14ac:dyDescent="0.3">
      <c r="A106" s="4">
        <f t="shared" si="6"/>
        <v>63</v>
      </c>
      <c r="B106" s="4" t="s">
        <v>7930</v>
      </c>
      <c r="C106" s="4" t="s">
        <v>7931</v>
      </c>
      <c r="D106" s="4" t="s">
        <v>529</v>
      </c>
      <c r="E106" s="28" t="s">
        <v>530</v>
      </c>
      <c r="F106" s="4">
        <f t="shared" si="7"/>
        <v>2</v>
      </c>
      <c r="G106" s="4" t="s">
        <v>458</v>
      </c>
      <c r="H106" s="4" t="s">
        <v>459</v>
      </c>
      <c r="I106" s="4" t="s">
        <v>7939</v>
      </c>
      <c r="J106" s="4" t="s">
        <v>5644</v>
      </c>
      <c r="L106" s="4" t="s">
        <v>312</v>
      </c>
      <c r="M106" s="4">
        <f>IF(L106="비해당","-",VLOOKUP(G106,자격증backdata!A:E,3,0))</f>
        <v>1</v>
      </c>
      <c r="N106" s="4" t="str">
        <f>IF(L106="비해당","-",VLOOKUP(G106,자격증backdata!A:E,5,0))</f>
        <v>국가기술</v>
      </c>
      <c r="O106" s="4">
        <f>IF(L106="비해당","-",IF(M106=1,VLOOKUP(G106,자격증backdata!A:E,4,0),0))</f>
        <v>5</v>
      </c>
      <c r="P106" s="4">
        <f t="shared" si="8"/>
        <v>3</v>
      </c>
      <c r="Q106" s="4">
        <f t="shared" si="9"/>
        <v>5</v>
      </c>
      <c r="R106" s="4">
        <f t="shared" si="10"/>
        <v>8</v>
      </c>
      <c r="S106" s="4">
        <f t="shared" si="11"/>
        <v>0</v>
      </c>
    </row>
    <row r="107" spans="1:19" ht="39.950000000000003" customHeight="1" x14ac:dyDescent="0.3">
      <c r="A107" s="29">
        <f t="shared" si="6"/>
        <v>64</v>
      </c>
      <c r="B107" s="29" t="s">
        <v>7979</v>
      </c>
      <c r="C107" s="29" t="s">
        <v>7980</v>
      </c>
      <c r="D107" s="4" t="s">
        <v>529</v>
      </c>
      <c r="E107" s="30" t="s">
        <v>530</v>
      </c>
      <c r="F107" s="29">
        <f t="shared" si="7"/>
        <v>1</v>
      </c>
      <c r="G107" s="29" t="s">
        <v>295</v>
      </c>
      <c r="H107" s="29" t="s">
        <v>296</v>
      </c>
      <c r="I107" s="29" t="s">
        <v>7986</v>
      </c>
      <c r="J107" s="29" t="s">
        <v>2407</v>
      </c>
      <c r="L107" s="29" t="s">
        <v>312</v>
      </c>
      <c r="M107" s="29">
        <f>IF(L107="비해당","-",VLOOKUP(G107,자격증backdata!A:E,3,0))</f>
        <v>1</v>
      </c>
      <c r="N107" s="29" t="str">
        <f>IF(L107="비해당","-",VLOOKUP(G107,자격증backdata!A:E,5,0))</f>
        <v>한국사</v>
      </c>
      <c r="O107" s="29">
        <f>IF(L107="비해당","-",IF(M107=1,VLOOKUP(G107,자격증backdata!A:E,4,0),0))</f>
        <v>5</v>
      </c>
      <c r="P107" s="29">
        <f t="shared" si="8"/>
        <v>5</v>
      </c>
      <c r="Q107" s="29">
        <f t="shared" si="9"/>
        <v>0</v>
      </c>
      <c r="R107" s="29">
        <f t="shared" si="10"/>
        <v>5</v>
      </c>
      <c r="S107" s="29">
        <f t="shared" si="11"/>
        <v>0</v>
      </c>
    </row>
    <row r="108" spans="1:19" ht="39.950000000000003" customHeight="1" x14ac:dyDescent="0.3">
      <c r="A108" s="4">
        <f t="shared" si="6"/>
        <v>65</v>
      </c>
      <c r="B108" s="4" t="s">
        <v>7996</v>
      </c>
      <c r="C108" s="4" t="s">
        <v>7997</v>
      </c>
      <c r="D108" s="4" t="s">
        <v>529</v>
      </c>
      <c r="E108" s="28" t="s">
        <v>530</v>
      </c>
      <c r="F108" s="4">
        <f t="shared" si="7"/>
        <v>1</v>
      </c>
      <c r="G108" s="4" t="s">
        <v>366</v>
      </c>
      <c r="H108" s="4" t="s">
        <v>367</v>
      </c>
      <c r="I108" s="4" t="s">
        <v>8003</v>
      </c>
      <c r="J108" s="4" t="s">
        <v>3737</v>
      </c>
      <c r="L108" s="4" t="s">
        <v>312</v>
      </c>
      <c r="M108" s="4">
        <f>IF(L108="비해당","-",VLOOKUP(G108,자격증backdata!A:E,3,0))</f>
        <v>1</v>
      </c>
      <c r="N108" s="4" t="str">
        <f>IF(L108="비해당","-",VLOOKUP(G108,자격증backdata!A:E,5,0))</f>
        <v>국가기술</v>
      </c>
      <c r="O108" s="4">
        <f>IF(L108="비해당","-",IF(M108=1,VLOOKUP(G108,자격증backdata!A:E,4,0),0))</f>
        <v>3</v>
      </c>
      <c r="P108" s="4">
        <f t="shared" si="8"/>
        <v>0</v>
      </c>
      <c r="Q108" s="4">
        <f t="shared" si="9"/>
        <v>5</v>
      </c>
      <c r="R108" s="4">
        <f t="shared" si="10"/>
        <v>5</v>
      </c>
      <c r="S108" s="4">
        <f t="shared" si="11"/>
        <v>0</v>
      </c>
    </row>
    <row r="109" spans="1:19" ht="39.950000000000003" customHeight="1" x14ac:dyDescent="0.3">
      <c r="A109" s="4">
        <f t="shared" si="6"/>
        <v>65</v>
      </c>
      <c r="B109" s="4" t="s">
        <v>7996</v>
      </c>
      <c r="C109" s="4" t="s">
        <v>7997</v>
      </c>
      <c r="D109" s="4" t="s">
        <v>529</v>
      </c>
      <c r="E109" s="28" t="s">
        <v>530</v>
      </c>
      <c r="F109" s="4">
        <f t="shared" si="7"/>
        <v>2</v>
      </c>
      <c r="G109" s="4" t="s">
        <v>458</v>
      </c>
      <c r="H109" s="4" t="s">
        <v>459</v>
      </c>
      <c r="I109" s="4" t="s">
        <v>8004</v>
      </c>
      <c r="J109" s="4" t="s">
        <v>8005</v>
      </c>
      <c r="L109" s="4" t="s">
        <v>312</v>
      </c>
      <c r="M109" s="4">
        <f>IF(L109="비해당","-",VLOOKUP(G109,자격증backdata!A:E,3,0))</f>
        <v>1</v>
      </c>
      <c r="N109" s="4" t="str">
        <f>IF(L109="비해당","-",VLOOKUP(G109,자격증backdata!A:E,5,0))</f>
        <v>국가기술</v>
      </c>
      <c r="O109" s="4">
        <f>IF(L109="비해당","-",IF(M109=1,VLOOKUP(G109,자격증backdata!A:E,4,0),0))</f>
        <v>5</v>
      </c>
      <c r="P109" s="4">
        <f t="shared" si="8"/>
        <v>0</v>
      </c>
      <c r="Q109" s="4">
        <f t="shared" si="9"/>
        <v>5</v>
      </c>
      <c r="R109" s="4">
        <f t="shared" si="10"/>
        <v>5</v>
      </c>
      <c r="S109" s="4">
        <f t="shared" si="11"/>
        <v>0</v>
      </c>
    </row>
    <row r="110" spans="1:19" ht="39.950000000000003" customHeight="1" x14ac:dyDescent="0.3">
      <c r="A110" s="29">
        <f t="shared" si="6"/>
        <v>66</v>
      </c>
      <c r="B110" s="29" t="s">
        <v>8058</v>
      </c>
      <c r="C110" s="29" t="s">
        <v>8059</v>
      </c>
      <c r="D110" s="4" t="s">
        <v>529</v>
      </c>
      <c r="E110" s="30" t="s">
        <v>530</v>
      </c>
      <c r="F110" s="29">
        <f t="shared" si="7"/>
        <v>1</v>
      </c>
      <c r="G110" s="29" t="s">
        <v>11687</v>
      </c>
      <c r="H110" s="29" t="s">
        <v>277</v>
      </c>
      <c r="I110" s="29" t="s">
        <v>277</v>
      </c>
      <c r="J110" s="29" t="s">
        <v>277</v>
      </c>
      <c r="L110" s="29" t="s">
        <v>312</v>
      </c>
      <c r="M110" s="29">
        <f>IF(L110="비해당","-",VLOOKUP(G110,자격증backdata!A:E,3,0))</f>
        <v>0</v>
      </c>
      <c r="N110" s="29" t="str">
        <f>IF(L110="비해당","-",VLOOKUP(G110,자격증backdata!A:E,5,0))</f>
        <v>-</v>
      </c>
      <c r="O110" s="29">
        <f>IF(L110="비해당","-",IF(M110=1,VLOOKUP(G110,자격증backdata!A:E,4,0),0))</f>
        <v>0</v>
      </c>
      <c r="P110" s="29">
        <f t="shared" si="8"/>
        <v>0</v>
      </c>
      <c r="Q110" s="29">
        <f t="shared" si="9"/>
        <v>0</v>
      </c>
      <c r="R110" s="29">
        <f t="shared" si="10"/>
        <v>0</v>
      </c>
      <c r="S110" s="29">
        <f t="shared" si="11"/>
        <v>0</v>
      </c>
    </row>
    <row r="111" spans="1:19" ht="39.950000000000003" customHeight="1" x14ac:dyDescent="0.3">
      <c r="A111" s="4">
        <f t="shared" si="6"/>
        <v>67</v>
      </c>
      <c r="B111" s="4" t="s">
        <v>8092</v>
      </c>
      <c r="C111" s="4" t="s">
        <v>8093</v>
      </c>
      <c r="D111" s="4" t="s">
        <v>529</v>
      </c>
      <c r="E111" s="28" t="s">
        <v>530</v>
      </c>
      <c r="F111" s="4">
        <f t="shared" si="7"/>
        <v>1</v>
      </c>
      <c r="G111" s="4" t="s">
        <v>295</v>
      </c>
      <c r="H111" s="4" t="s">
        <v>296</v>
      </c>
      <c r="I111" s="4" t="s">
        <v>8098</v>
      </c>
      <c r="J111" s="4" t="s">
        <v>600</v>
      </c>
      <c r="L111" s="4" t="s">
        <v>312</v>
      </c>
      <c r="M111" s="4">
        <f>IF(L111="비해당","-",VLOOKUP(G111,자격증backdata!A:E,3,0))</f>
        <v>1</v>
      </c>
      <c r="N111" s="4" t="str">
        <f>IF(L111="비해당","-",VLOOKUP(G111,자격증backdata!A:E,5,0))</f>
        <v>한국사</v>
      </c>
      <c r="O111" s="4">
        <f>IF(L111="비해당","-",IF(M111=1,VLOOKUP(G111,자격증backdata!A:E,4,0),0))</f>
        <v>5</v>
      </c>
      <c r="P111" s="4">
        <f t="shared" si="8"/>
        <v>5</v>
      </c>
      <c r="Q111" s="4">
        <f t="shared" si="9"/>
        <v>5</v>
      </c>
      <c r="R111" s="4">
        <f t="shared" si="10"/>
        <v>10</v>
      </c>
      <c r="S111" s="4">
        <f t="shared" si="11"/>
        <v>0</v>
      </c>
    </row>
    <row r="112" spans="1:19" ht="39.950000000000003" customHeight="1" x14ac:dyDescent="0.3">
      <c r="A112" s="4">
        <f t="shared" si="6"/>
        <v>67</v>
      </c>
      <c r="B112" s="4" t="s">
        <v>8092</v>
      </c>
      <c r="C112" s="4" t="s">
        <v>8093</v>
      </c>
      <c r="D112" s="4" t="s">
        <v>529</v>
      </c>
      <c r="E112" s="28" t="s">
        <v>530</v>
      </c>
      <c r="F112" s="4">
        <f t="shared" si="7"/>
        <v>2</v>
      </c>
      <c r="G112" s="4" t="s">
        <v>458</v>
      </c>
      <c r="H112" s="4" t="s">
        <v>459</v>
      </c>
      <c r="I112" s="4" t="s">
        <v>8099</v>
      </c>
      <c r="J112" s="4" t="s">
        <v>8100</v>
      </c>
      <c r="L112" s="4" t="s">
        <v>312</v>
      </c>
      <c r="M112" s="4">
        <f>IF(L112="비해당","-",VLOOKUP(G112,자격증backdata!A:E,3,0))</f>
        <v>1</v>
      </c>
      <c r="N112" s="4" t="str">
        <f>IF(L112="비해당","-",VLOOKUP(G112,자격증backdata!A:E,5,0))</f>
        <v>국가기술</v>
      </c>
      <c r="O112" s="4">
        <f>IF(L112="비해당","-",IF(M112=1,VLOOKUP(G112,자격증backdata!A:E,4,0),0))</f>
        <v>5</v>
      </c>
      <c r="P112" s="4">
        <f t="shared" si="8"/>
        <v>5</v>
      </c>
      <c r="Q112" s="4">
        <f t="shared" si="9"/>
        <v>5</v>
      </c>
      <c r="R112" s="4">
        <f t="shared" si="10"/>
        <v>10</v>
      </c>
      <c r="S112" s="4">
        <f t="shared" si="11"/>
        <v>0</v>
      </c>
    </row>
    <row r="113" spans="1:19" ht="39.950000000000003" customHeight="1" x14ac:dyDescent="0.3">
      <c r="A113" s="29">
        <f t="shared" si="6"/>
        <v>68</v>
      </c>
      <c r="B113" s="29" t="s">
        <v>8144</v>
      </c>
      <c r="C113" s="29" t="s">
        <v>8145</v>
      </c>
      <c r="D113" s="4" t="s">
        <v>529</v>
      </c>
      <c r="E113" s="30" t="s">
        <v>530</v>
      </c>
      <c r="F113" s="29">
        <f t="shared" si="7"/>
        <v>1</v>
      </c>
      <c r="G113" s="29" t="s">
        <v>780</v>
      </c>
      <c r="H113" s="29" t="s">
        <v>572</v>
      </c>
      <c r="I113" s="29" t="s">
        <v>8150</v>
      </c>
      <c r="J113" s="29" t="s">
        <v>8151</v>
      </c>
      <c r="L113" s="29" t="s">
        <v>312</v>
      </c>
      <c r="M113" s="29">
        <f>IF(L113="비해당","-",VLOOKUP(G113,자격증backdata!A:E,3,0))</f>
        <v>1</v>
      </c>
      <c r="N113" s="29" t="str">
        <f>IF(L113="비해당","-",VLOOKUP(G113,자격증backdata!A:E,5,0))</f>
        <v>국가기술</v>
      </c>
      <c r="O113" s="29">
        <f>IF(L113="비해당","-",IF(M113=1,VLOOKUP(G113,자격증backdata!A:E,4,0),0))</f>
        <v>3</v>
      </c>
      <c r="P113" s="29">
        <f t="shared" si="8"/>
        <v>0</v>
      </c>
      <c r="Q113" s="29">
        <f t="shared" si="9"/>
        <v>3</v>
      </c>
      <c r="R113" s="29">
        <f t="shared" si="10"/>
        <v>3</v>
      </c>
      <c r="S113" s="29">
        <f t="shared" si="11"/>
        <v>0</v>
      </c>
    </row>
    <row r="114" spans="1:19" ht="39.950000000000003" customHeight="1" x14ac:dyDescent="0.3">
      <c r="A114" s="29">
        <f t="shared" si="6"/>
        <v>68</v>
      </c>
      <c r="B114" s="29" t="s">
        <v>8144</v>
      </c>
      <c r="C114" s="29" t="s">
        <v>8145</v>
      </c>
      <c r="D114" s="4" t="s">
        <v>529</v>
      </c>
      <c r="E114" s="30" t="s">
        <v>530</v>
      </c>
      <c r="F114" s="29">
        <f t="shared" si="7"/>
        <v>2</v>
      </c>
      <c r="G114" s="29" t="s">
        <v>568</v>
      </c>
      <c r="H114" s="29" t="s">
        <v>459</v>
      </c>
      <c r="I114" s="29" t="s">
        <v>8152</v>
      </c>
      <c r="J114" s="29" t="s">
        <v>4965</v>
      </c>
      <c r="L114" s="29" t="s">
        <v>312</v>
      </c>
      <c r="M114" s="29">
        <f>IF(L114="비해당","-",VLOOKUP(G114,자격증backdata!A:E,3,0))</f>
        <v>1</v>
      </c>
      <c r="N114" s="29" t="str">
        <f>IF(L114="비해당","-",VLOOKUP(G114,자격증backdata!A:E,5,0))</f>
        <v>국가기술</v>
      </c>
      <c r="O114" s="29">
        <f>IF(L114="비해당","-",IF(M114=1,VLOOKUP(G114,자격증backdata!A:E,4,0),0))</f>
        <v>3</v>
      </c>
      <c r="P114" s="29">
        <f t="shared" si="8"/>
        <v>0</v>
      </c>
      <c r="Q114" s="29">
        <f t="shared" si="9"/>
        <v>3</v>
      </c>
      <c r="R114" s="29">
        <f t="shared" si="10"/>
        <v>3</v>
      </c>
      <c r="S114" s="29">
        <f t="shared" si="11"/>
        <v>0</v>
      </c>
    </row>
    <row r="115" spans="1:19" ht="39.950000000000003" customHeight="1" x14ac:dyDescent="0.3">
      <c r="A115" s="4">
        <f t="shared" si="6"/>
        <v>69</v>
      </c>
      <c r="B115" s="4" t="s">
        <v>8273</v>
      </c>
      <c r="C115" s="4" t="s">
        <v>8274</v>
      </c>
      <c r="D115" s="4" t="s">
        <v>529</v>
      </c>
      <c r="E115" s="28" t="s">
        <v>530</v>
      </c>
      <c r="F115" s="4">
        <f t="shared" si="7"/>
        <v>1</v>
      </c>
      <c r="G115" s="4" t="s">
        <v>458</v>
      </c>
      <c r="H115" s="4" t="s">
        <v>459</v>
      </c>
      <c r="I115" s="4" t="s">
        <v>8281</v>
      </c>
      <c r="J115" s="4" t="s">
        <v>8282</v>
      </c>
      <c r="L115" s="4" t="s">
        <v>312</v>
      </c>
      <c r="M115" s="4">
        <f>IF(L115="비해당","-",VLOOKUP(G115,자격증backdata!A:E,3,0))</f>
        <v>1</v>
      </c>
      <c r="N115" s="4" t="str">
        <f>IF(L115="비해당","-",VLOOKUP(G115,자격증backdata!A:E,5,0))</f>
        <v>국가기술</v>
      </c>
      <c r="O115" s="4">
        <f>IF(L115="비해당","-",IF(M115=1,VLOOKUP(G115,자격증backdata!A:E,4,0),0))</f>
        <v>5</v>
      </c>
      <c r="P115" s="4">
        <f t="shared" si="8"/>
        <v>5</v>
      </c>
      <c r="Q115" s="4">
        <f t="shared" si="9"/>
        <v>5</v>
      </c>
      <c r="R115" s="4">
        <f t="shared" si="10"/>
        <v>10</v>
      </c>
      <c r="S115" s="4">
        <f t="shared" si="11"/>
        <v>0</v>
      </c>
    </row>
    <row r="116" spans="1:19" ht="39.950000000000003" customHeight="1" x14ac:dyDescent="0.3">
      <c r="A116" s="4">
        <f t="shared" si="6"/>
        <v>69</v>
      </c>
      <c r="B116" s="4" t="s">
        <v>8273</v>
      </c>
      <c r="C116" s="4" t="s">
        <v>8274</v>
      </c>
      <c r="D116" s="4" t="s">
        <v>529</v>
      </c>
      <c r="E116" s="28" t="s">
        <v>530</v>
      </c>
      <c r="F116" s="4">
        <f t="shared" si="7"/>
        <v>2</v>
      </c>
      <c r="G116" s="4" t="s">
        <v>295</v>
      </c>
      <c r="H116" s="4" t="s">
        <v>296</v>
      </c>
      <c r="I116" s="4" t="s">
        <v>8283</v>
      </c>
      <c r="J116" s="4" t="s">
        <v>1912</v>
      </c>
      <c r="L116" s="4" t="s">
        <v>312</v>
      </c>
      <c r="M116" s="4">
        <f>IF(L116="비해당","-",VLOOKUP(G116,자격증backdata!A:E,3,0))</f>
        <v>1</v>
      </c>
      <c r="N116" s="4" t="str">
        <f>IF(L116="비해당","-",VLOOKUP(G116,자격증backdata!A:E,5,0))</f>
        <v>한국사</v>
      </c>
      <c r="O116" s="4">
        <f>IF(L116="비해당","-",IF(M116=1,VLOOKUP(G116,자격증backdata!A:E,4,0),0))</f>
        <v>5</v>
      </c>
      <c r="P116" s="4">
        <f t="shared" si="8"/>
        <v>5</v>
      </c>
      <c r="Q116" s="4">
        <f t="shared" si="9"/>
        <v>5</v>
      </c>
      <c r="R116" s="4">
        <f t="shared" si="10"/>
        <v>10</v>
      </c>
      <c r="S116" s="4">
        <f t="shared" si="11"/>
        <v>0</v>
      </c>
    </row>
    <row r="117" spans="1:19" ht="39.950000000000003" customHeight="1" x14ac:dyDescent="0.3">
      <c r="A117" s="29">
        <f t="shared" si="6"/>
        <v>70</v>
      </c>
      <c r="B117" s="29" t="s">
        <v>8310</v>
      </c>
      <c r="C117" s="29" t="s">
        <v>8311</v>
      </c>
      <c r="D117" s="4" t="s">
        <v>529</v>
      </c>
      <c r="E117" s="30" t="s">
        <v>530</v>
      </c>
      <c r="F117" s="29">
        <f t="shared" si="7"/>
        <v>1</v>
      </c>
      <c r="G117" s="29" t="s">
        <v>647</v>
      </c>
      <c r="H117" s="29" t="s">
        <v>648</v>
      </c>
      <c r="I117" s="29" t="s">
        <v>8317</v>
      </c>
      <c r="J117" s="29" t="s">
        <v>3107</v>
      </c>
      <c r="L117" s="29" t="s">
        <v>312</v>
      </c>
      <c r="M117" s="29">
        <f>IF(L117="비해당","-",VLOOKUP(G117,자격증backdata!A:E,3,0))</f>
        <v>0</v>
      </c>
      <c r="N117" s="29" t="str">
        <f>IF(L117="비해당","-",VLOOKUP(G117,자격증backdata!A:E,5,0))</f>
        <v>-</v>
      </c>
      <c r="O117" s="29">
        <f>IF(L117="비해당","-",IF(M117=1,VLOOKUP(G117,자격증backdata!A:E,4,0),0))</f>
        <v>0</v>
      </c>
      <c r="P117" s="29">
        <f t="shared" si="8"/>
        <v>5</v>
      </c>
      <c r="Q117" s="29">
        <f t="shared" si="9"/>
        <v>0</v>
      </c>
      <c r="R117" s="29">
        <f t="shared" si="10"/>
        <v>5</v>
      </c>
      <c r="S117" s="29">
        <f t="shared" si="11"/>
        <v>0</v>
      </c>
    </row>
    <row r="118" spans="1:19" ht="39.950000000000003" customHeight="1" x14ac:dyDescent="0.3">
      <c r="A118" s="29">
        <f t="shared" si="6"/>
        <v>70</v>
      </c>
      <c r="B118" s="29" t="s">
        <v>8310</v>
      </c>
      <c r="C118" s="29" t="s">
        <v>8311</v>
      </c>
      <c r="D118" s="4" t="s">
        <v>529</v>
      </c>
      <c r="E118" s="30" t="s">
        <v>530</v>
      </c>
      <c r="F118" s="29">
        <f t="shared" si="7"/>
        <v>2</v>
      </c>
      <c r="G118" s="29" t="s">
        <v>295</v>
      </c>
      <c r="H118" s="29" t="s">
        <v>8318</v>
      </c>
      <c r="I118" s="29" t="s">
        <v>8319</v>
      </c>
      <c r="J118" s="29" t="s">
        <v>614</v>
      </c>
      <c r="L118" s="29" t="s">
        <v>312</v>
      </c>
      <c r="M118" s="29">
        <f>IF(L118="비해당","-",VLOOKUP(G118,자격증backdata!A:E,3,0))</f>
        <v>1</v>
      </c>
      <c r="N118" s="29" t="str">
        <f>IF(L118="비해당","-",VLOOKUP(G118,자격증backdata!A:E,5,0))</f>
        <v>한국사</v>
      </c>
      <c r="O118" s="29">
        <f>IF(L118="비해당","-",IF(M118=1,VLOOKUP(G118,자격증backdata!A:E,4,0),0))</f>
        <v>5</v>
      </c>
      <c r="P118" s="29">
        <f t="shared" si="8"/>
        <v>5</v>
      </c>
      <c r="Q118" s="29">
        <f t="shared" si="9"/>
        <v>0</v>
      </c>
      <c r="R118" s="29">
        <f t="shared" si="10"/>
        <v>5</v>
      </c>
      <c r="S118" s="29">
        <f t="shared" si="11"/>
        <v>0</v>
      </c>
    </row>
    <row r="119" spans="1:19" ht="39.950000000000003" customHeight="1" x14ac:dyDescent="0.3">
      <c r="A119" s="4">
        <f t="shared" si="6"/>
        <v>71</v>
      </c>
      <c r="B119" s="4" t="s">
        <v>8328</v>
      </c>
      <c r="C119" s="4" t="s">
        <v>8329</v>
      </c>
      <c r="D119" s="4" t="s">
        <v>529</v>
      </c>
      <c r="E119" s="28" t="s">
        <v>530</v>
      </c>
      <c r="F119" s="4">
        <f t="shared" si="7"/>
        <v>1</v>
      </c>
      <c r="G119" s="4" t="s">
        <v>647</v>
      </c>
      <c r="H119" s="4" t="s">
        <v>648</v>
      </c>
      <c r="I119" s="4" t="s">
        <v>8336</v>
      </c>
      <c r="J119" s="4" t="s">
        <v>2383</v>
      </c>
      <c r="L119" s="4" t="s">
        <v>312</v>
      </c>
      <c r="M119" s="4">
        <f>IF(L119="비해당","-",VLOOKUP(G119,자격증backdata!A:E,3,0))</f>
        <v>0</v>
      </c>
      <c r="N119" s="4" t="str">
        <f>IF(L119="비해당","-",VLOOKUP(G119,자격증backdata!A:E,5,0))</f>
        <v>-</v>
      </c>
      <c r="O119" s="4">
        <f>IF(L119="비해당","-",IF(M119=1,VLOOKUP(G119,자격증backdata!A:E,4,0),0))</f>
        <v>0</v>
      </c>
      <c r="P119" s="4">
        <f t="shared" si="8"/>
        <v>5</v>
      </c>
      <c r="Q119" s="4">
        <f t="shared" si="9"/>
        <v>0</v>
      </c>
      <c r="R119" s="4">
        <f t="shared" si="10"/>
        <v>5</v>
      </c>
      <c r="S119" s="4">
        <f t="shared" si="11"/>
        <v>0</v>
      </c>
    </row>
    <row r="120" spans="1:19" ht="39.950000000000003" customHeight="1" x14ac:dyDescent="0.3">
      <c r="A120" s="4">
        <f t="shared" si="6"/>
        <v>71</v>
      </c>
      <c r="B120" s="4" t="s">
        <v>8328</v>
      </c>
      <c r="C120" s="4" t="s">
        <v>8329</v>
      </c>
      <c r="D120" s="4" t="s">
        <v>529</v>
      </c>
      <c r="E120" s="28" t="s">
        <v>530</v>
      </c>
      <c r="F120" s="4">
        <f t="shared" si="7"/>
        <v>2</v>
      </c>
      <c r="G120" s="4" t="s">
        <v>295</v>
      </c>
      <c r="H120" s="4" t="s">
        <v>296</v>
      </c>
      <c r="I120" s="4" t="s">
        <v>8337</v>
      </c>
      <c r="J120" s="4" t="s">
        <v>2857</v>
      </c>
      <c r="L120" s="4" t="s">
        <v>312</v>
      </c>
      <c r="M120" s="4">
        <f>IF(L120="비해당","-",VLOOKUP(G120,자격증backdata!A:E,3,0))</f>
        <v>1</v>
      </c>
      <c r="N120" s="4" t="str">
        <f>IF(L120="비해당","-",VLOOKUP(G120,자격증backdata!A:E,5,0))</f>
        <v>한국사</v>
      </c>
      <c r="O120" s="4">
        <f>IF(L120="비해당","-",IF(M120=1,VLOOKUP(G120,자격증backdata!A:E,4,0),0))</f>
        <v>5</v>
      </c>
      <c r="P120" s="4">
        <f t="shared" si="8"/>
        <v>5</v>
      </c>
      <c r="Q120" s="4">
        <f t="shared" si="9"/>
        <v>0</v>
      </c>
      <c r="R120" s="4">
        <f t="shared" si="10"/>
        <v>5</v>
      </c>
      <c r="S120" s="4">
        <f t="shared" si="11"/>
        <v>0</v>
      </c>
    </row>
    <row r="121" spans="1:19" ht="39.950000000000003" customHeight="1" x14ac:dyDescent="0.3">
      <c r="A121" s="29">
        <f t="shared" si="6"/>
        <v>72</v>
      </c>
      <c r="B121" s="29" t="s">
        <v>8351</v>
      </c>
      <c r="C121" s="29" t="s">
        <v>8352</v>
      </c>
      <c r="D121" s="4" t="s">
        <v>529</v>
      </c>
      <c r="E121" s="30" t="s">
        <v>530</v>
      </c>
      <c r="F121" s="29">
        <f t="shared" si="7"/>
        <v>1</v>
      </c>
      <c r="G121" s="29" t="s">
        <v>295</v>
      </c>
      <c r="H121" s="29" t="s">
        <v>296</v>
      </c>
      <c r="I121" s="29" t="s">
        <v>8358</v>
      </c>
      <c r="J121" s="29" t="s">
        <v>421</v>
      </c>
      <c r="L121" s="29" t="s">
        <v>312</v>
      </c>
      <c r="M121" s="29">
        <f>IF(L121="비해당","-",VLOOKUP(G121,자격증backdata!A:E,3,0))</f>
        <v>1</v>
      </c>
      <c r="N121" s="29" t="str">
        <f>IF(L121="비해당","-",VLOOKUP(G121,자격증backdata!A:E,5,0))</f>
        <v>한국사</v>
      </c>
      <c r="O121" s="29">
        <f>IF(L121="비해당","-",IF(M121=1,VLOOKUP(G121,자격증backdata!A:E,4,0),0))</f>
        <v>5</v>
      </c>
      <c r="P121" s="29">
        <f t="shared" si="8"/>
        <v>5</v>
      </c>
      <c r="Q121" s="29">
        <f t="shared" si="9"/>
        <v>0</v>
      </c>
      <c r="R121" s="29">
        <f t="shared" si="10"/>
        <v>5</v>
      </c>
      <c r="S121" s="29">
        <f t="shared" si="11"/>
        <v>0</v>
      </c>
    </row>
    <row r="122" spans="1:19" ht="39.950000000000003" customHeight="1" x14ac:dyDescent="0.3">
      <c r="A122" s="29">
        <f t="shared" si="6"/>
        <v>72</v>
      </c>
      <c r="B122" s="29" t="s">
        <v>8351</v>
      </c>
      <c r="C122" s="29" t="s">
        <v>8352</v>
      </c>
      <c r="D122" s="4" t="s">
        <v>529</v>
      </c>
      <c r="E122" s="30" t="s">
        <v>530</v>
      </c>
      <c r="F122" s="29">
        <f t="shared" si="7"/>
        <v>2</v>
      </c>
      <c r="G122" s="29" t="s">
        <v>8359</v>
      </c>
      <c r="H122" s="29" t="s">
        <v>367</v>
      </c>
      <c r="I122" s="29" t="s">
        <v>8360</v>
      </c>
      <c r="J122" s="29" t="s">
        <v>8361</v>
      </c>
      <c r="L122" s="29" t="s">
        <v>312</v>
      </c>
      <c r="M122" s="29">
        <f>IF(L122="비해당","-",VLOOKUP(G122,자격증backdata!A:E,3,0))</f>
        <v>0</v>
      </c>
      <c r="N122" s="29" t="str">
        <f>IF(L122="비해당","-",VLOOKUP(G122,자격증backdata!A:E,5,0))</f>
        <v>-</v>
      </c>
      <c r="O122" s="29">
        <f>IF(L122="비해당","-",IF(M122=1,VLOOKUP(G122,자격증backdata!A:E,4,0),0))</f>
        <v>0</v>
      </c>
      <c r="P122" s="29">
        <f t="shared" si="8"/>
        <v>5</v>
      </c>
      <c r="Q122" s="29">
        <f t="shared" si="9"/>
        <v>0</v>
      </c>
      <c r="R122" s="29">
        <f t="shared" si="10"/>
        <v>5</v>
      </c>
      <c r="S122" s="29">
        <f t="shared" si="11"/>
        <v>0</v>
      </c>
    </row>
    <row r="123" spans="1:19" ht="39.950000000000003" customHeight="1" x14ac:dyDescent="0.3">
      <c r="A123" s="4">
        <f t="shared" si="6"/>
        <v>73</v>
      </c>
      <c r="B123" s="4" t="s">
        <v>8390</v>
      </c>
      <c r="C123" s="4" t="s">
        <v>8391</v>
      </c>
      <c r="D123" s="4" t="s">
        <v>529</v>
      </c>
      <c r="E123" s="28" t="s">
        <v>530</v>
      </c>
      <c r="F123" s="4">
        <f t="shared" si="7"/>
        <v>1</v>
      </c>
      <c r="G123" s="4" t="s">
        <v>295</v>
      </c>
      <c r="H123" s="4" t="s">
        <v>296</v>
      </c>
      <c r="I123" s="4" t="s">
        <v>8398</v>
      </c>
      <c r="J123" s="4" t="s">
        <v>567</v>
      </c>
      <c r="L123" s="4" t="s">
        <v>312</v>
      </c>
      <c r="M123" s="4">
        <f>IF(L123="비해당","-",VLOOKUP(G123,자격증backdata!A:E,3,0))</f>
        <v>1</v>
      </c>
      <c r="N123" s="4" t="str">
        <f>IF(L123="비해당","-",VLOOKUP(G123,자격증backdata!A:E,5,0))</f>
        <v>한국사</v>
      </c>
      <c r="O123" s="4">
        <f>IF(L123="비해당","-",IF(M123=1,VLOOKUP(G123,자격증backdata!A:E,4,0),0))</f>
        <v>5</v>
      </c>
      <c r="P123" s="4">
        <f t="shared" si="8"/>
        <v>5</v>
      </c>
      <c r="Q123" s="4">
        <f t="shared" si="9"/>
        <v>3</v>
      </c>
      <c r="R123" s="4">
        <f t="shared" si="10"/>
        <v>8</v>
      </c>
      <c r="S123" s="4">
        <f t="shared" si="11"/>
        <v>0</v>
      </c>
    </row>
    <row r="124" spans="1:19" ht="39.950000000000003" customHeight="1" x14ac:dyDescent="0.3">
      <c r="A124" s="4">
        <f t="shared" si="6"/>
        <v>73</v>
      </c>
      <c r="B124" s="4" t="s">
        <v>8390</v>
      </c>
      <c r="C124" s="4" t="s">
        <v>8391</v>
      </c>
      <c r="D124" s="4" t="s">
        <v>529</v>
      </c>
      <c r="E124" s="28" t="s">
        <v>530</v>
      </c>
      <c r="F124" s="4">
        <f t="shared" si="7"/>
        <v>2</v>
      </c>
      <c r="G124" s="4" t="s">
        <v>780</v>
      </c>
      <c r="H124" s="4" t="s">
        <v>572</v>
      </c>
      <c r="I124" s="4" t="s">
        <v>8399</v>
      </c>
      <c r="J124" s="4" t="s">
        <v>8400</v>
      </c>
      <c r="L124" s="4" t="s">
        <v>312</v>
      </c>
      <c r="M124" s="4">
        <f>IF(L124="비해당","-",VLOOKUP(G124,자격증backdata!A:E,3,0))</f>
        <v>1</v>
      </c>
      <c r="N124" s="4" t="str">
        <f>IF(L124="비해당","-",VLOOKUP(G124,자격증backdata!A:E,5,0))</f>
        <v>국가기술</v>
      </c>
      <c r="O124" s="4">
        <f>IF(L124="비해당","-",IF(M124=1,VLOOKUP(G124,자격증backdata!A:E,4,0),0))</f>
        <v>3</v>
      </c>
      <c r="P124" s="4">
        <f t="shared" si="8"/>
        <v>5</v>
      </c>
      <c r="Q124" s="4">
        <f t="shared" si="9"/>
        <v>3</v>
      </c>
      <c r="R124" s="4">
        <f t="shared" si="10"/>
        <v>8</v>
      </c>
      <c r="S124" s="4">
        <f t="shared" si="11"/>
        <v>0</v>
      </c>
    </row>
    <row r="125" spans="1:19" ht="39.950000000000003" customHeight="1" x14ac:dyDescent="0.3">
      <c r="A125" s="29">
        <f t="shared" si="6"/>
        <v>74</v>
      </c>
      <c r="B125" s="29" t="s">
        <v>8441</v>
      </c>
      <c r="C125" s="29" t="s">
        <v>8442</v>
      </c>
      <c r="D125" s="4" t="s">
        <v>529</v>
      </c>
      <c r="E125" s="30" t="s">
        <v>530</v>
      </c>
      <c r="F125" s="29">
        <f t="shared" si="7"/>
        <v>1</v>
      </c>
      <c r="G125" s="29" t="s">
        <v>295</v>
      </c>
      <c r="H125" s="29" t="s">
        <v>296</v>
      </c>
      <c r="I125" s="29" t="s">
        <v>8448</v>
      </c>
      <c r="J125" s="29" t="s">
        <v>8449</v>
      </c>
      <c r="L125" s="29" t="s">
        <v>312</v>
      </c>
      <c r="M125" s="29">
        <f>IF(L125="비해당","-",VLOOKUP(G125,자격증backdata!A:E,3,0))</f>
        <v>1</v>
      </c>
      <c r="N125" s="29" t="str">
        <f>IF(L125="비해당","-",VLOOKUP(G125,자격증backdata!A:E,5,0))</f>
        <v>한국사</v>
      </c>
      <c r="O125" s="29">
        <f>IF(L125="비해당","-",IF(M125=1,VLOOKUP(G125,자격증backdata!A:E,4,0),0))</f>
        <v>5</v>
      </c>
      <c r="P125" s="29">
        <f t="shared" si="8"/>
        <v>5</v>
      </c>
      <c r="Q125" s="29">
        <f t="shared" si="9"/>
        <v>5</v>
      </c>
      <c r="R125" s="29">
        <f t="shared" si="10"/>
        <v>10</v>
      </c>
      <c r="S125" s="29">
        <f t="shared" si="11"/>
        <v>0</v>
      </c>
    </row>
    <row r="126" spans="1:19" ht="39.950000000000003" customHeight="1" x14ac:dyDescent="0.3">
      <c r="A126" s="29">
        <f t="shared" si="6"/>
        <v>74</v>
      </c>
      <c r="B126" s="29" t="s">
        <v>8441</v>
      </c>
      <c r="C126" s="29" t="s">
        <v>8442</v>
      </c>
      <c r="D126" s="4" t="s">
        <v>529</v>
      </c>
      <c r="E126" s="30" t="s">
        <v>530</v>
      </c>
      <c r="F126" s="29">
        <f t="shared" si="7"/>
        <v>2</v>
      </c>
      <c r="G126" s="29" t="s">
        <v>458</v>
      </c>
      <c r="H126" s="29" t="s">
        <v>459</v>
      </c>
      <c r="I126" s="29" t="s">
        <v>8450</v>
      </c>
      <c r="J126" s="29" t="s">
        <v>7804</v>
      </c>
      <c r="L126" s="29" t="s">
        <v>312</v>
      </c>
      <c r="M126" s="29">
        <f>IF(L126="비해당","-",VLOOKUP(G126,자격증backdata!A:E,3,0))</f>
        <v>1</v>
      </c>
      <c r="N126" s="29" t="str">
        <f>IF(L126="비해당","-",VLOOKUP(G126,자격증backdata!A:E,5,0))</f>
        <v>국가기술</v>
      </c>
      <c r="O126" s="29">
        <f>IF(L126="비해당","-",IF(M126=1,VLOOKUP(G126,자격증backdata!A:E,4,0),0))</f>
        <v>5</v>
      </c>
      <c r="P126" s="29">
        <f t="shared" si="8"/>
        <v>5</v>
      </c>
      <c r="Q126" s="29">
        <f t="shared" si="9"/>
        <v>5</v>
      </c>
      <c r="R126" s="29">
        <f t="shared" si="10"/>
        <v>10</v>
      </c>
      <c r="S126" s="29">
        <f t="shared" si="11"/>
        <v>0</v>
      </c>
    </row>
    <row r="127" spans="1:19" ht="39.950000000000003" customHeight="1" x14ac:dyDescent="0.3">
      <c r="A127" s="4">
        <f t="shared" si="6"/>
        <v>75</v>
      </c>
      <c r="B127" s="4" t="s">
        <v>8452</v>
      </c>
      <c r="C127" s="4" t="s">
        <v>8453</v>
      </c>
      <c r="D127" s="4" t="s">
        <v>529</v>
      </c>
      <c r="E127" s="28" t="s">
        <v>530</v>
      </c>
      <c r="F127" s="4">
        <f t="shared" si="7"/>
        <v>1</v>
      </c>
      <c r="G127" s="4" t="s">
        <v>458</v>
      </c>
      <c r="H127" s="4" t="s">
        <v>459</v>
      </c>
      <c r="I127" s="4" t="s">
        <v>8457</v>
      </c>
      <c r="J127" s="4" t="s">
        <v>8458</v>
      </c>
      <c r="L127" s="4" t="s">
        <v>312</v>
      </c>
      <c r="M127" s="4">
        <f>IF(L127="비해당","-",VLOOKUP(G127,자격증backdata!A:E,3,0))</f>
        <v>1</v>
      </c>
      <c r="N127" s="4" t="str">
        <f>IF(L127="비해당","-",VLOOKUP(G127,자격증backdata!A:E,5,0))</f>
        <v>국가기술</v>
      </c>
      <c r="O127" s="4">
        <f>IF(L127="비해당","-",IF(M127=1,VLOOKUP(G127,자격증backdata!A:E,4,0),0))</f>
        <v>5</v>
      </c>
      <c r="P127" s="4">
        <f t="shared" si="8"/>
        <v>5</v>
      </c>
      <c r="Q127" s="4">
        <f t="shared" si="9"/>
        <v>5</v>
      </c>
      <c r="R127" s="4">
        <f t="shared" si="10"/>
        <v>10</v>
      </c>
      <c r="S127" s="4">
        <f t="shared" si="11"/>
        <v>0</v>
      </c>
    </row>
    <row r="128" spans="1:19" ht="39.950000000000003" customHeight="1" x14ac:dyDescent="0.3">
      <c r="A128" s="4">
        <f t="shared" si="6"/>
        <v>75</v>
      </c>
      <c r="B128" s="4" t="s">
        <v>8452</v>
      </c>
      <c r="C128" s="4" t="s">
        <v>8453</v>
      </c>
      <c r="D128" s="4" t="s">
        <v>529</v>
      </c>
      <c r="E128" s="28" t="s">
        <v>530</v>
      </c>
      <c r="F128" s="4">
        <f t="shared" si="7"/>
        <v>2</v>
      </c>
      <c r="G128" s="4" t="s">
        <v>295</v>
      </c>
      <c r="H128" s="4" t="s">
        <v>296</v>
      </c>
      <c r="I128" s="4" t="s">
        <v>8459</v>
      </c>
      <c r="J128" s="4" t="s">
        <v>8460</v>
      </c>
      <c r="L128" s="4" t="s">
        <v>312</v>
      </c>
      <c r="M128" s="4">
        <f>IF(L128="비해당","-",VLOOKUP(G128,자격증backdata!A:E,3,0))</f>
        <v>1</v>
      </c>
      <c r="N128" s="4" t="str">
        <f>IF(L128="비해당","-",VLOOKUP(G128,자격증backdata!A:E,5,0))</f>
        <v>한국사</v>
      </c>
      <c r="O128" s="4">
        <f>IF(L128="비해당","-",IF(M128=1,VLOOKUP(G128,자격증backdata!A:E,4,0),0))</f>
        <v>5</v>
      </c>
      <c r="P128" s="4">
        <f t="shared" si="8"/>
        <v>5</v>
      </c>
      <c r="Q128" s="4">
        <f t="shared" si="9"/>
        <v>5</v>
      </c>
      <c r="R128" s="4">
        <f t="shared" si="10"/>
        <v>10</v>
      </c>
      <c r="S128" s="4">
        <f t="shared" si="11"/>
        <v>0</v>
      </c>
    </row>
    <row r="129" spans="1:19" ht="39.950000000000003" customHeight="1" x14ac:dyDescent="0.3">
      <c r="A129" s="29">
        <f t="shared" si="6"/>
        <v>76</v>
      </c>
      <c r="B129" s="29" t="s">
        <v>8912</v>
      </c>
      <c r="C129" s="29" t="s">
        <v>8913</v>
      </c>
      <c r="D129" s="4" t="s">
        <v>529</v>
      </c>
      <c r="E129" s="30" t="s">
        <v>530</v>
      </c>
      <c r="F129" s="29">
        <f t="shared" si="7"/>
        <v>1</v>
      </c>
      <c r="G129" s="29" t="s">
        <v>1780</v>
      </c>
      <c r="H129" s="29" t="s">
        <v>8918</v>
      </c>
      <c r="I129" s="29" t="s">
        <v>8919</v>
      </c>
      <c r="J129" s="29" t="s">
        <v>8920</v>
      </c>
      <c r="L129" s="29" t="s">
        <v>312</v>
      </c>
      <c r="M129" s="29">
        <f>IF(L129="비해당","-",VLOOKUP(G129,자격증backdata!A:E,3,0))</f>
        <v>0</v>
      </c>
      <c r="N129" s="29" t="str">
        <f>IF(L129="비해당","-",VLOOKUP(G129,자격증backdata!A:E,5,0))</f>
        <v>-</v>
      </c>
      <c r="O129" s="29">
        <f>IF(L129="비해당","-",IF(M129=1,VLOOKUP(G129,자격증backdata!A:E,4,0),0))</f>
        <v>0</v>
      </c>
      <c r="P129" s="29">
        <f t="shared" si="8"/>
        <v>0</v>
      </c>
      <c r="Q129" s="29">
        <f t="shared" si="9"/>
        <v>0</v>
      </c>
      <c r="R129" s="29">
        <f t="shared" si="10"/>
        <v>0</v>
      </c>
      <c r="S129" s="29">
        <f t="shared" si="11"/>
        <v>0</v>
      </c>
    </row>
    <row r="130" spans="1:19" ht="39.950000000000003" customHeight="1" x14ac:dyDescent="0.3">
      <c r="A130" s="4">
        <f t="shared" si="6"/>
        <v>77</v>
      </c>
      <c r="B130" s="4" t="s">
        <v>8955</v>
      </c>
      <c r="C130" s="4" t="s">
        <v>8956</v>
      </c>
      <c r="D130" s="4" t="s">
        <v>529</v>
      </c>
      <c r="E130" s="28" t="s">
        <v>530</v>
      </c>
      <c r="F130" s="4">
        <f t="shared" si="7"/>
        <v>1</v>
      </c>
      <c r="G130" s="4" t="s">
        <v>1539</v>
      </c>
      <c r="H130" s="4" t="s">
        <v>292</v>
      </c>
      <c r="I130" s="4" t="s">
        <v>8961</v>
      </c>
      <c r="J130" s="4" t="s">
        <v>8962</v>
      </c>
      <c r="L130" s="4" t="s">
        <v>312</v>
      </c>
      <c r="M130" s="4">
        <f>IF(L130="비해당","-",VLOOKUP(G130,자격증backdata!A:E,3,0))</f>
        <v>0</v>
      </c>
      <c r="N130" s="4" t="str">
        <f>IF(L130="비해당","-",VLOOKUP(G130,자격증backdata!A:E,5,0))</f>
        <v>-</v>
      </c>
      <c r="O130" s="4">
        <f>IF(L130="비해당","-",IF(M130=1,VLOOKUP(G130,자격증backdata!A:E,4,0),0))</f>
        <v>0</v>
      </c>
      <c r="P130" s="4">
        <f t="shared" si="8"/>
        <v>0</v>
      </c>
      <c r="Q130" s="4">
        <f t="shared" si="9"/>
        <v>0</v>
      </c>
      <c r="R130" s="4">
        <f t="shared" si="10"/>
        <v>0</v>
      </c>
      <c r="S130" s="4">
        <f t="shared" si="11"/>
        <v>0</v>
      </c>
    </row>
    <row r="131" spans="1:19" ht="39.950000000000003" customHeight="1" x14ac:dyDescent="0.3">
      <c r="A131" s="29">
        <f t="shared" ref="A131:A194" si="12">IF(B131=B130,A130,SUM(A130,1))</f>
        <v>78</v>
      </c>
      <c r="B131" s="29" t="s">
        <v>8972</v>
      </c>
      <c r="C131" s="29" t="s">
        <v>8973</v>
      </c>
      <c r="D131" s="4" t="s">
        <v>529</v>
      </c>
      <c r="E131" s="30" t="s">
        <v>530</v>
      </c>
      <c r="F131" s="29">
        <f t="shared" ref="F131:F194" si="13">IF(B131=B130,SUM(F130,1),1)</f>
        <v>1</v>
      </c>
      <c r="G131" s="29" t="s">
        <v>612</v>
      </c>
      <c r="H131" s="29" t="s">
        <v>296</v>
      </c>
      <c r="I131" s="29" t="s">
        <v>8981</v>
      </c>
      <c r="J131" s="29" t="s">
        <v>421</v>
      </c>
      <c r="L131" s="29" t="s">
        <v>312</v>
      </c>
      <c r="M131" s="29">
        <f>IF(L131="비해당","-",VLOOKUP(G131,자격증backdata!A:E,3,0))</f>
        <v>1</v>
      </c>
      <c r="N131" s="29" t="str">
        <f>IF(L131="비해당","-",VLOOKUP(G131,자격증backdata!A:E,5,0))</f>
        <v>한국사</v>
      </c>
      <c r="O131" s="29">
        <f>IF(L131="비해당","-",IF(M131=1,VLOOKUP(G131,자격증backdata!A:E,4,0),0))</f>
        <v>1</v>
      </c>
      <c r="P131" s="29">
        <f t="shared" ref="P131:P194" si="14">_xlfn.MAXIFS(O:O,B:B,B131,N:N,"한국사")</f>
        <v>1</v>
      </c>
      <c r="Q131" s="29">
        <f t="shared" ref="Q131:Q194" si="15">_xlfn.MAXIFS(O:O,B:B,B131,N:N,"국가기술")</f>
        <v>3</v>
      </c>
      <c r="R131" s="29">
        <f t="shared" ref="R131:R194" si="16">SUM(P131:Q131)</f>
        <v>4</v>
      </c>
      <c r="S131" s="29">
        <f t="shared" ref="S131:S194" si="17">_xlfn.MAXIFS(O:O,B:B,B131,N:N,"전문분야")</f>
        <v>0</v>
      </c>
    </row>
    <row r="132" spans="1:19" ht="39.950000000000003" customHeight="1" x14ac:dyDescent="0.3">
      <c r="A132" s="29">
        <f t="shared" si="12"/>
        <v>78</v>
      </c>
      <c r="B132" s="29" t="s">
        <v>8972</v>
      </c>
      <c r="C132" s="29" t="s">
        <v>8973</v>
      </c>
      <c r="D132" s="4" t="s">
        <v>529</v>
      </c>
      <c r="E132" s="30" t="s">
        <v>530</v>
      </c>
      <c r="F132" s="29">
        <f t="shared" si="13"/>
        <v>2</v>
      </c>
      <c r="G132" s="29" t="s">
        <v>568</v>
      </c>
      <c r="H132" s="29" t="s">
        <v>459</v>
      </c>
      <c r="I132" s="29" t="s">
        <v>8982</v>
      </c>
      <c r="J132" s="29" t="s">
        <v>6479</v>
      </c>
      <c r="L132" s="29" t="s">
        <v>312</v>
      </c>
      <c r="M132" s="29">
        <f>IF(L132="비해당","-",VLOOKUP(G132,자격증backdata!A:E,3,0))</f>
        <v>1</v>
      </c>
      <c r="N132" s="29" t="str">
        <f>IF(L132="비해당","-",VLOOKUP(G132,자격증backdata!A:E,5,0))</f>
        <v>국가기술</v>
      </c>
      <c r="O132" s="29">
        <f>IF(L132="비해당","-",IF(M132=1,VLOOKUP(G132,자격증backdata!A:E,4,0),0))</f>
        <v>3</v>
      </c>
      <c r="P132" s="29">
        <f t="shared" si="14"/>
        <v>1</v>
      </c>
      <c r="Q132" s="29">
        <f t="shared" si="15"/>
        <v>3</v>
      </c>
      <c r="R132" s="29">
        <f t="shared" si="16"/>
        <v>4</v>
      </c>
      <c r="S132" s="29">
        <f t="shared" si="17"/>
        <v>0</v>
      </c>
    </row>
    <row r="133" spans="1:19" ht="39.950000000000003" customHeight="1" x14ac:dyDescent="0.3">
      <c r="A133" s="4">
        <f t="shared" si="12"/>
        <v>79</v>
      </c>
      <c r="B133" s="4" t="s">
        <v>9028</v>
      </c>
      <c r="C133" s="4" t="s">
        <v>9029</v>
      </c>
      <c r="D133" s="4" t="s">
        <v>529</v>
      </c>
      <c r="E133" s="28" t="s">
        <v>530</v>
      </c>
      <c r="F133" s="4">
        <f t="shared" si="13"/>
        <v>1</v>
      </c>
      <c r="G133" s="4" t="s">
        <v>295</v>
      </c>
      <c r="H133" s="4" t="s">
        <v>296</v>
      </c>
      <c r="I133" s="4" t="s">
        <v>9034</v>
      </c>
      <c r="J133" s="4" t="s">
        <v>421</v>
      </c>
      <c r="L133" s="4" t="s">
        <v>312</v>
      </c>
      <c r="M133" s="4">
        <f>IF(L133="비해당","-",VLOOKUP(G133,자격증backdata!A:E,3,0))</f>
        <v>1</v>
      </c>
      <c r="N133" s="4" t="str">
        <f>IF(L133="비해당","-",VLOOKUP(G133,자격증backdata!A:E,5,0))</f>
        <v>한국사</v>
      </c>
      <c r="O133" s="4">
        <f>IF(L133="비해당","-",IF(M133=1,VLOOKUP(G133,자격증backdata!A:E,4,0),0))</f>
        <v>5</v>
      </c>
      <c r="P133" s="4">
        <f t="shared" si="14"/>
        <v>5</v>
      </c>
      <c r="Q133" s="4">
        <f t="shared" si="15"/>
        <v>3</v>
      </c>
      <c r="R133" s="4">
        <f t="shared" si="16"/>
        <v>8</v>
      </c>
      <c r="S133" s="4">
        <f t="shared" si="17"/>
        <v>0</v>
      </c>
    </row>
    <row r="134" spans="1:19" ht="39.950000000000003" customHeight="1" x14ac:dyDescent="0.3">
      <c r="A134" s="4">
        <f t="shared" si="12"/>
        <v>79</v>
      </c>
      <c r="B134" s="4" t="s">
        <v>9028</v>
      </c>
      <c r="C134" s="4" t="s">
        <v>9029</v>
      </c>
      <c r="D134" s="4" t="s">
        <v>529</v>
      </c>
      <c r="E134" s="28" t="s">
        <v>530</v>
      </c>
      <c r="F134" s="4">
        <f t="shared" si="13"/>
        <v>2</v>
      </c>
      <c r="G134" s="4" t="s">
        <v>568</v>
      </c>
      <c r="H134" s="4" t="s">
        <v>459</v>
      </c>
      <c r="I134" s="4" t="s">
        <v>9035</v>
      </c>
      <c r="J134" s="4" t="s">
        <v>1458</v>
      </c>
      <c r="L134" s="4" t="s">
        <v>312</v>
      </c>
      <c r="M134" s="4">
        <f>IF(L134="비해당","-",VLOOKUP(G134,자격증backdata!A:E,3,0))</f>
        <v>1</v>
      </c>
      <c r="N134" s="4" t="str">
        <f>IF(L134="비해당","-",VLOOKUP(G134,자격증backdata!A:E,5,0))</f>
        <v>국가기술</v>
      </c>
      <c r="O134" s="4">
        <f>IF(L134="비해당","-",IF(M134=1,VLOOKUP(G134,자격증backdata!A:E,4,0),0))</f>
        <v>3</v>
      </c>
      <c r="P134" s="4">
        <f t="shared" si="14"/>
        <v>5</v>
      </c>
      <c r="Q134" s="4">
        <f t="shared" si="15"/>
        <v>3</v>
      </c>
      <c r="R134" s="4">
        <f t="shared" si="16"/>
        <v>8</v>
      </c>
      <c r="S134" s="4">
        <f t="shared" si="17"/>
        <v>0</v>
      </c>
    </row>
    <row r="135" spans="1:19" ht="39.950000000000003" customHeight="1" x14ac:dyDescent="0.3">
      <c r="A135" s="29">
        <f t="shared" si="12"/>
        <v>80</v>
      </c>
      <c r="B135" s="29" t="s">
        <v>9247</v>
      </c>
      <c r="C135" s="29" t="s">
        <v>9248</v>
      </c>
      <c r="D135" s="4" t="s">
        <v>529</v>
      </c>
      <c r="E135" s="30" t="s">
        <v>530</v>
      </c>
      <c r="F135" s="29">
        <f t="shared" si="13"/>
        <v>1</v>
      </c>
      <c r="G135" s="29" t="s">
        <v>11687</v>
      </c>
      <c r="H135" s="29" t="s">
        <v>277</v>
      </c>
      <c r="I135" s="29" t="s">
        <v>277</v>
      </c>
      <c r="J135" s="29" t="s">
        <v>277</v>
      </c>
      <c r="L135" s="29" t="s">
        <v>312</v>
      </c>
      <c r="M135" s="29">
        <f>IF(L135="비해당","-",VLOOKUP(G135,자격증backdata!A:E,3,0))</f>
        <v>0</v>
      </c>
      <c r="N135" s="29" t="str">
        <f>IF(L135="비해당","-",VLOOKUP(G135,자격증backdata!A:E,5,0))</f>
        <v>-</v>
      </c>
      <c r="O135" s="29">
        <f>IF(L135="비해당","-",IF(M135=1,VLOOKUP(G135,자격증backdata!A:E,4,0),0))</f>
        <v>0</v>
      </c>
      <c r="P135" s="29">
        <f t="shared" si="14"/>
        <v>0</v>
      </c>
      <c r="Q135" s="29">
        <f t="shared" si="15"/>
        <v>0</v>
      </c>
      <c r="R135" s="29">
        <f t="shared" si="16"/>
        <v>0</v>
      </c>
      <c r="S135" s="29">
        <f t="shared" si="17"/>
        <v>0</v>
      </c>
    </row>
    <row r="136" spans="1:19" ht="39.950000000000003" customHeight="1" x14ac:dyDescent="0.3">
      <c r="A136" s="4">
        <f t="shared" si="12"/>
        <v>81</v>
      </c>
      <c r="B136" s="4" t="s">
        <v>9254</v>
      </c>
      <c r="C136" s="4" t="s">
        <v>9255</v>
      </c>
      <c r="D136" s="4" t="s">
        <v>529</v>
      </c>
      <c r="E136" s="28" t="s">
        <v>530</v>
      </c>
      <c r="F136" s="4">
        <f t="shared" si="13"/>
        <v>1</v>
      </c>
      <c r="G136" s="4" t="s">
        <v>780</v>
      </c>
      <c r="H136" s="4" t="s">
        <v>572</v>
      </c>
      <c r="I136" s="4" t="s">
        <v>9260</v>
      </c>
      <c r="J136" s="4" t="s">
        <v>8400</v>
      </c>
      <c r="L136" s="4" t="s">
        <v>312</v>
      </c>
      <c r="M136" s="4">
        <f>IF(L136="비해당","-",VLOOKUP(G136,자격증backdata!A:E,3,0))</f>
        <v>1</v>
      </c>
      <c r="N136" s="4" t="str">
        <f>IF(L136="비해당","-",VLOOKUP(G136,자격증backdata!A:E,5,0))</f>
        <v>국가기술</v>
      </c>
      <c r="O136" s="4">
        <f>IF(L136="비해당","-",IF(M136=1,VLOOKUP(G136,자격증backdata!A:E,4,0),0))</f>
        <v>3</v>
      </c>
      <c r="P136" s="4">
        <f t="shared" si="14"/>
        <v>0</v>
      </c>
      <c r="Q136" s="4">
        <f t="shared" si="15"/>
        <v>3</v>
      </c>
      <c r="R136" s="4">
        <f t="shared" si="16"/>
        <v>3</v>
      </c>
      <c r="S136" s="4">
        <f t="shared" si="17"/>
        <v>0</v>
      </c>
    </row>
    <row r="137" spans="1:19" ht="39.950000000000003" customHeight="1" x14ac:dyDescent="0.3">
      <c r="A137" s="4">
        <f t="shared" si="12"/>
        <v>81</v>
      </c>
      <c r="B137" s="4" t="s">
        <v>9254</v>
      </c>
      <c r="C137" s="4" t="s">
        <v>9255</v>
      </c>
      <c r="D137" s="4" t="s">
        <v>529</v>
      </c>
      <c r="E137" s="28" t="s">
        <v>530</v>
      </c>
      <c r="F137" s="4">
        <f t="shared" si="13"/>
        <v>2</v>
      </c>
      <c r="G137" s="4" t="s">
        <v>5367</v>
      </c>
      <c r="H137" s="4" t="s">
        <v>367</v>
      </c>
      <c r="I137" s="4" t="s">
        <v>9261</v>
      </c>
      <c r="J137" s="4" t="s">
        <v>9262</v>
      </c>
      <c r="L137" s="4" t="s">
        <v>312</v>
      </c>
      <c r="M137" s="4">
        <f>IF(L137="비해당","-",VLOOKUP(G137,자격증backdata!A:E,3,0))</f>
        <v>0</v>
      </c>
      <c r="N137" s="4" t="str">
        <f>IF(L137="비해당","-",VLOOKUP(G137,자격증backdata!A:E,5,0))</f>
        <v>-</v>
      </c>
      <c r="O137" s="4">
        <f>IF(L137="비해당","-",IF(M137=1,VLOOKUP(G137,자격증backdata!A:E,4,0),0))</f>
        <v>0</v>
      </c>
      <c r="P137" s="4">
        <f t="shared" si="14"/>
        <v>0</v>
      </c>
      <c r="Q137" s="4">
        <f t="shared" si="15"/>
        <v>3</v>
      </c>
      <c r="R137" s="4">
        <f t="shared" si="16"/>
        <v>3</v>
      </c>
      <c r="S137" s="4">
        <f t="shared" si="17"/>
        <v>0</v>
      </c>
    </row>
    <row r="138" spans="1:19" ht="39.950000000000003" customHeight="1" x14ac:dyDescent="0.3">
      <c r="A138" s="29">
        <f t="shared" si="12"/>
        <v>82</v>
      </c>
      <c r="B138" s="29" t="s">
        <v>9304</v>
      </c>
      <c r="C138" s="29" t="s">
        <v>9305</v>
      </c>
      <c r="D138" s="4" t="s">
        <v>529</v>
      </c>
      <c r="E138" s="30" t="s">
        <v>530</v>
      </c>
      <c r="F138" s="29">
        <f t="shared" si="13"/>
        <v>1</v>
      </c>
      <c r="G138" s="29" t="s">
        <v>458</v>
      </c>
      <c r="H138" s="29" t="s">
        <v>459</v>
      </c>
      <c r="I138" s="29" t="s">
        <v>9312</v>
      </c>
      <c r="J138" s="29" t="s">
        <v>542</v>
      </c>
      <c r="L138" s="29" t="s">
        <v>312</v>
      </c>
      <c r="M138" s="29">
        <f>IF(L138="비해당","-",VLOOKUP(G138,자격증backdata!A:E,3,0))</f>
        <v>1</v>
      </c>
      <c r="N138" s="29" t="str">
        <f>IF(L138="비해당","-",VLOOKUP(G138,자격증backdata!A:E,5,0))</f>
        <v>국가기술</v>
      </c>
      <c r="O138" s="29">
        <f>IF(L138="비해당","-",IF(M138=1,VLOOKUP(G138,자격증backdata!A:E,4,0),0))</f>
        <v>5</v>
      </c>
      <c r="P138" s="29">
        <f t="shared" si="14"/>
        <v>0</v>
      </c>
      <c r="Q138" s="29">
        <f t="shared" si="15"/>
        <v>5</v>
      </c>
      <c r="R138" s="29">
        <f t="shared" si="16"/>
        <v>5</v>
      </c>
      <c r="S138" s="29">
        <f t="shared" si="17"/>
        <v>0</v>
      </c>
    </row>
    <row r="139" spans="1:19" ht="39.950000000000003" customHeight="1" x14ac:dyDescent="0.3">
      <c r="A139" s="29">
        <f t="shared" si="12"/>
        <v>82</v>
      </c>
      <c r="B139" s="29" t="s">
        <v>9304</v>
      </c>
      <c r="C139" s="29" t="s">
        <v>9305</v>
      </c>
      <c r="D139" s="4" t="s">
        <v>529</v>
      </c>
      <c r="E139" s="30" t="s">
        <v>530</v>
      </c>
      <c r="F139" s="29">
        <f t="shared" si="13"/>
        <v>2</v>
      </c>
      <c r="G139" s="29" t="s">
        <v>1500</v>
      </c>
      <c r="H139" s="29" t="s">
        <v>367</v>
      </c>
      <c r="I139" s="29" t="s">
        <v>9313</v>
      </c>
      <c r="J139" s="29" t="s">
        <v>1502</v>
      </c>
      <c r="L139" s="29" t="s">
        <v>312</v>
      </c>
      <c r="M139" s="29">
        <f>IF(L139="비해당","-",VLOOKUP(G139,자격증backdata!A:E,3,0))</f>
        <v>1</v>
      </c>
      <c r="N139" s="29" t="str">
        <f>IF(L139="비해당","-",VLOOKUP(G139,자격증backdata!A:E,5,0))</f>
        <v>국가기술</v>
      </c>
      <c r="O139" s="29">
        <f>IF(L139="비해당","-",IF(M139=1,VLOOKUP(G139,자격증backdata!A:E,4,0),0))</f>
        <v>5</v>
      </c>
      <c r="P139" s="29">
        <f t="shared" si="14"/>
        <v>0</v>
      </c>
      <c r="Q139" s="29">
        <f t="shared" si="15"/>
        <v>5</v>
      </c>
      <c r="R139" s="29">
        <f t="shared" si="16"/>
        <v>5</v>
      </c>
      <c r="S139" s="29">
        <f t="shared" si="17"/>
        <v>0</v>
      </c>
    </row>
    <row r="140" spans="1:19" ht="39.950000000000003" customHeight="1" x14ac:dyDescent="0.3">
      <c r="A140" s="4">
        <f t="shared" si="12"/>
        <v>83</v>
      </c>
      <c r="B140" s="4" t="s">
        <v>9333</v>
      </c>
      <c r="C140" s="4" t="s">
        <v>9334</v>
      </c>
      <c r="D140" s="4" t="s">
        <v>529</v>
      </c>
      <c r="E140" s="28" t="s">
        <v>530</v>
      </c>
      <c r="F140" s="4">
        <f t="shared" si="13"/>
        <v>1</v>
      </c>
      <c r="G140" s="4" t="s">
        <v>295</v>
      </c>
      <c r="H140" s="4" t="s">
        <v>296</v>
      </c>
      <c r="I140" s="4" t="s">
        <v>9340</v>
      </c>
      <c r="J140" s="4" t="s">
        <v>1912</v>
      </c>
      <c r="L140" s="4" t="s">
        <v>312</v>
      </c>
      <c r="M140" s="4">
        <f>IF(L140="비해당","-",VLOOKUP(G140,자격증backdata!A:E,3,0))</f>
        <v>1</v>
      </c>
      <c r="N140" s="4" t="str">
        <f>IF(L140="비해당","-",VLOOKUP(G140,자격증backdata!A:E,5,0))</f>
        <v>한국사</v>
      </c>
      <c r="O140" s="4">
        <f>IF(L140="비해당","-",IF(M140=1,VLOOKUP(G140,자격증backdata!A:E,4,0),0))</f>
        <v>5</v>
      </c>
      <c r="P140" s="4">
        <f t="shared" si="14"/>
        <v>5</v>
      </c>
      <c r="Q140" s="4">
        <f t="shared" si="15"/>
        <v>0</v>
      </c>
      <c r="R140" s="4">
        <f t="shared" si="16"/>
        <v>5</v>
      </c>
      <c r="S140" s="4">
        <f t="shared" si="17"/>
        <v>0</v>
      </c>
    </row>
    <row r="141" spans="1:19" ht="39.950000000000003" customHeight="1" x14ac:dyDescent="0.3">
      <c r="A141" s="29">
        <f t="shared" si="12"/>
        <v>84</v>
      </c>
      <c r="B141" s="29" t="s">
        <v>9384</v>
      </c>
      <c r="C141" s="29" t="s">
        <v>9385</v>
      </c>
      <c r="D141" s="4" t="s">
        <v>529</v>
      </c>
      <c r="E141" s="30" t="s">
        <v>530</v>
      </c>
      <c r="F141" s="29">
        <f t="shared" si="13"/>
        <v>1</v>
      </c>
      <c r="G141" s="29" t="s">
        <v>295</v>
      </c>
      <c r="H141" s="29" t="s">
        <v>296</v>
      </c>
      <c r="I141" s="29" t="s">
        <v>9391</v>
      </c>
      <c r="J141" s="29" t="s">
        <v>3098</v>
      </c>
      <c r="L141" s="29" t="s">
        <v>312</v>
      </c>
      <c r="M141" s="29">
        <f>IF(L141="비해당","-",VLOOKUP(G141,자격증backdata!A:E,3,0))</f>
        <v>1</v>
      </c>
      <c r="N141" s="29" t="str">
        <f>IF(L141="비해당","-",VLOOKUP(G141,자격증backdata!A:E,5,0))</f>
        <v>한국사</v>
      </c>
      <c r="O141" s="29">
        <f>IF(L141="비해당","-",IF(M141=1,VLOOKUP(G141,자격증backdata!A:E,4,0),0))</f>
        <v>5</v>
      </c>
      <c r="P141" s="29">
        <f t="shared" si="14"/>
        <v>5</v>
      </c>
      <c r="Q141" s="29">
        <f t="shared" si="15"/>
        <v>0</v>
      </c>
      <c r="R141" s="29">
        <f t="shared" si="16"/>
        <v>5</v>
      </c>
      <c r="S141" s="29">
        <f t="shared" si="17"/>
        <v>0</v>
      </c>
    </row>
    <row r="142" spans="1:19" ht="39.950000000000003" customHeight="1" x14ac:dyDescent="0.3">
      <c r="A142" s="4">
        <f t="shared" si="12"/>
        <v>85</v>
      </c>
      <c r="B142" s="4" t="s">
        <v>9477</v>
      </c>
      <c r="C142" s="4" t="s">
        <v>9478</v>
      </c>
      <c r="D142" s="4" t="s">
        <v>529</v>
      </c>
      <c r="E142" s="28" t="s">
        <v>530</v>
      </c>
      <c r="F142" s="4">
        <f t="shared" si="13"/>
        <v>1</v>
      </c>
      <c r="G142" s="4" t="s">
        <v>295</v>
      </c>
      <c r="H142" s="4" t="s">
        <v>296</v>
      </c>
      <c r="I142" s="4" t="s">
        <v>9485</v>
      </c>
      <c r="J142" s="4" t="s">
        <v>9486</v>
      </c>
      <c r="L142" s="4" t="s">
        <v>312</v>
      </c>
      <c r="M142" s="4">
        <f>IF(L142="비해당","-",VLOOKUP(G142,자격증backdata!A:E,3,0))</f>
        <v>1</v>
      </c>
      <c r="N142" s="4" t="str">
        <f>IF(L142="비해당","-",VLOOKUP(G142,자격증backdata!A:E,5,0))</f>
        <v>한국사</v>
      </c>
      <c r="O142" s="4">
        <f>IF(L142="비해당","-",IF(M142=1,VLOOKUP(G142,자격증backdata!A:E,4,0),0))</f>
        <v>5</v>
      </c>
      <c r="P142" s="4">
        <f t="shared" si="14"/>
        <v>5</v>
      </c>
      <c r="Q142" s="4">
        <f t="shared" si="15"/>
        <v>0</v>
      </c>
      <c r="R142" s="4">
        <f t="shared" si="16"/>
        <v>5</v>
      </c>
      <c r="S142" s="4">
        <f t="shared" si="17"/>
        <v>0</v>
      </c>
    </row>
    <row r="143" spans="1:19" ht="39.950000000000003" customHeight="1" x14ac:dyDescent="0.3">
      <c r="A143" s="29">
        <f t="shared" si="12"/>
        <v>86</v>
      </c>
      <c r="B143" s="29" t="s">
        <v>9580</v>
      </c>
      <c r="C143" s="29" t="s">
        <v>9581</v>
      </c>
      <c r="D143" s="4" t="s">
        <v>529</v>
      </c>
      <c r="E143" s="30" t="s">
        <v>530</v>
      </c>
      <c r="F143" s="29">
        <f t="shared" si="13"/>
        <v>1</v>
      </c>
      <c r="G143" s="29" t="s">
        <v>295</v>
      </c>
      <c r="H143" s="29" t="s">
        <v>296</v>
      </c>
      <c r="I143" s="29" t="s">
        <v>9586</v>
      </c>
      <c r="J143" s="29" t="s">
        <v>570</v>
      </c>
      <c r="L143" s="29" t="s">
        <v>312</v>
      </c>
      <c r="M143" s="29">
        <f>IF(L143="비해당","-",VLOOKUP(G143,자격증backdata!A:E,3,0))</f>
        <v>1</v>
      </c>
      <c r="N143" s="29" t="str">
        <f>IF(L143="비해당","-",VLOOKUP(G143,자격증backdata!A:E,5,0))</f>
        <v>한국사</v>
      </c>
      <c r="O143" s="29">
        <f>IF(L143="비해당","-",IF(M143=1,VLOOKUP(G143,자격증backdata!A:E,4,0),0))</f>
        <v>5</v>
      </c>
      <c r="P143" s="29">
        <f t="shared" si="14"/>
        <v>5</v>
      </c>
      <c r="Q143" s="29">
        <f t="shared" si="15"/>
        <v>0</v>
      </c>
      <c r="R143" s="29">
        <f t="shared" si="16"/>
        <v>5</v>
      </c>
      <c r="S143" s="29">
        <f t="shared" si="17"/>
        <v>0</v>
      </c>
    </row>
    <row r="144" spans="1:19" ht="39.950000000000003" customHeight="1" x14ac:dyDescent="0.3">
      <c r="A144" s="4">
        <f t="shared" si="12"/>
        <v>87</v>
      </c>
      <c r="B144" s="4" t="s">
        <v>9619</v>
      </c>
      <c r="C144" s="4" t="s">
        <v>9620</v>
      </c>
      <c r="D144" s="4" t="s">
        <v>529</v>
      </c>
      <c r="E144" s="28" t="s">
        <v>530</v>
      </c>
      <c r="F144" s="4">
        <f t="shared" si="13"/>
        <v>1</v>
      </c>
      <c r="G144" s="4" t="s">
        <v>780</v>
      </c>
      <c r="H144" s="4" t="s">
        <v>572</v>
      </c>
      <c r="I144" s="4" t="s">
        <v>9624</v>
      </c>
      <c r="J144" s="4" t="s">
        <v>4082</v>
      </c>
      <c r="L144" s="4" t="s">
        <v>312</v>
      </c>
      <c r="M144" s="4">
        <f>IF(L144="비해당","-",VLOOKUP(G144,자격증backdata!A:E,3,0))</f>
        <v>1</v>
      </c>
      <c r="N144" s="4" t="str">
        <f>IF(L144="비해당","-",VLOOKUP(G144,자격증backdata!A:E,5,0))</f>
        <v>국가기술</v>
      </c>
      <c r="O144" s="4">
        <f>IF(L144="비해당","-",IF(M144=1,VLOOKUP(G144,자격증backdata!A:E,4,0),0))</f>
        <v>3</v>
      </c>
      <c r="P144" s="4">
        <f t="shared" si="14"/>
        <v>5</v>
      </c>
      <c r="Q144" s="4">
        <f t="shared" si="15"/>
        <v>3</v>
      </c>
      <c r="R144" s="4">
        <f t="shared" si="16"/>
        <v>8</v>
      </c>
      <c r="S144" s="4">
        <f t="shared" si="17"/>
        <v>0</v>
      </c>
    </row>
    <row r="145" spans="1:19" ht="39.950000000000003" customHeight="1" x14ac:dyDescent="0.3">
      <c r="A145" s="4">
        <f t="shared" si="12"/>
        <v>87</v>
      </c>
      <c r="B145" s="4" t="s">
        <v>9619</v>
      </c>
      <c r="C145" s="4" t="s">
        <v>9620</v>
      </c>
      <c r="D145" s="4" t="s">
        <v>529</v>
      </c>
      <c r="E145" s="28" t="s">
        <v>530</v>
      </c>
      <c r="F145" s="4">
        <f t="shared" si="13"/>
        <v>2</v>
      </c>
      <c r="G145" s="4" t="s">
        <v>295</v>
      </c>
      <c r="H145" s="4" t="s">
        <v>296</v>
      </c>
      <c r="I145" s="4" t="s">
        <v>9625</v>
      </c>
      <c r="J145" s="4" t="s">
        <v>2272</v>
      </c>
      <c r="L145" s="4" t="s">
        <v>312</v>
      </c>
      <c r="M145" s="4">
        <f>IF(L145="비해당","-",VLOOKUP(G145,자격증backdata!A:E,3,0))</f>
        <v>1</v>
      </c>
      <c r="N145" s="4" t="str">
        <f>IF(L145="비해당","-",VLOOKUP(G145,자격증backdata!A:E,5,0))</f>
        <v>한국사</v>
      </c>
      <c r="O145" s="4">
        <f>IF(L145="비해당","-",IF(M145=1,VLOOKUP(G145,자격증backdata!A:E,4,0),0))</f>
        <v>5</v>
      </c>
      <c r="P145" s="4">
        <f t="shared" si="14"/>
        <v>5</v>
      </c>
      <c r="Q145" s="4">
        <f t="shared" si="15"/>
        <v>3</v>
      </c>
      <c r="R145" s="4">
        <f t="shared" si="16"/>
        <v>8</v>
      </c>
      <c r="S145" s="4">
        <f t="shared" si="17"/>
        <v>0</v>
      </c>
    </row>
    <row r="146" spans="1:19" ht="39.950000000000003" customHeight="1" x14ac:dyDescent="0.3">
      <c r="A146" s="29">
        <f t="shared" si="12"/>
        <v>88</v>
      </c>
      <c r="B146" s="29" t="s">
        <v>9760</v>
      </c>
      <c r="C146" s="29" t="s">
        <v>9761</v>
      </c>
      <c r="D146" s="4" t="s">
        <v>529</v>
      </c>
      <c r="E146" s="30" t="s">
        <v>530</v>
      </c>
      <c r="F146" s="29">
        <f t="shared" si="13"/>
        <v>1</v>
      </c>
      <c r="G146" s="29" t="s">
        <v>803</v>
      </c>
      <c r="H146" s="29" t="s">
        <v>296</v>
      </c>
      <c r="I146" s="29" t="s">
        <v>9765</v>
      </c>
      <c r="J146" s="29" t="s">
        <v>2354</v>
      </c>
      <c r="L146" s="29" t="s">
        <v>312</v>
      </c>
      <c r="M146" s="29">
        <f>IF(L146="비해당","-",VLOOKUP(G146,자격증backdata!A:E,3,0))</f>
        <v>1</v>
      </c>
      <c r="N146" s="29" t="str">
        <f>IF(L146="비해당","-",VLOOKUP(G146,자격증backdata!A:E,5,0))</f>
        <v>한국사</v>
      </c>
      <c r="O146" s="29">
        <f>IF(L146="비해당","-",IF(M146=1,VLOOKUP(G146,자격증backdata!A:E,4,0),0))</f>
        <v>3</v>
      </c>
      <c r="P146" s="29">
        <f t="shared" si="14"/>
        <v>3</v>
      </c>
      <c r="Q146" s="29">
        <f t="shared" si="15"/>
        <v>5</v>
      </c>
      <c r="R146" s="29">
        <f t="shared" si="16"/>
        <v>8</v>
      </c>
      <c r="S146" s="29">
        <f t="shared" si="17"/>
        <v>0</v>
      </c>
    </row>
    <row r="147" spans="1:19" ht="39.950000000000003" customHeight="1" x14ac:dyDescent="0.3">
      <c r="A147" s="29">
        <f t="shared" si="12"/>
        <v>88</v>
      </c>
      <c r="B147" s="29" t="s">
        <v>9760</v>
      </c>
      <c r="C147" s="29" t="s">
        <v>9761</v>
      </c>
      <c r="D147" s="4" t="s">
        <v>529</v>
      </c>
      <c r="E147" s="30" t="s">
        <v>530</v>
      </c>
      <c r="F147" s="29">
        <f t="shared" si="13"/>
        <v>2</v>
      </c>
      <c r="G147" s="29" t="s">
        <v>458</v>
      </c>
      <c r="H147" s="29" t="s">
        <v>459</v>
      </c>
      <c r="I147" s="29" t="s">
        <v>9766</v>
      </c>
      <c r="J147" s="29" t="s">
        <v>9075</v>
      </c>
      <c r="L147" s="29" t="s">
        <v>312</v>
      </c>
      <c r="M147" s="29">
        <f>IF(L147="비해당","-",VLOOKUP(G147,자격증backdata!A:E,3,0))</f>
        <v>1</v>
      </c>
      <c r="N147" s="29" t="str">
        <f>IF(L147="비해당","-",VLOOKUP(G147,자격증backdata!A:E,5,0))</f>
        <v>국가기술</v>
      </c>
      <c r="O147" s="29">
        <f>IF(L147="비해당","-",IF(M147=1,VLOOKUP(G147,자격증backdata!A:E,4,0),0))</f>
        <v>5</v>
      </c>
      <c r="P147" s="29">
        <f t="shared" si="14"/>
        <v>3</v>
      </c>
      <c r="Q147" s="29">
        <f t="shared" si="15"/>
        <v>5</v>
      </c>
      <c r="R147" s="29">
        <f t="shared" si="16"/>
        <v>8</v>
      </c>
      <c r="S147" s="29">
        <f t="shared" si="17"/>
        <v>0</v>
      </c>
    </row>
    <row r="148" spans="1:19" ht="39.950000000000003" customHeight="1" x14ac:dyDescent="0.3">
      <c r="A148" s="4">
        <f t="shared" si="12"/>
        <v>89</v>
      </c>
      <c r="B148" s="4" t="s">
        <v>9775</v>
      </c>
      <c r="C148" s="4" t="s">
        <v>9776</v>
      </c>
      <c r="D148" s="4" t="s">
        <v>529</v>
      </c>
      <c r="E148" s="28" t="s">
        <v>530</v>
      </c>
      <c r="F148" s="4">
        <f t="shared" si="13"/>
        <v>1</v>
      </c>
      <c r="G148" s="4" t="s">
        <v>295</v>
      </c>
      <c r="H148" s="4" t="s">
        <v>296</v>
      </c>
      <c r="I148" s="4" t="s">
        <v>9781</v>
      </c>
      <c r="J148" s="4" t="s">
        <v>421</v>
      </c>
      <c r="L148" s="4" t="s">
        <v>312</v>
      </c>
      <c r="M148" s="4">
        <f>IF(L148="비해당","-",VLOOKUP(G148,자격증backdata!A:E,3,0))</f>
        <v>1</v>
      </c>
      <c r="N148" s="4" t="str">
        <f>IF(L148="비해당","-",VLOOKUP(G148,자격증backdata!A:E,5,0))</f>
        <v>한국사</v>
      </c>
      <c r="O148" s="4">
        <f>IF(L148="비해당","-",IF(M148=1,VLOOKUP(G148,자격증backdata!A:E,4,0),0))</f>
        <v>5</v>
      </c>
      <c r="P148" s="4">
        <f t="shared" si="14"/>
        <v>5</v>
      </c>
      <c r="Q148" s="4">
        <f t="shared" si="15"/>
        <v>3</v>
      </c>
      <c r="R148" s="4">
        <f t="shared" si="16"/>
        <v>8</v>
      </c>
      <c r="S148" s="4">
        <f t="shared" si="17"/>
        <v>0</v>
      </c>
    </row>
    <row r="149" spans="1:19" ht="39.950000000000003" customHeight="1" x14ac:dyDescent="0.3">
      <c r="A149" s="4">
        <f t="shared" si="12"/>
        <v>89</v>
      </c>
      <c r="B149" s="4" t="s">
        <v>9775</v>
      </c>
      <c r="C149" s="4" t="s">
        <v>9776</v>
      </c>
      <c r="D149" s="4" t="s">
        <v>529</v>
      </c>
      <c r="E149" s="28" t="s">
        <v>530</v>
      </c>
      <c r="F149" s="4">
        <f t="shared" si="13"/>
        <v>2</v>
      </c>
      <c r="G149" s="4" t="s">
        <v>568</v>
      </c>
      <c r="H149" s="4" t="s">
        <v>459</v>
      </c>
      <c r="I149" s="4" t="s">
        <v>9782</v>
      </c>
      <c r="J149" s="4" t="s">
        <v>1445</v>
      </c>
      <c r="L149" s="4" t="s">
        <v>312</v>
      </c>
      <c r="M149" s="4">
        <f>IF(L149="비해당","-",VLOOKUP(G149,자격증backdata!A:E,3,0))</f>
        <v>1</v>
      </c>
      <c r="N149" s="4" t="str">
        <f>IF(L149="비해당","-",VLOOKUP(G149,자격증backdata!A:E,5,0))</f>
        <v>국가기술</v>
      </c>
      <c r="O149" s="4">
        <f>IF(L149="비해당","-",IF(M149=1,VLOOKUP(G149,자격증backdata!A:E,4,0),0))</f>
        <v>3</v>
      </c>
      <c r="P149" s="4">
        <f t="shared" si="14"/>
        <v>5</v>
      </c>
      <c r="Q149" s="4">
        <f t="shared" si="15"/>
        <v>3</v>
      </c>
      <c r="R149" s="4">
        <f t="shared" si="16"/>
        <v>8</v>
      </c>
      <c r="S149" s="4">
        <f t="shared" si="17"/>
        <v>0</v>
      </c>
    </row>
    <row r="150" spans="1:19" ht="39.950000000000003" customHeight="1" x14ac:dyDescent="0.3">
      <c r="A150" s="29">
        <f t="shared" si="12"/>
        <v>90</v>
      </c>
      <c r="B150" s="29" t="s">
        <v>9985</v>
      </c>
      <c r="C150" s="29" t="s">
        <v>9986</v>
      </c>
      <c r="D150" s="4" t="s">
        <v>529</v>
      </c>
      <c r="E150" s="30" t="s">
        <v>530</v>
      </c>
      <c r="F150" s="29">
        <f t="shared" si="13"/>
        <v>1</v>
      </c>
      <c r="G150" s="29" t="s">
        <v>295</v>
      </c>
      <c r="H150" s="29" t="s">
        <v>296</v>
      </c>
      <c r="I150" s="29" t="s">
        <v>9992</v>
      </c>
      <c r="J150" s="29" t="s">
        <v>5746</v>
      </c>
      <c r="L150" s="29" t="s">
        <v>312</v>
      </c>
      <c r="M150" s="29">
        <f>IF(L150="비해당","-",VLOOKUP(G150,자격증backdata!A:E,3,0))</f>
        <v>1</v>
      </c>
      <c r="N150" s="29" t="str">
        <f>IF(L150="비해당","-",VLOOKUP(G150,자격증backdata!A:E,5,0))</f>
        <v>한국사</v>
      </c>
      <c r="O150" s="29">
        <f>IF(L150="비해당","-",IF(M150=1,VLOOKUP(G150,자격증backdata!A:E,4,0),0))</f>
        <v>5</v>
      </c>
      <c r="P150" s="29">
        <f t="shared" si="14"/>
        <v>5</v>
      </c>
      <c r="Q150" s="29">
        <f t="shared" si="15"/>
        <v>3</v>
      </c>
      <c r="R150" s="29">
        <f t="shared" si="16"/>
        <v>8</v>
      </c>
      <c r="S150" s="29">
        <f t="shared" si="17"/>
        <v>0</v>
      </c>
    </row>
    <row r="151" spans="1:19" ht="39.950000000000003" customHeight="1" x14ac:dyDescent="0.3">
      <c r="A151" s="29">
        <f t="shared" si="12"/>
        <v>90</v>
      </c>
      <c r="B151" s="29" t="s">
        <v>9985</v>
      </c>
      <c r="C151" s="29" t="s">
        <v>9986</v>
      </c>
      <c r="D151" s="4" t="s">
        <v>529</v>
      </c>
      <c r="E151" s="30" t="s">
        <v>530</v>
      </c>
      <c r="F151" s="29">
        <f t="shared" si="13"/>
        <v>2</v>
      </c>
      <c r="G151" s="29" t="s">
        <v>568</v>
      </c>
      <c r="H151" s="29" t="s">
        <v>459</v>
      </c>
      <c r="I151" s="29" t="s">
        <v>9993</v>
      </c>
      <c r="J151" s="29" t="s">
        <v>370</v>
      </c>
      <c r="L151" s="29" t="s">
        <v>312</v>
      </c>
      <c r="M151" s="29">
        <f>IF(L151="비해당","-",VLOOKUP(G151,자격증backdata!A:E,3,0))</f>
        <v>1</v>
      </c>
      <c r="N151" s="29" t="str">
        <f>IF(L151="비해당","-",VLOOKUP(G151,자격증backdata!A:E,5,0))</f>
        <v>국가기술</v>
      </c>
      <c r="O151" s="29">
        <f>IF(L151="비해당","-",IF(M151=1,VLOOKUP(G151,자격증backdata!A:E,4,0),0))</f>
        <v>3</v>
      </c>
      <c r="P151" s="29">
        <f t="shared" si="14"/>
        <v>5</v>
      </c>
      <c r="Q151" s="29">
        <f t="shared" si="15"/>
        <v>3</v>
      </c>
      <c r="R151" s="29">
        <f t="shared" si="16"/>
        <v>8</v>
      </c>
      <c r="S151" s="29">
        <f t="shared" si="17"/>
        <v>0</v>
      </c>
    </row>
    <row r="152" spans="1:19" ht="39.950000000000003" customHeight="1" x14ac:dyDescent="0.3">
      <c r="A152" s="4">
        <f t="shared" si="12"/>
        <v>91</v>
      </c>
      <c r="B152" s="4" t="s">
        <v>10106</v>
      </c>
      <c r="C152" s="4" t="s">
        <v>5046</v>
      </c>
      <c r="D152" s="4" t="s">
        <v>529</v>
      </c>
      <c r="E152" s="28" t="s">
        <v>530</v>
      </c>
      <c r="F152" s="4">
        <f t="shared" si="13"/>
        <v>1</v>
      </c>
      <c r="G152" s="4" t="s">
        <v>366</v>
      </c>
      <c r="H152" s="4" t="s">
        <v>367</v>
      </c>
      <c r="I152" s="4" t="s">
        <v>10110</v>
      </c>
      <c r="J152" s="4" t="s">
        <v>802</v>
      </c>
      <c r="L152" s="4" t="s">
        <v>312</v>
      </c>
      <c r="M152" s="4">
        <f>IF(L152="비해당","-",VLOOKUP(G152,자격증backdata!A:E,3,0))</f>
        <v>1</v>
      </c>
      <c r="N152" s="4" t="str">
        <f>IF(L152="비해당","-",VLOOKUP(G152,자격증backdata!A:E,5,0))</f>
        <v>국가기술</v>
      </c>
      <c r="O152" s="4">
        <f>IF(L152="비해당","-",IF(M152=1,VLOOKUP(G152,자격증backdata!A:E,4,0),0))</f>
        <v>3</v>
      </c>
      <c r="P152" s="4">
        <f t="shared" si="14"/>
        <v>3</v>
      </c>
      <c r="Q152" s="4">
        <f t="shared" si="15"/>
        <v>3</v>
      </c>
      <c r="R152" s="4">
        <f t="shared" si="16"/>
        <v>6</v>
      </c>
      <c r="S152" s="4">
        <f t="shared" si="17"/>
        <v>0</v>
      </c>
    </row>
    <row r="153" spans="1:19" ht="39.950000000000003" customHeight="1" x14ac:dyDescent="0.3">
      <c r="A153" s="4">
        <f t="shared" si="12"/>
        <v>91</v>
      </c>
      <c r="B153" s="4" t="s">
        <v>10106</v>
      </c>
      <c r="C153" s="4" t="s">
        <v>5046</v>
      </c>
      <c r="D153" s="4" t="s">
        <v>529</v>
      </c>
      <c r="E153" s="28" t="s">
        <v>530</v>
      </c>
      <c r="F153" s="4">
        <f t="shared" si="13"/>
        <v>2</v>
      </c>
      <c r="G153" s="4" t="s">
        <v>803</v>
      </c>
      <c r="H153" s="4" t="s">
        <v>296</v>
      </c>
      <c r="I153" s="4" t="s">
        <v>10111</v>
      </c>
      <c r="J153" s="4" t="s">
        <v>614</v>
      </c>
      <c r="L153" s="4" t="s">
        <v>312</v>
      </c>
      <c r="M153" s="4">
        <f>IF(L153="비해당","-",VLOOKUP(G153,자격증backdata!A:E,3,0))</f>
        <v>1</v>
      </c>
      <c r="N153" s="4" t="str">
        <f>IF(L153="비해당","-",VLOOKUP(G153,자격증backdata!A:E,5,0))</f>
        <v>한국사</v>
      </c>
      <c r="O153" s="4">
        <f>IF(L153="비해당","-",IF(M153=1,VLOOKUP(G153,자격증backdata!A:E,4,0),0))</f>
        <v>3</v>
      </c>
      <c r="P153" s="4">
        <f t="shared" si="14"/>
        <v>3</v>
      </c>
      <c r="Q153" s="4">
        <f t="shared" si="15"/>
        <v>3</v>
      </c>
      <c r="R153" s="4">
        <f t="shared" si="16"/>
        <v>6</v>
      </c>
      <c r="S153" s="4">
        <f t="shared" si="17"/>
        <v>0</v>
      </c>
    </row>
    <row r="154" spans="1:19" ht="39.950000000000003" customHeight="1" x14ac:dyDescent="0.3">
      <c r="A154" s="29">
        <f t="shared" si="12"/>
        <v>92</v>
      </c>
      <c r="B154" s="29" t="s">
        <v>10120</v>
      </c>
      <c r="C154" s="29" t="s">
        <v>10121</v>
      </c>
      <c r="D154" s="4" t="s">
        <v>529</v>
      </c>
      <c r="E154" s="30" t="s">
        <v>530</v>
      </c>
      <c r="F154" s="29">
        <f t="shared" si="13"/>
        <v>1</v>
      </c>
      <c r="G154" s="29" t="s">
        <v>295</v>
      </c>
      <c r="H154" s="29" t="s">
        <v>296</v>
      </c>
      <c r="I154" s="29" t="s">
        <v>10129</v>
      </c>
      <c r="J154" s="29" t="s">
        <v>1268</v>
      </c>
      <c r="L154" s="29" t="s">
        <v>312</v>
      </c>
      <c r="M154" s="29">
        <f>IF(L154="비해당","-",VLOOKUP(G154,자격증backdata!A:E,3,0))</f>
        <v>1</v>
      </c>
      <c r="N154" s="29" t="str">
        <f>IF(L154="비해당","-",VLOOKUP(G154,자격증backdata!A:E,5,0))</f>
        <v>한국사</v>
      </c>
      <c r="O154" s="29">
        <f>IF(L154="비해당","-",IF(M154=1,VLOOKUP(G154,자격증backdata!A:E,4,0),0))</f>
        <v>5</v>
      </c>
      <c r="P154" s="29">
        <f t="shared" si="14"/>
        <v>5</v>
      </c>
      <c r="Q154" s="29">
        <f t="shared" si="15"/>
        <v>0</v>
      </c>
      <c r="R154" s="29">
        <f t="shared" si="16"/>
        <v>5</v>
      </c>
      <c r="S154" s="29">
        <f t="shared" si="17"/>
        <v>0</v>
      </c>
    </row>
    <row r="155" spans="1:19" ht="39.950000000000003" customHeight="1" x14ac:dyDescent="0.3">
      <c r="A155" s="4">
        <f t="shared" si="12"/>
        <v>93</v>
      </c>
      <c r="B155" s="4" t="s">
        <v>10146</v>
      </c>
      <c r="C155" s="4" t="s">
        <v>10147</v>
      </c>
      <c r="D155" s="4" t="s">
        <v>529</v>
      </c>
      <c r="E155" s="28" t="s">
        <v>530</v>
      </c>
      <c r="F155" s="4">
        <f t="shared" si="13"/>
        <v>1</v>
      </c>
      <c r="G155" s="4" t="s">
        <v>1854</v>
      </c>
      <c r="H155" s="4" t="s">
        <v>572</v>
      </c>
      <c r="I155" s="4" t="s">
        <v>10153</v>
      </c>
      <c r="J155" s="4" t="s">
        <v>5272</v>
      </c>
      <c r="L155" s="4" t="s">
        <v>312</v>
      </c>
      <c r="M155" s="4">
        <f>IF(L155="비해당","-",VLOOKUP(G155,자격증backdata!A:E,3,0))</f>
        <v>0</v>
      </c>
      <c r="N155" s="4" t="str">
        <f>IF(L155="비해당","-",VLOOKUP(G155,자격증backdata!A:E,5,0))</f>
        <v>-</v>
      </c>
      <c r="O155" s="4">
        <f>IF(L155="비해당","-",IF(M155=1,VLOOKUP(G155,자격증backdata!A:E,4,0),0))</f>
        <v>0</v>
      </c>
      <c r="P155" s="4">
        <f t="shared" si="14"/>
        <v>0</v>
      </c>
      <c r="Q155" s="4">
        <f t="shared" si="15"/>
        <v>3</v>
      </c>
      <c r="R155" s="4">
        <f t="shared" si="16"/>
        <v>3</v>
      </c>
      <c r="S155" s="4">
        <f t="shared" si="17"/>
        <v>0</v>
      </c>
    </row>
    <row r="156" spans="1:19" ht="39.950000000000003" customHeight="1" x14ac:dyDescent="0.3">
      <c r="A156" s="4">
        <f t="shared" si="12"/>
        <v>93</v>
      </c>
      <c r="B156" s="4" t="s">
        <v>10146</v>
      </c>
      <c r="C156" s="4" t="s">
        <v>10147</v>
      </c>
      <c r="D156" s="4" t="s">
        <v>529</v>
      </c>
      <c r="E156" s="28" t="s">
        <v>530</v>
      </c>
      <c r="F156" s="4">
        <f t="shared" si="13"/>
        <v>2</v>
      </c>
      <c r="G156" s="4" t="s">
        <v>568</v>
      </c>
      <c r="H156" s="4" t="s">
        <v>459</v>
      </c>
      <c r="I156" s="4" t="s">
        <v>10154</v>
      </c>
      <c r="J156" s="4" t="s">
        <v>4835</v>
      </c>
      <c r="L156" s="4" t="s">
        <v>312</v>
      </c>
      <c r="M156" s="4">
        <f>IF(L156="비해당","-",VLOOKUP(G156,자격증backdata!A:E,3,0))</f>
        <v>1</v>
      </c>
      <c r="N156" s="4" t="str">
        <f>IF(L156="비해당","-",VLOOKUP(G156,자격증backdata!A:E,5,0))</f>
        <v>국가기술</v>
      </c>
      <c r="O156" s="4">
        <f>IF(L156="비해당","-",IF(M156=1,VLOOKUP(G156,자격증backdata!A:E,4,0),0))</f>
        <v>3</v>
      </c>
      <c r="P156" s="4">
        <f t="shared" si="14"/>
        <v>0</v>
      </c>
      <c r="Q156" s="4">
        <f t="shared" si="15"/>
        <v>3</v>
      </c>
      <c r="R156" s="4">
        <f t="shared" si="16"/>
        <v>3</v>
      </c>
      <c r="S156" s="4">
        <f t="shared" si="17"/>
        <v>0</v>
      </c>
    </row>
    <row r="157" spans="1:19" ht="39.950000000000003" customHeight="1" x14ac:dyDescent="0.3">
      <c r="A157" s="29">
        <f t="shared" si="12"/>
        <v>94</v>
      </c>
      <c r="B157" s="29" t="s">
        <v>10196</v>
      </c>
      <c r="C157" s="29" t="s">
        <v>7107</v>
      </c>
      <c r="D157" s="4" t="s">
        <v>529</v>
      </c>
      <c r="E157" s="30" t="s">
        <v>530</v>
      </c>
      <c r="F157" s="29">
        <f t="shared" si="13"/>
        <v>1</v>
      </c>
      <c r="G157" s="29" t="s">
        <v>295</v>
      </c>
      <c r="H157" s="29" t="s">
        <v>296</v>
      </c>
      <c r="I157" s="29" t="s">
        <v>10203</v>
      </c>
      <c r="J157" s="29" t="s">
        <v>463</v>
      </c>
      <c r="L157" s="29" t="s">
        <v>312</v>
      </c>
      <c r="M157" s="29">
        <f>IF(L157="비해당","-",VLOOKUP(G157,자격증backdata!A:E,3,0))</f>
        <v>1</v>
      </c>
      <c r="N157" s="29" t="str">
        <f>IF(L157="비해당","-",VLOOKUP(G157,자격증backdata!A:E,5,0))</f>
        <v>한국사</v>
      </c>
      <c r="O157" s="29">
        <f>IF(L157="비해당","-",IF(M157=1,VLOOKUP(G157,자격증backdata!A:E,4,0),0))</f>
        <v>5</v>
      </c>
      <c r="P157" s="29">
        <f t="shared" si="14"/>
        <v>5</v>
      </c>
      <c r="Q157" s="29">
        <f t="shared" si="15"/>
        <v>3</v>
      </c>
      <c r="R157" s="29">
        <f t="shared" si="16"/>
        <v>8</v>
      </c>
      <c r="S157" s="29">
        <f t="shared" si="17"/>
        <v>0</v>
      </c>
    </row>
    <row r="158" spans="1:19" ht="39.950000000000003" customHeight="1" x14ac:dyDescent="0.3">
      <c r="A158" s="29">
        <f t="shared" si="12"/>
        <v>94</v>
      </c>
      <c r="B158" s="29" t="s">
        <v>10196</v>
      </c>
      <c r="C158" s="29" t="s">
        <v>7107</v>
      </c>
      <c r="D158" s="4" t="s">
        <v>529</v>
      </c>
      <c r="E158" s="30" t="s">
        <v>530</v>
      </c>
      <c r="F158" s="29">
        <f t="shared" si="13"/>
        <v>2</v>
      </c>
      <c r="G158" s="29" t="s">
        <v>568</v>
      </c>
      <c r="H158" s="29" t="s">
        <v>459</v>
      </c>
      <c r="I158" s="29" t="s">
        <v>10204</v>
      </c>
      <c r="J158" s="29" t="s">
        <v>6376</v>
      </c>
      <c r="L158" s="29" t="s">
        <v>312</v>
      </c>
      <c r="M158" s="29">
        <f>IF(L158="비해당","-",VLOOKUP(G158,자격증backdata!A:E,3,0))</f>
        <v>1</v>
      </c>
      <c r="N158" s="29" t="str">
        <f>IF(L158="비해당","-",VLOOKUP(G158,자격증backdata!A:E,5,0))</f>
        <v>국가기술</v>
      </c>
      <c r="O158" s="29">
        <f>IF(L158="비해당","-",IF(M158=1,VLOOKUP(G158,자격증backdata!A:E,4,0),0))</f>
        <v>3</v>
      </c>
      <c r="P158" s="29">
        <f t="shared" si="14"/>
        <v>5</v>
      </c>
      <c r="Q158" s="29">
        <f t="shared" si="15"/>
        <v>3</v>
      </c>
      <c r="R158" s="29">
        <f t="shared" si="16"/>
        <v>8</v>
      </c>
      <c r="S158" s="29">
        <f t="shared" si="17"/>
        <v>0</v>
      </c>
    </row>
    <row r="159" spans="1:19" ht="39.950000000000003" customHeight="1" x14ac:dyDescent="0.3">
      <c r="A159" s="4">
        <f t="shared" si="12"/>
        <v>95</v>
      </c>
      <c r="B159" s="4" t="s">
        <v>10245</v>
      </c>
      <c r="C159" s="4" t="s">
        <v>10246</v>
      </c>
      <c r="D159" s="4" t="s">
        <v>529</v>
      </c>
      <c r="E159" s="28" t="s">
        <v>530</v>
      </c>
      <c r="F159" s="4">
        <f t="shared" si="13"/>
        <v>1</v>
      </c>
      <c r="G159" s="4" t="s">
        <v>295</v>
      </c>
      <c r="H159" s="4" t="s">
        <v>296</v>
      </c>
      <c r="I159" s="4" t="s">
        <v>10251</v>
      </c>
      <c r="J159" s="4" t="s">
        <v>463</v>
      </c>
      <c r="L159" s="4" t="s">
        <v>312</v>
      </c>
      <c r="M159" s="4">
        <f>IF(L159="비해당","-",VLOOKUP(G159,자격증backdata!A:E,3,0))</f>
        <v>1</v>
      </c>
      <c r="N159" s="4" t="str">
        <f>IF(L159="비해당","-",VLOOKUP(G159,자격증backdata!A:E,5,0))</f>
        <v>한국사</v>
      </c>
      <c r="O159" s="4">
        <f>IF(L159="비해당","-",IF(M159=1,VLOOKUP(G159,자격증backdata!A:E,4,0),0))</f>
        <v>5</v>
      </c>
      <c r="P159" s="4">
        <f t="shared" si="14"/>
        <v>5</v>
      </c>
      <c r="Q159" s="4">
        <f t="shared" si="15"/>
        <v>5</v>
      </c>
      <c r="R159" s="4">
        <f t="shared" si="16"/>
        <v>10</v>
      </c>
      <c r="S159" s="4">
        <f t="shared" si="17"/>
        <v>0</v>
      </c>
    </row>
    <row r="160" spans="1:19" ht="39.950000000000003" customHeight="1" x14ac:dyDescent="0.3">
      <c r="A160" s="4">
        <f t="shared" si="12"/>
        <v>95</v>
      </c>
      <c r="B160" s="4" t="s">
        <v>10245</v>
      </c>
      <c r="C160" s="4" t="s">
        <v>10246</v>
      </c>
      <c r="D160" s="4" t="s">
        <v>529</v>
      </c>
      <c r="E160" s="28" t="s">
        <v>530</v>
      </c>
      <c r="F160" s="4">
        <f t="shared" si="13"/>
        <v>2</v>
      </c>
      <c r="G160" s="4" t="s">
        <v>1500</v>
      </c>
      <c r="H160" s="4" t="s">
        <v>10252</v>
      </c>
      <c r="I160" s="4" t="s">
        <v>367</v>
      </c>
      <c r="J160" s="4" t="s">
        <v>10253</v>
      </c>
      <c r="L160" s="4" t="s">
        <v>312</v>
      </c>
      <c r="M160" s="4">
        <f>IF(L160="비해당","-",VLOOKUP(G160,자격증backdata!A:E,3,0))</f>
        <v>1</v>
      </c>
      <c r="N160" s="4" t="str">
        <f>IF(L160="비해당","-",VLOOKUP(G160,자격증backdata!A:E,5,0))</f>
        <v>국가기술</v>
      </c>
      <c r="O160" s="4">
        <f>IF(L160="비해당","-",IF(M160=1,VLOOKUP(G160,자격증backdata!A:E,4,0),0))</f>
        <v>5</v>
      </c>
      <c r="P160" s="4">
        <f t="shared" si="14"/>
        <v>5</v>
      </c>
      <c r="Q160" s="4">
        <f t="shared" si="15"/>
        <v>5</v>
      </c>
      <c r="R160" s="4">
        <f t="shared" si="16"/>
        <v>10</v>
      </c>
      <c r="S160" s="4">
        <f t="shared" si="17"/>
        <v>0</v>
      </c>
    </row>
    <row r="161" spans="1:19" ht="39.950000000000003" customHeight="1" x14ac:dyDescent="0.3">
      <c r="A161" s="29">
        <f t="shared" si="12"/>
        <v>96</v>
      </c>
      <c r="B161" s="29" t="s">
        <v>10342</v>
      </c>
      <c r="C161" s="29" t="s">
        <v>10343</v>
      </c>
      <c r="D161" s="4" t="s">
        <v>529</v>
      </c>
      <c r="E161" s="30" t="s">
        <v>530</v>
      </c>
      <c r="F161" s="29">
        <f t="shared" si="13"/>
        <v>1</v>
      </c>
      <c r="G161" s="29" t="s">
        <v>11687</v>
      </c>
      <c r="H161" s="29" t="s">
        <v>277</v>
      </c>
      <c r="I161" s="29" t="s">
        <v>277</v>
      </c>
      <c r="J161" s="29" t="s">
        <v>277</v>
      </c>
      <c r="L161" s="29" t="s">
        <v>312</v>
      </c>
      <c r="M161" s="29">
        <f>IF(L161="비해당","-",VLOOKUP(G161,자격증backdata!A:E,3,0))</f>
        <v>0</v>
      </c>
      <c r="N161" s="29" t="str">
        <f>IF(L161="비해당","-",VLOOKUP(G161,자격증backdata!A:E,5,0))</f>
        <v>-</v>
      </c>
      <c r="O161" s="29">
        <f>IF(L161="비해당","-",IF(M161=1,VLOOKUP(G161,자격증backdata!A:E,4,0),0))</f>
        <v>0</v>
      </c>
      <c r="P161" s="29">
        <f t="shared" si="14"/>
        <v>0</v>
      </c>
      <c r="Q161" s="29">
        <f t="shared" si="15"/>
        <v>0</v>
      </c>
      <c r="R161" s="29">
        <f t="shared" si="16"/>
        <v>0</v>
      </c>
      <c r="S161" s="29">
        <f t="shared" si="17"/>
        <v>0</v>
      </c>
    </row>
    <row r="162" spans="1:19" ht="39.950000000000003" customHeight="1" x14ac:dyDescent="0.3">
      <c r="A162" s="4">
        <f t="shared" si="12"/>
        <v>97</v>
      </c>
      <c r="B162" s="4" t="s">
        <v>10380</v>
      </c>
      <c r="C162" s="4" t="s">
        <v>10381</v>
      </c>
      <c r="D162" s="4" t="s">
        <v>529</v>
      </c>
      <c r="E162" s="28" t="s">
        <v>530</v>
      </c>
      <c r="F162" s="4">
        <f t="shared" si="13"/>
        <v>1</v>
      </c>
      <c r="G162" s="4" t="s">
        <v>11687</v>
      </c>
      <c r="H162" s="4" t="s">
        <v>277</v>
      </c>
      <c r="I162" s="4" t="s">
        <v>277</v>
      </c>
      <c r="J162" s="4" t="s">
        <v>277</v>
      </c>
      <c r="L162" s="4" t="s">
        <v>312</v>
      </c>
      <c r="M162" s="4">
        <f>IF(L162="비해당","-",VLOOKUP(G162,자격증backdata!A:E,3,0))</f>
        <v>0</v>
      </c>
      <c r="N162" s="4" t="str">
        <f>IF(L162="비해당","-",VLOOKUP(G162,자격증backdata!A:E,5,0))</f>
        <v>-</v>
      </c>
      <c r="O162" s="4">
        <f>IF(L162="비해당","-",IF(M162=1,VLOOKUP(G162,자격증backdata!A:E,4,0),0))</f>
        <v>0</v>
      </c>
      <c r="P162" s="4">
        <f t="shared" si="14"/>
        <v>0</v>
      </c>
      <c r="Q162" s="4">
        <f t="shared" si="15"/>
        <v>0</v>
      </c>
      <c r="R162" s="4">
        <f t="shared" si="16"/>
        <v>0</v>
      </c>
      <c r="S162" s="4">
        <f t="shared" si="17"/>
        <v>0</v>
      </c>
    </row>
    <row r="163" spans="1:19" ht="39.950000000000003" customHeight="1" x14ac:dyDescent="0.3">
      <c r="A163" s="29">
        <f t="shared" si="12"/>
        <v>98</v>
      </c>
      <c r="B163" s="29" t="s">
        <v>10534</v>
      </c>
      <c r="C163" s="29" t="s">
        <v>10535</v>
      </c>
      <c r="D163" s="4" t="s">
        <v>529</v>
      </c>
      <c r="E163" s="30" t="s">
        <v>530</v>
      </c>
      <c r="F163" s="29">
        <f t="shared" si="13"/>
        <v>1</v>
      </c>
      <c r="G163" s="29" t="s">
        <v>295</v>
      </c>
      <c r="H163" s="29" t="s">
        <v>296</v>
      </c>
      <c r="I163" s="29" t="s">
        <v>10539</v>
      </c>
      <c r="J163" s="29" t="s">
        <v>570</v>
      </c>
      <c r="L163" s="29" t="s">
        <v>312</v>
      </c>
      <c r="M163" s="29">
        <f>IF(L163="비해당","-",VLOOKUP(G163,자격증backdata!A:E,3,0))</f>
        <v>1</v>
      </c>
      <c r="N163" s="29" t="str">
        <f>IF(L163="비해당","-",VLOOKUP(G163,자격증backdata!A:E,5,0))</f>
        <v>한국사</v>
      </c>
      <c r="O163" s="29">
        <f>IF(L163="비해당","-",IF(M163=1,VLOOKUP(G163,자격증backdata!A:E,4,0),0))</f>
        <v>5</v>
      </c>
      <c r="P163" s="29">
        <f t="shared" si="14"/>
        <v>5</v>
      </c>
      <c r="Q163" s="29">
        <f t="shared" si="15"/>
        <v>5</v>
      </c>
      <c r="R163" s="29">
        <f t="shared" si="16"/>
        <v>10</v>
      </c>
      <c r="S163" s="29">
        <f t="shared" si="17"/>
        <v>0</v>
      </c>
    </row>
    <row r="164" spans="1:19" ht="39.950000000000003" customHeight="1" x14ac:dyDescent="0.3">
      <c r="A164" s="29">
        <f t="shared" si="12"/>
        <v>98</v>
      </c>
      <c r="B164" s="29" t="s">
        <v>10534</v>
      </c>
      <c r="C164" s="29" t="s">
        <v>10535</v>
      </c>
      <c r="D164" s="4" t="s">
        <v>529</v>
      </c>
      <c r="E164" s="30" t="s">
        <v>530</v>
      </c>
      <c r="F164" s="29">
        <f t="shared" si="13"/>
        <v>2</v>
      </c>
      <c r="G164" s="29" t="s">
        <v>458</v>
      </c>
      <c r="H164" s="29" t="s">
        <v>459</v>
      </c>
      <c r="I164" s="29" t="s">
        <v>10540</v>
      </c>
      <c r="J164" s="29" t="s">
        <v>3108</v>
      </c>
      <c r="L164" s="29" t="s">
        <v>312</v>
      </c>
      <c r="M164" s="29">
        <f>IF(L164="비해당","-",VLOOKUP(G164,자격증backdata!A:E,3,0))</f>
        <v>1</v>
      </c>
      <c r="N164" s="29" t="str">
        <f>IF(L164="비해당","-",VLOOKUP(G164,자격증backdata!A:E,5,0))</f>
        <v>국가기술</v>
      </c>
      <c r="O164" s="29">
        <f>IF(L164="비해당","-",IF(M164=1,VLOOKUP(G164,자격증backdata!A:E,4,0),0))</f>
        <v>5</v>
      </c>
      <c r="P164" s="29">
        <f t="shared" si="14"/>
        <v>5</v>
      </c>
      <c r="Q164" s="29">
        <f t="shared" si="15"/>
        <v>5</v>
      </c>
      <c r="R164" s="29">
        <f t="shared" si="16"/>
        <v>10</v>
      </c>
      <c r="S164" s="29">
        <f t="shared" si="17"/>
        <v>0</v>
      </c>
    </row>
    <row r="165" spans="1:19" ht="39.950000000000003" customHeight="1" x14ac:dyDescent="0.3">
      <c r="A165" s="4">
        <f t="shared" si="12"/>
        <v>99</v>
      </c>
      <c r="B165" s="4" t="s">
        <v>10550</v>
      </c>
      <c r="C165" s="4" t="s">
        <v>10551</v>
      </c>
      <c r="D165" s="4" t="s">
        <v>529</v>
      </c>
      <c r="E165" s="28" t="s">
        <v>530</v>
      </c>
      <c r="F165" s="4">
        <f t="shared" si="13"/>
        <v>1</v>
      </c>
      <c r="G165" s="4" t="s">
        <v>295</v>
      </c>
      <c r="H165" s="4" t="s">
        <v>296</v>
      </c>
      <c r="I165" s="4" t="s">
        <v>10557</v>
      </c>
      <c r="J165" s="4" t="s">
        <v>5849</v>
      </c>
      <c r="L165" s="4" t="s">
        <v>312</v>
      </c>
      <c r="M165" s="4">
        <f>IF(L165="비해당","-",VLOOKUP(G165,자격증backdata!A:E,3,0))</f>
        <v>1</v>
      </c>
      <c r="N165" s="4" t="str">
        <f>IF(L165="비해당","-",VLOOKUP(G165,자격증backdata!A:E,5,0))</f>
        <v>한국사</v>
      </c>
      <c r="O165" s="4">
        <f>IF(L165="비해당","-",IF(M165=1,VLOOKUP(G165,자격증backdata!A:E,4,0),0))</f>
        <v>5</v>
      </c>
      <c r="P165" s="4">
        <f t="shared" si="14"/>
        <v>5</v>
      </c>
      <c r="Q165" s="4">
        <f t="shared" si="15"/>
        <v>3</v>
      </c>
      <c r="R165" s="4">
        <f t="shared" si="16"/>
        <v>8</v>
      </c>
      <c r="S165" s="4">
        <f t="shared" si="17"/>
        <v>0</v>
      </c>
    </row>
    <row r="166" spans="1:19" ht="39.950000000000003" customHeight="1" x14ac:dyDescent="0.3">
      <c r="A166" s="4">
        <f t="shared" si="12"/>
        <v>99</v>
      </c>
      <c r="B166" s="4" t="s">
        <v>10550</v>
      </c>
      <c r="C166" s="4" t="s">
        <v>10551</v>
      </c>
      <c r="D166" s="4" t="s">
        <v>529</v>
      </c>
      <c r="E166" s="28" t="s">
        <v>530</v>
      </c>
      <c r="F166" s="4">
        <f t="shared" si="13"/>
        <v>2</v>
      </c>
      <c r="G166" s="4" t="s">
        <v>366</v>
      </c>
      <c r="H166" s="4" t="s">
        <v>367</v>
      </c>
      <c r="I166" s="4" t="s">
        <v>10558</v>
      </c>
      <c r="J166" s="4" t="s">
        <v>5484</v>
      </c>
      <c r="L166" s="4" t="s">
        <v>312</v>
      </c>
      <c r="M166" s="4">
        <f>IF(L166="비해당","-",VLOOKUP(G166,자격증backdata!A:E,3,0))</f>
        <v>1</v>
      </c>
      <c r="N166" s="4" t="str">
        <f>IF(L166="비해당","-",VLOOKUP(G166,자격증backdata!A:E,5,0))</f>
        <v>국가기술</v>
      </c>
      <c r="O166" s="4">
        <f>IF(L166="비해당","-",IF(M166=1,VLOOKUP(G166,자격증backdata!A:E,4,0),0))</f>
        <v>3</v>
      </c>
      <c r="P166" s="4">
        <f t="shared" si="14"/>
        <v>5</v>
      </c>
      <c r="Q166" s="4">
        <f t="shared" si="15"/>
        <v>3</v>
      </c>
      <c r="R166" s="4">
        <f t="shared" si="16"/>
        <v>8</v>
      </c>
      <c r="S166" s="4">
        <f t="shared" si="17"/>
        <v>0</v>
      </c>
    </row>
    <row r="167" spans="1:19" ht="39.950000000000003" customHeight="1" x14ac:dyDescent="0.3">
      <c r="A167" s="29">
        <f t="shared" si="12"/>
        <v>100</v>
      </c>
      <c r="B167" s="29" t="s">
        <v>10607</v>
      </c>
      <c r="C167" s="29" t="s">
        <v>10608</v>
      </c>
      <c r="D167" s="4" t="s">
        <v>529</v>
      </c>
      <c r="E167" s="30" t="s">
        <v>530</v>
      </c>
      <c r="F167" s="29">
        <f t="shared" si="13"/>
        <v>1</v>
      </c>
      <c r="G167" s="29" t="s">
        <v>11687</v>
      </c>
      <c r="H167" s="29" t="s">
        <v>277</v>
      </c>
      <c r="I167" s="29" t="s">
        <v>277</v>
      </c>
      <c r="J167" s="29" t="s">
        <v>277</v>
      </c>
      <c r="L167" s="29" t="s">
        <v>312</v>
      </c>
      <c r="M167" s="29">
        <f>IF(L167="비해당","-",VLOOKUP(G167,자격증backdata!A:E,3,0))</f>
        <v>0</v>
      </c>
      <c r="N167" s="29" t="str">
        <f>IF(L167="비해당","-",VLOOKUP(G167,자격증backdata!A:E,5,0))</f>
        <v>-</v>
      </c>
      <c r="O167" s="29">
        <f>IF(L167="비해당","-",IF(M167=1,VLOOKUP(G167,자격증backdata!A:E,4,0),0))</f>
        <v>0</v>
      </c>
      <c r="P167" s="29">
        <f t="shared" si="14"/>
        <v>0</v>
      </c>
      <c r="Q167" s="29">
        <f t="shared" si="15"/>
        <v>0</v>
      </c>
      <c r="R167" s="29">
        <f t="shared" si="16"/>
        <v>0</v>
      </c>
      <c r="S167" s="29">
        <f t="shared" si="17"/>
        <v>0</v>
      </c>
    </row>
    <row r="168" spans="1:19" ht="39.950000000000003" customHeight="1" x14ac:dyDescent="0.3">
      <c r="A168" s="4">
        <f t="shared" si="12"/>
        <v>101</v>
      </c>
      <c r="B168" s="4" t="s">
        <v>10613</v>
      </c>
      <c r="C168" s="4" t="s">
        <v>10614</v>
      </c>
      <c r="D168" s="4" t="s">
        <v>529</v>
      </c>
      <c r="E168" s="28" t="s">
        <v>530</v>
      </c>
      <c r="F168" s="4">
        <f t="shared" si="13"/>
        <v>1</v>
      </c>
      <c r="G168" s="4" t="s">
        <v>803</v>
      </c>
      <c r="H168" s="4" t="s">
        <v>296</v>
      </c>
      <c r="I168" s="4" t="s">
        <v>10620</v>
      </c>
      <c r="J168" s="4" t="s">
        <v>5746</v>
      </c>
      <c r="L168" s="4" t="s">
        <v>312</v>
      </c>
      <c r="M168" s="4">
        <f>IF(L168="비해당","-",VLOOKUP(G168,자격증backdata!A:E,3,0))</f>
        <v>1</v>
      </c>
      <c r="N168" s="4" t="str">
        <f>IF(L168="비해당","-",VLOOKUP(G168,자격증backdata!A:E,5,0))</f>
        <v>한국사</v>
      </c>
      <c r="O168" s="4">
        <f>IF(L168="비해당","-",IF(M168=1,VLOOKUP(G168,자격증backdata!A:E,4,0),0))</f>
        <v>3</v>
      </c>
      <c r="P168" s="4">
        <f t="shared" si="14"/>
        <v>3</v>
      </c>
      <c r="Q168" s="4">
        <f t="shared" si="15"/>
        <v>0</v>
      </c>
      <c r="R168" s="4">
        <f t="shared" si="16"/>
        <v>3</v>
      </c>
      <c r="S168" s="4">
        <f t="shared" si="17"/>
        <v>0</v>
      </c>
    </row>
    <row r="169" spans="1:19" ht="39.950000000000003" customHeight="1" x14ac:dyDescent="0.3">
      <c r="A169" s="29">
        <f t="shared" si="12"/>
        <v>102</v>
      </c>
      <c r="B169" s="29" t="s">
        <v>10621</v>
      </c>
      <c r="C169" s="29" t="s">
        <v>10622</v>
      </c>
      <c r="D169" s="4" t="s">
        <v>529</v>
      </c>
      <c r="E169" s="30" t="s">
        <v>530</v>
      </c>
      <c r="F169" s="29">
        <f t="shared" si="13"/>
        <v>1</v>
      </c>
      <c r="G169" s="29" t="s">
        <v>568</v>
      </c>
      <c r="H169" s="29" t="s">
        <v>459</v>
      </c>
      <c r="I169" s="29" t="s">
        <v>10628</v>
      </c>
      <c r="J169" s="29" t="s">
        <v>5599</v>
      </c>
      <c r="L169" s="29" t="s">
        <v>312</v>
      </c>
      <c r="M169" s="29">
        <f>IF(L169="비해당","-",VLOOKUP(G169,자격증backdata!A:E,3,0))</f>
        <v>1</v>
      </c>
      <c r="N169" s="29" t="str">
        <f>IF(L169="비해당","-",VLOOKUP(G169,자격증backdata!A:E,5,0))</f>
        <v>국가기술</v>
      </c>
      <c r="O169" s="29">
        <f>IF(L169="비해당","-",IF(M169=1,VLOOKUP(G169,자격증backdata!A:E,4,0),0))</f>
        <v>3</v>
      </c>
      <c r="P169" s="29">
        <f t="shared" si="14"/>
        <v>5</v>
      </c>
      <c r="Q169" s="29">
        <f t="shared" si="15"/>
        <v>3</v>
      </c>
      <c r="R169" s="29">
        <f t="shared" si="16"/>
        <v>8</v>
      </c>
      <c r="S169" s="29">
        <f t="shared" si="17"/>
        <v>0</v>
      </c>
    </row>
    <row r="170" spans="1:19" ht="39.950000000000003" customHeight="1" x14ac:dyDescent="0.3">
      <c r="A170" s="29">
        <f t="shared" si="12"/>
        <v>102</v>
      </c>
      <c r="B170" s="29" t="s">
        <v>10621</v>
      </c>
      <c r="C170" s="29" t="s">
        <v>10622</v>
      </c>
      <c r="D170" s="4" t="s">
        <v>529</v>
      </c>
      <c r="E170" s="30" t="s">
        <v>530</v>
      </c>
      <c r="F170" s="29">
        <f t="shared" si="13"/>
        <v>2</v>
      </c>
      <c r="G170" s="29" t="s">
        <v>295</v>
      </c>
      <c r="H170" s="29" t="s">
        <v>296</v>
      </c>
      <c r="I170" s="29" t="s">
        <v>10629</v>
      </c>
      <c r="J170" s="29" t="s">
        <v>627</v>
      </c>
      <c r="L170" s="29" t="s">
        <v>312</v>
      </c>
      <c r="M170" s="29">
        <f>IF(L170="비해당","-",VLOOKUP(G170,자격증backdata!A:E,3,0))</f>
        <v>1</v>
      </c>
      <c r="N170" s="29" t="str">
        <f>IF(L170="비해당","-",VLOOKUP(G170,자격증backdata!A:E,5,0))</f>
        <v>한국사</v>
      </c>
      <c r="O170" s="29">
        <f>IF(L170="비해당","-",IF(M170=1,VLOOKUP(G170,자격증backdata!A:E,4,0),0))</f>
        <v>5</v>
      </c>
      <c r="P170" s="29">
        <f t="shared" si="14"/>
        <v>5</v>
      </c>
      <c r="Q170" s="29">
        <f t="shared" si="15"/>
        <v>3</v>
      </c>
      <c r="R170" s="29">
        <f t="shared" si="16"/>
        <v>8</v>
      </c>
      <c r="S170" s="29">
        <f t="shared" si="17"/>
        <v>0</v>
      </c>
    </row>
    <row r="171" spans="1:19" ht="39.950000000000003" customHeight="1" x14ac:dyDescent="0.3">
      <c r="A171" s="4">
        <f t="shared" si="12"/>
        <v>103</v>
      </c>
      <c r="B171" s="4" t="s">
        <v>10662</v>
      </c>
      <c r="C171" s="4" t="s">
        <v>10663</v>
      </c>
      <c r="D171" s="4" t="s">
        <v>529</v>
      </c>
      <c r="E171" s="28" t="s">
        <v>530</v>
      </c>
      <c r="F171" s="4">
        <f t="shared" si="13"/>
        <v>1</v>
      </c>
      <c r="G171" s="4" t="s">
        <v>458</v>
      </c>
      <c r="H171" s="4" t="s">
        <v>459</v>
      </c>
      <c r="I171" s="4" t="s">
        <v>10668</v>
      </c>
      <c r="J171" s="4" t="s">
        <v>4620</v>
      </c>
      <c r="L171" s="4" t="s">
        <v>312</v>
      </c>
      <c r="M171" s="4">
        <f>IF(L171="비해당","-",VLOOKUP(G171,자격증backdata!A:E,3,0))</f>
        <v>1</v>
      </c>
      <c r="N171" s="4" t="str">
        <f>IF(L171="비해당","-",VLOOKUP(G171,자격증backdata!A:E,5,0))</f>
        <v>국가기술</v>
      </c>
      <c r="O171" s="4">
        <f>IF(L171="비해당","-",IF(M171=1,VLOOKUP(G171,자격증backdata!A:E,4,0),0))</f>
        <v>5</v>
      </c>
      <c r="P171" s="4">
        <f t="shared" si="14"/>
        <v>3</v>
      </c>
      <c r="Q171" s="4">
        <f t="shared" si="15"/>
        <v>5</v>
      </c>
      <c r="R171" s="4">
        <f t="shared" si="16"/>
        <v>8</v>
      </c>
      <c r="S171" s="4">
        <f t="shared" si="17"/>
        <v>0</v>
      </c>
    </row>
    <row r="172" spans="1:19" ht="39.950000000000003" customHeight="1" x14ac:dyDescent="0.3">
      <c r="A172" s="4">
        <f t="shared" si="12"/>
        <v>103</v>
      </c>
      <c r="B172" s="4" t="s">
        <v>10662</v>
      </c>
      <c r="C172" s="4" t="s">
        <v>10663</v>
      </c>
      <c r="D172" s="4" t="s">
        <v>529</v>
      </c>
      <c r="E172" s="28" t="s">
        <v>530</v>
      </c>
      <c r="F172" s="4">
        <f t="shared" si="13"/>
        <v>2</v>
      </c>
      <c r="G172" s="4" t="s">
        <v>803</v>
      </c>
      <c r="H172" s="4" t="s">
        <v>296</v>
      </c>
      <c r="I172" s="4" t="s">
        <v>10669</v>
      </c>
      <c r="J172" s="4" t="s">
        <v>614</v>
      </c>
      <c r="L172" s="4" t="s">
        <v>312</v>
      </c>
      <c r="M172" s="4">
        <f>IF(L172="비해당","-",VLOOKUP(G172,자격증backdata!A:E,3,0))</f>
        <v>1</v>
      </c>
      <c r="N172" s="4" t="str">
        <f>IF(L172="비해당","-",VLOOKUP(G172,자격증backdata!A:E,5,0))</f>
        <v>한국사</v>
      </c>
      <c r="O172" s="4">
        <f>IF(L172="비해당","-",IF(M172=1,VLOOKUP(G172,자격증backdata!A:E,4,0),0))</f>
        <v>3</v>
      </c>
      <c r="P172" s="4">
        <f t="shared" si="14"/>
        <v>3</v>
      </c>
      <c r="Q172" s="4">
        <f t="shared" si="15"/>
        <v>5</v>
      </c>
      <c r="R172" s="4">
        <f t="shared" si="16"/>
        <v>8</v>
      </c>
      <c r="S172" s="4">
        <f t="shared" si="17"/>
        <v>0</v>
      </c>
    </row>
    <row r="173" spans="1:19" ht="39.950000000000003" customHeight="1" x14ac:dyDescent="0.3">
      <c r="A173" s="29">
        <f t="shared" si="12"/>
        <v>104</v>
      </c>
      <c r="B173" s="29" t="s">
        <v>10849</v>
      </c>
      <c r="C173" s="29" t="s">
        <v>10850</v>
      </c>
      <c r="D173" s="4" t="s">
        <v>529</v>
      </c>
      <c r="E173" s="30" t="s">
        <v>530</v>
      </c>
      <c r="F173" s="29">
        <f t="shared" si="13"/>
        <v>1</v>
      </c>
      <c r="G173" s="29" t="s">
        <v>458</v>
      </c>
      <c r="H173" s="29" t="s">
        <v>459</v>
      </c>
      <c r="I173" s="29" t="s">
        <v>10858</v>
      </c>
      <c r="J173" s="29" t="s">
        <v>1603</v>
      </c>
      <c r="L173" s="29" t="s">
        <v>312</v>
      </c>
      <c r="M173" s="29">
        <f>IF(L173="비해당","-",VLOOKUP(G173,자격증backdata!A:E,3,0))</f>
        <v>1</v>
      </c>
      <c r="N173" s="29" t="str">
        <f>IF(L173="비해당","-",VLOOKUP(G173,자격증backdata!A:E,5,0))</f>
        <v>국가기술</v>
      </c>
      <c r="O173" s="29">
        <f>IF(L173="비해당","-",IF(M173=1,VLOOKUP(G173,자격증backdata!A:E,4,0),0))</f>
        <v>5</v>
      </c>
      <c r="P173" s="29">
        <f t="shared" si="14"/>
        <v>0</v>
      </c>
      <c r="Q173" s="29">
        <f t="shared" si="15"/>
        <v>5</v>
      </c>
      <c r="R173" s="29">
        <f t="shared" si="16"/>
        <v>5</v>
      </c>
      <c r="S173" s="29">
        <f t="shared" si="17"/>
        <v>0</v>
      </c>
    </row>
    <row r="174" spans="1:19" ht="39.950000000000003" customHeight="1" x14ac:dyDescent="0.3">
      <c r="A174" s="4">
        <f t="shared" si="12"/>
        <v>105</v>
      </c>
      <c r="B174" s="4" t="s">
        <v>11001</v>
      </c>
      <c r="C174" s="4" t="s">
        <v>11002</v>
      </c>
      <c r="D174" s="4" t="s">
        <v>529</v>
      </c>
      <c r="E174" s="28" t="s">
        <v>530</v>
      </c>
      <c r="F174" s="4">
        <f t="shared" si="13"/>
        <v>1</v>
      </c>
      <c r="G174" s="4" t="s">
        <v>295</v>
      </c>
      <c r="H174" s="4" t="s">
        <v>296</v>
      </c>
      <c r="I174" s="4" t="s">
        <v>11008</v>
      </c>
      <c r="J174" s="4" t="s">
        <v>600</v>
      </c>
      <c r="L174" s="4" t="s">
        <v>312</v>
      </c>
      <c r="M174" s="4">
        <f>IF(L174="비해당","-",VLOOKUP(G174,자격증backdata!A:E,3,0))</f>
        <v>1</v>
      </c>
      <c r="N174" s="4" t="str">
        <f>IF(L174="비해당","-",VLOOKUP(G174,자격증backdata!A:E,5,0))</f>
        <v>한국사</v>
      </c>
      <c r="O174" s="4">
        <f>IF(L174="비해당","-",IF(M174=1,VLOOKUP(G174,자격증backdata!A:E,4,0),0))</f>
        <v>5</v>
      </c>
      <c r="P174" s="4">
        <f t="shared" si="14"/>
        <v>5</v>
      </c>
      <c r="Q174" s="4">
        <f t="shared" si="15"/>
        <v>0</v>
      </c>
      <c r="R174" s="4">
        <f t="shared" si="16"/>
        <v>5</v>
      </c>
      <c r="S174" s="4">
        <f t="shared" si="17"/>
        <v>0</v>
      </c>
    </row>
    <row r="175" spans="1:19" ht="39.950000000000003" customHeight="1" x14ac:dyDescent="0.3">
      <c r="A175" s="29">
        <f t="shared" si="12"/>
        <v>106</v>
      </c>
      <c r="B175" s="29" t="s">
        <v>11019</v>
      </c>
      <c r="C175" s="29" t="s">
        <v>11020</v>
      </c>
      <c r="D175" s="4" t="s">
        <v>529</v>
      </c>
      <c r="E175" s="30" t="s">
        <v>530</v>
      </c>
      <c r="F175" s="29">
        <f t="shared" si="13"/>
        <v>1</v>
      </c>
      <c r="G175" s="29" t="s">
        <v>780</v>
      </c>
      <c r="H175" s="29" t="s">
        <v>572</v>
      </c>
      <c r="I175" s="29" t="s">
        <v>11027</v>
      </c>
      <c r="J175" s="29" t="s">
        <v>11028</v>
      </c>
      <c r="L175" s="29" t="s">
        <v>312</v>
      </c>
      <c r="M175" s="29">
        <f>IF(L175="비해당","-",VLOOKUP(G175,자격증backdata!A:E,3,0))</f>
        <v>1</v>
      </c>
      <c r="N175" s="29" t="str">
        <f>IF(L175="비해당","-",VLOOKUP(G175,자격증backdata!A:E,5,0))</f>
        <v>국가기술</v>
      </c>
      <c r="O175" s="29">
        <f>IF(L175="비해당","-",IF(M175=1,VLOOKUP(G175,자격증backdata!A:E,4,0),0))</f>
        <v>3</v>
      </c>
      <c r="P175" s="29">
        <f t="shared" si="14"/>
        <v>5</v>
      </c>
      <c r="Q175" s="29">
        <f t="shared" si="15"/>
        <v>3</v>
      </c>
      <c r="R175" s="29">
        <f t="shared" si="16"/>
        <v>8</v>
      </c>
      <c r="S175" s="29">
        <f t="shared" si="17"/>
        <v>0</v>
      </c>
    </row>
    <row r="176" spans="1:19" ht="39.950000000000003" customHeight="1" x14ac:dyDescent="0.3">
      <c r="A176" s="29">
        <f t="shared" si="12"/>
        <v>106</v>
      </c>
      <c r="B176" s="29" t="s">
        <v>11019</v>
      </c>
      <c r="C176" s="29" t="s">
        <v>11020</v>
      </c>
      <c r="D176" s="4" t="s">
        <v>529</v>
      </c>
      <c r="E176" s="30" t="s">
        <v>530</v>
      </c>
      <c r="F176" s="29">
        <f t="shared" si="13"/>
        <v>2</v>
      </c>
      <c r="G176" s="29" t="s">
        <v>295</v>
      </c>
      <c r="H176" s="29" t="s">
        <v>296</v>
      </c>
      <c r="I176" s="29" t="s">
        <v>11029</v>
      </c>
      <c r="J176" s="29" t="s">
        <v>11030</v>
      </c>
      <c r="L176" s="29" t="s">
        <v>312</v>
      </c>
      <c r="M176" s="29">
        <f>IF(L176="비해당","-",VLOOKUP(G176,자격증backdata!A:E,3,0))</f>
        <v>1</v>
      </c>
      <c r="N176" s="29" t="str">
        <f>IF(L176="비해당","-",VLOOKUP(G176,자격증backdata!A:E,5,0))</f>
        <v>한국사</v>
      </c>
      <c r="O176" s="29">
        <f>IF(L176="비해당","-",IF(M176=1,VLOOKUP(G176,자격증backdata!A:E,4,0),0))</f>
        <v>5</v>
      </c>
      <c r="P176" s="29">
        <f t="shared" si="14"/>
        <v>5</v>
      </c>
      <c r="Q176" s="29">
        <f t="shared" si="15"/>
        <v>3</v>
      </c>
      <c r="R176" s="29">
        <f t="shared" si="16"/>
        <v>8</v>
      </c>
      <c r="S176" s="29">
        <f t="shared" si="17"/>
        <v>0</v>
      </c>
    </row>
    <row r="177" spans="1:19" ht="39.950000000000003" customHeight="1" x14ac:dyDescent="0.3">
      <c r="A177" s="4">
        <f t="shared" si="12"/>
        <v>107</v>
      </c>
      <c r="B177" s="4" t="s">
        <v>11101</v>
      </c>
      <c r="C177" s="4" t="s">
        <v>11102</v>
      </c>
      <c r="D177" s="4" t="s">
        <v>529</v>
      </c>
      <c r="E177" s="28" t="s">
        <v>530</v>
      </c>
      <c r="F177" s="4">
        <f t="shared" si="13"/>
        <v>1</v>
      </c>
      <c r="G177" s="4" t="s">
        <v>803</v>
      </c>
      <c r="H177" s="4" t="s">
        <v>296</v>
      </c>
      <c r="I177" s="4" t="s">
        <v>11108</v>
      </c>
      <c r="J177" s="4" t="s">
        <v>1638</v>
      </c>
      <c r="L177" s="4" t="s">
        <v>312</v>
      </c>
      <c r="M177" s="4">
        <f>IF(L177="비해당","-",VLOOKUP(G177,자격증backdata!A:E,3,0))</f>
        <v>1</v>
      </c>
      <c r="N177" s="4" t="str">
        <f>IF(L177="비해당","-",VLOOKUP(G177,자격증backdata!A:E,5,0))</f>
        <v>한국사</v>
      </c>
      <c r="O177" s="4">
        <f>IF(L177="비해당","-",IF(M177=1,VLOOKUP(G177,자격증backdata!A:E,4,0),0))</f>
        <v>3</v>
      </c>
      <c r="P177" s="4">
        <f t="shared" si="14"/>
        <v>3</v>
      </c>
      <c r="Q177" s="4">
        <f t="shared" si="15"/>
        <v>3</v>
      </c>
      <c r="R177" s="4">
        <f t="shared" si="16"/>
        <v>6</v>
      </c>
      <c r="S177" s="4">
        <f t="shared" si="17"/>
        <v>0</v>
      </c>
    </row>
    <row r="178" spans="1:19" ht="39.950000000000003" customHeight="1" x14ac:dyDescent="0.3">
      <c r="A178" s="4">
        <f t="shared" si="12"/>
        <v>107</v>
      </c>
      <c r="B178" s="4" t="s">
        <v>11101</v>
      </c>
      <c r="C178" s="4" t="s">
        <v>11102</v>
      </c>
      <c r="D178" s="4" t="s">
        <v>529</v>
      </c>
      <c r="E178" s="28" t="s">
        <v>530</v>
      </c>
      <c r="F178" s="4">
        <f t="shared" si="13"/>
        <v>2</v>
      </c>
      <c r="G178" s="4" t="s">
        <v>568</v>
      </c>
      <c r="H178" s="4" t="s">
        <v>2667</v>
      </c>
      <c r="I178" s="4" t="s">
        <v>11109</v>
      </c>
      <c r="J178" s="4" t="s">
        <v>11110</v>
      </c>
      <c r="L178" s="4" t="s">
        <v>312</v>
      </c>
      <c r="M178" s="4">
        <f>IF(L178="비해당","-",VLOOKUP(G178,자격증backdata!A:E,3,0))</f>
        <v>1</v>
      </c>
      <c r="N178" s="4" t="str">
        <f>IF(L178="비해당","-",VLOOKUP(G178,자격증backdata!A:E,5,0))</f>
        <v>국가기술</v>
      </c>
      <c r="O178" s="4">
        <f>IF(L178="비해당","-",IF(M178=1,VLOOKUP(G178,자격증backdata!A:E,4,0),0))</f>
        <v>3</v>
      </c>
      <c r="P178" s="4">
        <f t="shared" si="14"/>
        <v>3</v>
      </c>
      <c r="Q178" s="4">
        <f t="shared" si="15"/>
        <v>3</v>
      </c>
      <c r="R178" s="4">
        <f t="shared" si="16"/>
        <v>6</v>
      </c>
      <c r="S178" s="4">
        <f t="shared" si="17"/>
        <v>0</v>
      </c>
    </row>
    <row r="179" spans="1:19" ht="39.950000000000003" customHeight="1" x14ac:dyDescent="0.3">
      <c r="A179" s="29">
        <f t="shared" si="12"/>
        <v>108</v>
      </c>
      <c r="B179" s="29" t="s">
        <v>11119</v>
      </c>
      <c r="C179" s="29" t="s">
        <v>11120</v>
      </c>
      <c r="D179" s="4" t="s">
        <v>529</v>
      </c>
      <c r="E179" s="30" t="s">
        <v>530</v>
      </c>
      <c r="F179" s="29">
        <f t="shared" si="13"/>
        <v>1</v>
      </c>
      <c r="G179" s="29" t="s">
        <v>780</v>
      </c>
      <c r="H179" s="29" t="s">
        <v>572</v>
      </c>
      <c r="I179" s="29" t="s">
        <v>11127</v>
      </c>
      <c r="J179" s="29" t="s">
        <v>8151</v>
      </c>
      <c r="L179" s="29" t="s">
        <v>312</v>
      </c>
      <c r="M179" s="29">
        <f>IF(L179="비해당","-",VLOOKUP(G179,자격증backdata!A:E,3,0))</f>
        <v>1</v>
      </c>
      <c r="N179" s="29" t="str">
        <f>IF(L179="비해당","-",VLOOKUP(G179,자격증backdata!A:E,5,0))</f>
        <v>국가기술</v>
      </c>
      <c r="O179" s="29">
        <f>IF(L179="비해당","-",IF(M179=1,VLOOKUP(G179,자격증backdata!A:E,4,0),0))</f>
        <v>3</v>
      </c>
      <c r="P179" s="29">
        <f t="shared" si="14"/>
        <v>5</v>
      </c>
      <c r="Q179" s="29">
        <f t="shared" si="15"/>
        <v>3</v>
      </c>
      <c r="R179" s="29">
        <f t="shared" si="16"/>
        <v>8</v>
      </c>
      <c r="S179" s="29">
        <f t="shared" si="17"/>
        <v>0</v>
      </c>
    </row>
    <row r="180" spans="1:19" ht="39.950000000000003" customHeight="1" x14ac:dyDescent="0.3">
      <c r="A180" s="29">
        <f t="shared" si="12"/>
        <v>108</v>
      </c>
      <c r="B180" s="29" t="s">
        <v>11119</v>
      </c>
      <c r="C180" s="29" t="s">
        <v>11120</v>
      </c>
      <c r="D180" s="4" t="s">
        <v>529</v>
      </c>
      <c r="E180" s="30" t="s">
        <v>530</v>
      </c>
      <c r="F180" s="29">
        <f t="shared" si="13"/>
        <v>2</v>
      </c>
      <c r="G180" s="29" t="s">
        <v>295</v>
      </c>
      <c r="H180" s="29" t="s">
        <v>296</v>
      </c>
      <c r="I180" s="29" t="s">
        <v>11128</v>
      </c>
      <c r="J180" s="29" t="s">
        <v>570</v>
      </c>
      <c r="L180" s="29" t="s">
        <v>312</v>
      </c>
      <c r="M180" s="29">
        <f>IF(L180="비해당","-",VLOOKUP(G180,자격증backdata!A:E,3,0))</f>
        <v>1</v>
      </c>
      <c r="N180" s="29" t="str">
        <f>IF(L180="비해당","-",VLOOKUP(G180,자격증backdata!A:E,5,0))</f>
        <v>한국사</v>
      </c>
      <c r="O180" s="29">
        <f>IF(L180="비해당","-",IF(M180=1,VLOOKUP(G180,자격증backdata!A:E,4,0),0))</f>
        <v>5</v>
      </c>
      <c r="P180" s="29">
        <f t="shared" si="14"/>
        <v>5</v>
      </c>
      <c r="Q180" s="29">
        <f t="shared" si="15"/>
        <v>3</v>
      </c>
      <c r="R180" s="29">
        <f t="shared" si="16"/>
        <v>8</v>
      </c>
      <c r="S180" s="29">
        <f t="shared" si="17"/>
        <v>0</v>
      </c>
    </row>
    <row r="181" spans="1:19" ht="39.950000000000003" customHeight="1" x14ac:dyDescent="0.3">
      <c r="A181" s="4">
        <f t="shared" si="12"/>
        <v>109</v>
      </c>
      <c r="B181" s="4" t="s">
        <v>11194</v>
      </c>
      <c r="C181" s="4" t="s">
        <v>11195</v>
      </c>
      <c r="D181" s="4" t="s">
        <v>529</v>
      </c>
      <c r="E181" s="28" t="s">
        <v>530</v>
      </c>
      <c r="F181" s="4">
        <f t="shared" si="13"/>
        <v>1</v>
      </c>
      <c r="G181" s="4" t="s">
        <v>295</v>
      </c>
      <c r="H181" s="4" t="s">
        <v>296</v>
      </c>
      <c r="I181" s="4" t="s">
        <v>11201</v>
      </c>
      <c r="J181" s="4" t="s">
        <v>1603</v>
      </c>
      <c r="L181" s="4" t="s">
        <v>312</v>
      </c>
      <c r="M181" s="4">
        <f>IF(L181="비해당","-",VLOOKUP(G181,자격증backdata!A:E,3,0))</f>
        <v>1</v>
      </c>
      <c r="N181" s="4" t="str">
        <f>IF(L181="비해당","-",VLOOKUP(G181,자격증backdata!A:E,5,0))</f>
        <v>한국사</v>
      </c>
      <c r="O181" s="4">
        <f>IF(L181="비해당","-",IF(M181=1,VLOOKUP(G181,자격증backdata!A:E,4,0),0))</f>
        <v>5</v>
      </c>
      <c r="P181" s="4">
        <f t="shared" si="14"/>
        <v>5</v>
      </c>
      <c r="Q181" s="4">
        <f t="shared" si="15"/>
        <v>5</v>
      </c>
      <c r="R181" s="4">
        <f t="shared" si="16"/>
        <v>10</v>
      </c>
      <c r="S181" s="4">
        <f t="shared" si="17"/>
        <v>0</v>
      </c>
    </row>
    <row r="182" spans="1:19" ht="39.950000000000003" customHeight="1" x14ac:dyDescent="0.3">
      <c r="A182" s="4">
        <f t="shared" si="12"/>
        <v>109</v>
      </c>
      <c r="B182" s="4" t="s">
        <v>11194</v>
      </c>
      <c r="C182" s="4" t="s">
        <v>11195</v>
      </c>
      <c r="D182" s="4" t="s">
        <v>529</v>
      </c>
      <c r="E182" s="28" t="s">
        <v>530</v>
      </c>
      <c r="F182" s="4">
        <f t="shared" si="13"/>
        <v>2</v>
      </c>
      <c r="G182" s="4" t="s">
        <v>458</v>
      </c>
      <c r="H182" s="4" t="s">
        <v>459</v>
      </c>
      <c r="I182" s="4" t="s">
        <v>11202</v>
      </c>
      <c r="J182" s="4" t="s">
        <v>3833</v>
      </c>
      <c r="L182" s="4" t="s">
        <v>312</v>
      </c>
      <c r="M182" s="4">
        <f>IF(L182="비해당","-",VLOOKUP(G182,자격증backdata!A:E,3,0))</f>
        <v>1</v>
      </c>
      <c r="N182" s="4" t="str">
        <f>IF(L182="비해당","-",VLOOKUP(G182,자격증backdata!A:E,5,0))</f>
        <v>국가기술</v>
      </c>
      <c r="O182" s="4">
        <f>IF(L182="비해당","-",IF(M182=1,VLOOKUP(G182,자격증backdata!A:E,4,0),0))</f>
        <v>5</v>
      </c>
      <c r="P182" s="4">
        <f t="shared" si="14"/>
        <v>5</v>
      </c>
      <c r="Q182" s="4">
        <f t="shared" si="15"/>
        <v>5</v>
      </c>
      <c r="R182" s="4">
        <f t="shared" si="16"/>
        <v>10</v>
      </c>
      <c r="S182" s="4">
        <f t="shared" si="17"/>
        <v>0</v>
      </c>
    </row>
    <row r="183" spans="1:19" ht="39.950000000000003" customHeight="1" x14ac:dyDescent="0.3">
      <c r="A183" s="29">
        <f t="shared" si="12"/>
        <v>110</v>
      </c>
      <c r="B183" s="29" t="s">
        <v>11416</v>
      </c>
      <c r="C183" s="29" t="s">
        <v>11417</v>
      </c>
      <c r="D183" s="4" t="s">
        <v>529</v>
      </c>
      <c r="E183" s="30" t="s">
        <v>530</v>
      </c>
      <c r="F183" s="29">
        <f t="shared" si="13"/>
        <v>1</v>
      </c>
      <c r="G183" s="29" t="s">
        <v>571</v>
      </c>
      <c r="H183" s="29" t="s">
        <v>572</v>
      </c>
      <c r="I183" s="29" t="s">
        <v>11422</v>
      </c>
      <c r="J183" s="29" t="s">
        <v>4216</v>
      </c>
      <c r="L183" s="29" t="s">
        <v>312</v>
      </c>
      <c r="M183" s="29">
        <f>IF(L183="비해당","-",VLOOKUP(G183,자격증backdata!A:E,3,0))</f>
        <v>0</v>
      </c>
      <c r="N183" s="29" t="str">
        <f>IF(L183="비해당","-",VLOOKUP(G183,자격증backdata!A:E,5,0))</f>
        <v>-</v>
      </c>
      <c r="O183" s="29">
        <f>IF(L183="비해당","-",IF(M183=1,VLOOKUP(G183,자격증backdata!A:E,4,0),0))</f>
        <v>0</v>
      </c>
      <c r="P183" s="29">
        <f t="shared" si="14"/>
        <v>0</v>
      </c>
      <c r="Q183" s="29">
        <f t="shared" si="15"/>
        <v>0</v>
      </c>
      <c r="R183" s="29">
        <f t="shared" si="16"/>
        <v>0</v>
      </c>
      <c r="S183" s="29">
        <f t="shared" si="17"/>
        <v>0</v>
      </c>
    </row>
    <row r="184" spans="1:19" ht="39.950000000000003" customHeight="1" x14ac:dyDescent="0.3">
      <c r="A184" s="4">
        <f t="shared" si="12"/>
        <v>111</v>
      </c>
      <c r="B184" s="4" t="s">
        <v>11433</v>
      </c>
      <c r="C184" s="4" t="s">
        <v>11434</v>
      </c>
      <c r="D184" s="4" t="s">
        <v>529</v>
      </c>
      <c r="E184" s="28" t="s">
        <v>530</v>
      </c>
      <c r="F184" s="4">
        <f t="shared" si="13"/>
        <v>1</v>
      </c>
      <c r="G184" s="4" t="s">
        <v>295</v>
      </c>
      <c r="H184" s="4" t="s">
        <v>296</v>
      </c>
      <c r="I184" s="4" t="s">
        <v>11440</v>
      </c>
      <c r="J184" s="4" t="s">
        <v>3909</v>
      </c>
      <c r="L184" s="4" t="s">
        <v>312</v>
      </c>
      <c r="M184" s="4">
        <f>IF(L184="비해당","-",VLOOKUP(G184,자격증backdata!A:E,3,0))</f>
        <v>1</v>
      </c>
      <c r="N184" s="4" t="str">
        <f>IF(L184="비해당","-",VLOOKUP(G184,자격증backdata!A:E,5,0))</f>
        <v>한국사</v>
      </c>
      <c r="O184" s="4">
        <f>IF(L184="비해당","-",IF(M184=1,VLOOKUP(G184,자격증backdata!A:E,4,0),0))</f>
        <v>5</v>
      </c>
      <c r="P184" s="4">
        <f t="shared" si="14"/>
        <v>5</v>
      </c>
      <c r="Q184" s="4">
        <f t="shared" si="15"/>
        <v>5</v>
      </c>
      <c r="R184" s="4">
        <f t="shared" si="16"/>
        <v>10</v>
      </c>
      <c r="S184" s="4">
        <f t="shared" si="17"/>
        <v>0</v>
      </c>
    </row>
    <row r="185" spans="1:19" ht="39.950000000000003" customHeight="1" x14ac:dyDescent="0.3">
      <c r="A185" s="4">
        <f t="shared" si="12"/>
        <v>111</v>
      </c>
      <c r="B185" s="4" t="s">
        <v>11433</v>
      </c>
      <c r="C185" s="4" t="s">
        <v>11434</v>
      </c>
      <c r="D185" s="4" t="s">
        <v>529</v>
      </c>
      <c r="E185" s="28" t="s">
        <v>530</v>
      </c>
      <c r="F185" s="4">
        <f t="shared" si="13"/>
        <v>2</v>
      </c>
      <c r="G185" s="4" t="s">
        <v>458</v>
      </c>
      <c r="H185" s="4" t="s">
        <v>459</v>
      </c>
      <c r="I185" s="4" t="s">
        <v>11441</v>
      </c>
      <c r="J185" s="4" t="s">
        <v>3383</v>
      </c>
      <c r="L185" s="4" t="s">
        <v>312</v>
      </c>
      <c r="M185" s="4">
        <f>IF(L185="비해당","-",VLOOKUP(G185,자격증backdata!A:E,3,0))</f>
        <v>1</v>
      </c>
      <c r="N185" s="4" t="str">
        <f>IF(L185="비해당","-",VLOOKUP(G185,자격증backdata!A:E,5,0))</f>
        <v>국가기술</v>
      </c>
      <c r="O185" s="4">
        <f>IF(L185="비해당","-",IF(M185=1,VLOOKUP(G185,자격증backdata!A:E,4,0),0))</f>
        <v>5</v>
      </c>
      <c r="P185" s="4">
        <f t="shared" si="14"/>
        <v>5</v>
      </c>
      <c r="Q185" s="4">
        <f t="shared" si="15"/>
        <v>5</v>
      </c>
      <c r="R185" s="4">
        <f t="shared" si="16"/>
        <v>10</v>
      </c>
      <c r="S185" s="4">
        <f t="shared" si="17"/>
        <v>0</v>
      </c>
    </row>
    <row r="186" spans="1:19" ht="39.950000000000003" customHeight="1" x14ac:dyDescent="0.3">
      <c r="A186" s="29">
        <f t="shared" si="12"/>
        <v>112</v>
      </c>
      <c r="B186" s="29" t="s">
        <v>11480</v>
      </c>
      <c r="C186" s="29" t="s">
        <v>11481</v>
      </c>
      <c r="D186" s="4" t="s">
        <v>529</v>
      </c>
      <c r="E186" s="30" t="s">
        <v>530</v>
      </c>
      <c r="F186" s="29">
        <f t="shared" si="13"/>
        <v>1</v>
      </c>
      <c r="G186" s="29" t="s">
        <v>780</v>
      </c>
      <c r="H186" s="29" t="s">
        <v>572</v>
      </c>
      <c r="I186" s="29" t="s">
        <v>11488</v>
      </c>
      <c r="J186" s="29" t="s">
        <v>5272</v>
      </c>
      <c r="L186" s="29" t="s">
        <v>312</v>
      </c>
      <c r="M186" s="29">
        <f>IF(L186="비해당","-",VLOOKUP(G186,자격증backdata!A:E,3,0))</f>
        <v>1</v>
      </c>
      <c r="N186" s="29" t="str">
        <f>IF(L186="비해당","-",VLOOKUP(G186,자격증backdata!A:E,5,0))</f>
        <v>국가기술</v>
      </c>
      <c r="O186" s="29">
        <f>IF(L186="비해당","-",IF(M186=1,VLOOKUP(G186,자격증backdata!A:E,4,0),0))</f>
        <v>3</v>
      </c>
      <c r="P186" s="29">
        <f t="shared" si="14"/>
        <v>0</v>
      </c>
      <c r="Q186" s="29">
        <f t="shared" si="15"/>
        <v>3</v>
      </c>
      <c r="R186" s="29">
        <f t="shared" si="16"/>
        <v>3</v>
      </c>
      <c r="S186" s="29">
        <f t="shared" si="17"/>
        <v>0</v>
      </c>
    </row>
    <row r="187" spans="1:19" ht="39.950000000000003" customHeight="1" x14ac:dyDescent="0.3">
      <c r="A187" s="29">
        <f t="shared" si="12"/>
        <v>112</v>
      </c>
      <c r="B187" s="29" t="s">
        <v>11480</v>
      </c>
      <c r="C187" s="29" t="s">
        <v>11481</v>
      </c>
      <c r="D187" s="4" t="s">
        <v>529</v>
      </c>
      <c r="E187" s="30" t="s">
        <v>530</v>
      </c>
      <c r="F187" s="29">
        <f t="shared" si="13"/>
        <v>2</v>
      </c>
      <c r="G187" s="29" t="s">
        <v>1854</v>
      </c>
      <c r="H187" s="29" t="s">
        <v>572</v>
      </c>
      <c r="I187" s="29" t="s">
        <v>11489</v>
      </c>
      <c r="J187" s="29" t="s">
        <v>11490</v>
      </c>
      <c r="L187" s="29" t="s">
        <v>312</v>
      </c>
      <c r="M187" s="29">
        <f>IF(L187="비해당","-",VLOOKUP(G187,자격증backdata!A:E,3,0))</f>
        <v>0</v>
      </c>
      <c r="N187" s="29" t="str">
        <f>IF(L187="비해당","-",VLOOKUP(G187,자격증backdata!A:E,5,0))</f>
        <v>-</v>
      </c>
      <c r="O187" s="29">
        <f>IF(L187="비해당","-",IF(M187=1,VLOOKUP(G187,자격증backdata!A:E,4,0),0))</f>
        <v>0</v>
      </c>
      <c r="P187" s="29">
        <f t="shared" si="14"/>
        <v>0</v>
      </c>
      <c r="Q187" s="29">
        <f t="shared" si="15"/>
        <v>3</v>
      </c>
      <c r="R187" s="29">
        <f t="shared" si="16"/>
        <v>3</v>
      </c>
      <c r="S187" s="29">
        <f t="shared" si="17"/>
        <v>0</v>
      </c>
    </row>
    <row r="188" spans="1:19" ht="39.950000000000003" customHeight="1" x14ac:dyDescent="0.3">
      <c r="A188" s="4">
        <f t="shared" si="12"/>
        <v>113</v>
      </c>
      <c r="B188" s="4" t="s">
        <v>11491</v>
      </c>
      <c r="C188" s="4" t="s">
        <v>11492</v>
      </c>
      <c r="D188" s="4" t="s">
        <v>529</v>
      </c>
      <c r="E188" s="28" t="s">
        <v>530</v>
      </c>
      <c r="F188" s="4">
        <f t="shared" si="13"/>
        <v>1</v>
      </c>
      <c r="G188" s="4" t="s">
        <v>295</v>
      </c>
      <c r="H188" s="4" t="s">
        <v>1062</v>
      </c>
      <c r="I188" s="4" t="s">
        <v>11498</v>
      </c>
      <c r="J188" s="4" t="s">
        <v>614</v>
      </c>
      <c r="L188" s="4" t="s">
        <v>312</v>
      </c>
      <c r="M188" s="4">
        <f>IF(L188="비해당","-",VLOOKUP(G188,자격증backdata!A:E,3,0))</f>
        <v>1</v>
      </c>
      <c r="N188" s="4" t="str">
        <f>IF(L188="비해당","-",VLOOKUP(G188,자격증backdata!A:E,5,0))</f>
        <v>한국사</v>
      </c>
      <c r="O188" s="4">
        <f>IF(L188="비해당","-",IF(M188=1,VLOOKUP(G188,자격증backdata!A:E,4,0),0))</f>
        <v>5</v>
      </c>
      <c r="P188" s="4">
        <f t="shared" si="14"/>
        <v>5</v>
      </c>
      <c r="Q188" s="4">
        <f t="shared" si="15"/>
        <v>0</v>
      </c>
      <c r="R188" s="4">
        <f t="shared" si="16"/>
        <v>5</v>
      </c>
      <c r="S188" s="4">
        <f t="shared" si="17"/>
        <v>0</v>
      </c>
    </row>
    <row r="189" spans="1:19" ht="39.950000000000003" customHeight="1" x14ac:dyDescent="0.3">
      <c r="A189" s="29">
        <f t="shared" si="12"/>
        <v>114</v>
      </c>
      <c r="B189" s="29" t="s">
        <v>11532</v>
      </c>
      <c r="C189" s="29" t="s">
        <v>11533</v>
      </c>
      <c r="D189" s="4" t="s">
        <v>529</v>
      </c>
      <c r="E189" s="30" t="s">
        <v>530</v>
      </c>
      <c r="F189" s="29">
        <f t="shared" si="13"/>
        <v>1</v>
      </c>
      <c r="G189" s="29" t="s">
        <v>803</v>
      </c>
      <c r="H189" s="29" t="s">
        <v>6596</v>
      </c>
      <c r="I189" s="29" t="s">
        <v>11539</v>
      </c>
      <c r="J189" s="29" t="s">
        <v>2407</v>
      </c>
      <c r="L189" s="29" t="s">
        <v>312</v>
      </c>
      <c r="M189" s="29">
        <f>IF(L189="비해당","-",VLOOKUP(G189,자격증backdata!A:E,3,0))</f>
        <v>1</v>
      </c>
      <c r="N189" s="29" t="str">
        <f>IF(L189="비해당","-",VLOOKUP(G189,자격증backdata!A:E,5,0))</f>
        <v>한국사</v>
      </c>
      <c r="O189" s="29">
        <f>IF(L189="비해당","-",IF(M189=1,VLOOKUP(G189,자격증backdata!A:E,4,0),0))</f>
        <v>3</v>
      </c>
      <c r="P189" s="29">
        <f t="shared" si="14"/>
        <v>3</v>
      </c>
      <c r="Q189" s="29">
        <f t="shared" si="15"/>
        <v>0</v>
      </c>
      <c r="R189" s="29">
        <f t="shared" si="16"/>
        <v>3</v>
      </c>
      <c r="S189" s="29">
        <f t="shared" si="17"/>
        <v>0</v>
      </c>
    </row>
    <row r="190" spans="1:19" ht="39.950000000000003" customHeight="1" x14ac:dyDescent="0.3">
      <c r="A190" s="4">
        <f t="shared" si="12"/>
        <v>115</v>
      </c>
      <c r="B190" s="4" t="s">
        <v>11571</v>
      </c>
      <c r="C190" s="4" t="s">
        <v>11572</v>
      </c>
      <c r="D190" s="4" t="s">
        <v>529</v>
      </c>
      <c r="E190" s="28" t="s">
        <v>530</v>
      </c>
      <c r="F190" s="4">
        <f t="shared" si="13"/>
        <v>1</v>
      </c>
      <c r="G190" s="4" t="s">
        <v>568</v>
      </c>
      <c r="H190" s="4" t="s">
        <v>459</v>
      </c>
      <c r="I190" s="4" t="s">
        <v>11578</v>
      </c>
      <c r="J190" s="4" t="s">
        <v>1680</v>
      </c>
      <c r="L190" s="4" t="s">
        <v>312</v>
      </c>
      <c r="M190" s="4">
        <f>IF(L190="비해당","-",VLOOKUP(G190,자격증backdata!A:E,3,0))</f>
        <v>1</v>
      </c>
      <c r="N190" s="4" t="str">
        <f>IF(L190="비해당","-",VLOOKUP(G190,자격증backdata!A:E,5,0))</f>
        <v>국가기술</v>
      </c>
      <c r="O190" s="4">
        <f>IF(L190="비해당","-",IF(M190=1,VLOOKUP(G190,자격증backdata!A:E,4,0),0))</f>
        <v>3</v>
      </c>
      <c r="P190" s="4">
        <f t="shared" si="14"/>
        <v>5</v>
      </c>
      <c r="Q190" s="4">
        <f t="shared" si="15"/>
        <v>3</v>
      </c>
      <c r="R190" s="4">
        <f t="shared" si="16"/>
        <v>8</v>
      </c>
      <c r="S190" s="4">
        <f t="shared" si="17"/>
        <v>0</v>
      </c>
    </row>
    <row r="191" spans="1:19" ht="39.950000000000003" customHeight="1" x14ac:dyDescent="0.3">
      <c r="A191" s="4">
        <f t="shared" si="12"/>
        <v>115</v>
      </c>
      <c r="B191" s="4" t="s">
        <v>11571</v>
      </c>
      <c r="C191" s="4" t="s">
        <v>11572</v>
      </c>
      <c r="D191" s="4" t="s">
        <v>529</v>
      </c>
      <c r="E191" s="28" t="s">
        <v>530</v>
      </c>
      <c r="F191" s="4">
        <f t="shared" si="13"/>
        <v>2</v>
      </c>
      <c r="G191" s="4" t="s">
        <v>295</v>
      </c>
      <c r="H191" s="4" t="s">
        <v>10687</v>
      </c>
      <c r="I191" s="4" t="s">
        <v>11579</v>
      </c>
      <c r="J191" s="4" t="s">
        <v>500</v>
      </c>
      <c r="L191" s="4" t="s">
        <v>312</v>
      </c>
      <c r="M191" s="4">
        <f>IF(L191="비해당","-",VLOOKUP(G191,자격증backdata!A:E,3,0))</f>
        <v>1</v>
      </c>
      <c r="N191" s="4" t="str">
        <f>IF(L191="비해당","-",VLOOKUP(G191,자격증backdata!A:E,5,0))</f>
        <v>한국사</v>
      </c>
      <c r="O191" s="4">
        <f>IF(L191="비해당","-",IF(M191=1,VLOOKUP(G191,자격증backdata!A:E,4,0),0))</f>
        <v>5</v>
      </c>
      <c r="P191" s="4">
        <f t="shared" si="14"/>
        <v>5</v>
      </c>
      <c r="Q191" s="4">
        <f t="shared" si="15"/>
        <v>3</v>
      </c>
      <c r="R191" s="4">
        <f t="shared" si="16"/>
        <v>8</v>
      </c>
      <c r="S191" s="4">
        <f t="shared" si="17"/>
        <v>0</v>
      </c>
    </row>
    <row r="192" spans="1:19" ht="39.950000000000003" customHeight="1" x14ac:dyDescent="0.3">
      <c r="A192" s="29">
        <f t="shared" si="12"/>
        <v>116</v>
      </c>
      <c r="B192" s="29" t="s">
        <v>552</v>
      </c>
      <c r="C192" s="29" t="s">
        <v>553</v>
      </c>
      <c r="D192" s="4" t="s">
        <v>554</v>
      </c>
      <c r="E192" s="30" t="s">
        <v>555</v>
      </c>
      <c r="F192" s="29">
        <f t="shared" si="13"/>
        <v>1</v>
      </c>
      <c r="G192" s="29" t="s">
        <v>568</v>
      </c>
      <c r="H192" s="29" t="s">
        <v>459</v>
      </c>
      <c r="I192" s="29" t="s">
        <v>569</v>
      </c>
      <c r="J192" s="29" t="s">
        <v>570</v>
      </c>
      <c r="L192" s="29" t="s">
        <v>312</v>
      </c>
      <c r="M192" s="29">
        <f>IF(L192="비해당","-",VLOOKUP(G192,자격증backdata!A:E,3,0))</f>
        <v>1</v>
      </c>
      <c r="N192" s="29" t="str">
        <f>IF(L192="비해당","-",VLOOKUP(G192,자격증backdata!A:E,5,0))</f>
        <v>국가기술</v>
      </c>
      <c r="O192" s="29">
        <f>IF(L192="비해당","-",IF(M192=1,VLOOKUP(G192,자격증backdata!A:E,4,0),0))</f>
        <v>3</v>
      </c>
      <c r="P192" s="29">
        <f t="shared" si="14"/>
        <v>0</v>
      </c>
      <c r="Q192" s="29">
        <f t="shared" si="15"/>
        <v>3</v>
      </c>
      <c r="R192" s="29">
        <f t="shared" si="16"/>
        <v>3</v>
      </c>
      <c r="S192" s="29">
        <f t="shared" si="17"/>
        <v>0</v>
      </c>
    </row>
    <row r="193" spans="1:19" ht="39.950000000000003" customHeight="1" x14ac:dyDescent="0.3">
      <c r="A193" s="29">
        <f t="shared" si="12"/>
        <v>116</v>
      </c>
      <c r="B193" s="29" t="s">
        <v>552</v>
      </c>
      <c r="C193" s="29" t="s">
        <v>553</v>
      </c>
      <c r="D193" s="4" t="s">
        <v>554</v>
      </c>
      <c r="E193" s="30" t="s">
        <v>555</v>
      </c>
      <c r="F193" s="29">
        <f t="shared" si="13"/>
        <v>2</v>
      </c>
      <c r="G193" s="29" t="s">
        <v>571</v>
      </c>
      <c r="H193" s="29" t="s">
        <v>572</v>
      </c>
      <c r="I193" s="29" t="s">
        <v>573</v>
      </c>
      <c r="J193" s="29" t="s">
        <v>574</v>
      </c>
      <c r="L193" s="29" t="s">
        <v>312</v>
      </c>
      <c r="M193" s="29">
        <f>IF(L193="비해당","-",VLOOKUP(G193,자격증backdata!A:E,3,0))</f>
        <v>0</v>
      </c>
      <c r="N193" s="29" t="str">
        <f>IF(L193="비해당","-",VLOOKUP(G193,자격증backdata!A:E,5,0))</f>
        <v>-</v>
      </c>
      <c r="O193" s="29">
        <f>IF(L193="비해당","-",IF(M193=1,VLOOKUP(G193,자격증backdata!A:E,4,0),0))</f>
        <v>0</v>
      </c>
      <c r="P193" s="29">
        <f t="shared" si="14"/>
        <v>0</v>
      </c>
      <c r="Q193" s="29">
        <f t="shared" si="15"/>
        <v>3</v>
      </c>
      <c r="R193" s="29">
        <f t="shared" si="16"/>
        <v>3</v>
      </c>
      <c r="S193" s="29">
        <f t="shared" si="17"/>
        <v>0</v>
      </c>
    </row>
    <row r="194" spans="1:19" ht="39.950000000000003" customHeight="1" x14ac:dyDescent="0.3">
      <c r="A194" s="4">
        <f t="shared" si="12"/>
        <v>117</v>
      </c>
      <c r="B194" s="4" t="s">
        <v>632</v>
      </c>
      <c r="C194" s="4" t="s">
        <v>633</v>
      </c>
      <c r="D194" s="4" t="s">
        <v>554</v>
      </c>
      <c r="E194" s="28" t="s">
        <v>555</v>
      </c>
      <c r="F194" s="4">
        <f t="shared" si="13"/>
        <v>1</v>
      </c>
      <c r="G194" s="4" t="s">
        <v>643</v>
      </c>
      <c r="H194" s="4" t="s">
        <v>644</v>
      </c>
      <c r="I194" s="4" t="s">
        <v>645</v>
      </c>
      <c r="J194" s="4" t="s">
        <v>646</v>
      </c>
      <c r="L194" s="4" t="s">
        <v>312</v>
      </c>
      <c r="M194" s="4">
        <f>IF(L194="비해당","-",VLOOKUP(G194,자격증backdata!A:E,3,0))</f>
        <v>0</v>
      </c>
      <c r="N194" s="4" t="str">
        <f>IF(L194="비해당","-",VLOOKUP(G194,자격증backdata!A:E,5,0))</f>
        <v>-</v>
      </c>
      <c r="O194" s="4">
        <f>IF(L194="비해당","-",IF(M194=1,VLOOKUP(G194,자격증backdata!A:E,4,0),0))</f>
        <v>0</v>
      </c>
      <c r="P194" s="4">
        <f t="shared" si="14"/>
        <v>0</v>
      </c>
      <c r="Q194" s="4">
        <f t="shared" si="15"/>
        <v>0</v>
      </c>
      <c r="R194" s="4">
        <f t="shared" si="16"/>
        <v>0</v>
      </c>
      <c r="S194" s="4">
        <f t="shared" si="17"/>
        <v>0</v>
      </c>
    </row>
    <row r="195" spans="1:19" ht="39.950000000000003" customHeight="1" x14ac:dyDescent="0.3">
      <c r="A195" s="4">
        <f t="shared" ref="A195:A258" si="18">IF(B195=B194,A194,SUM(A194,1))</f>
        <v>117</v>
      </c>
      <c r="B195" s="4" t="s">
        <v>632</v>
      </c>
      <c r="C195" s="4" t="s">
        <v>633</v>
      </c>
      <c r="D195" s="4" t="s">
        <v>554</v>
      </c>
      <c r="E195" s="28" t="s">
        <v>555</v>
      </c>
      <c r="F195" s="4">
        <f t="shared" ref="F195:F258" si="19">IF(B195=B194,SUM(F194,1),1)</f>
        <v>2</v>
      </c>
      <c r="G195" s="4" t="s">
        <v>647</v>
      </c>
      <c r="H195" s="4" t="s">
        <v>648</v>
      </c>
      <c r="I195" s="4" t="s">
        <v>649</v>
      </c>
      <c r="J195" s="4" t="s">
        <v>650</v>
      </c>
      <c r="L195" s="4" t="s">
        <v>312</v>
      </c>
      <c r="M195" s="4">
        <f>IF(L195="비해당","-",VLOOKUP(G195,자격증backdata!A:E,3,0))</f>
        <v>0</v>
      </c>
      <c r="N195" s="4" t="str">
        <f>IF(L195="비해당","-",VLOOKUP(G195,자격증backdata!A:E,5,0))</f>
        <v>-</v>
      </c>
      <c r="O195" s="4">
        <f>IF(L195="비해당","-",IF(M195=1,VLOOKUP(G195,자격증backdata!A:E,4,0),0))</f>
        <v>0</v>
      </c>
      <c r="P195" s="4">
        <f t="shared" ref="P195:P258" si="20">_xlfn.MAXIFS(O:O,B:B,B195,N:N,"한국사")</f>
        <v>0</v>
      </c>
      <c r="Q195" s="4">
        <f t="shared" ref="Q195:Q258" si="21">_xlfn.MAXIFS(O:O,B:B,B195,N:N,"국가기술")</f>
        <v>0</v>
      </c>
      <c r="R195" s="4">
        <f t="shared" ref="R195:R258" si="22">SUM(P195:Q195)</f>
        <v>0</v>
      </c>
      <c r="S195" s="4">
        <f t="shared" ref="S195:S258" si="23">_xlfn.MAXIFS(O:O,B:B,B195,N:N,"전문분야")</f>
        <v>0</v>
      </c>
    </row>
    <row r="196" spans="1:19" ht="39.950000000000003" customHeight="1" x14ac:dyDescent="0.3">
      <c r="A196" s="29">
        <f t="shared" si="18"/>
        <v>118</v>
      </c>
      <c r="B196" s="29" t="s">
        <v>787</v>
      </c>
      <c r="C196" s="29" t="s">
        <v>788</v>
      </c>
      <c r="D196" s="4" t="s">
        <v>554</v>
      </c>
      <c r="E196" s="30" t="s">
        <v>555</v>
      </c>
      <c r="F196" s="29">
        <f t="shared" si="19"/>
        <v>1</v>
      </c>
      <c r="G196" s="29" t="s">
        <v>366</v>
      </c>
      <c r="H196" s="29" t="s">
        <v>367</v>
      </c>
      <c r="I196" s="29" t="s">
        <v>801</v>
      </c>
      <c r="J196" s="29" t="s">
        <v>802</v>
      </c>
      <c r="L196" s="29" t="s">
        <v>312</v>
      </c>
      <c r="M196" s="29">
        <f>IF(L196="비해당","-",VLOOKUP(G196,자격증backdata!A:E,3,0))</f>
        <v>1</v>
      </c>
      <c r="N196" s="29" t="str">
        <f>IF(L196="비해당","-",VLOOKUP(G196,자격증backdata!A:E,5,0))</f>
        <v>국가기술</v>
      </c>
      <c r="O196" s="29">
        <f>IF(L196="비해당","-",IF(M196=1,VLOOKUP(G196,자격증backdata!A:E,4,0),0))</f>
        <v>3</v>
      </c>
      <c r="P196" s="29">
        <f t="shared" si="20"/>
        <v>3</v>
      </c>
      <c r="Q196" s="29">
        <f t="shared" si="21"/>
        <v>3</v>
      </c>
      <c r="R196" s="29">
        <f t="shared" si="22"/>
        <v>6</v>
      </c>
      <c r="S196" s="29">
        <f t="shared" si="23"/>
        <v>0</v>
      </c>
    </row>
    <row r="197" spans="1:19" ht="39.950000000000003" customHeight="1" x14ac:dyDescent="0.3">
      <c r="A197" s="29">
        <f t="shared" si="18"/>
        <v>118</v>
      </c>
      <c r="B197" s="29" t="s">
        <v>787</v>
      </c>
      <c r="C197" s="29" t="s">
        <v>788</v>
      </c>
      <c r="D197" s="4" t="s">
        <v>554</v>
      </c>
      <c r="E197" s="30" t="s">
        <v>555</v>
      </c>
      <c r="F197" s="29">
        <f t="shared" si="19"/>
        <v>2</v>
      </c>
      <c r="G197" s="29" t="s">
        <v>803</v>
      </c>
      <c r="H197" s="29" t="s">
        <v>296</v>
      </c>
      <c r="I197" s="29" t="s">
        <v>804</v>
      </c>
      <c r="J197" s="29" t="s">
        <v>805</v>
      </c>
      <c r="L197" s="29" t="s">
        <v>312</v>
      </c>
      <c r="M197" s="29">
        <f>IF(L197="비해당","-",VLOOKUP(G197,자격증backdata!A:E,3,0))</f>
        <v>1</v>
      </c>
      <c r="N197" s="29" t="str">
        <f>IF(L197="비해당","-",VLOOKUP(G197,자격증backdata!A:E,5,0))</f>
        <v>한국사</v>
      </c>
      <c r="O197" s="29">
        <f>IF(L197="비해당","-",IF(M197=1,VLOOKUP(G197,자격증backdata!A:E,4,0),0))</f>
        <v>3</v>
      </c>
      <c r="P197" s="29">
        <f t="shared" si="20"/>
        <v>3</v>
      </c>
      <c r="Q197" s="29">
        <f t="shared" si="21"/>
        <v>3</v>
      </c>
      <c r="R197" s="29">
        <f t="shared" si="22"/>
        <v>6</v>
      </c>
      <c r="S197" s="29">
        <f t="shared" si="23"/>
        <v>0</v>
      </c>
    </row>
    <row r="198" spans="1:19" ht="39.950000000000003" customHeight="1" x14ac:dyDescent="0.3">
      <c r="A198" s="4">
        <f t="shared" si="18"/>
        <v>119</v>
      </c>
      <c r="B198" s="4" t="s">
        <v>1524</v>
      </c>
      <c r="C198" s="4" t="s">
        <v>1525</v>
      </c>
      <c r="D198" s="4" t="s">
        <v>554</v>
      </c>
      <c r="E198" s="28" t="s">
        <v>555</v>
      </c>
      <c r="F198" s="4">
        <f t="shared" si="19"/>
        <v>1</v>
      </c>
      <c r="G198" s="4" t="s">
        <v>11687</v>
      </c>
      <c r="H198" s="4" t="s">
        <v>277</v>
      </c>
      <c r="I198" s="4" t="s">
        <v>277</v>
      </c>
      <c r="J198" s="4" t="s">
        <v>277</v>
      </c>
      <c r="L198" s="4" t="s">
        <v>312</v>
      </c>
      <c r="M198" s="4">
        <f>IF(L198="비해당","-",VLOOKUP(G198,자격증backdata!A:E,3,0))</f>
        <v>0</v>
      </c>
      <c r="N198" s="4" t="str">
        <f>IF(L198="비해당","-",VLOOKUP(G198,자격증backdata!A:E,5,0))</f>
        <v>-</v>
      </c>
      <c r="O198" s="4">
        <f>IF(L198="비해당","-",IF(M198=1,VLOOKUP(G198,자격증backdata!A:E,4,0),0))</f>
        <v>0</v>
      </c>
      <c r="P198" s="4">
        <f t="shared" si="20"/>
        <v>0</v>
      </c>
      <c r="Q198" s="4">
        <f t="shared" si="21"/>
        <v>0</v>
      </c>
      <c r="R198" s="4">
        <f t="shared" si="22"/>
        <v>0</v>
      </c>
      <c r="S198" s="4">
        <f t="shared" si="23"/>
        <v>0</v>
      </c>
    </row>
    <row r="199" spans="1:19" ht="39.950000000000003" customHeight="1" x14ac:dyDescent="0.3">
      <c r="A199" s="29">
        <f t="shared" si="18"/>
        <v>120</v>
      </c>
      <c r="B199" s="29" t="s">
        <v>1542</v>
      </c>
      <c r="C199" s="29" t="s">
        <v>1543</v>
      </c>
      <c r="D199" s="4" t="s">
        <v>554</v>
      </c>
      <c r="E199" s="30" t="s">
        <v>555</v>
      </c>
      <c r="F199" s="29">
        <f t="shared" si="19"/>
        <v>1</v>
      </c>
      <c r="G199" s="29" t="s">
        <v>1552</v>
      </c>
      <c r="H199" s="29" t="s">
        <v>677</v>
      </c>
      <c r="I199" s="29" t="s">
        <v>1553</v>
      </c>
      <c r="J199" s="29" t="s">
        <v>1554</v>
      </c>
      <c r="L199" s="29" t="s">
        <v>312</v>
      </c>
      <c r="M199" s="29">
        <f>IF(L199="비해당","-",VLOOKUP(G199,자격증backdata!A:E,3,0))</f>
        <v>0</v>
      </c>
      <c r="N199" s="29" t="str">
        <f>IF(L199="비해당","-",VLOOKUP(G199,자격증backdata!A:E,5,0))</f>
        <v>-</v>
      </c>
      <c r="O199" s="29">
        <f>IF(L199="비해당","-",IF(M199=1,VLOOKUP(G199,자격증backdata!A:E,4,0),0))</f>
        <v>0</v>
      </c>
      <c r="P199" s="29">
        <f t="shared" si="20"/>
        <v>0</v>
      </c>
      <c r="Q199" s="29">
        <f t="shared" si="21"/>
        <v>0</v>
      </c>
      <c r="R199" s="29">
        <f t="shared" si="22"/>
        <v>0</v>
      </c>
      <c r="S199" s="29">
        <f t="shared" si="23"/>
        <v>0</v>
      </c>
    </row>
    <row r="200" spans="1:19" ht="39.950000000000003" customHeight="1" x14ac:dyDescent="0.3">
      <c r="A200" s="29">
        <f t="shared" si="18"/>
        <v>120</v>
      </c>
      <c r="B200" s="29" t="s">
        <v>1542</v>
      </c>
      <c r="C200" s="29" t="s">
        <v>1543</v>
      </c>
      <c r="D200" s="4" t="s">
        <v>554</v>
      </c>
      <c r="E200" s="30" t="s">
        <v>555</v>
      </c>
      <c r="F200" s="29">
        <f t="shared" si="19"/>
        <v>2</v>
      </c>
      <c r="G200" s="29" t="s">
        <v>1555</v>
      </c>
      <c r="H200" s="29" t="s">
        <v>459</v>
      </c>
      <c r="I200" s="29" t="s">
        <v>1556</v>
      </c>
      <c r="J200" s="29" t="s">
        <v>1557</v>
      </c>
      <c r="L200" s="29" t="s">
        <v>312</v>
      </c>
      <c r="M200" s="29">
        <f>IF(L200="비해당","-",VLOOKUP(G200,자격증backdata!A:E,3,0))</f>
        <v>0</v>
      </c>
      <c r="N200" s="29" t="str">
        <f>IF(L200="비해당","-",VLOOKUP(G200,자격증backdata!A:E,5,0))</f>
        <v>-</v>
      </c>
      <c r="O200" s="29">
        <f>IF(L200="비해당","-",IF(M200=1,VLOOKUP(G200,자격증backdata!A:E,4,0),0))</f>
        <v>0</v>
      </c>
      <c r="P200" s="29">
        <f t="shared" si="20"/>
        <v>0</v>
      </c>
      <c r="Q200" s="29">
        <f t="shared" si="21"/>
        <v>0</v>
      </c>
      <c r="R200" s="29">
        <f t="shared" si="22"/>
        <v>0</v>
      </c>
      <c r="S200" s="29">
        <f t="shared" si="23"/>
        <v>0</v>
      </c>
    </row>
    <row r="201" spans="1:19" ht="39.950000000000003" customHeight="1" x14ac:dyDescent="0.3">
      <c r="A201" s="4">
        <f t="shared" si="18"/>
        <v>121</v>
      </c>
      <c r="B201" s="4" t="s">
        <v>1627</v>
      </c>
      <c r="C201" s="4" t="s">
        <v>1628</v>
      </c>
      <c r="D201" s="4" t="s">
        <v>554</v>
      </c>
      <c r="E201" s="28" t="s">
        <v>555</v>
      </c>
      <c r="F201" s="4">
        <f t="shared" si="19"/>
        <v>1</v>
      </c>
      <c r="G201" s="4" t="s">
        <v>295</v>
      </c>
      <c r="H201" s="4" t="s">
        <v>296</v>
      </c>
      <c r="I201" s="4" t="s">
        <v>1637</v>
      </c>
      <c r="J201" s="4" t="s">
        <v>1638</v>
      </c>
      <c r="L201" s="4" t="s">
        <v>312</v>
      </c>
      <c r="M201" s="4">
        <f>IF(L201="비해당","-",VLOOKUP(G201,자격증backdata!A:E,3,0))</f>
        <v>1</v>
      </c>
      <c r="N201" s="4" t="str">
        <f>IF(L201="비해당","-",VLOOKUP(G201,자격증backdata!A:E,5,0))</f>
        <v>한국사</v>
      </c>
      <c r="O201" s="4">
        <f>IF(L201="비해당","-",IF(M201=1,VLOOKUP(G201,자격증backdata!A:E,4,0),0))</f>
        <v>5</v>
      </c>
      <c r="P201" s="4">
        <f t="shared" si="20"/>
        <v>5</v>
      </c>
      <c r="Q201" s="4">
        <f t="shared" si="21"/>
        <v>3</v>
      </c>
      <c r="R201" s="4">
        <f t="shared" si="22"/>
        <v>8</v>
      </c>
      <c r="S201" s="4">
        <f t="shared" si="23"/>
        <v>0</v>
      </c>
    </row>
    <row r="202" spans="1:19" ht="39.950000000000003" customHeight="1" x14ac:dyDescent="0.3">
      <c r="A202" s="4">
        <f t="shared" si="18"/>
        <v>121</v>
      </c>
      <c r="B202" s="4" t="s">
        <v>1627</v>
      </c>
      <c r="C202" s="4" t="s">
        <v>1628</v>
      </c>
      <c r="D202" s="4" t="s">
        <v>554</v>
      </c>
      <c r="E202" s="28" t="s">
        <v>555</v>
      </c>
      <c r="F202" s="4">
        <f t="shared" si="19"/>
        <v>2</v>
      </c>
      <c r="G202" s="4" t="s">
        <v>568</v>
      </c>
      <c r="H202" s="4" t="s">
        <v>459</v>
      </c>
      <c r="I202" s="4" t="s">
        <v>1639</v>
      </c>
      <c r="J202" s="4" t="s">
        <v>1640</v>
      </c>
      <c r="L202" s="4" t="s">
        <v>312</v>
      </c>
      <c r="M202" s="4">
        <f>IF(L202="비해당","-",VLOOKUP(G202,자격증backdata!A:E,3,0))</f>
        <v>1</v>
      </c>
      <c r="N202" s="4" t="str">
        <f>IF(L202="비해당","-",VLOOKUP(G202,자격증backdata!A:E,5,0))</f>
        <v>국가기술</v>
      </c>
      <c r="O202" s="4">
        <f>IF(L202="비해당","-",IF(M202=1,VLOOKUP(G202,자격증backdata!A:E,4,0),0))</f>
        <v>3</v>
      </c>
      <c r="P202" s="4">
        <f t="shared" si="20"/>
        <v>5</v>
      </c>
      <c r="Q202" s="4">
        <f t="shared" si="21"/>
        <v>3</v>
      </c>
      <c r="R202" s="4">
        <f t="shared" si="22"/>
        <v>8</v>
      </c>
      <c r="S202" s="4">
        <f t="shared" si="23"/>
        <v>0</v>
      </c>
    </row>
    <row r="203" spans="1:19" ht="39.950000000000003" customHeight="1" x14ac:dyDescent="0.3">
      <c r="A203" s="29">
        <f t="shared" si="18"/>
        <v>122</v>
      </c>
      <c r="B203" s="29" t="s">
        <v>1785</v>
      </c>
      <c r="C203" s="29" t="s">
        <v>1786</v>
      </c>
      <c r="D203" s="4" t="s">
        <v>554</v>
      </c>
      <c r="E203" s="30" t="s">
        <v>555</v>
      </c>
      <c r="F203" s="29">
        <f t="shared" si="19"/>
        <v>1</v>
      </c>
      <c r="G203" s="29" t="s">
        <v>568</v>
      </c>
      <c r="H203" s="29" t="s">
        <v>459</v>
      </c>
      <c r="I203" s="29" t="s">
        <v>1797</v>
      </c>
      <c r="J203" s="29" t="s">
        <v>1048</v>
      </c>
      <c r="L203" s="29" t="s">
        <v>312</v>
      </c>
      <c r="M203" s="29">
        <f>IF(L203="비해당","-",VLOOKUP(G203,자격증backdata!A:E,3,0))</f>
        <v>1</v>
      </c>
      <c r="N203" s="29" t="str">
        <f>IF(L203="비해당","-",VLOOKUP(G203,자격증backdata!A:E,5,0))</f>
        <v>국가기술</v>
      </c>
      <c r="O203" s="29">
        <f>IF(L203="비해당","-",IF(M203=1,VLOOKUP(G203,자격증backdata!A:E,4,0),0))</f>
        <v>3</v>
      </c>
      <c r="P203" s="29">
        <f t="shared" si="20"/>
        <v>5</v>
      </c>
      <c r="Q203" s="29">
        <f t="shared" si="21"/>
        <v>3</v>
      </c>
      <c r="R203" s="29">
        <f t="shared" si="22"/>
        <v>8</v>
      </c>
      <c r="S203" s="29">
        <f t="shared" si="23"/>
        <v>0</v>
      </c>
    </row>
    <row r="204" spans="1:19" ht="39.950000000000003" customHeight="1" x14ac:dyDescent="0.3">
      <c r="A204" s="29">
        <f t="shared" si="18"/>
        <v>122</v>
      </c>
      <c r="B204" s="29" t="s">
        <v>1785</v>
      </c>
      <c r="C204" s="29" t="s">
        <v>1786</v>
      </c>
      <c r="D204" s="4" t="s">
        <v>554</v>
      </c>
      <c r="E204" s="30" t="s">
        <v>555</v>
      </c>
      <c r="F204" s="29">
        <f t="shared" si="19"/>
        <v>2</v>
      </c>
      <c r="G204" s="29" t="s">
        <v>295</v>
      </c>
      <c r="H204" s="29" t="s">
        <v>296</v>
      </c>
      <c r="I204" s="29" t="s">
        <v>1798</v>
      </c>
      <c r="J204" s="29" t="s">
        <v>805</v>
      </c>
      <c r="L204" s="29" t="s">
        <v>312</v>
      </c>
      <c r="M204" s="29">
        <f>IF(L204="비해당","-",VLOOKUP(G204,자격증backdata!A:E,3,0))</f>
        <v>1</v>
      </c>
      <c r="N204" s="29" t="str">
        <f>IF(L204="비해당","-",VLOOKUP(G204,자격증backdata!A:E,5,0))</f>
        <v>한국사</v>
      </c>
      <c r="O204" s="29">
        <f>IF(L204="비해당","-",IF(M204=1,VLOOKUP(G204,자격증backdata!A:E,4,0),0))</f>
        <v>5</v>
      </c>
      <c r="P204" s="29">
        <f t="shared" si="20"/>
        <v>5</v>
      </c>
      <c r="Q204" s="29">
        <f t="shared" si="21"/>
        <v>3</v>
      </c>
      <c r="R204" s="29">
        <f t="shared" si="22"/>
        <v>8</v>
      </c>
      <c r="S204" s="29">
        <f t="shared" si="23"/>
        <v>0</v>
      </c>
    </row>
    <row r="205" spans="1:19" ht="39.950000000000003" customHeight="1" x14ac:dyDescent="0.3">
      <c r="A205" s="4">
        <f t="shared" si="18"/>
        <v>123</v>
      </c>
      <c r="B205" s="4" t="s">
        <v>2437</v>
      </c>
      <c r="C205" s="4" t="s">
        <v>2438</v>
      </c>
      <c r="D205" s="4" t="s">
        <v>554</v>
      </c>
      <c r="E205" s="28" t="s">
        <v>555</v>
      </c>
      <c r="F205" s="4">
        <f t="shared" si="19"/>
        <v>1</v>
      </c>
      <c r="G205" s="4" t="s">
        <v>11687</v>
      </c>
      <c r="H205" s="4" t="s">
        <v>277</v>
      </c>
      <c r="I205" s="4" t="s">
        <v>277</v>
      </c>
      <c r="J205" s="4" t="s">
        <v>277</v>
      </c>
      <c r="L205" s="4" t="s">
        <v>312</v>
      </c>
      <c r="M205" s="4">
        <f>IF(L205="비해당","-",VLOOKUP(G205,자격증backdata!A:E,3,0))</f>
        <v>0</v>
      </c>
      <c r="N205" s="4" t="str">
        <f>IF(L205="비해당","-",VLOOKUP(G205,자격증backdata!A:E,5,0))</f>
        <v>-</v>
      </c>
      <c r="O205" s="4">
        <f>IF(L205="비해당","-",IF(M205=1,VLOOKUP(G205,자격증backdata!A:E,4,0),0))</f>
        <v>0</v>
      </c>
      <c r="P205" s="4">
        <f t="shared" si="20"/>
        <v>0</v>
      </c>
      <c r="Q205" s="4">
        <f t="shared" si="21"/>
        <v>0</v>
      </c>
      <c r="R205" s="4">
        <f t="shared" si="22"/>
        <v>0</v>
      </c>
      <c r="S205" s="4">
        <f t="shared" si="23"/>
        <v>0</v>
      </c>
    </row>
    <row r="206" spans="1:19" ht="39.950000000000003" customHeight="1" x14ac:dyDescent="0.3">
      <c r="A206" s="29">
        <f t="shared" si="18"/>
        <v>124</v>
      </c>
      <c r="B206" s="29" t="s">
        <v>2467</v>
      </c>
      <c r="C206" s="29" t="s">
        <v>2468</v>
      </c>
      <c r="D206" s="4" t="s">
        <v>554</v>
      </c>
      <c r="E206" s="30" t="s">
        <v>555</v>
      </c>
      <c r="F206" s="29">
        <f t="shared" si="19"/>
        <v>1</v>
      </c>
      <c r="G206" s="29" t="s">
        <v>458</v>
      </c>
      <c r="H206" s="29" t="s">
        <v>459</v>
      </c>
      <c r="I206" s="29" t="s">
        <v>2477</v>
      </c>
      <c r="J206" s="29" t="s">
        <v>2478</v>
      </c>
      <c r="L206" s="29" t="s">
        <v>312</v>
      </c>
      <c r="M206" s="29">
        <f>IF(L206="비해당","-",VLOOKUP(G206,자격증backdata!A:E,3,0))</f>
        <v>1</v>
      </c>
      <c r="N206" s="29" t="str">
        <f>IF(L206="비해당","-",VLOOKUP(G206,자격증backdata!A:E,5,0))</f>
        <v>국가기술</v>
      </c>
      <c r="O206" s="29">
        <f>IF(L206="비해당","-",IF(M206=1,VLOOKUP(G206,자격증backdata!A:E,4,0),0))</f>
        <v>5</v>
      </c>
      <c r="P206" s="29">
        <f t="shared" si="20"/>
        <v>5</v>
      </c>
      <c r="Q206" s="29">
        <f t="shared" si="21"/>
        <v>5</v>
      </c>
      <c r="R206" s="29">
        <f t="shared" si="22"/>
        <v>10</v>
      </c>
      <c r="S206" s="29">
        <f t="shared" si="23"/>
        <v>0</v>
      </c>
    </row>
    <row r="207" spans="1:19" ht="39.950000000000003" customHeight="1" x14ac:dyDescent="0.3">
      <c r="A207" s="29">
        <f t="shared" si="18"/>
        <v>124</v>
      </c>
      <c r="B207" s="29" t="s">
        <v>2467</v>
      </c>
      <c r="C207" s="29" t="s">
        <v>2468</v>
      </c>
      <c r="D207" s="4" t="s">
        <v>554</v>
      </c>
      <c r="E207" s="30" t="s">
        <v>555</v>
      </c>
      <c r="F207" s="29">
        <f t="shared" si="19"/>
        <v>2</v>
      </c>
      <c r="G207" s="29" t="s">
        <v>295</v>
      </c>
      <c r="H207" s="29" t="s">
        <v>296</v>
      </c>
      <c r="I207" s="29" t="s">
        <v>2479</v>
      </c>
      <c r="J207" s="29" t="s">
        <v>2480</v>
      </c>
      <c r="L207" s="29" t="s">
        <v>312</v>
      </c>
      <c r="M207" s="29">
        <f>IF(L207="비해당","-",VLOOKUP(G207,자격증backdata!A:E,3,0))</f>
        <v>1</v>
      </c>
      <c r="N207" s="29" t="str">
        <f>IF(L207="비해당","-",VLOOKUP(G207,자격증backdata!A:E,5,0))</f>
        <v>한국사</v>
      </c>
      <c r="O207" s="29">
        <f>IF(L207="비해당","-",IF(M207=1,VLOOKUP(G207,자격증backdata!A:E,4,0),0))</f>
        <v>5</v>
      </c>
      <c r="P207" s="29">
        <f t="shared" si="20"/>
        <v>5</v>
      </c>
      <c r="Q207" s="29">
        <f t="shared" si="21"/>
        <v>5</v>
      </c>
      <c r="R207" s="29">
        <f t="shared" si="22"/>
        <v>10</v>
      </c>
      <c r="S207" s="29">
        <f t="shared" si="23"/>
        <v>0</v>
      </c>
    </row>
    <row r="208" spans="1:19" ht="39.950000000000003" customHeight="1" x14ac:dyDescent="0.3">
      <c r="A208" s="4">
        <f t="shared" si="18"/>
        <v>125</v>
      </c>
      <c r="B208" s="4" t="s">
        <v>2929</v>
      </c>
      <c r="C208" s="4" t="s">
        <v>2930</v>
      </c>
      <c r="D208" s="4" t="s">
        <v>554</v>
      </c>
      <c r="E208" s="28" t="s">
        <v>555</v>
      </c>
      <c r="F208" s="4">
        <f t="shared" si="19"/>
        <v>1</v>
      </c>
      <c r="G208" s="4" t="s">
        <v>295</v>
      </c>
      <c r="H208" s="4" t="s">
        <v>296</v>
      </c>
      <c r="I208" s="4" t="s">
        <v>2938</v>
      </c>
      <c r="J208" s="4" t="s">
        <v>2939</v>
      </c>
      <c r="L208" s="4" t="s">
        <v>312</v>
      </c>
      <c r="M208" s="4">
        <f>IF(L208="비해당","-",VLOOKUP(G208,자격증backdata!A:E,3,0))</f>
        <v>1</v>
      </c>
      <c r="N208" s="4" t="str">
        <f>IF(L208="비해당","-",VLOOKUP(G208,자격증backdata!A:E,5,0))</f>
        <v>한국사</v>
      </c>
      <c r="O208" s="4">
        <f>IF(L208="비해당","-",IF(M208=1,VLOOKUP(G208,자격증backdata!A:E,4,0),0))</f>
        <v>5</v>
      </c>
      <c r="P208" s="4">
        <f t="shared" si="20"/>
        <v>5</v>
      </c>
      <c r="Q208" s="4">
        <f t="shared" si="21"/>
        <v>5</v>
      </c>
      <c r="R208" s="4">
        <f t="shared" si="22"/>
        <v>10</v>
      </c>
      <c r="S208" s="4">
        <f t="shared" si="23"/>
        <v>0</v>
      </c>
    </row>
    <row r="209" spans="1:19" ht="39.950000000000003" customHeight="1" x14ac:dyDescent="0.3">
      <c r="A209" s="4">
        <f t="shared" si="18"/>
        <v>125</v>
      </c>
      <c r="B209" s="4" t="s">
        <v>2929</v>
      </c>
      <c r="C209" s="4" t="s">
        <v>2930</v>
      </c>
      <c r="D209" s="4" t="s">
        <v>554</v>
      </c>
      <c r="E209" s="28" t="s">
        <v>555</v>
      </c>
      <c r="F209" s="4">
        <f t="shared" si="19"/>
        <v>2</v>
      </c>
      <c r="G209" s="4" t="s">
        <v>458</v>
      </c>
      <c r="H209" s="4" t="s">
        <v>1170</v>
      </c>
      <c r="I209" s="4" t="s">
        <v>2940</v>
      </c>
      <c r="J209" s="4" t="s">
        <v>2941</v>
      </c>
      <c r="L209" s="4" t="s">
        <v>312</v>
      </c>
      <c r="M209" s="4">
        <f>IF(L209="비해당","-",VLOOKUP(G209,자격증backdata!A:E,3,0))</f>
        <v>1</v>
      </c>
      <c r="N209" s="4" t="str">
        <f>IF(L209="비해당","-",VLOOKUP(G209,자격증backdata!A:E,5,0))</f>
        <v>국가기술</v>
      </c>
      <c r="O209" s="4">
        <f>IF(L209="비해당","-",IF(M209=1,VLOOKUP(G209,자격증backdata!A:E,4,0),0))</f>
        <v>5</v>
      </c>
      <c r="P209" s="4">
        <f t="shared" si="20"/>
        <v>5</v>
      </c>
      <c r="Q209" s="4">
        <f t="shared" si="21"/>
        <v>5</v>
      </c>
      <c r="R209" s="4">
        <f t="shared" si="22"/>
        <v>10</v>
      </c>
      <c r="S209" s="4">
        <f t="shared" si="23"/>
        <v>0</v>
      </c>
    </row>
    <row r="210" spans="1:19" ht="39.950000000000003" customHeight="1" x14ac:dyDescent="0.3">
      <c r="A210" s="29">
        <f t="shared" si="18"/>
        <v>126</v>
      </c>
      <c r="B210" s="29" t="s">
        <v>3168</v>
      </c>
      <c r="C210" s="29" t="s">
        <v>3169</v>
      </c>
      <c r="D210" s="4" t="s">
        <v>554</v>
      </c>
      <c r="E210" s="30" t="s">
        <v>555</v>
      </c>
      <c r="F210" s="29">
        <f t="shared" si="19"/>
        <v>1</v>
      </c>
      <c r="G210" s="29" t="s">
        <v>458</v>
      </c>
      <c r="H210" s="29" t="s">
        <v>3175</v>
      </c>
      <c r="I210" s="29" t="s">
        <v>3176</v>
      </c>
      <c r="J210" s="29" t="s">
        <v>3177</v>
      </c>
      <c r="L210" s="29" t="s">
        <v>312</v>
      </c>
      <c r="M210" s="29">
        <f>IF(L210="비해당","-",VLOOKUP(G210,자격증backdata!A:E,3,0))</f>
        <v>1</v>
      </c>
      <c r="N210" s="29" t="str">
        <f>IF(L210="비해당","-",VLOOKUP(G210,자격증backdata!A:E,5,0))</f>
        <v>국가기술</v>
      </c>
      <c r="O210" s="29">
        <f>IF(L210="비해당","-",IF(M210=1,VLOOKUP(G210,자격증backdata!A:E,4,0),0))</f>
        <v>5</v>
      </c>
      <c r="P210" s="29">
        <f t="shared" si="20"/>
        <v>5</v>
      </c>
      <c r="Q210" s="29">
        <f t="shared" si="21"/>
        <v>5</v>
      </c>
      <c r="R210" s="29">
        <f t="shared" si="22"/>
        <v>10</v>
      </c>
      <c r="S210" s="29">
        <f t="shared" si="23"/>
        <v>0</v>
      </c>
    </row>
    <row r="211" spans="1:19" ht="39.950000000000003" customHeight="1" x14ac:dyDescent="0.3">
      <c r="A211" s="29">
        <f t="shared" si="18"/>
        <v>126</v>
      </c>
      <c r="B211" s="29" t="s">
        <v>3168</v>
      </c>
      <c r="C211" s="29" t="s">
        <v>3169</v>
      </c>
      <c r="D211" s="4" t="s">
        <v>554</v>
      </c>
      <c r="E211" s="30" t="s">
        <v>555</v>
      </c>
      <c r="F211" s="29">
        <f t="shared" si="19"/>
        <v>2</v>
      </c>
      <c r="G211" s="29" t="s">
        <v>295</v>
      </c>
      <c r="H211" s="29" t="s">
        <v>296</v>
      </c>
      <c r="I211" s="29" t="s">
        <v>3178</v>
      </c>
      <c r="J211" s="29" t="s">
        <v>1912</v>
      </c>
      <c r="L211" s="29" t="s">
        <v>312</v>
      </c>
      <c r="M211" s="29">
        <f>IF(L211="비해당","-",VLOOKUP(G211,자격증backdata!A:E,3,0))</f>
        <v>1</v>
      </c>
      <c r="N211" s="29" t="str">
        <f>IF(L211="비해당","-",VLOOKUP(G211,자격증backdata!A:E,5,0))</f>
        <v>한국사</v>
      </c>
      <c r="O211" s="29">
        <f>IF(L211="비해당","-",IF(M211=1,VLOOKUP(G211,자격증backdata!A:E,4,0),0))</f>
        <v>5</v>
      </c>
      <c r="P211" s="29">
        <f t="shared" si="20"/>
        <v>5</v>
      </c>
      <c r="Q211" s="29">
        <f t="shared" si="21"/>
        <v>5</v>
      </c>
      <c r="R211" s="29">
        <f t="shared" si="22"/>
        <v>10</v>
      </c>
      <c r="S211" s="29">
        <f t="shared" si="23"/>
        <v>0</v>
      </c>
    </row>
    <row r="212" spans="1:19" ht="39.950000000000003" customHeight="1" x14ac:dyDescent="0.3">
      <c r="A212" s="4">
        <f t="shared" si="18"/>
        <v>127</v>
      </c>
      <c r="B212" s="4" t="s">
        <v>3206</v>
      </c>
      <c r="C212" s="4" t="s">
        <v>3207</v>
      </c>
      <c r="D212" s="4" t="s">
        <v>554</v>
      </c>
      <c r="E212" s="28" t="s">
        <v>555</v>
      </c>
      <c r="F212" s="4">
        <f t="shared" si="19"/>
        <v>1</v>
      </c>
      <c r="G212" s="4" t="s">
        <v>1500</v>
      </c>
      <c r="H212" s="4" t="s">
        <v>367</v>
      </c>
      <c r="I212" s="4" t="s">
        <v>3214</v>
      </c>
      <c r="J212" s="4" t="s">
        <v>3215</v>
      </c>
      <c r="L212" s="4" t="s">
        <v>312</v>
      </c>
      <c r="M212" s="4">
        <f>IF(L212="비해당","-",VLOOKUP(G212,자격증backdata!A:E,3,0))</f>
        <v>1</v>
      </c>
      <c r="N212" s="4" t="str">
        <f>IF(L212="비해당","-",VLOOKUP(G212,자격증backdata!A:E,5,0))</f>
        <v>국가기술</v>
      </c>
      <c r="O212" s="4">
        <f>IF(L212="비해당","-",IF(M212=1,VLOOKUP(G212,자격증backdata!A:E,4,0),0))</f>
        <v>5</v>
      </c>
      <c r="P212" s="4">
        <f t="shared" si="20"/>
        <v>5</v>
      </c>
      <c r="Q212" s="4">
        <f t="shared" si="21"/>
        <v>5</v>
      </c>
      <c r="R212" s="4">
        <f t="shared" si="22"/>
        <v>10</v>
      </c>
      <c r="S212" s="4">
        <f t="shared" si="23"/>
        <v>0</v>
      </c>
    </row>
    <row r="213" spans="1:19" ht="39.950000000000003" customHeight="1" x14ac:dyDescent="0.3">
      <c r="A213" s="4">
        <f t="shared" si="18"/>
        <v>127</v>
      </c>
      <c r="B213" s="4" t="s">
        <v>3206</v>
      </c>
      <c r="C213" s="4" t="s">
        <v>3207</v>
      </c>
      <c r="D213" s="4" t="s">
        <v>554</v>
      </c>
      <c r="E213" s="28" t="s">
        <v>555</v>
      </c>
      <c r="F213" s="4">
        <f t="shared" si="19"/>
        <v>2</v>
      </c>
      <c r="G213" s="4" t="s">
        <v>295</v>
      </c>
      <c r="H213" s="4" t="s">
        <v>296</v>
      </c>
      <c r="I213" s="4" t="s">
        <v>3216</v>
      </c>
      <c r="J213" s="4" t="s">
        <v>1284</v>
      </c>
      <c r="L213" s="4" t="s">
        <v>312</v>
      </c>
      <c r="M213" s="4">
        <f>IF(L213="비해당","-",VLOOKUP(G213,자격증backdata!A:E,3,0))</f>
        <v>1</v>
      </c>
      <c r="N213" s="4" t="str">
        <f>IF(L213="비해당","-",VLOOKUP(G213,자격증backdata!A:E,5,0))</f>
        <v>한국사</v>
      </c>
      <c r="O213" s="4">
        <f>IF(L213="비해당","-",IF(M213=1,VLOOKUP(G213,자격증backdata!A:E,4,0),0))</f>
        <v>5</v>
      </c>
      <c r="P213" s="4">
        <f t="shared" si="20"/>
        <v>5</v>
      </c>
      <c r="Q213" s="4">
        <f t="shared" si="21"/>
        <v>5</v>
      </c>
      <c r="R213" s="4">
        <f t="shared" si="22"/>
        <v>10</v>
      </c>
      <c r="S213" s="4">
        <f t="shared" si="23"/>
        <v>0</v>
      </c>
    </row>
    <row r="214" spans="1:19" ht="39.950000000000003" customHeight="1" x14ac:dyDescent="0.3">
      <c r="A214" s="29">
        <f t="shared" si="18"/>
        <v>128</v>
      </c>
      <c r="B214" s="29" t="s">
        <v>3241</v>
      </c>
      <c r="C214" s="29" t="s">
        <v>3242</v>
      </c>
      <c r="D214" s="4" t="s">
        <v>554</v>
      </c>
      <c r="E214" s="30" t="s">
        <v>555</v>
      </c>
      <c r="F214" s="29">
        <f t="shared" si="19"/>
        <v>1</v>
      </c>
      <c r="G214" s="29" t="s">
        <v>458</v>
      </c>
      <c r="H214" s="29" t="s">
        <v>459</v>
      </c>
      <c r="I214" s="29" t="s">
        <v>3250</v>
      </c>
      <c r="J214" s="29" t="s">
        <v>3251</v>
      </c>
      <c r="L214" s="29" t="s">
        <v>312</v>
      </c>
      <c r="M214" s="29">
        <f>IF(L214="비해당","-",VLOOKUP(G214,자격증backdata!A:E,3,0))</f>
        <v>1</v>
      </c>
      <c r="N214" s="29" t="str">
        <f>IF(L214="비해당","-",VLOOKUP(G214,자격증backdata!A:E,5,0))</f>
        <v>국가기술</v>
      </c>
      <c r="O214" s="29">
        <f>IF(L214="비해당","-",IF(M214=1,VLOOKUP(G214,자격증backdata!A:E,4,0),0))</f>
        <v>5</v>
      </c>
      <c r="P214" s="29">
        <f t="shared" si="20"/>
        <v>3</v>
      </c>
      <c r="Q214" s="29">
        <f t="shared" si="21"/>
        <v>5</v>
      </c>
      <c r="R214" s="29">
        <f t="shared" si="22"/>
        <v>8</v>
      </c>
      <c r="S214" s="29">
        <f t="shared" si="23"/>
        <v>0</v>
      </c>
    </row>
    <row r="215" spans="1:19" ht="39.950000000000003" customHeight="1" x14ac:dyDescent="0.3">
      <c r="A215" s="29">
        <f t="shared" si="18"/>
        <v>128</v>
      </c>
      <c r="B215" s="29" t="s">
        <v>3241</v>
      </c>
      <c r="C215" s="29" t="s">
        <v>3242</v>
      </c>
      <c r="D215" s="4" t="s">
        <v>554</v>
      </c>
      <c r="E215" s="30" t="s">
        <v>555</v>
      </c>
      <c r="F215" s="29">
        <f t="shared" si="19"/>
        <v>2</v>
      </c>
      <c r="G215" s="29" t="s">
        <v>803</v>
      </c>
      <c r="H215" s="29" t="s">
        <v>296</v>
      </c>
      <c r="I215" s="29" t="s">
        <v>3252</v>
      </c>
      <c r="J215" s="29" t="s">
        <v>1316</v>
      </c>
      <c r="L215" s="29" t="s">
        <v>312</v>
      </c>
      <c r="M215" s="29">
        <f>IF(L215="비해당","-",VLOOKUP(G215,자격증backdata!A:E,3,0))</f>
        <v>1</v>
      </c>
      <c r="N215" s="29" t="str">
        <f>IF(L215="비해당","-",VLOOKUP(G215,자격증backdata!A:E,5,0))</f>
        <v>한국사</v>
      </c>
      <c r="O215" s="29">
        <f>IF(L215="비해당","-",IF(M215=1,VLOOKUP(G215,자격증backdata!A:E,4,0),0))</f>
        <v>3</v>
      </c>
      <c r="P215" s="29">
        <f t="shared" si="20"/>
        <v>3</v>
      </c>
      <c r="Q215" s="29">
        <f t="shared" si="21"/>
        <v>5</v>
      </c>
      <c r="R215" s="29">
        <f t="shared" si="22"/>
        <v>8</v>
      </c>
      <c r="S215" s="29">
        <f t="shared" si="23"/>
        <v>0</v>
      </c>
    </row>
    <row r="216" spans="1:19" ht="39.950000000000003" customHeight="1" x14ac:dyDescent="0.3">
      <c r="A216" s="4">
        <f t="shared" si="18"/>
        <v>129</v>
      </c>
      <c r="B216" s="4" t="s">
        <v>3400</v>
      </c>
      <c r="C216" s="4" t="s">
        <v>3401</v>
      </c>
      <c r="D216" s="4" t="s">
        <v>554</v>
      </c>
      <c r="E216" s="28" t="s">
        <v>555</v>
      </c>
      <c r="F216" s="4">
        <f t="shared" si="19"/>
        <v>1</v>
      </c>
      <c r="G216" s="4" t="s">
        <v>295</v>
      </c>
      <c r="H216" s="4" t="s">
        <v>296</v>
      </c>
      <c r="I216" s="4" t="s">
        <v>3410</v>
      </c>
      <c r="J216" s="4" t="s">
        <v>2407</v>
      </c>
      <c r="L216" s="4" t="s">
        <v>312</v>
      </c>
      <c r="M216" s="4">
        <f>IF(L216="비해당","-",VLOOKUP(G216,자격증backdata!A:E,3,0))</f>
        <v>1</v>
      </c>
      <c r="N216" s="4" t="str">
        <f>IF(L216="비해당","-",VLOOKUP(G216,자격증backdata!A:E,5,0))</f>
        <v>한국사</v>
      </c>
      <c r="O216" s="4">
        <f>IF(L216="비해당","-",IF(M216=1,VLOOKUP(G216,자격증backdata!A:E,4,0),0))</f>
        <v>5</v>
      </c>
      <c r="P216" s="4">
        <f t="shared" si="20"/>
        <v>5</v>
      </c>
      <c r="Q216" s="4">
        <f t="shared" si="21"/>
        <v>3</v>
      </c>
      <c r="R216" s="4">
        <f t="shared" si="22"/>
        <v>8</v>
      </c>
      <c r="S216" s="4">
        <f t="shared" si="23"/>
        <v>0</v>
      </c>
    </row>
    <row r="217" spans="1:19" ht="39.950000000000003" customHeight="1" x14ac:dyDescent="0.3">
      <c r="A217" s="4">
        <f t="shared" si="18"/>
        <v>129</v>
      </c>
      <c r="B217" s="4" t="s">
        <v>3400</v>
      </c>
      <c r="C217" s="4" t="s">
        <v>3401</v>
      </c>
      <c r="D217" s="4" t="s">
        <v>554</v>
      </c>
      <c r="E217" s="28" t="s">
        <v>555</v>
      </c>
      <c r="F217" s="4">
        <f t="shared" si="19"/>
        <v>2</v>
      </c>
      <c r="G217" s="4" t="s">
        <v>568</v>
      </c>
      <c r="H217" s="4" t="s">
        <v>459</v>
      </c>
      <c r="I217" s="4" t="s">
        <v>3411</v>
      </c>
      <c r="J217" s="4" t="s">
        <v>3412</v>
      </c>
      <c r="L217" s="4" t="s">
        <v>312</v>
      </c>
      <c r="M217" s="4">
        <f>IF(L217="비해당","-",VLOOKUP(G217,자격증backdata!A:E,3,0))</f>
        <v>1</v>
      </c>
      <c r="N217" s="4" t="str">
        <f>IF(L217="비해당","-",VLOOKUP(G217,자격증backdata!A:E,5,0))</f>
        <v>국가기술</v>
      </c>
      <c r="O217" s="4">
        <f>IF(L217="비해당","-",IF(M217=1,VLOOKUP(G217,자격증backdata!A:E,4,0),0))</f>
        <v>3</v>
      </c>
      <c r="P217" s="4">
        <f t="shared" si="20"/>
        <v>5</v>
      </c>
      <c r="Q217" s="4">
        <f t="shared" si="21"/>
        <v>3</v>
      </c>
      <c r="R217" s="4">
        <f t="shared" si="22"/>
        <v>8</v>
      </c>
      <c r="S217" s="4">
        <f t="shared" si="23"/>
        <v>0</v>
      </c>
    </row>
    <row r="218" spans="1:19" ht="39.950000000000003" customHeight="1" x14ac:dyDescent="0.3">
      <c r="A218" s="29">
        <f t="shared" si="18"/>
        <v>130</v>
      </c>
      <c r="B218" s="29" t="s">
        <v>3505</v>
      </c>
      <c r="C218" s="29" t="s">
        <v>3506</v>
      </c>
      <c r="D218" s="4" t="s">
        <v>554</v>
      </c>
      <c r="E218" s="30" t="s">
        <v>555</v>
      </c>
      <c r="F218" s="29">
        <f t="shared" si="19"/>
        <v>1</v>
      </c>
      <c r="G218" s="29" t="s">
        <v>295</v>
      </c>
      <c r="H218" s="29" t="s">
        <v>296</v>
      </c>
      <c r="I218" s="29" t="s">
        <v>3511</v>
      </c>
      <c r="J218" s="29" t="s">
        <v>500</v>
      </c>
      <c r="L218" s="29" t="s">
        <v>312</v>
      </c>
      <c r="M218" s="29">
        <f>IF(L218="비해당","-",VLOOKUP(G218,자격증backdata!A:E,3,0))</f>
        <v>1</v>
      </c>
      <c r="N218" s="29" t="str">
        <f>IF(L218="비해당","-",VLOOKUP(G218,자격증backdata!A:E,5,0))</f>
        <v>한국사</v>
      </c>
      <c r="O218" s="29">
        <f>IF(L218="비해당","-",IF(M218=1,VLOOKUP(G218,자격증backdata!A:E,4,0),0))</f>
        <v>5</v>
      </c>
      <c r="P218" s="29">
        <f t="shared" si="20"/>
        <v>5</v>
      </c>
      <c r="Q218" s="29">
        <f t="shared" si="21"/>
        <v>3</v>
      </c>
      <c r="R218" s="29">
        <f t="shared" si="22"/>
        <v>8</v>
      </c>
      <c r="S218" s="29">
        <f t="shared" si="23"/>
        <v>0</v>
      </c>
    </row>
    <row r="219" spans="1:19" ht="39.950000000000003" customHeight="1" x14ac:dyDescent="0.3">
      <c r="A219" s="29">
        <f t="shared" si="18"/>
        <v>130</v>
      </c>
      <c r="B219" s="29" t="s">
        <v>3505</v>
      </c>
      <c r="C219" s="29" t="s">
        <v>3506</v>
      </c>
      <c r="D219" s="4" t="s">
        <v>554</v>
      </c>
      <c r="E219" s="30" t="s">
        <v>555</v>
      </c>
      <c r="F219" s="29">
        <f t="shared" si="19"/>
        <v>2</v>
      </c>
      <c r="G219" s="29" t="s">
        <v>568</v>
      </c>
      <c r="H219" s="29" t="s">
        <v>459</v>
      </c>
      <c r="I219" s="29" t="s">
        <v>3512</v>
      </c>
      <c r="J219" s="29" t="s">
        <v>763</v>
      </c>
      <c r="L219" s="29" t="s">
        <v>312</v>
      </c>
      <c r="M219" s="29">
        <f>IF(L219="비해당","-",VLOOKUP(G219,자격증backdata!A:E,3,0))</f>
        <v>1</v>
      </c>
      <c r="N219" s="29" t="str">
        <f>IF(L219="비해당","-",VLOOKUP(G219,자격증backdata!A:E,5,0))</f>
        <v>국가기술</v>
      </c>
      <c r="O219" s="29">
        <f>IF(L219="비해당","-",IF(M219=1,VLOOKUP(G219,자격증backdata!A:E,4,0),0))</f>
        <v>3</v>
      </c>
      <c r="P219" s="29">
        <f t="shared" si="20"/>
        <v>5</v>
      </c>
      <c r="Q219" s="29">
        <f t="shared" si="21"/>
        <v>3</v>
      </c>
      <c r="R219" s="29">
        <f t="shared" si="22"/>
        <v>8</v>
      </c>
      <c r="S219" s="29">
        <f t="shared" si="23"/>
        <v>0</v>
      </c>
    </row>
    <row r="220" spans="1:19" ht="39.950000000000003" customHeight="1" x14ac:dyDescent="0.3">
      <c r="A220" s="4">
        <f t="shared" si="18"/>
        <v>131</v>
      </c>
      <c r="B220" s="4" t="s">
        <v>3529</v>
      </c>
      <c r="C220" s="4" t="s">
        <v>2513</v>
      </c>
      <c r="D220" s="4" t="s">
        <v>554</v>
      </c>
      <c r="E220" s="28" t="s">
        <v>555</v>
      </c>
      <c r="F220" s="4">
        <f t="shared" si="19"/>
        <v>1</v>
      </c>
      <c r="G220" s="4" t="s">
        <v>11687</v>
      </c>
      <c r="H220" s="4" t="s">
        <v>277</v>
      </c>
      <c r="I220" s="4" t="s">
        <v>277</v>
      </c>
      <c r="J220" s="4" t="s">
        <v>277</v>
      </c>
      <c r="L220" s="4" t="s">
        <v>312</v>
      </c>
      <c r="M220" s="4">
        <f>IF(L220="비해당","-",VLOOKUP(G220,자격증backdata!A:E,3,0))</f>
        <v>0</v>
      </c>
      <c r="N220" s="4" t="str">
        <f>IF(L220="비해당","-",VLOOKUP(G220,자격증backdata!A:E,5,0))</f>
        <v>-</v>
      </c>
      <c r="O220" s="4">
        <f>IF(L220="비해당","-",IF(M220=1,VLOOKUP(G220,자격증backdata!A:E,4,0),0))</f>
        <v>0</v>
      </c>
      <c r="P220" s="4">
        <f t="shared" si="20"/>
        <v>0</v>
      </c>
      <c r="Q220" s="4">
        <f t="shared" si="21"/>
        <v>0</v>
      </c>
      <c r="R220" s="4">
        <f t="shared" si="22"/>
        <v>0</v>
      </c>
      <c r="S220" s="4">
        <f t="shared" si="23"/>
        <v>0</v>
      </c>
    </row>
    <row r="221" spans="1:19" ht="39.950000000000003" customHeight="1" x14ac:dyDescent="0.3">
      <c r="A221" s="29">
        <f t="shared" si="18"/>
        <v>132</v>
      </c>
      <c r="B221" s="29" t="s">
        <v>3564</v>
      </c>
      <c r="C221" s="29" t="s">
        <v>3565</v>
      </c>
      <c r="D221" s="4" t="s">
        <v>554</v>
      </c>
      <c r="E221" s="30" t="s">
        <v>555</v>
      </c>
      <c r="F221" s="29">
        <f t="shared" si="19"/>
        <v>1</v>
      </c>
      <c r="G221" s="29" t="s">
        <v>458</v>
      </c>
      <c r="H221" s="29" t="s">
        <v>459</v>
      </c>
      <c r="I221" s="29" t="s">
        <v>3571</v>
      </c>
      <c r="J221" s="29" t="s">
        <v>3572</v>
      </c>
      <c r="L221" s="29" t="s">
        <v>312</v>
      </c>
      <c r="M221" s="29">
        <f>IF(L221="비해당","-",VLOOKUP(G221,자격증backdata!A:E,3,0))</f>
        <v>1</v>
      </c>
      <c r="N221" s="29" t="str">
        <f>IF(L221="비해당","-",VLOOKUP(G221,자격증backdata!A:E,5,0))</f>
        <v>국가기술</v>
      </c>
      <c r="O221" s="29">
        <f>IF(L221="비해당","-",IF(M221=1,VLOOKUP(G221,자격증backdata!A:E,4,0),0))</f>
        <v>5</v>
      </c>
      <c r="P221" s="29">
        <f t="shared" si="20"/>
        <v>5</v>
      </c>
      <c r="Q221" s="29">
        <f t="shared" si="21"/>
        <v>5</v>
      </c>
      <c r="R221" s="29">
        <f t="shared" si="22"/>
        <v>10</v>
      </c>
      <c r="S221" s="29">
        <f t="shared" si="23"/>
        <v>0</v>
      </c>
    </row>
    <row r="222" spans="1:19" ht="39.950000000000003" customHeight="1" x14ac:dyDescent="0.3">
      <c r="A222" s="29">
        <f t="shared" si="18"/>
        <v>132</v>
      </c>
      <c r="B222" s="29" t="s">
        <v>3564</v>
      </c>
      <c r="C222" s="29" t="s">
        <v>3565</v>
      </c>
      <c r="D222" s="4" t="s">
        <v>554</v>
      </c>
      <c r="E222" s="30" t="s">
        <v>555</v>
      </c>
      <c r="F222" s="29">
        <f t="shared" si="19"/>
        <v>2</v>
      </c>
      <c r="G222" s="29" t="s">
        <v>295</v>
      </c>
      <c r="H222" s="29" t="s">
        <v>296</v>
      </c>
      <c r="I222" s="29" t="s">
        <v>3573</v>
      </c>
      <c r="J222" s="29" t="s">
        <v>1603</v>
      </c>
      <c r="L222" s="29" t="s">
        <v>312</v>
      </c>
      <c r="M222" s="29">
        <f>IF(L222="비해당","-",VLOOKUP(G222,자격증backdata!A:E,3,0))</f>
        <v>1</v>
      </c>
      <c r="N222" s="29" t="str">
        <f>IF(L222="비해당","-",VLOOKUP(G222,자격증backdata!A:E,5,0))</f>
        <v>한국사</v>
      </c>
      <c r="O222" s="29">
        <f>IF(L222="비해당","-",IF(M222=1,VLOOKUP(G222,자격증backdata!A:E,4,0),0))</f>
        <v>5</v>
      </c>
      <c r="P222" s="29">
        <f t="shared" si="20"/>
        <v>5</v>
      </c>
      <c r="Q222" s="29">
        <f t="shared" si="21"/>
        <v>5</v>
      </c>
      <c r="R222" s="29">
        <f t="shared" si="22"/>
        <v>10</v>
      </c>
      <c r="S222" s="29">
        <f t="shared" si="23"/>
        <v>0</v>
      </c>
    </row>
    <row r="223" spans="1:19" ht="39.950000000000003" customHeight="1" x14ac:dyDescent="0.3">
      <c r="A223" s="4">
        <f t="shared" si="18"/>
        <v>133</v>
      </c>
      <c r="B223" s="4" t="s">
        <v>3747</v>
      </c>
      <c r="C223" s="4" t="s">
        <v>3748</v>
      </c>
      <c r="D223" s="4" t="s">
        <v>554</v>
      </c>
      <c r="E223" s="28" t="s">
        <v>555</v>
      </c>
      <c r="F223" s="4">
        <f t="shared" si="19"/>
        <v>1</v>
      </c>
      <c r="G223" s="4" t="s">
        <v>568</v>
      </c>
      <c r="H223" s="4" t="s">
        <v>459</v>
      </c>
      <c r="I223" s="4" t="s">
        <v>3753</v>
      </c>
      <c r="J223" s="4" t="s">
        <v>3754</v>
      </c>
      <c r="L223" s="4" t="s">
        <v>312</v>
      </c>
      <c r="M223" s="4">
        <f>IF(L223="비해당","-",VLOOKUP(G223,자격증backdata!A:E,3,0))</f>
        <v>1</v>
      </c>
      <c r="N223" s="4" t="str">
        <f>IF(L223="비해당","-",VLOOKUP(G223,자격증backdata!A:E,5,0))</f>
        <v>국가기술</v>
      </c>
      <c r="O223" s="4">
        <f>IF(L223="비해당","-",IF(M223=1,VLOOKUP(G223,자격증backdata!A:E,4,0),0))</f>
        <v>3</v>
      </c>
      <c r="P223" s="4">
        <f t="shared" si="20"/>
        <v>0</v>
      </c>
      <c r="Q223" s="4">
        <f t="shared" si="21"/>
        <v>3</v>
      </c>
      <c r="R223" s="4">
        <f t="shared" si="22"/>
        <v>3</v>
      </c>
      <c r="S223" s="4">
        <f t="shared" si="23"/>
        <v>0</v>
      </c>
    </row>
    <row r="224" spans="1:19" ht="39.950000000000003" customHeight="1" x14ac:dyDescent="0.3">
      <c r="A224" s="29">
        <f t="shared" si="18"/>
        <v>134</v>
      </c>
      <c r="B224" s="29" t="s">
        <v>3767</v>
      </c>
      <c r="C224" s="29" t="s">
        <v>3768</v>
      </c>
      <c r="D224" s="4" t="s">
        <v>554</v>
      </c>
      <c r="E224" s="30" t="s">
        <v>555</v>
      </c>
      <c r="F224" s="29">
        <f t="shared" si="19"/>
        <v>1</v>
      </c>
      <c r="G224" s="29" t="s">
        <v>458</v>
      </c>
      <c r="H224" s="29" t="s">
        <v>459</v>
      </c>
      <c r="I224" s="29" t="s">
        <v>3774</v>
      </c>
      <c r="J224" s="29" t="s">
        <v>3775</v>
      </c>
      <c r="L224" s="29" t="s">
        <v>312</v>
      </c>
      <c r="M224" s="29">
        <f>IF(L224="비해당","-",VLOOKUP(G224,자격증backdata!A:E,3,0))</f>
        <v>1</v>
      </c>
      <c r="N224" s="29" t="str">
        <f>IF(L224="비해당","-",VLOOKUP(G224,자격증backdata!A:E,5,0))</f>
        <v>국가기술</v>
      </c>
      <c r="O224" s="29">
        <f>IF(L224="비해당","-",IF(M224=1,VLOOKUP(G224,자격증backdata!A:E,4,0),0))</f>
        <v>5</v>
      </c>
      <c r="P224" s="29">
        <f t="shared" si="20"/>
        <v>5</v>
      </c>
      <c r="Q224" s="29">
        <f t="shared" si="21"/>
        <v>5</v>
      </c>
      <c r="R224" s="29">
        <f t="shared" si="22"/>
        <v>10</v>
      </c>
      <c r="S224" s="29">
        <f t="shared" si="23"/>
        <v>0</v>
      </c>
    </row>
    <row r="225" spans="1:19" ht="39.950000000000003" customHeight="1" x14ac:dyDescent="0.3">
      <c r="A225" s="29">
        <f t="shared" si="18"/>
        <v>134</v>
      </c>
      <c r="B225" s="29" t="s">
        <v>3767</v>
      </c>
      <c r="C225" s="29" t="s">
        <v>3768</v>
      </c>
      <c r="D225" s="4" t="s">
        <v>554</v>
      </c>
      <c r="E225" s="30" t="s">
        <v>555</v>
      </c>
      <c r="F225" s="29">
        <f t="shared" si="19"/>
        <v>2</v>
      </c>
      <c r="G225" s="29" t="s">
        <v>295</v>
      </c>
      <c r="H225" s="29" t="s">
        <v>296</v>
      </c>
      <c r="I225" s="29" t="s">
        <v>3776</v>
      </c>
      <c r="J225" s="29" t="s">
        <v>2135</v>
      </c>
      <c r="L225" s="29" t="s">
        <v>312</v>
      </c>
      <c r="M225" s="29">
        <f>IF(L225="비해당","-",VLOOKUP(G225,자격증backdata!A:E,3,0))</f>
        <v>1</v>
      </c>
      <c r="N225" s="29" t="str">
        <f>IF(L225="비해당","-",VLOOKUP(G225,자격증backdata!A:E,5,0))</f>
        <v>한국사</v>
      </c>
      <c r="O225" s="29">
        <f>IF(L225="비해당","-",IF(M225=1,VLOOKUP(G225,자격증backdata!A:E,4,0),0))</f>
        <v>5</v>
      </c>
      <c r="P225" s="29">
        <f t="shared" si="20"/>
        <v>5</v>
      </c>
      <c r="Q225" s="29">
        <f t="shared" si="21"/>
        <v>5</v>
      </c>
      <c r="R225" s="29">
        <f t="shared" si="22"/>
        <v>10</v>
      </c>
      <c r="S225" s="29">
        <f t="shared" si="23"/>
        <v>0</v>
      </c>
    </row>
    <row r="226" spans="1:19" ht="39.950000000000003" customHeight="1" x14ac:dyDescent="0.3">
      <c r="A226" s="4">
        <f t="shared" si="18"/>
        <v>135</v>
      </c>
      <c r="B226" s="4" t="s">
        <v>3937</v>
      </c>
      <c r="C226" s="4" t="s">
        <v>3938</v>
      </c>
      <c r="D226" s="4" t="s">
        <v>554</v>
      </c>
      <c r="E226" s="28" t="s">
        <v>555</v>
      </c>
      <c r="F226" s="4">
        <f t="shared" si="19"/>
        <v>1</v>
      </c>
      <c r="G226" s="4" t="s">
        <v>11687</v>
      </c>
      <c r="H226" s="4" t="s">
        <v>277</v>
      </c>
      <c r="I226" s="4" t="s">
        <v>277</v>
      </c>
      <c r="J226" s="4" t="s">
        <v>277</v>
      </c>
      <c r="L226" s="4" t="s">
        <v>312</v>
      </c>
      <c r="M226" s="4">
        <f>IF(L226="비해당","-",VLOOKUP(G226,자격증backdata!A:E,3,0))</f>
        <v>0</v>
      </c>
      <c r="N226" s="4" t="str">
        <f>IF(L226="비해당","-",VLOOKUP(G226,자격증backdata!A:E,5,0))</f>
        <v>-</v>
      </c>
      <c r="O226" s="4">
        <f>IF(L226="비해당","-",IF(M226=1,VLOOKUP(G226,자격증backdata!A:E,4,0),0))</f>
        <v>0</v>
      </c>
      <c r="P226" s="4">
        <f t="shared" si="20"/>
        <v>0</v>
      </c>
      <c r="Q226" s="4">
        <f t="shared" si="21"/>
        <v>0</v>
      </c>
      <c r="R226" s="4">
        <f t="shared" si="22"/>
        <v>0</v>
      </c>
      <c r="S226" s="4">
        <f t="shared" si="23"/>
        <v>0</v>
      </c>
    </row>
    <row r="227" spans="1:19" ht="39.950000000000003" customHeight="1" x14ac:dyDescent="0.3">
      <c r="A227" s="29">
        <f t="shared" si="18"/>
        <v>136</v>
      </c>
      <c r="B227" s="29" t="s">
        <v>4099</v>
      </c>
      <c r="C227" s="29" t="s">
        <v>4100</v>
      </c>
      <c r="D227" s="4" t="s">
        <v>554</v>
      </c>
      <c r="E227" s="30" t="s">
        <v>555</v>
      </c>
      <c r="F227" s="29">
        <f t="shared" si="19"/>
        <v>1</v>
      </c>
      <c r="G227" s="29" t="s">
        <v>295</v>
      </c>
      <c r="H227" s="29" t="s">
        <v>296</v>
      </c>
      <c r="I227" s="29" t="s">
        <v>4107</v>
      </c>
      <c r="J227" s="29" t="s">
        <v>600</v>
      </c>
      <c r="L227" s="29" t="s">
        <v>312</v>
      </c>
      <c r="M227" s="29">
        <f>IF(L227="비해당","-",VLOOKUP(G227,자격증backdata!A:E,3,0))</f>
        <v>1</v>
      </c>
      <c r="N227" s="29" t="str">
        <f>IF(L227="비해당","-",VLOOKUP(G227,자격증backdata!A:E,5,0))</f>
        <v>한국사</v>
      </c>
      <c r="O227" s="29">
        <f>IF(L227="비해당","-",IF(M227=1,VLOOKUP(G227,자격증backdata!A:E,4,0),0))</f>
        <v>5</v>
      </c>
      <c r="P227" s="29">
        <f t="shared" si="20"/>
        <v>5</v>
      </c>
      <c r="Q227" s="29">
        <f t="shared" si="21"/>
        <v>5</v>
      </c>
      <c r="R227" s="29">
        <f t="shared" si="22"/>
        <v>10</v>
      </c>
      <c r="S227" s="29">
        <f t="shared" si="23"/>
        <v>0</v>
      </c>
    </row>
    <row r="228" spans="1:19" ht="39.950000000000003" customHeight="1" x14ac:dyDescent="0.3">
      <c r="A228" s="29">
        <f t="shared" si="18"/>
        <v>136</v>
      </c>
      <c r="B228" s="29" t="s">
        <v>4099</v>
      </c>
      <c r="C228" s="29" t="s">
        <v>4100</v>
      </c>
      <c r="D228" s="4" t="s">
        <v>554</v>
      </c>
      <c r="E228" s="30" t="s">
        <v>555</v>
      </c>
      <c r="F228" s="29">
        <f t="shared" si="19"/>
        <v>2</v>
      </c>
      <c r="G228" s="29" t="s">
        <v>458</v>
      </c>
      <c r="H228" s="29" t="s">
        <v>1170</v>
      </c>
      <c r="I228" s="29" t="s">
        <v>4108</v>
      </c>
      <c r="J228" s="29" t="s">
        <v>2601</v>
      </c>
      <c r="L228" s="29" t="s">
        <v>312</v>
      </c>
      <c r="M228" s="29">
        <f>IF(L228="비해당","-",VLOOKUP(G228,자격증backdata!A:E,3,0))</f>
        <v>1</v>
      </c>
      <c r="N228" s="29" t="str">
        <f>IF(L228="비해당","-",VLOOKUP(G228,자격증backdata!A:E,5,0))</f>
        <v>국가기술</v>
      </c>
      <c r="O228" s="29">
        <f>IF(L228="비해당","-",IF(M228=1,VLOOKUP(G228,자격증backdata!A:E,4,0),0))</f>
        <v>5</v>
      </c>
      <c r="P228" s="29">
        <f t="shared" si="20"/>
        <v>5</v>
      </c>
      <c r="Q228" s="29">
        <f t="shared" si="21"/>
        <v>5</v>
      </c>
      <c r="R228" s="29">
        <f t="shared" si="22"/>
        <v>10</v>
      </c>
      <c r="S228" s="29">
        <f t="shared" si="23"/>
        <v>0</v>
      </c>
    </row>
    <row r="229" spans="1:19" ht="39.950000000000003" customHeight="1" x14ac:dyDescent="0.3">
      <c r="A229" s="4">
        <f t="shared" si="18"/>
        <v>137</v>
      </c>
      <c r="B229" s="4" t="s">
        <v>4329</v>
      </c>
      <c r="C229" s="4" t="s">
        <v>4330</v>
      </c>
      <c r="D229" s="4" t="s">
        <v>554</v>
      </c>
      <c r="E229" s="28" t="s">
        <v>555</v>
      </c>
      <c r="F229" s="4">
        <f t="shared" si="19"/>
        <v>1</v>
      </c>
      <c r="G229" s="4" t="s">
        <v>568</v>
      </c>
      <c r="H229" s="4" t="s">
        <v>459</v>
      </c>
      <c r="I229" s="4" t="s">
        <v>4346</v>
      </c>
      <c r="J229" s="4" t="s">
        <v>2999</v>
      </c>
      <c r="L229" s="4" t="s">
        <v>312</v>
      </c>
      <c r="M229" s="4">
        <f>IF(L229="비해당","-",VLOOKUP(G229,자격증backdata!A:E,3,0))</f>
        <v>1</v>
      </c>
      <c r="N229" s="4" t="str">
        <f>IF(L229="비해당","-",VLOOKUP(G229,자격증backdata!A:E,5,0))</f>
        <v>국가기술</v>
      </c>
      <c r="O229" s="4">
        <f>IF(L229="비해당","-",IF(M229=1,VLOOKUP(G229,자격증backdata!A:E,4,0),0))</f>
        <v>3</v>
      </c>
      <c r="P229" s="4">
        <f t="shared" si="20"/>
        <v>5</v>
      </c>
      <c r="Q229" s="4">
        <f t="shared" si="21"/>
        <v>3</v>
      </c>
      <c r="R229" s="4">
        <f t="shared" si="22"/>
        <v>8</v>
      </c>
      <c r="S229" s="4">
        <f t="shared" si="23"/>
        <v>0</v>
      </c>
    </row>
    <row r="230" spans="1:19" ht="39.950000000000003" customHeight="1" x14ac:dyDescent="0.3">
      <c r="A230" s="4">
        <f t="shared" si="18"/>
        <v>137</v>
      </c>
      <c r="B230" s="4" t="s">
        <v>4329</v>
      </c>
      <c r="C230" s="4" t="s">
        <v>4330</v>
      </c>
      <c r="D230" s="4" t="s">
        <v>554</v>
      </c>
      <c r="E230" s="28" t="s">
        <v>555</v>
      </c>
      <c r="F230" s="4">
        <f t="shared" si="19"/>
        <v>2</v>
      </c>
      <c r="G230" s="4" t="s">
        <v>295</v>
      </c>
      <c r="H230" s="4" t="s">
        <v>296</v>
      </c>
      <c r="I230" s="4" t="s">
        <v>4347</v>
      </c>
      <c r="J230" s="4" t="s">
        <v>1268</v>
      </c>
      <c r="L230" s="4" t="s">
        <v>312</v>
      </c>
      <c r="M230" s="4">
        <f>IF(L230="비해당","-",VLOOKUP(G230,자격증backdata!A:E,3,0))</f>
        <v>1</v>
      </c>
      <c r="N230" s="4" t="str">
        <f>IF(L230="비해당","-",VLOOKUP(G230,자격증backdata!A:E,5,0))</f>
        <v>한국사</v>
      </c>
      <c r="O230" s="4">
        <f>IF(L230="비해당","-",IF(M230=1,VLOOKUP(G230,자격증backdata!A:E,4,0),0))</f>
        <v>5</v>
      </c>
      <c r="P230" s="4">
        <f t="shared" si="20"/>
        <v>5</v>
      </c>
      <c r="Q230" s="4">
        <f t="shared" si="21"/>
        <v>3</v>
      </c>
      <c r="R230" s="4">
        <f t="shared" si="22"/>
        <v>8</v>
      </c>
      <c r="S230" s="4">
        <f t="shared" si="23"/>
        <v>0</v>
      </c>
    </row>
    <row r="231" spans="1:19" ht="39.950000000000003" customHeight="1" x14ac:dyDescent="0.3">
      <c r="A231" s="29">
        <f t="shared" si="18"/>
        <v>138</v>
      </c>
      <c r="B231" s="29" t="s">
        <v>4446</v>
      </c>
      <c r="C231" s="29" t="s">
        <v>4447</v>
      </c>
      <c r="D231" s="4" t="s">
        <v>554</v>
      </c>
      <c r="E231" s="30" t="s">
        <v>555</v>
      </c>
      <c r="F231" s="29">
        <f t="shared" si="19"/>
        <v>1</v>
      </c>
      <c r="G231" s="29" t="s">
        <v>831</v>
      </c>
      <c r="H231" s="29" t="s">
        <v>4454</v>
      </c>
      <c r="I231" s="29" t="s">
        <v>277</v>
      </c>
      <c r="J231" s="29" t="s">
        <v>4455</v>
      </c>
      <c r="L231" s="29" t="s">
        <v>312</v>
      </c>
      <c r="M231" s="29">
        <f>IF(L231="비해당","-",VLOOKUP(G231,자격증backdata!A:E,3,0))</f>
        <v>0</v>
      </c>
      <c r="N231" s="29" t="str">
        <f>IF(L231="비해당","-",VLOOKUP(G231,자격증backdata!A:E,5,0))</f>
        <v>-</v>
      </c>
      <c r="O231" s="29">
        <f>IF(L231="비해당","-",IF(M231=1,VLOOKUP(G231,자격증backdata!A:E,4,0),0))</f>
        <v>0</v>
      </c>
      <c r="P231" s="29">
        <f t="shared" si="20"/>
        <v>0</v>
      </c>
      <c r="Q231" s="29">
        <f t="shared" si="21"/>
        <v>0</v>
      </c>
      <c r="R231" s="29">
        <f t="shared" si="22"/>
        <v>0</v>
      </c>
      <c r="S231" s="29">
        <f t="shared" si="23"/>
        <v>0</v>
      </c>
    </row>
    <row r="232" spans="1:19" ht="39.950000000000003" customHeight="1" x14ac:dyDescent="0.3">
      <c r="A232" s="4">
        <f t="shared" si="18"/>
        <v>139</v>
      </c>
      <c r="B232" s="4" t="s">
        <v>4478</v>
      </c>
      <c r="C232" s="4" t="s">
        <v>4479</v>
      </c>
      <c r="D232" s="4" t="s">
        <v>554</v>
      </c>
      <c r="E232" s="28" t="s">
        <v>555</v>
      </c>
      <c r="F232" s="4">
        <f t="shared" si="19"/>
        <v>1</v>
      </c>
      <c r="G232" s="4" t="s">
        <v>11687</v>
      </c>
      <c r="H232" s="4" t="s">
        <v>277</v>
      </c>
      <c r="I232" s="4" t="s">
        <v>277</v>
      </c>
      <c r="J232" s="4" t="s">
        <v>277</v>
      </c>
      <c r="L232" s="4" t="s">
        <v>312</v>
      </c>
      <c r="M232" s="4">
        <f>IF(L232="비해당","-",VLOOKUP(G232,자격증backdata!A:E,3,0))</f>
        <v>0</v>
      </c>
      <c r="N232" s="4" t="str">
        <f>IF(L232="비해당","-",VLOOKUP(G232,자격증backdata!A:E,5,0))</f>
        <v>-</v>
      </c>
      <c r="O232" s="4">
        <f>IF(L232="비해당","-",IF(M232=1,VLOOKUP(G232,자격증backdata!A:E,4,0),0))</f>
        <v>0</v>
      </c>
      <c r="P232" s="4">
        <f t="shared" si="20"/>
        <v>0</v>
      </c>
      <c r="Q232" s="4">
        <f t="shared" si="21"/>
        <v>0</v>
      </c>
      <c r="R232" s="4">
        <f t="shared" si="22"/>
        <v>0</v>
      </c>
      <c r="S232" s="4">
        <f t="shared" si="23"/>
        <v>0</v>
      </c>
    </row>
    <row r="233" spans="1:19" ht="39.950000000000003" customHeight="1" x14ac:dyDescent="0.3">
      <c r="A233" s="29">
        <f t="shared" si="18"/>
        <v>140</v>
      </c>
      <c r="B233" s="29" t="s">
        <v>4559</v>
      </c>
      <c r="C233" s="29" t="s">
        <v>4560</v>
      </c>
      <c r="D233" s="4" t="s">
        <v>554</v>
      </c>
      <c r="E233" s="30" t="s">
        <v>555</v>
      </c>
      <c r="F233" s="29">
        <f t="shared" si="19"/>
        <v>1</v>
      </c>
      <c r="G233" s="29" t="s">
        <v>295</v>
      </c>
      <c r="H233" s="29" t="s">
        <v>296</v>
      </c>
      <c r="I233" s="29" t="s">
        <v>4568</v>
      </c>
      <c r="J233" s="29" t="s">
        <v>4569</v>
      </c>
      <c r="L233" s="29" t="s">
        <v>312</v>
      </c>
      <c r="M233" s="29">
        <f>IF(L233="비해당","-",VLOOKUP(G233,자격증backdata!A:E,3,0))</f>
        <v>1</v>
      </c>
      <c r="N233" s="29" t="str">
        <f>IF(L233="비해당","-",VLOOKUP(G233,자격증backdata!A:E,5,0))</f>
        <v>한국사</v>
      </c>
      <c r="O233" s="29">
        <f>IF(L233="비해당","-",IF(M233=1,VLOOKUP(G233,자격증backdata!A:E,4,0),0))</f>
        <v>5</v>
      </c>
      <c r="P233" s="29">
        <f t="shared" si="20"/>
        <v>5</v>
      </c>
      <c r="Q233" s="29">
        <f t="shared" si="21"/>
        <v>5</v>
      </c>
      <c r="R233" s="29">
        <f t="shared" si="22"/>
        <v>10</v>
      </c>
      <c r="S233" s="29">
        <f t="shared" si="23"/>
        <v>0</v>
      </c>
    </row>
    <row r="234" spans="1:19" ht="39.950000000000003" customHeight="1" x14ac:dyDescent="0.3">
      <c r="A234" s="29">
        <f t="shared" si="18"/>
        <v>140</v>
      </c>
      <c r="B234" s="29" t="s">
        <v>4559</v>
      </c>
      <c r="C234" s="29" t="s">
        <v>4560</v>
      </c>
      <c r="D234" s="4" t="s">
        <v>554</v>
      </c>
      <c r="E234" s="30" t="s">
        <v>555</v>
      </c>
      <c r="F234" s="29">
        <f t="shared" si="19"/>
        <v>2</v>
      </c>
      <c r="G234" s="29" t="s">
        <v>458</v>
      </c>
      <c r="H234" s="29" t="s">
        <v>459</v>
      </c>
      <c r="I234" s="29" t="s">
        <v>4570</v>
      </c>
      <c r="J234" s="29" t="s">
        <v>324</v>
      </c>
      <c r="L234" s="29" t="s">
        <v>312</v>
      </c>
      <c r="M234" s="29">
        <f>IF(L234="비해당","-",VLOOKUP(G234,자격증backdata!A:E,3,0))</f>
        <v>1</v>
      </c>
      <c r="N234" s="29" t="str">
        <f>IF(L234="비해당","-",VLOOKUP(G234,자격증backdata!A:E,5,0))</f>
        <v>국가기술</v>
      </c>
      <c r="O234" s="29">
        <f>IF(L234="비해당","-",IF(M234=1,VLOOKUP(G234,자격증backdata!A:E,4,0),0))</f>
        <v>5</v>
      </c>
      <c r="P234" s="29">
        <f t="shared" si="20"/>
        <v>5</v>
      </c>
      <c r="Q234" s="29">
        <f t="shared" si="21"/>
        <v>5</v>
      </c>
      <c r="R234" s="29">
        <f t="shared" si="22"/>
        <v>10</v>
      </c>
      <c r="S234" s="29">
        <f t="shared" si="23"/>
        <v>0</v>
      </c>
    </row>
    <row r="235" spans="1:19" ht="39.950000000000003" customHeight="1" x14ac:dyDescent="0.3">
      <c r="A235" s="4">
        <f t="shared" si="18"/>
        <v>141</v>
      </c>
      <c r="B235" s="4" t="s">
        <v>4612</v>
      </c>
      <c r="C235" s="4" t="s">
        <v>4613</v>
      </c>
      <c r="D235" s="4" t="s">
        <v>554</v>
      </c>
      <c r="E235" s="28" t="s">
        <v>555</v>
      </c>
      <c r="F235" s="4">
        <f t="shared" si="19"/>
        <v>1</v>
      </c>
      <c r="G235" s="4" t="s">
        <v>458</v>
      </c>
      <c r="H235" s="4" t="s">
        <v>459</v>
      </c>
      <c r="I235" s="4" t="s">
        <v>4619</v>
      </c>
      <c r="J235" s="4" t="s">
        <v>4620</v>
      </c>
      <c r="L235" s="4" t="s">
        <v>312</v>
      </c>
      <c r="M235" s="4">
        <f>IF(L235="비해당","-",VLOOKUP(G235,자격증backdata!A:E,3,0))</f>
        <v>1</v>
      </c>
      <c r="N235" s="4" t="str">
        <f>IF(L235="비해당","-",VLOOKUP(G235,자격증backdata!A:E,5,0))</f>
        <v>국가기술</v>
      </c>
      <c r="O235" s="4">
        <f>IF(L235="비해당","-",IF(M235=1,VLOOKUP(G235,자격증backdata!A:E,4,0),0))</f>
        <v>5</v>
      </c>
      <c r="P235" s="4">
        <f t="shared" si="20"/>
        <v>0</v>
      </c>
      <c r="Q235" s="4">
        <f t="shared" si="21"/>
        <v>5</v>
      </c>
      <c r="R235" s="4">
        <f t="shared" si="22"/>
        <v>5</v>
      </c>
      <c r="S235" s="4">
        <f t="shared" si="23"/>
        <v>0</v>
      </c>
    </row>
    <row r="236" spans="1:19" ht="39.950000000000003" customHeight="1" x14ac:dyDescent="0.3">
      <c r="A236" s="29">
        <f t="shared" si="18"/>
        <v>142</v>
      </c>
      <c r="B236" s="29" t="s">
        <v>4626</v>
      </c>
      <c r="C236" s="29" t="s">
        <v>4627</v>
      </c>
      <c r="D236" s="4" t="s">
        <v>554</v>
      </c>
      <c r="E236" s="30" t="s">
        <v>555</v>
      </c>
      <c r="F236" s="29">
        <f t="shared" si="19"/>
        <v>1</v>
      </c>
      <c r="G236" s="29" t="s">
        <v>458</v>
      </c>
      <c r="H236" s="29" t="s">
        <v>459</v>
      </c>
      <c r="I236" s="29" t="s">
        <v>4633</v>
      </c>
      <c r="J236" s="29" t="s">
        <v>4634</v>
      </c>
      <c r="L236" s="29" t="s">
        <v>312</v>
      </c>
      <c r="M236" s="29">
        <f>IF(L236="비해당","-",VLOOKUP(G236,자격증backdata!A:E,3,0))</f>
        <v>1</v>
      </c>
      <c r="N236" s="29" t="str">
        <f>IF(L236="비해당","-",VLOOKUP(G236,자격증backdata!A:E,5,0))</f>
        <v>국가기술</v>
      </c>
      <c r="O236" s="29">
        <f>IF(L236="비해당","-",IF(M236=1,VLOOKUP(G236,자격증backdata!A:E,4,0),0))</f>
        <v>5</v>
      </c>
      <c r="P236" s="29">
        <f t="shared" si="20"/>
        <v>5</v>
      </c>
      <c r="Q236" s="29">
        <f t="shared" si="21"/>
        <v>5</v>
      </c>
      <c r="R236" s="29">
        <f t="shared" si="22"/>
        <v>10</v>
      </c>
      <c r="S236" s="29">
        <f t="shared" si="23"/>
        <v>0</v>
      </c>
    </row>
    <row r="237" spans="1:19" ht="39.950000000000003" customHeight="1" x14ac:dyDescent="0.3">
      <c r="A237" s="29">
        <f t="shared" si="18"/>
        <v>142</v>
      </c>
      <c r="B237" s="29" t="s">
        <v>4626</v>
      </c>
      <c r="C237" s="29" t="s">
        <v>4627</v>
      </c>
      <c r="D237" s="4" t="s">
        <v>554</v>
      </c>
      <c r="E237" s="30" t="s">
        <v>555</v>
      </c>
      <c r="F237" s="29">
        <f t="shared" si="19"/>
        <v>2</v>
      </c>
      <c r="G237" s="29" t="s">
        <v>295</v>
      </c>
      <c r="H237" s="29" t="s">
        <v>296</v>
      </c>
      <c r="I237" s="29" t="s">
        <v>4635</v>
      </c>
      <c r="J237" s="29" t="s">
        <v>370</v>
      </c>
      <c r="L237" s="29" t="s">
        <v>312</v>
      </c>
      <c r="M237" s="29">
        <f>IF(L237="비해당","-",VLOOKUP(G237,자격증backdata!A:E,3,0))</f>
        <v>1</v>
      </c>
      <c r="N237" s="29" t="str">
        <f>IF(L237="비해당","-",VLOOKUP(G237,자격증backdata!A:E,5,0))</f>
        <v>한국사</v>
      </c>
      <c r="O237" s="29">
        <f>IF(L237="비해당","-",IF(M237=1,VLOOKUP(G237,자격증backdata!A:E,4,0),0))</f>
        <v>5</v>
      </c>
      <c r="P237" s="29">
        <f t="shared" si="20"/>
        <v>5</v>
      </c>
      <c r="Q237" s="29">
        <f t="shared" si="21"/>
        <v>5</v>
      </c>
      <c r="R237" s="29">
        <f t="shared" si="22"/>
        <v>10</v>
      </c>
      <c r="S237" s="29">
        <f t="shared" si="23"/>
        <v>0</v>
      </c>
    </row>
    <row r="238" spans="1:19" ht="39.950000000000003" customHeight="1" x14ac:dyDescent="0.3">
      <c r="A238" s="4">
        <f t="shared" si="18"/>
        <v>143</v>
      </c>
      <c r="B238" s="4" t="s">
        <v>4788</v>
      </c>
      <c r="C238" s="4" t="s">
        <v>4789</v>
      </c>
      <c r="D238" s="4" t="s">
        <v>554</v>
      </c>
      <c r="E238" s="28" t="s">
        <v>555</v>
      </c>
      <c r="F238" s="4">
        <f t="shared" si="19"/>
        <v>1</v>
      </c>
      <c r="G238" s="4" t="s">
        <v>295</v>
      </c>
      <c r="H238" s="4" t="s">
        <v>296</v>
      </c>
      <c r="I238" s="4" t="s">
        <v>4797</v>
      </c>
      <c r="J238" s="4" t="s">
        <v>1324</v>
      </c>
      <c r="L238" s="4" t="s">
        <v>312</v>
      </c>
      <c r="M238" s="4">
        <f>IF(L238="비해당","-",VLOOKUP(G238,자격증backdata!A:E,3,0))</f>
        <v>1</v>
      </c>
      <c r="N238" s="4" t="str">
        <f>IF(L238="비해당","-",VLOOKUP(G238,자격증backdata!A:E,5,0))</f>
        <v>한국사</v>
      </c>
      <c r="O238" s="4">
        <f>IF(L238="비해당","-",IF(M238=1,VLOOKUP(G238,자격증backdata!A:E,4,0),0))</f>
        <v>5</v>
      </c>
      <c r="P238" s="4">
        <f t="shared" si="20"/>
        <v>5</v>
      </c>
      <c r="Q238" s="4">
        <f t="shared" si="21"/>
        <v>0</v>
      </c>
      <c r="R238" s="4">
        <f t="shared" si="22"/>
        <v>5</v>
      </c>
      <c r="S238" s="4">
        <f t="shared" si="23"/>
        <v>0</v>
      </c>
    </row>
    <row r="239" spans="1:19" ht="39.950000000000003" customHeight="1" x14ac:dyDescent="0.3">
      <c r="A239" s="29">
        <f t="shared" si="18"/>
        <v>144</v>
      </c>
      <c r="B239" s="29" t="s">
        <v>4839</v>
      </c>
      <c r="C239" s="29" t="s">
        <v>4840</v>
      </c>
      <c r="D239" s="4" t="s">
        <v>554</v>
      </c>
      <c r="E239" s="30" t="s">
        <v>555</v>
      </c>
      <c r="F239" s="29">
        <f t="shared" si="19"/>
        <v>1</v>
      </c>
      <c r="G239" s="29" t="s">
        <v>11687</v>
      </c>
      <c r="H239" s="29" t="s">
        <v>277</v>
      </c>
      <c r="I239" s="29" t="s">
        <v>277</v>
      </c>
      <c r="J239" s="29" t="s">
        <v>277</v>
      </c>
      <c r="L239" s="29" t="s">
        <v>312</v>
      </c>
      <c r="M239" s="29">
        <f>IF(L239="비해당","-",VLOOKUP(G239,자격증backdata!A:E,3,0))</f>
        <v>0</v>
      </c>
      <c r="N239" s="29" t="str">
        <f>IF(L239="비해당","-",VLOOKUP(G239,자격증backdata!A:E,5,0))</f>
        <v>-</v>
      </c>
      <c r="O239" s="29">
        <f>IF(L239="비해당","-",IF(M239=1,VLOOKUP(G239,자격증backdata!A:E,4,0),0))</f>
        <v>0</v>
      </c>
      <c r="P239" s="29">
        <f t="shared" si="20"/>
        <v>0</v>
      </c>
      <c r="Q239" s="29">
        <f t="shared" si="21"/>
        <v>0</v>
      </c>
      <c r="R239" s="29">
        <f t="shared" si="22"/>
        <v>0</v>
      </c>
      <c r="S239" s="29">
        <f t="shared" si="23"/>
        <v>0</v>
      </c>
    </row>
    <row r="240" spans="1:19" ht="39.950000000000003" customHeight="1" x14ac:dyDescent="0.3">
      <c r="A240" s="4">
        <f t="shared" si="18"/>
        <v>145</v>
      </c>
      <c r="B240" s="4" t="s">
        <v>4986</v>
      </c>
      <c r="C240" s="4" t="s">
        <v>4987</v>
      </c>
      <c r="D240" s="4" t="s">
        <v>554</v>
      </c>
      <c r="E240" s="28" t="s">
        <v>555</v>
      </c>
      <c r="F240" s="4">
        <f t="shared" si="19"/>
        <v>1</v>
      </c>
      <c r="G240" s="4" t="s">
        <v>11687</v>
      </c>
      <c r="H240" s="4" t="s">
        <v>277</v>
      </c>
      <c r="I240" s="4" t="s">
        <v>277</v>
      </c>
      <c r="J240" s="4" t="s">
        <v>277</v>
      </c>
      <c r="L240" s="4" t="s">
        <v>312</v>
      </c>
      <c r="M240" s="4">
        <f>IF(L240="비해당","-",VLOOKUP(G240,자격증backdata!A:E,3,0))</f>
        <v>0</v>
      </c>
      <c r="N240" s="4" t="str">
        <f>IF(L240="비해당","-",VLOOKUP(G240,자격증backdata!A:E,5,0))</f>
        <v>-</v>
      </c>
      <c r="O240" s="4">
        <f>IF(L240="비해당","-",IF(M240=1,VLOOKUP(G240,자격증backdata!A:E,4,0),0))</f>
        <v>0</v>
      </c>
      <c r="P240" s="4">
        <f t="shared" si="20"/>
        <v>0</v>
      </c>
      <c r="Q240" s="4">
        <f t="shared" si="21"/>
        <v>0</v>
      </c>
      <c r="R240" s="4">
        <f t="shared" si="22"/>
        <v>0</v>
      </c>
      <c r="S240" s="4">
        <f t="shared" si="23"/>
        <v>0</v>
      </c>
    </row>
    <row r="241" spans="1:19" ht="39.950000000000003" customHeight="1" x14ac:dyDescent="0.3">
      <c r="A241" s="29">
        <f t="shared" si="18"/>
        <v>146</v>
      </c>
      <c r="B241" s="29" t="s">
        <v>5076</v>
      </c>
      <c r="C241" s="29" t="s">
        <v>5077</v>
      </c>
      <c r="D241" s="4" t="s">
        <v>554</v>
      </c>
      <c r="E241" s="30" t="s">
        <v>555</v>
      </c>
      <c r="F241" s="29">
        <f t="shared" si="19"/>
        <v>1</v>
      </c>
      <c r="G241" s="29" t="s">
        <v>1888</v>
      </c>
      <c r="H241" s="29" t="s">
        <v>459</v>
      </c>
      <c r="I241" s="29" t="s">
        <v>5084</v>
      </c>
      <c r="J241" s="29" t="s">
        <v>5085</v>
      </c>
      <c r="L241" s="29" t="s">
        <v>312</v>
      </c>
      <c r="M241" s="29">
        <f>IF(L241="비해당","-",VLOOKUP(G241,자격증backdata!A:E,3,0))</f>
        <v>0</v>
      </c>
      <c r="N241" s="29" t="str">
        <f>IF(L241="비해당","-",VLOOKUP(G241,자격증backdata!A:E,5,0))</f>
        <v>-</v>
      </c>
      <c r="O241" s="29">
        <f>IF(L241="비해당","-",IF(M241=1,VLOOKUP(G241,자격증backdata!A:E,4,0),0))</f>
        <v>0</v>
      </c>
      <c r="P241" s="29">
        <f t="shared" si="20"/>
        <v>0</v>
      </c>
      <c r="Q241" s="29">
        <f t="shared" si="21"/>
        <v>0</v>
      </c>
      <c r="R241" s="29">
        <f t="shared" si="22"/>
        <v>0</v>
      </c>
      <c r="S241" s="29">
        <f t="shared" si="23"/>
        <v>0</v>
      </c>
    </row>
    <row r="242" spans="1:19" ht="39.950000000000003" customHeight="1" x14ac:dyDescent="0.3">
      <c r="A242" s="29">
        <f t="shared" si="18"/>
        <v>146</v>
      </c>
      <c r="B242" s="29" t="s">
        <v>5076</v>
      </c>
      <c r="C242" s="29" t="s">
        <v>5077</v>
      </c>
      <c r="D242" s="4" t="s">
        <v>554</v>
      </c>
      <c r="E242" s="30" t="s">
        <v>555</v>
      </c>
      <c r="F242" s="29">
        <f t="shared" si="19"/>
        <v>2</v>
      </c>
      <c r="G242" s="29" t="s">
        <v>5086</v>
      </c>
      <c r="H242" s="29" t="s">
        <v>5087</v>
      </c>
      <c r="I242" s="29" t="s">
        <v>5088</v>
      </c>
      <c r="J242" s="29" t="s">
        <v>5089</v>
      </c>
      <c r="L242" s="29" t="s">
        <v>312</v>
      </c>
      <c r="M242" s="29">
        <f>IF(L242="비해당","-",VLOOKUP(G242,자격증backdata!A:E,3,0))</f>
        <v>0</v>
      </c>
      <c r="N242" s="29" t="str">
        <f>IF(L242="비해당","-",VLOOKUP(G242,자격증backdata!A:E,5,0))</f>
        <v>-</v>
      </c>
      <c r="O242" s="29">
        <f>IF(L242="비해당","-",IF(M242=1,VLOOKUP(G242,자격증backdata!A:E,4,0),0))</f>
        <v>0</v>
      </c>
      <c r="P242" s="29">
        <f t="shared" si="20"/>
        <v>0</v>
      </c>
      <c r="Q242" s="29">
        <f t="shared" si="21"/>
        <v>0</v>
      </c>
      <c r="R242" s="29">
        <f t="shared" si="22"/>
        <v>0</v>
      </c>
      <c r="S242" s="29">
        <f t="shared" si="23"/>
        <v>0</v>
      </c>
    </row>
    <row r="243" spans="1:19" ht="39.950000000000003" customHeight="1" x14ac:dyDescent="0.3">
      <c r="A243" s="4">
        <f t="shared" si="18"/>
        <v>147</v>
      </c>
      <c r="B243" s="4" t="s">
        <v>5253</v>
      </c>
      <c r="C243" s="4" t="s">
        <v>5254</v>
      </c>
      <c r="D243" s="4" t="s">
        <v>554</v>
      </c>
      <c r="E243" s="28" t="s">
        <v>555</v>
      </c>
      <c r="F243" s="4">
        <f t="shared" si="19"/>
        <v>1</v>
      </c>
      <c r="G243" s="4" t="s">
        <v>568</v>
      </c>
      <c r="H243" s="4" t="s">
        <v>459</v>
      </c>
      <c r="I243" s="4" t="s">
        <v>5260</v>
      </c>
      <c r="J243" s="4" t="s">
        <v>2964</v>
      </c>
      <c r="L243" s="4" t="s">
        <v>312</v>
      </c>
      <c r="M243" s="4">
        <f>IF(L243="비해당","-",VLOOKUP(G243,자격증backdata!A:E,3,0))</f>
        <v>1</v>
      </c>
      <c r="N243" s="4" t="str">
        <f>IF(L243="비해당","-",VLOOKUP(G243,자격증backdata!A:E,5,0))</f>
        <v>국가기술</v>
      </c>
      <c r="O243" s="4">
        <f>IF(L243="비해당","-",IF(M243=1,VLOOKUP(G243,자격증backdata!A:E,4,0),0))</f>
        <v>3</v>
      </c>
      <c r="P243" s="4">
        <f t="shared" si="20"/>
        <v>5</v>
      </c>
      <c r="Q243" s="4">
        <f t="shared" si="21"/>
        <v>3</v>
      </c>
      <c r="R243" s="4">
        <f t="shared" si="22"/>
        <v>8</v>
      </c>
      <c r="S243" s="4">
        <f t="shared" si="23"/>
        <v>0</v>
      </c>
    </row>
    <row r="244" spans="1:19" ht="39.950000000000003" customHeight="1" x14ac:dyDescent="0.3">
      <c r="A244" s="4">
        <f t="shared" si="18"/>
        <v>147</v>
      </c>
      <c r="B244" s="4" t="s">
        <v>5253</v>
      </c>
      <c r="C244" s="4" t="s">
        <v>5254</v>
      </c>
      <c r="D244" s="4" t="s">
        <v>554</v>
      </c>
      <c r="E244" s="28" t="s">
        <v>555</v>
      </c>
      <c r="F244" s="4">
        <f t="shared" si="19"/>
        <v>2</v>
      </c>
      <c r="G244" s="4" t="s">
        <v>295</v>
      </c>
      <c r="H244" s="4" t="s">
        <v>296</v>
      </c>
      <c r="I244" s="4" t="s">
        <v>5261</v>
      </c>
      <c r="J244" s="4" t="s">
        <v>1050</v>
      </c>
      <c r="L244" s="4" t="s">
        <v>312</v>
      </c>
      <c r="M244" s="4">
        <f>IF(L244="비해당","-",VLOOKUP(G244,자격증backdata!A:E,3,0))</f>
        <v>1</v>
      </c>
      <c r="N244" s="4" t="str">
        <f>IF(L244="비해당","-",VLOOKUP(G244,자격증backdata!A:E,5,0))</f>
        <v>한국사</v>
      </c>
      <c r="O244" s="4">
        <f>IF(L244="비해당","-",IF(M244=1,VLOOKUP(G244,자격증backdata!A:E,4,0),0))</f>
        <v>5</v>
      </c>
      <c r="P244" s="4">
        <f t="shared" si="20"/>
        <v>5</v>
      </c>
      <c r="Q244" s="4">
        <f t="shared" si="21"/>
        <v>3</v>
      </c>
      <c r="R244" s="4">
        <f t="shared" si="22"/>
        <v>8</v>
      </c>
      <c r="S244" s="4">
        <f t="shared" si="23"/>
        <v>0</v>
      </c>
    </row>
    <row r="245" spans="1:19" ht="39.950000000000003" customHeight="1" x14ac:dyDescent="0.3">
      <c r="A245" s="29">
        <f t="shared" si="18"/>
        <v>148</v>
      </c>
      <c r="B245" s="29" t="s">
        <v>5485</v>
      </c>
      <c r="C245" s="29" t="s">
        <v>5486</v>
      </c>
      <c r="D245" s="4" t="s">
        <v>554</v>
      </c>
      <c r="E245" s="30" t="s">
        <v>555</v>
      </c>
      <c r="F245" s="29">
        <f t="shared" si="19"/>
        <v>1</v>
      </c>
      <c r="G245" s="29" t="s">
        <v>568</v>
      </c>
      <c r="H245" s="29" t="s">
        <v>5492</v>
      </c>
      <c r="I245" s="29" t="s">
        <v>5493</v>
      </c>
      <c r="J245" s="29" t="s">
        <v>5494</v>
      </c>
      <c r="L245" s="29" t="s">
        <v>312</v>
      </c>
      <c r="M245" s="29">
        <f>IF(L245="비해당","-",VLOOKUP(G245,자격증backdata!A:E,3,0))</f>
        <v>1</v>
      </c>
      <c r="N245" s="29" t="str">
        <f>IF(L245="비해당","-",VLOOKUP(G245,자격증backdata!A:E,5,0))</f>
        <v>국가기술</v>
      </c>
      <c r="O245" s="29">
        <f>IF(L245="비해당","-",IF(M245=1,VLOOKUP(G245,자격증backdata!A:E,4,0),0))</f>
        <v>3</v>
      </c>
      <c r="P245" s="29">
        <f t="shared" si="20"/>
        <v>5</v>
      </c>
      <c r="Q245" s="29">
        <f t="shared" si="21"/>
        <v>3</v>
      </c>
      <c r="R245" s="29">
        <f t="shared" si="22"/>
        <v>8</v>
      </c>
      <c r="S245" s="29">
        <f t="shared" si="23"/>
        <v>0</v>
      </c>
    </row>
    <row r="246" spans="1:19" ht="39.950000000000003" customHeight="1" x14ac:dyDescent="0.3">
      <c r="A246" s="29">
        <f t="shared" si="18"/>
        <v>148</v>
      </c>
      <c r="B246" s="29" t="s">
        <v>5485</v>
      </c>
      <c r="C246" s="29" t="s">
        <v>5486</v>
      </c>
      <c r="D246" s="4" t="s">
        <v>554</v>
      </c>
      <c r="E246" s="30" t="s">
        <v>555</v>
      </c>
      <c r="F246" s="29">
        <f t="shared" si="19"/>
        <v>2</v>
      </c>
      <c r="G246" s="29" t="s">
        <v>295</v>
      </c>
      <c r="H246" s="29" t="s">
        <v>296</v>
      </c>
      <c r="I246" s="29" t="s">
        <v>5495</v>
      </c>
      <c r="J246" s="29" t="s">
        <v>1268</v>
      </c>
      <c r="L246" s="29" t="s">
        <v>312</v>
      </c>
      <c r="M246" s="29">
        <f>IF(L246="비해당","-",VLOOKUP(G246,자격증backdata!A:E,3,0))</f>
        <v>1</v>
      </c>
      <c r="N246" s="29" t="str">
        <f>IF(L246="비해당","-",VLOOKUP(G246,자격증backdata!A:E,5,0))</f>
        <v>한국사</v>
      </c>
      <c r="O246" s="29">
        <f>IF(L246="비해당","-",IF(M246=1,VLOOKUP(G246,자격증backdata!A:E,4,0),0))</f>
        <v>5</v>
      </c>
      <c r="P246" s="29">
        <f t="shared" si="20"/>
        <v>5</v>
      </c>
      <c r="Q246" s="29">
        <f t="shared" si="21"/>
        <v>3</v>
      </c>
      <c r="R246" s="29">
        <f t="shared" si="22"/>
        <v>8</v>
      </c>
      <c r="S246" s="29">
        <f t="shared" si="23"/>
        <v>0</v>
      </c>
    </row>
    <row r="247" spans="1:19" ht="39.950000000000003" customHeight="1" x14ac:dyDescent="0.3">
      <c r="A247" s="4">
        <f t="shared" si="18"/>
        <v>149</v>
      </c>
      <c r="B247" s="4" t="s">
        <v>5504</v>
      </c>
      <c r="C247" s="4" t="s">
        <v>5505</v>
      </c>
      <c r="D247" s="4" t="s">
        <v>554</v>
      </c>
      <c r="E247" s="28" t="s">
        <v>555</v>
      </c>
      <c r="F247" s="4">
        <f t="shared" si="19"/>
        <v>1</v>
      </c>
      <c r="G247" s="4" t="s">
        <v>295</v>
      </c>
      <c r="H247" s="4" t="s">
        <v>296</v>
      </c>
      <c r="I247" s="4" t="s">
        <v>5512</v>
      </c>
      <c r="J247" s="4" t="s">
        <v>463</v>
      </c>
      <c r="L247" s="4" t="s">
        <v>312</v>
      </c>
      <c r="M247" s="4">
        <f>IF(L247="비해당","-",VLOOKUP(G247,자격증backdata!A:E,3,0))</f>
        <v>1</v>
      </c>
      <c r="N247" s="4" t="str">
        <f>IF(L247="비해당","-",VLOOKUP(G247,자격증backdata!A:E,5,0))</f>
        <v>한국사</v>
      </c>
      <c r="O247" s="4">
        <f>IF(L247="비해당","-",IF(M247=1,VLOOKUP(G247,자격증backdata!A:E,4,0),0))</f>
        <v>5</v>
      </c>
      <c r="P247" s="4">
        <f t="shared" si="20"/>
        <v>5</v>
      </c>
      <c r="Q247" s="4">
        <f t="shared" si="21"/>
        <v>0</v>
      </c>
      <c r="R247" s="4">
        <f t="shared" si="22"/>
        <v>5</v>
      </c>
      <c r="S247" s="4">
        <f t="shared" si="23"/>
        <v>0</v>
      </c>
    </row>
    <row r="248" spans="1:19" ht="39.950000000000003" customHeight="1" x14ac:dyDescent="0.3">
      <c r="A248" s="29">
        <f t="shared" si="18"/>
        <v>150</v>
      </c>
      <c r="B248" s="29" t="s">
        <v>5519</v>
      </c>
      <c r="C248" s="29" t="s">
        <v>5520</v>
      </c>
      <c r="D248" s="4" t="s">
        <v>554</v>
      </c>
      <c r="E248" s="30" t="s">
        <v>555</v>
      </c>
      <c r="F248" s="29">
        <f t="shared" si="19"/>
        <v>1</v>
      </c>
      <c r="G248" s="29" t="s">
        <v>295</v>
      </c>
      <c r="H248" s="29" t="s">
        <v>296</v>
      </c>
      <c r="I248" s="29" t="s">
        <v>5527</v>
      </c>
      <c r="J248" s="29" t="s">
        <v>1912</v>
      </c>
      <c r="L248" s="29" t="s">
        <v>312</v>
      </c>
      <c r="M248" s="29">
        <f>IF(L248="비해당","-",VLOOKUP(G248,자격증backdata!A:E,3,0))</f>
        <v>1</v>
      </c>
      <c r="N248" s="29" t="str">
        <f>IF(L248="비해당","-",VLOOKUP(G248,자격증backdata!A:E,5,0))</f>
        <v>한국사</v>
      </c>
      <c r="O248" s="29">
        <f>IF(L248="비해당","-",IF(M248=1,VLOOKUP(G248,자격증backdata!A:E,4,0),0))</f>
        <v>5</v>
      </c>
      <c r="P248" s="29">
        <f t="shared" si="20"/>
        <v>5</v>
      </c>
      <c r="Q248" s="29">
        <f t="shared" si="21"/>
        <v>3</v>
      </c>
      <c r="R248" s="29">
        <f t="shared" si="22"/>
        <v>8</v>
      </c>
      <c r="S248" s="29">
        <f t="shared" si="23"/>
        <v>0</v>
      </c>
    </row>
    <row r="249" spans="1:19" ht="39.950000000000003" customHeight="1" x14ac:dyDescent="0.3">
      <c r="A249" s="29">
        <f t="shared" si="18"/>
        <v>150</v>
      </c>
      <c r="B249" s="29" t="s">
        <v>5519</v>
      </c>
      <c r="C249" s="29" t="s">
        <v>5520</v>
      </c>
      <c r="D249" s="4" t="s">
        <v>554</v>
      </c>
      <c r="E249" s="30" t="s">
        <v>555</v>
      </c>
      <c r="F249" s="29">
        <f t="shared" si="19"/>
        <v>2</v>
      </c>
      <c r="G249" s="29" t="s">
        <v>2899</v>
      </c>
      <c r="H249" s="29" t="s">
        <v>459</v>
      </c>
      <c r="I249" s="29" t="s">
        <v>5528</v>
      </c>
      <c r="J249" s="29" t="s">
        <v>5529</v>
      </c>
      <c r="L249" s="29" t="s">
        <v>312</v>
      </c>
      <c r="M249" s="29">
        <f>IF(L249="비해당","-",VLOOKUP(G249,자격증backdata!A:E,3,0))</f>
        <v>1</v>
      </c>
      <c r="N249" s="29" t="str">
        <f>IF(L249="비해당","-",VLOOKUP(G249,자격증backdata!A:E,5,0))</f>
        <v>국가기술</v>
      </c>
      <c r="O249" s="29">
        <f>IF(L249="비해당","-",IF(M249=1,VLOOKUP(G249,자격증backdata!A:E,4,0),0))</f>
        <v>3</v>
      </c>
      <c r="P249" s="29">
        <f t="shared" si="20"/>
        <v>5</v>
      </c>
      <c r="Q249" s="29">
        <f t="shared" si="21"/>
        <v>3</v>
      </c>
      <c r="R249" s="29">
        <f t="shared" si="22"/>
        <v>8</v>
      </c>
      <c r="S249" s="29">
        <f t="shared" si="23"/>
        <v>0</v>
      </c>
    </row>
    <row r="250" spans="1:19" ht="39.950000000000003" customHeight="1" x14ac:dyDescent="0.3">
      <c r="A250" s="4">
        <f t="shared" si="18"/>
        <v>151</v>
      </c>
      <c r="B250" s="4" t="s">
        <v>5580</v>
      </c>
      <c r="C250" s="4" t="s">
        <v>5581</v>
      </c>
      <c r="D250" s="4" t="s">
        <v>554</v>
      </c>
      <c r="E250" s="28" t="s">
        <v>555</v>
      </c>
      <c r="F250" s="4">
        <f t="shared" si="19"/>
        <v>1</v>
      </c>
      <c r="G250" s="4" t="s">
        <v>3028</v>
      </c>
      <c r="H250" s="4" t="s">
        <v>5588</v>
      </c>
      <c r="I250" s="4" t="s">
        <v>277</v>
      </c>
      <c r="J250" s="4" t="s">
        <v>5589</v>
      </c>
      <c r="L250" s="4" t="s">
        <v>312</v>
      </c>
      <c r="M250" s="4">
        <f>IF(L250="비해당","-",VLOOKUP(G250,자격증backdata!A:E,3,0))</f>
        <v>0</v>
      </c>
      <c r="N250" s="4" t="str">
        <f>IF(L250="비해당","-",VLOOKUP(G250,자격증backdata!A:E,5,0))</f>
        <v>-</v>
      </c>
      <c r="O250" s="4">
        <f>IF(L250="비해당","-",IF(M250=1,VLOOKUP(G250,자격증backdata!A:E,4,0),0))</f>
        <v>0</v>
      </c>
      <c r="P250" s="4">
        <f t="shared" si="20"/>
        <v>0</v>
      </c>
      <c r="Q250" s="4">
        <f t="shared" si="21"/>
        <v>0</v>
      </c>
      <c r="R250" s="4">
        <f t="shared" si="22"/>
        <v>0</v>
      </c>
      <c r="S250" s="4">
        <f t="shared" si="23"/>
        <v>0</v>
      </c>
    </row>
    <row r="251" spans="1:19" ht="39.950000000000003" customHeight="1" x14ac:dyDescent="0.3">
      <c r="A251" s="29">
        <f t="shared" si="18"/>
        <v>152</v>
      </c>
      <c r="B251" s="29" t="s">
        <v>5625</v>
      </c>
      <c r="C251" s="29" t="s">
        <v>5626</v>
      </c>
      <c r="D251" s="4" t="s">
        <v>554</v>
      </c>
      <c r="E251" s="30" t="s">
        <v>555</v>
      </c>
      <c r="F251" s="29">
        <f t="shared" si="19"/>
        <v>1</v>
      </c>
      <c r="G251" s="29" t="s">
        <v>295</v>
      </c>
      <c r="H251" s="29" t="s">
        <v>296</v>
      </c>
      <c r="I251" s="29" t="s">
        <v>5633</v>
      </c>
      <c r="J251" s="29" t="s">
        <v>1268</v>
      </c>
      <c r="L251" s="29" t="s">
        <v>312</v>
      </c>
      <c r="M251" s="29">
        <f>IF(L251="비해당","-",VLOOKUP(G251,자격증backdata!A:E,3,0))</f>
        <v>1</v>
      </c>
      <c r="N251" s="29" t="str">
        <f>IF(L251="비해당","-",VLOOKUP(G251,자격증backdata!A:E,5,0))</f>
        <v>한국사</v>
      </c>
      <c r="O251" s="29">
        <f>IF(L251="비해당","-",IF(M251=1,VLOOKUP(G251,자격증backdata!A:E,4,0),0))</f>
        <v>5</v>
      </c>
      <c r="P251" s="29">
        <f t="shared" si="20"/>
        <v>5</v>
      </c>
      <c r="Q251" s="29">
        <f t="shared" si="21"/>
        <v>5</v>
      </c>
      <c r="R251" s="29">
        <f t="shared" si="22"/>
        <v>10</v>
      </c>
      <c r="S251" s="29">
        <f t="shared" si="23"/>
        <v>0</v>
      </c>
    </row>
    <row r="252" spans="1:19" ht="39.950000000000003" customHeight="1" x14ac:dyDescent="0.3">
      <c r="A252" s="29">
        <f t="shared" si="18"/>
        <v>152</v>
      </c>
      <c r="B252" s="29" t="s">
        <v>5625</v>
      </c>
      <c r="C252" s="29" t="s">
        <v>5626</v>
      </c>
      <c r="D252" s="4" t="s">
        <v>554</v>
      </c>
      <c r="E252" s="30" t="s">
        <v>555</v>
      </c>
      <c r="F252" s="29">
        <f t="shared" si="19"/>
        <v>2</v>
      </c>
      <c r="G252" s="29" t="s">
        <v>458</v>
      </c>
      <c r="H252" s="29" t="s">
        <v>459</v>
      </c>
      <c r="I252" s="29" t="s">
        <v>5634</v>
      </c>
      <c r="J252" s="29" t="s">
        <v>5635</v>
      </c>
      <c r="L252" s="29" t="s">
        <v>312</v>
      </c>
      <c r="M252" s="29">
        <f>IF(L252="비해당","-",VLOOKUP(G252,자격증backdata!A:E,3,0))</f>
        <v>1</v>
      </c>
      <c r="N252" s="29" t="str">
        <f>IF(L252="비해당","-",VLOOKUP(G252,자격증backdata!A:E,5,0))</f>
        <v>국가기술</v>
      </c>
      <c r="O252" s="29">
        <f>IF(L252="비해당","-",IF(M252=1,VLOOKUP(G252,자격증backdata!A:E,4,0),0))</f>
        <v>5</v>
      </c>
      <c r="P252" s="29">
        <f t="shared" si="20"/>
        <v>5</v>
      </c>
      <c r="Q252" s="29">
        <f t="shared" si="21"/>
        <v>5</v>
      </c>
      <c r="R252" s="29">
        <f t="shared" si="22"/>
        <v>10</v>
      </c>
      <c r="S252" s="29">
        <f t="shared" si="23"/>
        <v>0</v>
      </c>
    </row>
    <row r="253" spans="1:19" ht="39.950000000000003" customHeight="1" x14ac:dyDescent="0.3">
      <c r="A253" s="4">
        <f t="shared" si="18"/>
        <v>153</v>
      </c>
      <c r="B253" s="4" t="s">
        <v>5689</v>
      </c>
      <c r="C253" s="4" t="s">
        <v>5690</v>
      </c>
      <c r="D253" s="4" t="s">
        <v>554</v>
      </c>
      <c r="E253" s="28" t="s">
        <v>555</v>
      </c>
      <c r="F253" s="4">
        <f t="shared" si="19"/>
        <v>1</v>
      </c>
      <c r="G253" s="4" t="s">
        <v>458</v>
      </c>
      <c r="H253" s="4" t="s">
        <v>5697</v>
      </c>
      <c r="I253" s="4" t="s">
        <v>459</v>
      </c>
      <c r="J253" s="4" t="s">
        <v>4912</v>
      </c>
      <c r="L253" s="4" t="s">
        <v>312</v>
      </c>
      <c r="M253" s="4">
        <f>IF(L253="비해당","-",VLOOKUP(G253,자격증backdata!A:E,3,0))</f>
        <v>1</v>
      </c>
      <c r="N253" s="4" t="str">
        <f>IF(L253="비해당","-",VLOOKUP(G253,자격증backdata!A:E,5,0))</f>
        <v>국가기술</v>
      </c>
      <c r="O253" s="4">
        <f>IF(L253="비해당","-",IF(M253=1,VLOOKUP(G253,자격증backdata!A:E,4,0),0))</f>
        <v>5</v>
      </c>
      <c r="P253" s="4">
        <f t="shared" si="20"/>
        <v>5</v>
      </c>
      <c r="Q253" s="4">
        <f t="shared" si="21"/>
        <v>5</v>
      </c>
      <c r="R253" s="4">
        <f t="shared" si="22"/>
        <v>10</v>
      </c>
      <c r="S253" s="4">
        <f t="shared" si="23"/>
        <v>0</v>
      </c>
    </row>
    <row r="254" spans="1:19" ht="39.950000000000003" customHeight="1" x14ac:dyDescent="0.3">
      <c r="A254" s="4">
        <f t="shared" si="18"/>
        <v>153</v>
      </c>
      <c r="B254" s="4" t="s">
        <v>5689</v>
      </c>
      <c r="C254" s="4" t="s">
        <v>5690</v>
      </c>
      <c r="D254" s="4" t="s">
        <v>554</v>
      </c>
      <c r="E254" s="28" t="s">
        <v>555</v>
      </c>
      <c r="F254" s="4">
        <f t="shared" si="19"/>
        <v>2</v>
      </c>
      <c r="G254" s="4" t="s">
        <v>295</v>
      </c>
      <c r="H254" s="4" t="s">
        <v>5698</v>
      </c>
      <c r="I254" s="4" t="s">
        <v>296</v>
      </c>
      <c r="J254" s="4" t="s">
        <v>1316</v>
      </c>
      <c r="L254" s="4" t="s">
        <v>312</v>
      </c>
      <c r="M254" s="4">
        <f>IF(L254="비해당","-",VLOOKUP(G254,자격증backdata!A:E,3,0))</f>
        <v>1</v>
      </c>
      <c r="N254" s="4" t="str">
        <f>IF(L254="비해당","-",VLOOKUP(G254,자격증backdata!A:E,5,0))</f>
        <v>한국사</v>
      </c>
      <c r="O254" s="4">
        <f>IF(L254="비해당","-",IF(M254=1,VLOOKUP(G254,자격증backdata!A:E,4,0),0))</f>
        <v>5</v>
      </c>
      <c r="P254" s="4">
        <f t="shared" si="20"/>
        <v>5</v>
      </c>
      <c r="Q254" s="4">
        <f t="shared" si="21"/>
        <v>5</v>
      </c>
      <c r="R254" s="4">
        <f t="shared" si="22"/>
        <v>10</v>
      </c>
      <c r="S254" s="4">
        <f t="shared" si="23"/>
        <v>0</v>
      </c>
    </row>
    <row r="255" spans="1:19" ht="39.950000000000003" customHeight="1" x14ac:dyDescent="0.3">
      <c r="A255" s="29">
        <f t="shared" si="18"/>
        <v>154</v>
      </c>
      <c r="B255" s="29" t="s">
        <v>5736</v>
      </c>
      <c r="C255" s="29" t="s">
        <v>5737</v>
      </c>
      <c r="D255" s="4" t="s">
        <v>554</v>
      </c>
      <c r="E255" s="30" t="s">
        <v>555</v>
      </c>
      <c r="F255" s="29">
        <f t="shared" si="19"/>
        <v>1</v>
      </c>
      <c r="G255" s="29" t="s">
        <v>295</v>
      </c>
      <c r="H255" s="29" t="s">
        <v>296</v>
      </c>
      <c r="I255" s="29" t="s">
        <v>5745</v>
      </c>
      <c r="J255" s="29" t="s">
        <v>5746</v>
      </c>
      <c r="L255" s="29" t="s">
        <v>312</v>
      </c>
      <c r="M255" s="29">
        <f>IF(L255="비해당","-",VLOOKUP(G255,자격증backdata!A:E,3,0))</f>
        <v>1</v>
      </c>
      <c r="N255" s="29" t="str">
        <f>IF(L255="비해당","-",VLOOKUP(G255,자격증backdata!A:E,5,0))</f>
        <v>한국사</v>
      </c>
      <c r="O255" s="29">
        <f>IF(L255="비해당","-",IF(M255=1,VLOOKUP(G255,자격증backdata!A:E,4,0),0))</f>
        <v>5</v>
      </c>
      <c r="P255" s="29">
        <f t="shared" si="20"/>
        <v>5</v>
      </c>
      <c r="Q255" s="29">
        <f t="shared" si="21"/>
        <v>5</v>
      </c>
      <c r="R255" s="29">
        <f t="shared" si="22"/>
        <v>10</v>
      </c>
      <c r="S255" s="29">
        <f t="shared" si="23"/>
        <v>0</v>
      </c>
    </row>
    <row r="256" spans="1:19" ht="39.950000000000003" customHeight="1" x14ac:dyDescent="0.3">
      <c r="A256" s="29">
        <f t="shared" si="18"/>
        <v>154</v>
      </c>
      <c r="B256" s="29" t="s">
        <v>5736</v>
      </c>
      <c r="C256" s="29" t="s">
        <v>5737</v>
      </c>
      <c r="D256" s="4" t="s">
        <v>554</v>
      </c>
      <c r="E256" s="30" t="s">
        <v>555</v>
      </c>
      <c r="F256" s="29">
        <f t="shared" si="19"/>
        <v>2</v>
      </c>
      <c r="G256" s="29" t="s">
        <v>458</v>
      </c>
      <c r="H256" s="29" t="s">
        <v>459</v>
      </c>
      <c r="I256" s="29" t="s">
        <v>5747</v>
      </c>
      <c r="J256" s="29" t="s">
        <v>5748</v>
      </c>
      <c r="L256" s="29" t="s">
        <v>312</v>
      </c>
      <c r="M256" s="29">
        <f>IF(L256="비해당","-",VLOOKUP(G256,자격증backdata!A:E,3,0))</f>
        <v>1</v>
      </c>
      <c r="N256" s="29" t="str">
        <f>IF(L256="비해당","-",VLOOKUP(G256,자격증backdata!A:E,5,0))</f>
        <v>국가기술</v>
      </c>
      <c r="O256" s="29">
        <f>IF(L256="비해당","-",IF(M256=1,VLOOKUP(G256,자격증backdata!A:E,4,0),0))</f>
        <v>5</v>
      </c>
      <c r="P256" s="29">
        <f t="shared" si="20"/>
        <v>5</v>
      </c>
      <c r="Q256" s="29">
        <f t="shared" si="21"/>
        <v>5</v>
      </c>
      <c r="R256" s="29">
        <f t="shared" si="22"/>
        <v>10</v>
      </c>
      <c r="S256" s="29">
        <f t="shared" si="23"/>
        <v>0</v>
      </c>
    </row>
    <row r="257" spans="1:19" ht="39.950000000000003" customHeight="1" x14ac:dyDescent="0.3">
      <c r="A257" s="4">
        <f t="shared" si="18"/>
        <v>155</v>
      </c>
      <c r="B257" s="4" t="s">
        <v>5772</v>
      </c>
      <c r="C257" s="4" t="s">
        <v>5773</v>
      </c>
      <c r="D257" s="4" t="s">
        <v>554</v>
      </c>
      <c r="E257" s="28" t="s">
        <v>555</v>
      </c>
      <c r="F257" s="4">
        <f t="shared" si="19"/>
        <v>1</v>
      </c>
      <c r="G257" s="4" t="s">
        <v>295</v>
      </c>
      <c r="H257" s="4" t="s">
        <v>296</v>
      </c>
      <c r="I257" s="4" t="s">
        <v>5780</v>
      </c>
      <c r="J257" s="4" t="s">
        <v>294</v>
      </c>
      <c r="L257" s="4" t="s">
        <v>312</v>
      </c>
      <c r="M257" s="4">
        <f>IF(L257="비해당","-",VLOOKUP(G257,자격증backdata!A:E,3,0))</f>
        <v>1</v>
      </c>
      <c r="N257" s="4" t="str">
        <f>IF(L257="비해당","-",VLOOKUP(G257,자격증backdata!A:E,5,0))</f>
        <v>한국사</v>
      </c>
      <c r="O257" s="4">
        <f>IF(L257="비해당","-",IF(M257=1,VLOOKUP(G257,자격증backdata!A:E,4,0),0))</f>
        <v>5</v>
      </c>
      <c r="P257" s="4">
        <f t="shared" si="20"/>
        <v>5</v>
      </c>
      <c r="Q257" s="4">
        <f t="shared" si="21"/>
        <v>5</v>
      </c>
      <c r="R257" s="4">
        <f t="shared" si="22"/>
        <v>10</v>
      </c>
      <c r="S257" s="4">
        <f t="shared" si="23"/>
        <v>0</v>
      </c>
    </row>
    <row r="258" spans="1:19" ht="39.950000000000003" customHeight="1" x14ac:dyDescent="0.3">
      <c r="A258" s="4">
        <f t="shared" si="18"/>
        <v>155</v>
      </c>
      <c r="B258" s="4" t="s">
        <v>5772</v>
      </c>
      <c r="C258" s="4" t="s">
        <v>5773</v>
      </c>
      <c r="D258" s="4" t="s">
        <v>554</v>
      </c>
      <c r="E258" s="28" t="s">
        <v>555</v>
      </c>
      <c r="F258" s="4">
        <f t="shared" si="19"/>
        <v>2</v>
      </c>
      <c r="G258" s="4" t="s">
        <v>458</v>
      </c>
      <c r="H258" s="4" t="s">
        <v>459</v>
      </c>
      <c r="I258" s="4" t="s">
        <v>5781</v>
      </c>
      <c r="J258" s="4" t="s">
        <v>1761</v>
      </c>
      <c r="L258" s="4" t="s">
        <v>312</v>
      </c>
      <c r="M258" s="4">
        <f>IF(L258="비해당","-",VLOOKUP(G258,자격증backdata!A:E,3,0))</f>
        <v>1</v>
      </c>
      <c r="N258" s="4" t="str">
        <f>IF(L258="비해당","-",VLOOKUP(G258,자격증backdata!A:E,5,0))</f>
        <v>국가기술</v>
      </c>
      <c r="O258" s="4">
        <f>IF(L258="비해당","-",IF(M258=1,VLOOKUP(G258,자격증backdata!A:E,4,0),0))</f>
        <v>5</v>
      </c>
      <c r="P258" s="4">
        <f t="shared" si="20"/>
        <v>5</v>
      </c>
      <c r="Q258" s="4">
        <f t="shared" si="21"/>
        <v>5</v>
      </c>
      <c r="R258" s="4">
        <f t="shared" si="22"/>
        <v>10</v>
      </c>
      <c r="S258" s="4">
        <f t="shared" si="23"/>
        <v>0</v>
      </c>
    </row>
    <row r="259" spans="1:19" ht="39.950000000000003" customHeight="1" x14ac:dyDescent="0.3">
      <c r="A259" s="29">
        <f t="shared" ref="A259:A322" si="24">IF(B259=B258,A258,SUM(A258,1))</f>
        <v>156</v>
      </c>
      <c r="B259" s="29" t="s">
        <v>6059</v>
      </c>
      <c r="C259" s="29" t="s">
        <v>6060</v>
      </c>
      <c r="D259" s="4" t="s">
        <v>554</v>
      </c>
      <c r="E259" s="30" t="s">
        <v>555</v>
      </c>
      <c r="F259" s="29">
        <f t="shared" ref="F259:F322" si="25">IF(B259=B258,SUM(F258,1),1)</f>
        <v>1</v>
      </c>
      <c r="G259" s="29" t="s">
        <v>295</v>
      </c>
      <c r="H259" s="29" t="s">
        <v>296</v>
      </c>
      <c r="I259" s="29" t="s">
        <v>6080</v>
      </c>
      <c r="J259" s="29" t="s">
        <v>6081</v>
      </c>
      <c r="L259" s="29" t="s">
        <v>312</v>
      </c>
      <c r="M259" s="29">
        <f>IF(L259="비해당","-",VLOOKUP(G259,자격증backdata!A:E,3,0))</f>
        <v>1</v>
      </c>
      <c r="N259" s="29" t="str">
        <f>IF(L259="비해당","-",VLOOKUP(G259,자격증backdata!A:E,5,0))</f>
        <v>한국사</v>
      </c>
      <c r="O259" s="29">
        <f>IF(L259="비해당","-",IF(M259=1,VLOOKUP(G259,자격증backdata!A:E,4,0),0))</f>
        <v>5</v>
      </c>
      <c r="P259" s="29">
        <f t="shared" ref="P259:P322" si="26">_xlfn.MAXIFS(O:O,B:B,B259,N:N,"한국사")</f>
        <v>5</v>
      </c>
      <c r="Q259" s="29">
        <f t="shared" ref="Q259:Q322" si="27">_xlfn.MAXIFS(O:O,B:B,B259,N:N,"국가기술")</f>
        <v>0</v>
      </c>
      <c r="R259" s="29">
        <f t="shared" ref="R259:R322" si="28">SUM(P259:Q259)</f>
        <v>5</v>
      </c>
      <c r="S259" s="29">
        <f t="shared" ref="S259:S322" si="29">_xlfn.MAXIFS(O:O,B:B,B259,N:N,"전문분야")</f>
        <v>0</v>
      </c>
    </row>
    <row r="260" spans="1:19" ht="39.950000000000003" customHeight="1" x14ac:dyDescent="0.3">
      <c r="A260" s="4">
        <f t="shared" si="24"/>
        <v>157</v>
      </c>
      <c r="B260" s="4" t="s">
        <v>6090</v>
      </c>
      <c r="C260" s="4" t="s">
        <v>6091</v>
      </c>
      <c r="D260" s="4" t="s">
        <v>554</v>
      </c>
      <c r="E260" s="28" t="s">
        <v>555</v>
      </c>
      <c r="F260" s="4">
        <f t="shared" si="25"/>
        <v>1</v>
      </c>
      <c r="G260" s="4" t="s">
        <v>803</v>
      </c>
      <c r="H260" s="4" t="s">
        <v>296</v>
      </c>
      <c r="I260" s="4" t="s">
        <v>6098</v>
      </c>
      <c r="J260" s="4" t="s">
        <v>6099</v>
      </c>
      <c r="L260" s="4" t="s">
        <v>312</v>
      </c>
      <c r="M260" s="4">
        <f>IF(L260="비해당","-",VLOOKUP(G260,자격증backdata!A:E,3,0))</f>
        <v>1</v>
      </c>
      <c r="N260" s="4" t="str">
        <f>IF(L260="비해당","-",VLOOKUP(G260,자격증backdata!A:E,5,0))</f>
        <v>한국사</v>
      </c>
      <c r="O260" s="4">
        <f>IF(L260="비해당","-",IF(M260=1,VLOOKUP(G260,자격증backdata!A:E,4,0),0))</f>
        <v>3</v>
      </c>
      <c r="P260" s="4">
        <f t="shared" si="26"/>
        <v>3</v>
      </c>
      <c r="Q260" s="4">
        <f t="shared" si="27"/>
        <v>0</v>
      </c>
      <c r="R260" s="4">
        <f t="shared" si="28"/>
        <v>3</v>
      </c>
      <c r="S260" s="4">
        <f t="shared" si="29"/>
        <v>0</v>
      </c>
    </row>
    <row r="261" spans="1:19" ht="39.950000000000003" customHeight="1" x14ac:dyDescent="0.3">
      <c r="A261" s="29">
        <f t="shared" si="24"/>
        <v>158</v>
      </c>
      <c r="B261" s="29" t="s">
        <v>6147</v>
      </c>
      <c r="C261" s="29" t="s">
        <v>6148</v>
      </c>
      <c r="D261" s="4" t="s">
        <v>554</v>
      </c>
      <c r="E261" s="30" t="s">
        <v>555</v>
      </c>
      <c r="F261" s="29">
        <f t="shared" si="25"/>
        <v>1</v>
      </c>
      <c r="G261" s="29" t="s">
        <v>458</v>
      </c>
      <c r="H261" s="29" t="s">
        <v>459</v>
      </c>
      <c r="I261" s="29" t="s">
        <v>6154</v>
      </c>
      <c r="J261" s="29" t="s">
        <v>3296</v>
      </c>
      <c r="L261" s="29" t="s">
        <v>312</v>
      </c>
      <c r="M261" s="29">
        <f>IF(L261="비해당","-",VLOOKUP(G261,자격증backdata!A:E,3,0))</f>
        <v>1</v>
      </c>
      <c r="N261" s="29" t="str">
        <f>IF(L261="비해당","-",VLOOKUP(G261,자격증backdata!A:E,5,0))</f>
        <v>국가기술</v>
      </c>
      <c r="O261" s="29">
        <f>IF(L261="비해당","-",IF(M261=1,VLOOKUP(G261,자격증backdata!A:E,4,0),0))</f>
        <v>5</v>
      </c>
      <c r="P261" s="29">
        <f t="shared" si="26"/>
        <v>0</v>
      </c>
      <c r="Q261" s="29">
        <f t="shared" si="27"/>
        <v>5</v>
      </c>
      <c r="R261" s="29">
        <f t="shared" si="28"/>
        <v>5</v>
      </c>
      <c r="S261" s="29">
        <f t="shared" si="29"/>
        <v>0</v>
      </c>
    </row>
    <row r="262" spans="1:19" ht="39.950000000000003" customHeight="1" x14ac:dyDescent="0.3">
      <c r="A262" s="29">
        <f t="shared" si="24"/>
        <v>158</v>
      </c>
      <c r="B262" s="29" t="s">
        <v>6147</v>
      </c>
      <c r="C262" s="29" t="s">
        <v>6148</v>
      </c>
      <c r="D262" s="4" t="s">
        <v>554</v>
      </c>
      <c r="E262" s="30" t="s">
        <v>555</v>
      </c>
      <c r="F262" s="29">
        <f t="shared" si="25"/>
        <v>2</v>
      </c>
      <c r="G262" s="29" t="s">
        <v>1854</v>
      </c>
      <c r="H262" s="29" t="s">
        <v>572</v>
      </c>
      <c r="I262" s="29" t="s">
        <v>6155</v>
      </c>
      <c r="J262" s="29" t="s">
        <v>6156</v>
      </c>
      <c r="L262" s="29" t="s">
        <v>312</v>
      </c>
      <c r="M262" s="29">
        <f>IF(L262="비해당","-",VLOOKUP(G262,자격증backdata!A:E,3,0))</f>
        <v>0</v>
      </c>
      <c r="N262" s="29" t="str">
        <f>IF(L262="비해당","-",VLOOKUP(G262,자격증backdata!A:E,5,0))</f>
        <v>-</v>
      </c>
      <c r="O262" s="29">
        <f>IF(L262="비해당","-",IF(M262=1,VLOOKUP(G262,자격증backdata!A:E,4,0),0))</f>
        <v>0</v>
      </c>
      <c r="P262" s="29">
        <f t="shared" si="26"/>
        <v>0</v>
      </c>
      <c r="Q262" s="29">
        <f t="shared" si="27"/>
        <v>5</v>
      </c>
      <c r="R262" s="29">
        <f t="shared" si="28"/>
        <v>5</v>
      </c>
      <c r="S262" s="29">
        <f t="shared" si="29"/>
        <v>0</v>
      </c>
    </row>
    <row r="263" spans="1:19" ht="39.950000000000003" customHeight="1" x14ac:dyDescent="0.3">
      <c r="A263" s="4">
        <f t="shared" si="24"/>
        <v>159</v>
      </c>
      <c r="B263" s="4" t="s">
        <v>6157</v>
      </c>
      <c r="C263" s="4" t="s">
        <v>6158</v>
      </c>
      <c r="D263" s="4" t="s">
        <v>554</v>
      </c>
      <c r="E263" s="28" t="s">
        <v>555</v>
      </c>
      <c r="F263" s="4">
        <f t="shared" si="25"/>
        <v>1</v>
      </c>
      <c r="G263" s="4" t="s">
        <v>803</v>
      </c>
      <c r="H263" s="4" t="s">
        <v>296</v>
      </c>
      <c r="I263" s="4" t="s">
        <v>6164</v>
      </c>
      <c r="J263" s="4" t="s">
        <v>5746</v>
      </c>
      <c r="L263" s="4" t="s">
        <v>312</v>
      </c>
      <c r="M263" s="4">
        <f>IF(L263="비해당","-",VLOOKUP(G263,자격증backdata!A:E,3,0))</f>
        <v>1</v>
      </c>
      <c r="N263" s="4" t="str">
        <f>IF(L263="비해당","-",VLOOKUP(G263,자격증backdata!A:E,5,0))</f>
        <v>한국사</v>
      </c>
      <c r="O263" s="4">
        <f>IF(L263="비해당","-",IF(M263=1,VLOOKUP(G263,자격증backdata!A:E,4,0),0))</f>
        <v>3</v>
      </c>
      <c r="P263" s="4">
        <f t="shared" si="26"/>
        <v>3</v>
      </c>
      <c r="Q263" s="4">
        <f t="shared" si="27"/>
        <v>0</v>
      </c>
      <c r="R263" s="4">
        <f t="shared" si="28"/>
        <v>3</v>
      </c>
      <c r="S263" s="4">
        <f t="shared" si="29"/>
        <v>0</v>
      </c>
    </row>
    <row r="264" spans="1:19" ht="39.950000000000003" customHeight="1" x14ac:dyDescent="0.3">
      <c r="A264" s="29">
        <f t="shared" si="24"/>
        <v>160</v>
      </c>
      <c r="B264" s="29" t="s">
        <v>6267</v>
      </c>
      <c r="C264" s="29" t="s">
        <v>6268</v>
      </c>
      <c r="D264" s="4" t="s">
        <v>554</v>
      </c>
      <c r="E264" s="30" t="s">
        <v>555</v>
      </c>
      <c r="F264" s="29">
        <f t="shared" si="25"/>
        <v>1</v>
      </c>
      <c r="G264" s="29" t="s">
        <v>295</v>
      </c>
      <c r="H264" s="29" t="s">
        <v>296</v>
      </c>
      <c r="I264" s="29" t="s">
        <v>6273</v>
      </c>
      <c r="J264" s="29" t="s">
        <v>2135</v>
      </c>
      <c r="L264" s="29" t="s">
        <v>312</v>
      </c>
      <c r="M264" s="29">
        <f>IF(L264="비해당","-",VLOOKUP(G264,자격증backdata!A:E,3,0))</f>
        <v>1</v>
      </c>
      <c r="N264" s="29" t="str">
        <f>IF(L264="비해당","-",VLOOKUP(G264,자격증backdata!A:E,5,0))</f>
        <v>한국사</v>
      </c>
      <c r="O264" s="29">
        <f>IF(L264="비해당","-",IF(M264=1,VLOOKUP(G264,자격증backdata!A:E,4,0),0))</f>
        <v>5</v>
      </c>
      <c r="P264" s="29">
        <f t="shared" si="26"/>
        <v>5</v>
      </c>
      <c r="Q264" s="29">
        <f t="shared" si="27"/>
        <v>0</v>
      </c>
      <c r="R264" s="29">
        <f t="shared" si="28"/>
        <v>5</v>
      </c>
      <c r="S264" s="29">
        <f t="shared" si="29"/>
        <v>0</v>
      </c>
    </row>
    <row r="265" spans="1:19" ht="39.950000000000003" customHeight="1" x14ac:dyDescent="0.3">
      <c r="A265" s="4">
        <f t="shared" si="24"/>
        <v>161</v>
      </c>
      <c r="B265" s="4" t="s">
        <v>6349</v>
      </c>
      <c r="C265" s="4" t="s">
        <v>6350</v>
      </c>
      <c r="D265" s="4" t="s">
        <v>554</v>
      </c>
      <c r="E265" s="28" t="s">
        <v>555</v>
      </c>
      <c r="F265" s="4">
        <f t="shared" si="25"/>
        <v>1</v>
      </c>
      <c r="G265" s="4" t="s">
        <v>366</v>
      </c>
      <c r="H265" s="4" t="s">
        <v>367</v>
      </c>
      <c r="I265" s="4" t="s">
        <v>6357</v>
      </c>
      <c r="J265" s="4" t="s">
        <v>3112</v>
      </c>
      <c r="L265" s="4" t="s">
        <v>312</v>
      </c>
      <c r="M265" s="4">
        <f>IF(L265="비해당","-",VLOOKUP(G265,자격증backdata!A:E,3,0))</f>
        <v>1</v>
      </c>
      <c r="N265" s="4" t="str">
        <f>IF(L265="비해당","-",VLOOKUP(G265,자격증backdata!A:E,5,0))</f>
        <v>국가기술</v>
      </c>
      <c r="O265" s="4">
        <f>IF(L265="비해당","-",IF(M265=1,VLOOKUP(G265,자격증backdata!A:E,4,0),0))</f>
        <v>3</v>
      </c>
      <c r="P265" s="4">
        <f t="shared" si="26"/>
        <v>0</v>
      </c>
      <c r="Q265" s="4">
        <f t="shared" si="27"/>
        <v>3</v>
      </c>
      <c r="R265" s="4">
        <f t="shared" si="28"/>
        <v>3</v>
      </c>
      <c r="S265" s="4">
        <f t="shared" si="29"/>
        <v>0</v>
      </c>
    </row>
    <row r="266" spans="1:19" ht="39.950000000000003" customHeight="1" x14ac:dyDescent="0.3">
      <c r="A266" s="29">
        <f t="shared" si="24"/>
        <v>162</v>
      </c>
      <c r="B266" s="29" t="s">
        <v>6377</v>
      </c>
      <c r="C266" s="29" t="s">
        <v>6378</v>
      </c>
      <c r="D266" s="4" t="s">
        <v>554</v>
      </c>
      <c r="E266" s="30" t="s">
        <v>555</v>
      </c>
      <c r="F266" s="29">
        <f t="shared" si="25"/>
        <v>1</v>
      </c>
      <c r="G266" s="29" t="s">
        <v>458</v>
      </c>
      <c r="H266" s="29" t="s">
        <v>459</v>
      </c>
      <c r="I266" s="29" t="s">
        <v>6386</v>
      </c>
      <c r="J266" s="29" t="s">
        <v>6387</v>
      </c>
      <c r="L266" s="29" t="s">
        <v>312</v>
      </c>
      <c r="M266" s="29">
        <f>IF(L266="비해당","-",VLOOKUP(G266,자격증backdata!A:E,3,0))</f>
        <v>1</v>
      </c>
      <c r="N266" s="29" t="str">
        <f>IF(L266="비해당","-",VLOOKUP(G266,자격증backdata!A:E,5,0))</f>
        <v>국가기술</v>
      </c>
      <c r="O266" s="29">
        <f>IF(L266="비해당","-",IF(M266=1,VLOOKUP(G266,자격증backdata!A:E,4,0),0))</f>
        <v>5</v>
      </c>
      <c r="P266" s="29">
        <f t="shared" si="26"/>
        <v>5</v>
      </c>
      <c r="Q266" s="29">
        <f t="shared" si="27"/>
        <v>5</v>
      </c>
      <c r="R266" s="29">
        <f t="shared" si="28"/>
        <v>10</v>
      </c>
      <c r="S266" s="29">
        <f t="shared" si="29"/>
        <v>0</v>
      </c>
    </row>
    <row r="267" spans="1:19" ht="39.950000000000003" customHeight="1" x14ac:dyDescent="0.3">
      <c r="A267" s="29">
        <f t="shared" si="24"/>
        <v>162</v>
      </c>
      <c r="B267" s="29" t="s">
        <v>6377</v>
      </c>
      <c r="C267" s="29" t="s">
        <v>6378</v>
      </c>
      <c r="D267" s="4" t="s">
        <v>554</v>
      </c>
      <c r="E267" s="30" t="s">
        <v>555</v>
      </c>
      <c r="F267" s="29">
        <f t="shared" si="25"/>
        <v>2</v>
      </c>
      <c r="G267" s="29" t="s">
        <v>295</v>
      </c>
      <c r="H267" s="29" t="s">
        <v>296</v>
      </c>
      <c r="I267" s="29" t="s">
        <v>6388</v>
      </c>
      <c r="J267" s="29" t="s">
        <v>2407</v>
      </c>
      <c r="L267" s="29" t="s">
        <v>312</v>
      </c>
      <c r="M267" s="29">
        <f>IF(L267="비해당","-",VLOOKUP(G267,자격증backdata!A:E,3,0))</f>
        <v>1</v>
      </c>
      <c r="N267" s="29" t="str">
        <f>IF(L267="비해당","-",VLOOKUP(G267,자격증backdata!A:E,5,0))</f>
        <v>한국사</v>
      </c>
      <c r="O267" s="29">
        <f>IF(L267="비해당","-",IF(M267=1,VLOOKUP(G267,자격증backdata!A:E,4,0),0))</f>
        <v>5</v>
      </c>
      <c r="P267" s="29">
        <f t="shared" si="26"/>
        <v>5</v>
      </c>
      <c r="Q267" s="29">
        <f t="shared" si="27"/>
        <v>5</v>
      </c>
      <c r="R267" s="29">
        <f t="shared" si="28"/>
        <v>10</v>
      </c>
      <c r="S267" s="29">
        <f t="shared" si="29"/>
        <v>0</v>
      </c>
    </row>
    <row r="268" spans="1:19" ht="39.950000000000003" customHeight="1" x14ac:dyDescent="0.3">
      <c r="A268" s="4">
        <f t="shared" si="24"/>
        <v>163</v>
      </c>
      <c r="B268" s="4" t="s">
        <v>6389</v>
      </c>
      <c r="C268" s="4" t="s">
        <v>6390</v>
      </c>
      <c r="D268" s="4" t="s">
        <v>554</v>
      </c>
      <c r="E268" s="28" t="s">
        <v>555</v>
      </c>
      <c r="F268" s="4">
        <f t="shared" si="25"/>
        <v>1</v>
      </c>
      <c r="G268" s="4" t="s">
        <v>568</v>
      </c>
      <c r="H268" s="4" t="s">
        <v>459</v>
      </c>
      <c r="I268" s="4" t="s">
        <v>6397</v>
      </c>
      <c r="J268" s="4" t="s">
        <v>3121</v>
      </c>
      <c r="L268" s="4" t="s">
        <v>312</v>
      </c>
      <c r="M268" s="4">
        <f>IF(L268="비해당","-",VLOOKUP(G268,자격증backdata!A:E,3,0))</f>
        <v>1</v>
      </c>
      <c r="N268" s="4" t="str">
        <f>IF(L268="비해당","-",VLOOKUP(G268,자격증backdata!A:E,5,0))</f>
        <v>국가기술</v>
      </c>
      <c r="O268" s="4">
        <f>IF(L268="비해당","-",IF(M268=1,VLOOKUP(G268,자격증backdata!A:E,4,0),0))</f>
        <v>3</v>
      </c>
      <c r="P268" s="4">
        <f t="shared" si="26"/>
        <v>3</v>
      </c>
      <c r="Q268" s="4">
        <f t="shared" si="27"/>
        <v>3</v>
      </c>
      <c r="R268" s="4">
        <f t="shared" si="28"/>
        <v>6</v>
      </c>
      <c r="S268" s="4">
        <f t="shared" si="29"/>
        <v>0</v>
      </c>
    </row>
    <row r="269" spans="1:19" ht="39.950000000000003" customHeight="1" x14ac:dyDescent="0.3">
      <c r="A269" s="4">
        <f t="shared" si="24"/>
        <v>163</v>
      </c>
      <c r="B269" s="4" t="s">
        <v>6389</v>
      </c>
      <c r="C269" s="4" t="s">
        <v>6390</v>
      </c>
      <c r="D269" s="4" t="s">
        <v>554</v>
      </c>
      <c r="E269" s="28" t="s">
        <v>555</v>
      </c>
      <c r="F269" s="4">
        <f t="shared" si="25"/>
        <v>2</v>
      </c>
      <c r="G269" s="4" t="s">
        <v>803</v>
      </c>
      <c r="H269" s="4" t="s">
        <v>296</v>
      </c>
      <c r="I269" s="4" t="s">
        <v>6398</v>
      </c>
      <c r="J269" s="4" t="s">
        <v>5849</v>
      </c>
      <c r="L269" s="4" t="s">
        <v>312</v>
      </c>
      <c r="M269" s="4">
        <f>IF(L269="비해당","-",VLOOKUP(G269,자격증backdata!A:E,3,0))</f>
        <v>1</v>
      </c>
      <c r="N269" s="4" t="str">
        <f>IF(L269="비해당","-",VLOOKUP(G269,자격증backdata!A:E,5,0))</f>
        <v>한국사</v>
      </c>
      <c r="O269" s="4">
        <f>IF(L269="비해당","-",IF(M269=1,VLOOKUP(G269,자격증backdata!A:E,4,0),0))</f>
        <v>3</v>
      </c>
      <c r="P269" s="4">
        <f t="shared" si="26"/>
        <v>3</v>
      </c>
      <c r="Q269" s="4">
        <f t="shared" si="27"/>
        <v>3</v>
      </c>
      <c r="R269" s="4">
        <f t="shared" si="28"/>
        <v>6</v>
      </c>
      <c r="S269" s="4">
        <f t="shared" si="29"/>
        <v>0</v>
      </c>
    </row>
    <row r="270" spans="1:19" ht="39.950000000000003" customHeight="1" x14ac:dyDescent="0.3">
      <c r="A270" s="29">
        <f t="shared" si="24"/>
        <v>164</v>
      </c>
      <c r="B270" s="29" t="s">
        <v>6419</v>
      </c>
      <c r="C270" s="29" t="s">
        <v>6420</v>
      </c>
      <c r="D270" s="4" t="s">
        <v>554</v>
      </c>
      <c r="E270" s="30" t="s">
        <v>555</v>
      </c>
      <c r="F270" s="29">
        <f t="shared" si="25"/>
        <v>1</v>
      </c>
      <c r="G270" s="29" t="s">
        <v>458</v>
      </c>
      <c r="H270" s="29" t="s">
        <v>459</v>
      </c>
      <c r="I270" s="29" t="s">
        <v>6426</v>
      </c>
      <c r="J270" s="29" t="s">
        <v>2404</v>
      </c>
      <c r="L270" s="29" t="s">
        <v>312</v>
      </c>
      <c r="M270" s="29">
        <f>IF(L270="비해당","-",VLOOKUP(G270,자격증backdata!A:E,3,0))</f>
        <v>1</v>
      </c>
      <c r="N270" s="29" t="str">
        <f>IF(L270="비해당","-",VLOOKUP(G270,자격증backdata!A:E,5,0))</f>
        <v>국가기술</v>
      </c>
      <c r="O270" s="29">
        <f>IF(L270="비해당","-",IF(M270=1,VLOOKUP(G270,자격증backdata!A:E,4,0),0))</f>
        <v>5</v>
      </c>
      <c r="P270" s="29">
        <f t="shared" si="26"/>
        <v>5</v>
      </c>
      <c r="Q270" s="29">
        <f t="shared" si="27"/>
        <v>5</v>
      </c>
      <c r="R270" s="29">
        <f t="shared" si="28"/>
        <v>10</v>
      </c>
      <c r="S270" s="29">
        <f t="shared" si="29"/>
        <v>0</v>
      </c>
    </row>
    <row r="271" spans="1:19" ht="39.950000000000003" customHeight="1" x14ac:dyDescent="0.3">
      <c r="A271" s="29">
        <f t="shared" si="24"/>
        <v>164</v>
      </c>
      <c r="B271" s="29" t="s">
        <v>6419</v>
      </c>
      <c r="C271" s="29" t="s">
        <v>6420</v>
      </c>
      <c r="D271" s="4" t="s">
        <v>554</v>
      </c>
      <c r="E271" s="30" t="s">
        <v>555</v>
      </c>
      <c r="F271" s="29">
        <f t="shared" si="25"/>
        <v>2</v>
      </c>
      <c r="G271" s="29" t="s">
        <v>295</v>
      </c>
      <c r="H271" s="29" t="s">
        <v>296</v>
      </c>
      <c r="I271" s="29" t="s">
        <v>6427</v>
      </c>
      <c r="J271" s="29" t="s">
        <v>544</v>
      </c>
      <c r="L271" s="29" t="s">
        <v>312</v>
      </c>
      <c r="M271" s="29">
        <f>IF(L271="비해당","-",VLOOKUP(G271,자격증backdata!A:E,3,0))</f>
        <v>1</v>
      </c>
      <c r="N271" s="29" t="str">
        <f>IF(L271="비해당","-",VLOOKUP(G271,자격증backdata!A:E,5,0))</f>
        <v>한국사</v>
      </c>
      <c r="O271" s="29">
        <f>IF(L271="비해당","-",IF(M271=1,VLOOKUP(G271,자격증backdata!A:E,4,0),0))</f>
        <v>5</v>
      </c>
      <c r="P271" s="29">
        <f t="shared" si="26"/>
        <v>5</v>
      </c>
      <c r="Q271" s="29">
        <f t="shared" si="27"/>
        <v>5</v>
      </c>
      <c r="R271" s="29">
        <f t="shared" si="28"/>
        <v>10</v>
      </c>
      <c r="S271" s="29">
        <f t="shared" si="29"/>
        <v>0</v>
      </c>
    </row>
    <row r="272" spans="1:19" ht="39.950000000000003" customHeight="1" x14ac:dyDescent="0.3">
      <c r="A272" s="4">
        <f t="shared" si="24"/>
        <v>165</v>
      </c>
      <c r="B272" s="4" t="s">
        <v>6458</v>
      </c>
      <c r="C272" s="4" t="s">
        <v>6459</v>
      </c>
      <c r="D272" s="4" t="s">
        <v>554</v>
      </c>
      <c r="E272" s="28" t="s">
        <v>555</v>
      </c>
      <c r="F272" s="4">
        <f t="shared" si="25"/>
        <v>1</v>
      </c>
      <c r="G272" s="4" t="s">
        <v>458</v>
      </c>
      <c r="H272" s="4" t="s">
        <v>459</v>
      </c>
      <c r="I272" s="4" t="s">
        <v>6465</v>
      </c>
      <c r="J272" s="4" t="s">
        <v>6466</v>
      </c>
      <c r="L272" s="4" t="s">
        <v>312</v>
      </c>
      <c r="M272" s="4">
        <f>IF(L272="비해당","-",VLOOKUP(G272,자격증backdata!A:E,3,0))</f>
        <v>1</v>
      </c>
      <c r="N272" s="4" t="str">
        <f>IF(L272="비해당","-",VLOOKUP(G272,자격증backdata!A:E,5,0))</f>
        <v>국가기술</v>
      </c>
      <c r="O272" s="4">
        <f>IF(L272="비해당","-",IF(M272=1,VLOOKUP(G272,자격증backdata!A:E,4,0),0))</f>
        <v>5</v>
      </c>
      <c r="P272" s="4">
        <f t="shared" si="26"/>
        <v>5</v>
      </c>
      <c r="Q272" s="4">
        <f t="shared" si="27"/>
        <v>5</v>
      </c>
      <c r="R272" s="4">
        <f t="shared" si="28"/>
        <v>10</v>
      </c>
      <c r="S272" s="4">
        <f t="shared" si="29"/>
        <v>0</v>
      </c>
    </row>
    <row r="273" spans="1:19" ht="39.950000000000003" customHeight="1" x14ac:dyDescent="0.3">
      <c r="A273" s="4">
        <f t="shared" si="24"/>
        <v>165</v>
      </c>
      <c r="B273" s="4" t="s">
        <v>6458</v>
      </c>
      <c r="C273" s="4" t="s">
        <v>6459</v>
      </c>
      <c r="D273" s="4" t="s">
        <v>554</v>
      </c>
      <c r="E273" s="28" t="s">
        <v>555</v>
      </c>
      <c r="F273" s="4">
        <f t="shared" si="25"/>
        <v>2</v>
      </c>
      <c r="G273" s="4" t="s">
        <v>295</v>
      </c>
      <c r="H273" s="4" t="s">
        <v>296</v>
      </c>
      <c r="I273" s="4" t="s">
        <v>6467</v>
      </c>
      <c r="J273" s="4" t="s">
        <v>627</v>
      </c>
      <c r="L273" s="4" t="s">
        <v>312</v>
      </c>
      <c r="M273" s="4">
        <f>IF(L273="비해당","-",VLOOKUP(G273,자격증backdata!A:E,3,0))</f>
        <v>1</v>
      </c>
      <c r="N273" s="4" t="str">
        <f>IF(L273="비해당","-",VLOOKUP(G273,자격증backdata!A:E,5,0))</f>
        <v>한국사</v>
      </c>
      <c r="O273" s="4">
        <f>IF(L273="비해당","-",IF(M273=1,VLOOKUP(G273,자격증backdata!A:E,4,0),0))</f>
        <v>5</v>
      </c>
      <c r="P273" s="4">
        <f t="shared" si="26"/>
        <v>5</v>
      </c>
      <c r="Q273" s="4">
        <f t="shared" si="27"/>
        <v>5</v>
      </c>
      <c r="R273" s="4">
        <f t="shared" si="28"/>
        <v>10</v>
      </c>
      <c r="S273" s="4">
        <f t="shared" si="29"/>
        <v>0</v>
      </c>
    </row>
    <row r="274" spans="1:19" ht="39.950000000000003" customHeight="1" x14ac:dyDescent="0.3">
      <c r="A274" s="29">
        <f t="shared" si="24"/>
        <v>166</v>
      </c>
      <c r="B274" s="29" t="s">
        <v>6523</v>
      </c>
      <c r="C274" s="29" t="s">
        <v>6524</v>
      </c>
      <c r="D274" s="4" t="s">
        <v>554</v>
      </c>
      <c r="E274" s="30" t="s">
        <v>555</v>
      </c>
      <c r="F274" s="29">
        <f t="shared" si="25"/>
        <v>1</v>
      </c>
      <c r="G274" s="29" t="s">
        <v>295</v>
      </c>
      <c r="H274" s="29" t="s">
        <v>296</v>
      </c>
      <c r="I274" s="29" t="s">
        <v>6531</v>
      </c>
      <c r="J274" s="29" t="s">
        <v>370</v>
      </c>
      <c r="L274" s="29" t="s">
        <v>312</v>
      </c>
      <c r="M274" s="29">
        <f>IF(L274="비해당","-",VLOOKUP(G274,자격증backdata!A:E,3,0))</f>
        <v>1</v>
      </c>
      <c r="N274" s="29" t="str">
        <f>IF(L274="비해당","-",VLOOKUP(G274,자격증backdata!A:E,5,0))</f>
        <v>한국사</v>
      </c>
      <c r="O274" s="29">
        <f>IF(L274="비해당","-",IF(M274=1,VLOOKUP(G274,자격증backdata!A:E,4,0),0))</f>
        <v>5</v>
      </c>
      <c r="P274" s="29">
        <f t="shared" si="26"/>
        <v>5</v>
      </c>
      <c r="Q274" s="29">
        <f t="shared" si="27"/>
        <v>0</v>
      </c>
      <c r="R274" s="29">
        <f t="shared" si="28"/>
        <v>5</v>
      </c>
      <c r="S274" s="29">
        <f t="shared" si="29"/>
        <v>0</v>
      </c>
    </row>
    <row r="275" spans="1:19" ht="39.950000000000003" customHeight="1" x14ac:dyDescent="0.3">
      <c r="A275" s="4">
        <f t="shared" si="24"/>
        <v>167</v>
      </c>
      <c r="B275" s="4" t="s">
        <v>6602</v>
      </c>
      <c r="C275" s="4" t="s">
        <v>6603</v>
      </c>
      <c r="D275" s="4" t="s">
        <v>554</v>
      </c>
      <c r="E275" s="28" t="s">
        <v>555</v>
      </c>
      <c r="F275" s="4">
        <f t="shared" si="25"/>
        <v>1</v>
      </c>
      <c r="G275" s="4" t="s">
        <v>291</v>
      </c>
      <c r="H275" s="4" t="s">
        <v>292</v>
      </c>
      <c r="I275" s="4" t="s">
        <v>6613</v>
      </c>
      <c r="J275" s="4" t="s">
        <v>6614</v>
      </c>
      <c r="L275" s="4" t="s">
        <v>312</v>
      </c>
      <c r="M275" s="4">
        <f>IF(L275="비해당","-",VLOOKUP(G275,자격증backdata!A:E,3,0))</f>
        <v>1</v>
      </c>
      <c r="N275" s="4" t="str">
        <f>IF(L275="비해당","-",VLOOKUP(G275,자격증backdata!A:E,5,0))</f>
        <v>국가기술</v>
      </c>
      <c r="O275" s="4">
        <f>IF(L275="비해당","-",IF(M275=1,VLOOKUP(G275,자격증backdata!A:E,4,0),0))</f>
        <v>5</v>
      </c>
      <c r="P275" s="4">
        <f t="shared" si="26"/>
        <v>5</v>
      </c>
      <c r="Q275" s="4">
        <f t="shared" si="27"/>
        <v>5</v>
      </c>
      <c r="R275" s="4">
        <f t="shared" si="28"/>
        <v>10</v>
      </c>
      <c r="S275" s="4">
        <f t="shared" si="29"/>
        <v>0</v>
      </c>
    </row>
    <row r="276" spans="1:19" ht="39.950000000000003" customHeight="1" x14ac:dyDescent="0.3">
      <c r="A276" s="4">
        <f t="shared" si="24"/>
        <v>167</v>
      </c>
      <c r="B276" s="4" t="s">
        <v>6602</v>
      </c>
      <c r="C276" s="4" t="s">
        <v>6603</v>
      </c>
      <c r="D276" s="4" t="s">
        <v>554</v>
      </c>
      <c r="E276" s="28" t="s">
        <v>555</v>
      </c>
      <c r="F276" s="4">
        <f t="shared" si="25"/>
        <v>2</v>
      </c>
      <c r="G276" s="4" t="s">
        <v>295</v>
      </c>
      <c r="H276" s="4" t="s">
        <v>296</v>
      </c>
      <c r="I276" s="4" t="s">
        <v>6615</v>
      </c>
      <c r="J276" s="4" t="s">
        <v>3098</v>
      </c>
      <c r="L276" s="4" t="s">
        <v>312</v>
      </c>
      <c r="M276" s="4">
        <f>IF(L276="비해당","-",VLOOKUP(G276,자격증backdata!A:E,3,0))</f>
        <v>1</v>
      </c>
      <c r="N276" s="4" t="str">
        <f>IF(L276="비해당","-",VLOOKUP(G276,자격증backdata!A:E,5,0))</f>
        <v>한국사</v>
      </c>
      <c r="O276" s="4">
        <f>IF(L276="비해당","-",IF(M276=1,VLOOKUP(G276,자격증backdata!A:E,4,0),0))</f>
        <v>5</v>
      </c>
      <c r="P276" s="4">
        <f t="shared" si="26"/>
        <v>5</v>
      </c>
      <c r="Q276" s="4">
        <f t="shared" si="27"/>
        <v>5</v>
      </c>
      <c r="R276" s="4">
        <f t="shared" si="28"/>
        <v>10</v>
      </c>
      <c r="S276" s="4">
        <f t="shared" si="29"/>
        <v>0</v>
      </c>
    </row>
    <row r="277" spans="1:19" ht="39.950000000000003" customHeight="1" x14ac:dyDescent="0.3">
      <c r="A277" s="29">
        <f t="shared" si="24"/>
        <v>168</v>
      </c>
      <c r="B277" s="29" t="s">
        <v>6688</v>
      </c>
      <c r="C277" s="29" t="s">
        <v>6689</v>
      </c>
      <c r="D277" s="4" t="s">
        <v>554</v>
      </c>
      <c r="E277" s="30" t="s">
        <v>555</v>
      </c>
      <c r="F277" s="29">
        <f t="shared" si="25"/>
        <v>1</v>
      </c>
      <c r="G277" s="29" t="s">
        <v>295</v>
      </c>
      <c r="H277" s="29" t="s">
        <v>296</v>
      </c>
      <c r="I277" s="29" t="s">
        <v>6696</v>
      </c>
      <c r="J277" s="29" t="s">
        <v>500</v>
      </c>
      <c r="L277" s="29" t="s">
        <v>312</v>
      </c>
      <c r="M277" s="29">
        <f>IF(L277="비해당","-",VLOOKUP(G277,자격증backdata!A:E,3,0))</f>
        <v>1</v>
      </c>
      <c r="N277" s="29" t="str">
        <f>IF(L277="비해당","-",VLOOKUP(G277,자격증backdata!A:E,5,0))</f>
        <v>한국사</v>
      </c>
      <c r="O277" s="29">
        <f>IF(L277="비해당","-",IF(M277=1,VLOOKUP(G277,자격증backdata!A:E,4,0),0))</f>
        <v>5</v>
      </c>
      <c r="P277" s="29">
        <f t="shared" si="26"/>
        <v>5</v>
      </c>
      <c r="Q277" s="29">
        <f t="shared" si="27"/>
        <v>0</v>
      </c>
      <c r="R277" s="29">
        <f t="shared" si="28"/>
        <v>5</v>
      </c>
      <c r="S277" s="29">
        <f t="shared" si="29"/>
        <v>0</v>
      </c>
    </row>
    <row r="278" spans="1:19" ht="39.950000000000003" customHeight="1" x14ac:dyDescent="0.3">
      <c r="A278" s="4">
        <f t="shared" si="24"/>
        <v>169</v>
      </c>
      <c r="B278" s="4" t="s">
        <v>6853</v>
      </c>
      <c r="C278" s="4" t="s">
        <v>6854</v>
      </c>
      <c r="D278" s="4" t="s">
        <v>554</v>
      </c>
      <c r="E278" s="28" t="s">
        <v>555</v>
      </c>
      <c r="F278" s="4">
        <f t="shared" si="25"/>
        <v>1</v>
      </c>
      <c r="G278" s="4" t="s">
        <v>11687</v>
      </c>
      <c r="H278" s="4" t="s">
        <v>277</v>
      </c>
      <c r="I278" s="4" t="s">
        <v>277</v>
      </c>
      <c r="J278" s="4" t="s">
        <v>277</v>
      </c>
      <c r="L278" s="4" t="s">
        <v>312</v>
      </c>
      <c r="M278" s="4">
        <f>IF(L278="비해당","-",VLOOKUP(G278,자격증backdata!A:E,3,0))</f>
        <v>0</v>
      </c>
      <c r="N278" s="4" t="str">
        <f>IF(L278="비해당","-",VLOOKUP(G278,자격증backdata!A:E,5,0))</f>
        <v>-</v>
      </c>
      <c r="O278" s="4">
        <f>IF(L278="비해당","-",IF(M278=1,VLOOKUP(G278,자격증backdata!A:E,4,0),0))</f>
        <v>0</v>
      </c>
      <c r="P278" s="4">
        <f t="shared" si="26"/>
        <v>0</v>
      </c>
      <c r="Q278" s="4">
        <f t="shared" si="27"/>
        <v>0</v>
      </c>
      <c r="R278" s="4">
        <f t="shared" si="28"/>
        <v>0</v>
      </c>
      <c r="S278" s="4">
        <f t="shared" si="29"/>
        <v>0</v>
      </c>
    </row>
    <row r="279" spans="1:19" ht="39.950000000000003" customHeight="1" x14ac:dyDescent="0.3">
      <c r="A279" s="29">
        <f t="shared" si="24"/>
        <v>170</v>
      </c>
      <c r="B279" s="29" t="s">
        <v>6889</v>
      </c>
      <c r="C279" s="29" t="s">
        <v>6890</v>
      </c>
      <c r="D279" s="4" t="s">
        <v>554</v>
      </c>
      <c r="E279" s="30" t="s">
        <v>555</v>
      </c>
      <c r="F279" s="29">
        <f t="shared" si="25"/>
        <v>1</v>
      </c>
      <c r="G279" s="29" t="s">
        <v>612</v>
      </c>
      <c r="H279" s="29" t="s">
        <v>296</v>
      </c>
      <c r="I279" s="29" t="s">
        <v>6895</v>
      </c>
      <c r="J279" s="29" t="s">
        <v>421</v>
      </c>
      <c r="L279" s="29" t="s">
        <v>312</v>
      </c>
      <c r="M279" s="29">
        <f>IF(L279="비해당","-",VLOOKUP(G279,자격증backdata!A:E,3,0))</f>
        <v>1</v>
      </c>
      <c r="N279" s="29" t="str">
        <f>IF(L279="비해당","-",VLOOKUP(G279,자격증backdata!A:E,5,0))</f>
        <v>한국사</v>
      </c>
      <c r="O279" s="29">
        <f>IF(L279="비해당","-",IF(M279=1,VLOOKUP(G279,자격증backdata!A:E,4,0),0))</f>
        <v>1</v>
      </c>
      <c r="P279" s="29">
        <f t="shared" si="26"/>
        <v>1</v>
      </c>
      <c r="Q279" s="29">
        <f t="shared" si="27"/>
        <v>5</v>
      </c>
      <c r="R279" s="29">
        <f t="shared" si="28"/>
        <v>6</v>
      </c>
      <c r="S279" s="29">
        <f t="shared" si="29"/>
        <v>0</v>
      </c>
    </row>
    <row r="280" spans="1:19" ht="39.950000000000003" customHeight="1" x14ac:dyDescent="0.3">
      <c r="A280" s="29">
        <f t="shared" si="24"/>
        <v>170</v>
      </c>
      <c r="B280" s="29" t="s">
        <v>6889</v>
      </c>
      <c r="C280" s="29" t="s">
        <v>6890</v>
      </c>
      <c r="D280" s="4" t="s">
        <v>554</v>
      </c>
      <c r="E280" s="30" t="s">
        <v>555</v>
      </c>
      <c r="F280" s="29">
        <f t="shared" si="25"/>
        <v>2</v>
      </c>
      <c r="G280" s="29" t="s">
        <v>458</v>
      </c>
      <c r="H280" s="29" t="s">
        <v>459</v>
      </c>
      <c r="I280" s="29" t="s">
        <v>6896</v>
      </c>
      <c r="J280" s="29" t="s">
        <v>3677</v>
      </c>
      <c r="L280" s="29" t="s">
        <v>312</v>
      </c>
      <c r="M280" s="29">
        <f>IF(L280="비해당","-",VLOOKUP(G280,자격증backdata!A:E,3,0))</f>
        <v>1</v>
      </c>
      <c r="N280" s="29" t="str">
        <f>IF(L280="비해당","-",VLOOKUP(G280,자격증backdata!A:E,5,0))</f>
        <v>국가기술</v>
      </c>
      <c r="O280" s="29">
        <f>IF(L280="비해당","-",IF(M280=1,VLOOKUP(G280,자격증backdata!A:E,4,0),0))</f>
        <v>5</v>
      </c>
      <c r="P280" s="29">
        <f t="shared" si="26"/>
        <v>1</v>
      </c>
      <c r="Q280" s="29">
        <f t="shared" si="27"/>
        <v>5</v>
      </c>
      <c r="R280" s="29">
        <f t="shared" si="28"/>
        <v>6</v>
      </c>
      <c r="S280" s="29">
        <f t="shared" si="29"/>
        <v>0</v>
      </c>
    </row>
    <row r="281" spans="1:19" ht="39.950000000000003" customHeight="1" x14ac:dyDescent="0.3">
      <c r="A281" s="4">
        <f t="shared" si="24"/>
        <v>171</v>
      </c>
      <c r="B281" s="4" t="s">
        <v>6939</v>
      </c>
      <c r="C281" s="4" t="s">
        <v>6940</v>
      </c>
      <c r="D281" s="4" t="s">
        <v>554</v>
      </c>
      <c r="E281" s="28" t="s">
        <v>555</v>
      </c>
      <c r="F281" s="4">
        <f t="shared" si="25"/>
        <v>1</v>
      </c>
      <c r="G281" s="4" t="s">
        <v>295</v>
      </c>
      <c r="H281" s="4" t="s">
        <v>296</v>
      </c>
      <c r="I281" s="4" t="s">
        <v>6947</v>
      </c>
      <c r="J281" s="4" t="s">
        <v>294</v>
      </c>
      <c r="L281" s="4" t="s">
        <v>312</v>
      </c>
      <c r="M281" s="4">
        <f>IF(L281="비해당","-",VLOOKUP(G281,자격증backdata!A:E,3,0))</f>
        <v>1</v>
      </c>
      <c r="N281" s="4" t="str">
        <f>IF(L281="비해당","-",VLOOKUP(G281,자격증backdata!A:E,5,0))</f>
        <v>한국사</v>
      </c>
      <c r="O281" s="4">
        <f>IF(L281="비해당","-",IF(M281=1,VLOOKUP(G281,자격증backdata!A:E,4,0),0))</f>
        <v>5</v>
      </c>
      <c r="P281" s="4">
        <f t="shared" si="26"/>
        <v>5</v>
      </c>
      <c r="Q281" s="4">
        <f t="shared" si="27"/>
        <v>5</v>
      </c>
      <c r="R281" s="4">
        <f t="shared" si="28"/>
        <v>10</v>
      </c>
      <c r="S281" s="4">
        <f t="shared" si="29"/>
        <v>0</v>
      </c>
    </row>
    <row r="282" spans="1:19" ht="39.950000000000003" customHeight="1" x14ac:dyDescent="0.3">
      <c r="A282" s="4">
        <f t="shared" si="24"/>
        <v>171</v>
      </c>
      <c r="B282" s="4" t="s">
        <v>6939</v>
      </c>
      <c r="C282" s="4" t="s">
        <v>6940</v>
      </c>
      <c r="D282" s="4" t="s">
        <v>554</v>
      </c>
      <c r="E282" s="28" t="s">
        <v>555</v>
      </c>
      <c r="F282" s="4">
        <f t="shared" si="25"/>
        <v>2</v>
      </c>
      <c r="G282" s="4" t="s">
        <v>458</v>
      </c>
      <c r="H282" s="4" t="s">
        <v>459</v>
      </c>
      <c r="I282" s="4" t="s">
        <v>6948</v>
      </c>
      <c r="J282" s="4" t="s">
        <v>5250</v>
      </c>
      <c r="L282" s="4" t="s">
        <v>312</v>
      </c>
      <c r="M282" s="4">
        <f>IF(L282="비해당","-",VLOOKUP(G282,자격증backdata!A:E,3,0))</f>
        <v>1</v>
      </c>
      <c r="N282" s="4" t="str">
        <f>IF(L282="비해당","-",VLOOKUP(G282,자격증backdata!A:E,5,0))</f>
        <v>국가기술</v>
      </c>
      <c r="O282" s="4">
        <f>IF(L282="비해당","-",IF(M282=1,VLOOKUP(G282,자격증backdata!A:E,4,0),0))</f>
        <v>5</v>
      </c>
      <c r="P282" s="4">
        <f t="shared" si="26"/>
        <v>5</v>
      </c>
      <c r="Q282" s="4">
        <f t="shared" si="27"/>
        <v>5</v>
      </c>
      <c r="R282" s="4">
        <f t="shared" si="28"/>
        <v>10</v>
      </c>
      <c r="S282" s="4">
        <f t="shared" si="29"/>
        <v>0</v>
      </c>
    </row>
    <row r="283" spans="1:19" ht="39.950000000000003" customHeight="1" x14ac:dyDescent="0.3">
      <c r="A283" s="29">
        <f t="shared" si="24"/>
        <v>172</v>
      </c>
      <c r="B283" s="29" t="s">
        <v>6983</v>
      </c>
      <c r="C283" s="29" t="s">
        <v>6984</v>
      </c>
      <c r="D283" s="4" t="s">
        <v>554</v>
      </c>
      <c r="E283" s="30" t="s">
        <v>555</v>
      </c>
      <c r="F283" s="29">
        <f t="shared" si="25"/>
        <v>1</v>
      </c>
      <c r="G283" s="29" t="s">
        <v>612</v>
      </c>
      <c r="H283" s="29" t="s">
        <v>296</v>
      </c>
      <c r="I283" s="29" t="s">
        <v>6990</v>
      </c>
      <c r="J283" s="29" t="s">
        <v>614</v>
      </c>
      <c r="L283" s="29" t="s">
        <v>312</v>
      </c>
      <c r="M283" s="29">
        <f>IF(L283="비해당","-",VLOOKUP(G283,자격증backdata!A:E,3,0))</f>
        <v>1</v>
      </c>
      <c r="N283" s="29" t="str">
        <f>IF(L283="비해당","-",VLOOKUP(G283,자격증backdata!A:E,5,0))</f>
        <v>한국사</v>
      </c>
      <c r="O283" s="29">
        <f>IF(L283="비해당","-",IF(M283=1,VLOOKUP(G283,자격증backdata!A:E,4,0),0))</f>
        <v>1</v>
      </c>
      <c r="P283" s="29">
        <f t="shared" si="26"/>
        <v>1</v>
      </c>
      <c r="Q283" s="29">
        <f t="shared" si="27"/>
        <v>5</v>
      </c>
      <c r="R283" s="29">
        <f t="shared" si="28"/>
        <v>6</v>
      </c>
      <c r="S283" s="29">
        <f t="shared" si="29"/>
        <v>0</v>
      </c>
    </row>
    <row r="284" spans="1:19" ht="39.950000000000003" customHeight="1" x14ac:dyDescent="0.3">
      <c r="A284" s="29">
        <f t="shared" si="24"/>
        <v>172</v>
      </c>
      <c r="B284" s="29" t="s">
        <v>6983</v>
      </c>
      <c r="C284" s="29" t="s">
        <v>6984</v>
      </c>
      <c r="D284" s="4" t="s">
        <v>554</v>
      </c>
      <c r="E284" s="30" t="s">
        <v>555</v>
      </c>
      <c r="F284" s="29">
        <f t="shared" si="25"/>
        <v>2</v>
      </c>
      <c r="G284" s="29" t="s">
        <v>458</v>
      </c>
      <c r="H284" s="29" t="s">
        <v>459</v>
      </c>
      <c r="I284" s="29" t="s">
        <v>6991</v>
      </c>
      <c r="J284" s="29" t="s">
        <v>6992</v>
      </c>
      <c r="L284" s="29" t="s">
        <v>312</v>
      </c>
      <c r="M284" s="29">
        <f>IF(L284="비해당","-",VLOOKUP(G284,자격증backdata!A:E,3,0))</f>
        <v>1</v>
      </c>
      <c r="N284" s="29" t="str">
        <f>IF(L284="비해당","-",VLOOKUP(G284,자격증backdata!A:E,5,0))</f>
        <v>국가기술</v>
      </c>
      <c r="O284" s="29">
        <f>IF(L284="비해당","-",IF(M284=1,VLOOKUP(G284,자격증backdata!A:E,4,0),0))</f>
        <v>5</v>
      </c>
      <c r="P284" s="29">
        <f t="shared" si="26"/>
        <v>1</v>
      </c>
      <c r="Q284" s="29">
        <f t="shared" si="27"/>
        <v>5</v>
      </c>
      <c r="R284" s="29">
        <f t="shared" si="28"/>
        <v>6</v>
      </c>
      <c r="S284" s="29">
        <f t="shared" si="29"/>
        <v>0</v>
      </c>
    </row>
    <row r="285" spans="1:19" ht="39.950000000000003" customHeight="1" x14ac:dyDescent="0.3">
      <c r="A285" s="4">
        <f t="shared" si="24"/>
        <v>173</v>
      </c>
      <c r="B285" s="4" t="s">
        <v>7070</v>
      </c>
      <c r="C285" s="4" t="s">
        <v>7071</v>
      </c>
      <c r="D285" s="4" t="s">
        <v>554</v>
      </c>
      <c r="E285" s="28" t="s">
        <v>555</v>
      </c>
      <c r="F285" s="4">
        <f t="shared" si="25"/>
        <v>1</v>
      </c>
      <c r="G285" s="4" t="s">
        <v>612</v>
      </c>
      <c r="H285" s="4" t="s">
        <v>296</v>
      </c>
      <c r="I285" s="4" t="s">
        <v>7077</v>
      </c>
      <c r="J285" s="4" t="s">
        <v>2723</v>
      </c>
      <c r="L285" s="4" t="s">
        <v>312</v>
      </c>
      <c r="M285" s="4">
        <f>IF(L285="비해당","-",VLOOKUP(G285,자격증backdata!A:E,3,0))</f>
        <v>1</v>
      </c>
      <c r="N285" s="4" t="str">
        <f>IF(L285="비해당","-",VLOOKUP(G285,자격증backdata!A:E,5,0))</f>
        <v>한국사</v>
      </c>
      <c r="O285" s="4">
        <f>IF(L285="비해당","-",IF(M285=1,VLOOKUP(G285,자격증backdata!A:E,4,0),0))</f>
        <v>1</v>
      </c>
      <c r="P285" s="4">
        <f t="shared" si="26"/>
        <v>1</v>
      </c>
      <c r="Q285" s="4">
        <f t="shared" si="27"/>
        <v>3</v>
      </c>
      <c r="R285" s="4">
        <f t="shared" si="28"/>
        <v>4</v>
      </c>
      <c r="S285" s="4">
        <f t="shared" si="29"/>
        <v>0</v>
      </c>
    </row>
    <row r="286" spans="1:19" ht="39.950000000000003" customHeight="1" x14ac:dyDescent="0.3">
      <c r="A286" s="4">
        <f t="shared" si="24"/>
        <v>173</v>
      </c>
      <c r="B286" s="4" t="s">
        <v>7070</v>
      </c>
      <c r="C286" s="4" t="s">
        <v>7071</v>
      </c>
      <c r="D286" s="4" t="s">
        <v>554</v>
      </c>
      <c r="E286" s="28" t="s">
        <v>555</v>
      </c>
      <c r="F286" s="4">
        <f t="shared" si="25"/>
        <v>2</v>
      </c>
      <c r="G286" s="4" t="s">
        <v>568</v>
      </c>
      <c r="H286" s="4" t="s">
        <v>459</v>
      </c>
      <c r="I286" s="4" t="s">
        <v>7078</v>
      </c>
      <c r="J286" s="4" t="s">
        <v>3500</v>
      </c>
      <c r="L286" s="4" t="s">
        <v>312</v>
      </c>
      <c r="M286" s="4">
        <f>IF(L286="비해당","-",VLOOKUP(G286,자격증backdata!A:E,3,0))</f>
        <v>1</v>
      </c>
      <c r="N286" s="4" t="str">
        <f>IF(L286="비해당","-",VLOOKUP(G286,자격증backdata!A:E,5,0))</f>
        <v>국가기술</v>
      </c>
      <c r="O286" s="4">
        <f>IF(L286="비해당","-",IF(M286=1,VLOOKUP(G286,자격증backdata!A:E,4,0),0))</f>
        <v>3</v>
      </c>
      <c r="P286" s="4">
        <f t="shared" si="26"/>
        <v>1</v>
      </c>
      <c r="Q286" s="4">
        <f t="shared" si="27"/>
        <v>3</v>
      </c>
      <c r="R286" s="4">
        <f t="shared" si="28"/>
        <v>4</v>
      </c>
      <c r="S286" s="4">
        <f t="shared" si="29"/>
        <v>0</v>
      </c>
    </row>
    <row r="287" spans="1:19" ht="39.950000000000003" customHeight="1" x14ac:dyDescent="0.3">
      <c r="A287" s="29">
        <f t="shared" si="24"/>
        <v>174</v>
      </c>
      <c r="B287" s="29" t="s">
        <v>7098</v>
      </c>
      <c r="C287" s="29" t="s">
        <v>7099</v>
      </c>
      <c r="D287" s="4" t="s">
        <v>554</v>
      </c>
      <c r="E287" s="30" t="s">
        <v>555</v>
      </c>
      <c r="F287" s="29">
        <f t="shared" si="25"/>
        <v>1</v>
      </c>
      <c r="G287" s="29" t="s">
        <v>803</v>
      </c>
      <c r="H287" s="29" t="s">
        <v>296</v>
      </c>
      <c r="I287" s="29" t="s">
        <v>7105</v>
      </c>
      <c r="J287" s="29" t="s">
        <v>614</v>
      </c>
      <c r="L287" s="29" t="s">
        <v>312</v>
      </c>
      <c r="M287" s="29">
        <f>IF(L287="비해당","-",VLOOKUP(G287,자격증backdata!A:E,3,0))</f>
        <v>1</v>
      </c>
      <c r="N287" s="29" t="str">
        <f>IF(L287="비해당","-",VLOOKUP(G287,자격증backdata!A:E,5,0))</f>
        <v>한국사</v>
      </c>
      <c r="O287" s="29">
        <f>IF(L287="비해당","-",IF(M287=1,VLOOKUP(G287,자격증backdata!A:E,4,0),0))</f>
        <v>3</v>
      </c>
      <c r="P287" s="29">
        <f t="shared" si="26"/>
        <v>3</v>
      </c>
      <c r="Q287" s="29">
        <f t="shared" si="27"/>
        <v>0</v>
      </c>
      <c r="R287" s="29">
        <f t="shared" si="28"/>
        <v>3</v>
      </c>
      <c r="S287" s="29">
        <f t="shared" si="29"/>
        <v>0</v>
      </c>
    </row>
    <row r="288" spans="1:19" ht="39.950000000000003" customHeight="1" x14ac:dyDescent="0.3">
      <c r="A288" s="4">
        <f t="shared" si="24"/>
        <v>175</v>
      </c>
      <c r="B288" s="4" t="s">
        <v>7425</v>
      </c>
      <c r="C288" s="4" t="s">
        <v>7426</v>
      </c>
      <c r="D288" s="4" t="s">
        <v>554</v>
      </c>
      <c r="E288" s="28" t="s">
        <v>555</v>
      </c>
      <c r="F288" s="4">
        <f t="shared" si="25"/>
        <v>1</v>
      </c>
      <c r="G288" s="4" t="s">
        <v>295</v>
      </c>
      <c r="H288" s="4" t="s">
        <v>296</v>
      </c>
      <c r="I288" s="4" t="s">
        <v>7432</v>
      </c>
      <c r="J288" s="4" t="s">
        <v>421</v>
      </c>
      <c r="L288" s="4" t="s">
        <v>312</v>
      </c>
      <c r="M288" s="4">
        <f>IF(L288="비해당","-",VLOOKUP(G288,자격증backdata!A:E,3,0))</f>
        <v>1</v>
      </c>
      <c r="N288" s="4" t="str">
        <f>IF(L288="비해당","-",VLOOKUP(G288,자격증backdata!A:E,5,0))</f>
        <v>한국사</v>
      </c>
      <c r="O288" s="4">
        <f>IF(L288="비해당","-",IF(M288=1,VLOOKUP(G288,자격증backdata!A:E,4,0),0))</f>
        <v>5</v>
      </c>
      <c r="P288" s="4">
        <f t="shared" si="26"/>
        <v>5</v>
      </c>
      <c r="Q288" s="4">
        <f t="shared" si="27"/>
        <v>0</v>
      </c>
      <c r="R288" s="4">
        <f t="shared" si="28"/>
        <v>5</v>
      </c>
      <c r="S288" s="4">
        <f t="shared" si="29"/>
        <v>0</v>
      </c>
    </row>
    <row r="289" spans="1:19" ht="39.950000000000003" customHeight="1" x14ac:dyDescent="0.3">
      <c r="A289" s="29">
        <f t="shared" si="24"/>
        <v>176</v>
      </c>
      <c r="B289" s="29" t="s">
        <v>7434</v>
      </c>
      <c r="C289" s="29" t="s">
        <v>7435</v>
      </c>
      <c r="D289" s="4" t="s">
        <v>554</v>
      </c>
      <c r="E289" s="30" t="s">
        <v>555</v>
      </c>
      <c r="F289" s="29">
        <f t="shared" si="25"/>
        <v>1</v>
      </c>
      <c r="G289" s="29" t="s">
        <v>458</v>
      </c>
      <c r="H289" s="29" t="s">
        <v>459</v>
      </c>
      <c r="I289" s="29" t="s">
        <v>7441</v>
      </c>
      <c r="J289" s="29" t="s">
        <v>4140</v>
      </c>
      <c r="L289" s="29" t="s">
        <v>312</v>
      </c>
      <c r="M289" s="29">
        <f>IF(L289="비해당","-",VLOOKUP(G289,자격증backdata!A:E,3,0))</f>
        <v>1</v>
      </c>
      <c r="N289" s="29" t="str">
        <f>IF(L289="비해당","-",VLOOKUP(G289,자격증backdata!A:E,5,0))</f>
        <v>국가기술</v>
      </c>
      <c r="O289" s="29">
        <f>IF(L289="비해당","-",IF(M289=1,VLOOKUP(G289,자격증backdata!A:E,4,0),0))</f>
        <v>5</v>
      </c>
      <c r="P289" s="29">
        <f t="shared" si="26"/>
        <v>5</v>
      </c>
      <c r="Q289" s="29">
        <f t="shared" si="27"/>
        <v>5</v>
      </c>
      <c r="R289" s="29">
        <f t="shared" si="28"/>
        <v>10</v>
      </c>
      <c r="S289" s="29">
        <f t="shared" si="29"/>
        <v>0</v>
      </c>
    </row>
    <row r="290" spans="1:19" ht="39.950000000000003" customHeight="1" x14ac:dyDescent="0.3">
      <c r="A290" s="29">
        <f t="shared" si="24"/>
        <v>176</v>
      </c>
      <c r="B290" s="29" t="s">
        <v>7434</v>
      </c>
      <c r="C290" s="29" t="s">
        <v>7435</v>
      </c>
      <c r="D290" s="4" t="s">
        <v>554</v>
      </c>
      <c r="E290" s="30" t="s">
        <v>555</v>
      </c>
      <c r="F290" s="29">
        <f t="shared" si="25"/>
        <v>2</v>
      </c>
      <c r="G290" s="29" t="s">
        <v>295</v>
      </c>
      <c r="H290" s="29" t="s">
        <v>296</v>
      </c>
      <c r="I290" s="29" t="s">
        <v>7442</v>
      </c>
      <c r="J290" s="29" t="s">
        <v>2272</v>
      </c>
      <c r="L290" s="29" t="s">
        <v>312</v>
      </c>
      <c r="M290" s="29">
        <f>IF(L290="비해당","-",VLOOKUP(G290,자격증backdata!A:E,3,0))</f>
        <v>1</v>
      </c>
      <c r="N290" s="29" t="str">
        <f>IF(L290="비해당","-",VLOOKUP(G290,자격증backdata!A:E,5,0))</f>
        <v>한국사</v>
      </c>
      <c r="O290" s="29">
        <f>IF(L290="비해당","-",IF(M290=1,VLOOKUP(G290,자격증backdata!A:E,4,0),0))</f>
        <v>5</v>
      </c>
      <c r="P290" s="29">
        <f t="shared" si="26"/>
        <v>5</v>
      </c>
      <c r="Q290" s="29">
        <f t="shared" si="27"/>
        <v>5</v>
      </c>
      <c r="R290" s="29">
        <f t="shared" si="28"/>
        <v>10</v>
      </c>
      <c r="S290" s="29">
        <f t="shared" si="29"/>
        <v>0</v>
      </c>
    </row>
    <row r="291" spans="1:19" ht="39.950000000000003" customHeight="1" x14ac:dyDescent="0.3">
      <c r="A291" s="4">
        <f t="shared" si="24"/>
        <v>177</v>
      </c>
      <c r="B291" s="4" t="s">
        <v>7714</v>
      </c>
      <c r="C291" s="4" t="s">
        <v>7715</v>
      </c>
      <c r="D291" s="4" t="s">
        <v>554</v>
      </c>
      <c r="E291" s="28" t="s">
        <v>555</v>
      </c>
      <c r="F291" s="4">
        <f t="shared" si="25"/>
        <v>1</v>
      </c>
      <c r="G291" s="4" t="s">
        <v>295</v>
      </c>
      <c r="H291" s="4" t="s">
        <v>296</v>
      </c>
      <c r="I291" s="4" t="s">
        <v>7721</v>
      </c>
      <c r="J291" s="4" t="s">
        <v>627</v>
      </c>
      <c r="L291" s="4" t="s">
        <v>312</v>
      </c>
      <c r="M291" s="4">
        <f>IF(L291="비해당","-",VLOOKUP(G291,자격증backdata!A:E,3,0))</f>
        <v>1</v>
      </c>
      <c r="N291" s="4" t="str">
        <f>IF(L291="비해당","-",VLOOKUP(G291,자격증backdata!A:E,5,0))</f>
        <v>한국사</v>
      </c>
      <c r="O291" s="4">
        <f>IF(L291="비해당","-",IF(M291=1,VLOOKUP(G291,자격증backdata!A:E,4,0),0))</f>
        <v>5</v>
      </c>
      <c r="P291" s="4">
        <f t="shared" si="26"/>
        <v>5</v>
      </c>
      <c r="Q291" s="4">
        <f t="shared" si="27"/>
        <v>0</v>
      </c>
      <c r="R291" s="4">
        <f t="shared" si="28"/>
        <v>5</v>
      </c>
      <c r="S291" s="4">
        <f t="shared" si="29"/>
        <v>0</v>
      </c>
    </row>
    <row r="292" spans="1:19" ht="39.950000000000003" customHeight="1" x14ac:dyDescent="0.3">
      <c r="A292" s="4">
        <f t="shared" si="24"/>
        <v>177</v>
      </c>
      <c r="B292" s="4" t="s">
        <v>7714</v>
      </c>
      <c r="C292" s="4" t="s">
        <v>7715</v>
      </c>
      <c r="D292" s="4" t="s">
        <v>554</v>
      </c>
      <c r="E292" s="28" t="s">
        <v>555</v>
      </c>
      <c r="F292" s="4">
        <f t="shared" si="25"/>
        <v>2</v>
      </c>
      <c r="G292" s="4" t="s">
        <v>7722</v>
      </c>
      <c r="H292" s="4" t="s">
        <v>7723</v>
      </c>
      <c r="I292" s="4" t="s">
        <v>7724</v>
      </c>
      <c r="J292" s="4" t="s">
        <v>7725</v>
      </c>
      <c r="L292" s="4" t="s">
        <v>312</v>
      </c>
      <c r="M292" s="4">
        <f>IF(L292="비해당","-",VLOOKUP(G292,자격증backdata!A:E,3,0))</f>
        <v>0</v>
      </c>
      <c r="N292" s="4" t="str">
        <f>IF(L292="비해당","-",VLOOKUP(G292,자격증backdata!A:E,5,0))</f>
        <v>-</v>
      </c>
      <c r="O292" s="4">
        <f>IF(L292="비해당","-",IF(M292=1,VLOOKUP(G292,자격증backdata!A:E,4,0),0))</f>
        <v>0</v>
      </c>
      <c r="P292" s="4">
        <f t="shared" si="26"/>
        <v>5</v>
      </c>
      <c r="Q292" s="4">
        <f t="shared" si="27"/>
        <v>0</v>
      </c>
      <c r="R292" s="4">
        <f t="shared" si="28"/>
        <v>5</v>
      </c>
      <c r="S292" s="4">
        <f t="shared" si="29"/>
        <v>0</v>
      </c>
    </row>
    <row r="293" spans="1:19" ht="39.950000000000003" customHeight="1" x14ac:dyDescent="0.3">
      <c r="A293" s="29">
        <f t="shared" si="24"/>
        <v>178</v>
      </c>
      <c r="B293" s="29" t="s">
        <v>7735</v>
      </c>
      <c r="C293" s="29" t="s">
        <v>7736</v>
      </c>
      <c r="D293" s="4" t="s">
        <v>554</v>
      </c>
      <c r="E293" s="30" t="s">
        <v>555</v>
      </c>
      <c r="F293" s="29">
        <f t="shared" si="25"/>
        <v>1</v>
      </c>
      <c r="G293" s="29" t="s">
        <v>11687</v>
      </c>
      <c r="H293" s="29" t="s">
        <v>277</v>
      </c>
      <c r="I293" s="29" t="s">
        <v>277</v>
      </c>
      <c r="J293" s="29" t="s">
        <v>277</v>
      </c>
      <c r="L293" s="29" t="s">
        <v>312</v>
      </c>
      <c r="M293" s="29">
        <f>IF(L293="비해당","-",VLOOKUP(G293,자격증backdata!A:E,3,0))</f>
        <v>0</v>
      </c>
      <c r="N293" s="29" t="str">
        <f>IF(L293="비해당","-",VLOOKUP(G293,자격증backdata!A:E,5,0))</f>
        <v>-</v>
      </c>
      <c r="O293" s="29">
        <f>IF(L293="비해당","-",IF(M293=1,VLOOKUP(G293,자격증backdata!A:E,4,0),0))</f>
        <v>0</v>
      </c>
      <c r="P293" s="29">
        <f t="shared" si="26"/>
        <v>0</v>
      </c>
      <c r="Q293" s="29">
        <f t="shared" si="27"/>
        <v>0</v>
      </c>
      <c r="R293" s="29">
        <f t="shared" si="28"/>
        <v>0</v>
      </c>
      <c r="S293" s="29">
        <f t="shared" si="29"/>
        <v>0</v>
      </c>
    </row>
    <row r="294" spans="1:19" ht="39.950000000000003" customHeight="1" x14ac:dyDescent="0.3">
      <c r="A294" s="4">
        <f t="shared" si="24"/>
        <v>179</v>
      </c>
      <c r="B294" s="4" t="s">
        <v>7805</v>
      </c>
      <c r="C294" s="4" t="s">
        <v>7806</v>
      </c>
      <c r="D294" s="4" t="s">
        <v>554</v>
      </c>
      <c r="E294" s="28" t="s">
        <v>555</v>
      </c>
      <c r="F294" s="4">
        <f t="shared" si="25"/>
        <v>1</v>
      </c>
      <c r="G294" s="4" t="s">
        <v>366</v>
      </c>
      <c r="H294" s="4" t="s">
        <v>367</v>
      </c>
      <c r="I294" s="4" t="s">
        <v>7813</v>
      </c>
      <c r="J294" s="4" t="s">
        <v>4512</v>
      </c>
      <c r="L294" s="4" t="s">
        <v>312</v>
      </c>
      <c r="M294" s="4">
        <f>IF(L294="비해당","-",VLOOKUP(G294,자격증backdata!A:E,3,0))</f>
        <v>1</v>
      </c>
      <c r="N294" s="4" t="str">
        <f>IF(L294="비해당","-",VLOOKUP(G294,자격증backdata!A:E,5,0))</f>
        <v>국가기술</v>
      </c>
      <c r="O294" s="4">
        <f>IF(L294="비해당","-",IF(M294=1,VLOOKUP(G294,자격증backdata!A:E,4,0),0))</f>
        <v>3</v>
      </c>
      <c r="P294" s="4">
        <f t="shared" si="26"/>
        <v>5</v>
      </c>
      <c r="Q294" s="4">
        <f t="shared" si="27"/>
        <v>3</v>
      </c>
      <c r="R294" s="4">
        <f t="shared" si="28"/>
        <v>8</v>
      </c>
      <c r="S294" s="4">
        <f t="shared" si="29"/>
        <v>0</v>
      </c>
    </row>
    <row r="295" spans="1:19" ht="39.950000000000003" customHeight="1" x14ac:dyDescent="0.3">
      <c r="A295" s="4">
        <f t="shared" si="24"/>
        <v>179</v>
      </c>
      <c r="B295" s="4" t="s">
        <v>7805</v>
      </c>
      <c r="C295" s="4" t="s">
        <v>7806</v>
      </c>
      <c r="D295" s="4" t="s">
        <v>554</v>
      </c>
      <c r="E295" s="28" t="s">
        <v>555</v>
      </c>
      <c r="F295" s="4">
        <f t="shared" si="25"/>
        <v>2</v>
      </c>
      <c r="G295" s="4" t="s">
        <v>295</v>
      </c>
      <c r="H295" s="4" t="s">
        <v>296</v>
      </c>
      <c r="I295" s="4" t="s">
        <v>7814</v>
      </c>
      <c r="J295" s="4" t="s">
        <v>2445</v>
      </c>
      <c r="L295" s="4" t="s">
        <v>312</v>
      </c>
      <c r="M295" s="4">
        <f>IF(L295="비해당","-",VLOOKUP(G295,자격증backdata!A:E,3,0))</f>
        <v>1</v>
      </c>
      <c r="N295" s="4" t="str">
        <f>IF(L295="비해당","-",VLOOKUP(G295,자격증backdata!A:E,5,0))</f>
        <v>한국사</v>
      </c>
      <c r="O295" s="4">
        <f>IF(L295="비해당","-",IF(M295=1,VLOOKUP(G295,자격증backdata!A:E,4,0),0))</f>
        <v>5</v>
      </c>
      <c r="P295" s="4">
        <f t="shared" si="26"/>
        <v>5</v>
      </c>
      <c r="Q295" s="4">
        <f t="shared" si="27"/>
        <v>3</v>
      </c>
      <c r="R295" s="4">
        <f t="shared" si="28"/>
        <v>8</v>
      </c>
      <c r="S295" s="4">
        <f t="shared" si="29"/>
        <v>0</v>
      </c>
    </row>
    <row r="296" spans="1:19" ht="39.950000000000003" customHeight="1" x14ac:dyDescent="0.3">
      <c r="A296" s="29">
        <f t="shared" si="24"/>
        <v>180</v>
      </c>
      <c r="B296" s="29" t="s">
        <v>7838</v>
      </c>
      <c r="C296" s="29" t="s">
        <v>7839</v>
      </c>
      <c r="D296" s="4" t="s">
        <v>554</v>
      </c>
      <c r="E296" s="30" t="s">
        <v>555</v>
      </c>
      <c r="F296" s="29">
        <f t="shared" si="25"/>
        <v>1</v>
      </c>
      <c r="G296" s="29" t="s">
        <v>458</v>
      </c>
      <c r="H296" s="29" t="s">
        <v>459</v>
      </c>
      <c r="I296" s="29" t="s">
        <v>7845</v>
      </c>
      <c r="J296" s="29" t="s">
        <v>4512</v>
      </c>
      <c r="L296" s="29" t="s">
        <v>312</v>
      </c>
      <c r="M296" s="29">
        <f>IF(L296="비해당","-",VLOOKUP(G296,자격증backdata!A:E,3,0))</f>
        <v>1</v>
      </c>
      <c r="N296" s="29" t="str">
        <f>IF(L296="비해당","-",VLOOKUP(G296,자격증backdata!A:E,5,0))</f>
        <v>국가기술</v>
      </c>
      <c r="O296" s="29">
        <f>IF(L296="비해당","-",IF(M296=1,VLOOKUP(G296,자격증backdata!A:E,4,0),0))</f>
        <v>5</v>
      </c>
      <c r="P296" s="29">
        <f t="shared" si="26"/>
        <v>5</v>
      </c>
      <c r="Q296" s="29">
        <f t="shared" si="27"/>
        <v>5</v>
      </c>
      <c r="R296" s="29">
        <f t="shared" si="28"/>
        <v>10</v>
      </c>
      <c r="S296" s="29">
        <f t="shared" si="29"/>
        <v>0</v>
      </c>
    </row>
    <row r="297" spans="1:19" ht="39.950000000000003" customHeight="1" x14ac:dyDescent="0.3">
      <c r="A297" s="29">
        <f t="shared" si="24"/>
        <v>180</v>
      </c>
      <c r="B297" s="29" t="s">
        <v>7838</v>
      </c>
      <c r="C297" s="29" t="s">
        <v>7839</v>
      </c>
      <c r="D297" s="4" t="s">
        <v>554</v>
      </c>
      <c r="E297" s="30" t="s">
        <v>555</v>
      </c>
      <c r="F297" s="29">
        <f t="shared" si="25"/>
        <v>2</v>
      </c>
      <c r="G297" s="29" t="s">
        <v>295</v>
      </c>
      <c r="H297" s="29" t="s">
        <v>296</v>
      </c>
      <c r="I297" s="29" t="s">
        <v>7846</v>
      </c>
      <c r="J297" s="29" t="s">
        <v>1050</v>
      </c>
      <c r="L297" s="29" t="s">
        <v>312</v>
      </c>
      <c r="M297" s="29">
        <f>IF(L297="비해당","-",VLOOKUP(G297,자격증backdata!A:E,3,0))</f>
        <v>1</v>
      </c>
      <c r="N297" s="29" t="str">
        <f>IF(L297="비해당","-",VLOOKUP(G297,자격증backdata!A:E,5,0))</f>
        <v>한국사</v>
      </c>
      <c r="O297" s="29">
        <f>IF(L297="비해당","-",IF(M297=1,VLOOKUP(G297,자격증backdata!A:E,4,0),0))</f>
        <v>5</v>
      </c>
      <c r="P297" s="29">
        <f t="shared" si="26"/>
        <v>5</v>
      </c>
      <c r="Q297" s="29">
        <f t="shared" si="27"/>
        <v>5</v>
      </c>
      <c r="R297" s="29">
        <f t="shared" si="28"/>
        <v>10</v>
      </c>
      <c r="S297" s="29">
        <f t="shared" si="29"/>
        <v>0</v>
      </c>
    </row>
    <row r="298" spans="1:19" ht="39.950000000000003" customHeight="1" x14ac:dyDescent="0.3">
      <c r="A298" s="4">
        <f t="shared" si="24"/>
        <v>181</v>
      </c>
      <c r="B298" s="4" t="s">
        <v>8124</v>
      </c>
      <c r="C298" s="4" t="s">
        <v>8125</v>
      </c>
      <c r="D298" s="4" t="s">
        <v>554</v>
      </c>
      <c r="E298" s="28" t="s">
        <v>555</v>
      </c>
      <c r="F298" s="4">
        <f t="shared" si="25"/>
        <v>1</v>
      </c>
      <c r="G298" s="4" t="s">
        <v>295</v>
      </c>
      <c r="H298" s="4" t="s">
        <v>296</v>
      </c>
      <c r="I298" s="4" t="s">
        <v>8131</v>
      </c>
      <c r="J298" s="4" t="s">
        <v>1268</v>
      </c>
      <c r="L298" s="4" t="s">
        <v>312</v>
      </c>
      <c r="M298" s="4">
        <f>IF(L298="비해당","-",VLOOKUP(G298,자격증backdata!A:E,3,0))</f>
        <v>1</v>
      </c>
      <c r="N298" s="4" t="str">
        <f>IF(L298="비해당","-",VLOOKUP(G298,자격증backdata!A:E,5,0))</f>
        <v>한국사</v>
      </c>
      <c r="O298" s="4">
        <f>IF(L298="비해당","-",IF(M298=1,VLOOKUP(G298,자격증backdata!A:E,4,0),0))</f>
        <v>5</v>
      </c>
      <c r="P298" s="4">
        <f t="shared" si="26"/>
        <v>5</v>
      </c>
      <c r="Q298" s="4">
        <f t="shared" si="27"/>
        <v>5</v>
      </c>
      <c r="R298" s="4">
        <f t="shared" si="28"/>
        <v>10</v>
      </c>
      <c r="S298" s="4">
        <f t="shared" si="29"/>
        <v>0</v>
      </c>
    </row>
    <row r="299" spans="1:19" ht="39.950000000000003" customHeight="1" x14ac:dyDescent="0.3">
      <c r="A299" s="4">
        <f t="shared" si="24"/>
        <v>181</v>
      </c>
      <c r="B299" s="4" t="s">
        <v>8124</v>
      </c>
      <c r="C299" s="4" t="s">
        <v>8125</v>
      </c>
      <c r="D299" s="4" t="s">
        <v>554</v>
      </c>
      <c r="E299" s="28" t="s">
        <v>555</v>
      </c>
      <c r="F299" s="4">
        <f t="shared" si="25"/>
        <v>2</v>
      </c>
      <c r="G299" s="4" t="s">
        <v>458</v>
      </c>
      <c r="H299" s="4" t="s">
        <v>459</v>
      </c>
      <c r="I299" s="4" t="s">
        <v>8132</v>
      </c>
      <c r="J299" s="4" t="s">
        <v>1064</v>
      </c>
      <c r="L299" s="4" t="s">
        <v>312</v>
      </c>
      <c r="M299" s="4">
        <f>IF(L299="비해당","-",VLOOKUP(G299,자격증backdata!A:E,3,0))</f>
        <v>1</v>
      </c>
      <c r="N299" s="4" t="str">
        <f>IF(L299="비해당","-",VLOOKUP(G299,자격증backdata!A:E,5,0))</f>
        <v>국가기술</v>
      </c>
      <c r="O299" s="4">
        <f>IF(L299="비해당","-",IF(M299=1,VLOOKUP(G299,자격증backdata!A:E,4,0),0))</f>
        <v>5</v>
      </c>
      <c r="P299" s="4">
        <f t="shared" si="26"/>
        <v>5</v>
      </c>
      <c r="Q299" s="4">
        <f t="shared" si="27"/>
        <v>5</v>
      </c>
      <c r="R299" s="4">
        <f t="shared" si="28"/>
        <v>10</v>
      </c>
      <c r="S299" s="4">
        <f t="shared" si="29"/>
        <v>0</v>
      </c>
    </row>
    <row r="300" spans="1:19" ht="39.950000000000003" customHeight="1" x14ac:dyDescent="0.3">
      <c r="A300" s="29">
        <f t="shared" si="24"/>
        <v>182</v>
      </c>
      <c r="B300" s="29" t="s">
        <v>8133</v>
      </c>
      <c r="C300" s="29" t="s">
        <v>8134</v>
      </c>
      <c r="D300" s="4" t="s">
        <v>554</v>
      </c>
      <c r="E300" s="30" t="s">
        <v>555</v>
      </c>
      <c r="F300" s="29">
        <f t="shared" si="25"/>
        <v>1</v>
      </c>
      <c r="G300" s="29" t="s">
        <v>568</v>
      </c>
      <c r="H300" s="29" t="s">
        <v>459</v>
      </c>
      <c r="I300" s="29" t="s">
        <v>8141</v>
      </c>
      <c r="J300" s="29" t="s">
        <v>8142</v>
      </c>
      <c r="L300" s="29" t="s">
        <v>312</v>
      </c>
      <c r="M300" s="29">
        <f>IF(L300="비해당","-",VLOOKUP(G300,자격증backdata!A:E,3,0))</f>
        <v>1</v>
      </c>
      <c r="N300" s="29" t="str">
        <f>IF(L300="비해당","-",VLOOKUP(G300,자격증backdata!A:E,5,0))</f>
        <v>국가기술</v>
      </c>
      <c r="O300" s="29">
        <f>IF(L300="비해당","-",IF(M300=1,VLOOKUP(G300,자격증backdata!A:E,4,0),0))</f>
        <v>3</v>
      </c>
      <c r="P300" s="29">
        <f t="shared" si="26"/>
        <v>5</v>
      </c>
      <c r="Q300" s="29">
        <f t="shared" si="27"/>
        <v>3</v>
      </c>
      <c r="R300" s="29">
        <f t="shared" si="28"/>
        <v>8</v>
      </c>
      <c r="S300" s="29">
        <f t="shared" si="29"/>
        <v>0</v>
      </c>
    </row>
    <row r="301" spans="1:19" ht="39.950000000000003" customHeight="1" x14ac:dyDescent="0.3">
      <c r="A301" s="29">
        <f t="shared" si="24"/>
        <v>182</v>
      </c>
      <c r="B301" s="29" t="s">
        <v>8133</v>
      </c>
      <c r="C301" s="29" t="s">
        <v>8134</v>
      </c>
      <c r="D301" s="4" t="s">
        <v>554</v>
      </c>
      <c r="E301" s="30" t="s">
        <v>555</v>
      </c>
      <c r="F301" s="29">
        <f t="shared" si="25"/>
        <v>2</v>
      </c>
      <c r="G301" s="29" t="s">
        <v>295</v>
      </c>
      <c r="H301" s="29" t="s">
        <v>296</v>
      </c>
      <c r="I301" s="29" t="s">
        <v>8143</v>
      </c>
      <c r="J301" s="29" t="s">
        <v>600</v>
      </c>
      <c r="L301" s="29" t="s">
        <v>312</v>
      </c>
      <c r="M301" s="29">
        <f>IF(L301="비해당","-",VLOOKUP(G301,자격증backdata!A:E,3,0))</f>
        <v>1</v>
      </c>
      <c r="N301" s="29" t="str">
        <f>IF(L301="비해당","-",VLOOKUP(G301,자격증backdata!A:E,5,0))</f>
        <v>한국사</v>
      </c>
      <c r="O301" s="29">
        <f>IF(L301="비해당","-",IF(M301=1,VLOOKUP(G301,자격증backdata!A:E,4,0),0))</f>
        <v>5</v>
      </c>
      <c r="P301" s="29">
        <f t="shared" si="26"/>
        <v>5</v>
      </c>
      <c r="Q301" s="29">
        <f t="shared" si="27"/>
        <v>3</v>
      </c>
      <c r="R301" s="29">
        <f t="shared" si="28"/>
        <v>8</v>
      </c>
      <c r="S301" s="29">
        <f t="shared" si="29"/>
        <v>0</v>
      </c>
    </row>
    <row r="302" spans="1:19" ht="39.950000000000003" customHeight="1" x14ac:dyDescent="0.3">
      <c r="A302" s="4">
        <f t="shared" si="24"/>
        <v>183</v>
      </c>
      <c r="B302" s="4" t="s">
        <v>8605</v>
      </c>
      <c r="C302" s="4" t="s">
        <v>8606</v>
      </c>
      <c r="D302" s="4" t="s">
        <v>554</v>
      </c>
      <c r="E302" s="28" t="s">
        <v>555</v>
      </c>
      <c r="F302" s="4">
        <f t="shared" si="25"/>
        <v>1</v>
      </c>
      <c r="G302" s="4" t="s">
        <v>803</v>
      </c>
      <c r="H302" s="4" t="s">
        <v>296</v>
      </c>
      <c r="I302" s="4" t="s">
        <v>8613</v>
      </c>
      <c r="J302" s="4" t="s">
        <v>5167</v>
      </c>
      <c r="L302" s="4" t="s">
        <v>312</v>
      </c>
      <c r="M302" s="4">
        <f>IF(L302="비해당","-",VLOOKUP(G302,자격증backdata!A:E,3,0))</f>
        <v>1</v>
      </c>
      <c r="N302" s="4" t="str">
        <f>IF(L302="비해당","-",VLOOKUP(G302,자격증backdata!A:E,5,0))</f>
        <v>한국사</v>
      </c>
      <c r="O302" s="4">
        <f>IF(L302="비해당","-",IF(M302=1,VLOOKUP(G302,자격증backdata!A:E,4,0),0))</f>
        <v>3</v>
      </c>
      <c r="P302" s="4">
        <f t="shared" si="26"/>
        <v>3</v>
      </c>
      <c r="Q302" s="4">
        <f t="shared" si="27"/>
        <v>0</v>
      </c>
      <c r="R302" s="4">
        <f t="shared" si="28"/>
        <v>3</v>
      </c>
      <c r="S302" s="4">
        <f t="shared" si="29"/>
        <v>0</v>
      </c>
    </row>
    <row r="303" spans="1:19" ht="39.950000000000003" customHeight="1" x14ac:dyDescent="0.3">
      <c r="A303" s="29">
        <f t="shared" si="24"/>
        <v>184</v>
      </c>
      <c r="B303" s="29" t="s">
        <v>8660</v>
      </c>
      <c r="C303" s="29" t="s">
        <v>8661</v>
      </c>
      <c r="D303" s="4" t="s">
        <v>554</v>
      </c>
      <c r="E303" s="30" t="s">
        <v>555</v>
      </c>
      <c r="F303" s="29">
        <f t="shared" si="25"/>
        <v>1</v>
      </c>
      <c r="G303" s="29" t="s">
        <v>8201</v>
      </c>
      <c r="H303" s="29" t="s">
        <v>1623</v>
      </c>
      <c r="I303" s="29" t="s">
        <v>8667</v>
      </c>
      <c r="J303" s="29" t="s">
        <v>6121</v>
      </c>
      <c r="L303" s="29" t="s">
        <v>312</v>
      </c>
      <c r="M303" s="29">
        <f>IF(L303="비해당","-",VLOOKUP(G303,자격증backdata!A:E,3,0))</f>
        <v>0</v>
      </c>
      <c r="N303" s="29" t="str">
        <f>IF(L303="비해당","-",VLOOKUP(G303,자격증backdata!A:E,5,0))</f>
        <v>-</v>
      </c>
      <c r="O303" s="29">
        <f>IF(L303="비해당","-",IF(M303=1,VLOOKUP(G303,자격증backdata!A:E,4,0),0))</f>
        <v>0</v>
      </c>
      <c r="P303" s="29">
        <f t="shared" si="26"/>
        <v>0</v>
      </c>
      <c r="Q303" s="29">
        <f t="shared" si="27"/>
        <v>0</v>
      </c>
      <c r="R303" s="29">
        <f t="shared" si="28"/>
        <v>0</v>
      </c>
      <c r="S303" s="29">
        <f t="shared" si="29"/>
        <v>0</v>
      </c>
    </row>
    <row r="304" spans="1:19" ht="39.950000000000003" customHeight="1" x14ac:dyDescent="0.3">
      <c r="A304" s="29">
        <f t="shared" si="24"/>
        <v>184</v>
      </c>
      <c r="B304" s="29" t="s">
        <v>8660</v>
      </c>
      <c r="C304" s="29" t="s">
        <v>8661</v>
      </c>
      <c r="D304" s="4" t="s">
        <v>554</v>
      </c>
      <c r="E304" s="30" t="s">
        <v>555</v>
      </c>
      <c r="F304" s="29">
        <f t="shared" si="25"/>
        <v>2</v>
      </c>
      <c r="G304" s="29" t="s">
        <v>1555</v>
      </c>
      <c r="H304" s="29" t="s">
        <v>459</v>
      </c>
      <c r="I304" s="29" t="s">
        <v>8668</v>
      </c>
      <c r="J304" s="29" t="s">
        <v>8669</v>
      </c>
      <c r="L304" s="29" t="s">
        <v>312</v>
      </c>
      <c r="M304" s="29">
        <f>IF(L304="비해당","-",VLOOKUP(G304,자격증backdata!A:E,3,0))</f>
        <v>0</v>
      </c>
      <c r="N304" s="29" t="str">
        <f>IF(L304="비해당","-",VLOOKUP(G304,자격증backdata!A:E,5,0))</f>
        <v>-</v>
      </c>
      <c r="O304" s="29">
        <f>IF(L304="비해당","-",IF(M304=1,VLOOKUP(G304,자격증backdata!A:E,4,0),0))</f>
        <v>0</v>
      </c>
      <c r="P304" s="29">
        <f t="shared" si="26"/>
        <v>0</v>
      </c>
      <c r="Q304" s="29">
        <f t="shared" si="27"/>
        <v>0</v>
      </c>
      <c r="R304" s="29">
        <f t="shared" si="28"/>
        <v>0</v>
      </c>
      <c r="S304" s="29">
        <f t="shared" si="29"/>
        <v>0</v>
      </c>
    </row>
    <row r="305" spans="1:19" ht="39.950000000000003" customHeight="1" x14ac:dyDescent="0.3">
      <c r="A305" s="4">
        <f t="shared" si="24"/>
        <v>185</v>
      </c>
      <c r="B305" s="4" t="s">
        <v>8714</v>
      </c>
      <c r="C305" s="4" t="s">
        <v>8715</v>
      </c>
      <c r="D305" s="4" t="s">
        <v>554</v>
      </c>
      <c r="E305" s="28" t="s">
        <v>555</v>
      </c>
      <c r="F305" s="4">
        <f t="shared" si="25"/>
        <v>1</v>
      </c>
      <c r="G305" s="4" t="s">
        <v>458</v>
      </c>
      <c r="H305" s="4" t="s">
        <v>459</v>
      </c>
      <c r="I305" s="4" t="s">
        <v>8729</v>
      </c>
      <c r="J305" s="4" t="s">
        <v>8480</v>
      </c>
      <c r="L305" s="4" t="s">
        <v>312</v>
      </c>
      <c r="M305" s="4">
        <f>IF(L305="비해당","-",VLOOKUP(G305,자격증backdata!A:E,3,0))</f>
        <v>1</v>
      </c>
      <c r="N305" s="4" t="str">
        <f>IF(L305="비해당","-",VLOOKUP(G305,자격증backdata!A:E,5,0))</f>
        <v>국가기술</v>
      </c>
      <c r="O305" s="4">
        <f>IF(L305="비해당","-",IF(M305=1,VLOOKUP(G305,자격증backdata!A:E,4,0),0))</f>
        <v>5</v>
      </c>
      <c r="P305" s="4">
        <f t="shared" si="26"/>
        <v>5</v>
      </c>
      <c r="Q305" s="4">
        <f t="shared" si="27"/>
        <v>5</v>
      </c>
      <c r="R305" s="4">
        <f t="shared" si="28"/>
        <v>10</v>
      </c>
      <c r="S305" s="4">
        <f t="shared" si="29"/>
        <v>0</v>
      </c>
    </row>
    <row r="306" spans="1:19" ht="39.950000000000003" customHeight="1" x14ac:dyDescent="0.3">
      <c r="A306" s="4">
        <f t="shared" si="24"/>
        <v>185</v>
      </c>
      <c r="B306" s="4" t="s">
        <v>8714</v>
      </c>
      <c r="C306" s="4" t="s">
        <v>8715</v>
      </c>
      <c r="D306" s="4" t="s">
        <v>554</v>
      </c>
      <c r="E306" s="28" t="s">
        <v>555</v>
      </c>
      <c r="F306" s="4">
        <f t="shared" si="25"/>
        <v>2</v>
      </c>
      <c r="G306" s="4" t="s">
        <v>295</v>
      </c>
      <c r="H306" s="4" t="s">
        <v>296</v>
      </c>
      <c r="I306" s="4" t="s">
        <v>8730</v>
      </c>
      <c r="J306" s="4" t="s">
        <v>298</v>
      </c>
      <c r="L306" s="4" t="s">
        <v>312</v>
      </c>
      <c r="M306" s="4">
        <f>IF(L306="비해당","-",VLOOKUP(G306,자격증backdata!A:E,3,0))</f>
        <v>1</v>
      </c>
      <c r="N306" s="4" t="str">
        <f>IF(L306="비해당","-",VLOOKUP(G306,자격증backdata!A:E,5,0))</f>
        <v>한국사</v>
      </c>
      <c r="O306" s="4">
        <f>IF(L306="비해당","-",IF(M306=1,VLOOKUP(G306,자격증backdata!A:E,4,0),0))</f>
        <v>5</v>
      </c>
      <c r="P306" s="4">
        <f t="shared" si="26"/>
        <v>5</v>
      </c>
      <c r="Q306" s="4">
        <f t="shared" si="27"/>
        <v>5</v>
      </c>
      <c r="R306" s="4">
        <f t="shared" si="28"/>
        <v>10</v>
      </c>
      <c r="S306" s="4">
        <f t="shared" si="29"/>
        <v>0</v>
      </c>
    </row>
    <row r="307" spans="1:19" ht="39.950000000000003" customHeight="1" x14ac:dyDescent="0.3">
      <c r="A307" s="29">
        <f t="shared" si="24"/>
        <v>186</v>
      </c>
      <c r="B307" s="29" t="s">
        <v>8857</v>
      </c>
      <c r="C307" s="29" t="s">
        <v>8858</v>
      </c>
      <c r="D307" s="4" t="s">
        <v>554</v>
      </c>
      <c r="E307" s="30" t="s">
        <v>555</v>
      </c>
      <c r="F307" s="29">
        <f t="shared" si="25"/>
        <v>1</v>
      </c>
      <c r="G307" s="29" t="s">
        <v>458</v>
      </c>
      <c r="H307" s="29" t="s">
        <v>459</v>
      </c>
      <c r="I307" s="29" t="s">
        <v>8864</v>
      </c>
      <c r="J307" s="29" t="s">
        <v>926</v>
      </c>
      <c r="L307" s="29" t="s">
        <v>312</v>
      </c>
      <c r="M307" s="29">
        <f>IF(L307="비해당","-",VLOOKUP(G307,자격증backdata!A:E,3,0))</f>
        <v>1</v>
      </c>
      <c r="N307" s="29" t="str">
        <f>IF(L307="비해당","-",VLOOKUP(G307,자격증backdata!A:E,5,0))</f>
        <v>국가기술</v>
      </c>
      <c r="O307" s="29">
        <f>IF(L307="비해당","-",IF(M307=1,VLOOKUP(G307,자격증backdata!A:E,4,0),0))</f>
        <v>5</v>
      </c>
      <c r="P307" s="29">
        <f t="shared" si="26"/>
        <v>3</v>
      </c>
      <c r="Q307" s="29">
        <f t="shared" si="27"/>
        <v>5</v>
      </c>
      <c r="R307" s="29">
        <f t="shared" si="28"/>
        <v>8</v>
      </c>
      <c r="S307" s="29">
        <f t="shared" si="29"/>
        <v>0</v>
      </c>
    </row>
    <row r="308" spans="1:19" ht="39.950000000000003" customHeight="1" x14ac:dyDescent="0.3">
      <c r="A308" s="29">
        <f t="shared" si="24"/>
        <v>186</v>
      </c>
      <c r="B308" s="29" t="s">
        <v>8857</v>
      </c>
      <c r="C308" s="29" t="s">
        <v>8858</v>
      </c>
      <c r="D308" s="4" t="s">
        <v>554</v>
      </c>
      <c r="E308" s="30" t="s">
        <v>555</v>
      </c>
      <c r="F308" s="29">
        <f t="shared" si="25"/>
        <v>2</v>
      </c>
      <c r="G308" s="29" t="s">
        <v>803</v>
      </c>
      <c r="H308" s="29" t="s">
        <v>296</v>
      </c>
      <c r="I308" s="29" t="s">
        <v>8865</v>
      </c>
      <c r="J308" s="29" t="s">
        <v>421</v>
      </c>
      <c r="L308" s="29" t="s">
        <v>312</v>
      </c>
      <c r="M308" s="29">
        <f>IF(L308="비해당","-",VLOOKUP(G308,자격증backdata!A:E,3,0))</f>
        <v>1</v>
      </c>
      <c r="N308" s="29" t="str">
        <f>IF(L308="비해당","-",VLOOKUP(G308,자격증backdata!A:E,5,0))</f>
        <v>한국사</v>
      </c>
      <c r="O308" s="29">
        <f>IF(L308="비해당","-",IF(M308=1,VLOOKUP(G308,자격증backdata!A:E,4,0),0))</f>
        <v>3</v>
      </c>
      <c r="P308" s="29">
        <f t="shared" si="26"/>
        <v>3</v>
      </c>
      <c r="Q308" s="29">
        <f t="shared" si="27"/>
        <v>5</v>
      </c>
      <c r="R308" s="29">
        <f t="shared" si="28"/>
        <v>8</v>
      </c>
      <c r="S308" s="29">
        <f t="shared" si="29"/>
        <v>0</v>
      </c>
    </row>
    <row r="309" spans="1:19" ht="39.950000000000003" customHeight="1" x14ac:dyDescent="0.3">
      <c r="A309" s="4">
        <f t="shared" si="24"/>
        <v>187</v>
      </c>
      <c r="B309" s="4" t="s">
        <v>8945</v>
      </c>
      <c r="C309" s="4" t="s">
        <v>8946</v>
      </c>
      <c r="D309" s="4" t="s">
        <v>554</v>
      </c>
      <c r="E309" s="28" t="s">
        <v>555</v>
      </c>
      <c r="F309" s="4">
        <f t="shared" si="25"/>
        <v>1</v>
      </c>
      <c r="G309" s="4" t="s">
        <v>295</v>
      </c>
      <c r="H309" s="4" t="s">
        <v>8952</v>
      </c>
      <c r="I309" s="4" t="s">
        <v>8952</v>
      </c>
      <c r="J309" s="4" t="s">
        <v>2272</v>
      </c>
      <c r="L309" s="4" t="s">
        <v>312</v>
      </c>
      <c r="M309" s="4">
        <f>IF(L309="비해당","-",VLOOKUP(G309,자격증backdata!A:E,3,0))</f>
        <v>1</v>
      </c>
      <c r="N309" s="4" t="str">
        <f>IF(L309="비해당","-",VLOOKUP(G309,자격증backdata!A:E,5,0))</f>
        <v>한국사</v>
      </c>
      <c r="O309" s="4">
        <f>IF(L309="비해당","-",IF(M309=1,VLOOKUP(G309,자격증backdata!A:E,4,0),0))</f>
        <v>5</v>
      </c>
      <c r="P309" s="4">
        <f t="shared" si="26"/>
        <v>5</v>
      </c>
      <c r="Q309" s="4">
        <f t="shared" si="27"/>
        <v>5</v>
      </c>
      <c r="R309" s="4">
        <f t="shared" si="28"/>
        <v>10</v>
      </c>
      <c r="S309" s="4">
        <f t="shared" si="29"/>
        <v>0</v>
      </c>
    </row>
    <row r="310" spans="1:19" ht="39.950000000000003" customHeight="1" x14ac:dyDescent="0.3">
      <c r="A310" s="4">
        <f t="shared" si="24"/>
        <v>187</v>
      </c>
      <c r="B310" s="4" t="s">
        <v>8945</v>
      </c>
      <c r="C310" s="4" t="s">
        <v>8946</v>
      </c>
      <c r="D310" s="4" t="s">
        <v>554</v>
      </c>
      <c r="E310" s="28" t="s">
        <v>555</v>
      </c>
      <c r="F310" s="4">
        <f t="shared" si="25"/>
        <v>2</v>
      </c>
      <c r="G310" s="4" t="s">
        <v>458</v>
      </c>
      <c r="H310" s="4" t="s">
        <v>459</v>
      </c>
      <c r="I310" s="4" t="s">
        <v>8953</v>
      </c>
      <c r="J310" s="4" t="s">
        <v>8954</v>
      </c>
      <c r="L310" s="4" t="s">
        <v>312</v>
      </c>
      <c r="M310" s="4">
        <f>IF(L310="비해당","-",VLOOKUP(G310,자격증backdata!A:E,3,0))</f>
        <v>1</v>
      </c>
      <c r="N310" s="4" t="str">
        <f>IF(L310="비해당","-",VLOOKUP(G310,자격증backdata!A:E,5,0))</f>
        <v>국가기술</v>
      </c>
      <c r="O310" s="4">
        <f>IF(L310="비해당","-",IF(M310=1,VLOOKUP(G310,자격증backdata!A:E,4,0),0))</f>
        <v>5</v>
      </c>
      <c r="P310" s="4">
        <f t="shared" si="26"/>
        <v>5</v>
      </c>
      <c r="Q310" s="4">
        <f t="shared" si="27"/>
        <v>5</v>
      </c>
      <c r="R310" s="4">
        <f t="shared" si="28"/>
        <v>10</v>
      </c>
      <c r="S310" s="4">
        <f t="shared" si="29"/>
        <v>0</v>
      </c>
    </row>
    <row r="311" spans="1:19" ht="39.950000000000003" customHeight="1" x14ac:dyDescent="0.3">
      <c r="A311" s="29">
        <f t="shared" si="24"/>
        <v>188</v>
      </c>
      <c r="B311" s="29" t="s">
        <v>8995</v>
      </c>
      <c r="C311" s="29" t="s">
        <v>8996</v>
      </c>
      <c r="D311" s="4" t="s">
        <v>554</v>
      </c>
      <c r="E311" s="30" t="s">
        <v>555</v>
      </c>
      <c r="F311" s="29">
        <f t="shared" si="25"/>
        <v>1</v>
      </c>
      <c r="G311" s="29" t="s">
        <v>568</v>
      </c>
      <c r="H311" s="29" t="s">
        <v>459</v>
      </c>
      <c r="I311" s="29" t="s">
        <v>9002</v>
      </c>
      <c r="J311" s="29" t="s">
        <v>9003</v>
      </c>
      <c r="L311" s="29" t="s">
        <v>312</v>
      </c>
      <c r="M311" s="29">
        <f>IF(L311="비해당","-",VLOOKUP(G311,자격증backdata!A:E,3,0))</f>
        <v>1</v>
      </c>
      <c r="N311" s="29" t="str">
        <f>IF(L311="비해당","-",VLOOKUP(G311,자격증backdata!A:E,5,0))</f>
        <v>국가기술</v>
      </c>
      <c r="O311" s="29">
        <f>IF(L311="비해당","-",IF(M311=1,VLOOKUP(G311,자격증backdata!A:E,4,0),0))</f>
        <v>3</v>
      </c>
      <c r="P311" s="29">
        <f t="shared" si="26"/>
        <v>0</v>
      </c>
      <c r="Q311" s="29">
        <f t="shared" si="27"/>
        <v>3</v>
      </c>
      <c r="R311" s="29">
        <f t="shared" si="28"/>
        <v>3</v>
      </c>
      <c r="S311" s="29">
        <f t="shared" si="29"/>
        <v>0</v>
      </c>
    </row>
    <row r="312" spans="1:19" ht="39.950000000000003" customHeight="1" x14ac:dyDescent="0.3">
      <c r="A312" s="4">
        <f t="shared" si="24"/>
        <v>189</v>
      </c>
      <c r="B312" s="4" t="s">
        <v>9037</v>
      </c>
      <c r="C312" s="4" t="s">
        <v>9038</v>
      </c>
      <c r="D312" s="4" t="s">
        <v>554</v>
      </c>
      <c r="E312" s="28" t="s">
        <v>555</v>
      </c>
      <c r="F312" s="4">
        <f t="shared" si="25"/>
        <v>1</v>
      </c>
      <c r="G312" s="4" t="s">
        <v>295</v>
      </c>
      <c r="H312" s="4" t="s">
        <v>296</v>
      </c>
      <c r="I312" s="4" t="s">
        <v>9044</v>
      </c>
      <c r="J312" s="4" t="s">
        <v>600</v>
      </c>
      <c r="L312" s="4" t="s">
        <v>312</v>
      </c>
      <c r="M312" s="4">
        <f>IF(L312="비해당","-",VLOOKUP(G312,자격증backdata!A:E,3,0))</f>
        <v>1</v>
      </c>
      <c r="N312" s="4" t="str">
        <f>IF(L312="비해당","-",VLOOKUP(G312,자격증backdata!A:E,5,0))</f>
        <v>한국사</v>
      </c>
      <c r="O312" s="4">
        <f>IF(L312="비해당","-",IF(M312=1,VLOOKUP(G312,자격증backdata!A:E,4,0),0))</f>
        <v>5</v>
      </c>
      <c r="P312" s="4">
        <f t="shared" si="26"/>
        <v>5</v>
      </c>
      <c r="Q312" s="4">
        <f t="shared" si="27"/>
        <v>0</v>
      </c>
      <c r="R312" s="4">
        <f t="shared" si="28"/>
        <v>5</v>
      </c>
      <c r="S312" s="4">
        <f t="shared" si="29"/>
        <v>0</v>
      </c>
    </row>
    <row r="313" spans="1:19" ht="39.950000000000003" customHeight="1" x14ac:dyDescent="0.3">
      <c r="A313" s="29">
        <f t="shared" si="24"/>
        <v>190</v>
      </c>
      <c r="B313" s="29" t="s">
        <v>9174</v>
      </c>
      <c r="C313" s="29" t="s">
        <v>9175</v>
      </c>
      <c r="D313" s="4" t="s">
        <v>554</v>
      </c>
      <c r="E313" s="30" t="s">
        <v>555</v>
      </c>
      <c r="F313" s="29">
        <f t="shared" si="25"/>
        <v>1</v>
      </c>
      <c r="G313" s="29" t="s">
        <v>458</v>
      </c>
      <c r="H313" s="29" t="s">
        <v>459</v>
      </c>
      <c r="I313" s="29" t="s">
        <v>9188</v>
      </c>
      <c r="J313" s="29" t="s">
        <v>2383</v>
      </c>
      <c r="L313" s="29" t="s">
        <v>312</v>
      </c>
      <c r="M313" s="29">
        <f>IF(L313="비해당","-",VLOOKUP(G313,자격증backdata!A:E,3,0))</f>
        <v>1</v>
      </c>
      <c r="N313" s="29" t="str">
        <f>IF(L313="비해당","-",VLOOKUP(G313,자격증backdata!A:E,5,0))</f>
        <v>국가기술</v>
      </c>
      <c r="O313" s="29">
        <f>IF(L313="비해당","-",IF(M313=1,VLOOKUP(G313,자격증backdata!A:E,4,0),0))</f>
        <v>5</v>
      </c>
      <c r="P313" s="29">
        <f t="shared" si="26"/>
        <v>5</v>
      </c>
      <c r="Q313" s="29">
        <f t="shared" si="27"/>
        <v>5</v>
      </c>
      <c r="R313" s="29">
        <f t="shared" si="28"/>
        <v>10</v>
      </c>
      <c r="S313" s="29">
        <f t="shared" si="29"/>
        <v>0</v>
      </c>
    </row>
    <row r="314" spans="1:19" ht="39.950000000000003" customHeight="1" x14ac:dyDescent="0.3">
      <c r="A314" s="29">
        <f t="shared" si="24"/>
        <v>190</v>
      </c>
      <c r="B314" s="29" t="s">
        <v>9174</v>
      </c>
      <c r="C314" s="29" t="s">
        <v>9175</v>
      </c>
      <c r="D314" s="4" t="s">
        <v>554</v>
      </c>
      <c r="E314" s="30" t="s">
        <v>555</v>
      </c>
      <c r="F314" s="29">
        <f t="shared" si="25"/>
        <v>2</v>
      </c>
      <c r="G314" s="29" t="s">
        <v>295</v>
      </c>
      <c r="H314" s="29" t="s">
        <v>296</v>
      </c>
      <c r="I314" s="29" t="s">
        <v>9189</v>
      </c>
      <c r="J314" s="29" t="s">
        <v>1050</v>
      </c>
      <c r="L314" s="29" t="s">
        <v>312</v>
      </c>
      <c r="M314" s="29">
        <f>IF(L314="비해당","-",VLOOKUP(G314,자격증backdata!A:E,3,0))</f>
        <v>1</v>
      </c>
      <c r="N314" s="29" t="str">
        <f>IF(L314="비해당","-",VLOOKUP(G314,자격증backdata!A:E,5,0))</f>
        <v>한국사</v>
      </c>
      <c r="O314" s="29">
        <f>IF(L314="비해당","-",IF(M314=1,VLOOKUP(G314,자격증backdata!A:E,4,0),0))</f>
        <v>5</v>
      </c>
      <c r="P314" s="29">
        <f t="shared" si="26"/>
        <v>5</v>
      </c>
      <c r="Q314" s="29">
        <f t="shared" si="27"/>
        <v>5</v>
      </c>
      <c r="R314" s="29">
        <f t="shared" si="28"/>
        <v>10</v>
      </c>
      <c r="S314" s="29">
        <f t="shared" si="29"/>
        <v>0</v>
      </c>
    </row>
    <row r="315" spans="1:19" ht="39.950000000000003" customHeight="1" x14ac:dyDescent="0.3">
      <c r="A315" s="4">
        <f t="shared" si="24"/>
        <v>191</v>
      </c>
      <c r="B315" s="4" t="s">
        <v>9216</v>
      </c>
      <c r="C315" s="4" t="s">
        <v>9217</v>
      </c>
      <c r="D315" s="4" t="s">
        <v>554</v>
      </c>
      <c r="E315" s="28" t="s">
        <v>555</v>
      </c>
      <c r="F315" s="4">
        <f t="shared" si="25"/>
        <v>1</v>
      </c>
      <c r="G315" s="4" t="s">
        <v>568</v>
      </c>
      <c r="H315" s="4" t="s">
        <v>459</v>
      </c>
      <c r="I315" s="4" t="s">
        <v>9224</v>
      </c>
      <c r="J315" s="4" t="s">
        <v>2404</v>
      </c>
      <c r="L315" s="4" t="s">
        <v>312</v>
      </c>
      <c r="M315" s="4">
        <f>IF(L315="비해당","-",VLOOKUP(G315,자격증backdata!A:E,3,0))</f>
        <v>1</v>
      </c>
      <c r="N315" s="4" t="str">
        <f>IF(L315="비해당","-",VLOOKUP(G315,자격증backdata!A:E,5,0))</f>
        <v>국가기술</v>
      </c>
      <c r="O315" s="4">
        <f>IF(L315="비해당","-",IF(M315=1,VLOOKUP(G315,자격증backdata!A:E,4,0),0))</f>
        <v>3</v>
      </c>
      <c r="P315" s="4">
        <f t="shared" si="26"/>
        <v>0</v>
      </c>
      <c r="Q315" s="4">
        <f t="shared" si="27"/>
        <v>3</v>
      </c>
      <c r="R315" s="4">
        <f t="shared" si="28"/>
        <v>3</v>
      </c>
      <c r="S315" s="4">
        <f t="shared" si="29"/>
        <v>0</v>
      </c>
    </row>
    <row r="316" spans="1:19" ht="39.950000000000003" customHeight="1" x14ac:dyDescent="0.3">
      <c r="A316" s="4">
        <f t="shared" si="24"/>
        <v>191</v>
      </c>
      <c r="B316" s="4" t="s">
        <v>9216</v>
      </c>
      <c r="C316" s="4" t="s">
        <v>9217</v>
      </c>
      <c r="D316" s="4" t="s">
        <v>554</v>
      </c>
      <c r="E316" s="28" t="s">
        <v>555</v>
      </c>
      <c r="F316" s="4">
        <f t="shared" si="25"/>
        <v>2</v>
      </c>
      <c r="G316" s="4" t="s">
        <v>366</v>
      </c>
      <c r="H316" s="4" t="s">
        <v>2996</v>
      </c>
      <c r="I316" s="4" t="s">
        <v>9225</v>
      </c>
      <c r="J316" s="4" t="s">
        <v>4512</v>
      </c>
      <c r="L316" s="4" t="s">
        <v>312</v>
      </c>
      <c r="M316" s="4">
        <f>IF(L316="비해당","-",VLOOKUP(G316,자격증backdata!A:E,3,0))</f>
        <v>1</v>
      </c>
      <c r="N316" s="4" t="str">
        <f>IF(L316="비해당","-",VLOOKUP(G316,자격증backdata!A:E,5,0))</f>
        <v>국가기술</v>
      </c>
      <c r="O316" s="4">
        <f>IF(L316="비해당","-",IF(M316=1,VLOOKUP(G316,자격증backdata!A:E,4,0),0))</f>
        <v>3</v>
      </c>
      <c r="P316" s="4">
        <f t="shared" si="26"/>
        <v>0</v>
      </c>
      <c r="Q316" s="4">
        <f t="shared" si="27"/>
        <v>3</v>
      </c>
      <c r="R316" s="4">
        <f t="shared" si="28"/>
        <v>3</v>
      </c>
      <c r="S316" s="4">
        <f t="shared" si="29"/>
        <v>0</v>
      </c>
    </row>
    <row r="317" spans="1:19" ht="39.950000000000003" customHeight="1" x14ac:dyDescent="0.3">
      <c r="A317" s="29">
        <f t="shared" si="24"/>
        <v>192</v>
      </c>
      <c r="B317" s="29" t="s">
        <v>9324</v>
      </c>
      <c r="C317" s="29" t="s">
        <v>9325</v>
      </c>
      <c r="D317" s="4" t="s">
        <v>554</v>
      </c>
      <c r="E317" s="30" t="s">
        <v>555</v>
      </c>
      <c r="F317" s="29">
        <f t="shared" si="25"/>
        <v>1</v>
      </c>
      <c r="G317" s="29" t="s">
        <v>458</v>
      </c>
      <c r="H317" s="29" t="s">
        <v>459</v>
      </c>
      <c r="I317" s="29" t="s">
        <v>9331</v>
      </c>
      <c r="J317" s="29" t="s">
        <v>2885</v>
      </c>
      <c r="L317" s="29" t="s">
        <v>312</v>
      </c>
      <c r="M317" s="29">
        <f>IF(L317="비해당","-",VLOOKUP(G317,자격증backdata!A:E,3,0))</f>
        <v>1</v>
      </c>
      <c r="N317" s="29" t="str">
        <f>IF(L317="비해당","-",VLOOKUP(G317,자격증backdata!A:E,5,0))</f>
        <v>국가기술</v>
      </c>
      <c r="O317" s="29">
        <f>IF(L317="비해당","-",IF(M317=1,VLOOKUP(G317,자격증backdata!A:E,4,0),0))</f>
        <v>5</v>
      </c>
      <c r="P317" s="29">
        <f t="shared" si="26"/>
        <v>5</v>
      </c>
      <c r="Q317" s="29">
        <f t="shared" si="27"/>
        <v>5</v>
      </c>
      <c r="R317" s="29">
        <f t="shared" si="28"/>
        <v>10</v>
      </c>
      <c r="S317" s="29">
        <f t="shared" si="29"/>
        <v>0</v>
      </c>
    </row>
    <row r="318" spans="1:19" ht="39.950000000000003" customHeight="1" x14ac:dyDescent="0.3">
      <c r="A318" s="29">
        <f t="shared" si="24"/>
        <v>192</v>
      </c>
      <c r="B318" s="29" t="s">
        <v>9324</v>
      </c>
      <c r="C318" s="29" t="s">
        <v>9325</v>
      </c>
      <c r="D318" s="4" t="s">
        <v>554</v>
      </c>
      <c r="E318" s="30" t="s">
        <v>555</v>
      </c>
      <c r="F318" s="29">
        <f t="shared" si="25"/>
        <v>2</v>
      </c>
      <c r="G318" s="29" t="s">
        <v>295</v>
      </c>
      <c r="H318" s="29" t="s">
        <v>296</v>
      </c>
      <c r="I318" s="29" t="s">
        <v>9332</v>
      </c>
      <c r="J318" s="29" t="s">
        <v>2601</v>
      </c>
      <c r="L318" s="29" t="s">
        <v>312</v>
      </c>
      <c r="M318" s="29">
        <f>IF(L318="비해당","-",VLOOKUP(G318,자격증backdata!A:E,3,0))</f>
        <v>1</v>
      </c>
      <c r="N318" s="29" t="str">
        <f>IF(L318="비해당","-",VLOOKUP(G318,자격증backdata!A:E,5,0))</f>
        <v>한국사</v>
      </c>
      <c r="O318" s="29">
        <f>IF(L318="비해당","-",IF(M318=1,VLOOKUP(G318,자격증backdata!A:E,4,0),0))</f>
        <v>5</v>
      </c>
      <c r="P318" s="29">
        <f t="shared" si="26"/>
        <v>5</v>
      </c>
      <c r="Q318" s="29">
        <f t="shared" si="27"/>
        <v>5</v>
      </c>
      <c r="R318" s="29">
        <f t="shared" si="28"/>
        <v>10</v>
      </c>
      <c r="S318" s="29">
        <f t="shared" si="29"/>
        <v>0</v>
      </c>
    </row>
    <row r="319" spans="1:19" ht="39.950000000000003" customHeight="1" x14ac:dyDescent="0.3">
      <c r="A319" s="4">
        <f t="shared" si="24"/>
        <v>193</v>
      </c>
      <c r="B319" s="4" t="s">
        <v>9400</v>
      </c>
      <c r="C319" s="4" t="s">
        <v>9401</v>
      </c>
      <c r="D319" s="4" t="s">
        <v>554</v>
      </c>
      <c r="E319" s="28" t="s">
        <v>555</v>
      </c>
      <c r="F319" s="4">
        <f t="shared" si="25"/>
        <v>1</v>
      </c>
      <c r="G319" s="4" t="s">
        <v>366</v>
      </c>
      <c r="H319" s="4" t="s">
        <v>367</v>
      </c>
      <c r="I319" s="4" t="s">
        <v>9408</v>
      </c>
      <c r="J319" s="4" t="s">
        <v>281</v>
      </c>
      <c r="L319" s="4" t="s">
        <v>312</v>
      </c>
      <c r="M319" s="4">
        <f>IF(L319="비해당","-",VLOOKUP(G319,자격증backdata!A:E,3,0))</f>
        <v>1</v>
      </c>
      <c r="N319" s="4" t="str">
        <f>IF(L319="비해당","-",VLOOKUP(G319,자격증backdata!A:E,5,0))</f>
        <v>국가기술</v>
      </c>
      <c r="O319" s="4">
        <f>IF(L319="비해당","-",IF(M319=1,VLOOKUP(G319,자격증backdata!A:E,4,0),0))</f>
        <v>3</v>
      </c>
      <c r="P319" s="4">
        <f t="shared" si="26"/>
        <v>3</v>
      </c>
      <c r="Q319" s="4">
        <f t="shared" si="27"/>
        <v>3</v>
      </c>
      <c r="R319" s="4">
        <f t="shared" si="28"/>
        <v>6</v>
      </c>
      <c r="S319" s="4">
        <f t="shared" si="29"/>
        <v>0</v>
      </c>
    </row>
    <row r="320" spans="1:19" ht="39.950000000000003" customHeight="1" x14ac:dyDescent="0.3">
      <c r="A320" s="4">
        <f t="shared" si="24"/>
        <v>193</v>
      </c>
      <c r="B320" s="4" t="s">
        <v>9400</v>
      </c>
      <c r="C320" s="4" t="s">
        <v>9401</v>
      </c>
      <c r="D320" s="4" t="s">
        <v>554</v>
      </c>
      <c r="E320" s="28" t="s">
        <v>555</v>
      </c>
      <c r="F320" s="4">
        <f t="shared" si="25"/>
        <v>2</v>
      </c>
      <c r="G320" s="4" t="s">
        <v>803</v>
      </c>
      <c r="H320" s="4" t="s">
        <v>296</v>
      </c>
      <c r="I320" s="4" t="s">
        <v>9409</v>
      </c>
      <c r="J320" s="4" t="s">
        <v>2265</v>
      </c>
      <c r="L320" s="4" t="s">
        <v>312</v>
      </c>
      <c r="M320" s="4">
        <f>IF(L320="비해당","-",VLOOKUP(G320,자격증backdata!A:E,3,0))</f>
        <v>1</v>
      </c>
      <c r="N320" s="4" t="str">
        <f>IF(L320="비해당","-",VLOOKUP(G320,자격증backdata!A:E,5,0))</f>
        <v>한국사</v>
      </c>
      <c r="O320" s="4">
        <f>IF(L320="비해당","-",IF(M320=1,VLOOKUP(G320,자격증backdata!A:E,4,0),0))</f>
        <v>3</v>
      </c>
      <c r="P320" s="4">
        <f t="shared" si="26"/>
        <v>3</v>
      </c>
      <c r="Q320" s="4">
        <f t="shared" si="27"/>
        <v>3</v>
      </c>
      <c r="R320" s="4">
        <f t="shared" si="28"/>
        <v>6</v>
      </c>
      <c r="S320" s="4">
        <f t="shared" si="29"/>
        <v>0</v>
      </c>
    </row>
    <row r="321" spans="1:19" ht="39.950000000000003" customHeight="1" x14ac:dyDescent="0.3">
      <c r="A321" s="29">
        <f t="shared" si="24"/>
        <v>194</v>
      </c>
      <c r="B321" s="29" t="s">
        <v>9496</v>
      </c>
      <c r="C321" s="29" t="s">
        <v>9497</v>
      </c>
      <c r="D321" s="4" t="s">
        <v>554</v>
      </c>
      <c r="E321" s="30" t="s">
        <v>555</v>
      </c>
      <c r="F321" s="29">
        <f t="shared" si="25"/>
        <v>1</v>
      </c>
      <c r="G321" s="29" t="s">
        <v>295</v>
      </c>
      <c r="H321" s="29" t="s">
        <v>296</v>
      </c>
      <c r="I321" s="29" t="s">
        <v>9504</v>
      </c>
      <c r="J321" s="29" t="s">
        <v>1064</v>
      </c>
      <c r="L321" s="29" t="s">
        <v>312</v>
      </c>
      <c r="M321" s="29">
        <f>IF(L321="비해당","-",VLOOKUP(G321,자격증backdata!A:E,3,0))</f>
        <v>1</v>
      </c>
      <c r="N321" s="29" t="str">
        <f>IF(L321="비해당","-",VLOOKUP(G321,자격증backdata!A:E,5,0))</f>
        <v>한국사</v>
      </c>
      <c r="O321" s="29">
        <f>IF(L321="비해당","-",IF(M321=1,VLOOKUP(G321,자격증backdata!A:E,4,0),0))</f>
        <v>5</v>
      </c>
      <c r="P321" s="29">
        <f t="shared" si="26"/>
        <v>5</v>
      </c>
      <c r="Q321" s="29">
        <f t="shared" si="27"/>
        <v>0</v>
      </c>
      <c r="R321" s="29">
        <f t="shared" si="28"/>
        <v>5</v>
      </c>
      <c r="S321" s="29">
        <f t="shared" si="29"/>
        <v>0</v>
      </c>
    </row>
    <row r="322" spans="1:19" ht="39.950000000000003" customHeight="1" x14ac:dyDescent="0.3">
      <c r="A322" s="29">
        <f t="shared" si="24"/>
        <v>194</v>
      </c>
      <c r="B322" s="29" t="s">
        <v>9496</v>
      </c>
      <c r="C322" s="29" t="s">
        <v>9497</v>
      </c>
      <c r="D322" s="4" t="s">
        <v>554</v>
      </c>
      <c r="E322" s="30" t="s">
        <v>555</v>
      </c>
      <c r="F322" s="29">
        <f t="shared" si="25"/>
        <v>2</v>
      </c>
      <c r="G322" s="29" t="s">
        <v>3978</v>
      </c>
      <c r="H322" s="29" t="s">
        <v>9505</v>
      </c>
      <c r="I322" s="29" t="s">
        <v>9506</v>
      </c>
      <c r="J322" s="29" t="s">
        <v>9507</v>
      </c>
      <c r="L322" s="29" t="s">
        <v>312</v>
      </c>
      <c r="M322" s="29">
        <f>IF(L322="비해당","-",VLOOKUP(G322,자격증backdata!A:E,3,0))</f>
        <v>0</v>
      </c>
      <c r="N322" s="29" t="str">
        <f>IF(L322="비해당","-",VLOOKUP(G322,자격증backdata!A:E,5,0))</f>
        <v>-</v>
      </c>
      <c r="O322" s="29">
        <f>IF(L322="비해당","-",IF(M322=1,VLOOKUP(G322,자격증backdata!A:E,4,0),0))</f>
        <v>0</v>
      </c>
      <c r="P322" s="29">
        <f t="shared" si="26"/>
        <v>5</v>
      </c>
      <c r="Q322" s="29">
        <f t="shared" si="27"/>
        <v>0</v>
      </c>
      <c r="R322" s="29">
        <f t="shared" si="28"/>
        <v>5</v>
      </c>
      <c r="S322" s="29">
        <f t="shared" si="29"/>
        <v>0</v>
      </c>
    </row>
    <row r="323" spans="1:19" ht="39.950000000000003" customHeight="1" x14ac:dyDescent="0.3">
      <c r="A323" s="4">
        <f t="shared" ref="A323:A386" si="30">IF(B323=B322,A322,SUM(A322,1))</f>
        <v>195</v>
      </c>
      <c r="B323" s="4" t="s">
        <v>9508</v>
      </c>
      <c r="C323" s="4" t="s">
        <v>9509</v>
      </c>
      <c r="D323" s="4" t="s">
        <v>554</v>
      </c>
      <c r="E323" s="28" t="s">
        <v>555</v>
      </c>
      <c r="F323" s="4">
        <f t="shared" ref="F323:F386" si="31">IF(B323=B322,SUM(F322,1),1)</f>
        <v>1</v>
      </c>
      <c r="G323" s="4" t="s">
        <v>1500</v>
      </c>
      <c r="H323" s="4" t="s">
        <v>367</v>
      </c>
      <c r="I323" s="4" t="s">
        <v>9516</v>
      </c>
      <c r="J323" s="4" t="s">
        <v>4490</v>
      </c>
      <c r="L323" s="4" t="s">
        <v>312</v>
      </c>
      <c r="M323" s="4">
        <f>IF(L323="비해당","-",VLOOKUP(G323,자격증backdata!A:E,3,0))</f>
        <v>1</v>
      </c>
      <c r="N323" s="4" t="str">
        <f>IF(L323="비해당","-",VLOOKUP(G323,자격증backdata!A:E,5,0))</f>
        <v>국가기술</v>
      </c>
      <c r="O323" s="4">
        <f>IF(L323="비해당","-",IF(M323=1,VLOOKUP(G323,자격증backdata!A:E,4,0),0))</f>
        <v>5</v>
      </c>
      <c r="P323" s="4">
        <f t="shared" ref="P323:P386" si="32">_xlfn.MAXIFS(O:O,B:B,B323,N:N,"한국사")</f>
        <v>3</v>
      </c>
      <c r="Q323" s="4">
        <f t="shared" ref="Q323:Q386" si="33">_xlfn.MAXIFS(O:O,B:B,B323,N:N,"국가기술")</f>
        <v>5</v>
      </c>
      <c r="R323" s="4">
        <f t="shared" ref="R323:R386" si="34">SUM(P323:Q323)</f>
        <v>8</v>
      </c>
      <c r="S323" s="4">
        <f t="shared" ref="S323:S386" si="35">_xlfn.MAXIFS(O:O,B:B,B323,N:N,"전문분야")</f>
        <v>0</v>
      </c>
    </row>
    <row r="324" spans="1:19" ht="39.950000000000003" customHeight="1" x14ac:dyDescent="0.3">
      <c r="A324" s="4">
        <f t="shared" si="30"/>
        <v>195</v>
      </c>
      <c r="B324" s="4" t="s">
        <v>9508</v>
      </c>
      <c r="C324" s="4" t="s">
        <v>9509</v>
      </c>
      <c r="D324" s="4" t="s">
        <v>554</v>
      </c>
      <c r="E324" s="28" t="s">
        <v>555</v>
      </c>
      <c r="F324" s="4">
        <f t="shared" si="31"/>
        <v>2</v>
      </c>
      <c r="G324" s="4" t="s">
        <v>803</v>
      </c>
      <c r="H324" s="4" t="s">
        <v>296</v>
      </c>
      <c r="I324" s="4" t="s">
        <v>9517</v>
      </c>
      <c r="J324" s="4" t="s">
        <v>1912</v>
      </c>
      <c r="L324" s="4" t="s">
        <v>312</v>
      </c>
      <c r="M324" s="4">
        <f>IF(L324="비해당","-",VLOOKUP(G324,자격증backdata!A:E,3,0))</f>
        <v>1</v>
      </c>
      <c r="N324" s="4" t="str">
        <f>IF(L324="비해당","-",VLOOKUP(G324,자격증backdata!A:E,5,0))</f>
        <v>한국사</v>
      </c>
      <c r="O324" s="4">
        <f>IF(L324="비해당","-",IF(M324=1,VLOOKUP(G324,자격증backdata!A:E,4,0),0))</f>
        <v>3</v>
      </c>
      <c r="P324" s="4">
        <f t="shared" si="32"/>
        <v>3</v>
      </c>
      <c r="Q324" s="4">
        <f t="shared" si="33"/>
        <v>5</v>
      </c>
      <c r="R324" s="4">
        <f t="shared" si="34"/>
        <v>8</v>
      </c>
      <c r="S324" s="4">
        <f t="shared" si="35"/>
        <v>0</v>
      </c>
    </row>
    <row r="325" spans="1:19" ht="39.950000000000003" customHeight="1" x14ac:dyDescent="0.3">
      <c r="A325" s="29">
        <f t="shared" si="30"/>
        <v>196</v>
      </c>
      <c r="B325" s="29" t="s">
        <v>9561</v>
      </c>
      <c r="C325" s="29" t="s">
        <v>9562</v>
      </c>
      <c r="D325" s="4" t="s">
        <v>554</v>
      </c>
      <c r="E325" s="30" t="s">
        <v>555</v>
      </c>
      <c r="F325" s="29">
        <f t="shared" si="31"/>
        <v>1</v>
      </c>
      <c r="G325" s="29" t="s">
        <v>780</v>
      </c>
      <c r="H325" s="29" t="s">
        <v>572</v>
      </c>
      <c r="I325" s="29" t="s">
        <v>9568</v>
      </c>
      <c r="J325" s="29" t="s">
        <v>8257</v>
      </c>
      <c r="L325" s="29" t="s">
        <v>312</v>
      </c>
      <c r="M325" s="29">
        <f>IF(L325="비해당","-",VLOOKUP(G325,자격증backdata!A:E,3,0))</f>
        <v>1</v>
      </c>
      <c r="N325" s="29" t="str">
        <f>IF(L325="비해당","-",VLOOKUP(G325,자격증backdata!A:E,5,0))</f>
        <v>국가기술</v>
      </c>
      <c r="O325" s="29">
        <f>IF(L325="비해당","-",IF(M325=1,VLOOKUP(G325,자격증backdata!A:E,4,0),0))</f>
        <v>3</v>
      </c>
      <c r="P325" s="29">
        <f t="shared" si="32"/>
        <v>5</v>
      </c>
      <c r="Q325" s="29">
        <f t="shared" si="33"/>
        <v>3</v>
      </c>
      <c r="R325" s="29">
        <f t="shared" si="34"/>
        <v>8</v>
      </c>
      <c r="S325" s="29">
        <f t="shared" si="35"/>
        <v>0</v>
      </c>
    </row>
    <row r="326" spans="1:19" ht="39.950000000000003" customHeight="1" x14ac:dyDescent="0.3">
      <c r="A326" s="29">
        <f t="shared" si="30"/>
        <v>196</v>
      </c>
      <c r="B326" s="29" t="s">
        <v>9561</v>
      </c>
      <c r="C326" s="29" t="s">
        <v>9562</v>
      </c>
      <c r="D326" s="4" t="s">
        <v>554</v>
      </c>
      <c r="E326" s="30" t="s">
        <v>555</v>
      </c>
      <c r="F326" s="29">
        <f t="shared" si="31"/>
        <v>2</v>
      </c>
      <c r="G326" s="29" t="s">
        <v>295</v>
      </c>
      <c r="H326" s="29" t="s">
        <v>296</v>
      </c>
      <c r="I326" s="29" t="s">
        <v>9569</v>
      </c>
      <c r="J326" s="29" t="s">
        <v>2800</v>
      </c>
      <c r="L326" s="29" t="s">
        <v>312</v>
      </c>
      <c r="M326" s="29">
        <f>IF(L326="비해당","-",VLOOKUP(G326,자격증backdata!A:E,3,0))</f>
        <v>1</v>
      </c>
      <c r="N326" s="29" t="str">
        <f>IF(L326="비해당","-",VLOOKUP(G326,자격증backdata!A:E,5,0))</f>
        <v>한국사</v>
      </c>
      <c r="O326" s="29">
        <f>IF(L326="비해당","-",IF(M326=1,VLOOKUP(G326,자격증backdata!A:E,4,0),0))</f>
        <v>5</v>
      </c>
      <c r="P326" s="29">
        <f t="shared" si="32"/>
        <v>5</v>
      </c>
      <c r="Q326" s="29">
        <f t="shared" si="33"/>
        <v>3</v>
      </c>
      <c r="R326" s="29">
        <f t="shared" si="34"/>
        <v>8</v>
      </c>
      <c r="S326" s="29">
        <f t="shared" si="35"/>
        <v>0</v>
      </c>
    </row>
    <row r="327" spans="1:19" ht="39.950000000000003" customHeight="1" x14ac:dyDescent="0.3">
      <c r="A327" s="4">
        <f t="shared" si="30"/>
        <v>197</v>
      </c>
      <c r="B327" s="4" t="s">
        <v>9570</v>
      </c>
      <c r="C327" s="4" t="s">
        <v>9571</v>
      </c>
      <c r="D327" s="4" t="s">
        <v>554</v>
      </c>
      <c r="E327" s="28" t="s">
        <v>555</v>
      </c>
      <c r="F327" s="4">
        <f t="shared" si="31"/>
        <v>1</v>
      </c>
      <c r="G327" s="4" t="s">
        <v>11687</v>
      </c>
      <c r="H327" s="4" t="s">
        <v>277</v>
      </c>
      <c r="I327" s="4" t="s">
        <v>277</v>
      </c>
      <c r="J327" s="4" t="s">
        <v>277</v>
      </c>
      <c r="L327" s="4" t="s">
        <v>312</v>
      </c>
      <c r="M327" s="4">
        <f>IF(L327="비해당","-",VLOOKUP(G327,자격증backdata!A:E,3,0))</f>
        <v>0</v>
      </c>
      <c r="N327" s="4" t="str">
        <f>IF(L327="비해당","-",VLOOKUP(G327,자격증backdata!A:E,5,0))</f>
        <v>-</v>
      </c>
      <c r="O327" s="4">
        <f>IF(L327="비해당","-",IF(M327=1,VLOOKUP(G327,자격증backdata!A:E,4,0),0))</f>
        <v>0</v>
      </c>
      <c r="P327" s="4">
        <f t="shared" si="32"/>
        <v>0</v>
      </c>
      <c r="Q327" s="4">
        <f t="shared" si="33"/>
        <v>0</v>
      </c>
      <c r="R327" s="4">
        <f t="shared" si="34"/>
        <v>0</v>
      </c>
      <c r="S327" s="4">
        <f t="shared" si="35"/>
        <v>0</v>
      </c>
    </row>
    <row r="328" spans="1:19" ht="39.950000000000003" customHeight="1" x14ac:dyDescent="0.3">
      <c r="A328" s="29">
        <f t="shared" si="30"/>
        <v>198</v>
      </c>
      <c r="B328" s="29" t="s">
        <v>9587</v>
      </c>
      <c r="C328" s="29" t="s">
        <v>9588</v>
      </c>
      <c r="D328" s="4" t="s">
        <v>554</v>
      </c>
      <c r="E328" s="30" t="s">
        <v>555</v>
      </c>
      <c r="F328" s="29">
        <f t="shared" si="31"/>
        <v>1</v>
      </c>
      <c r="G328" s="29" t="s">
        <v>11687</v>
      </c>
      <c r="H328" s="29" t="s">
        <v>277</v>
      </c>
      <c r="I328" s="29" t="s">
        <v>277</v>
      </c>
      <c r="J328" s="29" t="s">
        <v>277</v>
      </c>
      <c r="L328" s="29" t="s">
        <v>312</v>
      </c>
      <c r="M328" s="29">
        <f>IF(L328="비해당","-",VLOOKUP(G328,자격증backdata!A:E,3,0))</f>
        <v>0</v>
      </c>
      <c r="N328" s="29" t="str">
        <f>IF(L328="비해당","-",VLOOKUP(G328,자격증backdata!A:E,5,0))</f>
        <v>-</v>
      </c>
      <c r="O328" s="29">
        <f>IF(L328="비해당","-",IF(M328=1,VLOOKUP(G328,자격증backdata!A:E,4,0),0))</f>
        <v>0</v>
      </c>
      <c r="P328" s="29">
        <f t="shared" si="32"/>
        <v>0</v>
      </c>
      <c r="Q328" s="29">
        <f t="shared" si="33"/>
        <v>0</v>
      </c>
      <c r="R328" s="29">
        <f t="shared" si="34"/>
        <v>0</v>
      </c>
      <c r="S328" s="29">
        <f t="shared" si="35"/>
        <v>0</v>
      </c>
    </row>
    <row r="329" spans="1:19" ht="39.950000000000003" customHeight="1" x14ac:dyDescent="0.3">
      <c r="A329" s="4">
        <f t="shared" si="30"/>
        <v>199</v>
      </c>
      <c r="B329" s="4" t="s">
        <v>9669</v>
      </c>
      <c r="C329" s="4" t="s">
        <v>9670</v>
      </c>
      <c r="D329" s="4" t="s">
        <v>554</v>
      </c>
      <c r="E329" s="28" t="s">
        <v>555</v>
      </c>
      <c r="F329" s="4">
        <f t="shared" si="31"/>
        <v>1</v>
      </c>
      <c r="G329" s="4" t="s">
        <v>458</v>
      </c>
      <c r="H329" s="4" t="s">
        <v>459</v>
      </c>
      <c r="I329" s="4" t="s">
        <v>9676</v>
      </c>
      <c r="J329" s="4" t="s">
        <v>2270</v>
      </c>
      <c r="L329" s="4" t="s">
        <v>312</v>
      </c>
      <c r="M329" s="4">
        <f>IF(L329="비해당","-",VLOOKUP(G329,자격증backdata!A:E,3,0))</f>
        <v>1</v>
      </c>
      <c r="N329" s="4" t="str">
        <f>IF(L329="비해당","-",VLOOKUP(G329,자격증backdata!A:E,5,0))</f>
        <v>국가기술</v>
      </c>
      <c r="O329" s="4">
        <f>IF(L329="비해당","-",IF(M329=1,VLOOKUP(G329,자격증backdata!A:E,4,0),0))</f>
        <v>5</v>
      </c>
      <c r="P329" s="4">
        <f t="shared" si="32"/>
        <v>5</v>
      </c>
      <c r="Q329" s="4">
        <f t="shared" si="33"/>
        <v>5</v>
      </c>
      <c r="R329" s="4">
        <f t="shared" si="34"/>
        <v>10</v>
      </c>
      <c r="S329" s="4">
        <f t="shared" si="35"/>
        <v>0</v>
      </c>
    </row>
    <row r="330" spans="1:19" ht="39.950000000000003" customHeight="1" x14ac:dyDescent="0.3">
      <c r="A330" s="4">
        <f t="shared" si="30"/>
        <v>199</v>
      </c>
      <c r="B330" s="4" t="s">
        <v>9669</v>
      </c>
      <c r="C330" s="4" t="s">
        <v>9670</v>
      </c>
      <c r="D330" s="4" t="s">
        <v>554</v>
      </c>
      <c r="E330" s="28" t="s">
        <v>555</v>
      </c>
      <c r="F330" s="4">
        <f t="shared" si="31"/>
        <v>2</v>
      </c>
      <c r="G330" s="4" t="s">
        <v>295</v>
      </c>
      <c r="H330" s="4" t="s">
        <v>296</v>
      </c>
      <c r="I330" s="4" t="s">
        <v>9677</v>
      </c>
      <c r="J330" s="4" t="s">
        <v>1064</v>
      </c>
      <c r="L330" s="4" t="s">
        <v>312</v>
      </c>
      <c r="M330" s="4">
        <f>IF(L330="비해당","-",VLOOKUP(G330,자격증backdata!A:E,3,0))</f>
        <v>1</v>
      </c>
      <c r="N330" s="4" t="str">
        <f>IF(L330="비해당","-",VLOOKUP(G330,자격증backdata!A:E,5,0))</f>
        <v>한국사</v>
      </c>
      <c r="O330" s="4">
        <f>IF(L330="비해당","-",IF(M330=1,VLOOKUP(G330,자격증backdata!A:E,4,0),0))</f>
        <v>5</v>
      </c>
      <c r="P330" s="4">
        <f t="shared" si="32"/>
        <v>5</v>
      </c>
      <c r="Q330" s="4">
        <f t="shared" si="33"/>
        <v>5</v>
      </c>
      <c r="R330" s="4">
        <f t="shared" si="34"/>
        <v>10</v>
      </c>
      <c r="S330" s="4">
        <f t="shared" si="35"/>
        <v>0</v>
      </c>
    </row>
    <row r="331" spans="1:19" ht="39.950000000000003" customHeight="1" x14ac:dyDescent="0.3">
      <c r="A331" s="29">
        <f t="shared" si="30"/>
        <v>200</v>
      </c>
      <c r="B331" s="29" t="s">
        <v>9702</v>
      </c>
      <c r="C331" s="29" t="s">
        <v>9703</v>
      </c>
      <c r="D331" s="4" t="s">
        <v>554</v>
      </c>
      <c r="E331" s="30" t="s">
        <v>555</v>
      </c>
      <c r="F331" s="29">
        <f t="shared" si="31"/>
        <v>1</v>
      </c>
      <c r="G331" s="29" t="s">
        <v>1500</v>
      </c>
      <c r="H331" s="29" t="s">
        <v>2996</v>
      </c>
      <c r="I331" s="29" t="s">
        <v>9710</v>
      </c>
      <c r="J331" s="29" t="s">
        <v>9711</v>
      </c>
      <c r="L331" s="29" t="s">
        <v>312</v>
      </c>
      <c r="M331" s="29">
        <f>IF(L331="비해당","-",VLOOKUP(G331,자격증backdata!A:E,3,0))</f>
        <v>1</v>
      </c>
      <c r="N331" s="29" t="str">
        <f>IF(L331="비해당","-",VLOOKUP(G331,자격증backdata!A:E,5,0))</f>
        <v>국가기술</v>
      </c>
      <c r="O331" s="29">
        <f>IF(L331="비해당","-",IF(M331=1,VLOOKUP(G331,자격증backdata!A:E,4,0),0))</f>
        <v>5</v>
      </c>
      <c r="P331" s="29">
        <f t="shared" si="32"/>
        <v>0</v>
      </c>
      <c r="Q331" s="29">
        <f t="shared" si="33"/>
        <v>5</v>
      </c>
      <c r="R331" s="29">
        <f t="shared" si="34"/>
        <v>5</v>
      </c>
      <c r="S331" s="29">
        <f t="shared" si="35"/>
        <v>0</v>
      </c>
    </row>
    <row r="332" spans="1:19" ht="39.950000000000003" customHeight="1" x14ac:dyDescent="0.3">
      <c r="A332" s="4">
        <f t="shared" si="30"/>
        <v>201</v>
      </c>
      <c r="B332" s="4" t="s">
        <v>9798</v>
      </c>
      <c r="C332" s="4" t="s">
        <v>9799</v>
      </c>
      <c r="D332" s="4" t="s">
        <v>554</v>
      </c>
      <c r="E332" s="28" t="s">
        <v>555</v>
      </c>
      <c r="F332" s="4">
        <f t="shared" si="31"/>
        <v>1</v>
      </c>
      <c r="G332" s="4" t="s">
        <v>458</v>
      </c>
      <c r="H332" s="4" t="s">
        <v>459</v>
      </c>
      <c r="I332" s="4" t="s">
        <v>9805</v>
      </c>
      <c r="J332" s="4" t="s">
        <v>9806</v>
      </c>
      <c r="L332" s="4" t="s">
        <v>312</v>
      </c>
      <c r="M332" s="4">
        <f>IF(L332="비해당","-",VLOOKUP(G332,자격증backdata!A:E,3,0))</f>
        <v>1</v>
      </c>
      <c r="N332" s="4" t="str">
        <f>IF(L332="비해당","-",VLOOKUP(G332,자격증backdata!A:E,5,0))</f>
        <v>국가기술</v>
      </c>
      <c r="O332" s="4">
        <f>IF(L332="비해당","-",IF(M332=1,VLOOKUP(G332,자격증backdata!A:E,4,0),0))</f>
        <v>5</v>
      </c>
      <c r="P332" s="4">
        <f t="shared" si="32"/>
        <v>5</v>
      </c>
      <c r="Q332" s="4">
        <f t="shared" si="33"/>
        <v>5</v>
      </c>
      <c r="R332" s="4">
        <f t="shared" si="34"/>
        <v>10</v>
      </c>
      <c r="S332" s="4">
        <f t="shared" si="35"/>
        <v>0</v>
      </c>
    </row>
    <row r="333" spans="1:19" ht="39.950000000000003" customHeight="1" x14ac:dyDescent="0.3">
      <c r="A333" s="4">
        <f t="shared" si="30"/>
        <v>201</v>
      </c>
      <c r="B333" s="4" t="s">
        <v>9798</v>
      </c>
      <c r="C333" s="4" t="s">
        <v>9799</v>
      </c>
      <c r="D333" s="4" t="s">
        <v>554</v>
      </c>
      <c r="E333" s="28" t="s">
        <v>555</v>
      </c>
      <c r="F333" s="4">
        <f t="shared" si="31"/>
        <v>2</v>
      </c>
      <c r="G333" s="4" t="s">
        <v>295</v>
      </c>
      <c r="H333" s="4" t="s">
        <v>296</v>
      </c>
      <c r="I333" s="4" t="s">
        <v>9807</v>
      </c>
      <c r="J333" s="4" t="s">
        <v>3500</v>
      </c>
      <c r="L333" s="4" t="s">
        <v>312</v>
      </c>
      <c r="M333" s="4">
        <f>IF(L333="비해당","-",VLOOKUP(G333,자격증backdata!A:E,3,0))</f>
        <v>1</v>
      </c>
      <c r="N333" s="4" t="str">
        <f>IF(L333="비해당","-",VLOOKUP(G333,자격증backdata!A:E,5,0))</f>
        <v>한국사</v>
      </c>
      <c r="O333" s="4">
        <f>IF(L333="비해당","-",IF(M333=1,VLOOKUP(G333,자격증backdata!A:E,4,0),0))</f>
        <v>5</v>
      </c>
      <c r="P333" s="4">
        <f t="shared" si="32"/>
        <v>5</v>
      </c>
      <c r="Q333" s="4">
        <f t="shared" si="33"/>
        <v>5</v>
      </c>
      <c r="R333" s="4">
        <f t="shared" si="34"/>
        <v>10</v>
      </c>
      <c r="S333" s="4">
        <f t="shared" si="35"/>
        <v>0</v>
      </c>
    </row>
    <row r="334" spans="1:19" ht="39.950000000000003" customHeight="1" x14ac:dyDescent="0.3">
      <c r="A334" s="29">
        <f t="shared" si="30"/>
        <v>202</v>
      </c>
      <c r="B334" s="29" t="s">
        <v>9845</v>
      </c>
      <c r="C334" s="29" t="s">
        <v>9846</v>
      </c>
      <c r="D334" s="4" t="s">
        <v>554</v>
      </c>
      <c r="E334" s="30" t="s">
        <v>555</v>
      </c>
      <c r="F334" s="29">
        <f t="shared" si="31"/>
        <v>1</v>
      </c>
      <c r="G334" s="29" t="s">
        <v>612</v>
      </c>
      <c r="H334" s="29" t="s">
        <v>296</v>
      </c>
      <c r="I334" s="29" t="s">
        <v>9856</v>
      </c>
      <c r="J334" s="29" t="s">
        <v>2617</v>
      </c>
      <c r="L334" s="29" t="s">
        <v>312</v>
      </c>
      <c r="M334" s="29">
        <f>IF(L334="비해당","-",VLOOKUP(G334,자격증backdata!A:E,3,0))</f>
        <v>1</v>
      </c>
      <c r="N334" s="29" t="str">
        <f>IF(L334="비해당","-",VLOOKUP(G334,자격증backdata!A:E,5,0))</f>
        <v>한국사</v>
      </c>
      <c r="O334" s="29">
        <f>IF(L334="비해당","-",IF(M334=1,VLOOKUP(G334,자격증backdata!A:E,4,0),0))</f>
        <v>1</v>
      </c>
      <c r="P334" s="29">
        <f t="shared" si="32"/>
        <v>1</v>
      </c>
      <c r="Q334" s="29">
        <f t="shared" si="33"/>
        <v>0</v>
      </c>
      <c r="R334" s="29">
        <f t="shared" si="34"/>
        <v>1</v>
      </c>
      <c r="S334" s="29">
        <f t="shared" si="35"/>
        <v>0</v>
      </c>
    </row>
    <row r="335" spans="1:19" ht="39.950000000000003" customHeight="1" x14ac:dyDescent="0.3">
      <c r="A335" s="4">
        <f t="shared" si="30"/>
        <v>203</v>
      </c>
      <c r="B335" s="4" t="s">
        <v>9877</v>
      </c>
      <c r="C335" s="4" t="s">
        <v>9878</v>
      </c>
      <c r="D335" s="4" t="s">
        <v>554</v>
      </c>
      <c r="E335" s="28" t="s">
        <v>555</v>
      </c>
      <c r="F335" s="4">
        <f t="shared" si="31"/>
        <v>1</v>
      </c>
      <c r="G335" s="4" t="s">
        <v>612</v>
      </c>
      <c r="H335" s="4" t="s">
        <v>9883</v>
      </c>
      <c r="I335" s="4" t="s">
        <v>9884</v>
      </c>
      <c r="J335" s="4" t="s">
        <v>370</v>
      </c>
      <c r="L335" s="4" t="s">
        <v>312</v>
      </c>
      <c r="M335" s="4">
        <f>IF(L335="비해당","-",VLOOKUP(G335,자격증backdata!A:E,3,0))</f>
        <v>1</v>
      </c>
      <c r="N335" s="4" t="str">
        <f>IF(L335="비해당","-",VLOOKUP(G335,자격증backdata!A:E,5,0))</f>
        <v>한국사</v>
      </c>
      <c r="O335" s="4">
        <f>IF(L335="비해당","-",IF(M335=1,VLOOKUP(G335,자격증backdata!A:E,4,0),0))</f>
        <v>1</v>
      </c>
      <c r="P335" s="4">
        <f t="shared" si="32"/>
        <v>1</v>
      </c>
      <c r="Q335" s="4">
        <f t="shared" si="33"/>
        <v>5</v>
      </c>
      <c r="R335" s="4">
        <f t="shared" si="34"/>
        <v>6</v>
      </c>
      <c r="S335" s="4">
        <f t="shared" si="35"/>
        <v>0</v>
      </c>
    </row>
    <row r="336" spans="1:19" ht="39.950000000000003" customHeight="1" x14ac:dyDescent="0.3">
      <c r="A336" s="4">
        <f t="shared" si="30"/>
        <v>203</v>
      </c>
      <c r="B336" s="4" t="s">
        <v>9877</v>
      </c>
      <c r="C336" s="4" t="s">
        <v>9878</v>
      </c>
      <c r="D336" s="4" t="s">
        <v>554</v>
      </c>
      <c r="E336" s="28" t="s">
        <v>555</v>
      </c>
      <c r="F336" s="4">
        <f t="shared" si="31"/>
        <v>2</v>
      </c>
      <c r="G336" s="4" t="s">
        <v>458</v>
      </c>
      <c r="H336" s="4" t="s">
        <v>2667</v>
      </c>
      <c r="I336" s="4" t="s">
        <v>9885</v>
      </c>
      <c r="J336" s="4" t="s">
        <v>1268</v>
      </c>
      <c r="L336" s="4" t="s">
        <v>312</v>
      </c>
      <c r="M336" s="4">
        <f>IF(L336="비해당","-",VLOOKUP(G336,자격증backdata!A:E,3,0))</f>
        <v>1</v>
      </c>
      <c r="N336" s="4" t="str">
        <f>IF(L336="비해당","-",VLOOKUP(G336,자격증backdata!A:E,5,0))</f>
        <v>국가기술</v>
      </c>
      <c r="O336" s="4">
        <f>IF(L336="비해당","-",IF(M336=1,VLOOKUP(G336,자격증backdata!A:E,4,0),0))</f>
        <v>5</v>
      </c>
      <c r="P336" s="4">
        <f t="shared" si="32"/>
        <v>1</v>
      </c>
      <c r="Q336" s="4">
        <f t="shared" si="33"/>
        <v>5</v>
      </c>
      <c r="R336" s="4">
        <f t="shared" si="34"/>
        <v>6</v>
      </c>
      <c r="S336" s="4">
        <f t="shared" si="35"/>
        <v>0</v>
      </c>
    </row>
    <row r="337" spans="1:19" ht="39.950000000000003" customHeight="1" x14ac:dyDescent="0.3">
      <c r="A337" s="29">
        <f t="shared" si="30"/>
        <v>204</v>
      </c>
      <c r="B337" s="29" t="s">
        <v>9939</v>
      </c>
      <c r="C337" s="29" t="s">
        <v>9940</v>
      </c>
      <c r="D337" s="4" t="s">
        <v>554</v>
      </c>
      <c r="E337" s="30" t="s">
        <v>555</v>
      </c>
      <c r="F337" s="29">
        <f t="shared" si="31"/>
        <v>1</v>
      </c>
      <c r="G337" s="29" t="s">
        <v>366</v>
      </c>
      <c r="H337" s="29" t="s">
        <v>367</v>
      </c>
      <c r="I337" s="29" t="s">
        <v>9946</v>
      </c>
      <c r="J337" s="29" t="s">
        <v>1217</v>
      </c>
      <c r="L337" s="29" t="s">
        <v>312</v>
      </c>
      <c r="M337" s="29">
        <f>IF(L337="비해당","-",VLOOKUP(G337,자격증backdata!A:E,3,0))</f>
        <v>1</v>
      </c>
      <c r="N337" s="29" t="str">
        <f>IF(L337="비해당","-",VLOOKUP(G337,자격증backdata!A:E,5,0))</f>
        <v>국가기술</v>
      </c>
      <c r="O337" s="29">
        <f>IF(L337="비해당","-",IF(M337=1,VLOOKUP(G337,자격증backdata!A:E,4,0),0))</f>
        <v>3</v>
      </c>
      <c r="P337" s="29">
        <f t="shared" si="32"/>
        <v>0</v>
      </c>
      <c r="Q337" s="29">
        <f t="shared" si="33"/>
        <v>5</v>
      </c>
      <c r="R337" s="29">
        <f t="shared" si="34"/>
        <v>5</v>
      </c>
      <c r="S337" s="29">
        <f t="shared" si="35"/>
        <v>0</v>
      </c>
    </row>
    <row r="338" spans="1:19" ht="39.950000000000003" customHeight="1" x14ac:dyDescent="0.3">
      <c r="A338" s="29">
        <f t="shared" si="30"/>
        <v>204</v>
      </c>
      <c r="B338" s="29" t="s">
        <v>9939</v>
      </c>
      <c r="C338" s="29" t="s">
        <v>9940</v>
      </c>
      <c r="D338" s="4" t="s">
        <v>554</v>
      </c>
      <c r="E338" s="30" t="s">
        <v>555</v>
      </c>
      <c r="F338" s="29">
        <f t="shared" si="31"/>
        <v>2</v>
      </c>
      <c r="G338" s="29" t="s">
        <v>458</v>
      </c>
      <c r="H338" s="29" t="s">
        <v>459</v>
      </c>
      <c r="I338" s="29" t="s">
        <v>9947</v>
      </c>
      <c r="J338" s="29" t="s">
        <v>9948</v>
      </c>
      <c r="L338" s="29" t="s">
        <v>312</v>
      </c>
      <c r="M338" s="29">
        <f>IF(L338="비해당","-",VLOOKUP(G338,자격증backdata!A:E,3,0))</f>
        <v>1</v>
      </c>
      <c r="N338" s="29" t="str">
        <f>IF(L338="비해당","-",VLOOKUP(G338,자격증backdata!A:E,5,0))</f>
        <v>국가기술</v>
      </c>
      <c r="O338" s="29">
        <f>IF(L338="비해당","-",IF(M338=1,VLOOKUP(G338,자격증backdata!A:E,4,0),0))</f>
        <v>5</v>
      </c>
      <c r="P338" s="29">
        <f t="shared" si="32"/>
        <v>0</v>
      </c>
      <c r="Q338" s="29">
        <f t="shared" si="33"/>
        <v>5</v>
      </c>
      <c r="R338" s="29">
        <f t="shared" si="34"/>
        <v>5</v>
      </c>
      <c r="S338" s="29">
        <f t="shared" si="35"/>
        <v>0</v>
      </c>
    </row>
    <row r="339" spans="1:19" ht="39.950000000000003" customHeight="1" x14ac:dyDescent="0.3">
      <c r="A339" s="4">
        <f t="shared" si="30"/>
        <v>205</v>
      </c>
      <c r="B339" s="4" t="s">
        <v>9950</v>
      </c>
      <c r="C339" s="4" t="s">
        <v>9951</v>
      </c>
      <c r="D339" s="4" t="s">
        <v>554</v>
      </c>
      <c r="E339" s="28" t="s">
        <v>555</v>
      </c>
      <c r="F339" s="4">
        <f t="shared" si="31"/>
        <v>1</v>
      </c>
      <c r="G339" s="4" t="s">
        <v>11687</v>
      </c>
      <c r="H339" s="4" t="s">
        <v>277</v>
      </c>
      <c r="I339" s="4" t="s">
        <v>277</v>
      </c>
      <c r="J339" s="4" t="s">
        <v>277</v>
      </c>
      <c r="L339" s="4" t="s">
        <v>312</v>
      </c>
      <c r="M339" s="4">
        <f>IF(L339="비해당","-",VLOOKUP(G339,자격증backdata!A:E,3,0))</f>
        <v>0</v>
      </c>
      <c r="N339" s="4" t="str">
        <f>IF(L339="비해당","-",VLOOKUP(G339,자격증backdata!A:E,5,0))</f>
        <v>-</v>
      </c>
      <c r="O339" s="4">
        <f>IF(L339="비해당","-",IF(M339=1,VLOOKUP(G339,자격증backdata!A:E,4,0),0))</f>
        <v>0</v>
      </c>
      <c r="P339" s="4">
        <f t="shared" si="32"/>
        <v>0</v>
      </c>
      <c r="Q339" s="4">
        <f t="shared" si="33"/>
        <v>0</v>
      </c>
      <c r="R339" s="4">
        <f t="shared" si="34"/>
        <v>0</v>
      </c>
      <c r="S339" s="4">
        <f t="shared" si="35"/>
        <v>0</v>
      </c>
    </row>
    <row r="340" spans="1:19" ht="39.950000000000003" customHeight="1" x14ac:dyDescent="0.3">
      <c r="A340" s="29">
        <f t="shared" si="30"/>
        <v>206</v>
      </c>
      <c r="B340" s="29" t="s">
        <v>10178</v>
      </c>
      <c r="C340" s="29" t="s">
        <v>10179</v>
      </c>
      <c r="D340" s="4" t="s">
        <v>554</v>
      </c>
      <c r="E340" s="30" t="s">
        <v>555</v>
      </c>
      <c r="F340" s="29">
        <f t="shared" si="31"/>
        <v>1</v>
      </c>
      <c r="G340" s="29" t="s">
        <v>803</v>
      </c>
      <c r="H340" s="29" t="s">
        <v>296</v>
      </c>
      <c r="I340" s="29" t="s">
        <v>10184</v>
      </c>
      <c r="J340" s="29" t="s">
        <v>570</v>
      </c>
      <c r="L340" s="29" t="s">
        <v>312</v>
      </c>
      <c r="M340" s="29">
        <f>IF(L340="비해당","-",VLOOKUP(G340,자격증backdata!A:E,3,0))</f>
        <v>1</v>
      </c>
      <c r="N340" s="29" t="str">
        <f>IF(L340="비해당","-",VLOOKUP(G340,자격증backdata!A:E,5,0))</f>
        <v>한국사</v>
      </c>
      <c r="O340" s="29">
        <f>IF(L340="비해당","-",IF(M340=1,VLOOKUP(G340,자격증backdata!A:E,4,0),0))</f>
        <v>3</v>
      </c>
      <c r="P340" s="29">
        <f t="shared" si="32"/>
        <v>3</v>
      </c>
      <c r="Q340" s="29">
        <f t="shared" si="33"/>
        <v>5</v>
      </c>
      <c r="R340" s="29">
        <f t="shared" si="34"/>
        <v>8</v>
      </c>
      <c r="S340" s="29">
        <f t="shared" si="35"/>
        <v>0</v>
      </c>
    </row>
    <row r="341" spans="1:19" ht="39.950000000000003" customHeight="1" x14ac:dyDescent="0.3">
      <c r="A341" s="29">
        <f t="shared" si="30"/>
        <v>206</v>
      </c>
      <c r="B341" s="29" t="s">
        <v>10178</v>
      </c>
      <c r="C341" s="29" t="s">
        <v>10179</v>
      </c>
      <c r="D341" s="4" t="s">
        <v>554</v>
      </c>
      <c r="E341" s="30" t="s">
        <v>555</v>
      </c>
      <c r="F341" s="29">
        <f t="shared" si="31"/>
        <v>2</v>
      </c>
      <c r="G341" s="29" t="s">
        <v>458</v>
      </c>
      <c r="H341" s="29" t="s">
        <v>459</v>
      </c>
      <c r="I341" s="29" t="s">
        <v>10185</v>
      </c>
      <c r="J341" s="29" t="s">
        <v>10186</v>
      </c>
      <c r="L341" s="29" t="s">
        <v>312</v>
      </c>
      <c r="M341" s="29">
        <f>IF(L341="비해당","-",VLOOKUP(G341,자격증backdata!A:E,3,0))</f>
        <v>1</v>
      </c>
      <c r="N341" s="29" t="str">
        <f>IF(L341="비해당","-",VLOOKUP(G341,자격증backdata!A:E,5,0))</f>
        <v>국가기술</v>
      </c>
      <c r="O341" s="29">
        <f>IF(L341="비해당","-",IF(M341=1,VLOOKUP(G341,자격증backdata!A:E,4,0),0))</f>
        <v>5</v>
      </c>
      <c r="P341" s="29">
        <f t="shared" si="32"/>
        <v>3</v>
      </c>
      <c r="Q341" s="29">
        <f t="shared" si="33"/>
        <v>5</v>
      </c>
      <c r="R341" s="29">
        <f t="shared" si="34"/>
        <v>8</v>
      </c>
      <c r="S341" s="29">
        <f t="shared" si="35"/>
        <v>0</v>
      </c>
    </row>
    <row r="342" spans="1:19" ht="39.950000000000003" customHeight="1" x14ac:dyDescent="0.3">
      <c r="A342" s="4">
        <f t="shared" si="30"/>
        <v>207</v>
      </c>
      <c r="B342" s="4" t="s">
        <v>10187</v>
      </c>
      <c r="C342" s="4" t="s">
        <v>10188</v>
      </c>
      <c r="D342" s="4" t="s">
        <v>554</v>
      </c>
      <c r="E342" s="28" t="s">
        <v>555</v>
      </c>
      <c r="F342" s="4">
        <f t="shared" si="31"/>
        <v>1</v>
      </c>
      <c r="G342" s="4" t="s">
        <v>571</v>
      </c>
      <c r="H342" s="4" t="s">
        <v>572</v>
      </c>
      <c r="I342" s="4" t="s">
        <v>10193</v>
      </c>
      <c r="J342" s="4" t="s">
        <v>10194</v>
      </c>
      <c r="L342" s="4" t="s">
        <v>312</v>
      </c>
      <c r="M342" s="4">
        <f>IF(L342="비해당","-",VLOOKUP(G342,자격증backdata!A:E,3,0))</f>
        <v>0</v>
      </c>
      <c r="N342" s="4" t="str">
        <f>IF(L342="비해당","-",VLOOKUP(G342,자격증backdata!A:E,5,0))</f>
        <v>-</v>
      </c>
      <c r="O342" s="4">
        <f>IF(L342="비해당","-",IF(M342=1,VLOOKUP(G342,자격증backdata!A:E,4,0),0))</f>
        <v>0</v>
      </c>
      <c r="P342" s="4">
        <f t="shared" si="32"/>
        <v>5</v>
      </c>
      <c r="Q342" s="4">
        <f t="shared" si="33"/>
        <v>0</v>
      </c>
      <c r="R342" s="4">
        <f t="shared" si="34"/>
        <v>5</v>
      </c>
      <c r="S342" s="4">
        <f t="shared" si="35"/>
        <v>0</v>
      </c>
    </row>
    <row r="343" spans="1:19" ht="39.950000000000003" customHeight="1" x14ac:dyDescent="0.3">
      <c r="A343" s="4">
        <f t="shared" si="30"/>
        <v>207</v>
      </c>
      <c r="B343" s="4" t="s">
        <v>10187</v>
      </c>
      <c r="C343" s="4" t="s">
        <v>10188</v>
      </c>
      <c r="D343" s="4" t="s">
        <v>554</v>
      </c>
      <c r="E343" s="28" t="s">
        <v>555</v>
      </c>
      <c r="F343" s="4">
        <f t="shared" si="31"/>
        <v>2</v>
      </c>
      <c r="G343" s="4" t="s">
        <v>295</v>
      </c>
      <c r="H343" s="4" t="s">
        <v>296</v>
      </c>
      <c r="I343" s="4" t="s">
        <v>10195</v>
      </c>
      <c r="J343" s="4" t="s">
        <v>2800</v>
      </c>
      <c r="L343" s="4" t="s">
        <v>312</v>
      </c>
      <c r="M343" s="4">
        <f>IF(L343="비해당","-",VLOOKUP(G343,자격증backdata!A:E,3,0))</f>
        <v>1</v>
      </c>
      <c r="N343" s="4" t="str">
        <f>IF(L343="비해당","-",VLOOKUP(G343,자격증backdata!A:E,5,0))</f>
        <v>한국사</v>
      </c>
      <c r="O343" s="4">
        <f>IF(L343="비해당","-",IF(M343=1,VLOOKUP(G343,자격증backdata!A:E,4,0),0))</f>
        <v>5</v>
      </c>
      <c r="P343" s="4">
        <f t="shared" si="32"/>
        <v>5</v>
      </c>
      <c r="Q343" s="4">
        <f t="shared" si="33"/>
        <v>0</v>
      </c>
      <c r="R343" s="4">
        <f t="shared" si="34"/>
        <v>5</v>
      </c>
      <c r="S343" s="4">
        <f t="shared" si="35"/>
        <v>0</v>
      </c>
    </row>
    <row r="344" spans="1:19" ht="39.950000000000003" customHeight="1" x14ac:dyDescent="0.3">
      <c r="A344" s="29">
        <f t="shared" si="30"/>
        <v>208</v>
      </c>
      <c r="B344" s="29" t="s">
        <v>10336</v>
      </c>
      <c r="C344" s="29" t="s">
        <v>10337</v>
      </c>
      <c r="D344" s="4" t="s">
        <v>554</v>
      </c>
      <c r="E344" s="30" t="s">
        <v>555</v>
      </c>
      <c r="F344" s="29">
        <f t="shared" si="31"/>
        <v>1</v>
      </c>
      <c r="G344" s="29" t="s">
        <v>11687</v>
      </c>
      <c r="H344" s="29" t="s">
        <v>277</v>
      </c>
      <c r="I344" s="29" t="s">
        <v>277</v>
      </c>
      <c r="J344" s="29" t="s">
        <v>277</v>
      </c>
      <c r="L344" s="29" t="s">
        <v>312</v>
      </c>
      <c r="M344" s="29">
        <f>IF(L344="비해당","-",VLOOKUP(G344,자격증backdata!A:E,3,0))</f>
        <v>0</v>
      </c>
      <c r="N344" s="29" t="str">
        <f>IF(L344="비해당","-",VLOOKUP(G344,자격증backdata!A:E,5,0))</f>
        <v>-</v>
      </c>
      <c r="O344" s="29">
        <f>IF(L344="비해당","-",IF(M344=1,VLOOKUP(G344,자격증backdata!A:E,4,0),0))</f>
        <v>0</v>
      </c>
      <c r="P344" s="29">
        <f t="shared" si="32"/>
        <v>0</v>
      </c>
      <c r="Q344" s="29">
        <f t="shared" si="33"/>
        <v>0</v>
      </c>
      <c r="R344" s="29">
        <f t="shared" si="34"/>
        <v>0</v>
      </c>
      <c r="S344" s="29">
        <f t="shared" si="35"/>
        <v>0</v>
      </c>
    </row>
    <row r="345" spans="1:19" ht="39.950000000000003" customHeight="1" x14ac:dyDescent="0.3">
      <c r="A345" s="4">
        <f t="shared" si="30"/>
        <v>209</v>
      </c>
      <c r="B345" s="4" t="s">
        <v>10386</v>
      </c>
      <c r="C345" s="4" t="s">
        <v>10387</v>
      </c>
      <c r="D345" s="4" t="s">
        <v>554</v>
      </c>
      <c r="E345" s="28" t="s">
        <v>555</v>
      </c>
      <c r="F345" s="4">
        <f t="shared" si="31"/>
        <v>1</v>
      </c>
      <c r="G345" s="4" t="s">
        <v>295</v>
      </c>
      <c r="H345" s="4" t="s">
        <v>296</v>
      </c>
      <c r="I345" s="4" t="s">
        <v>10392</v>
      </c>
      <c r="J345" s="4" t="s">
        <v>4569</v>
      </c>
      <c r="L345" s="4" t="s">
        <v>312</v>
      </c>
      <c r="M345" s="4">
        <f>IF(L345="비해당","-",VLOOKUP(G345,자격증backdata!A:E,3,0))</f>
        <v>1</v>
      </c>
      <c r="N345" s="4" t="str">
        <f>IF(L345="비해당","-",VLOOKUP(G345,자격증backdata!A:E,5,0))</f>
        <v>한국사</v>
      </c>
      <c r="O345" s="4">
        <f>IF(L345="비해당","-",IF(M345=1,VLOOKUP(G345,자격증backdata!A:E,4,0),0))</f>
        <v>5</v>
      </c>
      <c r="P345" s="4">
        <f t="shared" si="32"/>
        <v>5</v>
      </c>
      <c r="Q345" s="4">
        <f t="shared" si="33"/>
        <v>3</v>
      </c>
      <c r="R345" s="4">
        <f t="shared" si="34"/>
        <v>8</v>
      </c>
      <c r="S345" s="4">
        <f t="shared" si="35"/>
        <v>0</v>
      </c>
    </row>
    <row r="346" spans="1:19" ht="39.950000000000003" customHeight="1" x14ac:dyDescent="0.3">
      <c r="A346" s="4">
        <f t="shared" si="30"/>
        <v>209</v>
      </c>
      <c r="B346" s="4" t="s">
        <v>10386</v>
      </c>
      <c r="C346" s="4" t="s">
        <v>10387</v>
      </c>
      <c r="D346" s="4" t="s">
        <v>554</v>
      </c>
      <c r="E346" s="28" t="s">
        <v>555</v>
      </c>
      <c r="F346" s="4">
        <f t="shared" si="31"/>
        <v>2</v>
      </c>
      <c r="G346" s="4" t="s">
        <v>780</v>
      </c>
      <c r="H346" s="4" t="s">
        <v>572</v>
      </c>
      <c r="I346" s="4" t="s">
        <v>10393</v>
      </c>
      <c r="J346" s="4" t="s">
        <v>5648</v>
      </c>
      <c r="L346" s="4" t="s">
        <v>312</v>
      </c>
      <c r="M346" s="4">
        <f>IF(L346="비해당","-",VLOOKUP(G346,자격증backdata!A:E,3,0))</f>
        <v>1</v>
      </c>
      <c r="N346" s="4" t="str">
        <f>IF(L346="비해당","-",VLOOKUP(G346,자격증backdata!A:E,5,0))</f>
        <v>국가기술</v>
      </c>
      <c r="O346" s="4">
        <f>IF(L346="비해당","-",IF(M346=1,VLOOKUP(G346,자격증backdata!A:E,4,0),0))</f>
        <v>3</v>
      </c>
      <c r="P346" s="4">
        <f t="shared" si="32"/>
        <v>5</v>
      </c>
      <c r="Q346" s="4">
        <f t="shared" si="33"/>
        <v>3</v>
      </c>
      <c r="R346" s="4">
        <f t="shared" si="34"/>
        <v>8</v>
      </c>
      <c r="S346" s="4">
        <f t="shared" si="35"/>
        <v>0</v>
      </c>
    </row>
    <row r="347" spans="1:19" ht="39.950000000000003" customHeight="1" x14ac:dyDescent="0.3">
      <c r="A347" s="29">
        <f t="shared" si="30"/>
        <v>210</v>
      </c>
      <c r="B347" s="29" t="s">
        <v>10472</v>
      </c>
      <c r="C347" s="29" t="s">
        <v>10473</v>
      </c>
      <c r="D347" s="4" t="s">
        <v>554</v>
      </c>
      <c r="E347" s="30" t="s">
        <v>555</v>
      </c>
      <c r="F347" s="29">
        <f t="shared" si="31"/>
        <v>1</v>
      </c>
      <c r="G347" s="29" t="s">
        <v>458</v>
      </c>
      <c r="H347" s="29" t="s">
        <v>459</v>
      </c>
      <c r="I347" s="29" t="s">
        <v>10480</v>
      </c>
      <c r="J347" s="29" t="s">
        <v>10186</v>
      </c>
      <c r="L347" s="29" t="s">
        <v>312</v>
      </c>
      <c r="M347" s="29">
        <f>IF(L347="비해당","-",VLOOKUP(G347,자격증backdata!A:E,3,0))</f>
        <v>1</v>
      </c>
      <c r="N347" s="29" t="str">
        <f>IF(L347="비해당","-",VLOOKUP(G347,자격증backdata!A:E,5,0))</f>
        <v>국가기술</v>
      </c>
      <c r="O347" s="29">
        <f>IF(L347="비해당","-",IF(M347=1,VLOOKUP(G347,자격증backdata!A:E,4,0),0))</f>
        <v>5</v>
      </c>
      <c r="P347" s="29">
        <f t="shared" si="32"/>
        <v>5</v>
      </c>
      <c r="Q347" s="29">
        <f t="shared" si="33"/>
        <v>5</v>
      </c>
      <c r="R347" s="29">
        <f t="shared" si="34"/>
        <v>10</v>
      </c>
      <c r="S347" s="29">
        <f t="shared" si="35"/>
        <v>0</v>
      </c>
    </row>
    <row r="348" spans="1:19" ht="39.950000000000003" customHeight="1" x14ac:dyDescent="0.3">
      <c r="A348" s="29">
        <f t="shared" si="30"/>
        <v>210</v>
      </c>
      <c r="B348" s="29" t="s">
        <v>10472</v>
      </c>
      <c r="C348" s="29" t="s">
        <v>10473</v>
      </c>
      <c r="D348" s="4" t="s">
        <v>554</v>
      </c>
      <c r="E348" s="30" t="s">
        <v>555</v>
      </c>
      <c r="F348" s="29">
        <f t="shared" si="31"/>
        <v>2</v>
      </c>
      <c r="G348" s="29" t="s">
        <v>295</v>
      </c>
      <c r="H348" s="29" t="s">
        <v>296</v>
      </c>
      <c r="I348" s="29" t="s">
        <v>10481</v>
      </c>
      <c r="J348" s="29" t="s">
        <v>1458</v>
      </c>
      <c r="L348" s="29" t="s">
        <v>312</v>
      </c>
      <c r="M348" s="29">
        <f>IF(L348="비해당","-",VLOOKUP(G348,자격증backdata!A:E,3,0))</f>
        <v>1</v>
      </c>
      <c r="N348" s="29" t="str">
        <f>IF(L348="비해당","-",VLOOKUP(G348,자격증backdata!A:E,5,0))</f>
        <v>한국사</v>
      </c>
      <c r="O348" s="29">
        <f>IF(L348="비해당","-",IF(M348=1,VLOOKUP(G348,자격증backdata!A:E,4,0),0))</f>
        <v>5</v>
      </c>
      <c r="P348" s="29">
        <f t="shared" si="32"/>
        <v>5</v>
      </c>
      <c r="Q348" s="29">
        <f t="shared" si="33"/>
        <v>5</v>
      </c>
      <c r="R348" s="29">
        <f t="shared" si="34"/>
        <v>10</v>
      </c>
      <c r="S348" s="29">
        <f t="shared" si="35"/>
        <v>0</v>
      </c>
    </row>
    <row r="349" spans="1:19" ht="39.950000000000003" customHeight="1" x14ac:dyDescent="0.3">
      <c r="A349" s="4">
        <f t="shared" si="30"/>
        <v>211</v>
      </c>
      <c r="B349" s="4" t="s">
        <v>10507</v>
      </c>
      <c r="C349" s="4" t="s">
        <v>7648</v>
      </c>
      <c r="D349" s="4" t="s">
        <v>554</v>
      </c>
      <c r="E349" s="28" t="s">
        <v>555</v>
      </c>
      <c r="F349" s="4">
        <f t="shared" si="31"/>
        <v>1</v>
      </c>
      <c r="G349" s="4" t="s">
        <v>2533</v>
      </c>
      <c r="H349" s="4" t="s">
        <v>367</v>
      </c>
      <c r="I349" s="4" t="s">
        <v>10512</v>
      </c>
      <c r="J349" s="4" t="s">
        <v>1217</v>
      </c>
      <c r="L349" s="4" t="s">
        <v>312</v>
      </c>
      <c r="M349" s="4">
        <f>IF(L349="비해당","-",VLOOKUP(G349,자격증backdata!A:E,3,0))</f>
        <v>1</v>
      </c>
      <c r="N349" s="4" t="str">
        <f>IF(L349="비해당","-",VLOOKUP(G349,자격증backdata!A:E,5,0))</f>
        <v>국가기술</v>
      </c>
      <c r="O349" s="4">
        <f>IF(L349="비해당","-",IF(M349=1,VLOOKUP(G349,자격증backdata!A:E,4,0),0))</f>
        <v>5</v>
      </c>
      <c r="P349" s="4">
        <f t="shared" si="32"/>
        <v>3</v>
      </c>
      <c r="Q349" s="4">
        <f t="shared" si="33"/>
        <v>5</v>
      </c>
      <c r="R349" s="4">
        <f t="shared" si="34"/>
        <v>8</v>
      </c>
      <c r="S349" s="4">
        <f t="shared" si="35"/>
        <v>0</v>
      </c>
    </row>
    <row r="350" spans="1:19" ht="39.950000000000003" customHeight="1" x14ac:dyDescent="0.3">
      <c r="A350" s="4">
        <f t="shared" si="30"/>
        <v>211</v>
      </c>
      <c r="B350" s="4" t="s">
        <v>10507</v>
      </c>
      <c r="C350" s="4" t="s">
        <v>7648</v>
      </c>
      <c r="D350" s="4" t="s">
        <v>554</v>
      </c>
      <c r="E350" s="28" t="s">
        <v>555</v>
      </c>
      <c r="F350" s="4">
        <f t="shared" si="31"/>
        <v>2</v>
      </c>
      <c r="G350" s="4" t="s">
        <v>803</v>
      </c>
      <c r="H350" s="4" t="s">
        <v>296</v>
      </c>
      <c r="I350" s="4" t="s">
        <v>10513</v>
      </c>
      <c r="J350" s="4" t="s">
        <v>1603</v>
      </c>
      <c r="L350" s="4" t="s">
        <v>312</v>
      </c>
      <c r="M350" s="4">
        <f>IF(L350="비해당","-",VLOOKUP(G350,자격증backdata!A:E,3,0))</f>
        <v>1</v>
      </c>
      <c r="N350" s="4" t="str">
        <f>IF(L350="비해당","-",VLOOKUP(G350,자격증backdata!A:E,5,0))</f>
        <v>한국사</v>
      </c>
      <c r="O350" s="4">
        <f>IF(L350="비해당","-",IF(M350=1,VLOOKUP(G350,자격증backdata!A:E,4,0),0))</f>
        <v>3</v>
      </c>
      <c r="P350" s="4">
        <f t="shared" si="32"/>
        <v>3</v>
      </c>
      <c r="Q350" s="4">
        <f t="shared" si="33"/>
        <v>5</v>
      </c>
      <c r="R350" s="4">
        <f t="shared" si="34"/>
        <v>8</v>
      </c>
      <c r="S350" s="4">
        <f t="shared" si="35"/>
        <v>0</v>
      </c>
    </row>
    <row r="351" spans="1:19" ht="39.950000000000003" customHeight="1" x14ac:dyDescent="0.3">
      <c r="A351" s="29">
        <f t="shared" si="30"/>
        <v>212</v>
      </c>
      <c r="B351" s="29" t="s">
        <v>10514</v>
      </c>
      <c r="C351" s="29" t="s">
        <v>10515</v>
      </c>
      <c r="D351" s="4" t="s">
        <v>554</v>
      </c>
      <c r="E351" s="30" t="s">
        <v>555</v>
      </c>
      <c r="F351" s="29">
        <f t="shared" si="31"/>
        <v>1</v>
      </c>
      <c r="G351" s="29" t="s">
        <v>458</v>
      </c>
      <c r="H351" s="29" t="s">
        <v>459</v>
      </c>
      <c r="I351" s="29" t="s">
        <v>10522</v>
      </c>
      <c r="J351" s="29" t="s">
        <v>10523</v>
      </c>
      <c r="L351" s="29" t="s">
        <v>312</v>
      </c>
      <c r="M351" s="29">
        <f>IF(L351="비해당","-",VLOOKUP(G351,자격증backdata!A:E,3,0))</f>
        <v>1</v>
      </c>
      <c r="N351" s="29" t="str">
        <f>IF(L351="비해당","-",VLOOKUP(G351,자격증backdata!A:E,5,0))</f>
        <v>국가기술</v>
      </c>
      <c r="O351" s="29">
        <f>IF(L351="비해당","-",IF(M351=1,VLOOKUP(G351,자격증backdata!A:E,4,0),0))</f>
        <v>5</v>
      </c>
      <c r="P351" s="29">
        <f t="shared" si="32"/>
        <v>3</v>
      </c>
      <c r="Q351" s="29">
        <f t="shared" si="33"/>
        <v>5</v>
      </c>
      <c r="R351" s="29">
        <f t="shared" si="34"/>
        <v>8</v>
      </c>
      <c r="S351" s="29">
        <f t="shared" si="35"/>
        <v>0</v>
      </c>
    </row>
    <row r="352" spans="1:19" ht="39.950000000000003" customHeight="1" x14ac:dyDescent="0.3">
      <c r="A352" s="29">
        <f t="shared" si="30"/>
        <v>212</v>
      </c>
      <c r="B352" s="29" t="s">
        <v>10514</v>
      </c>
      <c r="C352" s="29" t="s">
        <v>10515</v>
      </c>
      <c r="D352" s="4" t="s">
        <v>554</v>
      </c>
      <c r="E352" s="30" t="s">
        <v>555</v>
      </c>
      <c r="F352" s="29">
        <f t="shared" si="31"/>
        <v>2</v>
      </c>
      <c r="G352" s="29" t="s">
        <v>803</v>
      </c>
      <c r="H352" s="29" t="s">
        <v>296</v>
      </c>
      <c r="I352" s="29" t="s">
        <v>10524</v>
      </c>
      <c r="J352" s="29" t="s">
        <v>1458</v>
      </c>
      <c r="L352" s="29" t="s">
        <v>312</v>
      </c>
      <c r="M352" s="29">
        <f>IF(L352="비해당","-",VLOOKUP(G352,자격증backdata!A:E,3,0))</f>
        <v>1</v>
      </c>
      <c r="N352" s="29" t="str">
        <f>IF(L352="비해당","-",VLOOKUP(G352,자격증backdata!A:E,5,0))</f>
        <v>한국사</v>
      </c>
      <c r="O352" s="29">
        <f>IF(L352="비해당","-",IF(M352=1,VLOOKUP(G352,자격증backdata!A:E,4,0),0))</f>
        <v>3</v>
      </c>
      <c r="P352" s="29">
        <f t="shared" si="32"/>
        <v>3</v>
      </c>
      <c r="Q352" s="29">
        <f t="shared" si="33"/>
        <v>5</v>
      </c>
      <c r="R352" s="29">
        <f t="shared" si="34"/>
        <v>8</v>
      </c>
      <c r="S352" s="29">
        <f t="shared" si="35"/>
        <v>0</v>
      </c>
    </row>
    <row r="353" spans="1:19" ht="39.950000000000003" customHeight="1" x14ac:dyDescent="0.3">
      <c r="A353" s="4">
        <f t="shared" si="30"/>
        <v>213</v>
      </c>
      <c r="B353" s="4" t="s">
        <v>10525</v>
      </c>
      <c r="C353" s="4" t="s">
        <v>10526</v>
      </c>
      <c r="D353" s="4" t="s">
        <v>554</v>
      </c>
      <c r="E353" s="28" t="s">
        <v>555</v>
      </c>
      <c r="F353" s="4">
        <f t="shared" si="31"/>
        <v>1</v>
      </c>
      <c r="G353" s="4" t="s">
        <v>366</v>
      </c>
      <c r="H353" s="4" t="s">
        <v>367</v>
      </c>
      <c r="I353" s="4" t="s">
        <v>10532</v>
      </c>
      <c r="J353" s="4" t="s">
        <v>2383</v>
      </c>
      <c r="L353" s="4" t="s">
        <v>312</v>
      </c>
      <c r="M353" s="4">
        <f>IF(L353="비해당","-",VLOOKUP(G353,자격증backdata!A:E,3,0))</f>
        <v>1</v>
      </c>
      <c r="N353" s="4" t="str">
        <f>IF(L353="비해당","-",VLOOKUP(G353,자격증backdata!A:E,5,0))</f>
        <v>국가기술</v>
      </c>
      <c r="O353" s="4">
        <f>IF(L353="비해당","-",IF(M353=1,VLOOKUP(G353,자격증backdata!A:E,4,0),0))</f>
        <v>3</v>
      </c>
      <c r="P353" s="4">
        <f t="shared" si="32"/>
        <v>1</v>
      </c>
      <c r="Q353" s="4">
        <f t="shared" si="33"/>
        <v>3</v>
      </c>
      <c r="R353" s="4">
        <f t="shared" si="34"/>
        <v>4</v>
      </c>
      <c r="S353" s="4">
        <f t="shared" si="35"/>
        <v>0</v>
      </c>
    </row>
    <row r="354" spans="1:19" ht="39.950000000000003" customHeight="1" x14ac:dyDescent="0.3">
      <c r="A354" s="4">
        <f t="shared" si="30"/>
        <v>213</v>
      </c>
      <c r="B354" s="4" t="s">
        <v>10525</v>
      </c>
      <c r="C354" s="4" t="s">
        <v>10526</v>
      </c>
      <c r="D354" s="4" t="s">
        <v>554</v>
      </c>
      <c r="E354" s="28" t="s">
        <v>555</v>
      </c>
      <c r="F354" s="4">
        <f t="shared" si="31"/>
        <v>2</v>
      </c>
      <c r="G354" s="4" t="s">
        <v>612</v>
      </c>
      <c r="H354" s="4" t="s">
        <v>296</v>
      </c>
      <c r="I354" s="4" t="s">
        <v>10533</v>
      </c>
      <c r="J354" s="4" t="s">
        <v>2601</v>
      </c>
      <c r="L354" s="4" t="s">
        <v>312</v>
      </c>
      <c r="M354" s="4">
        <f>IF(L354="비해당","-",VLOOKUP(G354,자격증backdata!A:E,3,0))</f>
        <v>1</v>
      </c>
      <c r="N354" s="4" t="str">
        <f>IF(L354="비해당","-",VLOOKUP(G354,자격증backdata!A:E,5,0))</f>
        <v>한국사</v>
      </c>
      <c r="O354" s="4">
        <f>IF(L354="비해당","-",IF(M354=1,VLOOKUP(G354,자격증backdata!A:E,4,0),0))</f>
        <v>1</v>
      </c>
      <c r="P354" s="4">
        <f t="shared" si="32"/>
        <v>1</v>
      </c>
      <c r="Q354" s="4">
        <f t="shared" si="33"/>
        <v>3</v>
      </c>
      <c r="R354" s="4">
        <f t="shared" si="34"/>
        <v>4</v>
      </c>
      <c r="S354" s="4">
        <f t="shared" si="35"/>
        <v>0</v>
      </c>
    </row>
    <row r="355" spans="1:19" ht="39.950000000000003" customHeight="1" x14ac:dyDescent="0.3">
      <c r="A355" s="29">
        <f t="shared" si="30"/>
        <v>214</v>
      </c>
      <c r="B355" s="29" t="s">
        <v>10559</v>
      </c>
      <c r="C355" s="29" t="s">
        <v>7547</v>
      </c>
      <c r="D355" s="4" t="s">
        <v>554</v>
      </c>
      <c r="E355" s="30" t="s">
        <v>555</v>
      </c>
      <c r="F355" s="29">
        <f t="shared" si="31"/>
        <v>1</v>
      </c>
      <c r="G355" s="29" t="s">
        <v>295</v>
      </c>
      <c r="H355" s="29" t="s">
        <v>296</v>
      </c>
      <c r="I355" s="29" t="s">
        <v>10566</v>
      </c>
      <c r="J355" s="29" t="s">
        <v>298</v>
      </c>
      <c r="L355" s="29" t="s">
        <v>312</v>
      </c>
      <c r="M355" s="29">
        <f>IF(L355="비해당","-",VLOOKUP(G355,자격증backdata!A:E,3,0))</f>
        <v>1</v>
      </c>
      <c r="N355" s="29" t="str">
        <f>IF(L355="비해당","-",VLOOKUP(G355,자격증backdata!A:E,5,0))</f>
        <v>한국사</v>
      </c>
      <c r="O355" s="29">
        <f>IF(L355="비해당","-",IF(M355=1,VLOOKUP(G355,자격증backdata!A:E,4,0),0))</f>
        <v>5</v>
      </c>
      <c r="P355" s="29">
        <f t="shared" si="32"/>
        <v>5</v>
      </c>
      <c r="Q355" s="29">
        <f t="shared" si="33"/>
        <v>0</v>
      </c>
      <c r="R355" s="29">
        <f t="shared" si="34"/>
        <v>5</v>
      </c>
      <c r="S355" s="29">
        <f t="shared" si="35"/>
        <v>0</v>
      </c>
    </row>
    <row r="356" spans="1:19" ht="39.950000000000003" customHeight="1" x14ac:dyDescent="0.3">
      <c r="A356" s="4">
        <f t="shared" si="30"/>
        <v>215</v>
      </c>
      <c r="B356" s="4" t="s">
        <v>10579</v>
      </c>
      <c r="C356" s="4" t="s">
        <v>4572</v>
      </c>
      <c r="D356" s="4" t="s">
        <v>554</v>
      </c>
      <c r="E356" s="28" t="s">
        <v>555</v>
      </c>
      <c r="F356" s="4">
        <f t="shared" si="31"/>
        <v>1</v>
      </c>
      <c r="G356" s="4" t="s">
        <v>458</v>
      </c>
      <c r="H356" s="4" t="s">
        <v>459</v>
      </c>
      <c r="I356" s="4" t="s">
        <v>10585</v>
      </c>
      <c r="J356" s="4" t="s">
        <v>3121</v>
      </c>
      <c r="L356" s="4" t="s">
        <v>312</v>
      </c>
      <c r="M356" s="4">
        <f>IF(L356="비해당","-",VLOOKUP(G356,자격증backdata!A:E,3,0))</f>
        <v>1</v>
      </c>
      <c r="N356" s="4" t="str">
        <f>IF(L356="비해당","-",VLOOKUP(G356,자격증backdata!A:E,5,0))</f>
        <v>국가기술</v>
      </c>
      <c r="O356" s="4">
        <f>IF(L356="비해당","-",IF(M356=1,VLOOKUP(G356,자격증backdata!A:E,4,0),0))</f>
        <v>5</v>
      </c>
      <c r="P356" s="4">
        <f t="shared" si="32"/>
        <v>5</v>
      </c>
      <c r="Q356" s="4">
        <f t="shared" si="33"/>
        <v>5</v>
      </c>
      <c r="R356" s="4">
        <f t="shared" si="34"/>
        <v>10</v>
      </c>
      <c r="S356" s="4">
        <f t="shared" si="35"/>
        <v>0</v>
      </c>
    </row>
    <row r="357" spans="1:19" ht="39.950000000000003" customHeight="1" x14ac:dyDescent="0.3">
      <c r="A357" s="4">
        <f t="shared" si="30"/>
        <v>215</v>
      </c>
      <c r="B357" s="4" t="s">
        <v>10579</v>
      </c>
      <c r="C357" s="4" t="s">
        <v>4572</v>
      </c>
      <c r="D357" s="4" t="s">
        <v>554</v>
      </c>
      <c r="E357" s="28" t="s">
        <v>555</v>
      </c>
      <c r="F357" s="4">
        <f t="shared" si="31"/>
        <v>2</v>
      </c>
      <c r="G357" s="4" t="s">
        <v>295</v>
      </c>
      <c r="H357" s="4" t="s">
        <v>296</v>
      </c>
      <c r="I357" s="4" t="s">
        <v>10586</v>
      </c>
      <c r="J357" s="4" t="s">
        <v>5167</v>
      </c>
      <c r="L357" s="4" t="s">
        <v>312</v>
      </c>
      <c r="M357" s="4">
        <f>IF(L357="비해당","-",VLOOKUP(G357,자격증backdata!A:E,3,0))</f>
        <v>1</v>
      </c>
      <c r="N357" s="4" t="str">
        <f>IF(L357="비해당","-",VLOOKUP(G357,자격증backdata!A:E,5,0))</f>
        <v>한국사</v>
      </c>
      <c r="O357" s="4">
        <f>IF(L357="비해당","-",IF(M357=1,VLOOKUP(G357,자격증backdata!A:E,4,0),0))</f>
        <v>5</v>
      </c>
      <c r="P357" s="4">
        <f t="shared" si="32"/>
        <v>5</v>
      </c>
      <c r="Q357" s="4">
        <f t="shared" si="33"/>
        <v>5</v>
      </c>
      <c r="R357" s="4">
        <f t="shared" si="34"/>
        <v>10</v>
      </c>
      <c r="S357" s="4">
        <f t="shared" si="35"/>
        <v>0</v>
      </c>
    </row>
    <row r="358" spans="1:19" ht="39.950000000000003" customHeight="1" x14ac:dyDescent="0.3">
      <c r="A358" s="29">
        <f t="shared" si="30"/>
        <v>216</v>
      </c>
      <c r="B358" s="29" t="s">
        <v>10642</v>
      </c>
      <c r="C358" s="29" t="s">
        <v>10643</v>
      </c>
      <c r="D358" s="4" t="s">
        <v>554</v>
      </c>
      <c r="E358" s="30" t="s">
        <v>555</v>
      </c>
      <c r="F358" s="29">
        <f t="shared" si="31"/>
        <v>1</v>
      </c>
      <c r="G358" s="29" t="s">
        <v>295</v>
      </c>
      <c r="H358" s="29" t="s">
        <v>296</v>
      </c>
      <c r="I358" s="29" t="s">
        <v>10650</v>
      </c>
      <c r="J358" s="29" t="s">
        <v>1268</v>
      </c>
      <c r="L358" s="29" t="s">
        <v>312</v>
      </c>
      <c r="M358" s="29">
        <f>IF(L358="비해당","-",VLOOKUP(G358,자격증backdata!A:E,3,0))</f>
        <v>1</v>
      </c>
      <c r="N358" s="29" t="str">
        <f>IF(L358="비해당","-",VLOOKUP(G358,자격증backdata!A:E,5,0))</f>
        <v>한국사</v>
      </c>
      <c r="O358" s="29">
        <f>IF(L358="비해당","-",IF(M358=1,VLOOKUP(G358,자격증backdata!A:E,4,0),0))</f>
        <v>5</v>
      </c>
      <c r="P358" s="29">
        <f t="shared" si="32"/>
        <v>5</v>
      </c>
      <c r="Q358" s="29">
        <f t="shared" si="33"/>
        <v>5</v>
      </c>
      <c r="R358" s="29">
        <f t="shared" si="34"/>
        <v>10</v>
      </c>
      <c r="S358" s="29">
        <f t="shared" si="35"/>
        <v>0</v>
      </c>
    </row>
    <row r="359" spans="1:19" ht="39.950000000000003" customHeight="1" x14ac:dyDescent="0.3">
      <c r="A359" s="29">
        <f t="shared" si="30"/>
        <v>216</v>
      </c>
      <c r="B359" s="29" t="s">
        <v>10642</v>
      </c>
      <c r="C359" s="29" t="s">
        <v>10643</v>
      </c>
      <c r="D359" s="4" t="s">
        <v>554</v>
      </c>
      <c r="E359" s="30" t="s">
        <v>555</v>
      </c>
      <c r="F359" s="29">
        <f t="shared" si="31"/>
        <v>2</v>
      </c>
      <c r="G359" s="29" t="s">
        <v>458</v>
      </c>
      <c r="H359" s="29" t="s">
        <v>459</v>
      </c>
      <c r="I359" s="29" t="s">
        <v>10651</v>
      </c>
      <c r="J359" s="29" t="s">
        <v>10652</v>
      </c>
      <c r="L359" s="29" t="s">
        <v>312</v>
      </c>
      <c r="M359" s="29">
        <f>IF(L359="비해당","-",VLOOKUP(G359,자격증backdata!A:E,3,0))</f>
        <v>1</v>
      </c>
      <c r="N359" s="29" t="str">
        <f>IF(L359="비해당","-",VLOOKUP(G359,자격증backdata!A:E,5,0))</f>
        <v>국가기술</v>
      </c>
      <c r="O359" s="29">
        <f>IF(L359="비해당","-",IF(M359=1,VLOOKUP(G359,자격증backdata!A:E,4,0),0))</f>
        <v>5</v>
      </c>
      <c r="P359" s="29">
        <f t="shared" si="32"/>
        <v>5</v>
      </c>
      <c r="Q359" s="29">
        <f t="shared" si="33"/>
        <v>5</v>
      </c>
      <c r="R359" s="29">
        <f t="shared" si="34"/>
        <v>10</v>
      </c>
      <c r="S359" s="29">
        <f t="shared" si="35"/>
        <v>0</v>
      </c>
    </row>
    <row r="360" spans="1:19" ht="39.950000000000003" customHeight="1" x14ac:dyDescent="0.3">
      <c r="A360" s="4">
        <f t="shared" si="30"/>
        <v>217</v>
      </c>
      <c r="B360" s="4" t="s">
        <v>10680</v>
      </c>
      <c r="C360" s="4" t="s">
        <v>10681</v>
      </c>
      <c r="D360" s="4" t="s">
        <v>554</v>
      </c>
      <c r="E360" s="28" t="s">
        <v>555</v>
      </c>
      <c r="F360" s="4">
        <f t="shared" si="31"/>
        <v>1</v>
      </c>
      <c r="G360" s="4" t="s">
        <v>295</v>
      </c>
      <c r="H360" s="4" t="s">
        <v>10687</v>
      </c>
      <c r="I360" s="4" t="s">
        <v>10688</v>
      </c>
      <c r="J360" s="4" t="s">
        <v>4569</v>
      </c>
      <c r="L360" s="4" t="s">
        <v>312</v>
      </c>
      <c r="M360" s="4">
        <f>IF(L360="비해당","-",VLOOKUP(G360,자격증backdata!A:E,3,0))</f>
        <v>1</v>
      </c>
      <c r="N360" s="4" t="str">
        <f>IF(L360="비해당","-",VLOOKUP(G360,자격증backdata!A:E,5,0))</f>
        <v>한국사</v>
      </c>
      <c r="O360" s="4">
        <f>IF(L360="비해당","-",IF(M360=1,VLOOKUP(G360,자격증backdata!A:E,4,0),0))</f>
        <v>5</v>
      </c>
      <c r="P360" s="4">
        <f t="shared" si="32"/>
        <v>5</v>
      </c>
      <c r="Q360" s="4">
        <f t="shared" si="33"/>
        <v>0</v>
      </c>
      <c r="R360" s="4">
        <f t="shared" si="34"/>
        <v>5</v>
      </c>
      <c r="S360" s="4">
        <f t="shared" si="35"/>
        <v>0</v>
      </c>
    </row>
    <row r="361" spans="1:19" ht="39.950000000000003" customHeight="1" x14ac:dyDescent="0.3">
      <c r="A361" s="4">
        <f t="shared" si="30"/>
        <v>217</v>
      </c>
      <c r="B361" s="4" t="s">
        <v>10680</v>
      </c>
      <c r="C361" s="4" t="s">
        <v>10681</v>
      </c>
      <c r="D361" s="4" t="s">
        <v>554</v>
      </c>
      <c r="E361" s="28" t="s">
        <v>555</v>
      </c>
      <c r="F361" s="4">
        <f t="shared" si="31"/>
        <v>2</v>
      </c>
      <c r="G361" s="4" t="s">
        <v>831</v>
      </c>
      <c r="H361" s="4" t="s">
        <v>2392</v>
      </c>
      <c r="I361" s="4" t="s">
        <v>277</v>
      </c>
      <c r="J361" s="4" t="s">
        <v>10689</v>
      </c>
      <c r="L361" s="4" t="s">
        <v>312</v>
      </c>
      <c r="M361" s="4">
        <f>IF(L361="비해당","-",VLOOKUP(G361,자격증backdata!A:E,3,0))</f>
        <v>0</v>
      </c>
      <c r="N361" s="4" t="str">
        <f>IF(L361="비해당","-",VLOOKUP(G361,자격증backdata!A:E,5,0))</f>
        <v>-</v>
      </c>
      <c r="O361" s="4">
        <f>IF(L361="비해당","-",IF(M361=1,VLOOKUP(G361,자격증backdata!A:E,4,0),0))</f>
        <v>0</v>
      </c>
      <c r="P361" s="4">
        <f t="shared" si="32"/>
        <v>5</v>
      </c>
      <c r="Q361" s="4">
        <f t="shared" si="33"/>
        <v>0</v>
      </c>
      <c r="R361" s="4">
        <f t="shared" si="34"/>
        <v>5</v>
      </c>
      <c r="S361" s="4">
        <f t="shared" si="35"/>
        <v>0</v>
      </c>
    </row>
    <row r="362" spans="1:19" ht="39.950000000000003" customHeight="1" x14ac:dyDescent="0.3">
      <c r="A362" s="29">
        <f t="shared" si="30"/>
        <v>218</v>
      </c>
      <c r="B362" s="29" t="s">
        <v>10728</v>
      </c>
      <c r="C362" s="29" t="s">
        <v>10729</v>
      </c>
      <c r="D362" s="4" t="s">
        <v>554</v>
      </c>
      <c r="E362" s="30" t="s">
        <v>555</v>
      </c>
      <c r="F362" s="29">
        <f t="shared" si="31"/>
        <v>1</v>
      </c>
      <c r="G362" s="29" t="s">
        <v>10735</v>
      </c>
      <c r="H362" s="29" t="s">
        <v>10736</v>
      </c>
      <c r="I362" s="29" t="s">
        <v>10737</v>
      </c>
      <c r="J362" s="29" t="s">
        <v>2380</v>
      </c>
      <c r="L362" s="29" t="s">
        <v>312</v>
      </c>
      <c r="M362" s="29">
        <f>IF(L362="비해당","-",VLOOKUP(G362,자격증backdata!A:E,3,0))</f>
        <v>0</v>
      </c>
      <c r="N362" s="29" t="str">
        <f>IF(L362="비해당","-",VLOOKUP(G362,자격증backdata!A:E,5,0))</f>
        <v>-</v>
      </c>
      <c r="O362" s="29">
        <f>IF(L362="비해당","-",IF(M362=1,VLOOKUP(G362,자격증backdata!A:E,4,0),0))</f>
        <v>0</v>
      </c>
      <c r="P362" s="29">
        <f t="shared" si="32"/>
        <v>3</v>
      </c>
      <c r="Q362" s="29">
        <f t="shared" si="33"/>
        <v>0</v>
      </c>
      <c r="R362" s="29">
        <f t="shared" si="34"/>
        <v>3</v>
      </c>
      <c r="S362" s="29">
        <f t="shared" si="35"/>
        <v>0</v>
      </c>
    </row>
    <row r="363" spans="1:19" ht="39.950000000000003" customHeight="1" x14ac:dyDescent="0.3">
      <c r="A363" s="29">
        <f t="shared" si="30"/>
        <v>218</v>
      </c>
      <c r="B363" s="29" t="s">
        <v>10728</v>
      </c>
      <c r="C363" s="29" t="s">
        <v>10729</v>
      </c>
      <c r="D363" s="4" t="s">
        <v>554</v>
      </c>
      <c r="E363" s="30" t="s">
        <v>555</v>
      </c>
      <c r="F363" s="29">
        <f t="shared" si="31"/>
        <v>2</v>
      </c>
      <c r="G363" s="29" t="s">
        <v>803</v>
      </c>
      <c r="H363" s="29" t="s">
        <v>296</v>
      </c>
      <c r="I363" s="29" t="s">
        <v>10738</v>
      </c>
      <c r="J363" s="29" t="s">
        <v>294</v>
      </c>
      <c r="L363" s="29" t="s">
        <v>312</v>
      </c>
      <c r="M363" s="29">
        <f>IF(L363="비해당","-",VLOOKUP(G363,자격증backdata!A:E,3,0))</f>
        <v>1</v>
      </c>
      <c r="N363" s="29" t="str">
        <f>IF(L363="비해당","-",VLOOKUP(G363,자격증backdata!A:E,5,0))</f>
        <v>한국사</v>
      </c>
      <c r="O363" s="29">
        <f>IF(L363="비해당","-",IF(M363=1,VLOOKUP(G363,자격증backdata!A:E,4,0),0))</f>
        <v>3</v>
      </c>
      <c r="P363" s="29">
        <f t="shared" si="32"/>
        <v>3</v>
      </c>
      <c r="Q363" s="29">
        <f t="shared" si="33"/>
        <v>0</v>
      </c>
      <c r="R363" s="29">
        <f t="shared" si="34"/>
        <v>3</v>
      </c>
      <c r="S363" s="29">
        <f t="shared" si="35"/>
        <v>0</v>
      </c>
    </row>
    <row r="364" spans="1:19" ht="39.950000000000003" customHeight="1" x14ac:dyDescent="0.3">
      <c r="A364" s="4">
        <f t="shared" si="30"/>
        <v>219</v>
      </c>
      <c r="B364" s="4" t="s">
        <v>10739</v>
      </c>
      <c r="C364" s="4" t="s">
        <v>7744</v>
      </c>
      <c r="D364" s="4" t="s">
        <v>554</v>
      </c>
      <c r="E364" s="28" t="s">
        <v>555</v>
      </c>
      <c r="F364" s="4">
        <f t="shared" si="31"/>
        <v>1</v>
      </c>
      <c r="G364" s="4" t="s">
        <v>831</v>
      </c>
      <c r="H364" s="4" t="s">
        <v>10744</v>
      </c>
      <c r="I364" s="4" t="s">
        <v>277</v>
      </c>
      <c r="J364" s="4" t="s">
        <v>8573</v>
      </c>
      <c r="L364" s="4" t="s">
        <v>312</v>
      </c>
      <c r="M364" s="4">
        <f>IF(L364="비해당","-",VLOOKUP(G364,자격증backdata!A:E,3,0))</f>
        <v>0</v>
      </c>
      <c r="N364" s="4" t="str">
        <f>IF(L364="비해당","-",VLOOKUP(G364,자격증backdata!A:E,5,0))</f>
        <v>-</v>
      </c>
      <c r="O364" s="4">
        <f>IF(L364="비해당","-",IF(M364=1,VLOOKUP(G364,자격증backdata!A:E,4,0),0))</f>
        <v>0</v>
      </c>
      <c r="P364" s="4">
        <f t="shared" si="32"/>
        <v>0</v>
      </c>
      <c r="Q364" s="4">
        <f t="shared" si="33"/>
        <v>0</v>
      </c>
      <c r="R364" s="4">
        <f t="shared" si="34"/>
        <v>0</v>
      </c>
      <c r="S364" s="4">
        <f t="shared" si="35"/>
        <v>0</v>
      </c>
    </row>
    <row r="365" spans="1:19" ht="39.950000000000003" customHeight="1" x14ac:dyDescent="0.3">
      <c r="A365" s="29">
        <f t="shared" si="30"/>
        <v>220</v>
      </c>
      <c r="B365" s="29" t="s">
        <v>10745</v>
      </c>
      <c r="C365" s="29" t="s">
        <v>10746</v>
      </c>
      <c r="D365" s="4" t="s">
        <v>554</v>
      </c>
      <c r="E365" s="30" t="s">
        <v>555</v>
      </c>
      <c r="F365" s="29">
        <f t="shared" si="31"/>
        <v>1</v>
      </c>
      <c r="G365" s="29" t="s">
        <v>458</v>
      </c>
      <c r="H365" s="29" t="s">
        <v>459</v>
      </c>
      <c r="I365" s="29" t="s">
        <v>10751</v>
      </c>
      <c r="J365" s="29" t="s">
        <v>10752</v>
      </c>
      <c r="L365" s="29" t="s">
        <v>312</v>
      </c>
      <c r="M365" s="29">
        <f>IF(L365="비해당","-",VLOOKUP(G365,자격증backdata!A:E,3,0))</f>
        <v>1</v>
      </c>
      <c r="N365" s="29" t="str">
        <f>IF(L365="비해당","-",VLOOKUP(G365,자격증backdata!A:E,5,0))</f>
        <v>국가기술</v>
      </c>
      <c r="O365" s="29">
        <f>IF(L365="비해당","-",IF(M365=1,VLOOKUP(G365,자격증backdata!A:E,4,0),0))</f>
        <v>5</v>
      </c>
      <c r="P365" s="29">
        <f t="shared" si="32"/>
        <v>5</v>
      </c>
      <c r="Q365" s="29">
        <f t="shared" si="33"/>
        <v>5</v>
      </c>
      <c r="R365" s="29">
        <f t="shared" si="34"/>
        <v>10</v>
      </c>
      <c r="S365" s="29">
        <f t="shared" si="35"/>
        <v>0</v>
      </c>
    </row>
    <row r="366" spans="1:19" ht="39.950000000000003" customHeight="1" x14ac:dyDescent="0.3">
      <c r="A366" s="29">
        <f t="shared" si="30"/>
        <v>220</v>
      </c>
      <c r="B366" s="29" t="s">
        <v>10745</v>
      </c>
      <c r="C366" s="29" t="s">
        <v>10746</v>
      </c>
      <c r="D366" s="4" t="s">
        <v>554</v>
      </c>
      <c r="E366" s="30" t="s">
        <v>555</v>
      </c>
      <c r="F366" s="29">
        <f t="shared" si="31"/>
        <v>2</v>
      </c>
      <c r="G366" s="29" t="s">
        <v>295</v>
      </c>
      <c r="H366" s="29" t="s">
        <v>296</v>
      </c>
      <c r="I366" s="29" t="s">
        <v>10753</v>
      </c>
      <c r="J366" s="29" t="s">
        <v>6762</v>
      </c>
      <c r="L366" s="29" t="s">
        <v>312</v>
      </c>
      <c r="M366" s="29">
        <f>IF(L366="비해당","-",VLOOKUP(G366,자격증backdata!A:E,3,0))</f>
        <v>1</v>
      </c>
      <c r="N366" s="29" t="str">
        <f>IF(L366="비해당","-",VLOOKUP(G366,자격증backdata!A:E,5,0))</f>
        <v>한국사</v>
      </c>
      <c r="O366" s="29">
        <f>IF(L366="비해당","-",IF(M366=1,VLOOKUP(G366,자격증backdata!A:E,4,0),0))</f>
        <v>5</v>
      </c>
      <c r="P366" s="29">
        <f t="shared" si="32"/>
        <v>5</v>
      </c>
      <c r="Q366" s="29">
        <f t="shared" si="33"/>
        <v>5</v>
      </c>
      <c r="R366" s="29">
        <f t="shared" si="34"/>
        <v>10</v>
      </c>
      <c r="S366" s="29">
        <f t="shared" si="35"/>
        <v>0</v>
      </c>
    </row>
    <row r="367" spans="1:19" ht="39.950000000000003" customHeight="1" x14ac:dyDescent="0.3">
      <c r="A367" s="4">
        <f t="shared" si="30"/>
        <v>221</v>
      </c>
      <c r="B367" s="4" t="s">
        <v>10803</v>
      </c>
      <c r="C367" s="4" t="s">
        <v>10804</v>
      </c>
      <c r="D367" s="4" t="s">
        <v>554</v>
      </c>
      <c r="E367" s="28" t="s">
        <v>555</v>
      </c>
      <c r="F367" s="4">
        <f t="shared" si="31"/>
        <v>1</v>
      </c>
      <c r="G367" s="4" t="s">
        <v>458</v>
      </c>
      <c r="H367" s="4" t="s">
        <v>459</v>
      </c>
      <c r="I367" s="4" t="s">
        <v>10810</v>
      </c>
      <c r="J367" s="4" t="s">
        <v>6728</v>
      </c>
      <c r="L367" s="4" t="s">
        <v>312</v>
      </c>
      <c r="M367" s="4">
        <f>IF(L367="비해당","-",VLOOKUP(G367,자격증backdata!A:E,3,0))</f>
        <v>1</v>
      </c>
      <c r="N367" s="4" t="str">
        <f>IF(L367="비해당","-",VLOOKUP(G367,자격증backdata!A:E,5,0))</f>
        <v>국가기술</v>
      </c>
      <c r="O367" s="4">
        <f>IF(L367="비해당","-",IF(M367=1,VLOOKUP(G367,자격증backdata!A:E,4,0),0))</f>
        <v>5</v>
      </c>
      <c r="P367" s="4">
        <f t="shared" si="32"/>
        <v>5</v>
      </c>
      <c r="Q367" s="4">
        <f t="shared" si="33"/>
        <v>5</v>
      </c>
      <c r="R367" s="4">
        <f t="shared" si="34"/>
        <v>10</v>
      </c>
      <c r="S367" s="4">
        <f t="shared" si="35"/>
        <v>0</v>
      </c>
    </row>
    <row r="368" spans="1:19" ht="39.950000000000003" customHeight="1" x14ac:dyDescent="0.3">
      <c r="A368" s="4">
        <f t="shared" si="30"/>
        <v>221</v>
      </c>
      <c r="B368" s="4" t="s">
        <v>10803</v>
      </c>
      <c r="C368" s="4" t="s">
        <v>10804</v>
      </c>
      <c r="D368" s="4" t="s">
        <v>554</v>
      </c>
      <c r="E368" s="28" t="s">
        <v>555</v>
      </c>
      <c r="F368" s="4">
        <f t="shared" si="31"/>
        <v>2</v>
      </c>
      <c r="G368" s="4" t="s">
        <v>295</v>
      </c>
      <c r="H368" s="4" t="s">
        <v>296</v>
      </c>
      <c r="I368" s="4" t="s">
        <v>10811</v>
      </c>
      <c r="J368" s="4" t="s">
        <v>4569</v>
      </c>
      <c r="L368" s="4" t="s">
        <v>312</v>
      </c>
      <c r="M368" s="4">
        <f>IF(L368="비해당","-",VLOOKUP(G368,자격증backdata!A:E,3,0))</f>
        <v>1</v>
      </c>
      <c r="N368" s="4" t="str">
        <f>IF(L368="비해당","-",VLOOKUP(G368,자격증backdata!A:E,5,0))</f>
        <v>한국사</v>
      </c>
      <c r="O368" s="4">
        <f>IF(L368="비해당","-",IF(M368=1,VLOOKUP(G368,자격증backdata!A:E,4,0),0))</f>
        <v>5</v>
      </c>
      <c r="P368" s="4">
        <f t="shared" si="32"/>
        <v>5</v>
      </c>
      <c r="Q368" s="4">
        <f t="shared" si="33"/>
        <v>5</v>
      </c>
      <c r="R368" s="4">
        <f t="shared" si="34"/>
        <v>10</v>
      </c>
      <c r="S368" s="4">
        <f t="shared" si="35"/>
        <v>0</v>
      </c>
    </row>
    <row r="369" spans="1:19" ht="39.950000000000003" customHeight="1" x14ac:dyDescent="0.3">
      <c r="A369" s="29">
        <f t="shared" si="30"/>
        <v>222</v>
      </c>
      <c r="B369" s="29" t="s">
        <v>10896</v>
      </c>
      <c r="C369" s="29" t="s">
        <v>10897</v>
      </c>
      <c r="D369" s="4" t="s">
        <v>554</v>
      </c>
      <c r="E369" s="30" t="s">
        <v>555</v>
      </c>
      <c r="F369" s="29">
        <f t="shared" si="31"/>
        <v>1</v>
      </c>
      <c r="G369" s="29" t="s">
        <v>295</v>
      </c>
      <c r="H369" s="29" t="s">
        <v>296</v>
      </c>
      <c r="I369" s="29" t="s">
        <v>10904</v>
      </c>
      <c r="J369" s="29" t="s">
        <v>294</v>
      </c>
      <c r="L369" s="29" t="s">
        <v>312</v>
      </c>
      <c r="M369" s="29">
        <f>IF(L369="비해당","-",VLOOKUP(G369,자격증backdata!A:E,3,0))</f>
        <v>1</v>
      </c>
      <c r="N369" s="29" t="str">
        <f>IF(L369="비해당","-",VLOOKUP(G369,자격증backdata!A:E,5,0))</f>
        <v>한국사</v>
      </c>
      <c r="O369" s="29">
        <f>IF(L369="비해당","-",IF(M369=1,VLOOKUP(G369,자격증backdata!A:E,4,0),0))</f>
        <v>5</v>
      </c>
      <c r="P369" s="29">
        <f t="shared" si="32"/>
        <v>5</v>
      </c>
      <c r="Q369" s="29">
        <f t="shared" si="33"/>
        <v>0</v>
      </c>
      <c r="R369" s="29">
        <f t="shared" si="34"/>
        <v>5</v>
      </c>
      <c r="S369" s="29">
        <f t="shared" si="35"/>
        <v>0</v>
      </c>
    </row>
    <row r="370" spans="1:19" ht="39.950000000000003" customHeight="1" x14ac:dyDescent="0.3">
      <c r="A370" s="4">
        <f t="shared" si="30"/>
        <v>223</v>
      </c>
      <c r="B370" s="4" t="s">
        <v>10905</v>
      </c>
      <c r="C370" s="4" t="s">
        <v>10906</v>
      </c>
      <c r="D370" s="4" t="s">
        <v>554</v>
      </c>
      <c r="E370" s="28" t="s">
        <v>555</v>
      </c>
      <c r="F370" s="4">
        <f t="shared" si="31"/>
        <v>1</v>
      </c>
      <c r="G370" s="4" t="s">
        <v>803</v>
      </c>
      <c r="H370" s="4" t="s">
        <v>296</v>
      </c>
      <c r="I370" s="4" t="s">
        <v>10912</v>
      </c>
      <c r="J370" s="4" t="s">
        <v>421</v>
      </c>
      <c r="L370" s="4" t="s">
        <v>312</v>
      </c>
      <c r="M370" s="4">
        <f>IF(L370="비해당","-",VLOOKUP(G370,자격증backdata!A:E,3,0))</f>
        <v>1</v>
      </c>
      <c r="N370" s="4" t="str">
        <f>IF(L370="비해당","-",VLOOKUP(G370,자격증backdata!A:E,5,0))</f>
        <v>한국사</v>
      </c>
      <c r="O370" s="4">
        <f>IF(L370="비해당","-",IF(M370=1,VLOOKUP(G370,자격증backdata!A:E,4,0),0))</f>
        <v>3</v>
      </c>
      <c r="P370" s="4">
        <f t="shared" si="32"/>
        <v>3</v>
      </c>
      <c r="Q370" s="4">
        <f t="shared" si="33"/>
        <v>0</v>
      </c>
      <c r="R370" s="4">
        <f t="shared" si="34"/>
        <v>3</v>
      </c>
      <c r="S370" s="4">
        <f t="shared" si="35"/>
        <v>0</v>
      </c>
    </row>
    <row r="371" spans="1:19" ht="39.950000000000003" customHeight="1" x14ac:dyDescent="0.3">
      <c r="A371" s="4">
        <f t="shared" si="30"/>
        <v>223</v>
      </c>
      <c r="B371" s="4" t="s">
        <v>10905</v>
      </c>
      <c r="C371" s="4" t="s">
        <v>10906</v>
      </c>
      <c r="D371" s="4" t="s">
        <v>554</v>
      </c>
      <c r="E371" s="28" t="s">
        <v>555</v>
      </c>
      <c r="F371" s="4">
        <f t="shared" si="31"/>
        <v>2</v>
      </c>
      <c r="G371" s="4" t="s">
        <v>1686</v>
      </c>
      <c r="H371" s="4" t="s">
        <v>459</v>
      </c>
      <c r="I371" s="4" t="s">
        <v>10913</v>
      </c>
      <c r="J371" s="4" t="s">
        <v>1779</v>
      </c>
      <c r="L371" s="4" t="s">
        <v>312</v>
      </c>
      <c r="M371" s="4">
        <f>IF(L371="비해당","-",VLOOKUP(G371,자격증backdata!A:E,3,0))</f>
        <v>0</v>
      </c>
      <c r="N371" s="4" t="str">
        <f>IF(L371="비해당","-",VLOOKUP(G371,자격증backdata!A:E,5,0))</f>
        <v>-</v>
      </c>
      <c r="O371" s="4">
        <f>IF(L371="비해당","-",IF(M371=1,VLOOKUP(G371,자격증backdata!A:E,4,0),0))</f>
        <v>0</v>
      </c>
      <c r="P371" s="4">
        <f t="shared" si="32"/>
        <v>3</v>
      </c>
      <c r="Q371" s="4">
        <f t="shared" si="33"/>
        <v>0</v>
      </c>
      <c r="R371" s="4">
        <f t="shared" si="34"/>
        <v>3</v>
      </c>
      <c r="S371" s="4">
        <f t="shared" si="35"/>
        <v>0</v>
      </c>
    </row>
    <row r="372" spans="1:19" ht="39.950000000000003" customHeight="1" x14ac:dyDescent="0.3">
      <c r="A372" s="29">
        <f t="shared" si="30"/>
        <v>224</v>
      </c>
      <c r="B372" s="29" t="s">
        <v>11144</v>
      </c>
      <c r="C372" s="29" t="s">
        <v>11145</v>
      </c>
      <c r="D372" s="4" t="s">
        <v>554</v>
      </c>
      <c r="E372" s="30" t="s">
        <v>555</v>
      </c>
      <c r="F372" s="29">
        <f t="shared" si="31"/>
        <v>1</v>
      </c>
      <c r="G372" s="29" t="s">
        <v>366</v>
      </c>
      <c r="H372" s="29" t="s">
        <v>11167</v>
      </c>
      <c r="I372" s="29" t="s">
        <v>11168</v>
      </c>
      <c r="J372" s="29" t="s">
        <v>3112</v>
      </c>
      <c r="L372" s="29" t="s">
        <v>312</v>
      </c>
      <c r="M372" s="29">
        <f>IF(L372="비해당","-",VLOOKUP(G372,자격증backdata!A:E,3,0))</f>
        <v>1</v>
      </c>
      <c r="N372" s="29" t="str">
        <f>IF(L372="비해당","-",VLOOKUP(G372,자격증backdata!A:E,5,0))</f>
        <v>국가기술</v>
      </c>
      <c r="O372" s="29">
        <f>IF(L372="비해당","-",IF(M372=1,VLOOKUP(G372,자격증backdata!A:E,4,0),0))</f>
        <v>3</v>
      </c>
      <c r="P372" s="29">
        <f t="shared" si="32"/>
        <v>3</v>
      </c>
      <c r="Q372" s="29">
        <f t="shared" si="33"/>
        <v>3</v>
      </c>
      <c r="R372" s="29">
        <f t="shared" si="34"/>
        <v>6</v>
      </c>
      <c r="S372" s="29">
        <f t="shared" si="35"/>
        <v>0</v>
      </c>
    </row>
    <row r="373" spans="1:19" ht="39.950000000000003" customHeight="1" x14ac:dyDescent="0.3">
      <c r="A373" s="29">
        <f t="shared" si="30"/>
        <v>224</v>
      </c>
      <c r="B373" s="29" t="s">
        <v>11144</v>
      </c>
      <c r="C373" s="29" t="s">
        <v>11145</v>
      </c>
      <c r="D373" s="4" t="s">
        <v>554</v>
      </c>
      <c r="E373" s="30" t="s">
        <v>555</v>
      </c>
      <c r="F373" s="29">
        <f t="shared" si="31"/>
        <v>2</v>
      </c>
      <c r="G373" s="29" t="s">
        <v>803</v>
      </c>
      <c r="H373" s="29" t="s">
        <v>6596</v>
      </c>
      <c r="I373" s="29" t="s">
        <v>11169</v>
      </c>
      <c r="J373" s="29" t="s">
        <v>3114</v>
      </c>
      <c r="L373" s="29" t="s">
        <v>312</v>
      </c>
      <c r="M373" s="29">
        <f>IF(L373="비해당","-",VLOOKUP(G373,자격증backdata!A:E,3,0))</f>
        <v>1</v>
      </c>
      <c r="N373" s="29" t="str">
        <f>IF(L373="비해당","-",VLOOKUP(G373,자격증backdata!A:E,5,0))</f>
        <v>한국사</v>
      </c>
      <c r="O373" s="29">
        <f>IF(L373="비해당","-",IF(M373=1,VLOOKUP(G373,자격증backdata!A:E,4,0),0))</f>
        <v>3</v>
      </c>
      <c r="P373" s="29">
        <f t="shared" si="32"/>
        <v>3</v>
      </c>
      <c r="Q373" s="29">
        <f t="shared" si="33"/>
        <v>3</v>
      </c>
      <c r="R373" s="29">
        <f t="shared" si="34"/>
        <v>6</v>
      </c>
      <c r="S373" s="29">
        <f t="shared" si="35"/>
        <v>0</v>
      </c>
    </row>
    <row r="374" spans="1:19" ht="39.950000000000003" customHeight="1" x14ac:dyDescent="0.3">
      <c r="A374" s="4">
        <f t="shared" si="30"/>
        <v>225</v>
      </c>
      <c r="B374" s="4" t="s">
        <v>11294</v>
      </c>
      <c r="C374" s="4" t="s">
        <v>11295</v>
      </c>
      <c r="D374" s="4" t="s">
        <v>554</v>
      </c>
      <c r="E374" s="28" t="s">
        <v>555</v>
      </c>
      <c r="F374" s="4">
        <f t="shared" si="31"/>
        <v>1</v>
      </c>
      <c r="G374" s="4" t="s">
        <v>11300</v>
      </c>
      <c r="H374" s="4" t="s">
        <v>677</v>
      </c>
      <c r="I374" s="4" t="s">
        <v>11301</v>
      </c>
      <c r="J374" s="4" t="s">
        <v>5837</v>
      </c>
      <c r="L374" s="4" t="s">
        <v>312</v>
      </c>
      <c r="M374" s="4">
        <f>IF(L374="비해당","-",VLOOKUP(G374,자격증backdata!A:E,3,0))</f>
        <v>0</v>
      </c>
      <c r="N374" s="4" t="str">
        <f>IF(L374="비해당","-",VLOOKUP(G374,자격증backdata!A:E,5,0))</f>
        <v>-</v>
      </c>
      <c r="O374" s="4">
        <f>IF(L374="비해당","-",IF(M374=1,VLOOKUP(G374,자격증backdata!A:E,4,0),0))</f>
        <v>0</v>
      </c>
      <c r="P374" s="4">
        <f t="shared" si="32"/>
        <v>0</v>
      </c>
      <c r="Q374" s="4">
        <f t="shared" si="33"/>
        <v>0</v>
      </c>
      <c r="R374" s="4">
        <f t="shared" si="34"/>
        <v>0</v>
      </c>
      <c r="S374" s="4">
        <f t="shared" si="35"/>
        <v>0</v>
      </c>
    </row>
    <row r="375" spans="1:19" ht="39.950000000000003" customHeight="1" x14ac:dyDescent="0.3">
      <c r="A375" s="29">
        <f t="shared" si="30"/>
        <v>226</v>
      </c>
      <c r="B375" s="29" t="s">
        <v>11302</v>
      </c>
      <c r="C375" s="29" t="s">
        <v>11303</v>
      </c>
      <c r="D375" s="4" t="s">
        <v>554</v>
      </c>
      <c r="E375" s="30" t="s">
        <v>555</v>
      </c>
      <c r="F375" s="29">
        <f t="shared" si="31"/>
        <v>1</v>
      </c>
      <c r="G375" s="29" t="s">
        <v>458</v>
      </c>
      <c r="H375" s="29" t="s">
        <v>459</v>
      </c>
      <c r="I375" s="29" t="s">
        <v>11309</v>
      </c>
      <c r="J375" s="29" t="s">
        <v>3572</v>
      </c>
      <c r="L375" s="29" t="s">
        <v>312</v>
      </c>
      <c r="M375" s="29">
        <f>IF(L375="비해당","-",VLOOKUP(G375,자격증backdata!A:E,3,0))</f>
        <v>1</v>
      </c>
      <c r="N375" s="29" t="str">
        <f>IF(L375="비해당","-",VLOOKUP(G375,자격증backdata!A:E,5,0))</f>
        <v>국가기술</v>
      </c>
      <c r="O375" s="29">
        <f>IF(L375="비해당","-",IF(M375=1,VLOOKUP(G375,자격증backdata!A:E,4,0),0))</f>
        <v>5</v>
      </c>
      <c r="P375" s="29">
        <f t="shared" si="32"/>
        <v>5</v>
      </c>
      <c r="Q375" s="29">
        <f t="shared" si="33"/>
        <v>5</v>
      </c>
      <c r="R375" s="29">
        <f t="shared" si="34"/>
        <v>10</v>
      </c>
      <c r="S375" s="29">
        <f t="shared" si="35"/>
        <v>0</v>
      </c>
    </row>
    <row r="376" spans="1:19" ht="39.950000000000003" customHeight="1" x14ac:dyDescent="0.3">
      <c r="A376" s="29">
        <f t="shared" si="30"/>
        <v>226</v>
      </c>
      <c r="B376" s="29" t="s">
        <v>11302</v>
      </c>
      <c r="C376" s="29" t="s">
        <v>11303</v>
      </c>
      <c r="D376" s="4" t="s">
        <v>554</v>
      </c>
      <c r="E376" s="30" t="s">
        <v>555</v>
      </c>
      <c r="F376" s="29">
        <f t="shared" si="31"/>
        <v>2</v>
      </c>
      <c r="G376" s="29" t="s">
        <v>295</v>
      </c>
      <c r="H376" s="29" t="s">
        <v>296</v>
      </c>
      <c r="I376" s="29" t="s">
        <v>11310</v>
      </c>
      <c r="J376" s="29" t="s">
        <v>500</v>
      </c>
      <c r="L376" s="29" t="s">
        <v>312</v>
      </c>
      <c r="M376" s="29">
        <f>IF(L376="비해당","-",VLOOKUP(G376,자격증backdata!A:E,3,0))</f>
        <v>1</v>
      </c>
      <c r="N376" s="29" t="str">
        <f>IF(L376="비해당","-",VLOOKUP(G376,자격증backdata!A:E,5,0))</f>
        <v>한국사</v>
      </c>
      <c r="O376" s="29">
        <f>IF(L376="비해당","-",IF(M376=1,VLOOKUP(G376,자격증backdata!A:E,4,0),0))</f>
        <v>5</v>
      </c>
      <c r="P376" s="29">
        <f t="shared" si="32"/>
        <v>5</v>
      </c>
      <c r="Q376" s="29">
        <f t="shared" si="33"/>
        <v>5</v>
      </c>
      <c r="R376" s="29">
        <f t="shared" si="34"/>
        <v>10</v>
      </c>
      <c r="S376" s="29">
        <f t="shared" si="35"/>
        <v>0</v>
      </c>
    </row>
    <row r="377" spans="1:19" ht="39.950000000000003" customHeight="1" x14ac:dyDescent="0.3">
      <c r="A377" s="4">
        <f t="shared" si="30"/>
        <v>227</v>
      </c>
      <c r="B377" s="4" t="s">
        <v>11375</v>
      </c>
      <c r="C377" s="4" t="s">
        <v>11376</v>
      </c>
      <c r="D377" s="4" t="s">
        <v>554</v>
      </c>
      <c r="E377" s="28" t="s">
        <v>555</v>
      </c>
      <c r="F377" s="4">
        <f t="shared" si="31"/>
        <v>1</v>
      </c>
      <c r="G377" s="4" t="s">
        <v>295</v>
      </c>
      <c r="H377" s="4" t="s">
        <v>296</v>
      </c>
      <c r="I377" s="4" t="s">
        <v>11382</v>
      </c>
      <c r="J377" s="4" t="s">
        <v>627</v>
      </c>
      <c r="L377" s="4" t="s">
        <v>312</v>
      </c>
      <c r="M377" s="4">
        <f>IF(L377="비해당","-",VLOOKUP(G377,자격증backdata!A:E,3,0))</f>
        <v>1</v>
      </c>
      <c r="N377" s="4" t="str">
        <f>IF(L377="비해당","-",VLOOKUP(G377,자격증backdata!A:E,5,0))</f>
        <v>한국사</v>
      </c>
      <c r="O377" s="4">
        <f>IF(L377="비해당","-",IF(M377=1,VLOOKUP(G377,자격증backdata!A:E,4,0),0))</f>
        <v>5</v>
      </c>
      <c r="P377" s="4">
        <f t="shared" si="32"/>
        <v>5</v>
      </c>
      <c r="Q377" s="4">
        <f t="shared" si="33"/>
        <v>5</v>
      </c>
      <c r="R377" s="4">
        <f t="shared" si="34"/>
        <v>10</v>
      </c>
      <c r="S377" s="4">
        <f t="shared" si="35"/>
        <v>0</v>
      </c>
    </row>
    <row r="378" spans="1:19" ht="39.950000000000003" customHeight="1" x14ac:dyDescent="0.3">
      <c r="A378" s="4">
        <f t="shared" si="30"/>
        <v>227</v>
      </c>
      <c r="B378" s="4" t="s">
        <v>11375</v>
      </c>
      <c r="C378" s="4" t="s">
        <v>11376</v>
      </c>
      <c r="D378" s="4" t="s">
        <v>554</v>
      </c>
      <c r="E378" s="28" t="s">
        <v>555</v>
      </c>
      <c r="F378" s="4">
        <f t="shared" si="31"/>
        <v>2</v>
      </c>
      <c r="G378" s="4" t="s">
        <v>2533</v>
      </c>
      <c r="H378" s="4" t="s">
        <v>367</v>
      </c>
      <c r="I378" s="4" t="s">
        <v>11383</v>
      </c>
      <c r="J378" s="4" t="s">
        <v>1972</v>
      </c>
      <c r="L378" s="4" t="s">
        <v>312</v>
      </c>
      <c r="M378" s="4">
        <f>IF(L378="비해당","-",VLOOKUP(G378,자격증backdata!A:E,3,0))</f>
        <v>1</v>
      </c>
      <c r="N378" s="4" t="str">
        <f>IF(L378="비해당","-",VLOOKUP(G378,자격증backdata!A:E,5,0))</f>
        <v>국가기술</v>
      </c>
      <c r="O378" s="4">
        <f>IF(L378="비해당","-",IF(M378=1,VLOOKUP(G378,자격증backdata!A:E,4,0),0))</f>
        <v>5</v>
      </c>
      <c r="P378" s="4">
        <f t="shared" si="32"/>
        <v>5</v>
      </c>
      <c r="Q378" s="4">
        <f t="shared" si="33"/>
        <v>5</v>
      </c>
      <c r="R378" s="4">
        <f t="shared" si="34"/>
        <v>10</v>
      </c>
      <c r="S378" s="4">
        <f t="shared" si="35"/>
        <v>0</v>
      </c>
    </row>
    <row r="379" spans="1:19" ht="39.950000000000003" customHeight="1" x14ac:dyDescent="0.3">
      <c r="A379" s="29">
        <f t="shared" si="30"/>
        <v>228</v>
      </c>
      <c r="B379" s="29" t="s">
        <v>11470</v>
      </c>
      <c r="C379" s="29" t="s">
        <v>11471</v>
      </c>
      <c r="D379" s="4" t="s">
        <v>554</v>
      </c>
      <c r="E379" s="30" t="s">
        <v>555</v>
      </c>
      <c r="F379" s="29">
        <f t="shared" si="31"/>
        <v>1</v>
      </c>
      <c r="G379" s="29" t="s">
        <v>458</v>
      </c>
      <c r="H379" s="29" t="s">
        <v>459</v>
      </c>
      <c r="I379" s="29" t="s">
        <v>11477</v>
      </c>
      <c r="J379" s="29" t="s">
        <v>11478</v>
      </c>
      <c r="L379" s="29" t="s">
        <v>312</v>
      </c>
      <c r="M379" s="29">
        <f>IF(L379="비해당","-",VLOOKUP(G379,자격증backdata!A:E,3,0))</f>
        <v>1</v>
      </c>
      <c r="N379" s="29" t="str">
        <f>IF(L379="비해당","-",VLOOKUP(G379,자격증backdata!A:E,5,0))</f>
        <v>국가기술</v>
      </c>
      <c r="O379" s="29">
        <f>IF(L379="비해당","-",IF(M379=1,VLOOKUP(G379,자격증backdata!A:E,4,0),0))</f>
        <v>5</v>
      </c>
      <c r="P379" s="29">
        <f t="shared" si="32"/>
        <v>0</v>
      </c>
      <c r="Q379" s="29">
        <f t="shared" si="33"/>
        <v>5</v>
      </c>
      <c r="R379" s="29">
        <f t="shared" si="34"/>
        <v>5</v>
      </c>
      <c r="S379" s="29">
        <f t="shared" si="35"/>
        <v>0</v>
      </c>
    </row>
    <row r="380" spans="1:19" ht="39.950000000000003" customHeight="1" x14ac:dyDescent="0.3">
      <c r="A380" s="29">
        <f t="shared" si="30"/>
        <v>228</v>
      </c>
      <c r="B380" s="29" t="s">
        <v>11470</v>
      </c>
      <c r="C380" s="29" t="s">
        <v>11471</v>
      </c>
      <c r="D380" s="4" t="s">
        <v>554</v>
      </c>
      <c r="E380" s="30" t="s">
        <v>555</v>
      </c>
      <c r="F380" s="29">
        <f t="shared" si="31"/>
        <v>2</v>
      </c>
      <c r="G380" s="29" t="s">
        <v>780</v>
      </c>
      <c r="H380" s="29" t="s">
        <v>572</v>
      </c>
      <c r="I380" s="29" t="s">
        <v>11479</v>
      </c>
      <c r="J380" s="29" t="s">
        <v>10100</v>
      </c>
      <c r="L380" s="29" t="s">
        <v>312</v>
      </c>
      <c r="M380" s="29">
        <f>IF(L380="비해당","-",VLOOKUP(G380,자격증backdata!A:E,3,0))</f>
        <v>1</v>
      </c>
      <c r="N380" s="29" t="str">
        <f>IF(L380="비해당","-",VLOOKUP(G380,자격증backdata!A:E,5,0))</f>
        <v>국가기술</v>
      </c>
      <c r="O380" s="29">
        <f>IF(L380="비해당","-",IF(M380=1,VLOOKUP(G380,자격증backdata!A:E,4,0),0))</f>
        <v>3</v>
      </c>
      <c r="P380" s="29">
        <f t="shared" si="32"/>
        <v>0</v>
      </c>
      <c r="Q380" s="29">
        <f t="shared" si="33"/>
        <v>5</v>
      </c>
      <c r="R380" s="29">
        <f t="shared" si="34"/>
        <v>5</v>
      </c>
      <c r="S380" s="29">
        <f t="shared" si="35"/>
        <v>0</v>
      </c>
    </row>
    <row r="381" spans="1:19" ht="39.950000000000003" customHeight="1" x14ac:dyDescent="0.3">
      <c r="A381" s="4">
        <f t="shared" si="30"/>
        <v>229</v>
      </c>
      <c r="B381" s="4" t="s">
        <v>11499</v>
      </c>
      <c r="C381" s="4" t="s">
        <v>11500</v>
      </c>
      <c r="D381" s="4" t="s">
        <v>554</v>
      </c>
      <c r="E381" s="28" t="s">
        <v>555</v>
      </c>
      <c r="F381" s="4">
        <f t="shared" si="31"/>
        <v>1</v>
      </c>
      <c r="G381" s="4" t="s">
        <v>295</v>
      </c>
      <c r="H381" s="4" t="s">
        <v>296</v>
      </c>
      <c r="I381" s="4" t="s">
        <v>11507</v>
      </c>
      <c r="J381" s="4" t="s">
        <v>614</v>
      </c>
      <c r="L381" s="4" t="s">
        <v>312</v>
      </c>
      <c r="M381" s="4">
        <f>IF(L381="비해당","-",VLOOKUP(G381,자격증backdata!A:E,3,0))</f>
        <v>1</v>
      </c>
      <c r="N381" s="4" t="str">
        <f>IF(L381="비해당","-",VLOOKUP(G381,자격증backdata!A:E,5,0))</f>
        <v>한국사</v>
      </c>
      <c r="O381" s="4">
        <f>IF(L381="비해당","-",IF(M381=1,VLOOKUP(G381,자격증backdata!A:E,4,0),0))</f>
        <v>5</v>
      </c>
      <c r="P381" s="4">
        <f t="shared" si="32"/>
        <v>5</v>
      </c>
      <c r="Q381" s="4">
        <f t="shared" si="33"/>
        <v>5</v>
      </c>
      <c r="R381" s="4">
        <f t="shared" si="34"/>
        <v>10</v>
      </c>
      <c r="S381" s="4">
        <f t="shared" si="35"/>
        <v>0</v>
      </c>
    </row>
    <row r="382" spans="1:19" ht="39.950000000000003" customHeight="1" x14ac:dyDescent="0.3">
      <c r="A382" s="4">
        <f t="shared" si="30"/>
        <v>229</v>
      </c>
      <c r="B382" s="4" t="s">
        <v>11499</v>
      </c>
      <c r="C382" s="4" t="s">
        <v>11500</v>
      </c>
      <c r="D382" s="4" t="s">
        <v>554</v>
      </c>
      <c r="E382" s="28" t="s">
        <v>555</v>
      </c>
      <c r="F382" s="4">
        <f t="shared" si="31"/>
        <v>2</v>
      </c>
      <c r="G382" s="4" t="s">
        <v>458</v>
      </c>
      <c r="H382" s="4" t="s">
        <v>459</v>
      </c>
      <c r="I382" s="4" t="s">
        <v>11508</v>
      </c>
      <c r="J382" s="4" t="s">
        <v>4707</v>
      </c>
      <c r="L382" s="4" t="s">
        <v>312</v>
      </c>
      <c r="M382" s="4">
        <f>IF(L382="비해당","-",VLOOKUP(G382,자격증backdata!A:E,3,0))</f>
        <v>1</v>
      </c>
      <c r="N382" s="4" t="str">
        <f>IF(L382="비해당","-",VLOOKUP(G382,자격증backdata!A:E,5,0))</f>
        <v>국가기술</v>
      </c>
      <c r="O382" s="4">
        <f>IF(L382="비해당","-",IF(M382=1,VLOOKUP(G382,자격증backdata!A:E,4,0),0))</f>
        <v>5</v>
      </c>
      <c r="P382" s="4">
        <f t="shared" si="32"/>
        <v>5</v>
      </c>
      <c r="Q382" s="4">
        <f t="shared" si="33"/>
        <v>5</v>
      </c>
      <c r="R382" s="4">
        <f t="shared" si="34"/>
        <v>10</v>
      </c>
      <c r="S382" s="4">
        <f t="shared" si="35"/>
        <v>0</v>
      </c>
    </row>
    <row r="383" spans="1:19" ht="39.950000000000003" customHeight="1" x14ac:dyDescent="0.3">
      <c r="A383" s="29">
        <f t="shared" si="30"/>
        <v>230</v>
      </c>
      <c r="B383" s="29" t="s">
        <v>11522</v>
      </c>
      <c r="C383" s="29" t="s">
        <v>11523</v>
      </c>
      <c r="D383" s="4" t="s">
        <v>554</v>
      </c>
      <c r="E383" s="30" t="s">
        <v>555</v>
      </c>
      <c r="F383" s="29">
        <f t="shared" si="31"/>
        <v>1</v>
      </c>
      <c r="G383" s="29" t="s">
        <v>458</v>
      </c>
      <c r="H383" s="29" t="s">
        <v>3175</v>
      </c>
      <c r="I383" s="29" t="s">
        <v>11529</v>
      </c>
      <c r="J383" s="29" t="s">
        <v>11530</v>
      </c>
      <c r="L383" s="29" t="s">
        <v>312</v>
      </c>
      <c r="M383" s="29">
        <f>IF(L383="비해당","-",VLOOKUP(G383,자격증backdata!A:E,3,0))</f>
        <v>1</v>
      </c>
      <c r="N383" s="29" t="str">
        <f>IF(L383="비해당","-",VLOOKUP(G383,자격증backdata!A:E,5,0))</f>
        <v>국가기술</v>
      </c>
      <c r="O383" s="29">
        <f>IF(L383="비해당","-",IF(M383=1,VLOOKUP(G383,자격증backdata!A:E,4,0),0))</f>
        <v>5</v>
      </c>
      <c r="P383" s="29">
        <f t="shared" si="32"/>
        <v>5</v>
      </c>
      <c r="Q383" s="29">
        <f t="shared" si="33"/>
        <v>5</v>
      </c>
      <c r="R383" s="29">
        <f t="shared" si="34"/>
        <v>10</v>
      </c>
      <c r="S383" s="29">
        <f t="shared" si="35"/>
        <v>0</v>
      </c>
    </row>
    <row r="384" spans="1:19" ht="39.950000000000003" customHeight="1" x14ac:dyDescent="0.3">
      <c r="A384" s="29">
        <f t="shared" si="30"/>
        <v>230</v>
      </c>
      <c r="B384" s="29" t="s">
        <v>11522</v>
      </c>
      <c r="C384" s="29" t="s">
        <v>11523</v>
      </c>
      <c r="D384" s="4" t="s">
        <v>554</v>
      </c>
      <c r="E384" s="30" t="s">
        <v>555</v>
      </c>
      <c r="F384" s="29">
        <f t="shared" si="31"/>
        <v>2</v>
      </c>
      <c r="G384" s="29" t="s">
        <v>295</v>
      </c>
      <c r="H384" s="29" t="s">
        <v>296</v>
      </c>
      <c r="I384" s="29" t="s">
        <v>11531</v>
      </c>
      <c r="J384" s="29" t="s">
        <v>3909</v>
      </c>
      <c r="L384" s="29" t="s">
        <v>312</v>
      </c>
      <c r="M384" s="29">
        <f>IF(L384="비해당","-",VLOOKUP(G384,자격증backdata!A:E,3,0))</f>
        <v>1</v>
      </c>
      <c r="N384" s="29" t="str">
        <f>IF(L384="비해당","-",VLOOKUP(G384,자격증backdata!A:E,5,0))</f>
        <v>한국사</v>
      </c>
      <c r="O384" s="29">
        <f>IF(L384="비해당","-",IF(M384=1,VLOOKUP(G384,자격증backdata!A:E,4,0),0))</f>
        <v>5</v>
      </c>
      <c r="P384" s="29">
        <f t="shared" si="32"/>
        <v>5</v>
      </c>
      <c r="Q384" s="29">
        <f t="shared" si="33"/>
        <v>5</v>
      </c>
      <c r="R384" s="29">
        <f t="shared" si="34"/>
        <v>10</v>
      </c>
      <c r="S384" s="29">
        <f t="shared" si="35"/>
        <v>0</v>
      </c>
    </row>
    <row r="385" spans="1:19" ht="39.950000000000003" customHeight="1" x14ac:dyDescent="0.3">
      <c r="A385" s="4">
        <f t="shared" si="30"/>
        <v>231</v>
      </c>
      <c r="B385" s="4" t="s">
        <v>315</v>
      </c>
      <c r="C385" s="4" t="s">
        <v>316</v>
      </c>
      <c r="D385" s="4" t="s">
        <v>317</v>
      </c>
      <c r="E385" s="28" t="s">
        <v>318</v>
      </c>
      <c r="F385" s="4">
        <f t="shared" si="31"/>
        <v>1</v>
      </c>
      <c r="G385" s="4" t="s">
        <v>335</v>
      </c>
      <c r="H385" s="4" t="s">
        <v>336</v>
      </c>
      <c r="I385" s="4" t="s">
        <v>337</v>
      </c>
      <c r="J385" s="4" t="s">
        <v>338</v>
      </c>
      <c r="L385" s="4" t="s">
        <v>312</v>
      </c>
      <c r="M385" s="4">
        <f>IF(L385="비해당","-",VLOOKUP(G385,자격증backdata!A:E,3,0))</f>
        <v>0</v>
      </c>
      <c r="N385" s="4" t="str">
        <f>IF(L385="비해당","-",VLOOKUP(G385,자격증backdata!A:E,5,0))</f>
        <v>-</v>
      </c>
      <c r="O385" s="4">
        <f>IF(L385="비해당","-",IF(M385=1,VLOOKUP(G385,자격증backdata!A:E,4,0),0))</f>
        <v>0</v>
      </c>
      <c r="P385" s="4">
        <f t="shared" si="32"/>
        <v>5</v>
      </c>
      <c r="Q385" s="4">
        <f t="shared" si="33"/>
        <v>0</v>
      </c>
      <c r="R385" s="4">
        <f t="shared" si="34"/>
        <v>5</v>
      </c>
      <c r="S385" s="4">
        <f t="shared" si="35"/>
        <v>0</v>
      </c>
    </row>
    <row r="386" spans="1:19" ht="39.950000000000003" customHeight="1" x14ac:dyDescent="0.3">
      <c r="A386" s="4">
        <f t="shared" si="30"/>
        <v>231</v>
      </c>
      <c r="B386" s="4" t="s">
        <v>315</v>
      </c>
      <c r="C386" s="4" t="s">
        <v>316</v>
      </c>
      <c r="D386" s="4" t="s">
        <v>317</v>
      </c>
      <c r="E386" s="28" t="s">
        <v>318</v>
      </c>
      <c r="F386" s="4">
        <f t="shared" si="31"/>
        <v>2</v>
      </c>
      <c r="G386" s="4" t="s">
        <v>295</v>
      </c>
      <c r="H386" s="4" t="s">
        <v>296</v>
      </c>
      <c r="I386" s="4" t="s">
        <v>339</v>
      </c>
      <c r="J386" s="4" t="s">
        <v>340</v>
      </c>
      <c r="L386" s="4" t="s">
        <v>312</v>
      </c>
      <c r="M386" s="4">
        <f>IF(L386="비해당","-",VLOOKUP(G386,자격증backdata!A:E,3,0))</f>
        <v>1</v>
      </c>
      <c r="N386" s="4" t="str">
        <f>IF(L386="비해당","-",VLOOKUP(G386,자격증backdata!A:E,5,0))</f>
        <v>한국사</v>
      </c>
      <c r="O386" s="4">
        <f>IF(L386="비해당","-",IF(M386=1,VLOOKUP(G386,자격증backdata!A:E,4,0),0))</f>
        <v>5</v>
      </c>
      <c r="P386" s="4">
        <f t="shared" si="32"/>
        <v>5</v>
      </c>
      <c r="Q386" s="4">
        <f t="shared" si="33"/>
        <v>0</v>
      </c>
      <c r="R386" s="4">
        <f t="shared" si="34"/>
        <v>5</v>
      </c>
      <c r="S386" s="4">
        <f t="shared" si="35"/>
        <v>0</v>
      </c>
    </row>
    <row r="387" spans="1:19" ht="39.950000000000003" customHeight="1" x14ac:dyDescent="0.3">
      <c r="A387" s="29">
        <f t="shared" ref="A387:A450" si="36">IF(B387=B386,A386,SUM(A386,1))</f>
        <v>232</v>
      </c>
      <c r="B387" s="29" t="s">
        <v>344</v>
      </c>
      <c r="C387" s="29" t="s">
        <v>345</v>
      </c>
      <c r="D387" s="4" t="s">
        <v>317</v>
      </c>
      <c r="E387" s="30" t="s">
        <v>318</v>
      </c>
      <c r="F387" s="29">
        <f t="shared" ref="F387:F450" si="37">IF(B387=B386,SUM(F386,1),1)</f>
        <v>1</v>
      </c>
      <c r="G387" s="29" t="s">
        <v>366</v>
      </c>
      <c r="H387" s="29" t="s">
        <v>367</v>
      </c>
      <c r="I387" s="29" t="s">
        <v>368</v>
      </c>
      <c r="J387" s="29" t="s">
        <v>281</v>
      </c>
      <c r="L387" s="29" t="s">
        <v>312</v>
      </c>
      <c r="M387" s="29">
        <f>IF(L387="비해당","-",VLOOKUP(G387,자격증backdata!A:E,3,0))</f>
        <v>1</v>
      </c>
      <c r="N387" s="29" t="str">
        <f>IF(L387="비해당","-",VLOOKUP(G387,자격증backdata!A:E,5,0))</f>
        <v>국가기술</v>
      </c>
      <c r="O387" s="29">
        <f>IF(L387="비해당","-",IF(M387=1,VLOOKUP(G387,자격증backdata!A:E,4,0),0))</f>
        <v>3</v>
      </c>
      <c r="P387" s="29">
        <f t="shared" ref="P387:P450" si="38">_xlfn.MAXIFS(O:O,B:B,B387,N:N,"한국사")</f>
        <v>5</v>
      </c>
      <c r="Q387" s="29">
        <f t="shared" ref="Q387:Q450" si="39">_xlfn.MAXIFS(O:O,B:B,B387,N:N,"국가기술")</f>
        <v>3</v>
      </c>
      <c r="R387" s="29">
        <f t="shared" ref="R387:R450" si="40">SUM(P387:Q387)</f>
        <v>8</v>
      </c>
      <c r="S387" s="29">
        <f t="shared" ref="S387:S450" si="41">_xlfn.MAXIFS(O:O,B:B,B387,N:N,"전문분야")</f>
        <v>0</v>
      </c>
    </row>
    <row r="388" spans="1:19" ht="39.950000000000003" customHeight="1" x14ac:dyDescent="0.3">
      <c r="A388" s="29">
        <f t="shared" si="36"/>
        <v>232</v>
      </c>
      <c r="B388" s="29" t="s">
        <v>344</v>
      </c>
      <c r="C388" s="29" t="s">
        <v>345</v>
      </c>
      <c r="D388" s="4" t="s">
        <v>317</v>
      </c>
      <c r="E388" s="30" t="s">
        <v>318</v>
      </c>
      <c r="F388" s="29">
        <f t="shared" si="37"/>
        <v>2</v>
      </c>
      <c r="G388" s="29" t="s">
        <v>295</v>
      </c>
      <c r="H388" s="29" t="s">
        <v>296</v>
      </c>
      <c r="I388" s="29" t="s">
        <v>369</v>
      </c>
      <c r="J388" s="29" t="s">
        <v>370</v>
      </c>
      <c r="L388" s="29" t="s">
        <v>312</v>
      </c>
      <c r="M388" s="29">
        <f>IF(L388="비해당","-",VLOOKUP(G388,자격증backdata!A:E,3,0))</f>
        <v>1</v>
      </c>
      <c r="N388" s="29" t="str">
        <f>IF(L388="비해당","-",VLOOKUP(G388,자격증backdata!A:E,5,0))</f>
        <v>한국사</v>
      </c>
      <c r="O388" s="29">
        <f>IF(L388="비해당","-",IF(M388=1,VLOOKUP(G388,자격증backdata!A:E,4,0),0))</f>
        <v>5</v>
      </c>
      <c r="P388" s="29">
        <f t="shared" si="38"/>
        <v>5</v>
      </c>
      <c r="Q388" s="29">
        <f t="shared" si="39"/>
        <v>3</v>
      </c>
      <c r="R388" s="29">
        <f t="shared" si="40"/>
        <v>8</v>
      </c>
      <c r="S388" s="29">
        <f t="shared" si="41"/>
        <v>0</v>
      </c>
    </row>
    <row r="389" spans="1:19" ht="39.950000000000003" customHeight="1" x14ac:dyDescent="0.3">
      <c r="A389" s="4">
        <f t="shared" si="36"/>
        <v>233</v>
      </c>
      <c r="B389" s="4" t="s">
        <v>427</v>
      </c>
      <c r="C389" s="4" t="s">
        <v>428</v>
      </c>
      <c r="D389" s="4" t="s">
        <v>317</v>
      </c>
      <c r="E389" s="28" t="s">
        <v>318</v>
      </c>
      <c r="F389" s="4">
        <f t="shared" si="37"/>
        <v>1</v>
      </c>
      <c r="G389" s="4" t="s">
        <v>458</v>
      </c>
      <c r="H389" s="4" t="s">
        <v>459</v>
      </c>
      <c r="I389" s="4" t="s">
        <v>460</v>
      </c>
      <c r="J389" s="4" t="s">
        <v>461</v>
      </c>
      <c r="L389" s="4" t="s">
        <v>312</v>
      </c>
      <c r="M389" s="4">
        <f>IF(L389="비해당","-",VLOOKUP(G389,자격증backdata!A:E,3,0))</f>
        <v>1</v>
      </c>
      <c r="N389" s="4" t="str">
        <f>IF(L389="비해당","-",VLOOKUP(G389,자격증backdata!A:E,5,0))</f>
        <v>국가기술</v>
      </c>
      <c r="O389" s="4">
        <f>IF(L389="비해당","-",IF(M389=1,VLOOKUP(G389,자격증backdata!A:E,4,0),0))</f>
        <v>5</v>
      </c>
      <c r="P389" s="4">
        <f t="shared" si="38"/>
        <v>5</v>
      </c>
      <c r="Q389" s="4">
        <f t="shared" si="39"/>
        <v>5</v>
      </c>
      <c r="R389" s="4">
        <f t="shared" si="40"/>
        <v>10</v>
      </c>
      <c r="S389" s="4">
        <f t="shared" si="41"/>
        <v>0</v>
      </c>
    </row>
    <row r="390" spans="1:19" ht="39.950000000000003" customHeight="1" x14ac:dyDescent="0.3">
      <c r="A390" s="4">
        <f t="shared" si="36"/>
        <v>233</v>
      </c>
      <c r="B390" s="4" t="s">
        <v>427</v>
      </c>
      <c r="C390" s="4" t="s">
        <v>428</v>
      </c>
      <c r="D390" s="4" t="s">
        <v>317</v>
      </c>
      <c r="E390" s="28" t="s">
        <v>318</v>
      </c>
      <c r="F390" s="4">
        <f t="shared" si="37"/>
        <v>2</v>
      </c>
      <c r="G390" s="4" t="s">
        <v>295</v>
      </c>
      <c r="H390" s="4" t="s">
        <v>296</v>
      </c>
      <c r="I390" s="4" t="s">
        <v>462</v>
      </c>
      <c r="J390" s="4" t="s">
        <v>463</v>
      </c>
      <c r="L390" s="4" t="s">
        <v>312</v>
      </c>
      <c r="M390" s="4">
        <f>IF(L390="비해당","-",VLOOKUP(G390,자격증backdata!A:E,3,0))</f>
        <v>1</v>
      </c>
      <c r="N390" s="4" t="str">
        <f>IF(L390="비해당","-",VLOOKUP(G390,자격증backdata!A:E,5,0))</f>
        <v>한국사</v>
      </c>
      <c r="O390" s="4">
        <f>IF(L390="비해당","-",IF(M390=1,VLOOKUP(G390,자격증backdata!A:E,4,0),0))</f>
        <v>5</v>
      </c>
      <c r="P390" s="4">
        <f t="shared" si="38"/>
        <v>5</v>
      </c>
      <c r="Q390" s="4">
        <f t="shared" si="39"/>
        <v>5</v>
      </c>
      <c r="R390" s="4">
        <f t="shared" si="40"/>
        <v>10</v>
      </c>
      <c r="S390" s="4">
        <f t="shared" si="41"/>
        <v>0</v>
      </c>
    </row>
    <row r="391" spans="1:19" ht="39.950000000000003" customHeight="1" x14ac:dyDescent="0.3">
      <c r="A391" s="29">
        <f t="shared" si="36"/>
        <v>234</v>
      </c>
      <c r="B391" s="29" t="s">
        <v>579</v>
      </c>
      <c r="C391" s="29" t="s">
        <v>580</v>
      </c>
      <c r="D391" s="4" t="s">
        <v>317</v>
      </c>
      <c r="E391" s="30" t="s">
        <v>318</v>
      </c>
      <c r="F391" s="29">
        <f t="shared" si="37"/>
        <v>1</v>
      </c>
      <c r="G391" s="29" t="s">
        <v>295</v>
      </c>
      <c r="H391" s="29" t="s">
        <v>296</v>
      </c>
      <c r="I391" s="29" t="s">
        <v>599</v>
      </c>
      <c r="J391" s="29" t="s">
        <v>600</v>
      </c>
      <c r="L391" s="29" t="s">
        <v>312</v>
      </c>
      <c r="M391" s="29">
        <f>IF(L391="비해당","-",VLOOKUP(G391,자격증backdata!A:E,3,0))</f>
        <v>1</v>
      </c>
      <c r="N391" s="29" t="str">
        <f>IF(L391="비해당","-",VLOOKUP(G391,자격증backdata!A:E,5,0))</f>
        <v>한국사</v>
      </c>
      <c r="O391" s="29">
        <f>IF(L391="비해당","-",IF(M391=1,VLOOKUP(G391,자격증backdata!A:E,4,0),0))</f>
        <v>5</v>
      </c>
      <c r="P391" s="29">
        <f t="shared" si="38"/>
        <v>5</v>
      </c>
      <c r="Q391" s="29">
        <f t="shared" si="39"/>
        <v>0</v>
      </c>
      <c r="R391" s="29">
        <f t="shared" si="40"/>
        <v>5</v>
      </c>
      <c r="S391" s="29">
        <f t="shared" si="41"/>
        <v>0</v>
      </c>
    </row>
    <row r="392" spans="1:19" ht="39.950000000000003" customHeight="1" x14ac:dyDescent="0.3">
      <c r="A392" s="4">
        <f t="shared" si="36"/>
        <v>235</v>
      </c>
      <c r="B392" s="4" t="s">
        <v>682</v>
      </c>
      <c r="C392" s="4" t="s">
        <v>683</v>
      </c>
      <c r="D392" s="4" t="s">
        <v>317</v>
      </c>
      <c r="E392" s="28" t="s">
        <v>318</v>
      </c>
      <c r="F392" s="4">
        <f t="shared" si="37"/>
        <v>1</v>
      </c>
      <c r="G392" s="4" t="s">
        <v>568</v>
      </c>
      <c r="H392" s="4" t="s">
        <v>459</v>
      </c>
      <c r="I392" s="4" t="s">
        <v>711</v>
      </c>
      <c r="J392" s="4" t="s">
        <v>712</v>
      </c>
      <c r="L392" s="4" t="s">
        <v>312</v>
      </c>
      <c r="M392" s="4">
        <f>IF(L392="비해당","-",VLOOKUP(G392,자격증backdata!A:E,3,0))</f>
        <v>1</v>
      </c>
      <c r="N392" s="4" t="str">
        <f>IF(L392="비해당","-",VLOOKUP(G392,자격증backdata!A:E,5,0))</f>
        <v>국가기술</v>
      </c>
      <c r="O392" s="4">
        <f>IF(L392="비해당","-",IF(M392=1,VLOOKUP(G392,자격증backdata!A:E,4,0),0))</f>
        <v>3</v>
      </c>
      <c r="P392" s="4">
        <f t="shared" si="38"/>
        <v>0</v>
      </c>
      <c r="Q392" s="4">
        <f t="shared" si="39"/>
        <v>3</v>
      </c>
      <c r="R392" s="4">
        <f t="shared" si="40"/>
        <v>3</v>
      </c>
      <c r="S392" s="4">
        <f t="shared" si="41"/>
        <v>0</v>
      </c>
    </row>
    <row r="393" spans="1:19" ht="39.950000000000003" customHeight="1" x14ac:dyDescent="0.3">
      <c r="A393" s="29">
        <f t="shared" si="36"/>
        <v>236</v>
      </c>
      <c r="B393" s="29" t="s">
        <v>1036</v>
      </c>
      <c r="C393" s="29" t="s">
        <v>1037</v>
      </c>
      <c r="D393" s="4" t="s">
        <v>317</v>
      </c>
      <c r="E393" s="30" t="s">
        <v>318</v>
      </c>
      <c r="F393" s="29">
        <f t="shared" si="37"/>
        <v>1</v>
      </c>
      <c r="G393" s="29" t="s">
        <v>458</v>
      </c>
      <c r="H393" s="29" t="s">
        <v>459</v>
      </c>
      <c r="I393" s="29" t="s">
        <v>1047</v>
      </c>
      <c r="J393" s="29" t="s">
        <v>1048</v>
      </c>
      <c r="L393" s="29" t="s">
        <v>312</v>
      </c>
      <c r="M393" s="29">
        <f>IF(L393="비해당","-",VLOOKUP(G393,자격증backdata!A:E,3,0))</f>
        <v>1</v>
      </c>
      <c r="N393" s="29" t="str">
        <f>IF(L393="비해당","-",VLOOKUP(G393,자격증backdata!A:E,5,0))</f>
        <v>국가기술</v>
      </c>
      <c r="O393" s="29">
        <f>IF(L393="비해당","-",IF(M393=1,VLOOKUP(G393,자격증backdata!A:E,4,0),0))</f>
        <v>5</v>
      </c>
      <c r="P393" s="29">
        <f t="shared" si="38"/>
        <v>5</v>
      </c>
      <c r="Q393" s="29">
        <f t="shared" si="39"/>
        <v>5</v>
      </c>
      <c r="R393" s="29">
        <f t="shared" si="40"/>
        <v>10</v>
      </c>
      <c r="S393" s="29">
        <f t="shared" si="41"/>
        <v>0</v>
      </c>
    </row>
    <row r="394" spans="1:19" ht="39.950000000000003" customHeight="1" x14ac:dyDescent="0.3">
      <c r="A394" s="29">
        <f t="shared" si="36"/>
        <v>236</v>
      </c>
      <c r="B394" s="29" t="s">
        <v>1036</v>
      </c>
      <c r="C394" s="29" t="s">
        <v>1037</v>
      </c>
      <c r="D394" s="4" t="s">
        <v>317</v>
      </c>
      <c r="E394" s="30" t="s">
        <v>318</v>
      </c>
      <c r="F394" s="29">
        <f t="shared" si="37"/>
        <v>2</v>
      </c>
      <c r="G394" s="29" t="s">
        <v>295</v>
      </c>
      <c r="H394" s="29" t="s">
        <v>296</v>
      </c>
      <c r="I394" s="29" t="s">
        <v>1049</v>
      </c>
      <c r="J394" s="29" t="s">
        <v>1050</v>
      </c>
      <c r="L394" s="29" t="s">
        <v>312</v>
      </c>
      <c r="M394" s="29">
        <f>IF(L394="비해당","-",VLOOKUP(G394,자격증backdata!A:E,3,0))</f>
        <v>1</v>
      </c>
      <c r="N394" s="29" t="str">
        <f>IF(L394="비해당","-",VLOOKUP(G394,자격증backdata!A:E,5,0))</f>
        <v>한국사</v>
      </c>
      <c r="O394" s="29">
        <f>IF(L394="비해당","-",IF(M394=1,VLOOKUP(G394,자격증backdata!A:E,4,0),0))</f>
        <v>5</v>
      </c>
      <c r="P394" s="29">
        <f t="shared" si="38"/>
        <v>5</v>
      </c>
      <c r="Q394" s="29">
        <f t="shared" si="39"/>
        <v>5</v>
      </c>
      <c r="R394" s="29">
        <f t="shared" si="40"/>
        <v>10</v>
      </c>
      <c r="S394" s="29">
        <f t="shared" si="41"/>
        <v>0</v>
      </c>
    </row>
    <row r="395" spans="1:19" ht="39.950000000000003" customHeight="1" x14ac:dyDescent="0.3">
      <c r="A395" s="4">
        <f t="shared" si="36"/>
        <v>237</v>
      </c>
      <c r="B395" s="4" t="s">
        <v>1052</v>
      </c>
      <c r="C395" s="4" t="s">
        <v>1053</v>
      </c>
      <c r="D395" s="4" t="s">
        <v>317</v>
      </c>
      <c r="E395" s="28" t="s">
        <v>318</v>
      </c>
      <c r="F395" s="4">
        <f t="shared" si="37"/>
        <v>1</v>
      </c>
      <c r="G395" s="4" t="s">
        <v>612</v>
      </c>
      <c r="H395" s="4" t="s">
        <v>1062</v>
      </c>
      <c r="I395" s="4" t="s">
        <v>1063</v>
      </c>
      <c r="J395" s="4" t="s">
        <v>1064</v>
      </c>
      <c r="L395" s="4" t="s">
        <v>312</v>
      </c>
      <c r="M395" s="4">
        <f>IF(L395="비해당","-",VLOOKUP(G395,자격증backdata!A:E,3,0))</f>
        <v>1</v>
      </c>
      <c r="N395" s="4" t="str">
        <f>IF(L395="비해당","-",VLOOKUP(G395,자격증backdata!A:E,5,0))</f>
        <v>한국사</v>
      </c>
      <c r="O395" s="4">
        <f>IF(L395="비해당","-",IF(M395=1,VLOOKUP(G395,자격증backdata!A:E,4,0),0))</f>
        <v>1</v>
      </c>
      <c r="P395" s="4">
        <f t="shared" si="38"/>
        <v>1</v>
      </c>
      <c r="Q395" s="4">
        <f t="shared" si="39"/>
        <v>0</v>
      </c>
      <c r="R395" s="4">
        <f t="shared" si="40"/>
        <v>1</v>
      </c>
      <c r="S395" s="4">
        <f t="shared" si="41"/>
        <v>0</v>
      </c>
    </row>
    <row r="396" spans="1:19" ht="39.950000000000003" customHeight="1" x14ac:dyDescent="0.3">
      <c r="A396" s="29">
        <f t="shared" si="36"/>
        <v>238</v>
      </c>
      <c r="B396" s="29" t="s">
        <v>1226</v>
      </c>
      <c r="C396" s="29" t="s">
        <v>1227</v>
      </c>
      <c r="D396" s="4" t="s">
        <v>317</v>
      </c>
      <c r="E396" s="30" t="s">
        <v>318</v>
      </c>
      <c r="F396" s="29">
        <f t="shared" si="37"/>
        <v>1</v>
      </c>
      <c r="G396" s="29" t="s">
        <v>458</v>
      </c>
      <c r="H396" s="29" t="s">
        <v>459</v>
      </c>
      <c r="I396" s="29" t="s">
        <v>1238</v>
      </c>
      <c r="J396" s="29" t="s">
        <v>1239</v>
      </c>
      <c r="L396" s="29" t="s">
        <v>312</v>
      </c>
      <c r="M396" s="29">
        <f>IF(L396="비해당","-",VLOOKUP(G396,자격증backdata!A:E,3,0))</f>
        <v>1</v>
      </c>
      <c r="N396" s="29" t="str">
        <f>IF(L396="비해당","-",VLOOKUP(G396,자격증backdata!A:E,5,0))</f>
        <v>국가기술</v>
      </c>
      <c r="O396" s="29">
        <f>IF(L396="비해당","-",IF(M396=1,VLOOKUP(G396,자격증backdata!A:E,4,0),0))</f>
        <v>5</v>
      </c>
      <c r="P396" s="29">
        <f t="shared" si="38"/>
        <v>5</v>
      </c>
      <c r="Q396" s="29">
        <f t="shared" si="39"/>
        <v>5</v>
      </c>
      <c r="R396" s="29">
        <f t="shared" si="40"/>
        <v>10</v>
      </c>
      <c r="S396" s="29">
        <f t="shared" si="41"/>
        <v>0</v>
      </c>
    </row>
    <row r="397" spans="1:19" ht="39.950000000000003" customHeight="1" x14ac:dyDescent="0.3">
      <c r="A397" s="29">
        <f t="shared" si="36"/>
        <v>238</v>
      </c>
      <c r="B397" s="29" t="s">
        <v>1226</v>
      </c>
      <c r="C397" s="29" t="s">
        <v>1227</v>
      </c>
      <c r="D397" s="4" t="s">
        <v>317</v>
      </c>
      <c r="E397" s="30" t="s">
        <v>318</v>
      </c>
      <c r="F397" s="29">
        <f t="shared" si="37"/>
        <v>2</v>
      </c>
      <c r="G397" s="29" t="s">
        <v>295</v>
      </c>
      <c r="H397" s="29" t="s">
        <v>296</v>
      </c>
      <c r="I397" s="29" t="s">
        <v>1240</v>
      </c>
      <c r="J397" s="29" t="s">
        <v>463</v>
      </c>
      <c r="L397" s="29" t="s">
        <v>312</v>
      </c>
      <c r="M397" s="29">
        <f>IF(L397="비해당","-",VLOOKUP(G397,자격증backdata!A:E,3,0))</f>
        <v>1</v>
      </c>
      <c r="N397" s="29" t="str">
        <f>IF(L397="비해당","-",VLOOKUP(G397,자격증backdata!A:E,5,0))</f>
        <v>한국사</v>
      </c>
      <c r="O397" s="29">
        <f>IF(L397="비해당","-",IF(M397=1,VLOOKUP(G397,자격증backdata!A:E,4,0),0))</f>
        <v>5</v>
      </c>
      <c r="P397" s="29">
        <f t="shared" si="38"/>
        <v>5</v>
      </c>
      <c r="Q397" s="29">
        <f t="shared" si="39"/>
        <v>5</v>
      </c>
      <c r="R397" s="29">
        <f t="shared" si="40"/>
        <v>10</v>
      </c>
      <c r="S397" s="29">
        <f t="shared" si="41"/>
        <v>0</v>
      </c>
    </row>
    <row r="398" spans="1:19" ht="39.950000000000003" customHeight="1" x14ac:dyDescent="0.3">
      <c r="A398" s="4">
        <f t="shared" si="36"/>
        <v>239</v>
      </c>
      <c r="B398" s="4" t="s">
        <v>1243</v>
      </c>
      <c r="C398" s="4" t="s">
        <v>1244</v>
      </c>
      <c r="D398" s="4" t="s">
        <v>317</v>
      </c>
      <c r="E398" s="28" t="s">
        <v>318</v>
      </c>
      <c r="F398" s="4">
        <f t="shared" si="37"/>
        <v>1</v>
      </c>
      <c r="G398" s="4" t="s">
        <v>597</v>
      </c>
      <c r="H398" s="4" t="s">
        <v>1250</v>
      </c>
      <c r="I398" s="4" t="s">
        <v>1251</v>
      </c>
      <c r="J398" s="4" t="s">
        <v>1252</v>
      </c>
      <c r="L398" s="4" t="s">
        <v>312</v>
      </c>
      <c r="M398" s="4">
        <f>IF(L398="비해당","-",VLOOKUP(G398,자격증backdata!A:E,3,0))</f>
        <v>0</v>
      </c>
      <c r="N398" s="4" t="str">
        <f>IF(L398="비해당","-",VLOOKUP(G398,자격증backdata!A:E,5,0))</f>
        <v>-</v>
      </c>
      <c r="O398" s="4">
        <f>IF(L398="비해당","-",IF(M398=1,VLOOKUP(G398,자격증backdata!A:E,4,0),0))</f>
        <v>0</v>
      </c>
      <c r="P398" s="4">
        <f t="shared" si="38"/>
        <v>0</v>
      </c>
      <c r="Q398" s="4">
        <f t="shared" si="39"/>
        <v>0</v>
      </c>
      <c r="R398" s="4">
        <f t="shared" si="40"/>
        <v>0</v>
      </c>
      <c r="S398" s="4">
        <f t="shared" si="41"/>
        <v>0</v>
      </c>
    </row>
    <row r="399" spans="1:19" ht="39.950000000000003" customHeight="1" x14ac:dyDescent="0.3">
      <c r="A399" s="4">
        <f t="shared" si="36"/>
        <v>239</v>
      </c>
      <c r="B399" s="4" t="s">
        <v>1243</v>
      </c>
      <c r="C399" s="4" t="s">
        <v>1244</v>
      </c>
      <c r="D399" s="4" t="s">
        <v>317</v>
      </c>
      <c r="E399" s="28" t="s">
        <v>318</v>
      </c>
      <c r="F399" s="4">
        <f t="shared" si="37"/>
        <v>2</v>
      </c>
      <c r="G399" s="4" t="s">
        <v>1253</v>
      </c>
      <c r="H399" s="4" t="s">
        <v>1250</v>
      </c>
      <c r="I399" s="4" t="s">
        <v>1254</v>
      </c>
      <c r="J399" s="4" t="s">
        <v>1255</v>
      </c>
      <c r="L399" s="4" t="s">
        <v>312</v>
      </c>
      <c r="M399" s="4">
        <f>IF(L399="비해당","-",VLOOKUP(G399,자격증backdata!A:E,3,0))</f>
        <v>0</v>
      </c>
      <c r="N399" s="4" t="str">
        <f>IF(L399="비해당","-",VLOOKUP(G399,자격증backdata!A:E,5,0))</f>
        <v>-</v>
      </c>
      <c r="O399" s="4">
        <f>IF(L399="비해당","-",IF(M399=1,VLOOKUP(G399,자격증backdata!A:E,4,0),0))</f>
        <v>0</v>
      </c>
      <c r="P399" s="4">
        <f t="shared" si="38"/>
        <v>0</v>
      </c>
      <c r="Q399" s="4">
        <f t="shared" si="39"/>
        <v>0</v>
      </c>
      <c r="R399" s="4">
        <f t="shared" si="40"/>
        <v>0</v>
      </c>
      <c r="S399" s="4">
        <f t="shared" si="41"/>
        <v>0</v>
      </c>
    </row>
    <row r="400" spans="1:19" ht="39.950000000000003" customHeight="1" x14ac:dyDescent="0.3">
      <c r="A400" s="29">
        <f t="shared" si="36"/>
        <v>240</v>
      </c>
      <c r="B400" s="29" t="s">
        <v>1271</v>
      </c>
      <c r="C400" s="29" t="s">
        <v>1272</v>
      </c>
      <c r="D400" s="4" t="s">
        <v>317</v>
      </c>
      <c r="E400" s="30" t="s">
        <v>318</v>
      </c>
      <c r="F400" s="29">
        <f t="shared" si="37"/>
        <v>1</v>
      </c>
      <c r="G400" s="29" t="s">
        <v>458</v>
      </c>
      <c r="H400" s="29" t="s">
        <v>459</v>
      </c>
      <c r="I400" s="29" t="s">
        <v>1281</v>
      </c>
      <c r="J400" s="29" t="s">
        <v>1282</v>
      </c>
      <c r="L400" s="29" t="s">
        <v>312</v>
      </c>
      <c r="M400" s="29">
        <f>IF(L400="비해당","-",VLOOKUP(G400,자격증backdata!A:E,3,0))</f>
        <v>1</v>
      </c>
      <c r="N400" s="29" t="str">
        <f>IF(L400="비해당","-",VLOOKUP(G400,자격증backdata!A:E,5,0))</f>
        <v>국가기술</v>
      </c>
      <c r="O400" s="29">
        <f>IF(L400="비해당","-",IF(M400=1,VLOOKUP(G400,자격증backdata!A:E,4,0),0))</f>
        <v>5</v>
      </c>
      <c r="P400" s="29">
        <f t="shared" si="38"/>
        <v>5</v>
      </c>
      <c r="Q400" s="29">
        <f t="shared" si="39"/>
        <v>5</v>
      </c>
      <c r="R400" s="29">
        <f t="shared" si="40"/>
        <v>10</v>
      </c>
      <c r="S400" s="29">
        <f t="shared" si="41"/>
        <v>0</v>
      </c>
    </row>
    <row r="401" spans="1:19" ht="39.950000000000003" customHeight="1" x14ac:dyDescent="0.3">
      <c r="A401" s="29">
        <f t="shared" si="36"/>
        <v>240</v>
      </c>
      <c r="B401" s="29" t="s">
        <v>1271</v>
      </c>
      <c r="C401" s="29" t="s">
        <v>1272</v>
      </c>
      <c r="D401" s="4" t="s">
        <v>317</v>
      </c>
      <c r="E401" s="30" t="s">
        <v>318</v>
      </c>
      <c r="F401" s="29">
        <f t="shared" si="37"/>
        <v>2</v>
      </c>
      <c r="G401" s="29" t="s">
        <v>295</v>
      </c>
      <c r="H401" s="29" t="s">
        <v>296</v>
      </c>
      <c r="I401" s="29" t="s">
        <v>1283</v>
      </c>
      <c r="J401" s="29" t="s">
        <v>1284</v>
      </c>
      <c r="L401" s="29" t="s">
        <v>312</v>
      </c>
      <c r="M401" s="29">
        <f>IF(L401="비해당","-",VLOOKUP(G401,자격증backdata!A:E,3,0))</f>
        <v>1</v>
      </c>
      <c r="N401" s="29" t="str">
        <f>IF(L401="비해당","-",VLOOKUP(G401,자격증backdata!A:E,5,0))</f>
        <v>한국사</v>
      </c>
      <c r="O401" s="29">
        <f>IF(L401="비해당","-",IF(M401=1,VLOOKUP(G401,자격증backdata!A:E,4,0),0))</f>
        <v>5</v>
      </c>
      <c r="P401" s="29">
        <f t="shared" si="38"/>
        <v>5</v>
      </c>
      <c r="Q401" s="29">
        <f t="shared" si="39"/>
        <v>5</v>
      </c>
      <c r="R401" s="29">
        <f t="shared" si="40"/>
        <v>10</v>
      </c>
      <c r="S401" s="29">
        <f t="shared" si="41"/>
        <v>0</v>
      </c>
    </row>
    <row r="402" spans="1:19" ht="39.950000000000003" customHeight="1" x14ac:dyDescent="0.3">
      <c r="A402" s="4">
        <f t="shared" si="36"/>
        <v>241</v>
      </c>
      <c r="B402" s="4" t="s">
        <v>1322</v>
      </c>
      <c r="C402" s="4" t="s">
        <v>1323</v>
      </c>
      <c r="D402" s="4" t="s">
        <v>317</v>
      </c>
      <c r="E402" s="28" t="s">
        <v>318</v>
      </c>
      <c r="F402" s="4">
        <f t="shared" si="37"/>
        <v>1</v>
      </c>
      <c r="G402" s="4" t="s">
        <v>1338</v>
      </c>
      <c r="H402" s="4" t="s">
        <v>1339</v>
      </c>
      <c r="I402" s="4" t="s">
        <v>1340</v>
      </c>
      <c r="J402" s="4" t="s">
        <v>1341</v>
      </c>
      <c r="L402" s="4" t="s">
        <v>312</v>
      </c>
      <c r="M402" s="4">
        <f>IF(L402="비해당","-",VLOOKUP(G402,자격증backdata!A:E,3,0))</f>
        <v>0</v>
      </c>
      <c r="N402" s="4" t="str">
        <f>IF(L402="비해당","-",VLOOKUP(G402,자격증backdata!A:E,5,0))</f>
        <v>-</v>
      </c>
      <c r="O402" s="4">
        <f>IF(L402="비해당","-",IF(M402=1,VLOOKUP(G402,자격증backdata!A:E,4,0),0))</f>
        <v>0</v>
      </c>
      <c r="P402" s="4">
        <f t="shared" si="38"/>
        <v>0</v>
      </c>
      <c r="Q402" s="4">
        <f t="shared" si="39"/>
        <v>0</v>
      </c>
      <c r="R402" s="4">
        <f t="shared" si="40"/>
        <v>0</v>
      </c>
      <c r="S402" s="4">
        <f t="shared" si="41"/>
        <v>0</v>
      </c>
    </row>
    <row r="403" spans="1:19" ht="39.950000000000003" customHeight="1" x14ac:dyDescent="0.3">
      <c r="A403" s="29">
        <f t="shared" si="36"/>
        <v>242</v>
      </c>
      <c r="B403" s="29" t="s">
        <v>1398</v>
      </c>
      <c r="C403" s="29" t="s">
        <v>1399</v>
      </c>
      <c r="D403" s="4" t="s">
        <v>317</v>
      </c>
      <c r="E403" s="30" t="s">
        <v>318</v>
      </c>
      <c r="F403" s="29">
        <f t="shared" si="37"/>
        <v>1</v>
      </c>
      <c r="G403" s="29" t="s">
        <v>295</v>
      </c>
      <c r="H403" s="29" t="s">
        <v>296</v>
      </c>
      <c r="I403" s="29" t="s">
        <v>1407</v>
      </c>
      <c r="J403" s="29" t="s">
        <v>1408</v>
      </c>
      <c r="L403" s="29" t="s">
        <v>312</v>
      </c>
      <c r="M403" s="29">
        <f>IF(L403="비해당","-",VLOOKUP(G403,자격증backdata!A:E,3,0))</f>
        <v>1</v>
      </c>
      <c r="N403" s="29" t="str">
        <f>IF(L403="비해당","-",VLOOKUP(G403,자격증backdata!A:E,5,0))</f>
        <v>한국사</v>
      </c>
      <c r="O403" s="29">
        <f>IF(L403="비해당","-",IF(M403=1,VLOOKUP(G403,자격증backdata!A:E,4,0),0))</f>
        <v>5</v>
      </c>
      <c r="P403" s="29">
        <f t="shared" si="38"/>
        <v>5</v>
      </c>
      <c r="Q403" s="29">
        <f t="shared" si="39"/>
        <v>3</v>
      </c>
      <c r="R403" s="29">
        <f t="shared" si="40"/>
        <v>8</v>
      </c>
      <c r="S403" s="29">
        <f t="shared" si="41"/>
        <v>0</v>
      </c>
    </row>
    <row r="404" spans="1:19" ht="39.950000000000003" customHeight="1" x14ac:dyDescent="0.3">
      <c r="A404" s="29">
        <f t="shared" si="36"/>
        <v>242</v>
      </c>
      <c r="B404" s="29" t="s">
        <v>1398</v>
      </c>
      <c r="C404" s="29" t="s">
        <v>1399</v>
      </c>
      <c r="D404" s="4" t="s">
        <v>317</v>
      </c>
      <c r="E404" s="30" t="s">
        <v>318</v>
      </c>
      <c r="F404" s="29">
        <f t="shared" si="37"/>
        <v>2</v>
      </c>
      <c r="G404" s="29" t="s">
        <v>568</v>
      </c>
      <c r="H404" s="29" t="s">
        <v>459</v>
      </c>
      <c r="I404" s="29" t="s">
        <v>1409</v>
      </c>
      <c r="J404" s="29" t="s">
        <v>1410</v>
      </c>
      <c r="L404" s="29" t="s">
        <v>312</v>
      </c>
      <c r="M404" s="29">
        <f>IF(L404="비해당","-",VLOOKUP(G404,자격증backdata!A:E,3,0))</f>
        <v>1</v>
      </c>
      <c r="N404" s="29" t="str">
        <f>IF(L404="비해당","-",VLOOKUP(G404,자격증backdata!A:E,5,0))</f>
        <v>국가기술</v>
      </c>
      <c r="O404" s="29">
        <f>IF(L404="비해당","-",IF(M404=1,VLOOKUP(G404,자격증backdata!A:E,4,0),0))</f>
        <v>3</v>
      </c>
      <c r="P404" s="29">
        <f t="shared" si="38"/>
        <v>5</v>
      </c>
      <c r="Q404" s="29">
        <f t="shared" si="39"/>
        <v>3</v>
      </c>
      <c r="R404" s="29">
        <f t="shared" si="40"/>
        <v>8</v>
      </c>
      <c r="S404" s="29">
        <f t="shared" si="41"/>
        <v>0</v>
      </c>
    </row>
    <row r="405" spans="1:19" ht="39.950000000000003" customHeight="1" x14ac:dyDescent="0.3">
      <c r="A405" s="4">
        <f t="shared" si="36"/>
        <v>243</v>
      </c>
      <c r="B405" s="4" t="s">
        <v>1576</v>
      </c>
      <c r="C405" s="4" t="s">
        <v>1577</v>
      </c>
      <c r="D405" s="4" t="s">
        <v>317</v>
      </c>
      <c r="E405" s="28" t="s">
        <v>318</v>
      </c>
      <c r="F405" s="4">
        <f t="shared" si="37"/>
        <v>1</v>
      </c>
      <c r="G405" s="4" t="s">
        <v>803</v>
      </c>
      <c r="H405" s="4" t="s">
        <v>296</v>
      </c>
      <c r="I405" s="4" t="s">
        <v>1584</v>
      </c>
      <c r="J405" s="4" t="s">
        <v>567</v>
      </c>
      <c r="L405" s="4" t="s">
        <v>312</v>
      </c>
      <c r="M405" s="4">
        <f>IF(L405="비해당","-",VLOOKUP(G405,자격증backdata!A:E,3,0))</f>
        <v>1</v>
      </c>
      <c r="N405" s="4" t="str">
        <f>IF(L405="비해당","-",VLOOKUP(G405,자격증backdata!A:E,5,0))</f>
        <v>한국사</v>
      </c>
      <c r="O405" s="4">
        <f>IF(L405="비해당","-",IF(M405=1,VLOOKUP(G405,자격증backdata!A:E,4,0),0))</f>
        <v>3</v>
      </c>
      <c r="P405" s="4">
        <f t="shared" si="38"/>
        <v>3</v>
      </c>
      <c r="Q405" s="4">
        <f t="shared" si="39"/>
        <v>5</v>
      </c>
      <c r="R405" s="4">
        <f t="shared" si="40"/>
        <v>8</v>
      </c>
      <c r="S405" s="4">
        <f t="shared" si="41"/>
        <v>0</v>
      </c>
    </row>
    <row r="406" spans="1:19" ht="39.950000000000003" customHeight="1" x14ac:dyDescent="0.3">
      <c r="A406" s="4">
        <f t="shared" si="36"/>
        <v>243</v>
      </c>
      <c r="B406" s="4" t="s">
        <v>1576</v>
      </c>
      <c r="C406" s="4" t="s">
        <v>1577</v>
      </c>
      <c r="D406" s="4" t="s">
        <v>317</v>
      </c>
      <c r="E406" s="28" t="s">
        <v>318</v>
      </c>
      <c r="F406" s="4">
        <f t="shared" si="37"/>
        <v>2</v>
      </c>
      <c r="G406" s="4" t="s">
        <v>458</v>
      </c>
      <c r="H406" s="4" t="s">
        <v>459</v>
      </c>
      <c r="I406" s="4" t="s">
        <v>1585</v>
      </c>
      <c r="J406" s="4" t="s">
        <v>298</v>
      </c>
      <c r="L406" s="4" t="s">
        <v>312</v>
      </c>
      <c r="M406" s="4">
        <f>IF(L406="비해당","-",VLOOKUP(G406,자격증backdata!A:E,3,0))</f>
        <v>1</v>
      </c>
      <c r="N406" s="4" t="str">
        <f>IF(L406="비해당","-",VLOOKUP(G406,자격증backdata!A:E,5,0))</f>
        <v>국가기술</v>
      </c>
      <c r="O406" s="4">
        <f>IF(L406="비해당","-",IF(M406=1,VLOOKUP(G406,자격증backdata!A:E,4,0),0))</f>
        <v>5</v>
      </c>
      <c r="P406" s="4">
        <f t="shared" si="38"/>
        <v>3</v>
      </c>
      <c r="Q406" s="4">
        <f t="shared" si="39"/>
        <v>5</v>
      </c>
      <c r="R406" s="4">
        <f t="shared" si="40"/>
        <v>8</v>
      </c>
      <c r="S406" s="4">
        <f t="shared" si="41"/>
        <v>0</v>
      </c>
    </row>
    <row r="407" spans="1:19" ht="39.950000000000003" customHeight="1" x14ac:dyDescent="0.3">
      <c r="A407" s="29">
        <f t="shared" si="36"/>
        <v>244</v>
      </c>
      <c r="B407" s="29" t="s">
        <v>1587</v>
      </c>
      <c r="C407" s="29" t="s">
        <v>1588</v>
      </c>
      <c r="D407" s="4" t="s">
        <v>317</v>
      </c>
      <c r="E407" s="30" t="s">
        <v>318</v>
      </c>
      <c r="F407" s="29">
        <f t="shared" si="37"/>
        <v>1</v>
      </c>
      <c r="G407" s="29" t="s">
        <v>295</v>
      </c>
      <c r="H407" s="29" t="s">
        <v>296</v>
      </c>
      <c r="I407" s="29" t="s">
        <v>1602</v>
      </c>
      <c r="J407" s="29" t="s">
        <v>1603</v>
      </c>
      <c r="L407" s="29" t="s">
        <v>312</v>
      </c>
      <c r="M407" s="29">
        <f>IF(L407="비해당","-",VLOOKUP(G407,자격증backdata!A:E,3,0))</f>
        <v>1</v>
      </c>
      <c r="N407" s="29" t="str">
        <f>IF(L407="비해당","-",VLOOKUP(G407,자격증backdata!A:E,5,0))</f>
        <v>한국사</v>
      </c>
      <c r="O407" s="29">
        <f>IF(L407="비해당","-",IF(M407=1,VLOOKUP(G407,자격증backdata!A:E,4,0),0))</f>
        <v>5</v>
      </c>
      <c r="P407" s="29">
        <f t="shared" si="38"/>
        <v>5</v>
      </c>
      <c r="Q407" s="29">
        <f t="shared" si="39"/>
        <v>0</v>
      </c>
      <c r="R407" s="29">
        <f t="shared" si="40"/>
        <v>5</v>
      </c>
      <c r="S407" s="29">
        <f t="shared" si="41"/>
        <v>0</v>
      </c>
    </row>
    <row r="408" spans="1:19" ht="39.950000000000003" customHeight="1" x14ac:dyDescent="0.3">
      <c r="A408" s="4">
        <f t="shared" si="36"/>
        <v>245</v>
      </c>
      <c r="B408" s="4" t="s">
        <v>1707</v>
      </c>
      <c r="C408" s="4" t="s">
        <v>1708</v>
      </c>
      <c r="D408" s="4" t="s">
        <v>317</v>
      </c>
      <c r="E408" s="28" t="s">
        <v>318</v>
      </c>
      <c r="F408" s="4">
        <f t="shared" si="37"/>
        <v>1</v>
      </c>
      <c r="G408" s="4" t="s">
        <v>458</v>
      </c>
      <c r="H408" s="4" t="s">
        <v>459</v>
      </c>
      <c r="I408" s="4" t="s">
        <v>1724</v>
      </c>
      <c r="J408" s="4" t="s">
        <v>881</v>
      </c>
      <c r="L408" s="4" t="s">
        <v>312</v>
      </c>
      <c r="M408" s="4">
        <f>IF(L408="비해당","-",VLOOKUP(G408,자격증backdata!A:E,3,0))</f>
        <v>1</v>
      </c>
      <c r="N408" s="4" t="str">
        <f>IF(L408="비해당","-",VLOOKUP(G408,자격증backdata!A:E,5,0))</f>
        <v>국가기술</v>
      </c>
      <c r="O408" s="4">
        <f>IF(L408="비해당","-",IF(M408=1,VLOOKUP(G408,자격증backdata!A:E,4,0),0))</f>
        <v>5</v>
      </c>
      <c r="P408" s="4">
        <f t="shared" si="38"/>
        <v>5</v>
      </c>
      <c r="Q408" s="4">
        <f t="shared" si="39"/>
        <v>5</v>
      </c>
      <c r="R408" s="4">
        <f t="shared" si="40"/>
        <v>10</v>
      </c>
      <c r="S408" s="4">
        <f t="shared" si="41"/>
        <v>0</v>
      </c>
    </row>
    <row r="409" spans="1:19" ht="39.950000000000003" customHeight="1" x14ac:dyDescent="0.3">
      <c r="A409" s="4">
        <f t="shared" si="36"/>
        <v>245</v>
      </c>
      <c r="B409" s="4" t="s">
        <v>1707</v>
      </c>
      <c r="C409" s="4" t="s">
        <v>1708</v>
      </c>
      <c r="D409" s="4" t="s">
        <v>317</v>
      </c>
      <c r="E409" s="28" t="s">
        <v>318</v>
      </c>
      <c r="F409" s="4">
        <f t="shared" si="37"/>
        <v>2</v>
      </c>
      <c r="G409" s="4" t="s">
        <v>295</v>
      </c>
      <c r="H409" s="4" t="s">
        <v>296</v>
      </c>
      <c r="I409" s="4" t="s">
        <v>1725</v>
      </c>
      <c r="J409" s="4" t="s">
        <v>627</v>
      </c>
      <c r="L409" s="4" t="s">
        <v>312</v>
      </c>
      <c r="M409" s="4">
        <f>IF(L409="비해당","-",VLOOKUP(G409,자격증backdata!A:E,3,0))</f>
        <v>1</v>
      </c>
      <c r="N409" s="4" t="str">
        <f>IF(L409="비해당","-",VLOOKUP(G409,자격증backdata!A:E,5,0))</f>
        <v>한국사</v>
      </c>
      <c r="O409" s="4">
        <f>IF(L409="비해당","-",IF(M409=1,VLOOKUP(G409,자격증backdata!A:E,4,0),0))</f>
        <v>5</v>
      </c>
      <c r="P409" s="4">
        <f t="shared" si="38"/>
        <v>5</v>
      </c>
      <c r="Q409" s="4">
        <f t="shared" si="39"/>
        <v>5</v>
      </c>
      <c r="R409" s="4">
        <f t="shared" si="40"/>
        <v>10</v>
      </c>
      <c r="S409" s="4">
        <f t="shared" si="41"/>
        <v>0</v>
      </c>
    </row>
    <row r="410" spans="1:19" ht="39.950000000000003" customHeight="1" x14ac:dyDescent="0.3">
      <c r="A410" s="29">
        <f t="shared" si="36"/>
        <v>246</v>
      </c>
      <c r="B410" s="29" t="s">
        <v>1770</v>
      </c>
      <c r="C410" s="29" t="s">
        <v>1771</v>
      </c>
      <c r="D410" s="4" t="s">
        <v>317</v>
      </c>
      <c r="E410" s="30" t="s">
        <v>318</v>
      </c>
      <c r="F410" s="29">
        <f t="shared" si="37"/>
        <v>1</v>
      </c>
      <c r="G410" s="29" t="s">
        <v>568</v>
      </c>
      <c r="H410" s="29" t="s">
        <v>459</v>
      </c>
      <c r="I410" s="29" t="s">
        <v>1778</v>
      </c>
      <c r="J410" s="29" t="s">
        <v>1779</v>
      </c>
      <c r="L410" s="29" t="s">
        <v>312</v>
      </c>
      <c r="M410" s="29">
        <f>IF(L410="비해당","-",VLOOKUP(G410,자격증backdata!A:E,3,0))</f>
        <v>1</v>
      </c>
      <c r="N410" s="29" t="str">
        <f>IF(L410="비해당","-",VLOOKUP(G410,자격증backdata!A:E,5,0))</f>
        <v>국가기술</v>
      </c>
      <c r="O410" s="29">
        <f>IF(L410="비해당","-",IF(M410=1,VLOOKUP(G410,자격증backdata!A:E,4,0),0))</f>
        <v>3</v>
      </c>
      <c r="P410" s="29">
        <f t="shared" si="38"/>
        <v>0</v>
      </c>
      <c r="Q410" s="29">
        <f t="shared" si="39"/>
        <v>3</v>
      </c>
      <c r="R410" s="29">
        <f t="shared" si="40"/>
        <v>3</v>
      </c>
      <c r="S410" s="29">
        <f t="shared" si="41"/>
        <v>0</v>
      </c>
    </row>
    <row r="411" spans="1:19" ht="39.950000000000003" customHeight="1" x14ac:dyDescent="0.3">
      <c r="A411" s="29">
        <f t="shared" si="36"/>
        <v>246</v>
      </c>
      <c r="B411" s="29" t="s">
        <v>1770</v>
      </c>
      <c r="C411" s="29" t="s">
        <v>1771</v>
      </c>
      <c r="D411" s="4" t="s">
        <v>317</v>
      </c>
      <c r="E411" s="30" t="s">
        <v>318</v>
      </c>
      <c r="F411" s="29">
        <f t="shared" si="37"/>
        <v>2</v>
      </c>
      <c r="G411" s="29" t="s">
        <v>1780</v>
      </c>
      <c r="H411" s="29" t="s">
        <v>459</v>
      </c>
      <c r="I411" s="29" t="s">
        <v>1781</v>
      </c>
      <c r="J411" s="29" t="s">
        <v>1782</v>
      </c>
      <c r="L411" s="29" t="s">
        <v>312</v>
      </c>
      <c r="M411" s="29">
        <f>IF(L411="비해당","-",VLOOKUP(G411,자격증backdata!A:E,3,0))</f>
        <v>0</v>
      </c>
      <c r="N411" s="29" t="str">
        <f>IF(L411="비해당","-",VLOOKUP(G411,자격증backdata!A:E,5,0))</f>
        <v>-</v>
      </c>
      <c r="O411" s="29">
        <f>IF(L411="비해당","-",IF(M411=1,VLOOKUP(G411,자격증backdata!A:E,4,0),0))</f>
        <v>0</v>
      </c>
      <c r="P411" s="29">
        <f t="shared" si="38"/>
        <v>0</v>
      </c>
      <c r="Q411" s="29">
        <f t="shared" si="39"/>
        <v>3</v>
      </c>
      <c r="R411" s="29">
        <f t="shared" si="40"/>
        <v>3</v>
      </c>
      <c r="S411" s="29">
        <f t="shared" si="41"/>
        <v>0</v>
      </c>
    </row>
    <row r="412" spans="1:19" ht="39.950000000000003" customHeight="1" x14ac:dyDescent="0.3">
      <c r="A412" s="4">
        <f t="shared" si="36"/>
        <v>247</v>
      </c>
      <c r="B412" s="4" t="s">
        <v>1989</v>
      </c>
      <c r="C412" s="4" t="s">
        <v>1990</v>
      </c>
      <c r="D412" s="4" t="s">
        <v>317</v>
      </c>
      <c r="E412" s="28" t="s">
        <v>318</v>
      </c>
      <c r="F412" s="4">
        <f t="shared" si="37"/>
        <v>1</v>
      </c>
      <c r="G412" s="4" t="s">
        <v>11687</v>
      </c>
      <c r="H412" s="4" t="s">
        <v>277</v>
      </c>
      <c r="I412" s="4" t="s">
        <v>277</v>
      </c>
      <c r="J412" s="4" t="s">
        <v>277</v>
      </c>
      <c r="L412" s="4" t="s">
        <v>312</v>
      </c>
      <c r="M412" s="4">
        <f>IF(L412="비해당","-",VLOOKUP(G412,자격증backdata!A:E,3,0))</f>
        <v>0</v>
      </c>
      <c r="N412" s="4" t="str">
        <f>IF(L412="비해당","-",VLOOKUP(G412,자격증backdata!A:E,5,0))</f>
        <v>-</v>
      </c>
      <c r="O412" s="4">
        <f>IF(L412="비해당","-",IF(M412=1,VLOOKUP(G412,자격증backdata!A:E,4,0),0))</f>
        <v>0</v>
      </c>
      <c r="P412" s="4">
        <f t="shared" si="38"/>
        <v>0</v>
      </c>
      <c r="Q412" s="4">
        <f t="shared" si="39"/>
        <v>0</v>
      </c>
      <c r="R412" s="4">
        <f t="shared" si="40"/>
        <v>0</v>
      </c>
      <c r="S412" s="4">
        <f t="shared" si="41"/>
        <v>0</v>
      </c>
    </row>
    <row r="413" spans="1:19" ht="39.950000000000003" customHeight="1" x14ac:dyDescent="0.3">
      <c r="A413" s="29">
        <f t="shared" si="36"/>
        <v>248</v>
      </c>
      <c r="B413" s="29" t="s">
        <v>2065</v>
      </c>
      <c r="C413" s="29" t="s">
        <v>2066</v>
      </c>
      <c r="D413" s="4" t="s">
        <v>317</v>
      </c>
      <c r="E413" s="30" t="s">
        <v>318</v>
      </c>
      <c r="F413" s="29">
        <f t="shared" si="37"/>
        <v>1</v>
      </c>
      <c r="G413" s="29" t="s">
        <v>295</v>
      </c>
      <c r="H413" s="29" t="s">
        <v>296</v>
      </c>
      <c r="I413" s="29" t="s">
        <v>2077</v>
      </c>
      <c r="J413" s="29" t="s">
        <v>627</v>
      </c>
      <c r="L413" s="29" t="s">
        <v>312</v>
      </c>
      <c r="M413" s="29">
        <f>IF(L413="비해당","-",VLOOKUP(G413,자격증backdata!A:E,3,0))</f>
        <v>1</v>
      </c>
      <c r="N413" s="29" t="str">
        <f>IF(L413="비해당","-",VLOOKUP(G413,자격증backdata!A:E,5,0))</f>
        <v>한국사</v>
      </c>
      <c r="O413" s="29">
        <f>IF(L413="비해당","-",IF(M413=1,VLOOKUP(G413,자격증backdata!A:E,4,0),0))</f>
        <v>5</v>
      </c>
      <c r="P413" s="29">
        <f t="shared" si="38"/>
        <v>5</v>
      </c>
      <c r="Q413" s="29">
        <f t="shared" si="39"/>
        <v>5</v>
      </c>
      <c r="R413" s="29">
        <f t="shared" si="40"/>
        <v>10</v>
      </c>
      <c r="S413" s="29">
        <f t="shared" si="41"/>
        <v>0</v>
      </c>
    </row>
    <row r="414" spans="1:19" ht="39.950000000000003" customHeight="1" x14ac:dyDescent="0.3">
      <c r="A414" s="29">
        <f t="shared" si="36"/>
        <v>248</v>
      </c>
      <c r="B414" s="29" t="s">
        <v>2065</v>
      </c>
      <c r="C414" s="29" t="s">
        <v>2066</v>
      </c>
      <c r="D414" s="4" t="s">
        <v>317</v>
      </c>
      <c r="E414" s="30" t="s">
        <v>318</v>
      </c>
      <c r="F414" s="29">
        <f t="shared" si="37"/>
        <v>2</v>
      </c>
      <c r="G414" s="29" t="s">
        <v>458</v>
      </c>
      <c r="H414" s="29" t="s">
        <v>459</v>
      </c>
      <c r="I414" s="29" t="s">
        <v>2078</v>
      </c>
      <c r="J414" s="29" t="s">
        <v>2079</v>
      </c>
      <c r="L414" s="29" t="s">
        <v>312</v>
      </c>
      <c r="M414" s="29">
        <f>IF(L414="비해당","-",VLOOKUP(G414,자격증backdata!A:E,3,0))</f>
        <v>1</v>
      </c>
      <c r="N414" s="29" t="str">
        <f>IF(L414="비해당","-",VLOOKUP(G414,자격증backdata!A:E,5,0))</f>
        <v>국가기술</v>
      </c>
      <c r="O414" s="29">
        <f>IF(L414="비해당","-",IF(M414=1,VLOOKUP(G414,자격증backdata!A:E,4,0),0))</f>
        <v>5</v>
      </c>
      <c r="P414" s="29">
        <f t="shared" si="38"/>
        <v>5</v>
      </c>
      <c r="Q414" s="29">
        <f t="shared" si="39"/>
        <v>5</v>
      </c>
      <c r="R414" s="29">
        <f t="shared" si="40"/>
        <v>10</v>
      </c>
      <c r="S414" s="29">
        <f t="shared" si="41"/>
        <v>0</v>
      </c>
    </row>
    <row r="415" spans="1:19" ht="39.950000000000003" customHeight="1" x14ac:dyDescent="0.3">
      <c r="A415" s="4">
        <f t="shared" si="36"/>
        <v>249</v>
      </c>
      <c r="B415" s="4" t="s">
        <v>2110</v>
      </c>
      <c r="C415" s="4" t="s">
        <v>2111</v>
      </c>
      <c r="D415" s="4" t="s">
        <v>317</v>
      </c>
      <c r="E415" s="28" t="s">
        <v>318</v>
      </c>
      <c r="F415" s="4">
        <f t="shared" si="37"/>
        <v>1</v>
      </c>
      <c r="G415" s="4" t="s">
        <v>11687</v>
      </c>
      <c r="H415" s="4" t="s">
        <v>277</v>
      </c>
      <c r="I415" s="4" t="s">
        <v>277</v>
      </c>
      <c r="J415" s="4" t="s">
        <v>277</v>
      </c>
      <c r="L415" s="4" t="s">
        <v>312</v>
      </c>
      <c r="M415" s="4">
        <f>IF(L415="비해당","-",VLOOKUP(G415,자격증backdata!A:E,3,0))</f>
        <v>0</v>
      </c>
      <c r="N415" s="4" t="str">
        <f>IF(L415="비해당","-",VLOOKUP(G415,자격증backdata!A:E,5,0))</f>
        <v>-</v>
      </c>
      <c r="O415" s="4">
        <f>IF(L415="비해당","-",IF(M415=1,VLOOKUP(G415,자격증backdata!A:E,4,0),0))</f>
        <v>0</v>
      </c>
      <c r="P415" s="4">
        <f t="shared" si="38"/>
        <v>0</v>
      </c>
      <c r="Q415" s="4">
        <f t="shared" si="39"/>
        <v>0</v>
      </c>
      <c r="R415" s="4">
        <f t="shared" si="40"/>
        <v>0</v>
      </c>
      <c r="S415" s="4">
        <f t="shared" si="41"/>
        <v>0</v>
      </c>
    </row>
    <row r="416" spans="1:19" ht="39.950000000000003" customHeight="1" x14ac:dyDescent="0.3">
      <c r="A416" s="29">
        <f t="shared" si="36"/>
        <v>250</v>
      </c>
      <c r="B416" s="29" t="s">
        <v>2136</v>
      </c>
      <c r="C416" s="29" t="s">
        <v>2137</v>
      </c>
      <c r="D416" s="4" t="s">
        <v>317</v>
      </c>
      <c r="E416" s="30" t="s">
        <v>318</v>
      </c>
      <c r="F416" s="29">
        <f t="shared" si="37"/>
        <v>1</v>
      </c>
      <c r="G416" s="29" t="s">
        <v>568</v>
      </c>
      <c r="H416" s="29" t="s">
        <v>459</v>
      </c>
      <c r="I416" s="29" t="s">
        <v>2171</v>
      </c>
      <c r="J416" s="29" t="s">
        <v>1166</v>
      </c>
      <c r="L416" s="29" t="s">
        <v>312</v>
      </c>
      <c r="M416" s="29">
        <f>IF(L416="비해당","-",VLOOKUP(G416,자격증backdata!A:E,3,0))</f>
        <v>1</v>
      </c>
      <c r="N416" s="29" t="str">
        <f>IF(L416="비해당","-",VLOOKUP(G416,자격증backdata!A:E,5,0))</f>
        <v>국가기술</v>
      </c>
      <c r="O416" s="29">
        <f>IF(L416="비해당","-",IF(M416=1,VLOOKUP(G416,자격증backdata!A:E,4,0),0))</f>
        <v>3</v>
      </c>
      <c r="P416" s="29">
        <f t="shared" si="38"/>
        <v>0</v>
      </c>
      <c r="Q416" s="29">
        <f t="shared" si="39"/>
        <v>3</v>
      </c>
      <c r="R416" s="29">
        <f t="shared" si="40"/>
        <v>3</v>
      </c>
      <c r="S416" s="29">
        <f t="shared" si="41"/>
        <v>0</v>
      </c>
    </row>
    <row r="417" spans="1:19" ht="39.950000000000003" customHeight="1" x14ac:dyDescent="0.3">
      <c r="A417" s="4">
        <f t="shared" si="36"/>
        <v>251</v>
      </c>
      <c r="B417" s="4" t="s">
        <v>2199</v>
      </c>
      <c r="C417" s="4" t="s">
        <v>2200</v>
      </c>
      <c r="D417" s="4" t="s">
        <v>317</v>
      </c>
      <c r="E417" s="28" t="s">
        <v>318</v>
      </c>
      <c r="F417" s="4">
        <f t="shared" si="37"/>
        <v>1</v>
      </c>
      <c r="G417" s="4" t="s">
        <v>366</v>
      </c>
      <c r="H417" s="4" t="s">
        <v>367</v>
      </c>
      <c r="I417" s="4" t="s">
        <v>2224</v>
      </c>
      <c r="J417" s="4" t="s">
        <v>2225</v>
      </c>
      <c r="L417" s="4" t="s">
        <v>312</v>
      </c>
      <c r="M417" s="4">
        <f>IF(L417="비해당","-",VLOOKUP(G417,자격증backdata!A:E,3,0))</f>
        <v>1</v>
      </c>
      <c r="N417" s="4" t="str">
        <f>IF(L417="비해당","-",VLOOKUP(G417,자격증backdata!A:E,5,0))</f>
        <v>국가기술</v>
      </c>
      <c r="O417" s="4">
        <f>IF(L417="비해당","-",IF(M417=1,VLOOKUP(G417,자격증backdata!A:E,4,0),0))</f>
        <v>3</v>
      </c>
      <c r="P417" s="4">
        <f t="shared" si="38"/>
        <v>0</v>
      </c>
      <c r="Q417" s="4">
        <f t="shared" si="39"/>
        <v>3</v>
      </c>
      <c r="R417" s="4">
        <f t="shared" si="40"/>
        <v>3</v>
      </c>
      <c r="S417" s="4">
        <f t="shared" si="41"/>
        <v>0</v>
      </c>
    </row>
    <row r="418" spans="1:19" ht="39.950000000000003" customHeight="1" x14ac:dyDescent="0.3">
      <c r="A418" s="29">
        <f t="shared" si="36"/>
        <v>252</v>
      </c>
      <c r="B418" s="29" t="s">
        <v>2254</v>
      </c>
      <c r="C418" s="29" t="s">
        <v>2255</v>
      </c>
      <c r="D418" s="4" t="s">
        <v>317</v>
      </c>
      <c r="E418" s="30" t="s">
        <v>318</v>
      </c>
      <c r="F418" s="29">
        <f t="shared" si="37"/>
        <v>1</v>
      </c>
      <c r="G418" s="29" t="s">
        <v>1686</v>
      </c>
      <c r="H418" s="29" t="s">
        <v>459</v>
      </c>
      <c r="I418" s="29" t="s">
        <v>2269</v>
      </c>
      <c r="J418" s="29" t="s">
        <v>2270</v>
      </c>
      <c r="L418" s="29" t="s">
        <v>312</v>
      </c>
      <c r="M418" s="29">
        <f>IF(L418="비해당","-",VLOOKUP(G418,자격증backdata!A:E,3,0))</f>
        <v>0</v>
      </c>
      <c r="N418" s="29" t="str">
        <f>IF(L418="비해당","-",VLOOKUP(G418,자격증backdata!A:E,5,0))</f>
        <v>-</v>
      </c>
      <c r="O418" s="29">
        <f>IF(L418="비해당","-",IF(M418=1,VLOOKUP(G418,자격증backdata!A:E,4,0),0))</f>
        <v>0</v>
      </c>
      <c r="P418" s="29">
        <f t="shared" si="38"/>
        <v>5</v>
      </c>
      <c r="Q418" s="29">
        <f t="shared" si="39"/>
        <v>0</v>
      </c>
      <c r="R418" s="29">
        <f t="shared" si="40"/>
        <v>5</v>
      </c>
      <c r="S418" s="29">
        <f t="shared" si="41"/>
        <v>0</v>
      </c>
    </row>
    <row r="419" spans="1:19" ht="39.950000000000003" customHeight="1" x14ac:dyDescent="0.3">
      <c r="A419" s="29">
        <f t="shared" si="36"/>
        <v>252</v>
      </c>
      <c r="B419" s="29" t="s">
        <v>2254</v>
      </c>
      <c r="C419" s="29" t="s">
        <v>2255</v>
      </c>
      <c r="D419" s="4" t="s">
        <v>317</v>
      </c>
      <c r="E419" s="30" t="s">
        <v>318</v>
      </c>
      <c r="F419" s="29">
        <f t="shared" si="37"/>
        <v>2</v>
      </c>
      <c r="G419" s="29" t="s">
        <v>295</v>
      </c>
      <c r="H419" s="29" t="s">
        <v>296</v>
      </c>
      <c r="I419" s="29" t="s">
        <v>2271</v>
      </c>
      <c r="J419" s="29" t="s">
        <v>2272</v>
      </c>
      <c r="L419" s="29" t="s">
        <v>312</v>
      </c>
      <c r="M419" s="29">
        <f>IF(L419="비해당","-",VLOOKUP(G419,자격증backdata!A:E,3,0))</f>
        <v>1</v>
      </c>
      <c r="N419" s="29" t="str">
        <f>IF(L419="비해당","-",VLOOKUP(G419,자격증backdata!A:E,5,0))</f>
        <v>한국사</v>
      </c>
      <c r="O419" s="29">
        <f>IF(L419="비해당","-",IF(M419=1,VLOOKUP(G419,자격증backdata!A:E,4,0),0))</f>
        <v>5</v>
      </c>
      <c r="P419" s="29">
        <f t="shared" si="38"/>
        <v>5</v>
      </c>
      <c r="Q419" s="29">
        <f t="shared" si="39"/>
        <v>0</v>
      </c>
      <c r="R419" s="29">
        <f t="shared" si="40"/>
        <v>5</v>
      </c>
      <c r="S419" s="29">
        <f t="shared" si="41"/>
        <v>0</v>
      </c>
    </row>
    <row r="420" spans="1:19" ht="39.950000000000003" customHeight="1" x14ac:dyDescent="0.3">
      <c r="A420" s="4">
        <f t="shared" si="36"/>
        <v>253</v>
      </c>
      <c r="B420" s="4" t="s">
        <v>2274</v>
      </c>
      <c r="C420" s="4" t="s">
        <v>2275</v>
      </c>
      <c r="D420" s="4" t="s">
        <v>317</v>
      </c>
      <c r="E420" s="28" t="s">
        <v>318</v>
      </c>
      <c r="F420" s="4">
        <f t="shared" si="37"/>
        <v>1</v>
      </c>
      <c r="G420" s="4" t="s">
        <v>568</v>
      </c>
      <c r="H420" s="4" t="s">
        <v>459</v>
      </c>
      <c r="I420" s="4" t="s">
        <v>2285</v>
      </c>
      <c r="J420" s="4" t="s">
        <v>437</v>
      </c>
      <c r="L420" s="4" t="s">
        <v>312</v>
      </c>
      <c r="M420" s="4">
        <f>IF(L420="비해당","-",VLOOKUP(G420,자격증backdata!A:E,3,0))</f>
        <v>1</v>
      </c>
      <c r="N420" s="4" t="str">
        <f>IF(L420="비해당","-",VLOOKUP(G420,자격증backdata!A:E,5,0))</f>
        <v>국가기술</v>
      </c>
      <c r="O420" s="4">
        <f>IF(L420="비해당","-",IF(M420=1,VLOOKUP(G420,자격증backdata!A:E,4,0),0))</f>
        <v>3</v>
      </c>
      <c r="P420" s="4">
        <f t="shared" si="38"/>
        <v>5</v>
      </c>
      <c r="Q420" s="4">
        <f t="shared" si="39"/>
        <v>3</v>
      </c>
      <c r="R420" s="4">
        <f t="shared" si="40"/>
        <v>8</v>
      </c>
      <c r="S420" s="4">
        <f t="shared" si="41"/>
        <v>0</v>
      </c>
    </row>
    <row r="421" spans="1:19" ht="39.950000000000003" customHeight="1" x14ac:dyDescent="0.3">
      <c r="A421" s="4">
        <f t="shared" si="36"/>
        <v>253</v>
      </c>
      <c r="B421" s="4" t="s">
        <v>2274</v>
      </c>
      <c r="C421" s="4" t="s">
        <v>2275</v>
      </c>
      <c r="D421" s="4" t="s">
        <v>317</v>
      </c>
      <c r="E421" s="28" t="s">
        <v>318</v>
      </c>
      <c r="F421" s="4">
        <f t="shared" si="37"/>
        <v>2</v>
      </c>
      <c r="G421" s="4" t="s">
        <v>295</v>
      </c>
      <c r="H421" s="4" t="s">
        <v>296</v>
      </c>
      <c r="I421" s="4" t="s">
        <v>2286</v>
      </c>
      <c r="J421" s="4" t="s">
        <v>1316</v>
      </c>
      <c r="L421" s="4" t="s">
        <v>312</v>
      </c>
      <c r="M421" s="4">
        <f>IF(L421="비해당","-",VLOOKUP(G421,자격증backdata!A:E,3,0))</f>
        <v>1</v>
      </c>
      <c r="N421" s="4" t="str">
        <f>IF(L421="비해당","-",VLOOKUP(G421,자격증backdata!A:E,5,0))</f>
        <v>한국사</v>
      </c>
      <c r="O421" s="4">
        <f>IF(L421="비해당","-",IF(M421=1,VLOOKUP(G421,자격증backdata!A:E,4,0),0))</f>
        <v>5</v>
      </c>
      <c r="P421" s="4">
        <f t="shared" si="38"/>
        <v>5</v>
      </c>
      <c r="Q421" s="4">
        <f t="shared" si="39"/>
        <v>3</v>
      </c>
      <c r="R421" s="4">
        <f t="shared" si="40"/>
        <v>8</v>
      </c>
      <c r="S421" s="4">
        <f t="shared" si="41"/>
        <v>0</v>
      </c>
    </row>
    <row r="422" spans="1:19" ht="39.950000000000003" customHeight="1" x14ac:dyDescent="0.3">
      <c r="A422" s="29">
        <f t="shared" si="36"/>
        <v>254</v>
      </c>
      <c r="B422" s="29" t="s">
        <v>2313</v>
      </c>
      <c r="C422" s="29" t="s">
        <v>2314</v>
      </c>
      <c r="D422" s="4" t="s">
        <v>317</v>
      </c>
      <c r="E422" s="30" t="s">
        <v>318</v>
      </c>
      <c r="F422" s="29">
        <f t="shared" si="37"/>
        <v>1</v>
      </c>
      <c r="G422" s="29" t="s">
        <v>1686</v>
      </c>
      <c r="H422" s="29" t="s">
        <v>459</v>
      </c>
      <c r="I422" s="29" t="s">
        <v>2323</v>
      </c>
      <c r="J422" s="29" t="s">
        <v>1048</v>
      </c>
      <c r="L422" s="29" t="s">
        <v>312</v>
      </c>
      <c r="M422" s="29">
        <f>IF(L422="비해당","-",VLOOKUP(G422,자격증backdata!A:E,3,0))</f>
        <v>0</v>
      </c>
      <c r="N422" s="29" t="str">
        <f>IF(L422="비해당","-",VLOOKUP(G422,자격증backdata!A:E,5,0))</f>
        <v>-</v>
      </c>
      <c r="O422" s="29">
        <f>IF(L422="비해당","-",IF(M422=1,VLOOKUP(G422,자격증backdata!A:E,4,0),0))</f>
        <v>0</v>
      </c>
      <c r="P422" s="29">
        <f t="shared" si="38"/>
        <v>0</v>
      </c>
      <c r="Q422" s="29">
        <f t="shared" si="39"/>
        <v>5</v>
      </c>
      <c r="R422" s="29">
        <f t="shared" si="40"/>
        <v>5</v>
      </c>
      <c r="S422" s="29">
        <f t="shared" si="41"/>
        <v>0</v>
      </c>
    </row>
    <row r="423" spans="1:19" ht="39.950000000000003" customHeight="1" x14ac:dyDescent="0.3">
      <c r="A423" s="29">
        <f t="shared" si="36"/>
        <v>254</v>
      </c>
      <c r="B423" s="29" t="s">
        <v>2313</v>
      </c>
      <c r="C423" s="29" t="s">
        <v>2314</v>
      </c>
      <c r="D423" s="4" t="s">
        <v>317</v>
      </c>
      <c r="E423" s="30" t="s">
        <v>318</v>
      </c>
      <c r="F423" s="29">
        <f t="shared" si="37"/>
        <v>2</v>
      </c>
      <c r="G423" s="29" t="s">
        <v>2324</v>
      </c>
      <c r="H423" s="29" t="s">
        <v>367</v>
      </c>
      <c r="I423" s="29" t="s">
        <v>2325</v>
      </c>
      <c r="J423" s="29" t="s">
        <v>2326</v>
      </c>
      <c r="L423" s="29" t="s">
        <v>312</v>
      </c>
      <c r="M423" s="29">
        <f>IF(L423="비해당","-",VLOOKUP(G423,자격증backdata!A:E,3,0))</f>
        <v>1</v>
      </c>
      <c r="N423" s="29" t="str">
        <f>IF(L423="비해당","-",VLOOKUP(G423,자격증backdata!A:E,5,0))</f>
        <v>국가기술</v>
      </c>
      <c r="O423" s="29">
        <f>IF(L423="비해당","-",IF(M423=1,VLOOKUP(G423,자격증backdata!A:E,4,0),0))</f>
        <v>5</v>
      </c>
      <c r="P423" s="29">
        <f t="shared" si="38"/>
        <v>0</v>
      </c>
      <c r="Q423" s="29">
        <f t="shared" si="39"/>
        <v>5</v>
      </c>
      <c r="R423" s="29">
        <f t="shared" si="40"/>
        <v>5</v>
      </c>
      <c r="S423" s="29">
        <f t="shared" si="41"/>
        <v>0</v>
      </c>
    </row>
    <row r="424" spans="1:19" ht="39.950000000000003" customHeight="1" x14ac:dyDescent="0.3">
      <c r="A424" s="4">
        <f t="shared" si="36"/>
        <v>255</v>
      </c>
      <c r="B424" s="4" t="s">
        <v>2512</v>
      </c>
      <c r="C424" s="4" t="s">
        <v>2513</v>
      </c>
      <c r="D424" s="4" t="s">
        <v>317</v>
      </c>
      <c r="E424" s="28" t="s">
        <v>318</v>
      </c>
      <c r="F424" s="4">
        <f t="shared" si="37"/>
        <v>1</v>
      </c>
      <c r="G424" s="4" t="s">
        <v>612</v>
      </c>
      <c r="H424" s="4" t="s">
        <v>296</v>
      </c>
      <c r="I424" s="4" t="s">
        <v>2521</v>
      </c>
      <c r="J424" s="4" t="s">
        <v>2522</v>
      </c>
      <c r="L424" s="4" t="s">
        <v>312</v>
      </c>
      <c r="M424" s="4">
        <f>IF(L424="비해당","-",VLOOKUP(G424,자격증backdata!A:E,3,0))</f>
        <v>1</v>
      </c>
      <c r="N424" s="4" t="str">
        <f>IF(L424="비해당","-",VLOOKUP(G424,자격증backdata!A:E,5,0))</f>
        <v>한국사</v>
      </c>
      <c r="O424" s="4">
        <f>IF(L424="비해당","-",IF(M424=1,VLOOKUP(G424,자격증backdata!A:E,4,0),0))</f>
        <v>1</v>
      </c>
      <c r="P424" s="4">
        <f t="shared" si="38"/>
        <v>1</v>
      </c>
      <c r="Q424" s="4">
        <f t="shared" si="39"/>
        <v>0</v>
      </c>
      <c r="R424" s="4">
        <f t="shared" si="40"/>
        <v>1</v>
      </c>
      <c r="S424" s="4">
        <f t="shared" si="41"/>
        <v>0</v>
      </c>
    </row>
    <row r="425" spans="1:19" ht="39.950000000000003" customHeight="1" x14ac:dyDescent="0.3">
      <c r="A425" s="4">
        <f t="shared" si="36"/>
        <v>255</v>
      </c>
      <c r="B425" s="4" t="s">
        <v>2512</v>
      </c>
      <c r="C425" s="4" t="s">
        <v>2513</v>
      </c>
      <c r="D425" s="4" t="s">
        <v>317</v>
      </c>
      <c r="E425" s="28" t="s">
        <v>318</v>
      </c>
      <c r="F425" s="4">
        <f t="shared" si="37"/>
        <v>2</v>
      </c>
      <c r="G425" s="4" t="s">
        <v>1686</v>
      </c>
      <c r="H425" s="4" t="s">
        <v>459</v>
      </c>
      <c r="I425" s="4" t="s">
        <v>2523</v>
      </c>
      <c r="J425" s="4" t="s">
        <v>2524</v>
      </c>
      <c r="L425" s="4" t="s">
        <v>312</v>
      </c>
      <c r="M425" s="4">
        <f>IF(L425="비해당","-",VLOOKUP(G425,자격증backdata!A:E,3,0))</f>
        <v>0</v>
      </c>
      <c r="N425" s="4" t="str">
        <f>IF(L425="비해당","-",VLOOKUP(G425,자격증backdata!A:E,5,0))</f>
        <v>-</v>
      </c>
      <c r="O425" s="4">
        <f>IF(L425="비해당","-",IF(M425=1,VLOOKUP(G425,자격증backdata!A:E,4,0),0))</f>
        <v>0</v>
      </c>
      <c r="P425" s="4">
        <f t="shared" si="38"/>
        <v>1</v>
      </c>
      <c r="Q425" s="4">
        <f t="shared" si="39"/>
        <v>0</v>
      </c>
      <c r="R425" s="4">
        <f t="shared" si="40"/>
        <v>1</v>
      </c>
      <c r="S425" s="4">
        <f t="shared" si="41"/>
        <v>0</v>
      </c>
    </row>
    <row r="426" spans="1:19" ht="39.950000000000003" customHeight="1" x14ac:dyDescent="0.3">
      <c r="A426" s="29">
        <f t="shared" si="36"/>
        <v>256</v>
      </c>
      <c r="B426" s="29" t="s">
        <v>2537</v>
      </c>
      <c r="C426" s="29" t="s">
        <v>2538</v>
      </c>
      <c r="D426" s="4" t="s">
        <v>317</v>
      </c>
      <c r="E426" s="30" t="s">
        <v>318</v>
      </c>
      <c r="F426" s="29">
        <f t="shared" si="37"/>
        <v>1</v>
      </c>
      <c r="G426" s="29" t="s">
        <v>11687</v>
      </c>
      <c r="H426" s="29" t="s">
        <v>277</v>
      </c>
      <c r="I426" s="29" t="s">
        <v>277</v>
      </c>
      <c r="J426" s="29" t="s">
        <v>277</v>
      </c>
      <c r="L426" s="29" t="s">
        <v>312</v>
      </c>
      <c r="M426" s="29">
        <f>IF(L426="비해당","-",VLOOKUP(G426,자격증backdata!A:E,3,0))</f>
        <v>0</v>
      </c>
      <c r="N426" s="29" t="str">
        <f>IF(L426="비해당","-",VLOOKUP(G426,자격증backdata!A:E,5,0))</f>
        <v>-</v>
      </c>
      <c r="O426" s="29">
        <f>IF(L426="비해당","-",IF(M426=1,VLOOKUP(G426,자격증backdata!A:E,4,0),0))</f>
        <v>0</v>
      </c>
      <c r="P426" s="29">
        <f t="shared" si="38"/>
        <v>0</v>
      </c>
      <c r="Q426" s="29">
        <f t="shared" si="39"/>
        <v>0</v>
      </c>
      <c r="R426" s="29">
        <f t="shared" si="40"/>
        <v>0</v>
      </c>
      <c r="S426" s="29">
        <f t="shared" si="41"/>
        <v>0</v>
      </c>
    </row>
    <row r="427" spans="1:19" ht="39.950000000000003" customHeight="1" x14ac:dyDescent="0.3">
      <c r="A427" s="4">
        <f t="shared" si="36"/>
        <v>257</v>
      </c>
      <c r="B427" s="4" t="s">
        <v>2552</v>
      </c>
      <c r="C427" s="4" t="s">
        <v>2553</v>
      </c>
      <c r="D427" s="4" t="s">
        <v>317</v>
      </c>
      <c r="E427" s="28" t="s">
        <v>318</v>
      </c>
      <c r="F427" s="4">
        <f t="shared" si="37"/>
        <v>1</v>
      </c>
      <c r="G427" s="4" t="s">
        <v>295</v>
      </c>
      <c r="H427" s="4" t="s">
        <v>296</v>
      </c>
      <c r="I427" s="4" t="s">
        <v>2561</v>
      </c>
      <c r="J427" s="4" t="s">
        <v>1316</v>
      </c>
      <c r="L427" s="4" t="s">
        <v>312</v>
      </c>
      <c r="M427" s="4">
        <f>IF(L427="비해당","-",VLOOKUP(G427,자격증backdata!A:E,3,0))</f>
        <v>1</v>
      </c>
      <c r="N427" s="4" t="str">
        <f>IF(L427="비해당","-",VLOOKUP(G427,자격증backdata!A:E,5,0))</f>
        <v>한국사</v>
      </c>
      <c r="O427" s="4">
        <f>IF(L427="비해당","-",IF(M427=1,VLOOKUP(G427,자격증backdata!A:E,4,0),0))</f>
        <v>5</v>
      </c>
      <c r="P427" s="4">
        <f t="shared" si="38"/>
        <v>5</v>
      </c>
      <c r="Q427" s="4">
        <f t="shared" si="39"/>
        <v>5</v>
      </c>
      <c r="R427" s="4">
        <f t="shared" si="40"/>
        <v>10</v>
      </c>
      <c r="S427" s="4">
        <f t="shared" si="41"/>
        <v>0</v>
      </c>
    </row>
    <row r="428" spans="1:19" ht="39.950000000000003" customHeight="1" x14ac:dyDescent="0.3">
      <c r="A428" s="4">
        <f t="shared" si="36"/>
        <v>257</v>
      </c>
      <c r="B428" s="4" t="s">
        <v>2552</v>
      </c>
      <c r="C428" s="4" t="s">
        <v>2553</v>
      </c>
      <c r="D428" s="4" t="s">
        <v>317</v>
      </c>
      <c r="E428" s="28" t="s">
        <v>318</v>
      </c>
      <c r="F428" s="4">
        <f t="shared" si="37"/>
        <v>2</v>
      </c>
      <c r="G428" s="4" t="s">
        <v>458</v>
      </c>
      <c r="H428" s="4" t="s">
        <v>459</v>
      </c>
      <c r="I428" s="4" t="s">
        <v>2562</v>
      </c>
      <c r="J428" s="4" t="s">
        <v>2563</v>
      </c>
      <c r="L428" s="4" t="s">
        <v>312</v>
      </c>
      <c r="M428" s="4">
        <f>IF(L428="비해당","-",VLOOKUP(G428,자격증backdata!A:E,3,0))</f>
        <v>1</v>
      </c>
      <c r="N428" s="4" t="str">
        <f>IF(L428="비해당","-",VLOOKUP(G428,자격증backdata!A:E,5,0))</f>
        <v>국가기술</v>
      </c>
      <c r="O428" s="4">
        <f>IF(L428="비해당","-",IF(M428=1,VLOOKUP(G428,자격증backdata!A:E,4,0),0))</f>
        <v>5</v>
      </c>
      <c r="P428" s="4">
        <f t="shared" si="38"/>
        <v>5</v>
      </c>
      <c r="Q428" s="4">
        <f t="shared" si="39"/>
        <v>5</v>
      </c>
      <c r="R428" s="4">
        <f t="shared" si="40"/>
        <v>10</v>
      </c>
      <c r="S428" s="4">
        <f t="shared" si="41"/>
        <v>0</v>
      </c>
    </row>
    <row r="429" spans="1:19" ht="39.950000000000003" customHeight="1" x14ac:dyDescent="0.3">
      <c r="A429" s="29">
        <f t="shared" si="36"/>
        <v>258</v>
      </c>
      <c r="B429" s="29" t="s">
        <v>2633</v>
      </c>
      <c r="C429" s="29" t="s">
        <v>2634</v>
      </c>
      <c r="D429" s="4" t="s">
        <v>317</v>
      </c>
      <c r="E429" s="30" t="s">
        <v>318</v>
      </c>
      <c r="F429" s="29">
        <f t="shared" si="37"/>
        <v>1</v>
      </c>
      <c r="G429" s="29" t="s">
        <v>803</v>
      </c>
      <c r="H429" s="29" t="s">
        <v>296</v>
      </c>
      <c r="I429" s="29" t="s">
        <v>2642</v>
      </c>
      <c r="J429" s="29" t="s">
        <v>421</v>
      </c>
      <c r="L429" s="29" t="s">
        <v>312</v>
      </c>
      <c r="M429" s="29">
        <f>IF(L429="비해당","-",VLOOKUP(G429,자격증backdata!A:E,3,0))</f>
        <v>1</v>
      </c>
      <c r="N429" s="29" t="str">
        <f>IF(L429="비해당","-",VLOOKUP(G429,자격증backdata!A:E,5,0))</f>
        <v>한국사</v>
      </c>
      <c r="O429" s="29">
        <f>IF(L429="비해당","-",IF(M429=1,VLOOKUP(G429,자격증backdata!A:E,4,0),0))</f>
        <v>3</v>
      </c>
      <c r="P429" s="29">
        <f t="shared" si="38"/>
        <v>3</v>
      </c>
      <c r="Q429" s="29">
        <f t="shared" si="39"/>
        <v>3</v>
      </c>
      <c r="R429" s="29">
        <f t="shared" si="40"/>
        <v>6</v>
      </c>
      <c r="S429" s="29">
        <f t="shared" si="41"/>
        <v>0</v>
      </c>
    </row>
    <row r="430" spans="1:19" ht="39.950000000000003" customHeight="1" x14ac:dyDescent="0.3">
      <c r="A430" s="29">
        <f t="shared" si="36"/>
        <v>258</v>
      </c>
      <c r="B430" s="29" t="s">
        <v>2633</v>
      </c>
      <c r="C430" s="29" t="s">
        <v>2634</v>
      </c>
      <c r="D430" s="4" t="s">
        <v>317</v>
      </c>
      <c r="E430" s="30" t="s">
        <v>318</v>
      </c>
      <c r="F430" s="29">
        <f t="shared" si="37"/>
        <v>2</v>
      </c>
      <c r="G430" s="29" t="s">
        <v>366</v>
      </c>
      <c r="H430" s="29" t="s">
        <v>367</v>
      </c>
      <c r="I430" s="29" t="s">
        <v>2643</v>
      </c>
      <c r="J430" s="29" t="s">
        <v>2383</v>
      </c>
      <c r="L430" s="29" t="s">
        <v>312</v>
      </c>
      <c r="M430" s="29">
        <f>IF(L430="비해당","-",VLOOKUP(G430,자격증backdata!A:E,3,0))</f>
        <v>1</v>
      </c>
      <c r="N430" s="29" t="str">
        <f>IF(L430="비해당","-",VLOOKUP(G430,자격증backdata!A:E,5,0))</f>
        <v>국가기술</v>
      </c>
      <c r="O430" s="29">
        <f>IF(L430="비해당","-",IF(M430=1,VLOOKUP(G430,자격증backdata!A:E,4,0),0))</f>
        <v>3</v>
      </c>
      <c r="P430" s="29">
        <f t="shared" si="38"/>
        <v>3</v>
      </c>
      <c r="Q430" s="29">
        <f t="shared" si="39"/>
        <v>3</v>
      </c>
      <c r="R430" s="29">
        <f t="shared" si="40"/>
        <v>6</v>
      </c>
      <c r="S430" s="29">
        <f t="shared" si="41"/>
        <v>0</v>
      </c>
    </row>
    <row r="431" spans="1:19" ht="39.950000000000003" customHeight="1" x14ac:dyDescent="0.3">
      <c r="A431" s="4">
        <f t="shared" si="36"/>
        <v>259</v>
      </c>
      <c r="B431" s="4" t="s">
        <v>2645</v>
      </c>
      <c r="C431" s="4" t="s">
        <v>2646</v>
      </c>
      <c r="D431" s="4" t="s">
        <v>317</v>
      </c>
      <c r="E431" s="28" t="s">
        <v>318</v>
      </c>
      <c r="F431" s="4">
        <f t="shared" si="37"/>
        <v>1</v>
      </c>
      <c r="G431" s="4" t="s">
        <v>1888</v>
      </c>
      <c r="H431" s="4" t="s">
        <v>459</v>
      </c>
      <c r="I431" s="4" t="s">
        <v>2653</v>
      </c>
      <c r="J431" s="4" t="s">
        <v>2654</v>
      </c>
      <c r="L431" s="4" t="s">
        <v>312</v>
      </c>
      <c r="M431" s="4">
        <f>IF(L431="비해당","-",VLOOKUP(G431,자격증backdata!A:E,3,0))</f>
        <v>0</v>
      </c>
      <c r="N431" s="4" t="str">
        <f>IF(L431="비해당","-",VLOOKUP(G431,자격증backdata!A:E,5,0))</f>
        <v>-</v>
      </c>
      <c r="O431" s="4">
        <f>IF(L431="비해당","-",IF(M431=1,VLOOKUP(G431,자격증backdata!A:E,4,0),0))</f>
        <v>0</v>
      </c>
      <c r="P431" s="4">
        <f t="shared" si="38"/>
        <v>0</v>
      </c>
      <c r="Q431" s="4">
        <f t="shared" si="39"/>
        <v>0</v>
      </c>
      <c r="R431" s="4">
        <f t="shared" si="40"/>
        <v>0</v>
      </c>
      <c r="S431" s="4">
        <f t="shared" si="41"/>
        <v>0</v>
      </c>
    </row>
    <row r="432" spans="1:19" ht="39.950000000000003" customHeight="1" x14ac:dyDescent="0.3">
      <c r="A432" s="4">
        <f t="shared" si="36"/>
        <v>259</v>
      </c>
      <c r="B432" s="4" t="s">
        <v>2645</v>
      </c>
      <c r="C432" s="4" t="s">
        <v>2646</v>
      </c>
      <c r="D432" s="4" t="s">
        <v>317</v>
      </c>
      <c r="E432" s="28" t="s">
        <v>318</v>
      </c>
      <c r="F432" s="4">
        <f t="shared" si="37"/>
        <v>2</v>
      </c>
      <c r="G432" s="4" t="s">
        <v>2655</v>
      </c>
      <c r="H432" s="4" t="s">
        <v>2656</v>
      </c>
      <c r="I432" s="4" t="s">
        <v>2657</v>
      </c>
      <c r="J432" s="4" t="s">
        <v>2658</v>
      </c>
      <c r="L432" s="4" t="s">
        <v>312</v>
      </c>
      <c r="M432" s="4">
        <f>IF(L432="비해당","-",VLOOKUP(G432,자격증backdata!A:E,3,0))</f>
        <v>0</v>
      </c>
      <c r="N432" s="4" t="str">
        <f>IF(L432="비해당","-",VLOOKUP(G432,자격증backdata!A:E,5,0))</f>
        <v>-</v>
      </c>
      <c r="O432" s="4">
        <f>IF(L432="비해당","-",IF(M432=1,VLOOKUP(G432,자격증backdata!A:E,4,0),0))</f>
        <v>0</v>
      </c>
      <c r="P432" s="4">
        <f t="shared" si="38"/>
        <v>0</v>
      </c>
      <c r="Q432" s="4">
        <f t="shared" si="39"/>
        <v>0</v>
      </c>
      <c r="R432" s="4">
        <f t="shared" si="40"/>
        <v>0</v>
      </c>
      <c r="S432" s="4">
        <f t="shared" si="41"/>
        <v>0</v>
      </c>
    </row>
    <row r="433" spans="1:19" ht="39.950000000000003" customHeight="1" x14ac:dyDescent="0.3">
      <c r="A433" s="29">
        <f t="shared" si="36"/>
        <v>260</v>
      </c>
      <c r="B433" s="29" t="s">
        <v>2731</v>
      </c>
      <c r="C433" s="29" t="s">
        <v>2732</v>
      </c>
      <c r="D433" s="4" t="s">
        <v>317</v>
      </c>
      <c r="E433" s="30" t="s">
        <v>318</v>
      </c>
      <c r="F433" s="29">
        <f t="shared" si="37"/>
        <v>1</v>
      </c>
      <c r="G433" s="29" t="s">
        <v>2324</v>
      </c>
      <c r="H433" s="29" t="s">
        <v>367</v>
      </c>
      <c r="I433" s="29" t="s">
        <v>2751</v>
      </c>
      <c r="J433" s="29" t="s">
        <v>2119</v>
      </c>
      <c r="L433" s="29" t="s">
        <v>312</v>
      </c>
      <c r="M433" s="29">
        <f>IF(L433="비해당","-",VLOOKUP(G433,자격증backdata!A:E,3,0))</f>
        <v>1</v>
      </c>
      <c r="N433" s="29" t="str">
        <f>IF(L433="비해당","-",VLOOKUP(G433,자격증backdata!A:E,5,0))</f>
        <v>국가기술</v>
      </c>
      <c r="O433" s="29">
        <f>IF(L433="비해당","-",IF(M433=1,VLOOKUP(G433,자격증backdata!A:E,4,0),0))</f>
        <v>5</v>
      </c>
      <c r="P433" s="29">
        <f t="shared" si="38"/>
        <v>0</v>
      </c>
      <c r="Q433" s="29">
        <f t="shared" si="39"/>
        <v>5</v>
      </c>
      <c r="R433" s="29">
        <f t="shared" si="40"/>
        <v>5</v>
      </c>
      <c r="S433" s="29">
        <f t="shared" si="41"/>
        <v>0</v>
      </c>
    </row>
    <row r="434" spans="1:19" ht="39.950000000000003" customHeight="1" x14ac:dyDescent="0.3">
      <c r="A434" s="29">
        <f t="shared" si="36"/>
        <v>260</v>
      </c>
      <c r="B434" s="29" t="s">
        <v>2731</v>
      </c>
      <c r="C434" s="29" t="s">
        <v>2732</v>
      </c>
      <c r="D434" s="4" t="s">
        <v>317</v>
      </c>
      <c r="E434" s="30" t="s">
        <v>318</v>
      </c>
      <c r="F434" s="29">
        <f t="shared" si="37"/>
        <v>2</v>
      </c>
      <c r="G434" s="29" t="s">
        <v>458</v>
      </c>
      <c r="H434" s="29" t="s">
        <v>459</v>
      </c>
      <c r="I434" s="29" t="s">
        <v>2752</v>
      </c>
      <c r="J434" s="29" t="s">
        <v>2753</v>
      </c>
      <c r="L434" s="29" t="s">
        <v>312</v>
      </c>
      <c r="M434" s="29">
        <f>IF(L434="비해당","-",VLOOKUP(G434,자격증backdata!A:E,3,0))</f>
        <v>1</v>
      </c>
      <c r="N434" s="29" t="str">
        <f>IF(L434="비해당","-",VLOOKUP(G434,자격증backdata!A:E,5,0))</f>
        <v>국가기술</v>
      </c>
      <c r="O434" s="29">
        <f>IF(L434="비해당","-",IF(M434=1,VLOOKUP(G434,자격증backdata!A:E,4,0),0))</f>
        <v>5</v>
      </c>
      <c r="P434" s="29">
        <f t="shared" si="38"/>
        <v>0</v>
      </c>
      <c r="Q434" s="29">
        <f t="shared" si="39"/>
        <v>5</v>
      </c>
      <c r="R434" s="29">
        <f t="shared" si="40"/>
        <v>5</v>
      </c>
      <c r="S434" s="29">
        <f t="shared" si="41"/>
        <v>0</v>
      </c>
    </row>
    <row r="435" spans="1:19" ht="39.950000000000003" customHeight="1" x14ac:dyDescent="0.3">
      <c r="A435" s="4">
        <f t="shared" si="36"/>
        <v>261</v>
      </c>
      <c r="B435" s="4" t="s">
        <v>2782</v>
      </c>
      <c r="C435" s="4" t="s">
        <v>2783</v>
      </c>
      <c r="D435" s="4" t="s">
        <v>317</v>
      </c>
      <c r="E435" s="28" t="s">
        <v>318</v>
      </c>
      <c r="F435" s="4">
        <f t="shared" si="37"/>
        <v>1</v>
      </c>
      <c r="G435" s="4" t="s">
        <v>2788</v>
      </c>
      <c r="H435" s="4" t="s">
        <v>292</v>
      </c>
      <c r="I435" s="4" t="s">
        <v>2789</v>
      </c>
      <c r="J435" s="4" t="s">
        <v>2790</v>
      </c>
      <c r="L435" s="4" t="s">
        <v>312</v>
      </c>
      <c r="M435" s="4">
        <f>IF(L435="비해당","-",VLOOKUP(G435,자격증backdata!A:E,3,0))</f>
        <v>1</v>
      </c>
      <c r="N435" s="4" t="str">
        <f>IF(L435="비해당","-",VLOOKUP(G435,자격증backdata!A:E,5,0))</f>
        <v>전문분야</v>
      </c>
      <c r="O435" s="4">
        <f>IF(L435="비해당","-",IF(M435=1,VLOOKUP(G435,자격증backdata!A:E,4,0),0))</f>
        <v>20</v>
      </c>
      <c r="P435" s="4">
        <f t="shared" si="38"/>
        <v>0</v>
      </c>
      <c r="Q435" s="4">
        <f t="shared" si="39"/>
        <v>0</v>
      </c>
      <c r="R435" s="4">
        <f t="shared" si="40"/>
        <v>0</v>
      </c>
      <c r="S435" s="4">
        <f t="shared" si="41"/>
        <v>20</v>
      </c>
    </row>
    <row r="436" spans="1:19" ht="39.950000000000003" customHeight="1" x14ac:dyDescent="0.3">
      <c r="A436" s="29">
        <f t="shared" si="36"/>
        <v>262</v>
      </c>
      <c r="B436" s="29" t="s">
        <v>2985</v>
      </c>
      <c r="C436" s="29" t="s">
        <v>2986</v>
      </c>
      <c r="D436" s="4" t="s">
        <v>317</v>
      </c>
      <c r="E436" s="30" t="s">
        <v>318</v>
      </c>
      <c r="F436" s="29">
        <f t="shared" si="37"/>
        <v>1</v>
      </c>
      <c r="G436" s="29" t="s">
        <v>2995</v>
      </c>
      <c r="H436" s="29" t="s">
        <v>2996</v>
      </c>
      <c r="I436" s="29" t="s">
        <v>2997</v>
      </c>
      <c r="J436" s="29" t="s">
        <v>2535</v>
      </c>
      <c r="L436" s="29" t="s">
        <v>312</v>
      </c>
      <c r="M436" s="29">
        <f>IF(L436="비해당","-",VLOOKUP(G436,자격증backdata!A:E,3,0))</f>
        <v>0</v>
      </c>
      <c r="N436" s="29" t="str">
        <f>IF(L436="비해당","-",VLOOKUP(G436,자격증backdata!A:E,5,0))</f>
        <v>-</v>
      </c>
      <c r="O436" s="29">
        <f>IF(L436="비해당","-",IF(M436=1,VLOOKUP(G436,자격증backdata!A:E,4,0),0))</f>
        <v>0</v>
      </c>
      <c r="P436" s="29">
        <f t="shared" si="38"/>
        <v>0</v>
      </c>
      <c r="Q436" s="29">
        <f t="shared" si="39"/>
        <v>5</v>
      </c>
      <c r="R436" s="29">
        <f t="shared" si="40"/>
        <v>5</v>
      </c>
      <c r="S436" s="29">
        <f t="shared" si="41"/>
        <v>0</v>
      </c>
    </row>
    <row r="437" spans="1:19" ht="39.950000000000003" customHeight="1" x14ac:dyDescent="0.3">
      <c r="A437" s="29">
        <f t="shared" si="36"/>
        <v>262</v>
      </c>
      <c r="B437" s="29" t="s">
        <v>2985</v>
      </c>
      <c r="C437" s="29" t="s">
        <v>2986</v>
      </c>
      <c r="D437" s="4" t="s">
        <v>317</v>
      </c>
      <c r="E437" s="30" t="s">
        <v>318</v>
      </c>
      <c r="F437" s="29">
        <f t="shared" si="37"/>
        <v>2</v>
      </c>
      <c r="G437" s="29" t="s">
        <v>2533</v>
      </c>
      <c r="H437" s="29" t="s">
        <v>2996</v>
      </c>
      <c r="I437" s="29" t="s">
        <v>2998</v>
      </c>
      <c r="J437" s="29" t="s">
        <v>2999</v>
      </c>
      <c r="L437" s="29" t="s">
        <v>312</v>
      </c>
      <c r="M437" s="29">
        <f>IF(L437="비해당","-",VLOOKUP(G437,자격증backdata!A:E,3,0))</f>
        <v>1</v>
      </c>
      <c r="N437" s="29" t="str">
        <f>IF(L437="비해당","-",VLOOKUP(G437,자격증backdata!A:E,5,0))</f>
        <v>국가기술</v>
      </c>
      <c r="O437" s="29">
        <f>IF(L437="비해당","-",IF(M437=1,VLOOKUP(G437,자격증backdata!A:E,4,0),0))</f>
        <v>5</v>
      </c>
      <c r="P437" s="29">
        <f t="shared" si="38"/>
        <v>0</v>
      </c>
      <c r="Q437" s="29">
        <f t="shared" si="39"/>
        <v>5</v>
      </c>
      <c r="R437" s="29">
        <f t="shared" si="40"/>
        <v>5</v>
      </c>
      <c r="S437" s="29">
        <f t="shared" si="41"/>
        <v>0</v>
      </c>
    </row>
    <row r="438" spans="1:19" ht="39.950000000000003" customHeight="1" x14ac:dyDescent="0.3">
      <c r="A438" s="4">
        <f t="shared" si="36"/>
        <v>263</v>
      </c>
      <c r="B438" s="4" t="s">
        <v>3062</v>
      </c>
      <c r="C438" s="4" t="s">
        <v>3063</v>
      </c>
      <c r="D438" s="4" t="s">
        <v>317</v>
      </c>
      <c r="E438" s="28" t="s">
        <v>318</v>
      </c>
      <c r="F438" s="4">
        <f t="shared" si="37"/>
        <v>1</v>
      </c>
      <c r="G438" s="4" t="s">
        <v>295</v>
      </c>
      <c r="H438" s="4" t="s">
        <v>296</v>
      </c>
      <c r="I438" s="4" t="s">
        <v>3068</v>
      </c>
      <c r="J438" s="4" t="s">
        <v>570</v>
      </c>
      <c r="L438" s="4" t="s">
        <v>312</v>
      </c>
      <c r="M438" s="4">
        <f>IF(L438="비해당","-",VLOOKUP(G438,자격증backdata!A:E,3,0))</f>
        <v>1</v>
      </c>
      <c r="N438" s="4" t="str">
        <f>IF(L438="비해당","-",VLOOKUP(G438,자격증backdata!A:E,5,0))</f>
        <v>한국사</v>
      </c>
      <c r="O438" s="4">
        <f>IF(L438="비해당","-",IF(M438=1,VLOOKUP(G438,자격증backdata!A:E,4,0),0))</f>
        <v>5</v>
      </c>
      <c r="P438" s="4">
        <f t="shared" si="38"/>
        <v>5</v>
      </c>
      <c r="Q438" s="4">
        <f t="shared" si="39"/>
        <v>5</v>
      </c>
      <c r="R438" s="4">
        <f t="shared" si="40"/>
        <v>10</v>
      </c>
      <c r="S438" s="4">
        <f t="shared" si="41"/>
        <v>0</v>
      </c>
    </row>
    <row r="439" spans="1:19" ht="39.950000000000003" customHeight="1" x14ac:dyDescent="0.3">
      <c r="A439" s="4">
        <f t="shared" si="36"/>
        <v>263</v>
      </c>
      <c r="B439" s="4" t="s">
        <v>3062</v>
      </c>
      <c r="C439" s="4" t="s">
        <v>3063</v>
      </c>
      <c r="D439" s="4" t="s">
        <v>317</v>
      </c>
      <c r="E439" s="28" t="s">
        <v>318</v>
      </c>
      <c r="F439" s="4">
        <f t="shared" si="37"/>
        <v>2</v>
      </c>
      <c r="G439" s="4" t="s">
        <v>458</v>
      </c>
      <c r="H439" s="4" t="s">
        <v>459</v>
      </c>
      <c r="I439" s="4" t="s">
        <v>3069</v>
      </c>
      <c r="J439" s="4" t="s">
        <v>3070</v>
      </c>
      <c r="L439" s="4" t="s">
        <v>312</v>
      </c>
      <c r="M439" s="4">
        <f>IF(L439="비해당","-",VLOOKUP(G439,자격증backdata!A:E,3,0))</f>
        <v>1</v>
      </c>
      <c r="N439" s="4" t="str">
        <f>IF(L439="비해당","-",VLOOKUP(G439,자격증backdata!A:E,5,0))</f>
        <v>국가기술</v>
      </c>
      <c r="O439" s="4">
        <f>IF(L439="비해당","-",IF(M439=1,VLOOKUP(G439,자격증backdata!A:E,4,0),0))</f>
        <v>5</v>
      </c>
      <c r="P439" s="4">
        <f t="shared" si="38"/>
        <v>5</v>
      </c>
      <c r="Q439" s="4">
        <f t="shared" si="39"/>
        <v>5</v>
      </c>
      <c r="R439" s="4">
        <f t="shared" si="40"/>
        <v>10</v>
      </c>
      <c r="S439" s="4">
        <f t="shared" si="41"/>
        <v>0</v>
      </c>
    </row>
    <row r="440" spans="1:19" ht="39.950000000000003" customHeight="1" x14ac:dyDescent="0.3">
      <c r="A440" s="29">
        <f t="shared" si="36"/>
        <v>264</v>
      </c>
      <c r="B440" s="29" t="s">
        <v>3091</v>
      </c>
      <c r="C440" s="29" t="s">
        <v>3092</v>
      </c>
      <c r="D440" s="4" t="s">
        <v>317</v>
      </c>
      <c r="E440" s="30" t="s">
        <v>318</v>
      </c>
      <c r="F440" s="29">
        <f t="shared" si="37"/>
        <v>1</v>
      </c>
      <c r="G440" s="29" t="s">
        <v>803</v>
      </c>
      <c r="H440" s="29" t="s">
        <v>296</v>
      </c>
      <c r="I440" s="29" t="s">
        <v>3097</v>
      </c>
      <c r="J440" s="29" t="s">
        <v>3098</v>
      </c>
      <c r="L440" s="29" t="s">
        <v>312</v>
      </c>
      <c r="M440" s="29">
        <f>IF(L440="비해당","-",VLOOKUP(G440,자격증backdata!A:E,3,0))</f>
        <v>1</v>
      </c>
      <c r="N440" s="29" t="str">
        <f>IF(L440="비해당","-",VLOOKUP(G440,자격증backdata!A:E,5,0))</f>
        <v>한국사</v>
      </c>
      <c r="O440" s="29">
        <f>IF(L440="비해당","-",IF(M440=1,VLOOKUP(G440,자격증backdata!A:E,4,0),0))</f>
        <v>3</v>
      </c>
      <c r="P440" s="29">
        <f t="shared" si="38"/>
        <v>3</v>
      </c>
      <c r="Q440" s="29">
        <f t="shared" si="39"/>
        <v>0</v>
      </c>
      <c r="R440" s="29">
        <f t="shared" si="40"/>
        <v>3</v>
      </c>
      <c r="S440" s="29">
        <f t="shared" si="41"/>
        <v>0</v>
      </c>
    </row>
    <row r="441" spans="1:19" ht="39.950000000000003" customHeight="1" x14ac:dyDescent="0.3">
      <c r="A441" s="4">
        <f t="shared" si="36"/>
        <v>265</v>
      </c>
      <c r="B441" s="4" t="s">
        <v>3219</v>
      </c>
      <c r="C441" s="4" t="s">
        <v>3220</v>
      </c>
      <c r="D441" s="4" t="s">
        <v>317</v>
      </c>
      <c r="E441" s="28" t="s">
        <v>318</v>
      </c>
      <c r="F441" s="4">
        <f t="shared" si="37"/>
        <v>1</v>
      </c>
      <c r="G441" s="4" t="s">
        <v>3227</v>
      </c>
      <c r="H441" s="4" t="s">
        <v>292</v>
      </c>
      <c r="I441" s="4" t="s">
        <v>3228</v>
      </c>
      <c r="J441" s="4" t="s">
        <v>3229</v>
      </c>
      <c r="L441" s="4" t="s">
        <v>312</v>
      </c>
      <c r="M441" s="4">
        <f>IF(L441="비해당","-",VLOOKUP(G441,자격증backdata!A:E,3,0))</f>
        <v>0</v>
      </c>
      <c r="N441" s="4" t="str">
        <f>IF(L441="비해당","-",VLOOKUP(G441,자격증backdata!A:E,5,0))</f>
        <v>-</v>
      </c>
      <c r="O441" s="4">
        <f>IF(L441="비해당","-",IF(M441=1,VLOOKUP(G441,자격증backdata!A:E,4,0),0))</f>
        <v>0</v>
      </c>
      <c r="P441" s="4">
        <f t="shared" si="38"/>
        <v>0</v>
      </c>
      <c r="Q441" s="4">
        <f t="shared" si="39"/>
        <v>0</v>
      </c>
      <c r="R441" s="4">
        <f t="shared" si="40"/>
        <v>0</v>
      </c>
      <c r="S441" s="4">
        <f t="shared" si="41"/>
        <v>0</v>
      </c>
    </row>
    <row r="442" spans="1:19" ht="39.950000000000003" customHeight="1" x14ac:dyDescent="0.3">
      <c r="A442" s="29">
        <f t="shared" si="36"/>
        <v>266</v>
      </c>
      <c r="B442" s="29" t="s">
        <v>3230</v>
      </c>
      <c r="C442" s="29" t="s">
        <v>3231</v>
      </c>
      <c r="D442" s="4" t="s">
        <v>317</v>
      </c>
      <c r="E442" s="30" t="s">
        <v>318</v>
      </c>
      <c r="F442" s="29">
        <f t="shared" si="37"/>
        <v>1</v>
      </c>
      <c r="G442" s="29" t="s">
        <v>11687</v>
      </c>
      <c r="H442" s="29" t="s">
        <v>277</v>
      </c>
      <c r="I442" s="29" t="s">
        <v>277</v>
      </c>
      <c r="J442" s="29" t="s">
        <v>277</v>
      </c>
      <c r="L442" s="29" t="s">
        <v>312</v>
      </c>
      <c r="M442" s="29">
        <f>IF(L442="비해당","-",VLOOKUP(G442,자격증backdata!A:E,3,0))</f>
        <v>0</v>
      </c>
      <c r="N442" s="29" t="str">
        <f>IF(L442="비해당","-",VLOOKUP(G442,자격증backdata!A:E,5,0))</f>
        <v>-</v>
      </c>
      <c r="O442" s="29">
        <f>IF(L442="비해당","-",IF(M442=1,VLOOKUP(G442,자격증backdata!A:E,4,0),0))</f>
        <v>0</v>
      </c>
      <c r="P442" s="29">
        <f t="shared" si="38"/>
        <v>0</v>
      </c>
      <c r="Q442" s="29">
        <f t="shared" si="39"/>
        <v>0</v>
      </c>
      <c r="R442" s="29">
        <f t="shared" si="40"/>
        <v>0</v>
      </c>
      <c r="S442" s="29">
        <f t="shared" si="41"/>
        <v>0</v>
      </c>
    </row>
    <row r="443" spans="1:19" ht="39.950000000000003" customHeight="1" x14ac:dyDescent="0.3">
      <c r="A443" s="4">
        <f t="shared" si="36"/>
        <v>267</v>
      </c>
      <c r="B443" s="4" t="s">
        <v>3386</v>
      </c>
      <c r="C443" s="4" t="s">
        <v>3387</v>
      </c>
      <c r="D443" s="4" t="s">
        <v>317</v>
      </c>
      <c r="E443" s="28" t="s">
        <v>318</v>
      </c>
      <c r="F443" s="4">
        <f t="shared" si="37"/>
        <v>1</v>
      </c>
      <c r="G443" s="4" t="s">
        <v>3394</v>
      </c>
      <c r="H443" s="4" t="s">
        <v>3395</v>
      </c>
      <c r="I443" s="4" t="s">
        <v>3396</v>
      </c>
      <c r="J443" s="4" t="s">
        <v>3346</v>
      </c>
      <c r="L443" s="4" t="s">
        <v>312</v>
      </c>
      <c r="M443" s="4">
        <f>IF(L443="비해당","-",VLOOKUP(G443,자격증backdata!A:E,3,0))</f>
        <v>0</v>
      </c>
      <c r="N443" s="4" t="str">
        <f>IF(L443="비해당","-",VLOOKUP(G443,자격증backdata!A:E,5,0))</f>
        <v>-</v>
      </c>
      <c r="O443" s="4">
        <f>IF(L443="비해당","-",IF(M443=1,VLOOKUP(G443,자격증backdata!A:E,4,0),0))</f>
        <v>0</v>
      </c>
      <c r="P443" s="4">
        <f t="shared" si="38"/>
        <v>0</v>
      </c>
      <c r="Q443" s="4">
        <f t="shared" si="39"/>
        <v>0</v>
      </c>
      <c r="R443" s="4">
        <f t="shared" si="40"/>
        <v>0</v>
      </c>
      <c r="S443" s="4">
        <f t="shared" si="41"/>
        <v>0</v>
      </c>
    </row>
    <row r="444" spans="1:19" ht="39.950000000000003" customHeight="1" x14ac:dyDescent="0.3">
      <c r="A444" s="29">
        <f t="shared" si="36"/>
        <v>268</v>
      </c>
      <c r="B444" s="29" t="s">
        <v>3415</v>
      </c>
      <c r="C444" s="29" t="s">
        <v>3416</v>
      </c>
      <c r="D444" s="4" t="s">
        <v>317</v>
      </c>
      <c r="E444" s="30" t="s">
        <v>318</v>
      </c>
      <c r="F444" s="29">
        <f t="shared" si="37"/>
        <v>1</v>
      </c>
      <c r="G444" s="29" t="s">
        <v>612</v>
      </c>
      <c r="H444" s="29" t="s">
        <v>296</v>
      </c>
      <c r="I444" s="29" t="s">
        <v>3422</v>
      </c>
      <c r="J444" s="29" t="s">
        <v>500</v>
      </c>
      <c r="L444" s="29" t="s">
        <v>312</v>
      </c>
      <c r="M444" s="29">
        <f>IF(L444="비해당","-",VLOOKUP(G444,자격증backdata!A:E,3,0))</f>
        <v>1</v>
      </c>
      <c r="N444" s="29" t="str">
        <f>IF(L444="비해당","-",VLOOKUP(G444,자격증backdata!A:E,5,0))</f>
        <v>한국사</v>
      </c>
      <c r="O444" s="29">
        <f>IF(L444="비해당","-",IF(M444=1,VLOOKUP(G444,자격증backdata!A:E,4,0),0))</f>
        <v>1</v>
      </c>
      <c r="P444" s="29">
        <f t="shared" si="38"/>
        <v>1</v>
      </c>
      <c r="Q444" s="29">
        <f t="shared" si="39"/>
        <v>5</v>
      </c>
      <c r="R444" s="29">
        <f t="shared" si="40"/>
        <v>6</v>
      </c>
      <c r="S444" s="29">
        <f t="shared" si="41"/>
        <v>0</v>
      </c>
    </row>
    <row r="445" spans="1:19" ht="39.950000000000003" customHeight="1" x14ac:dyDescent="0.3">
      <c r="A445" s="29">
        <f t="shared" si="36"/>
        <v>268</v>
      </c>
      <c r="B445" s="29" t="s">
        <v>3415</v>
      </c>
      <c r="C445" s="29" t="s">
        <v>3416</v>
      </c>
      <c r="D445" s="4" t="s">
        <v>317</v>
      </c>
      <c r="E445" s="30" t="s">
        <v>318</v>
      </c>
      <c r="F445" s="29">
        <f t="shared" si="37"/>
        <v>2</v>
      </c>
      <c r="G445" s="29" t="s">
        <v>458</v>
      </c>
      <c r="H445" s="29" t="s">
        <v>459</v>
      </c>
      <c r="I445" s="29" t="s">
        <v>3423</v>
      </c>
      <c r="J445" s="29" t="s">
        <v>3424</v>
      </c>
      <c r="L445" s="29" t="s">
        <v>312</v>
      </c>
      <c r="M445" s="29">
        <f>IF(L445="비해당","-",VLOOKUP(G445,자격증backdata!A:E,3,0))</f>
        <v>1</v>
      </c>
      <c r="N445" s="29" t="str">
        <f>IF(L445="비해당","-",VLOOKUP(G445,자격증backdata!A:E,5,0))</f>
        <v>국가기술</v>
      </c>
      <c r="O445" s="29">
        <f>IF(L445="비해당","-",IF(M445=1,VLOOKUP(G445,자격증backdata!A:E,4,0),0))</f>
        <v>5</v>
      </c>
      <c r="P445" s="29">
        <f t="shared" si="38"/>
        <v>1</v>
      </c>
      <c r="Q445" s="29">
        <f t="shared" si="39"/>
        <v>5</v>
      </c>
      <c r="R445" s="29">
        <f t="shared" si="40"/>
        <v>6</v>
      </c>
      <c r="S445" s="29">
        <f t="shared" si="41"/>
        <v>0</v>
      </c>
    </row>
    <row r="446" spans="1:19" ht="39.950000000000003" customHeight="1" x14ac:dyDescent="0.3">
      <c r="A446" s="4">
        <f t="shared" si="36"/>
        <v>269</v>
      </c>
      <c r="B446" s="4" t="s">
        <v>3439</v>
      </c>
      <c r="C446" s="4" t="s">
        <v>3440</v>
      </c>
      <c r="D446" s="4" t="s">
        <v>317</v>
      </c>
      <c r="E446" s="28" t="s">
        <v>318</v>
      </c>
      <c r="F446" s="4">
        <f t="shared" si="37"/>
        <v>1</v>
      </c>
      <c r="G446" s="4" t="s">
        <v>295</v>
      </c>
      <c r="H446" s="4" t="s">
        <v>296</v>
      </c>
      <c r="I446" s="4" t="s">
        <v>3449</v>
      </c>
      <c r="J446" s="4" t="s">
        <v>614</v>
      </c>
      <c r="L446" s="4" t="s">
        <v>312</v>
      </c>
      <c r="M446" s="4">
        <f>IF(L446="비해당","-",VLOOKUP(G446,자격증backdata!A:E,3,0))</f>
        <v>1</v>
      </c>
      <c r="N446" s="4" t="str">
        <f>IF(L446="비해당","-",VLOOKUP(G446,자격증backdata!A:E,5,0))</f>
        <v>한국사</v>
      </c>
      <c r="O446" s="4">
        <f>IF(L446="비해당","-",IF(M446=1,VLOOKUP(G446,자격증backdata!A:E,4,0),0))</f>
        <v>5</v>
      </c>
      <c r="P446" s="4">
        <f t="shared" si="38"/>
        <v>5</v>
      </c>
      <c r="Q446" s="4">
        <f t="shared" si="39"/>
        <v>5</v>
      </c>
      <c r="R446" s="4">
        <f t="shared" si="40"/>
        <v>10</v>
      </c>
      <c r="S446" s="4">
        <f t="shared" si="41"/>
        <v>0</v>
      </c>
    </row>
    <row r="447" spans="1:19" ht="39.950000000000003" customHeight="1" x14ac:dyDescent="0.3">
      <c r="A447" s="4">
        <f t="shared" si="36"/>
        <v>269</v>
      </c>
      <c r="B447" s="4" t="s">
        <v>3439</v>
      </c>
      <c r="C447" s="4" t="s">
        <v>3440</v>
      </c>
      <c r="D447" s="4" t="s">
        <v>317</v>
      </c>
      <c r="E447" s="28" t="s">
        <v>318</v>
      </c>
      <c r="F447" s="4">
        <f t="shared" si="37"/>
        <v>2</v>
      </c>
      <c r="G447" s="4" t="s">
        <v>458</v>
      </c>
      <c r="H447" s="4" t="s">
        <v>459</v>
      </c>
      <c r="I447" s="4" t="s">
        <v>3450</v>
      </c>
      <c r="J447" s="4" t="s">
        <v>3451</v>
      </c>
      <c r="L447" s="4" t="s">
        <v>312</v>
      </c>
      <c r="M447" s="4">
        <f>IF(L447="비해당","-",VLOOKUP(G447,자격증backdata!A:E,3,0))</f>
        <v>1</v>
      </c>
      <c r="N447" s="4" t="str">
        <f>IF(L447="비해당","-",VLOOKUP(G447,자격증backdata!A:E,5,0))</f>
        <v>국가기술</v>
      </c>
      <c r="O447" s="4">
        <f>IF(L447="비해당","-",IF(M447=1,VLOOKUP(G447,자격증backdata!A:E,4,0),0))</f>
        <v>5</v>
      </c>
      <c r="P447" s="4">
        <f t="shared" si="38"/>
        <v>5</v>
      </c>
      <c r="Q447" s="4">
        <f t="shared" si="39"/>
        <v>5</v>
      </c>
      <c r="R447" s="4">
        <f t="shared" si="40"/>
        <v>10</v>
      </c>
      <c r="S447" s="4">
        <f t="shared" si="41"/>
        <v>0</v>
      </c>
    </row>
    <row r="448" spans="1:19" ht="39.950000000000003" customHeight="1" x14ac:dyDescent="0.3">
      <c r="A448" s="29">
        <f t="shared" si="36"/>
        <v>270</v>
      </c>
      <c r="B448" s="29" t="s">
        <v>3477</v>
      </c>
      <c r="C448" s="29" t="s">
        <v>3478</v>
      </c>
      <c r="D448" s="4" t="s">
        <v>317</v>
      </c>
      <c r="E448" s="30" t="s">
        <v>318</v>
      </c>
      <c r="F448" s="29">
        <f t="shared" si="37"/>
        <v>1</v>
      </c>
      <c r="G448" s="29" t="s">
        <v>1758</v>
      </c>
      <c r="H448" s="29" t="s">
        <v>1767</v>
      </c>
      <c r="I448" s="29" t="s">
        <v>3487</v>
      </c>
      <c r="J448" s="29" t="s">
        <v>3488</v>
      </c>
      <c r="L448" s="29" t="s">
        <v>312</v>
      </c>
      <c r="M448" s="29">
        <f>IF(L448="비해당","-",VLOOKUP(G448,자격증backdata!A:E,3,0))</f>
        <v>1</v>
      </c>
      <c r="N448" s="29" t="str">
        <f>IF(L448="비해당","-",VLOOKUP(G448,자격증backdata!A:E,5,0))</f>
        <v>국가기술</v>
      </c>
      <c r="O448" s="29">
        <f>IF(L448="비해당","-",IF(M448=1,VLOOKUP(G448,자격증backdata!A:E,4,0),0))</f>
        <v>3</v>
      </c>
      <c r="P448" s="29">
        <f t="shared" si="38"/>
        <v>5</v>
      </c>
      <c r="Q448" s="29">
        <f t="shared" si="39"/>
        <v>3</v>
      </c>
      <c r="R448" s="29">
        <f t="shared" si="40"/>
        <v>8</v>
      </c>
      <c r="S448" s="29">
        <f t="shared" si="41"/>
        <v>0</v>
      </c>
    </row>
    <row r="449" spans="1:19" ht="39.950000000000003" customHeight="1" x14ac:dyDescent="0.3">
      <c r="A449" s="29">
        <f t="shared" si="36"/>
        <v>270</v>
      </c>
      <c r="B449" s="29" t="s">
        <v>3477</v>
      </c>
      <c r="C449" s="29" t="s">
        <v>3478</v>
      </c>
      <c r="D449" s="4" t="s">
        <v>317</v>
      </c>
      <c r="E449" s="30" t="s">
        <v>318</v>
      </c>
      <c r="F449" s="29">
        <f t="shared" si="37"/>
        <v>2</v>
      </c>
      <c r="G449" s="29" t="s">
        <v>295</v>
      </c>
      <c r="H449" s="29" t="s">
        <v>296</v>
      </c>
      <c r="I449" s="29" t="s">
        <v>3489</v>
      </c>
      <c r="J449" s="29" t="s">
        <v>1284</v>
      </c>
      <c r="L449" s="29" t="s">
        <v>312</v>
      </c>
      <c r="M449" s="29">
        <f>IF(L449="비해당","-",VLOOKUP(G449,자격증backdata!A:E,3,0))</f>
        <v>1</v>
      </c>
      <c r="N449" s="29" t="str">
        <f>IF(L449="비해당","-",VLOOKUP(G449,자격증backdata!A:E,5,0))</f>
        <v>한국사</v>
      </c>
      <c r="O449" s="29">
        <f>IF(L449="비해당","-",IF(M449=1,VLOOKUP(G449,자격증backdata!A:E,4,0),0))</f>
        <v>5</v>
      </c>
      <c r="P449" s="29">
        <f t="shared" si="38"/>
        <v>5</v>
      </c>
      <c r="Q449" s="29">
        <f t="shared" si="39"/>
        <v>3</v>
      </c>
      <c r="R449" s="29">
        <f t="shared" si="40"/>
        <v>8</v>
      </c>
      <c r="S449" s="29">
        <f t="shared" si="41"/>
        <v>0</v>
      </c>
    </row>
    <row r="450" spans="1:19" ht="39.950000000000003" customHeight="1" x14ac:dyDescent="0.3">
      <c r="A450" s="4">
        <f t="shared" si="36"/>
        <v>271</v>
      </c>
      <c r="B450" s="4" t="s">
        <v>3515</v>
      </c>
      <c r="C450" s="4" t="s">
        <v>3516</v>
      </c>
      <c r="D450" s="4" t="s">
        <v>317</v>
      </c>
      <c r="E450" s="28" t="s">
        <v>318</v>
      </c>
      <c r="F450" s="4">
        <f t="shared" si="37"/>
        <v>1</v>
      </c>
      <c r="G450" s="4" t="s">
        <v>3524</v>
      </c>
      <c r="H450" s="4" t="s">
        <v>367</v>
      </c>
      <c r="I450" s="4" t="s">
        <v>3525</v>
      </c>
      <c r="J450" s="4" t="s">
        <v>2913</v>
      </c>
      <c r="L450" s="4" t="s">
        <v>312</v>
      </c>
      <c r="M450" s="4">
        <f>IF(L450="비해당","-",VLOOKUP(G450,자격증backdata!A:E,3,0))</f>
        <v>0</v>
      </c>
      <c r="N450" s="4" t="str">
        <f>IF(L450="비해당","-",VLOOKUP(G450,자격증backdata!A:E,5,0))</f>
        <v>-</v>
      </c>
      <c r="O450" s="4">
        <f>IF(L450="비해당","-",IF(M450=1,VLOOKUP(G450,자격증backdata!A:E,4,0),0))</f>
        <v>0</v>
      </c>
      <c r="P450" s="4">
        <f t="shared" si="38"/>
        <v>0</v>
      </c>
      <c r="Q450" s="4">
        <f t="shared" si="39"/>
        <v>0</v>
      </c>
      <c r="R450" s="4">
        <f t="shared" si="40"/>
        <v>0</v>
      </c>
      <c r="S450" s="4">
        <f t="shared" si="41"/>
        <v>0</v>
      </c>
    </row>
    <row r="451" spans="1:19" ht="39.950000000000003" customHeight="1" x14ac:dyDescent="0.3">
      <c r="A451" s="4">
        <f t="shared" ref="A451:A514" si="42">IF(B451=B450,A450,SUM(A450,1))</f>
        <v>271</v>
      </c>
      <c r="B451" s="4" t="s">
        <v>3515</v>
      </c>
      <c r="C451" s="4" t="s">
        <v>3516</v>
      </c>
      <c r="D451" s="4" t="s">
        <v>317</v>
      </c>
      <c r="E451" s="28" t="s">
        <v>318</v>
      </c>
      <c r="F451" s="4">
        <f t="shared" ref="F451:F514" si="43">IF(B451=B450,SUM(F450,1),1)</f>
        <v>2</v>
      </c>
      <c r="G451" s="4" t="s">
        <v>1888</v>
      </c>
      <c r="H451" s="4" t="s">
        <v>459</v>
      </c>
      <c r="I451" s="4" t="s">
        <v>3526</v>
      </c>
      <c r="J451" s="4" t="s">
        <v>3527</v>
      </c>
      <c r="L451" s="4" t="s">
        <v>312</v>
      </c>
      <c r="M451" s="4">
        <f>IF(L451="비해당","-",VLOOKUP(G451,자격증backdata!A:E,3,0))</f>
        <v>0</v>
      </c>
      <c r="N451" s="4" t="str">
        <f>IF(L451="비해당","-",VLOOKUP(G451,자격증backdata!A:E,5,0))</f>
        <v>-</v>
      </c>
      <c r="O451" s="4">
        <f>IF(L451="비해당","-",IF(M451=1,VLOOKUP(G451,자격증backdata!A:E,4,0),0))</f>
        <v>0</v>
      </c>
      <c r="P451" s="4">
        <f t="shared" ref="P451:P514" si="44">_xlfn.MAXIFS(O:O,B:B,B451,N:N,"한국사")</f>
        <v>0</v>
      </c>
      <c r="Q451" s="4">
        <f t="shared" ref="Q451:Q514" si="45">_xlfn.MAXIFS(O:O,B:B,B451,N:N,"국가기술")</f>
        <v>0</v>
      </c>
      <c r="R451" s="4">
        <f t="shared" ref="R451:R514" si="46">SUM(P451:Q451)</f>
        <v>0</v>
      </c>
      <c r="S451" s="4">
        <f t="shared" ref="S451:S514" si="47">_xlfn.MAXIFS(O:O,B:B,B451,N:N,"전문분야")</f>
        <v>0</v>
      </c>
    </row>
    <row r="452" spans="1:19" ht="39.950000000000003" customHeight="1" x14ac:dyDescent="0.3">
      <c r="A452" s="29">
        <f t="shared" si="42"/>
        <v>272</v>
      </c>
      <c r="B452" s="29" t="s">
        <v>3652</v>
      </c>
      <c r="C452" s="29" t="s">
        <v>3653</v>
      </c>
      <c r="D452" s="4" t="s">
        <v>317</v>
      </c>
      <c r="E452" s="30" t="s">
        <v>318</v>
      </c>
      <c r="F452" s="29">
        <f t="shared" si="43"/>
        <v>1</v>
      </c>
      <c r="G452" s="29" t="s">
        <v>295</v>
      </c>
      <c r="H452" s="29" t="s">
        <v>296</v>
      </c>
      <c r="I452" s="29" t="s">
        <v>3663</v>
      </c>
      <c r="J452" s="29" t="s">
        <v>627</v>
      </c>
      <c r="L452" s="29" t="s">
        <v>312</v>
      </c>
      <c r="M452" s="29">
        <f>IF(L452="비해당","-",VLOOKUP(G452,자격증backdata!A:E,3,0))</f>
        <v>1</v>
      </c>
      <c r="N452" s="29" t="str">
        <f>IF(L452="비해당","-",VLOOKUP(G452,자격증backdata!A:E,5,0))</f>
        <v>한국사</v>
      </c>
      <c r="O452" s="29">
        <f>IF(L452="비해당","-",IF(M452=1,VLOOKUP(G452,자격증backdata!A:E,4,0),0))</f>
        <v>5</v>
      </c>
      <c r="P452" s="29">
        <f t="shared" si="44"/>
        <v>5</v>
      </c>
      <c r="Q452" s="29">
        <f t="shared" si="45"/>
        <v>0</v>
      </c>
      <c r="R452" s="29">
        <f t="shared" si="46"/>
        <v>5</v>
      </c>
      <c r="S452" s="29">
        <f t="shared" si="47"/>
        <v>0</v>
      </c>
    </row>
    <row r="453" spans="1:19" ht="39.950000000000003" customHeight="1" x14ac:dyDescent="0.3">
      <c r="A453" s="29">
        <f t="shared" si="42"/>
        <v>272</v>
      </c>
      <c r="B453" s="29" t="s">
        <v>3652</v>
      </c>
      <c r="C453" s="29" t="s">
        <v>3653</v>
      </c>
      <c r="D453" s="4" t="s">
        <v>317</v>
      </c>
      <c r="E453" s="30" t="s">
        <v>318</v>
      </c>
      <c r="F453" s="29">
        <f t="shared" si="43"/>
        <v>2</v>
      </c>
      <c r="G453" s="29" t="s">
        <v>3664</v>
      </c>
      <c r="H453" s="29" t="s">
        <v>3665</v>
      </c>
      <c r="I453" s="29" t="s">
        <v>3666</v>
      </c>
      <c r="J453" s="29" t="s">
        <v>3667</v>
      </c>
      <c r="L453" s="29" t="s">
        <v>312</v>
      </c>
      <c r="M453" s="29">
        <f>IF(L453="비해당","-",VLOOKUP(G453,자격증backdata!A:E,3,0))</f>
        <v>0</v>
      </c>
      <c r="N453" s="29" t="str">
        <f>IF(L453="비해당","-",VLOOKUP(G453,자격증backdata!A:E,5,0))</f>
        <v>-</v>
      </c>
      <c r="O453" s="29">
        <f>IF(L453="비해당","-",IF(M453=1,VLOOKUP(G453,자격증backdata!A:E,4,0),0))</f>
        <v>0</v>
      </c>
      <c r="P453" s="29">
        <f t="shared" si="44"/>
        <v>5</v>
      </c>
      <c r="Q453" s="29">
        <f t="shared" si="45"/>
        <v>0</v>
      </c>
      <c r="R453" s="29">
        <f t="shared" si="46"/>
        <v>5</v>
      </c>
      <c r="S453" s="29">
        <f t="shared" si="47"/>
        <v>0</v>
      </c>
    </row>
    <row r="454" spans="1:19" ht="39.950000000000003" customHeight="1" x14ac:dyDescent="0.3">
      <c r="A454" s="4">
        <f t="shared" si="42"/>
        <v>273</v>
      </c>
      <c r="B454" s="4" t="s">
        <v>3805</v>
      </c>
      <c r="C454" s="4" t="s">
        <v>3806</v>
      </c>
      <c r="D454" s="4" t="s">
        <v>317</v>
      </c>
      <c r="E454" s="28" t="s">
        <v>318</v>
      </c>
      <c r="F454" s="4">
        <f t="shared" si="43"/>
        <v>1</v>
      </c>
      <c r="G454" s="4" t="s">
        <v>11687</v>
      </c>
      <c r="H454" s="4" t="s">
        <v>277</v>
      </c>
      <c r="I454" s="4" t="s">
        <v>277</v>
      </c>
      <c r="J454" s="4" t="s">
        <v>277</v>
      </c>
      <c r="L454" s="4" t="s">
        <v>312</v>
      </c>
      <c r="M454" s="4">
        <f>IF(L454="비해당","-",VLOOKUP(G454,자격증backdata!A:E,3,0))</f>
        <v>0</v>
      </c>
      <c r="N454" s="4" t="str">
        <f>IF(L454="비해당","-",VLOOKUP(G454,자격증backdata!A:E,5,0))</f>
        <v>-</v>
      </c>
      <c r="O454" s="4">
        <f>IF(L454="비해당","-",IF(M454=1,VLOOKUP(G454,자격증backdata!A:E,4,0),0))</f>
        <v>0</v>
      </c>
      <c r="P454" s="4">
        <f t="shared" si="44"/>
        <v>0</v>
      </c>
      <c r="Q454" s="4">
        <f t="shared" si="45"/>
        <v>0</v>
      </c>
      <c r="R454" s="4">
        <f t="shared" si="46"/>
        <v>0</v>
      </c>
      <c r="S454" s="4">
        <f t="shared" si="47"/>
        <v>0</v>
      </c>
    </row>
    <row r="455" spans="1:19" ht="39.950000000000003" customHeight="1" x14ac:dyDescent="0.3">
      <c r="A455" s="29">
        <f t="shared" si="42"/>
        <v>274</v>
      </c>
      <c r="B455" s="29" t="s">
        <v>3873</v>
      </c>
      <c r="C455" s="29" t="s">
        <v>3874</v>
      </c>
      <c r="D455" s="4" t="s">
        <v>317</v>
      </c>
      <c r="E455" s="30" t="s">
        <v>318</v>
      </c>
      <c r="F455" s="29">
        <f t="shared" si="43"/>
        <v>1</v>
      </c>
      <c r="G455" s="29" t="s">
        <v>3881</v>
      </c>
      <c r="H455" s="29" t="s">
        <v>367</v>
      </c>
      <c r="I455" s="29" t="s">
        <v>3882</v>
      </c>
      <c r="J455" s="29" t="s">
        <v>2999</v>
      </c>
      <c r="L455" s="29" t="s">
        <v>312</v>
      </c>
      <c r="M455" s="29">
        <f>IF(L455="비해당","-",VLOOKUP(G455,자격증backdata!A:E,3,0))</f>
        <v>1</v>
      </c>
      <c r="N455" s="29" t="str">
        <f>IF(L455="비해당","-",VLOOKUP(G455,자격증backdata!A:E,5,0))</f>
        <v>국가기술</v>
      </c>
      <c r="O455" s="29">
        <f>IF(L455="비해당","-",IF(M455=1,VLOOKUP(G455,자격증backdata!A:E,4,0),0))</f>
        <v>3</v>
      </c>
      <c r="P455" s="29">
        <f t="shared" si="44"/>
        <v>0</v>
      </c>
      <c r="Q455" s="29">
        <f t="shared" si="45"/>
        <v>3</v>
      </c>
      <c r="R455" s="29">
        <f t="shared" si="46"/>
        <v>3</v>
      </c>
      <c r="S455" s="29">
        <f t="shared" si="47"/>
        <v>0</v>
      </c>
    </row>
    <row r="456" spans="1:19" ht="39.950000000000003" customHeight="1" x14ac:dyDescent="0.3">
      <c r="A456" s="4">
        <f t="shared" si="42"/>
        <v>275</v>
      </c>
      <c r="B456" s="4" t="s">
        <v>3883</v>
      </c>
      <c r="C456" s="4" t="s">
        <v>3884</v>
      </c>
      <c r="D456" s="4" t="s">
        <v>317</v>
      </c>
      <c r="E456" s="28" t="s">
        <v>318</v>
      </c>
      <c r="F456" s="4">
        <f t="shared" si="43"/>
        <v>1</v>
      </c>
      <c r="G456" s="4" t="s">
        <v>803</v>
      </c>
      <c r="H456" s="4" t="s">
        <v>296</v>
      </c>
      <c r="I456" s="4" t="s">
        <v>3908</v>
      </c>
      <c r="J456" s="4" t="s">
        <v>3909</v>
      </c>
      <c r="L456" s="4" t="s">
        <v>312</v>
      </c>
      <c r="M456" s="4">
        <f>IF(L456="비해당","-",VLOOKUP(G456,자격증backdata!A:E,3,0))</f>
        <v>1</v>
      </c>
      <c r="N456" s="4" t="str">
        <f>IF(L456="비해당","-",VLOOKUP(G456,자격증backdata!A:E,5,0))</f>
        <v>한국사</v>
      </c>
      <c r="O456" s="4">
        <f>IF(L456="비해당","-",IF(M456=1,VLOOKUP(G456,자격증backdata!A:E,4,0),0))</f>
        <v>3</v>
      </c>
      <c r="P456" s="4">
        <f t="shared" si="44"/>
        <v>3</v>
      </c>
      <c r="Q456" s="4">
        <f t="shared" si="45"/>
        <v>3</v>
      </c>
      <c r="R456" s="4">
        <f t="shared" si="46"/>
        <v>6</v>
      </c>
      <c r="S456" s="4">
        <f t="shared" si="47"/>
        <v>0</v>
      </c>
    </row>
    <row r="457" spans="1:19" ht="39.950000000000003" customHeight="1" x14ac:dyDescent="0.3">
      <c r="A457" s="4">
        <f t="shared" si="42"/>
        <v>275</v>
      </c>
      <c r="B457" s="4" t="s">
        <v>3883</v>
      </c>
      <c r="C457" s="4" t="s">
        <v>3884</v>
      </c>
      <c r="D457" s="4" t="s">
        <v>317</v>
      </c>
      <c r="E457" s="28" t="s">
        <v>318</v>
      </c>
      <c r="F457" s="4">
        <f t="shared" si="43"/>
        <v>2</v>
      </c>
      <c r="G457" s="4" t="s">
        <v>568</v>
      </c>
      <c r="H457" s="4" t="s">
        <v>459</v>
      </c>
      <c r="I457" s="4" t="s">
        <v>3910</v>
      </c>
      <c r="J457" s="4" t="s">
        <v>3911</v>
      </c>
      <c r="L457" s="4" t="s">
        <v>312</v>
      </c>
      <c r="M457" s="4">
        <f>IF(L457="비해당","-",VLOOKUP(G457,자격증backdata!A:E,3,0))</f>
        <v>1</v>
      </c>
      <c r="N457" s="4" t="str">
        <f>IF(L457="비해당","-",VLOOKUP(G457,자격증backdata!A:E,5,0))</f>
        <v>국가기술</v>
      </c>
      <c r="O457" s="4">
        <f>IF(L457="비해당","-",IF(M457=1,VLOOKUP(G457,자격증backdata!A:E,4,0),0))</f>
        <v>3</v>
      </c>
      <c r="P457" s="4">
        <f t="shared" si="44"/>
        <v>3</v>
      </c>
      <c r="Q457" s="4">
        <f t="shared" si="45"/>
        <v>3</v>
      </c>
      <c r="R457" s="4">
        <f t="shared" si="46"/>
        <v>6</v>
      </c>
      <c r="S457" s="4">
        <f t="shared" si="47"/>
        <v>0</v>
      </c>
    </row>
    <row r="458" spans="1:19" ht="39.950000000000003" customHeight="1" x14ac:dyDescent="0.3">
      <c r="A458" s="29">
        <f t="shared" si="42"/>
        <v>276</v>
      </c>
      <c r="B458" s="29" t="s">
        <v>3956</v>
      </c>
      <c r="C458" s="29" t="s">
        <v>3957</v>
      </c>
      <c r="D458" s="4" t="s">
        <v>317</v>
      </c>
      <c r="E458" s="30" t="s">
        <v>318</v>
      </c>
      <c r="F458" s="29">
        <f t="shared" si="43"/>
        <v>1</v>
      </c>
      <c r="G458" s="29" t="s">
        <v>3978</v>
      </c>
      <c r="H458" s="29" t="s">
        <v>3979</v>
      </c>
      <c r="I458" s="29" t="s">
        <v>3980</v>
      </c>
      <c r="J458" s="29" t="s">
        <v>3981</v>
      </c>
      <c r="L458" s="29" t="s">
        <v>312</v>
      </c>
      <c r="M458" s="29">
        <f>IF(L458="비해당","-",VLOOKUP(G458,자격증backdata!A:E,3,0))</f>
        <v>0</v>
      </c>
      <c r="N458" s="29" t="str">
        <f>IF(L458="비해당","-",VLOOKUP(G458,자격증backdata!A:E,5,0))</f>
        <v>-</v>
      </c>
      <c r="O458" s="29">
        <f>IF(L458="비해당","-",IF(M458=1,VLOOKUP(G458,자격증backdata!A:E,4,0),0))</f>
        <v>0</v>
      </c>
      <c r="P458" s="29">
        <f t="shared" si="44"/>
        <v>0</v>
      </c>
      <c r="Q458" s="29">
        <f t="shared" si="45"/>
        <v>0</v>
      </c>
      <c r="R458" s="29">
        <f t="shared" si="46"/>
        <v>0</v>
      </c>
      <c r="S458" s="29">
        <f t="shared" si="47"/>
        <v>0</v>
      </c>
    </row>
    <row r="459" spans="1:19" ht="39.950000000000003" customHeight="1" x14ac:dyDescent="0.3">
      <c r="A459" s="29">
        <f t="shared" si="42"/>
        <v>276</v>
      </c>
      <c r="B459" s="29" t="s">
        <v>3956</v>
      </c>
      <c r="C459" s="29" t="s">
        <v>3957</v>
      </c>
      <c r="D459" s="4" t="s">
        <v>317</v>
      </c>
      <c r="E459" s="30" t="s">
        <v>318</v>
      </c>
      <c r="F459" s="29">
        <f t="shared" si="43"/>
        <v>2</v>
      </c>
      <c r="G459" s="29" t="s">
        <v>3982</v>
      </c>
      <c r="H459" s="29" t="s">
        <v>3983</v>
      </c>
      <c r="I459" s="29" t="s">
        <v>3977</v>
      </c>
      <c r="J459" s="29" t="s">
        <v>3984</v>
      </c>
      <c r="L459" s="29" t="s">
        <v>312</v>
      </c>
      <c r="M459" s="29">
        <f>IF(L459="비해당","-",VLOOKUP(G459,자격증backdata!A:E,3,0))</f>
        <v>0</v>
      </c>
      <c r="N459" s="29" t="str">
        <f>IF(L459="비해당","-",VLOOKUP(G459,자격증backdata!A:E,5,0))</f>
        <v>-</v>
      </c>
      <c r="O459" s="29">
        <f>IF(L459="비해당","-",IF(M459=1,VLOOKUP(G459,자격증backdata!A:E,4,0),0))</f>
        <v>0</v>
      </c>
      <c r="P459" s="29">
        <f t="shared" si="44"/>
        <v>0</v>
      </c>
      <c r="Q459" s="29">
        <f t="shared" si="45"/>
        <v>0</v>
      </c>
      <c r="R459" s="29">
        <f t="shared" si="46"/>
        <v>0</v>
      </c>
      <c r="S459" s="29">
        <f t="shared" si="47"/>
        <v>0</v>
      </c>
    </row>
    <row r="460" spans="1:19" ht="39.950000000000003" customHeight="1" x14ac:dyDescent="0.3">
      <c r="A460" s="4">
        <f t="shared" si="42"/>
        <v>277</v>
      </c>
      <c r="B460" s="4" t="s">
        <v>4034</v>
      </c>
      <c r="C460" s="4" t="s">
        <v>4035</v>
      </c>
      <c r="D460" s="4" t="s">
        <v>317</v>
      </c>
      <c r="E460" s="28" t="s">
        <v>318</v>
      </c>
      <c r="F460" s="4">
        <f t="shared" si="43"/>
        <v>1</v>
      </c>
      <c r="G460" s="4" t="s">
        <v>803</v>
      </c>
      <c r="H460" s="4" t="s">
        <v>296</v>
      </c>
      <c r="I460" s="4" t="s">
        <v>4042</v>
      </c>
      <c r="J460" s="4" t="s">
        <v>614</v>
      </c>
      <c r="L460" s="4" t="s">
        <v>312</v>
      </c>
      <c r="M460" s="4">
        <f>IF(L460="비해당","-",VLOOKUP(G460,자격증backdata!A:E,3,0))</f>
        <v>1</v>
      </c>
      <c r="N460" s="4" t="str">
        <f>IF(L460="비해당","-",VLOOKUP(G460,자격증backdata!A:E,5,0))</f>
        <v>한국사</v>
      </c>
      <c r="O460" s="4">
        <f>IF(L460="비해당","-",IF(M460=1,VLOOKUP(G460,자격증backdata!A:E,4,0),0))</f>
        <v>3</v>
      </c>
      <c r="P460" s="4">
        <f t="shared" si="44"/>
        <v>3</v>
      </c>
      <c r="Q460" s="4">
        <f t="shared" si="45"/>
        <v>5</v>
      </c>
      <c r="R460" s="4">
        <f t="shared" si="46"/>
        <v>8</v>
      </c>
      <c r="S460" s="4">
        <f t="shared" si="47"/>
        <v>0</v>
      </c>
    </row>
    <row r="461" spans="1:19" ht="39.950000000000003" customHeight="1" x14ac:dyDescent="0.3">
      <c r="A461" s="4">
        <f t="shared" si="42"/>
        <v>277</v>
      </c>
      <c r="B461" s="4" t="s">
        <v>4034</v>
      </c>
      <c r="C461" s="4" t="s">
        <v>4035</v>
      </c>
      <c r="D461" s="4" t="s">
        <v>317</v>
      </c>
      <c r="E461" s="28" t="s">
        <v>318</v>
      </c>
      <c r="F461" s="4">
        <f t="shared" si="43"/>
        <v>2</v>
      </c>
      <c r="G461" s="4" t="s">
        <v>291</v>
      </c>
      <c r="H461" s="4" t="s">
        <v>292</v>
      </c>
      <c r="I461" s="4" t="s">
        <v>4043</v>
      </c>
      <c r="J461" s="4" t="s">
        <v>4044</v>
      </c>
      <c r="L461" s="4" t="s">
        <v>312</v>
      </c>
      <c r="M461" s="4">
        <f>IF(L461="비해당","-",VLOOKUP(G461,자격증backdata!A:E,3,0))</f>
        <v>1</v>
      </c>
      <c r="N461" s="4" t="str">
        <f>IF(L461="비해당","-",VLOOKUP(G461,자격증backdata!A:E,5,0))</f>
        <v>국가기술</v>
      </c>
      <c r="O461" s="4">
        <f>IF(L461="비해당","-",IF(M461=1,VLOOKUP(G461,자격증backdata!A:E,4,0),0))</f>
        <v>5</v>
      </c>
      <c r="P461" s="4">
        <f t="shared" si="44"/>
        <v>3</v>
      </c>
      <c r="Q461" s="4">
        <f t="shared" si="45"/>
        <v>5</v>
      </c>
      <c r="R461" s="4">
        <f t="shared" si="46"/>
        <v>8</v>
      </c>
      <c r="S461" s="4">
        <f t="shared" si="47"/>
        <v>0</v>
      </c>
    </row>
    <row r="462" spans="1:19" ht="39.950000000000003" customHeight="1" x14ac:dyDescent="0.3">
      <c r="A462" s="29">
        <f t="shared" si="42"/>
        <v>278</v>
      </c>
      <c r="B462" s="29" t="s">
        <v>4064</v>
      </c>
      <c r="C462" s="29" t="s">
        <v>4065</v>
      </c>
      <c r="D462" s="4" t="s">
        <v>317</v>
      </c>
      <c r="E462" s="30" t="s">
        <v>318</v>
      </c>
      <c r="F462" s="29">
        <f t="shared" si="43"/>
        <v>1</v>
      </c>
      <c r="G462" s="29" t="s">
        <v>11687</v>
      </c>
      <c r="H462" s="29" t="s">
        <v>277</v>
      </c>
      <c r="I462" s="29" t="s">
        <v>277</v>
      </c>
      <c r="J462" s="29" t="s">
        <v>277</v>
      </c>
      <c r="L462" s="29" t="s">
        <v>312</v>
      </c>
      <c r="M462" s="29">
        <f>IF(L462="비해당","-",VLOOKUP(G462,자격증backdata!A:E,3,0))</f>
        <v>0</v>
      </c>
      <c r="N462" s="29" t="str">
        <f>IF(L462="비해당","-",VLOOKUP(G462,자격증backdata!A:E,5,0))</f>
        <v>-</v>
      </c>
      <c r="O462" s="29">
        <f>IF(L462="비해당","-",IF(M462=1,VLOOKUP(G462,자격증backdata!A:E,4,0),0))</f>
        <v>0</v>
      </c>
      <c r="P462" s="29">
        <f t="shared" si="44"/>
        <v>0</v>
      </c>
      <c r="Q462" s="29">
        <f t="shared" si="45"/>
        <v>0</v>
      </c>
      <c r="R462" s="29">
        <f t="shared" si="46"/>
        <v>0</v>
      </c>
      <c r="S462" s="29">
        <f t="shared" si="47"/>
        <v>0</v>
      </c>
    </row>
    <row r="463" spans="1:19" ht="39.950000000000003" customHeight="1" x14ac:dyDescent="0.3">
      <c r="A463" s="4">
        <f t="shared" si="42"/>
        <v>279</v>
      </c>
      <c r="B463" s="4" t="s">
        <v>4083</v>
      </c>
      <c r="C463" s="4" t="s">
        <v>4084</v>
      </c>
      <c r="D463" s="4" t="s">
        <v>317</v>
      </c>
      <c r="E463" s="28" t="s">
        <v>318</v>
      </c>
      <c r="F463" s="4">
        <f t="shared" si="43"/>
        <v>1</v>
      </c>
      <c r="G463" s="4" t="s">
        <v>3028</v>
      </c>
      <c r="H463" s="4" t="s">
        <v>4089</v>
      </c>
      <c r="I463" s="4" t="s">
        <v>277</v>
      </c>
      <c r="J463" s="4" t="s">
        <v>4090</v>
      </c>
      <c r="L463" s="4" t="s">
        <v>312</v>
      </c>
      <c r="M463" s="4">
        <f>IF(L463="비해당","-",VLOOKUP(G463,자격증backdata!A:E,3,0))</f>
        <v>0</v>
      </c>
      <c r="N463" s="4" t="str">
        <f>IF(L463="비해당","-",VLOOKUP(G463,자격증backdata!A:E,5,0))</f>
        <v>-</v>
      </c>
      <c r="O463" s="4">
        <f>IF(L463="비해당","-",IF(M463=1,VLOOKUP(G463,자격증backdata!A:E,4,0),0))</f>
        <v>0</v>
      </c>
      <c r="P463" s="4">
        <f t="shared" si="44"/>
        <v>0</v>
      </c>
      <c r="Q463" s="4">
        <f t="shared" si="45"/>
        <v>0</v>
      </c>
      <c r="R463" s="4">
        <f t="shared" si="46"/>
        <v>0</v>
      </c>
      <c r="S463" s="4">
        <f t="shared" si="47"/>
        <v>0</v>
      </c>
    </row>
    <row r="464" spans="1:19" ht="39.950000000000003" customHeight="1" x14ac:dyDescent="0.3">
      <c r="A464" s="29">
        <f t="shared" si="42"/>
        <v>280</v>
      </c>
      <c r="B464" s="29" t="s">
        <v>4120</v>
      </c>
      <c r="C464" s="29" t="s">
        <v>4121</v>
      </c>
      <c r="D464" s="4" t="s">
        <v>317</v>
      </c>
      <c r="E464" s="30" t="s">
        <v>318</v>
      </c>
      <c r="F464" s="29">
        <f t="shared" si="43"/>
        <v>1</v>
      </c>
      <c r="G464" s="29" t="s">
        <v>2533</v>
      </c>
      <c r="H464" s="29" t="s">
        <v>367</v>
      </c>
      <c r="I464" s="29" t="s">
        <v>4129</v>
      </c>
      <c r="J464" s="29" t="s">
        <v>2535</v>
      </c>
      <c r="L464" s="29" t="s">
        <v>312</v>
      </c>
      <c r="M464" s="29">
        <f>IF(L464="비해당","-",VLOOKUP(G464,자격증backdata!A:E,3,0))</f>
        <v>1</v>
      </c>
      <c r="N464" s="29" t="str">
        <f>IF(L464="비해당","-",VLOOKUP(G464,자격증backdata!A:E,5,0))</f>
        <v>국가기술</v>
      </c>
      <c r="O464" s="29">
        <f>IF(L464="비해당","-",IF(M464=1,VLOOKUP(G464,자격증backdata!A:E,4,0),0))</f>
        <v>5</v>
      </c>
      <c r="P464" s="29">
        <f t="shared" si="44"/>
        <v>0</v>
      </c>
      <c r="Q464" s="29">
        <f t="shared" si="45"/>
        <v>5</v>
      </c>
      <c r="R464" s="29">
        <f t="shared" si="46"/>
        <v>5</v>
      </c>
      <c r="S464" s="29">
        <f t="shared" si="47"/>
        <v>0</v>
      </c>
    </row>
    <row r="465" spans="1:19" ht="39.950000000000003" customHeight="1" x14ac:dyDescent="0.3">
      <c r="A465" s="4">
        <f t="shared" si="42"/>
        <v>281</v>
      </c>
      <c r="B465" s="4" t="s">
        <v>4131</v>
      </c>
      <c r="C465" s="4" t="s">
        <v>4132</v>
      </c>
      <c r="D465" s="4" t="s">
        <v>317</v>
      </c>
      <c r="E465" s="28" t="s">
        <v>318</v>
      </c>
      <c r="F465" s="4">
        <f t="shared" si="43"/>
        <v>1</v>
      </c>
      <c r="G465" s="4" t="s">
        <v>458</v>
      </c>
      <c r="H465" s="4" t="s">
        <v>459</v>
      </c>
      <c r="I465" s="4" t="s">
        <v>4139</v>
      </c>
      <c r="J465" s="4" t="s">
        <v>4140</v>
      </c>
      <c r="L465" s="4" t="s">
        <v>312</v>
      </c>
      <c r="M465" s="4">
        <f>IF(L465="비해당","-",VLOOKUP(G465,자격증backdata!A:E,3,0))</f>
        <v>1</v>
      </c>
      <c r="N465" s="4" t="str">
        <f>IF(L465="비해당","-",VLOOKUP(G465,자격증backdata!A:E,5,0))</f>
        <v>국가기술</v>
      </c>
      <c r="O465" s="4">
        <f>IF(L465="비해당","-",IF(M465=1,VLOOKUP(G465,자격증backdata!A:E,4,0),0))</f>
        <v>5</v>
      </c>
      <c r="P465" s="4">
        <f t="shared" si="44"/>
        <v>5</v>
      </c>
      <c r="Q465" s="4">
        <f t="shared" si="45"/>
        <v>5</v>
      </c>
      <c r="R465" s="4">
        <f t="shared" si="46"/>
        <v>10</v>
      </c>
      <c r="S465" s="4">
        <f t="shared" si="47"/>
        <v>0</v>
      </c>
    </row>
    <row r="466" spans="1:19" ht="39.950000000000003" customHeight="1" x14ac:dyDescent="0.3">
      <c r="A466" s="4">
        <f t="shared" si="42"/>
        <v>281</v>
      </c>
      <c r="B466" s="4" t="s">
        <v>4131</v>
      </c>
      <c r="C466" s="4" t="s">
        <v>4132</v>
      </c>
      <c r="D466" s="4" t="s">
        <v>317</v>
      </c>
      <c r="E466" s="28" t="s">
        <v>318</v>
      </c>
      <c r="F466" s="4">
        <f t="shared" si="43"/>
        <v>2</v>
      </c>
      <c r="G466" s="4" t="s">
        <v>295</v>
      </c>
      <c r="H466" s="4" t="s">
        <v>296</v>
      </c>
      <c r="I466" s="4" t="s">
        <v>4141</v>
      </c>
      <c r="J466" s="4" t="s">
        <v>1638</v>
      </c>
      <c r="L466" s="4" t="s">
        <v>312</v>
      </c>
      <c r="M466" s="4">
        <f>IF(L466="비해당","-",VLOOKUP(G466,자격증backdata!A:E,3,0))</f>
        <v>1</v>
      </c>
      <c r="N466" s="4" t="str">
        <f>IF(L466="비해당","-",VLOOKUP(G466,자격증backdata!A:E,5,0))</f>
        <v>한국사</v>
      </c>
      <c r="O466" s="4">
        <f>IF(L466="비해당","-",IF(M466=1,VLOOKUP(G466,자격증backdata!A:E,4,0),0))</f>
        <v>5</v>
      </c>
      <c r="P466" s="4">
        <f t="shared" si="44"/>
        <v>5</v>
      </c>
      <c r="Q466" s="4">
        <f t="shared" si="45"/>
        <v>5</v>
      </c>
      <c r="R466" s="4">
        <f t="shared" si="46"/>
        <v>10</v>
      </c>
      <c r="S466" s="4">
        <f t="shared" si="47"/>
        <v>0</v>
      </c>
    </row>
    <row r="467" spans="1:19" ht="39.950000000000003" customHeight="1" x14ac:dyDescent="0.3">
      <c r="A467" s="29">
        <f t="shared" si="42"/>
        <v>282</v>
      </c>
      <c r="B467" s="29" t="s">
        <v>4142</v>
      </c>
      <c r="C467" s="29" t="s">
        <v>4143</v>
      </c>
      <c r="D467" s="4" t="s">
        <v>317</v>
      </c>
      <c r="E467" s="30" t="s">
        <v>318</v>
      </c>
      <c r="F467" s="29">
        <f t="shared" si="43"/>
        <v>1</v>
      </c>
      <c r="G467" s="29" t="s">
        <v>803</v>
      </c>
      <c r="H467" s="29" t="s">
        <v>296</v>
      </c>
      <c r="I467" s="29" t="s">
        <v>4152</v>
      </c>
      <c r="J467" s="29" t="s">
        <v>3909</v>
      </c>
      <c r="L467" s="29" t="s">
        <v>312</v>
      </c>
      <c r="M467" s="29">
        <f>IF(L467="비해당","-",VLOOKUP(G467,자격증backdata!A:E,3,0))</f>
        <v>1</v>
      </c>
      <c r="N467" s="29" t="str">
        <f>IF(L467="비해당","-",VLOOKUP(G467,자격증backdata!A:E,5,0))</f>
        <v>한국사</v>
      </c>
      <c r="O467" s="29">
        <f>IF(L467="비해당","-",IF(M467=1,VLOOKUP(G467,자격증backdata!A:E,4,0),0))</f>
        <v>3</v>
      </c>
      <c r="P467" s="29">
        <f t="shared" si="44"/>
        <v>3</v>
      </c>
      <c r="Q467" s="29">
        <f t="shared" si="45"/>
        <v>3</v>
      </c>
      <c r="R467" s="29">
        <f t="shared" si="46"/>
        <v>6</v>
      </c>
      <c r="S467" s="29">
        <f t="shared" si="47"/>
        <v>0</v>
      </c>
    </row>
    <row r="468" spans="1:19" ht="39.950000000000003" customHeight="1" x14ac:dyDescent="0.3">
      <c r="A468" s="29">
        <f t="shared" si="42"/>
        <v>282</v>
      </c>
      <c r="B468" s="29" t="s">
        <v>4142</v>
      </c>
      <c r="C468" s="29" t="s">
        <v>4143</v>
      </c>
      <c r="D468" s="4" t="s">
        <v>317</v>
      </c>
      <c r="E468" s="30" t="s">
        <v>318</v>
      </c>
      <c r="F468" s="29">
        <f t="shared" si="43"/>
        <v>2</v>
      </c>
      <c r="G468" s="29" t="s">
        <v>568</v>
      </c>
      <c r="H468" s="29" t="s">
        <v>459</v>
      </c>
      <c r="I468" s="29" t="s">
        <v>4153</v>
      </c>
      <c r="J468" s="29" t="s">
        <v>4154</v>
      </c>
      <c r="L468" s="29" t="s">
        <v>312</v>
      </c>
      <c r="M468" s="29">
        <f>IF(L468="비해당","-",VLOOKUP(G468,자격증backdata!A:E,3,0))</f>
        <v>1</v>
      </c>
      <c r="N468" s="29" t="str">
        <f>IF(L468="비해당","-",VLOOKUP(G468,자격증backdata!A:E,5,0))</f>
        <v>국가기술</v>
      </c>
      <c r="O468" s="29">
        <f>IF(L468="비해당","-",IF(M468=1,VLOOKUP(G468,자격증backdata!A:E,4,0),0))</f>
        <v>3</v>
      </c>
      <c r="P468" s="29">
        <f t="shared" si="44"/>
        <v>3</v>
      </c>
      <c r="Q468" s="29">
        <f t="shared" si="45"/>
        <v>3</v>
      </c>
      <c r="R468" s="29">
        <f t="shared" si="46"/>
        <v>6</v>
      </c>
      <c r="S468" s="29">
        <f t="shared" si="47"/>
        <v>0</v>
      </c>
    </row>
    <row r="469" spans="1:19" ht="39.950000000000003" customHeight="1" x14ac:dyDescent="0.3">
      <c r="A469" s="4">
        <f t="shared" si="42"/>
        <v>283</v>
      </c>
      <c r="B469" s="4" t="s">
        <v>4155</v>
      </c>
      <c r="C469" s="4" t="s">
        <v>4156</v>
      </c>
      <c r="D469" s="4" t="s">
        <v>317</v>
      </c>
      <c r="E469" s="28" t="s">
        <v>318</v>
      </c>
      <c r="F469" s="4">
        <f t="shared" si="43"/>
        <v>1</v>
      </c>
      <c r="G469" s="4" t="s">
        <v>612</v>
      </c>
      <c r="H469" s="4" t="s">
        <v>296</v>
      </c>
      <c r="I469" s="4" t="s">
        <v>4164</v>
      </c>
      <c r="J469" s="4" t="s">
        <v>4165</v>
      </c>
      <c r="L469" s="4" t="s">
        <v>312</v>
      </c>
      <c r="M469" s="4">
        <f>IF(L469="비해당","-",VLOOKUP(G469,자격증backdata!A:E,3,0))</f>
        <v>1</v>
      </c>
      <c r="N469" s="4" t="str">
        <f>IF(L469="비해당","-",VLOOKUP(G469,자격증backdata!A:E,5,0))</f>
        <v>한국사</v>
      </c>
      <c r="O469" s="4">
        <f>IF(L469="비해당","-",IF(M469=1,VLOOKUP(G469,자격증backdata!A:E,4,0),0))</f>
        <v>1</v>
      </c>
      <c r="P469" s="4">
        <f t="shared" si="44"/>
        <v>1</v>
      </c>
      <c r="Q469" s="4">
        <f t="shared" si="45"/>
        <v>0</v>
      </c>
      <c r="R469" s="4">
        <f t="shared" si="46"/>
        <v>1</v>
      </c>
      <c r="S469" s="4">
        <f t="shared" si="47"/>
        <v>0</v>
      </c>
    </row>
    <row r="470" spans="1:19" ht="39.950000000000003" customHeight="1" x14ac:dyDescent="0.3">
      <c r="A470" s="29">
        <f t="shared" si="42"/>
        <v>284</v>
      </c>
      <c r="B470" s="29" t="s">
        <v>4167</v>
      </c>
      <c r="C470" s="29" t="s">
        <v>4168</v>
      </c>
      <c r="D470" s="4" t="s">
        <v>317</v>
      </c>
      <c r="E470" s="30" t="s">
        <v>318</v>
      </c>
      <c r="F470" s="29">
        <f t="shared" si="43"/>
        <v>1</v>
      </c>
      <c r="G470" s="29" t="s">
        <v>295</v>
      </c>
      <c r="H470" s="29" t="s">
        <v>296</v>
      </c>
      <c r="I470" s="29" t="s">
        <v>4174</v>
      </c>
      <c r="J470" s="29" t="s">
        <v>544</v>
      </c>
      <c r="L470" s="29" t="s">
        <v>312</v>
      </c>
      <c r="M470" s="29">
        <f>IF(L470="비해당","-",VLOOKUP(G470,자격증backdata!A:E,3,0))</f>
        <v>1</v>
      </c>
      <c r="N470" s="29" t="str">
        <f>IF(L470="비해당","-",VLOOKUP(G470,자격증backdata!A:E,5,0))</f>
        <v>한국사</v>
      </c>
      <c r="O470" s="29">
        <f>IF(L470="비해당","-",IF(M470=1,VLOOKUP(G470,자격증backdata!A:E,4,0),0))</f>
        <v>5</v>
      </c>
      <c r="P470" s="29">
        <f t="shared" si="44"/>
        <v>5</v>
      </c>
      <c r="Q470" s="29">
        <f t="shared" si="45"/>
        <v>3</v>
      </c>
      <c r="R470" s="29">
        <f t="shared" si="46"/>
        <v>8</v>
      </c>
      <c r="S470" s="29">
        <f t="shared" si="47"/>
        <v>0</v>
      </c>
    </row>
    <row r="471" spans="1:19" ht="39.950000000000003" customHeight="1" x14ac:dyDescent="0.3">
      <c r="A471" s="29">
        <f t="shared" si="42"/>
        <v>284</v>
      </c>
      <c r="B471" s="29" t="s">
        <v>4167</v>
      </c>
      <c r="C471" s="29" t="s">
        <v>4168</v>
      </c>
      <c r="D471" s="4" t="s">
        <v>317</v>
      </c>
      <c r="E471" s="30" t="s">
        <v>318</v>
      </c>
      <c r="F471" s="29">
        <f t="shared" si="43"/>
        <v>2</v>
      </c>
      <c r="G471" s="29" t="s">
        <v>568</v>
      </c>
      <c r="H471" s="29" t="s">
        <v>459</v>
      </c>
      <c r="I471" s="29" t="s">
        <v>4175</v>
      </c>
      <c r="J471" s="29" t="s">
        <v>595</v>
      </c>
      <c r="L471" s="29" t="s">
        <v>312</v>
      </c>
      <c r="M471" s="29">
        <f>IF(L471="비해당","-",VLOOKUP(G471,자격증backdata!A:E,3,0))</f>
        <v>1</v>
      </c>
      <c r="N471" s="29" t="str">
        <f>IF(L471="비해당","-",VLOOKUP(G471,자격증backdata!A:E,5,0))</f>
        <v>국가기술</v>
      </c>
      <c r="O471" s="29">
        <f>IF(L471="비해당","-",IF(M471=1,VLOOKUP(G471,자격증backdata!A:E,4,0),0))</f>
        <v>3</v>
      </c>
      <c r="P471" s="29">
        <f t="shared" si="44"/>
        <v>5</v>
      </c>
      <c r="Q471" s="29">
        <f t="shared" si="45"/>
        <v>3</v>
      </c>
      <c r="R471" s="29">
        <f t="shared" si="46"/>
        <v>8</v>
      </c>
      <c r="S471" s="29">
        <f t="shared" si="47"/>
        <v>0</v>
      </c>
    </row>
    <row r="472" spans="1:19" ht="39.950000000000003" customHeight="1" x14ac:dyDescent="0.3">
      <c r="A472" s="4">
        <f t="shared" si="42"/>
        <v>285</v>
      </c>
      <c r="B472" s="4" t="s">
        <v>4316</v>
      </c>
      <c r="C472" s="4" t="s">
        <v>4317</v>
      </c>
      <c r="D472" s="4" t="s">
        <v>317</v>
      </c>
      <c r="E472" s="28" t="s">
        <v>318</v>
      </c>
      <c r="F472" s="4">
        <f t="shared" si="43"/>
        <v>1</v>
      </c>
      <c r="G472" s="4" t="s">
        <v>366</v>
      </c>
      <c r="H472" s="4" t="s">
        <v>367</v>
      </c>
      <c r="I472" s="4" t="s">
        <v>4326</v>
      </c>
      <c r="J472" s="4" t="s">
        <v>2535</v>
      </c>
      <c r="L472" s="4" t="s">
        <v>312</v>
      </c>
      <c r="M472" s="4">
        <f>IF(L472="비해당","-",VLOOKUP(G472,자격증backdata!A:E,3,0))</f>
        <v>1</v>
      </c>
      <c r="N472" s="4" t="str">
        <f>IF(L472="비해당","-",VLOOKUP(G472,자격증backdata!A:E,5,0))</f>
        <v>국가기술</v>
      </c>
      <c r="O472" s="4">
        <f>IF(L472="비해당","-",IF(M472=1,VLOOKUP(G472,자격증backdata!A:E,4,0),0))</f>
        <v>3</v>
      </c>
      <c r="P472" s="4">
        <f t="shared" si="44"/>
        <v>0</v>
      </c>
      <c r="Q472" s="4">
        <f t="shared" si="45"/>
        <v>5</v>
      </c>
      <c r="R472" s="4">
        <f t="shared" si="46"/>
        <v>5</v>
      </c>
      <c r="S472" s="4">
        <f t="shared" si="47"/>
        <v>0</v>
      </c>
    </row>
    <row r="473" spans="1:19" ht="39.950000000000003" customHeight="1" x14ac:dyDescent="0.3">
      <c r="A473" s="4">
        <f t="shared" si="42"/>
        <v>285</v>
      </c>
      <c r="B473" s="4" t="s">
        <v>4316</v>
      </c>
      <c r="C473" s="4" t="s">
        <v>4317</v>
      </c>
      <c r="D473" s="4" t="s">
        <v>317</v>
      </c>
      <c r="E473" s="28" t="s">
        <v>318</v>
      </c>
      <c r="F473" s="4">
        <f t="shared" si="43"/>
        <v>2</v>
      </c>
      <c r="G473" s="4" t="s">
        <v>458</v>
      </c>
      <c r="H473" s="4" t="s">
        <v>459</v>
      </c>
      <c r="I473" s="4" t="s">
        <v>4327</v>
      </c>
      <c r="J473" s="4" t="s">
        <v>3406</v>
      </c>
      <c r="L473" s="4" t="s">
        <v>312</v>
      </c>
      <c r="M473" s="4">
        <f>IF(L473="비해당","-",VLOOKUP(G473,자격증backdata!A:E,3,0))</f>
        <v>1</v>
      </c>
      <c r="N473" s="4" t="str">
        <f>IF(L473="비해당","-",VLOOKUP(G473,자격증backdata!A:E,5,0))</f>
        <v>국가기술</v>
      </c>
      <c r="O473" s="4">
        <f>IF(L473="비해당","-",IF(M473=1,VLOOKUP(G473,자격증backdata!A:E,4,0),0))</f>
        <v>5</v>
      </c>
      <c r="P473" s="4">
        <f t="shared" si="44"/>
        <v>0</v>
      </c>
      <c r="Q473" s="4">
        <f t="shared" si="45"/>
        <v>5</v>
      </c>
      <c r="R473" s="4">
        <f t="shared" si="46"/>
        <v>5</v>
      </c>
      <c r="S473" s="4">
        <f t="shared" si="47"/>
        <v>0</v>
      </c>
    </row>
    <row r="474" spans="1:19" ht="39.950000000000003" customHeight="1" x14ac:dyDescent="0.3">
      <c r="A474" s="29">
        <f t="shared" si="42"/>
        <v>286</v>
      </c>
      <c r="B474" s="29" t="s">
        <v>4469</v>
      </c>
      <c r="C474" s="29" t="s">
        <v>4470</v>
      </c>
      <c r="D474" s="4" t="s">
        <v>317</v>
      </c>
      <c r="E474" s="30" t="s">
        <v>318</v>
      </c>
      <c r="F474" s="29">
        <f t="shared" si="43"/>
        <v>1</v>
      </c>
      <c r="G474" s="29" t="s">
        <v>11687</v>
      </c>
      <c r="H474" s="29" t="s">
        <v>277</v>
      </c>
      <c r="I474" s="29" t="s">
        <v>277</v>
      </c>
      <c r="J474" s="29" t="s">
        <v>277</v>
      </c>
      <c r="L474" s="29" t="s">
        <v>312</v>
      </c>
      <c r="M474" s="29">
        <f>IF(L474="비해당","-",VLOOKUP(G474,자격증backdata!A:E,3,0))</f>
        <v>0</v>
      </c>
      <c r="N474" s="29" t="str">
        <f>IF(L474="비해당","-",VLOOKUP(G474,자격증backdata!A:E,5,0))</f>
        <v>-</v>
      </c>
      <c r="O474" s="29">
        <f>IF(L474="비해당","-",IF(M474=1,VLOOKUP(G474,자격증backdata!A:E,4,0),0))</f>
        <v>0</v>
      </c>
      <c r="P474" s="29">
        <f t="shared" si="44"/>
        <v>0</v>
      </c>
      <c r="Q474" s="29">
        <f t="shared" si="45"/>
        <v>0</v>
      </c>
      <c r="R474" s="29">
        <f t="shared" si="46"/>
        <v>0</v>
      </c>
      <c r="S474" s="29">
        <f t="shared" si="47"/>
        <v>0</v>
      </c>
    </row>
    <row r="475" spans="1:19" ht="39.950000000000003" customHeight="1" x14ac:dyDescent="0.3">
      <c r="A475" s="4">
        <f t="shared" si="42"/>
        <v>287</v>
      </c>
      <c r="B475" s="4" t="s">
        <v>4484</v>
      </c>
      <c r="C475" s="4" t="s">
        <v>4485</v>
      </c>
      <c r="D475" s="4" t="s">
        <v>317</v>
      </c>
      <c r="E475" s="28" t="s">
        <v>318</v>
      </c>
      <c r="F475" s="4">
        <f t="shared" si="43"/>
        <v>1</v>
      </c>
      <c r="G475" s="4" t="s">
        <v>11687</v>
      </c>
      <c r="H475" s="4" t="s">
        <v>277</v>
      </c>
      <c r="I475" s="4" t="s">
        <v>277</v>
      </c>
      <c r="J475" s="4" t="s">
        <v>277</v>
      </c>
      <c r="L475" s="4" t="s">
        <v>312</v>
      </c>
      <c r="M475" s="4">
        <f>IF(L475="비해당","-",VLOOKUP(G475,자격증backdata!A:E,3,0))</f>
        <v>0</v>
      </c>
      <c r="N475" s="4" t="str">
        <f>IF(L475="비해당","-",VLOOKUP(G475,자격증backdata!A:E,5,0))</f>
        <v>-</v>
      </c>
      <c r="O475" s="4">
        <f>IF(L475="비해당","-",IF(M475=1,VLOOKUP(G475,자격증backdata!A:E,4,0),0))</f>
        <v>0</v>
      </c>
      <c r="P475" s="4">
        <f t="shared" si="44"/>
        <v>0</v>
      </c>
      <c r="Q475" s="4">
        <f t="shared" si="45"/>
        <v>0</v>
      </c>
      <c r="R475" s="4">
        <f t="shared" si="46"/>
        <v>0</v>
      </c>
      <c r="S475" s="4">
        <f t="shared" si="47"/>
        <v>0</v>
      </c>
    </row>
    <row r="476" spans="1:19" ht="39.950000000000003" customHeight="1" x14ac:dyDescent="0.3">
      <c r="A476" s="29">
        <f t="shared" si="42"/>
        <v>288</v>
      </c>
      <c r="B476" s="29" t="s">
        <v>4501</v>
      </c>
      <c r="C476" s="29" t="s">
        <v>4502</v>
      </c>
      <c r="D476" s="4" t="s">
        <v>317</v>
      </c>
      <c r="E476" s="30" t="s">
        <v>318</v>
      </c>
      <c r="F476" s="29">
        <f t="shared" si="43"/>
        <v>1</v>
      </c>
      <c r="G476" s="29" t="s">
        <v>2533</v>
      </c>
      <c r="H476" s="29" t="s">
        <v>367</v>
      </c>
      <c r="I476" s="29" t="s">
        <v>4511</v>
      </c>
      <c r="J476" s="29" t="s">
        <v>4512</v>
      </c>
      <c r="L476" s="29" t="s">
        <v>312</v>
      </c>
      <c r="M476" s="29">
        <f>IF(L476="비해당","-",VLOOKUP(G476,자격증backdata!A:E,3,0))</f>
        <v>1</v>
      </c>
      <c r="N476" s="29" t="str">
        <f>IF(L476="비해당","-",VLOOKUP(G476,자격증backdata!A:E,5,0))</f>
        <v>국가기술</v>
      </c>
      <c r="O476" s="29">
        <f>IF(L476="비해당","-",IF(M476=1,VLOOKUP(G476,자격증backdata!A:E,4,0),0))</f>
        <v>5</v>
      </c>
      <c r="P476" s="29">
        <f t="shared" si="44"/>
        <v>5</v>
      </c>
      <c r="Q476" s="29">
        <f t="shared" si="45"/>
        <v>5</v>
      </c>
      <c r="R476" s="29">
        <f t="shared" si="46"/>
        <v>10</v>
      </c>
      <c r="S476" s="29">
        <f t="shared" si="47"/>
        <v>0</v>
      </c>
    </row>
    <row r="477" spans="1:19" ht="39.950000000000003" customHeight="1" x14ac:dyDescent="0.3">
      <c r="A477" s="29">
        <f t="shared" si="42"/>
        <v>288</v>
      </c>
      <c r="B477" s="29" t="s">
        <v>4501</v>
      </c>
      <c r="C477" s="29" t="s">
        <v>4502</v>
      </c>
      <c r="D477" s="4" t="s">
        <v>317</v>
      </c>
      <c r="E477" s="30" t="s">
        <v>318</v>
      </c>
      <c r="F477" s="29">
        <f t="shared" si="43"/>
        <v>2</v>
      </c>
      <c r="G477" s="29" t="s">
        <v>295</v>
      </c>
      <c r="H477" s="29" t="s">
        <v>296</v>
      </c>
      <c r="I477" s="29" t="s">
        <v>4513</v>
      </c>
      <c r="J477" s="29" t="s">
        <v>1020</v>
      </c>
      <c r="L477" s="29" t="s">
        <v>312</v>
      </c>
      <c r="M477" s="29">
        <f>IF(L477="비해당","-",VLOOKUP(G477,자격증backdata!A:E,3,0))</f>
        <v>1</v>
      </c>
      <c r="N477" s="29" t="str">
        <f>IF(L477="비해당","-",VLOOKUP(G477,자격증backdata!A:E,5,0))</f>
        <v>한국사</v>
      </c>
      <c r="O477" s="29">
        <f>IF(L477="비해당","-",IF(M477=1,VLOOKUP(G477,자격증backdata!A:E,4,0),0))</f>
        <v>5</v>
      </c>
      <c r="P477" s="29">
        <f t="shared" si="44"/>
        <v>5</v>
      </c>
      <c r="Q477" s="29">
        <f t="shared" si="45"/>
        <v>5</v>
      </c>
      <c r="R477" s="29">
        <f t="shared" si="46"/>
        <v>10</v>
      </c>
      <c r="S477" s="29">
        <f t="shared" si="47"/>
        <v>0</v>
      </c>
    </row>
    <row r="478" spans="1:19" ht="39.950000000000003" customHeight="1" x14ac:dyDescent="0.3">
      <c r="A478" s="4">
        <f t="shared" si="42"/>
        <v>289</v>
      </c>
      <c r="B478" s="4" t="s">
        <v>4584</v>
      </c>
      <c r="C478" s="4" t="s">
        <v>4585</v>
      </c>
      <c r="D478" s="4" t="s">
        <v>317</v>
      </c>
      <c r="E478" s="28" t="s">
        <v>318</v>
      </c>
      <c r="F478" s="4">
        <f t="shared" si="43"/>
        <v>1</v>
      </c>
      <c r="G478" s="4" t="s">
        <v>458</v>
      </c>
      <c r="H478" s="4" t="s">
        <v>459</v>
      </c>
      <c r="I478" s="4" t="s">
        <v>4600</v>
      </c>
      <c r="J478" s="4" t="s">
        <v>4601</v>
      </c>
      <c r="L478" s="4" t="s">
        <v>312</v>
      </c>
      <c r="M478" s="4">
        <f>IF(L478="비해당","-",VLOOKUP(G478,자격증backdata!A:E,3,0))</f>
        <v>1</v>
      </c>
      <c r="N478" s="4" t="str">
        <f>IF(L478="비해당","-",VLOOKUP(G478,자격증backdata!A:E,5,0))</f>
        <v>국가기술</v>
      </c>
      <c r="O478" s="4">
        <f>IF(L478="비해당","-",IF(M478=1,VLOOKUP(G478,자격증backdata!A:E,4,0),0))</f>
        <v>5</v>
      </c>
      <c r="P478" s="4">
        <f t="shared" si="44"/>
        <v>3</v>
      </c>
      <c r="Q478" s="4">
        <f t="shared" si="45"/>
        <v>5</v>
      </c>
      <c r="R478" s="4">
        <f t="shared" si="46"/>
        <v>8</v>
      </c>
      <c r="S478" s="4">
        <f t="shared" si="47"/>
        <v>0</v>
      </c>
    </row>
    <row r="479" spans="1:19" ht="39.950000000000003" customHeight="1" x14ac:dyDescent="0.3">
      <c r="A479" s="4">
        <f t="shared" si="42"/>
        <v>289</v>
      </c>
      <c r="B479" s="4" t="s">
        <v>4584</v>
      </c>
      <c r="C479" s="4" t="s">
        <v>4585</v>
      </c>
      <c r="D479" s="4" t="s">
        <v>317</v>
      </c>
      <c r="E479" s="28" t="s">
        <v>318</v>
      </c>
      <c r="F479" s="4">
        <f t="shared" si="43"/>
        <v>2</v>
      </c>
      <c r="G479" s="4" t="s">
        <v>803</v>
      </c>
      <c r="H479" s="4" t="s">
        <v>296</v>
      </c>
      <c r="I479" s="4" t="s">
        <v>4602</v>
      </c>
      <c r="J479" s="4" t="s">
        <v>2800</v>
      </c>
      <c r="L479" s="4" t="s">
        <v>312</v>
      </c>
      <c r="M479" s="4">
        <f>IF(L479="비해당","-",VLOOKUP(G479,자격증backdata!A:E,3,0))</f>
        <v>1</v>
      </c>
      <c r="N479" s="4" t="str">
        <f>IF(L479="비해당","-",VLOOKUP(G479,자격증backdata!A:E,5,0))</f>
        <v>한국사</v>
      </c>
      <c r="O479" s="4">
        <f>IF(L479="비해당","-",IF(M479=1,VLOOKUP(G479,자격증backdata!A:E,4,0),0))</f>
        <v>3</v>
      </c>
      <c r="P479" s="4">
        <f t="shared" si="44"/>
        <v>3</v>
      </c>
      <c r="Q479" s="4">
        <f t="shared" si="45"/>
        <v>5</v>
      </c>
      <c r="R479" s="4">
        <f t="shared" si="46"/>
        <v>8</v>
      </c>
      <c r="S479" s="4">
        <f t="shared" si="47"/>
        <v>0</v>
      </c>
    </row>
    <row r="480" spans="1:19" ht="39.950000000000003" customHeight="1" x14ac:dyDescent="0.3">
      <c r="A480" s="29">
        <f t="shared" si="42"/>
        <v>290</v>
      </c>
      <c r="B480" s="29" t="s">
        <v>4636</v>
      </c>
      <c r="C480" s="29" t="s">
        <v>4637</v>
      </c>
      <c r="D480" s="4" t="s">
        <v>317</v>
      </c>
      <c r="E480" s="30" t="s">
        <v>318</v>
      </c>
      <c r="F480" s="29">
        <f t="shared" si="43"/>
        <v>1</v>
      </c>
      <c r="G480" s="29" t="s">
        <v>458</v>
      </c>
      <c r="H480" s="29" t="s">
        <v>459</v>
      </c>
      <c r="I480" s="29" t="s">
        <v>4643</v>
      </c>
      <c r="J480" s="29" t="s">
        <v>776</v>
      </c>
      <c r="L480" s="29" t="s">
        <v>312</v>
      </c>
      <c r="M480" s="29">
        <f>IF(L480="비해당","-",VLOOKUP(G480,자격증backdata!A:E,3,0))</f>
        <v>1</v>
      </c>
      <c r="N480" s="29" t="str">
        <f>IF(L480="비해당","-",VLOOKUP(G480,자격증backdata!A:E,5,0))</f>
        <v>국가기술</v>
      </c>
      <c r="O480" s="29">
        <f>IF(L480="비해당","-",IF(M480=1,VLOOKUP(G480,자격증backdata!A:E,4,0),0))</f>
        <v>5</v>
      </c>
      <c r="P480" s="29">
        <f t="shared" si="44"/>
        <v>0</v>
      </c>
      <c r="Q480" s="29">
        <f t="shared" si="45"/>
        <v>5</v>
      </c>
      <c r="R480" s="29">
        <f t="shared" si="46"/>
        <v>5</v>
      </c>
      <c r="S480" s="29">
        <f t="shared" si="47"/>
        <v>0</v>
      </c>
    </row>
    <row r="481" spans="1:19" ht="39.950000000000003" customHeight="1" x14ac:dyDescent="0.3">
      <c r="A481" s="29">
        <f t="shared" si="42"/>
        <v>290</v>
      </c>
      <c r="B481" s="29" t="s">
        <v>4636</v>
      </c>
      <c r="C481" s="29" t="s">
        <v>4637</v>
      </c>
      <c r="D481" s="4" t="s">
        <v>317</v>
      </c>
      <c r="E481" s="30" t="s">
        <v>318</v>
      </c>
      <c r="F481" s="29">
        <f t="shared" si="43"/>
        <v>2</v>
      </c>
      <c r="G481" s="29" t="s">
        <v>1196</v>
      </c>
      <c r="H481" s="29" t="s">
        <v>292</v>
      </c>
      <c r="I481" s="29" t="s">
        <v>4644</v>
      </c>
      <c r="J481" s="29" t="s">
        <v>1984</v>
      </c>
      <c r="L481" s="29" t="s">
        <v>312</v>
      </c>
      <c r="M481" s="29">
        <f>IF(L481="비해당","-",VLOOKUP(G481,자격증backdata!A:E,3,0))</f>
        <v>0</v>
      </c>
      <c r="N481" s="29" t="str">
        <f>IF(L481="비해당","-",VLOOKUP(G481,자격증backdata!A:E,5,0))</f>
        <v>-</v>
      </c>
      <c r="O481" s="29">
        <f>IF(L481="비해당","-",IF(M481=1,VLOOKUP(G481,자격증backdata!A:E,4,0),0))</f>
        <v>0</v>
      </c>
      <c r="P481" s="29">
        <f t="shared" si="44"/>
        <v>0</v>
      </c>
      <c r="Q481" s="29">
        <f t="shared" si="45"/>
        <v>5</v>
      </c>
      <c r="R481" s="29">
        <f t="shared" si="46"/>
        <v>5</v>
      </c>
      <c r="S481" s="29">
        <f t="shared" si="47"/>
        <v>0</v>
      </c>
    </row>
    <row r="482" spans="1:19" ht="39.950000000000003" customHeight="1" x14ac:dyDescent="0.3">
      <c r="A482" s="4">
        <f t="shared" si="42"/>
        <v>291</v>
      </c>
      <c r="B482" s="4" t="s">
        <v>4721</v>
      </c>
      <c r="C482" s="4" t="s">
        <v>4722</v>
      </c>
      <c r="D482" s="4" t="s">
        <v>317</v>
      </c>
      <c r="E482" s="28" t="s">
        <v>318</v>
      </c>
      <c r="F482" s="4">
        <f t="shared" si="43"/>
        <v>1</v>
      </c>
      <c r="G482" s="4" t="s">
        <v>1500</v>
      </c>
      <c r="H482" s="4" t="s">
        <v>367</v>
      </c>
      <c r="I482" s="4" t="s">
        <v>4727</v>
      </c>
      <c r="J482" s="4" t="s">
        <v>4728</v>
      </c>
      <c r="L482" s="4" t="s">
        <v>312</v>
      </c>
      <c r="M482" s="4">
        <f>IF(L482="비해당","-",VLOOKUP(G482,자격증backdata!A:E,3,0))</f>
        <v>1</v>
      </c>
      <c r="N482" s="4" t="str">
        <f>IF(L482="비해당","-",VLOOKUP(G482,자격증backdata!A:E,5,0))</f>
        <v>국가기술</v>
      </c>
      <c r="O482" s="4">
        <f>IF(L482="비해당","-",IF(M482=1,VLOOKUP(G482,자격증backdata!A:E,4,0),0))</f>
        <v>5</v>
      </c>
      <c r="P482" s="4">
        <f t="shared" si="44"/>
        <v>0</v>
      </c>
      <c r="Q482" s="4">
        <f t="shared" si="45"/>
        <v>5</v>
      </c>
      <c r="R482" s="4">
        <f t="shared" si="46"/>
        <v>5</v>
      </c>
      <c r="S482" s="4">
        <f t="shared" si="47"/>
        <v>0</v>
      </c>
    </row>
    <row r="483" spans="1:19" ht="39.950000000000003" customHeight="1" x14ac:dyDescent="0.3">
      <c r="A483" s="29">
        <f t="shared" si="42"/>
        <v>292</v>
      </c>
      <c r="B483" s="29" t="s">
        <v>4730</v>
      </c>
      <c r="C483" s="29" t="s">
        <v>4731</v>
      </c>
      <c r="D483" s="4" t="s">
        <v>317</v>
      </c>
      <c r="E483" s="30" t="s">
        <v>318</v>
      </c>
      <c r="F483" s="29">
        <f t="shared" si="43"/>
        <v>1</v>
      </c>
      <c r="G483" s="29" t="s">
        <v>3028</v>
      </c>
      <c r="H483" s="29" t="s">
        <v>4737</v>
      </c>
      <c r="I483" s="29" t="s">
        <v>277</v>
      </c>
      <c r="J483" s="29" t="s">
        <v>2886</v>
      </c>
      <c r="L483" s="29" t="s">
        <v>312</v>
      </c>
      <c r="M483" s="29">
        <f>IF(L483="비해당","-",VLOOKUP(G483,자격증backdata!A:E,3,0))</f>
        <v>0</v>
      </c>
      <c r="N483" s="29" t="str">
        <f>IF(L483="비해당","-",VLOOKUP(G483,자격증backdata!A:E,5,0))</f>
        <v>-</v>
      </c>
      <c r="O483" s="29">
        <f>IF(L483="비해당","-",IF(M483=1,VLOOKUP(G483,자격증backdata!A:E,4,0),0))</f>
        <v>0</v>
      </c>
      <c r="P483" s="29">
        <f t="shared" si="44"/>
        <v>0</v>
      </c>
      <c r="Q483" s="29">
        <f t="shared" si="45"/>
        <v>0</v>
      </c>
      <c r="R483" s="29">
        <f t="shared" si="46"/>
        <v>0</v>
      </c>
      <c r="S483" s="29">
        <f t="shared" si="47"/>
        <v>0</v>
      </c>
    </row>
    <row r="484" spans="1:19" ht="39.950000000000003" customHeight="1" x14ac:dyDescent="0.3">
      <c r="A484" s="4">
        <f t="shared" si="42"/>
        <v>293</v>
      </c>
      <c r="B484" s="4" t="s">
        <v>4827</v>
      </c>
      <c r="C484" s="4" t="s">
        <v>4828</v>
      </c>
      <c r="D484" s="4" t="s">
        <v>317</v>
      </c>
      <c r="E484" s="28" t="s">
        <v>318</v>
      </c>
      <c r="F484" s="4">
        <f t="shared" si="43"/>
        <v>1</v>
      </c>
      <c r="G484" s="4" t="s">
        <v>458</v>
      </c>
      <c r="H484" s="4" t="s">
        <v>459</v>
      </c>
      <c r="I484" s="4" t="s">
        <v>4834</v>
      </c>
      <c r="J484" s="4" t="s">
        <v>4835</v>
      </c>
      <c r="L484" s="4" t="s">
        <v>312</v>
      </c>
      <c r="M484" s="4">
        <f>IF(L484="비해당","-",VLOOKUP(G484,자격증backdata!A:E,3,0))</f>
        <v>1</v>
      </c>
      <c r="N484" s="4" t="str">
        <f>IF(L484="비해당","-",VLOOKUP(G484,자격증backdata!A:E,5,0))</f>
        <v>국가기술</v>
      </c>
      <c r="O484" s="4">
        <f>IF(L484="비해당","-",IF(M484=1,VLOOKUP(G484,자격증backdata!A:E,4,0),0))</f>
        <v>5</v>
      </c>
      <c r="P484" s="4">
        <f t="shared" si="44"/>
        <v>5</v>
      </c>
      <c r="Q484" s="4">
        <f t="shared" si="45"/>
        <v>5</v>
      </c>
      <c r="R484" s="4">
        <f t="shared" si="46"/>
        <v>10</v>
      </c>
      <c r="S484" s="4">
        <f t="shared" si="47"/>
        <v>0</v>
      </c>
    </row>
    <row r="485" spans="1:19" ht="39.950000000000003" customHeight="1" x14ac:dyDescent="0.3">
      <c r="A485" s="4">
        <f t="shared" si="42"/>
        <v>293</v>
      </c>
      <c r="B485" s="4" t="s">
        <v>4827</v>
      </c>
      <c r="C485" s="4" t="s">
        <v>4828</v>
      </c>
      <c r="D485" s="4" t="s">
        <v>317</v>
      </c>
      <c r="E485" s="28" t="s">
        <v>318</v>
      </c>
      <c r="F485" s="4">
        <f t="shared" si="43"/>
        <v>2</v>
      </c>
      <c r="G485" s="4" t="s">
        <v>295</v>
      </c>
      <c r="H485" s="4" t="s">
        <v>296</v>
      </c>
      <c r="I485" s="4" t="s">
        <v>4836</v>
      </c>
      <c r="J485" s="4" t="s">
        <v>463</v>
      </c>
      <c r="L485" s="4" t="s">
        <v>312</v>
      </c>
      <c r="M485" s="4">
        <f>IF(L485="비해당","-",VLOOKUP(G485,자격증backdata!A:E,3,0))</f>
        <v>1</v>
      </c>
      <c r="N485" s="4" t="str">
        <f>IF(L485="비해당","-",VLOOKUP(G485,자격증backdata!A:E,5,0))</f>
        <v>한국사</v>
      </c>
      <c r="O485" s="4">
        <f>IF(L485="비해당","-",IF(M485=1,VLOOKUP(G485,자격증backdata!A:E,4,0),0))</f>
        <v>5</v>
      </c>
      <c r="P485" s="4">
        <f t="shared" si="44"/>
        <v>5</v>
      </c>
      <c r="Q485" s="4">
        <f t="shared" si="45"/>
        <v>5</v>
      </c>
      <c r="R485" s="4">
        <f t="shared" si="46"/>
        <v>10</v>
      </c>
      <c r="S485" s="4">
        <f t="shared" si="47"/>
        <v>0</v>
      </c>
    </row>
    <row r="486" spans="1:19" ht="39.950000000000003" customHeight="1" x14ac:dyDescent="0.3">
      <c r="A486" s="29">
        <f t="shared" si="42"/>
        <v>294</v>
      </c>
      <c r="B486" s="29" t="s">
        <v>4848</v>
      </c>
      <c r="C486" s="29" t="s">
        <v>4849</v>
      </c>
      <c r="D486" s="4" t="s">
        <v>317</v>
      </c>
      <c r="E486" s="30" t="s">
        <v>318</v>
      </c>
      <c r="F486" s="29">
        <f t="shared" si="43"/>
        <v>1</v>
      </c>
      <c r="G486" s="29" t="s">
        <v>1500</v>
      </c>
      <c r="H486" s="29" t="s">
        <v>367</v>
      </c>
      <c r="I486" s="29" t="s">
        <v>4856</v>
      </c>
      <c r="J486" s="29" t="s">
        <v>4857</v>
      </c>
      <c r="L486" s="29" t="s">
        <v>312</v>
      </c>
      <c r="M486" s="29">
        <f>IF(L486="비해당","-",VLOOKUP(G486,자격증backdata!A:E,3,0))</f>
        <v>1</v>
      </c>
      <c r="N486" s="29" t="str">
        <f>IF(L486="비해당","-",VLOOKUP(G486,자격증backdata!A:E,5,0))</f>
        <v>국가기술</v>
      </c>
      <c r="O486" s="29">
        <f>IF(L486="비해당","-",IF(M486=1,VLOOKUP(G486,자격증backdata!A:E,4,0),0))</f>
        <v>5</v>
      </c>
      <c r="P486" s="29">
        <f t="shared" si="44"/>
        <v>3</v>
      </c>
      <c r="Q486" s="29">
        <f t="shared" si="45"/>
        <v>5</v>
      </c>
      <c r="R486" s="29">
        <f t="shared" si="46"/>
        <v>8</v>
      </c>
      <c r="S486" s="29">
        <f t="shared" si="47"/>
        <v>0</v>
      </c>
    </row>
    <row r="487" spans="1:19" ht="39.950000000000003" customHeight="1" x14ac:dyDescent="0.3">
      <c r="A487" s="29">
        <f t="shared" si="42"/>
        <v>294</v>
      </c>
      <c r="B487" s="29" t="s">
        <v>4848</v>
      </c>
      <c r="C487" s="29" t="s">
        <v>4849</v>
      </c>
      <c r="D487" s="4" t="s">
        <v>317</v>
      </c>
      <c r="E487" s="30" t="s">
        <v>318</v>
      </c>
      <c r="F487" s="29">
        <f t="shared" si="43"/>
        <v>2</v>
      </c>
      <c r="G487" s="29" t="s">
        <v>803</v>
      </c>
      <c r="H487" s="29" t="s">
        <v>296</v>
      </c>
      <c r="I487" s="29" t="s">
        <v>4858</v>
      </c>
      <c r="J487" s="29" t="s">
        <v>1638</v>
      </c>
      <c r="L487" s="29" t="s">
        <v>312</v>
      </c>
      <c r="M487" s="29">
        <f>IF(L487="비해당","-",VLOOKUP(G487,자격증backdata!A:E,3,0))</f>
        <v>1</v>
      </c>
      <c r="N487" s="29" t="str">
        <f>IF(L487="비해당","-",VLOOKUP(G487,자격증backdata!A:E,5,0))</f>
        <v>한국사</v>
      </c>
      <c r="O487" s="29">
        <f>IF(L487="비해당","-",IF(M487=1,VLOOKUP(G487,자격증backdata!A:E,4,0),0))</f>
        <v>3</v>
      </c>
      <c r="P487" s="29">
        <f t="shared" si="44"/>
        <v>3</v>
      </c>
      <c r="Q487" s="29">
        <f t="shared" si="45"/>
        <v>5</v>
      </c>
      <c r="R487" s="29">
        <f t="shared" si="46"/>
        <v>8</v>
      </c>
      <c r="S487" s="29">
        <f t="shared" si="47"/>
        <v>0</v>
      </c>
    </row>
    <row r="488" spans="1:19" ht="39.950000000000003" customHeight="1" x14ac:dyDescent="0.3">
      <c r="A488" s="4">
        <f t="shared" si="42"/>
        <v>295</v>
      </c>
      <c r="B488" s="4" t="s">
        <v>4871</v>
      </c>
      <c r="C488" s="4" t="s">
        <v>4872</v>
      </c>
      <c r="D488" s="4" t="s">
        <v>317</v>
      </c>
      <c r="E488" s="28" t="s">
        <v>318</v>
      </c>
      <c r="F488" s="4">
        <f t="shared" si="43"/>
        <v>1</v>
      </c>
      <c r="G488" s="4" t="s">
        <v>568</v>
      </c>
      <c r="H488" s="4" t="s">
        <v>459</v>
      </c>
      <c r="I488" s="4" t="s">
        <v>4877</v>
      </c>
      <c r="J488" s="4" t="s">
        <v>567</v>
      </c>
      <c r="L488" s="4" t="s">
        <v>312</v>
      </c>
      <c r="M488" s="4">
        <f>IF(L488="비해당","-",VLOOKUP(G488,자격증backdata!A:E,3,0))</f>
        <v>1</v>
      </c>
      <c r="N488" s="4" t="str">
        <f>IF(L488="비해당","-",VLOOKUP(G488,자격증backdata!A:E,5,0))</f>
        <v>국가기술</v>
      </c>
      <c r="O488" s="4">
        <f>IF(L488="비해당","-",IF(M488=1,VLOOKUP(G488,자격증backdata!A:E,4,0),0))</f>
        <v>3</v>
      </c>
      <c r="P488" s="4">
        <f t="shared" si="44"/>
        <v>0</v>
      </c>
      <c r="Q488" s="4">
        <f t="shared" si="45"/>
        <v>3</v>
      </c>
      <c r="R488" s="4">
        <f t="shared" si="46"/>
        <v>3</v>
      </c>
      <c r="S488" s="4">
        <f t="shared" si="47"/>
        <v>0</v>
      </c>
    </row>
    <row r="489" spans="1:19" ht="39.950000000000003" customHeight="1" x14ac:dyDescent="0.3">
      <c r="A489" s="29">
        <f t="shared" si="42"/>
        <v>296</v>
      </c>
      <c r="B489" s="29" t="s">
        <v>4879</v>
      </c>
      <c r="C489" s="29" t="s">
        <v>4880</v>
      </c>
      <c r="D489" s="4" t="s">
        <v>317</v>
      </c>
      <c r="E489" s="30" t="s">
        <v>318</v>
      </c>
      <c r="F489" s="29">
        <f t="shared" si="43"/>
        <v>1</v>
      </c>
      <c r="G489" s="29" t="s">
        <v>2533</v>
      </c>
      <c r="H489" s="29" t="s">
        <v>367</v>
      </c>
      <c r="I489" s="29" t="s">
        <v>4887</v>
      </c>
      <c r="J489" s="29" t="s">
        <v>4888</v>
      </c>
      <c r="L489" s="29" t="s">
        <v>312</v>
      </c>
      <c r="M489" s="29">
        <f>IF(L489="비해당","-",VLOOKUP(G489,자격증backdata!A:E,3,0))</f>
        <v>1</v>
      </c>
      <c r="N489" s="29" t="str">
        <f>IF(L489="비해당","-",VLOOKUP(G489,자격증backdata!A:E,5,0))</f>
        <v>국가기술</v>
      </c>
      <c r="O489" s="29">
        <f>IF(L489="비해당","-",IF(M489=1,VLOOKUP(G489,자격증backdata!A:E,4,0),0))</f>
        <v>5</v>
      </c>
      <c r="P489" s="29">
        <f t="shared" si="44"/>
        <v>5</v>
      </c>
      <c r="Q489" s="29">
        <f t="shared" si="45"/>
        <v>5</v>
      </c>
      <c r="R489" s="29">
        <f t="shared" si="46"/>
        <v>10</v>
      </c>
      <c r="S489" s="29">
        <f t="shared" si="47"/>
        <v>0</v>
      </c>
    </row>
    <row r="490" spans="1:19" ht="39.950000000000003" customHeight="1" x14ac:dyDescent="0.3">
      <c r="A490" s="29">
        <f t="shared" si="42"/>
        <v>296</v>
      </c>
      <c r="B490" s="29" t="s">
        <v>4879</v>
      </c>
      <c r="C490" s="29" t="s">
        <v>4880</v>
      </c>
      <c r="D490" s="4" t="s">
        <v>317</v>
      </c>
      <c r="E490" s="30" t="s">
        <v>318</v>
      </c>
      <c r="F490" s="29">
        <f t="shared" si="43"/>
        <v>2</v>
      </c>
      <c r="G490" s="29" t="s">
        <v>295</v>
      </c>
      <c r="H490" s="29" t="s">
        <v>296</v>
      </c>
      <c r="I490" s="29" t="s">
        <v>4889</v>
      </c>
      <c r="J490" s="29" t="s">
        <v>294</v>
      </c>
      <c r="L490" s="29" t="s">
        <v>312</v>
      </c>
      <c r="M490" s="29">
        <f>IF(L490="비해당","-",VLOOKUP(G490,자격증backdata!A:E,3,0))</f>
        <v>1</v>
      </c>
      <c r="N490" s="29" t="str">
        <f>IF(L490="비해당","-",VLOOKUP(G490,자격증backdata!A:E,5,0))</f>
        <v>한국사</v>
      </c>
      <c r="O490" s="29">
        <f>IF(L490="비해당","-",IF(M490=1,VLOOKUP(G490,자격증backdata!A:E,4,0),0))</f>
        <v>5</v>
      </c>
      <c r="P490" s="29">
        <f t="shared" si="44"/>
        <v>5</v>
      </c>
      <c r="Q490" s="29">
        <f t="shared" si="45"/>
        <v>5</v>
      </c>
      <c r="R490" s="29">
        <f t="shared" si="46"/>
        <v>10</v>
      </c>
      <c r="S490" s="29">
        <f t="shared" si="47"/>
        <v>0</v>
      </c>
    </row>
    <row r="491" spans="1:19" ht="39.950000000000003" customHeight="1" x14ac:dyDescent="0.3">
      <c r="A491" s="4">
        <f t="shared" si="42"/>
        <v>297</v>
      </c>
      <c r="B491" s="4" t="s">
        <v>4930</v>
      </c>
      <c r="C491" s="4" t="s">
        <v>4931</v>
      </c>
      <c r="D491" s="4" t="s">
        <v>317</v>
      </c>
      <c r="E491" s="28" t="s">
        <v>318</v>
      </c>
      <c r="F491" s="4">
        <f t="shared" si="43"/>
        <v>1</v>
      </c>
      <c r="G491" s="4" t="s">
        <v>295</v>
      </c>
      <c r="H491" s="4" t="s">
        <v>296</v>
      </c>
      <c r="I491" s="4" t="s">
        <v>4946</v>
      </c>
      <c r="J491" s="4" t="s">
        <v>4569</v>
      </c>
      <c r="L491" s="4" t="s">
        <v>312</v>
      </c>
      <c r="M491" s="4">
        <f>IF(L491="비해당","-",VLOOKUP(G491,자격증backdata!A:E,3,0))</f>
        <v>1</v>
      </c>
      <c r="N491" s="4" t="str">
        <f>IF(L491="비해당","-",VLOOKUP(G491,자격증backdata!A:E,5,0))</f>
        <v>한국사</v>
      </c>
      <c r="O491" s="4">
        <f>IF(L491="비해당","-",IF(M491=1,VLOOKUP(G491,자격증backdata!A:E,4,0),0))</f>
        <v>5</v>
      </c>
      <c r="P491" s="4">
        <f t="shared" si="44"/>
        <v>5</v>
      </c>
      <c r="Q491" s="4">
        <f t="shared" si="45"/>
        <v>0</v>
      </c>
      <c r="R491" s="4">
        <f t="shared" si="46"/>
        <v>5</v>
      </c>
      <c r="S491" s="4">
        <f t="shared" si="47"/>
        <v>0</v>
      </c>
    </row>
    <row r="492" spans="1:19" ht="39.950000000000003" customHeight="1" x14ac:dyDescent="0.3">
      <c r="A492" s="29">
        <f t="shared" si="42"/>
        <v>298</v>
      </c>
      <c r="B492" s="29" t="s">
        <v>4947</v>
      </c>
      <c r="C492" s="29" t="s">
        <v>4948</v>
      </c>
      <c r="D492" s="4" t="s">
        <v>317</v>
      </c>
      <c r="E492" s="30" t="s">
        <v>318</v>
      </c>
      <c r="F492" s="29">
        <f t="shared" si="43"/>
        <v>1</v>
      </c>
      <c r="G492" s="29" t="s">
        <v>295</v>
      </c>
      <c r="H492" s="29" t="s">
        <v>296</v>
      </c>
      <c r="I492" s="29" t="s">
        <v>4954</v>
      </c>
      <c r="J492" s="29" t="s">
        <v>600</v>
      </c>
      <c r="L492" s="29" t="s">
        <v>312</v>
      </c>
      <c r="M492" s="29">
        <f>IF(L492="비해당","-",VLOOKUP(G492,자격증backdata!A:E,3,0))</f>
        <v>1</v>
      </c>
      <c r="N492" s="29" t="str">
        <f>IF(L492="비해당","-",VLOOKUP(G492,자격증backdata!A:E,5,0))</f>
        <v>한국사</v>
      </c>
      <c r="O492" s="29">
        <f>IF(L492="비해당","-",IF(M492=1,VLOOKUP(G492,자격증backdata!A:E,4,0),0))</f>
        <v>5</v>
      </c>
      <c r="P492" s="29">
        <f t="shared" si="44"/>
        <v>5</v>
      </c>
      <c r="Q492" s="29">
        <f t="shared" si="45"/>
        <v>5</v>
      </c>
      <c r="R492" s="29">
        <f t="shared" si="46"/>
        <v>10</v>
      </c>
      <c r="S492" s="29">
        <f t="shared" si="47"/>
        <v>0</v>
      </c>
    </row>
    <row r="493" spans="1:19" ht="39.950000000000003" customHeight="1" x14ac:dyDescent="0.3">
      <c r="A493" s="29">
        <f t="shared" si="42"/>
        <v>298</v>
      </c>
      <c r="B493" s="29" t="s">
        <v>4947</v>
      </c>
      <c r="C493" s="29" t="s">
        <v>4948</v>
      </c>
      <c r="D493" s="4" t="s">
        <v>317</v>
      </c>
      <c r="E493" s="30" t="s">
        <v>318</v>
      </c>
      <c r="F493" s="29">
        <f t="shared" si="43"/>
        <v>2</v>
      </c>
      <c r="G493" s="29" t="s">
        <v>2533</v>
      </c>
      <c r="H493" s="29" t="s">
        <v>367</v>
      </c>
      <c r="I493" s="29" t="s">
        <v>4955</v>
      </c>
      <c r="J493" s="29" t="s">
        <v>1217</v>
      </c>
      <c r="L493" s="29" t="s">
        <v>312</v>
      </c>
      <c r="M493" s="29">
        <f>IF(L493="비해당","-",VLOOKUP(G493,자격증backdata!A:E,3,0))</f>
        <v>1</v>
      </c>
      <c r="N493" s="29" t="str">
        <f>IF(L493="비해당","-",VLOOKUP(G493,자격증backdata!A:E,5,0))</f>
        <v>국가기술</v>
      </c>
      <c r="O493" s="29">
        <f>IF(L493="비해당","-",IF(M493=1,VLOOKUP(G493,자격증backdata!A:E,4,0),0))</f>
        <v>5</v>
      </c>
      <c r="P493" s="29">
        <f t="shared" si="44"/>
        <v>5</v>
      </c>
      <c r="Q493" s="29">
        <f t="shared" si="45"/>
        <v>5</v>
      </c>
      <c r="R493" s="29">
        <f t="shared" si="46"/>
        <v>10</v>
      </c>
      <c r="S493" s="29">
        <f t="shared" si="47"/>
        <v>0</v>
      </c>
    </row>
    <row r="494" spans="1:19" ht="39.950000000000003" customHeight="1" x14ac:dyDescent="0.3">
      <c r="A494" s="4">
        <f t="shared" si="42"/>
        <v>299</v>
      </c>
      <c r="B494" s="4" t="s">
        <v>4956</v>
      </c>
      <c r="C494" s="4" t="s">
        <v>4957</v>
      </c>
      <c r="D494" s="4" t="s">
        <v>317</v>
      </c>
      <c r="E494" s="28" t="s">
        <v>318</v>
      </c>
      <c r="F494" s="4">
        <f t="shared" si="43"/>
        <v>1</v>
      </c>
      <c r="G494" s="4" t="s">
        <v>568</v>
      </c>
      <c r="H494" s="4" t="s">
        <v>459</v>
      </c>
      <c r="I494" s="4" t="s">
        <v>4964</v>
      </c>
      <c r="J494" s="4" t="s">
        <v>4965</v>
      </c>
      <c r="L494" s="4" t="s">
        <v>312</v>
      </c>
      <c r="M494" s="4">
        <f>IF(L494="비해당","-",VLOOKUP(G494,자격증backdata!A:E,3,0))</f>
        <v>1</v>
      </c>
      <c r="N494" s="4" t="str">
        <f>IF(L494="비해당","-",VLOOKUP(G494,자격증backdata!A:E,5,0))</f>
        <v>국가기술</v>
      </c>
      <c r="O494" s="4">
        <f>IF(L494="비해당","-",IF(M494=1,VLOOKUP(G494,자격증backdata!A:E,4,0),0))</f>
        <v>3</v>
      </c>
      <c r="P494" s="4">
        <f t="shared" si="44"/>
        <v>0</v>
      </c>
      <c r="Q494" s="4">
        <f t="shared" si="45"/>
        <v>3</v>
      </c>
      <c r="R494" s="4">
        <f t="shared" si="46"/>
        <v>3</v>
      </c>
      <c r="S494" s="4">
        <f t="shared" si="47"/>
        <v>0</v>
      </c>
    </row>
    <row r="495" spans="1:19" ht="39.950000000000003" customHeight="1" x14ac:dyDescent="0.3">
      <c r="A495" s="29">
        <f t="shared" si="42"/>
        <v>300</v>
      </c>
      <c r="B495" s="29" t="s">
        <v>5015</v>
      </c>
      <c r="C495" s="29" t="s">
        <v>5016</v>
      </c>
      <c r="D495" s="4" t="s">
        <v>317</v>
      </c>
      <c r="E495" s="30" t="s">
        <v>318</v>
      </c>
      <c r="F495" s="29">
        <f t="shared" si="43"/>
        <v>1</v>
      </c>
      <c r="G495" s="29" t="s">
        <v>295</v>
      </c>
      <c r="H495" s="29" t="s">
        <v>296</v>
      </c>
      <c r="I495" s="29" t="s">
        <v>5022</v>
      </c>
      <c r="J495" s="29" t="s">
        <v>2617</v>
      </c>
      <c r="L495" s="29" t="s">
        <v>312</v>
      </c>
      <c r="M495" s="29">
        <f>IF(L495="비해당","-",VLOOKUP(G495,자격증backdata!A:E,3,0))</f>
        <v>1</v>
      </c>
      <c r="N495" s="29" t="str">
        <f>IF(L495="비해당","-",VLOOKUP(G495,자격증backdata!A:E,5,0))</f>
        <v>한국사</v>
      </c>
      <c r="O495" s="29">
        <f>IF(L495="비해당","-",IF(M495=1,VLOOKUP(G495,자격증backdata!A:E,4,0),0))</f>
        <v>5</v>
      </c>
      <c r="P495" s="29">
        <f t="shared" si="44"/>
        <v>5</v>
      </c>
      <c r="Q495" s="29">
        <f t="shared" si="45"/>
        <v>0</v>
      </c>
      <c r="R495" s="29">
        <f t="shared" si="46"/>
        <v>5</v>
      </c>
      <c r="S495" s="29">
        <f t="shared" si="47"/>
        <v>0</v>
      </c>
    </row>
    <row r="496" spans="1:19" ht="39.950000000000003" customHeight="1" x14ac:dyDescent="0.3">
      <c r="A496" s="4">
        <f t="shared" si="42"/>
        <v>301</v>
      </c>
      <c r="B496" s="4" t="s">
        <v>5033</v>
      </c>
      <c r="C496" s="4" t="s">
        <v>5034</v>
      </c>
      <c r="D496" s="4" t="s">
        <v>317</v>
      </c>
      <c r="E496" s="28" t="s">
        <v>318</v>
      </c>
      <c r="F496" s="4">
        <f t="shared" si="43"/>
        <v>1</v>
      </c>
      <c r="G496" s="4" t="s">
        <v>458</v>
      </c>
      <c r="H496" s="4" t="s">
        <v>459</v>
      </c>
      <c r="I496" s="4" t="s">
        <v>5041</v>
      </c>
      <c r="J496" s="4" t="s">
        <v>4548</v>
      </c>
      <c r="L496" s="4" t="s">
        <v>312</v>
      </c>
      <c r="M496" s="4">
        <f>IF(L496="비해당","-",VLOOKUP(G496,자격증backdata!A:E,3,0))</f>
        <v>1</v>
      </c>
      <c r="N496" s="4" t="str">
        <f>IF(L496="비해당","-",VLOOKUP(G496,자격증backdata!A:E,5,0))</f>
        <v>국가기술</v>
      </c>
      <c r="O496" s="4">
        <f>IF(L496="비해당","-",IF(M496=1,VLOOKUP(G496,자격증backdata!A:E,4,0),0))</f>
        <v>5</v>
      </c>
      <c r="P496" s="4">
        <f t="shared" si="44"/>
        <v>5</v>
      </c>
      <c r="Q496" s="4">
        <f t="shared" si="45"/>
        <v>5</v>
      </c>
      <c r="R496" s="4">
        <f t="shared" si="46"/>
        <v>10</v>
      </c>
      <c r="S496" s="4">
        <f t="shared" si="47"/>
        <v>0</v>
      </c>
    </row>
    <row r="497" spans="1:19" ht="39.950000000000003" customHeight="1" x14ac:dyDescent="0.3">
      <c r="A497" s="4">
        <f t="shared" si="42"/>
        <v>301</v>
      </c>
      <c r="B497" s="4" t="s">
        <v>5033</v>
      </c>
      <c r="C497" s="4" t="s">
        <v>5034</v>
      </c>
      <c r="D497" s="4" t="s">
        <v>317</v>
      </c>
      <c r="E497" s="28" t="s">
        <v>318</v>
      </c>
      <c r="F497" s="4">
        <f t="shared" si="43"/>
        <v>2</v>
      </c>
      <c r="G497" s="4" t="s">
        <v>295</v>
      </c>
      <c r="H497" s="4" t="s">
        <v>296</v>
      </c>
      <c r="I497" s="4" t="s">
        <v>5042</v>
      </c>
      <c r="J497" s="4" t="s">
        <v>1020</v>
      </c>
      <c r="L497" s="4" t="s">
        <v>312</v>
      </c>
      <c r="M497" s="4">
        <f>IF(L497="비해당","-",VLOOKUP(G497,자격증backdata!A:E,3,0))</f>
        <v>1</v>
      </c>
      <c r="N497" s="4" t="str">
        <f>IF(L497="비해당","-",VLOOKUP(G497,자격증backdata!A:E,5,0))</f>
        <v>한국사</v>
      </c>
      <c r="O497" s="4">
        <f>IF(L497="비해당","-",IF(M497=1,VLOOKUP(G497,자격증backdata!A:E,4,0),0))</f>
        <v>5</v>
      </c>
      <c r="P497" s="4">
        <f t="shared" si="44"/>
        <v>5</v>
      </c>
      <c r="Q497" s="4">
        <f t="shared" si="45"/>
        <v>5</v>
      </c>
      <c r="R497" s="4">
        <f t="shared" si="46"/>
        <v>10</v>
      </c>
      <c r="S497" s="4">
        <f t="shared" si="47"/>
        <v>0</v>
      </c>
    </row>
    <row r="498" spans="1:19" ht="39.950000000000003" customHeight="1" x14ac:dyDescent="0.3">
      <c r="A498" s="29">
        <f t="shared" si="42"/>
        <v>302</v>
      </c>
      <c r="B498" s="29" t="s">
        <v>5064</v>
      </c>
      <c r="C498" s="29" t="s">
        <v>5065</v>
      </c>
      <c r="D498" s="4" t="s">
        <v>317</v>
      </c>
      <c r="E498" s="30" t="s">
        <v>318</v>
      </c>
      <c r="F498" s="29">
        <f t="shared" si="43"/>
        <v>1</v>
      </c>
      <c r="G498" s="29" t="s">
        <v>366</v>
      </c>
      <c r="H498" s="29" t="s">
        <v>367</v>
      </c>
      <c r="I498" s="29" t="s">
        <v>5074</v>
      </c>
      <c r="J498" s="29" t="s">
        <v>2857</v>
      </c>
      <c r="L498" s="29" t="s">
        <v>312</v>
      </c>
      <c r="M498" s="29">
        <f>IF(L498="비해당","-",VLOOKUP(G498,자격증backdata!A:E,3,0))</f>
        <v>1</v>
      </c>
      <c r="N498" s="29" t="str">
        <f>IF(L498="비해당","-",VLOOKUP(G498,자격증backdata!A:E,5,0))</f>
        <v>국가기술</v>
      </c>
      <c r="O498" s="29">
        <f>IF(L498="비해당","-",IF(M498=1,VLOOKUP(G498,자격증backdata!A:E,4,0),0))</f>
        <v>3</v>
      </c>
      <c r="P498" s="29">
        <f t="shared" si="44"/>
        <v>5</v>
      </c>
      <c r="Q498" s="29">
        <f t="shared" si="45"/>
        <v>3</v>
      </c>
      <c r="R498" s="29">
        <f t="shared" si="46"/>
        <v>8</v>
      </c>
      <c r="S498" s="29">
        <f t="shared" si="47"/>
        <v>0</v>
      </c>
    </row>
    <row r="499" spans="1:19" ht="39.950000000000003" customHeight="1" x14ac:dyDescent="0.3">
      <c r="A499" s="29">
        <f t="shared" si="42"/>
        <v>302</v>
      </c>
      <c r="B499" s="29" t="s">
        <v>5064</v>
      </c>
      <c r="C499" s="29" t="s">
        <v>5065</v>
      </c>
      <c r="D499" s="4" t="s">
        <v>317</v>
      </c>
      <c r="E499" s="30" t="s">
        <v>318</v>
      </c>
      <c r="F499" s="29">
        <f t="shared" si="43"/>
        <v>2</v>
      </c>
      <c r="G499" s="29" t="s">
        <v>295</v>
      </c>
      <c r="H499" s="29" t="s">
        <v>296</v>
      </c>
      <c r="I499" s="29" t="s">
        <v>5075</v>
      </c>
      <c r="J499" s="29" t="s">
        <v>1268</v>
      </c>
      <c r="L499" s="29" t="s">
        <v>312</v>
      </c>
      <c r="M499" s="29">
        <f>IF(L499="비해당","-",VLOOKUP(G499,자격증backdata!A:E,3,0))</f>
        <v>1</v>
      </c>
      <c r="N499" s="29" t="str">
        <f>IF(L499="비해당","-",VLOOKUP(G499,자격증backdata!A:E,5,0))</f>
        <v>한국사</v>
      </c>
      <c r="O499" s="29">
        <f>IF(L499="비해당","-",IF(M499=1,VLOOKUP(G499,자격증backdata!A:E,4,0),0))</f>
        <v>5</v>
      </c>
      <c r="P499" s="29">
        <f t="shared" si="44"/>
        <v>5</v>
      </c>
      <c r="Q499" s="29">
        <f t="shared" si="45"/>
        <v>3</v>
      </c>
      <c r="R499" s="29">
        <f t="shared" si="46"/>
        <v>8</v>
      </c>
      <c r="S499" s="29">
        <f t="shared" si="47"/>
        <v>0</v>
      </c>
    </row>
    <row r="500" spans="1:19" ht="39.950000000000003" customHeight="1" x14ac:dyDescent="0.3">
      <c r="A500" s="4">
        <f t="shared" si="42"/>
        <v>303</v>
      </c>
      <c r="B500" s="4" t="s">
        <v>5209</v>
      </c>
      <c r="C500" s="4" t="s">
        <v>5210</v>
      </c>
      <c r="D500" s="4" t="s">
        <v>317</v>
      </c>
      <c r="E500" s="28" t="s">
        <v>318</v>
      </c>
      <c r="F500" s="4">
        <f t="shared" si="43"/>
        <v>1</v>
      </c>
      <c r="G500" s="4" t="s">
        <v>2324</v>
      </c>
      <c r="H500" s="4" t="s">
        <v>367</v>
      </c>
      <c r="I500" s="4" t="s">
        <v>5215</v>
      </c>
      <c r="J500" s="4" t="s">
        <v>5216</v>
      </c>
      <c r="L500" s="4" t="s">
        <v>312</v>
      </c>
      <c r="M500" s="4">
        <f>IF(L500="비해당","-",VLOOKUP(G500,자격증backdata!A:E,3,0))</f>
        <v>1</v>
      </c>
      <c r="N500" s="4" t="str">
        <f>IF(L500="비해당","-",VLOOKUP(G500,자격증backdata!A:E,5,0))</f>
        <v>국가기술</v>
      </c>
      <c r="O500" s="4">
        <f>IF(L500="비해당","-",IF(M500=1,VLOOKUP(G500,자격증backdata!A:E,4,0),0))</f>
        <v>5</v>
      </c>
      <c r="P500" s="4">
        <f t="shared" si="44"/>
        <v>0</v>
      </c>
      <c r="Q500" s="4">
        <f t="shared" si="45"/>
        <v>5</v>
      </c>
      <c r="R500" s="4">
        <f t="shared" si="46"/>
        <v>5</v>
      </c>
      <c r="S500" s="4">
        <f t="shared" si="47"/>
        <v>0</v>
      </c>
    </row>
    <row r="501" spans="1:19" ht="39.950000000000003" customHeight="1" x14ac:dyDescent="0.3">
      <c r="A501" s="4">
        <f t="shared" si="42"/>
        <v>303</v>
      </c>
      <c r="B501" s="4" t="s">
        <v>5209</v>
      </c>
      <c r="C501" s="4" t="s">
        <v>5210</v>
      </c>
      <c r="D501" s="4" t="s">
        <v>317</v>
      </c>
      <c r="E501" s="28" t="s">
        <v>318</v>
      </c>
      <c r="F501" s="4">
        <f t="shared" si="43"/>
        <v>2</v>
      </c>
      <c r="G501" s="4" t="s">
        <v>458</v>
      </c>
      <c r="H501" s="4" t="s">
        <v>1170</v>
      </c>
      <c r="I501" s="4" t="s">
        <v>5217</v>
      </c>
      <c r="J501" s="4" t="s">
        <v>4185</v>
      </c>
      <c r="L501" s="4" t="s">
        <v>312</v>
      </c>
      <c r="M501" s="4">
        <f>IF(L501="비해당","-",VLOOKUP(G501,자격증backdata!A:E,3,0))</f>
        <v>1</v>
      </c>
      <c r="N501" s="4" t="str">
        <f>IF(L501="비해당","-",VLOOKUP(G501,자격증backdata!A:E,5,0))</f>
        <v>국가기술</v>
      </c>
      <c r="O501" s="4">
        <f>IF(L501="비해당","-",IF(M501=1,VLOOKUP(G501,자격증backdata!A:E,4,0),0))</f>
        <v>5</v>
      </c>
      <c r="P501" s="4">
        <f t="shared" si="44"/>
        <v>0</v>
      </c>
      <c r="Q501" s="4">
        <f t="shared" si="45"/>
        <v>5</v>
      </c>
      <c r="R501" s="4">
        <f t="shared" si="46"/>
        <v>5</v>
      </c>
      <c r="S501" s="4">
        <f t="shared" si="47"/>
        <v>0</v>
      </c>
    </row>
    <row r="502" spans="1:19" ht="39.950000000000003" customHeight="1" x14ac:dyDescent="0.3">
      <c r="A502" s="29">
        <f t="shared" si="42"/>
        <v>304</v>
      </c>
      <c r="B502" s="29" t="s">
        <v>5295</v>
      </c>
      <c r="C502" s="29" t="s">
        <v>5296</v>
      </c>
      <c r="D502" s="4" t="s">
        <v>317</v>
      </c>
      <c r="E502" s="30" t="s">
        <v>318</v>
      </c>
      <c r="F502" s="29">
        <f t="shared" si="43"/>
        <v>1</v>
      </c>
      <c r="G502" s="29" t="s">
        <v>458</v>
      </c>
      <c r="H502" s="29" t="s">
        <v>459</v>
      </c>
      <c r="I502" s="29" t="s">
        <v>5302</v>
      </c>
      <c r="J502" s="29" t="s">
        <v>3783</v>
      </c>
      <c r="L502" s="29" t="s">
        <v>312</v>
      </c>
      <c r="M502" s="29">
        <f>IF(L502="비해당","-",VLOOKUP(G502,자격증backdata!A:E,3,0))</f>
        <v>1</v>
      </c>
      <c r="N502" s="29" t="str">
        <f>IF(L502="비해당","-",VLOOKUP(G502,자격증backdata!A:E,5,0))</f>
        <v>국가기술</v>
      </c>
      <c r="O502" s="29">
        <f>IF(L502="비해당","-",IF(M502=1,VLOOKUP(G502,자격증backdata!A:E,4,0),0))</f>
        <v>5</v>
      </c>
      <c r="P502" s="29">
        <f t="shared" si="44"/>
        <v>5</v>
      </c>
      <c r="Q502" s="29">
        <f t="shared" si="45"/>
        <v>5</v>
      </c>
      <c r="R502" s="29">
        <f t="shared" si="46"/>
        <v>10</v>
      </c>
      <c r="S502" s="29">
        <f t="shared" si="47"/>
        <v>0</v>
      </c>
    </row>
    <row r="503" spans="1:19" ht="39.950000000000003" customHeight="1" x14ac:dyDescent="0.3">
      <c r="A503" s="29">
        <f t="shared" si="42"/>
        <v>304</v>
      </c>
      <c r="B503" s="29" t="s">
        <v>5295</v>
      </c>
      <c r="C503" s="29" t="s">
        <v>5296</v>
      </c>
      <c r="D503" s="4" t="s">
        <v>317</v>
      </c>
      <c r="E503" s="30" t="s">
        <v>318</v>
      </c>
      <c r="F503" s="29">
        <f t="shared" si="43"/>
        <v>2</v>
      </c>
      <c r="G503" s="29" t="s">
        <v>295</v>
      </c>
      <c r="H503" s="29" t="s">
        <v>296</v>
      </c>
      <c r="I503" s="29" t="s">
        <v>5303</v>
      </c>
      <c r="J503" s="29" t="s">
        <v>324</v>
      </c>
      <c r="L503" s="29" t="s">
        <v>312</v>
      </c>
      <c r="M503" s="29">
        <f>IF(L503="비해당","-",VLOOKUP(G503,자격증backdata!A:E,3,0))</f>
        <v>1</v>
      </c>
      <c r="N503" s="29" t="str">
        <f>IF(L503="비해당","-",VLOOKUP(G503,자격증backdata!A:E,5,0))</f>
        <v>한국사</v>
      </c>
      <c r="O503" s="29">
        <f>IF(L503="비해당","-",IF(M503=1,VLOOKUP(G503,자격증backdata!A:E,4,0),0))</f>
        <v>5</v>
      </c>
      <c r="P503" s="29">
        <f t="shared" si="44"/>
        <v>5</v>
      </c>
      <c r="Q503" s="29">
        <f t="shared" si="45"/>
        <v>5</v>
      </c>
      <c r="R503" s="29">
        <f t="shared" si="46"/>
        <v>10</v>
      </c>
      <c r="S503" s="29">
        <f t="shared" si="47"/>
        <v>0</v>
      </c>
    </row>
    <row r="504" spans="1:19" ht="39.950000000000003" customHeight="1" x14ac:dyDescent="0.3">
      <c r="A504" s="4">
        <f t="shared" si="42"/>
        <v>305</v>
      </c>
      <c r="B504" s="4" t="s">
        <v>5347</v>
      </c>
      <c r="C504" s="4" t="s">
        <v>5348</v>
      </c>
      <c r="D504" s="4" t="s">
        <v>317</v>
      </c>
      <c r="E504" s="28" t="s">
        <v>318</v>
      </c>
      <c r="F504" s="4">
        <f t="shared" si="43"/>
        <v>1</v>
      </c>
      <c r="G504" s="4" t="s">
        <v>11687</v>
      </c>
      <c r="H504" s="4" t="s">
        <v>277</v>
      </c>
      <c r="I504" s="4" t="s">
        <v>277</v>
      </c>
      <c r="J504" s="4" t="s">
        <v>277</v>
      </c>
      <c r="L504" s="4" t="s">
        <v>312</v>
      </c>
      <c r="M504" s="4">
        <f>IF(L504="비해당","-",VLOOKUP(G504,자격증backdata!A:E,3,0))</f>
        <v>0</v>
      </c>
      <c r="N504" s="4" t="str">
        <f>IF(L504="비해당","-",VLOOKUP(G504,자격증backdata!A:E,5,0))</f>
        <v>-</v>
      </c>
      <c r="O504" s="4">
        <f>IF(L504="비해당","-",IF(M504=1,VLOOKUP(G504,자격증backdata!A:E,4,0),0))</f>
        <v>0</v>
      </c>
      <c r="P504" s="4">
        <f t="shared" si="44"/>
        <v>0</v>
      </c>
      <c r="Q504" s="4">
        <f t="shared" si="45"/>
        <v>0</v>
      </c>
      <c r="R504" s="4">
        <f t="shared" si="46"/>
        <v>0</v>
      </c>
      <c r="S504" s="4">
        <f t="shared" si="47"/>
        <v>0</v>
      </c>
    </row>
    <row r="505" spans="1:19" ht="39.950000000000003" customHeight="1" x14ac:dyDescent="0.3">
      <c r="A505" s="29">
        <f t="shared" si="42"/>
        <v>306</v>
      </c>
      <c r="B505" s="29" t="s">
        <v>5434</v>
      </c>
      <c r="C505" s="29" t="s">
        <v>1244</v>
      </c>
      <c r="D505" s="4" t="s">
        <v>317</v>
      </c>
      <c r="E505" s="30" t="s">
        <v>318</v>
      </c>
      <c r="F505" s="29">
        <f t="shared" si="43"/>
        <v>1</v>
      </c>
      <c r="G505" s="29" t="s">
        <v>803</v>
      </c>
      <c r="H505" s="29" t="s">
        <v>296</v>
      </c>
      <c r="I505" s="29" t="s">
        <v>5452</v>
      </c>
      <c r="J505" s="29" t="s">
        <v>3500</v>
      </c>
      <c r="L505" s="29" t="s">
        <v>312</v>
      </c>
      <c r="M505" s="29">
        <f>IF(L505="비해당","-",VLOOKUP(G505,자격증backdata!A:E,3,0))</f>
        <v>1</v>
      </c>
      <c r="N505" s="29" t="str">
        <f>IF(L505="비해당","-",VLOOKUP(G505,자격증backdata!A:E,5,0))</f>
        <v>한국사</v>
      </c>
      <c r="O505" s="29">
        <f>IF(L505="비해당","-",IF(M505=1,VLOOKUP(G505,자격증backdata!A:E,4,0),0))</f>
        <v>3</v>
      </c>
      <c r="P505" s="29">
        <f t="shared" si="44"/>
        <v>3</v>
      </c>
      <c r="Q505" s="29">
        <f t="shared" si="45"/>
        <v>3</v>
      </c>
      <c r="R505" s="29">
        <f t="shared" si="46"/>
        <v>6</v>
      </c>
      <c r="S505" s="29">
        <f t="shared" si="47"/>
        <v>0</v>
      </c>
    </row>
    <row r="506" spans="1:19" ht="39.950000000000003" customHeight="1" x14ac:dyDescent="0.3">
      <c r="A506" s="29">
        <f t="shared" si="42"/>
        <v>306</v>
      </c>
      <c r="B506" s="29" t="s">
        <v>5434</v>
      </c>
      <c r="C506" s="29" t="s">
        <v>1244</v>
      </c>
      <c r="D506" s="4" t="s">
        <v>317</v>
      </c>
      <c r="E506" s="30" t="s">
        <v>318</v>
      </c>
      <c r="F506" s="29">
        <f t="shared" si="43"/>
        <v>2</v>
      </c>
      <c r="G506" s="29" t="s">
        <v>568</v>
      </c>
      <c r="H506" s="29" t="s">
        <v>459</v>
      </c>
      <c r="I506" s="29" t="s">
        <v>5453</v>
      </c>
      <c r="J506" s="29" t="s">
        <v>5454</v>
      </c>
      <c r="L506" s="29" t="s">
        <v>312</v>
      </c>
      <c r="M506" s="29">
        <f>IF(L506="비해당","-",VLOOKUP(G506,자격증backdata!A:E,3,0))</f>
        <v>1</v>
      </c>
      <c r="N506" s="29" t="str">
        <f>IF(L506="비해당","-",VLOOKUP(G506,자격증backdata!A:E,5,0))</f>
        <v>국가기술</v>
      </c>
      <c r="O506" s="29">
        <f>IF(L506="비해당","-",IF(M506=1,VLOOKUP(G506,자격증backdata!A:E,4,0),0))</f>
        <v>3</v>
      </c>
      <c r="P506" s="29">
        <f t="shared" si="44"/>
        <v>3</v>
      </c>
      <c r="Q506" s="29">
        <f t="shared" si="45"/>
        <v>3</v>
      </c>
      <c r="R506" s="29">
        <f t="shared" si="46"/>
        <v>6</v>
      </c>
      <c r="S506" s="29">
        <f t="shared" si="47"/>
        <v>0</v>
      </c>
    </row>
    <row r="507" spans="1:19" ht="39.950000000000003" customHeight="1" x14ac:dyDescent="0.3">
      <c r="A507" s="4">
        <f t="shared" si="42"/>
        <v>307</v>
      </c>
      <c r="B507" s="4" t="s">
        <v>5496</v>
      </c>
      <c r="C507" s="4" t="s">
        <v>5497</v>
      </c>
      <c r="D507" s="4" t="s">
        <v>317</v>
      </c>
      <c r="E507" s="28" t="s">
        <v>318</v>
      </c>
      <c r="F507" s="4">
        <f t="shared" si="43"/>
        <v>1</v>
      </c>
      <c r="G507" s="4" t="s">
        <v>295</v>
      </c>
      <c r="H507" s="4" t="s">
        <v>296</v>
      </c>
      <c r="I507" s="4" t="s">
        <v>5502</v>
      </c>
      <c r="J507" s="4" t="s">
        <v>294</v>
      </c>
      <c r="L507" s="4" t="s">
        <v>312</v>
      </c>
      <c r="M507" s="4">
        <f>IF(L507="비해당","-",VLOOKUP(G507,자격증backdata!A:E,3,0))</f>
        <v>1</v>
      </c>
      <c r="N507" s="4" t="str">
        <f>IF(L507="비해당","-",VLOOKUP(G507,자격증backdata!A:E,5,0))</f>
        <v>한국사</v>
      </c>
      <c r="O507" s="4">
        <f>IF(L507="비해당","-",IF(M507=1,VLOOKUP(G507,자격증backdata!A:E,4,0),0))</f>
        <v>5</v>
      </c>
      <c r="P507" s="4">
        <f t="shared" si="44"/>
        <v>5</v>
      </c>
      <c r="Q507" s="4">
        <f t="shared" si="45"/>
        <v>5</v>
      </c>
      <c r="R507" s="4">
        <f t="shared" si="46"/>
        <v>10</v>
      </c>
      <c r="S507" s="4">
        <f t="shared" si="47"/>
        <v>0</v>
      </c>
    </row>
    <row r="508" spans="1:19" ht="39.950000000000003" customHeight="1" x14ac:dyDescent="0.3">
      <c r="A508" s="4">
        <f t="shared" si="42"/>
        <v>307</v>
      </c>
      <c r="B508" s="4" t="s">
        <v>5496</v>
      </c>
      <c r="C508" s="4" t="s">
        <v>5497</v>
      </c>
      <c r="D508" s="4" t="s">
        <v>317</v>
      </c>
      <c r="E508" s="28" t="s">
        <v>318</v>
      </c>
      <c r="F508" s="4">
        <f t="shared" si="43"/>
        <v>2</v>
      </c>
      <c r="G508" s="4" t="s">
        <v>458</v>
      </c>
      <c r="H508" s="4" t="s">
        <v>459</v>
      </c>
      <c r="I508" s="4" t="s">
        <v>5503</v>
      </c>
      <c r="J508" s="4" t="s">
        <v>4707</v>
      </c>
      <c r="L508" s="4" t="s">
        <v>312</v>
      </c>
      <c r="M508" s="4">
        <f>IF(L508="비해당","-",VLOOKUP(G508,자격증backdata!A:E,3,0))</f>
        <v>1</v>
      </c>
      <c r="N508" s="4" t="str">
        <f>IF(L508="비해당","-",VLOOKUP(G508,자격증backdata!A:E,5,0))</f>
        <v>국가기술</v>
      </c>
      <c r="O508" s="4">
        <f>IF(L508="비해당","-",IF(M508=1,VLOOKUP(G508,자격증backdata!A:E,4,0),0))</f>
        <v>5</v>
      </c>
      <c r="P508" s="4">
        <f t="shared" si="44"/>
        <v>5</v>
      </c>
      <c r="Q508" s="4">
        <f t="shared" si="45"/>
        <v>5</v>
      </c>
      <c r="R508" s="4">
        <f t="shared" si="46"/>
        <v>10</v>
      </c>
      <c r="S508" s="4">
        <f t="shared" si="47"/>
        <v>0</v>
      </c>
    </row>
    <row r="509" spans="1:19" ht="39.950000000000003" customHeight="1" x14ac:dyDescent="0.3">
      <c r="A509" s="29">
        <f t="shared" si="42"/>
        <v>308</v>
      </c>
      <c r="B509" s="29" t="s">
        <v>5553</v>
      </c>
      <c r="C509" s="29" t="s">
        <v>5554</v>
      </c>
      <c r="D509" s="4" t="s">
        <v>317</v>
      </c>
      <c r="E509" s="30" t="s">
        <v>318</v>
      </c>
      <c r="F509" s="29">
        <f t="shared" si="43"/>
        <v>1</v>
      </c>
      <c r="G509" s="29" t="s">
        <v>612</v>
      </c>
      <c r="H509" s="29" t="s">
        <v>296</v>
      </c>
      <c r="I509" s="29" t="s">
        <v>5560</v>
      </c>
      <c r="J509" s="29" t="s">
        <v>4569</v>
      </c>
      <c r="L509" s="29" t="s">
        <v>312</v>
      </c>
      <c r="M509" s="29">
        <f>IF(L509="비해당","-",VLOOKUP(G509,자격증backdata!A:E,3,0))</f>
        <v>1</v>
      </c>
      <c r="N509" s="29" t="str">
        <f>IF(L509="비해당","-",VLOOKUP(G509,자격증backdata!A:E,5,0))</f>
        <v>한국사</v>
      </c>
      <c r="O509" s="29">
        <f>IF(L509="비해당","-",IF(M509=1,VLOOKUP(G509,자격증backdata!A:E,4,0),0))</f>
        <v>1</v>
      </c>
      <c r="P509" s="29">
        <f t="shared" si="44"/>
        <v>1</v>
      </c>
      <c r="Q509" s="29">
        <f t="shared" si="45"/>
        <v>0</v>
      </c>
      <c r="R509" s="29">
        <f t="shared" si="46"/>
        <v>1</v>
      </c>
      <c r="S509" s="29">
        <f t="shared" si="47"/>
        <v>0</v>
      </c>
    </row>
    <row r="510" spans="1:19" ht="39.950000000000003" customHeight="1" x14ac:dyDescent="0.3">
      <c r="A510" s="4">
        <f t="shared" si="42"/>
        <v>309</v>
      </c>
      <c r="B510" s="4" t="s">
        <v>5591</v>
      </c>
      <c r="C510" s="4" t="s">
        <v>5592</v>
      </c>
      <c r="D510" s="4" t="s">
        <v>317</v>
      </c>
      <c r="E510" s="28" t="s">
        <v>318</v>
      </c>
      <c r="F510" s="4">
        <f t="shared" si="43"/>
        <v>1</v>
      </c>
      <c r="G510" s="4" t="s">
        <v>291</v>
      </c>
      <c r="H510" s="4" t="s">
        <v>292</v>
      </c>
      <c r="I510" s="4" t="s">
        <v>5602</v>
      </c>
      <c r="J510" s="4" t="s">
        <v>698</v>
      </c>
      <c r="L510" s="4" t="s">
        <v>312</v>
      </c>
      <c r="M510" s="4">
        <f>IF(L510="비해당","-",VLOOKUP(G510,자격증backdata!A:E,3,0))</f>
        <v>1</v>
      </c>
      <c r="N510" s="4" t="str">
        <f>IF(L510="비해당","-",VLOOKUP(G510,자격증backdata!A:E,5,0))</f>
        <v>국가기술</v>
      </c>
      <c r="O510" s="4">
        <f>IF(L510="비해당","-",IF(M510=1,VLOOKUP(G510,자격증backdata!A:E,4,0),0))</f>
        <v>5</v>
      </c>
      <c r="P510" s="4">
        <f t="shared" si="44"/>
        <v>0</v>
      </c>
      <c r="Q510" s="4">
        <f t="shared" si="45"/>
        <v>5</v>
      </c>
      <c r="R510" s="4">
        <f t="shared" si="46"/>
        <v>5</v>
      </c>
      <c r="S510" s="4">
        <f t="shared" si="47"/>
        <v>0</v>
      </c>
    </row>
    <row r="511" spans="1:19" ht="39.950000000000003" customHeight="1" x14ac:dyDescent="0.3">
      <c r="A511" s="4">
        <f t="shared" si="42"/>
        <v>309</v>
      </c>
      <c r="B511" s="4" t="s">
        <v>5591</v>
      </c>
      <c r="C511" s="4" t="s">
        <v>5592</v>
      </c>
      <c r="D511" s="4" t="s">
        <v>317</v>
      </c>
      <c r="E511" s="28" t="s">
        <v>318</v>
      </c>
      <c r="F511" s="4">
        <f t="shared" si="43"/>
        <v>2</v>
      </c>
      <c r="G511" s="4" t="s">
        <v>366</v>
      </c>
      <c r="H511" s="4" t="s">
        <v>367</v>
      </c>
      <c r="I511" s="4" t="s">
        <v>5603</v>
      </c>
      <c r="J511" s="4" t="s">
        <v>4857</v>
      </c>
      <c r="L511" s="4" t="s">
        <v>312</v>
      </c>
      <c r="M511" s="4">
        <f>IF(L511="비해당","-",VLOOKUP(G511,자격증backdata!A:E,3,0))</f>
        <v>1</v>
      </c>
      <c r="N511" s="4" t="str">
        <f>IF(L511="비해당","-",VLOOKUP(G511,자격증backdata!A:E,5,0))</f>
        <v>국가기술</v>
      </c>
      <c r="O511" s="4">
        <f>IF(L511="비해당","-",IF(M511=1,VLOOKUP(G511,자격증backdata!A:E,4,0),0))</f>
        <v>3</v>
      </c>
      <c r="P511" s="4">
        <f t="shared" si="44"/>
        <v>0</v>
      </c>
      <c r="Q511" s="4">
        <f t="shared" si="45"/>
        <v>5</v>
      </c>
      <c r="R511" s="4">
        <f t="shared" si="46"/>
        <v>5</v>
      </c>
      <c r="S511" s="4">
        <f t="shared" si="47"/>
        <v>0</v>
      </c>
    </row>
    <row r="512" spans="1:19" ht="39.950000000000003" customHeight="1" x14ac:dyDescent="0.3">
      <c r="A512" s="29">
        <f t="shared" si="42"/>
        <v>310</v>
      </c>
      <c r="B512" s="29" t="s">
        <v>5679</v>
      </c>
      <c r="C512" s="29" t="s">
        <v>5680</v>
      </c>
      <c r="D512" s="4" t="s">
        <v>317</v>
      </c>
      <c r="E512" s="30" t="s">
        <v>318</v>
      </c>
      <c r="F512" s="29">
        <f t="shared" si="43"/>
        <v>1</v>
      </c>
      <c r="G512" s="29" t="s">
        <v>1253</v>
      </c>
      <c r="H512" s="29" t="s">
        <v>292</v>
      </c>
      <c r="I512" s="29" t="s">
        <v>5687</v>
      </c>
      <c r="J512" s="29" t="s">
        <v>827</v>
      </c>
      <c r="L512" s="29" t="s">
        <v>312</v>
      </c>
      <c r="M512" s="29">
        <f>IF(L512="비해당","-",VLOOKUP(G512,자격증backdata!A:E,3,0))</f>
        <v>0</v>
      </c>
      <c r="N512" s="29" t="str">
        <f>IF(L512="비해당","-",VLOOKUP(G512,자격증backdata!A:E,5,0))</f>
        <v>-</v>
      </c>
      <c r="O512" s="29">
        <f>IF(L512="비해당","-",IF(M512=1,VLOOKUP(G512,자격증backdata!A:E,4,0),0))</f>
        <v>0</v>
      </c>
      <c r="P512" s="29">
        <f t="shared" si="44"/>
        <v>0</v>
      </c>
      <c r="Q512" s="29">
        <f t="shared" si="45"/>
        <v>0</v>
      </c>
      <c r="R512" s="29">
        <f t="shared" si="46"/>
        <v>0</v>
      </c>
      <c r="S512" s="29">
        <f t="shared" si="47"/>
        <v>0</v>
      </c>
    </row>
    <row r="513" spans="1:19" ht="39.950000000000003" customHeight="1" x14ac:dyDescent="0.3">
      <c r="A513" s="4">
        <f t="shared" si="42"/>
        <v>311</v>
      </c>
      <c r="B513" s="4" t="s">
        <v>5699</v>
      </c>
      <c r="C513" s="4" t="s">
        <v>5700</v>
      </c>
      <c r="D513" s="4" t="s">
        <v>317</v>
      </c>
      <c r="E513" s="28" t="s">
        <v>318</v>
      </c>
      <c r="F513" s="4">
        <f t="shared" si="43"/>
        <v>1</v>
      </c>
      <c r="G513" s="4" t="s">
        <v>11687</v>
      </c>
      <c r="H513" s="4" t="s">
        <v>277</v>
      </c>
      <c r="I513" s="4" t="s">
        <v>277</v>
      </c>
      <c r="J513" s="4" t="s">
        <v>277</v>
      </c>
      <c r="L513" s="4" t="s">
        <v>312</v>
      </c>
      <c r="M513" s="4">
        <f>IF(L513="비해당","-",VLOOKUP(G513,자격증backdata!A:E,3,0))</f>
        <v>0</v>
      </c>
      <c r="N513" s="4" t="str">
        <f>IF(L513="비해당","-",VLOOKUP(G513,자격증backdata!A:E,5,0))</f>
        <v>-</v>
      </c>
      <c r="O513" s="4">
        <f>IF(L513="비해당","-",IF(M513=1,VLOOKUP(G513,자격증backdata!A:E,4,0),0))</f>
        <v>0</v>
      </c>
      <c r="P513" s="4">
        <f t="shared" si="44"/>
        <v>0</v>
      </c>
      <c r="Q513" s="4">
        <f t="shared" si="45"/>
        <v>0</v>
      </c>
      <c r="R513" s="4">
        <f t="shared" si="46"/>
        <v>0</v>
      </c>
      <c r="S513" s="4">
        <f t="shared" si="47"/>
        <v>0</v>
      </c>
    </row>
    <row r="514" spans="1:19" ht="39.950000000000003" customHeight="1" x14ac:dyDescent="0.3">
      <c r="A514" s="29">
        <f t="shared" si="42"/>
        <v>312</v>
      </c>
      <c r="B514" s="29" t="s">
        <v>5855</v>
      </c>
      <c r="C514" s="29" t="s">
        <v>5856</v>
      </c>
      <c r="D514" s="4" t="s">
        <v>317</v>
      </c>
      <c r="E514" s="30" t="s">
        <v>318</v>
      </c>
      <c r="F514" s="29">
        <f t="shared" si="43"/>
        <v>1</v>
      </c>
      <c r="G514" s="29" t="s">
        <v>831</v>
      </c>
      <c r="H514" s="29" t="s">
        <v>5588</v>
      </c>
      <c r="I514" s="29" t="s">
        <v>277</v>
      </c>
      <c r="J514" s="29" t="s">
        <v>5863</v>
      </c>
      <c r="L514" s="29" t="s">
        <v>312</v>
      </c>
      <c r="M514" s="29">
        <f>IF(L514="비해당","-",VLOOKUP(G514,자격증backdata!A:E,3,0))</f>
        <v>0</v>
      </c>
      <c r="N514" s="29" t="str">
        <f>IF(L514="비해당","-",VLOOKUP(G514,자격증backdata!A:E,5,0))</f>
        <v>-</v>
      </c>
      <c r="O514" s="29">
        <f>IF(L514="비해당","-",IF(M514=1,VLOOKUP(G514,자격증backdata!A:E,4,0),0))</f>
        <v>0</v>
      </c>
      <c r="P514" s="29">
        <f t="shared" si="44"/>
        <v>0</v>
      </c>
      <c r="Q514" s="29">
        <f t="shared" si="45"/>
        <v>0</v>
      </c>
      <c r="R514" s="29">
        <f t="shared" si="46"/>
        <v>0</v>
      </c>
      <c r="S514" s="29">
        <f t="shared" si="47"/>
        <v>0</v>
      </c>
    </row>
    <row r="515" spans="1:19" ht="39.950000000000003" customHeight="1" x14ac:dyDescent="0.3">
      <c r="A515" s="4">
        <f t="shared" ref="A515:A578" si="48">IF(B515=B514,A514,SUM(A514,1))</f>
        <v>313</v>
      </c>
      <c r="B515" s="4" t="s">
        <v>5864</v>
      </c>
      <c r="C515" s="4" t="s">
        <v>5865</v>
      </c>
      <c r="D515" s="4" t="s">
        <v>317</v>
      </c>
      <c r="E515" s="28" t="s">
        <v>318</v>
      </c>
      <c r="F515" s="4">
        <f t="shared" ref="F515:F578" si="49">IF(B515=B514,SUM(F514,1),1)</f>
        <v>1</v>
      </c>
      <c r="G515" s="4" t="s">
        <v>458</v>
      </c>
      <c r="H515" s="4" t="s">
        <v>5871</v>
      </c>
      <c r="I515" s="4" t="s">
        <v>5872</v>
      </c>
      <c r="J515" s="4" t="s">
        <v>5873</v>
      </c>
      <c r="L515" s="4" t="s">
        <v>312</v>
      </c>
      <c r="M515" s="4">
        <f>IF(L515="비해당","-",VLOOKUP(G515,자격증backdata!A:E,3,0))</f>
        <v>1</v>
      </c>
      <c r="N515" s="4" t="str">
        <f>IF(L515="비해당","-",VLOOKUP(G515,자격증backdata!A:E,5,0))</f>
        <v>국가기술</v>
      </c>
      <c r="O515" s="4">
        <f>IF(L515="비해당","-",IF(M515=1,VLOOKUP(G515,자격증backdata!A:E,4,0),0))</f>
        <v>5</v>
      </c>
      <c r="P515" s="4">
        <f t="shared" ref="P515:P578" si="50">_xlfn.MAXIFS(O:O,B:B,B515,N:N,"한국사")</f>
        <v>5</v>
      </c>
      <c r="Q515" s="4">
        <f t="shared" ref="Q515:Q578" si="51">_xlfn.MAXIFS(O:O,B:B,B515,N:N,"국가기술")</f>
        <v>5</v>
      </c>
      <c r="R515" s="4">
        <f t="shared" ref="R515:R578" si="52">SUM(P515:Q515)</f>
        <v>10</v>
      </c>
      <c r="S515" s="4">
        <f t="shared" ref="S515:S578" si="53">_xlfn.MAXIFS(O:O,B:B,B515,N:N,"전문분야")</f>
        <v>0</v>
      </c>
    </row>
    <row r="516" spans="1:19" ht="39.950000000000003" customHeight="1" x14ac:dyDescent="0.3">
      <c r="A516" s="4">
        <f t="shared" si="48"/>
        <v>313</v>
      </c>
      <c r="B516" s="4" t="s">
        <v>5864</v>
      </c>
      <c r="C516" s="4" t="s">
        <v>5865</v>
      </c>
      <c r="D516" s="4" t="s">
        <v>317</v>
      </c>
      <c r="E516" s="28" t="s">
        <v>318</v>
      </c>
      <c r="F516" s="4">
        <f t="shared" si="49"/>
        <v>2</v>
      </c>
      <c r="G516" s="4" t="s">
        <v>295</v>
      </c>
      <c r="H516" s="4" t="s">
        <v>1062</v>
      </c>
      <c r="I516" s="4" t="s">
        <v>5874</v>
      </c>
      <c r="J516" s="4" t="s">
        <v>2480</v>
      </c>
      <c r="L516" s="4" t="s">
        <v>312</v>
      </c>
      <c r="M516" s="4">
        <f>IF(L516="비해당","-",VLOOKUP(G516,자격증backdata!A:E,3,0))</f>
        <v>1</v>
      </c>
      <c r="N516" s="4" t="str">
        <f>IF(L516="비해당","-",VLOOKUP(G516,자격증backdata!A:E,5,0))</f>
        <v>한국사</v>
      </c>
      <c r="O516" s="4">
        <f>IF(L516="비해당","-",IF(M516=1,VLOOKUP(G516,자격증backdata!A:E,4,0),0))</f>
        <v>5</v>
      </c>
      <c r="P516" s="4">
        <f t="shared" si="50"/>
        <v>5</v>
      </c>
      <c r="Q516" s="4">
        <f t="shared" si="51"/>
        <v>5</v>
      </c>
      <c r="R516" s="4">
        <f t="shared" si="52"/>
        <v>10</v>
      </c>
      <c r="S516" s="4">
        <f t="shared" si="53"/>
        <v>0</v>
      </c>
    </row>
    <row r="517" spans="1:19" ht="39.950000000000003" customHeight="1" x14ac:dyDescent="0.3">
      <c r="A517" s="29">
        <f t="shared" si="48"/>
        <v>314</v>
      </c>
      <c r="B517" s="29" t="s">
        <v>5875</v>
      </c>
      <c r="C517" s="29" t="s">
        <v>5876</v>
      </c>
      <c r="D517" s="4" t="s">
        <v>317</v>
      </c>
      <c r="E517" s="30" t="s">
        <v>318</v>
      </c>
      <c r="F517" s="29">
        <f t="shared" si="49"/>
        <v>1</v>
      </c>
      <c r="G517" s="29" t="s">
        <v>366</v>
      </c>
      <c r="H517" s="29" t="s">
        <v>367</v>
      </c>
      <c r="I517" s="29" t="s">
        <v>5883</v>
      </c>
      <c r="J517" s="29" t="s">
        <v>4490</v>
      </c>
      <c r="L517" s="29" t="s">
        <v>312</v>
      </c>
      <c r="M517" s="29">
        <f>IF(L517="비해당","-",VLOOKUP(G517,자격증backdata!A:E,3,0))</f>
        <v>1</v>
      </c>
      <c r="N517" s="29" t="str">
        <f>IF(L517="비해당","-",VLOOKUP(G517,자격증backdata!A:E,5,0))</f>
        <v>국가기술</v>
      </c>
      <c r="O517" s="29">
        <f>IF(L517="비해당","-",IF(M517=1,VLOOKUP(G517,자격증backdata!A:E,4,0),0))</f>
        <v>3</v>
      </c>
      <c r="P517" s="29">
        <f t="shared" si="50"/>
        <v>3</v>
      </c>
      <c r="Q517" s="29">
        <f t="shared" si="51"/>
        <v>3</v>
      </c>
      <c r="R517" s="29">
        <f t="shared" si="52"/>
        <v>6</v>
      </c>
      <c r="S517" s="29">
        <f t="shared" si="53"/>
        <v>0</v>
      </c>
    </row>
    <row r="518" spans="1:19" ht="39.950000000000003" customHeight="1" x14ac:dyDescent="0.3">
      <c r="A518" s="29">
        <f t="shared" si="48"/>
        <v>314</v>
      </c>
      <c r="B518" s="29" t="s">
        <v>5875</v>
      </c>
      <c r="C518" s="29" t="s">
        <v>5876</v>
      </c>
      <c r="D518" s="4" t="s">
        <v>317</v>
      </c>
      <c r="E518" s="30" t="s">
        <v>318</v>
      </c>
      <c r="F518" s="29">
        <f t="shared" si="49"/>
        <v>2</v>
      </c>
      <c r="G518" s="29" t="s">
        <v>803</v>
      </c>
      <c r="H518" s="29" t="s">
        <v>296</v>
      </c>
      <c r="I518" s="29" t="s">
        <v>5884</v>
      </c>
      <c r="J518" s="29" t="s">
        <v>5746</v>
      </c>
      <c r="L518" s="29" t="s">
        <v>312</v>
      </c>
      <c r="M518" s="29">
        <f>IF(L518="비해당","-",VLOOKUP(G518,자격증backdata!A:E,3,0))</f>
        <v>1</v>
      </c>
      <c r="N518" s="29" t="str">
        <f>IF(L518="비해당","-",VLOOKUP(G518,자격증backdata!A:E,5,0))</f>
        <v>한국사</v>
      </c>
      <c r="O518" s="29">
        <f>IF(L518="비해당","-",IF(M518=1,VLOOKUP(G518,자격증backdata!A:E,4,0),0))</f>
        <v>3</v>
      </c>
      <c r="P518" s="29">
        <f t="shared" si="50"/>
        <v>3</v>
      </c>
      <c r="Q518" s="29">
        <f t="shared" si="51"/>
        <v>3</v>
      </c>
      <c r="R518" s="29">
        <f t="shared" si="52"/>
        <v>6</v>
      </c>
      <c r="S518" s="29">
        <f t="shared" si="53"/>
        <v>0</v>
      </c>
    </row>
    <row r="519" spans="1:19" ht="39.950000000000003" customHeight="1" x14ac:dyDescent="0.3">
      <c r="A519" s="4">
        <f t="shared" si="48"/>
        <v>315</v>
      </c>
      <c r="B519" s="4" t="s">
        <v>5886</v>
      </c>
      <c r="C519" s="4" t="s">
        <v>5887</v>
      </c>
      <c r="D519" s="4" t="s">
        <v>317</v>
      </c>
      <c r="E519" s="28" t="s">
        <v>318</v>
      </c>
      <c r="F519" s="4">
        <f t="shared" si="49"/>
        <v>1</v>
      </c>
      <c r="G519" s="4" t="s">
        <v>366</v>
      </c>
      <c r="H519" s="4" t="s">
        <v>367</v>
      </c>
      <c r="I519" s="4" t="s">
        <v>5894</v>
      </c>
      <c r="J519" s="4" t="s">
        <v>2913</v>
      </c>
      <c r="L519" s="4" t="s">
        <v>312</v>
      </c>
      <c r="M519" s="4">
        <f>IF(L519="비해당","-",VLOOKUP(G519,자격증backdata!A:E,3,0))</f>
        <v>1</v>
      </c>
      <c r="N519" s="4" t="str">
        <f>IF(L519="비해당","-",VLOOKUP(G519,자격증backdata!A:E,5,0))</f>
        <v>국가기술</v>
      </c>
      <c r="O519" s="4">
        <f>IF(L519="비해당","-",IF(M519=1,VLOOKUP(G519,자격증backdata!A:E,4,0),0))</f>
        <v>3</v>
      </c>
      <c r="P519" s="4">
        <f t="shared" si="50"/>
        <v>5</v>
      </c>
      <c r="Q519" s="4">
        <f t="shared" si="51"/>
        <v>3</v>
      </c>
      <c r="R519" s="4">
        <f t="shared" si="52"/>
        <v>8</v>
      </c>
      <c r="S519" s="4">
        <f t="shared" si="53"/>
        <v>0</v>
      </c>
    </row>
    <row r="520" spans="1:19" ht="39.950000000000003" customHeight="1" x14ac:dyDescent="0.3">
      <c r="A520" s="4">
        <f t="shared" si="48"/>
        <v>315</v>
      </c>
      <c r="B520" s="4" t="s">
        <v>5886</v>
      </c>
      <c r="C520" s="4" t="s">
        <v>5887</v>
      </c>
      <c r="D520" s="4" t="s">
        <v>317</v>
      </c>
      <c r="E520" s="28" t="s">
        <v>318</v>
      </c>
      <c r="F520" s="4">
        <f t="shared" si="49"/>
        <v>2</v>
      </c>
      <c r="G520" s="4" t="s">
        <v>295</v>
      </c>
      <c r="H520" s="4" t="s">
        <v>296</v>
      </c>
      <c r="I520" s="4" t="s">
        <v>5895</v>
      </c>
      <c r="J520" s="4" t="s">
        <v>1912</v>
      </c>
      <c r="L520" s="4" t="s">
        <v>312</v>
      </c>
      <c r="M520" s="4">
        <f>IF(L520="비해당","-",VLOOKUP(G520,자격증backdata!A:E,3,0))</f>
        <v>1</v>
      </c>
      <c r="N520" s="4" t="str">
        <f>IF(L520="비해당","-",VLOOKUP(G520,자격증backdata!A:E,5,0))</f>
        <v>한국사</v>
      </c>
      <c r="O520" s="4">
        <f>IF(L520="비해당","-",IF(M520=1,VLOOKUP(G520,자격증backdata!A:E,4,0),0))</f>
        <v>5</v>
      </c>
      <c r="P520" s="4">
        <f t="shared" si="50"/>
        <v>5</v>
      </c>
      <c r="Q520" s="4">
        <f t="shared" si="51"/>
        <v>3</v>
      </c>
      <c r="R520" s="4">
        <f t="shared" si="52"/>
        <v>8</v>
      </c>
      <c r="S520" s="4">
        <f t="shared" si="53"/>
        <v>0</v>
      </c>
    </row>
    <row r="521" spans="1:19" ht="39.950000000000003" customHeight="1" x14ac:dyDescent="0.3">
      <c r="A521" s="29">
        <f t="shared" si="48"/>
        <v>316</v>
      </c>
      <c r="B521" s="29" t="s">
        <v>5897</v>
      </c>
      <c r="C521" s="29" t="s">
        <v>5898</v>
      </c>
      <c r="D521" s="4" t="s">
        <v>317</v>
      </c>
      <c r="E521" s="30" t="s">
        <v>318</v>
      </c>
      <c r="F521" s="29">
        <f t="shared" si="49"/>
        <v>1</v>
      </c>
      <c r="G521" s="29" t="s">
        <v>11687</v>
      </c>
      <c r="H521" s="29" t="s">
        <v>277</v>
      </c>
      <c r="I521" s="29" t="s">
        <v>277</v>
      </c>
      <c r="J521" s="29" t="s">
        <v>277</v>
      </c>
      <c r="L521" s="29" t="s">
        <v>312</v>
      </c>
      <c r="M521" s="29">
        <f>IF(L521="비해당","-",VLOOKUP(G521,자격증backdata!A:E,3,0))</f>
        <v>0</v>
      </c>
      <c r="N521" s="29" t="str">
        <f>IF(L521="비해당","-",VLOOKUP(G521,자격증backdata!A:E,5,0))</f>
        <v>-</v>
      </c>
      <c r="O521" s="29">
        <f>IF(L521="비해당","-",IF(M521=1,VLOOKUP(G521,자격증backdata!A:E,4,0),0))</f>
        <v>0</v>
      </c>
      <c r="P521" s="29">
        <f t="shared" si="50"/>
        <v>0</v>
      </c>
      <c r="Q521" s="29">
        <f t="shared" si="51"/>
        <v>0</v>
      </c>
      <c r="R521" s="29">
        <f t="shared" si="52"/>
        <v>0</v>
      </c>
      <c r="S521" s="29">
        <f t="shared" si="53"/>
        <v>0</v>
      </c>
    </row>
    <row r="522" spans="1:19" ht="39.950000000000003" customHeight="1" x14ac:dyDescent="0.3">
      <c r="A522" s="4">
        <f t="shared" si="48"/>
        <v>317</v>
      </c>
      <c r="B522" s="4" t="s">
        <v>5936</v>
      </c>
      <c r="C522" s="4" t="s">
        <v>5937</v>
      </c>
      <c r="D522" s="4" t="s">
        <v>317</v>
      </c>
      <c r="E522" s="28" t="s">
        <v>318</v>
      </c>
      <c r="F522" s="4">
        <f t="shared" si="49"/>
        <v>1</v>
      </c>
      <c r="G522" s="4" t="s">
        <v>295</v>
      </c>
      <c r="H522" s="4" t="s">
        <v>296</v>
      </c>
      <c r="I522" s="4" t="s">
        <v>5943</v>
      </c>
      <c r="J522" s="4" t="s">
        <v>500</v>
      </c>
      <c r="L522" s="4" t="s">
        <v>312</v>
      </c>
      <c r="M522" s="4">
        <f>IF(L522="비해당","-",VLOOKUP(G522,자격증backdata!A:E,3,0))</f>
        <v>1</v>
      </c>
      <c r="N522" s="4" t="str">
        <f>IF(L522="비해당","-",VLOOKUP(G522,자격증backdata!A:E,5,0))</f>
        <v>한국사</v>
      </c>
      <c r="O522" s="4">
        <f>IF(L522="비해당","-",IF(M522=1,VLOOKUP(G522,자격증backdata!A:E,4,0),0))</f>
        <v>5</v>
      </c>
      <c r="P522" s="4">
        <f t="shared" si="50"/>
        <v>5</v>
      </c>
      <c r="Q522" s="4">
        <f t="shared" si="51"/>
        <v>0</v>
      </c>
      <c r="R522" s="4">
        <f t="shared" si="52"/>
        <v>5</v>
      </c>
      <c r="S522" s="4">
        <f t="shared" si="53"/>
        <v>0</v>
      </c>
    </row>
    <row r="523" spans="1:19" ht="39.950000000000003" customHeight="1" x14ac:dyDescent="0.3">
      <c r="A523" s="4">
        <f t="shared" si="48"/>
        <v>317</v>
      </c>
      <c r="B523" s="4" t="s">
        <v>5936</v>
      </c>
      <c r="C523" s="4" t="s">
        <v>5937</v>
      </c>
      <c r="D523" s="4" t="s">
        <v>317</v>
      </c>
      <c r="E523" s="28" t="s">
        <v>318</v>
      </c>
      <c r="F523" s="4">
        <f t="shared" si="49"/>
        <v>2</v>
      </c>
      <c r="G523" s="4" t="s">
        <v>3856</v>
      </c>
      <c r="H523" s="4" t="s">
        <v>292</v>
      </c>
      <c r="I523" s="4" t="s">
        <v>5944</v>
      </c>
      <c r="J523" s="4" t="s">
        <v>5925</v>
      </c>
      <c r="L523" s="4" t="s">
        <v>312</v>
      </c>
      <c r="M523" s="4">
        <f>IF(L523="비해당","-",VLOOKUP(G523,자격증backdata!A:E,3,0))</f>
        <v>0</v>
      </c>
      <c r="N523" s="4" t="str">
        <f>IF(L523="비해당","-",VLOOKUP(G523,자격증backdata!A:E,5,0))</f>
        <v>-</v>
      </c>
      <c r="O523" s="4">
        <f>IF(L523="비해당","-",IF(M523=1,VLOOKUP(G523,자격증backdata!A:E,4,0),0))</f>
        <v>0</v>
      </c>
      <c r="P523" s="4">
        <f t="shared" si="50"/>
        <v>5</v>
      </c>
      <c r="Q523" s="4">
        <f t="shared" si="51"/>
        <v>0</v>
      </c>
      <c r="R523" s="4">
        <f t="shared" si="52"/>
        <v>5</v>
      </c>
      <c r="S523" s="4">
        <f t="shared" si="53"/>
        <v>0</v>
      </c>
    </row>
    <row r="524" spans="1:19" ht="39.950000000000003" customHeight="1" x14ac:dyDescent="0.3">
      <c r="A524" s="29">
        <f t="shared" si="48"/>
        <v>318</v>
      </c>
      <c r="B524" s="29" t="s">
        <v>5945</v>
      </c>
      <c r="C524" s="29" t="s">
        <v>5946</v>
      </c>
      <c r="D524" s="4" t="s">
        <v>317</v>
      </c>
      <c r="E524" s="30" t="s">
        <v>318</v>
      </c>
      <c r="F524" s="29">
        <f t="shared" si="49"/>
        <v>1</v>
      </c>
      <c r="G524" s="29" t="s">
        <v>568</v>
      </c>
      <c r="H524" s="29" t="s">
        <v>459</v>
      </c>
      <c r="I524" s="29" t="s">
        <v>5953</v>
      </c>
      <c r="J524" s="29" t="s">
        <v>1496</v>
      </c>
      <c r="L524" s="29" t="s">
        <v>312</v>
      </c>
      <c r="M524" s="29">
        <f>IF(L524="비해당","-",VLOOKUP(G524,자격증backdata!A:E,3,0))</f>
        <v>1</v>
      </c>
      <c r="N524" s="29" t="str">
        <f>IF(L524="비해당","-",VLOOKUP(G524,자격증backdata!A:E,5,0))</f>
        <v>국가기술</v>
      </c>
      <c r="O524" s="29">
        <f>IF(L524="비해당","-",IF(M524=1,VLOOKUP(G524,자격증backdata!A:E,4,0),0))</f>
        <v>3</v>
      </c>
      <c r="P524" s="29">
        <f t="shared" si="50"/>
        <v>0</v>
      </c>
      <c r="Q524" s="29">
        <f t="shared" si="51"/>
        <v>3</v>
      </c>
      <c r="R524" s="29">
        <f t="shared" si="52"/>
        <v>3</v>
      </c>
      <c r="S524" s="29">
        <f t="shared" si="53"/>
        <v>0</v>
      </c>
    </row>
    <row r="525" spans="1:19" ht="39.950000000000003" customHeight="1" x14ac:dyDescent="0.3">
      <c r="A525" s="4">
        <f t="shared" si="48"/>
        <v>319</v>
      </c>
      <c r="B525" s="4" t="s">
        <v>5955</v>
      </c>
      <c r="C525" s="4" t="s">
        <v>5956</v>
      </c>
      <c r="D525" s="4" t="s">
        <v>317</v>
      </c>
      <c r="E525" s="28" t="s">
        <v>318</v>
      </c>
      <c r="F525" s="4">
        <f t="shared" si="49"/>
        <v>1</v>
      </c>
      <c r="G525" s="4" t="s">
        <v>612</v>
      </c>
      <c r="H525" s="4" t="s">
        <v>296</v>
      </c>
      <c r="I525" s="4" t="s">
        <v>5963</v>
      </c>
      <c r="J525" s="4" t="s">
        <v>421</v>
      </c>
      <c r="L525" s="4" t="s">
        <v>312</v>
      </c>
      <c r="M525" s="4">
        <f>IF(L525="비해당","-",VLOOKUP(G525,자격증backdata!A:E,3,0))</f>
        <v>1</v>
      </c>
      <c r="N525" s="4" t="str">
        <f>IF(L525="비해당","-",VLOOKUP(G525,자격증backdata!A:E,5,0))</f>
        <v>한국사</v>
      </c>
      <c r="O525" s="4">
        <f>IF(L525="비해당","-",IF(M525=1,VLOOKUP(G525,자격증backdata!A:E,4,0),0))</f>
        <v>1</v>
      </c>
      <c r="P525" s="4">
        <f t="shared" si="50"/>
        <v>1</v>
      </c>
      <c r="Q525" s="4">
        <f t="shared" si="51"/>
        <v>5</v>
      </c>
      <c r="R525" s="4">
        <f t="shared" si="52"/>
        <v>6</v>
      </c>
      <c r="S525" s="4">
        <f t="shared" si="53"/>
        <v>0</v>
      </c>
    </row>
    <row r="526" spans="1:19" ht="39.950000000000003" customHeight="1" x14ac:dyDescent="0.3">
      <c r="A526" s="4">
        <f t="shared" si="48"/>
        <v>319</v>
      </c>
      <c r="B526" s="4" t="s">
        <v>5955</v>
      </c>
      <c r="C526" s="4" t="s">
        <v>5956</v>
      </c>
      <c r="D526" s="4" t="s">
        <v>317</v>
      </c>
      <c r="E526" s="28" t="s">
        <v>318</v>
      </c>
      <c r="F526" s="4">
        <f t="shared" si="49"/>
        <v>2</v>
      </c>
      <c r="G526" s="4" t="s">
        <v>2533</v>
      </c>
      <c r="H526" s="4" t="s">
        <v>367</v>
      </c>
      <c r="I526" s="4" t="s">
        <v>5964</v>
      </c>
      <c r="J526" s="4" t="s">
        <v>2535</v>
      </c>
      <c r="L526" s="4" t="s">
        <v>312</v>
      </c>
      <c r="M526" s="4">
        <f>IF(L526="비해당","-",VLOOKUP(G526,자격증backdata!A:E,3,0))</f>
        <v>1</v>
      </c>
      <c r="N526" s="4" t="str">
        <f>IF(L526="비해당","-",VLOOKUP(G526,자격증backdata!A:E,5,0))</f>
        <v>국가기술</v>
      </c>
      <c r="O526" s="4">
        <f>IF(L526="비해당","-",IF(M526=1,VLOOKUP(G526,자격증backdata!A:E,4,0),0))</f>
        <v>5</v>
      </c>
      <c r="P526" s="4">
        <f t="shared" si="50"/>
        <v>1</v>
      </c>
      <c r="Q526" s="4">
        <f t="shared" si="51"/>
        <v>5</v>
      </c>
      <c r="R526" s="4">
        <f t="shared" si="52"/>
        <v>6</v>
      </c>
      <c r="S526" s="4">
        <f t="shared" si="53"/>
        <v>0</v>
      </c>
    </row>
    <row r="527" spans="1:19" ht="39.950000000000003" customHeight="1" x14ac:dyDescent="0.3">
      <c r="A527" s="29">
        <f t="shared" si="48"/>
        <v>320</v>
      </c>
      <c r="B527" s="29" t="s">
        <v>5965</v>
      </c>
      <c r="C527" s="29" t="s">
        <v>5966</v>
      </c>
      <c r="D527" s="4" t="s">
        <v>317</v>
      </c>
      <c r="E527" s="30" t="s">
        <v>318</v>
      </c>
      <c r="F527" s="29">
        <f t="shared" si="49"/>
        <v>1</v>
      </c>
      <c r="G527" s="29" t="s">
        <v>458</v>
      </c>
      <c r="H527" s="29" t="s">
        <v>459</v>
      </c>
      <c r="I527" s="29" t="s">
        <v>5971</v>
      </c>
      <c r="J527" s="29" t="s">
        <v>5972</v>
      </c>
      <c r="L527" s="29" t="s">
        <v>312</v>
      </c>
      <c r="M527" s="29">
        <f>IF(L527="비해당","-",VLOOKUP(G527,자격증backdata!A:E,3,0))</f>
        <v>1</v>
      </c>
      <c r="N527" s="29" t="str">
        <f>IF(L527="비해당","-",VLOOKUP(G527,자격증backdata!A:E,5,0))</f>
        <v>국가기술</v>
      </c>
      <c r="O527" s="29">
        <f>IF(L527="비해당","-",IF(M527=1,VLOOKUP(G527,자격증backdata!A:E,4,0),0))</f>
        <v>5</v>
      </c>
      <c r="P527" s="29">
        <f t="shared" si="50"/>
        <v>5</v>
      </c>
      <c r="Q527" s="29">
        <f t="shared" si="51"/>
        <v>5</v>
      </c>
      <c r="R527" s="29">
        <f t="shared" si="52"/>
        <v>10</v>
      </c>
      <c r="S527" s="29">
        <f t="shared" si="53"/>
        <v>0</v>
      </c>
    </row>
    <row r="528" spans="1:19" ht="39.950000000000003" customHeight="1" x14ac:dyDescent="0.3">
      <c r="A528" s="29">
        <f t="shared" si="48"/>
        <v>320</v>
      </c>
      <c r="B528" s="29" t="s">
        <v>5965</v>
      </c>
      <c r="C528" s="29" t="s">
        <v>5966</v>
      </c>
      <c r="D528" s="4" t="s">
        <v>317</v>
      </c>
      <c r="E528" s="30" t="s">
        <v>318</v>
      </c>
      <c r="F528" s="29">
        <f t="shared" si="49"/>
        <v>2</v>
      </c>
      <c r="G528" s="29" t="s">
        <v>295</v>
      </c>
      <c r="H528" s="29" t="s">
        <v>5973</v>
      </c>
      <c r="I528" s="29" t="s">
        <v>296</v>
      </c>
      <c r="J528" s="29" t="s">
        <v>567</v>
      </c>
      <c r="L528" s="29" t="s">
        <v>312</v>
      </c>
      <c r="M528" s="29">
        <f>IF(L528="비해당","-",VLOOKUP(G528,자격증backdata!A:E,3,0))</f>
        <v>1</v>
      </c>
      <c r="N528" s="29" t="str">
        <f>IF(L528="비해당","-",VLOOKUP(G528,자격증backdata!A:E,5,0))</f>
        <v>한국사</v>
      </c>
      <c r="O528" s="29">
        <f>IF(L528="비해당","-",IF(M528=1,VLOOKUP(G528,자격증backdata!A:E,4,0),0))</f>
        <v>5</v>
      </c>
      <c r="P528" s="29">
        <f t="shared" si="50"/>
        <v>5</v>
      </c>
      <c r="Q528" s="29">
        <f t="shared" si="51"/>
        <v>5</v>
      </c>
      <c r="R528" s="29">
        <f t="shared" si="52"/>
        <v>10</v>
      </c>
      <c r="S528" s="29">
        <f t="shared" si="53"/>
        <v>0</v>
      </c>
    </row>
    <row r="529" spans="1:19" ht="39.950000000000003" customHeight="1" x14ac:dyDescent="0.3">
      <c r="A529" s="4">
        <f t="shared" si="48"/>
        <v>321</v>
      </c>
      <c r="B529" s="4" t="s">
        <v>6100</v>
      </c>
      <c r="C529" s="4" t="s">
        <v>6101</v>
      </c>
      <c r="D529" s="4" t="s">
        <v>317</v>
      </c>
      <c r="E529" s="28" t="s">
        <v>318</v>
      </c>
      <c r="F529" s="4">
        <f t="shared" si="49"/>
        <v>1</v>
      </c>
      <c r="G529" s="4" t="s">
        <v>1253</v>
      </c>
      <c r="H529" s="4" t="s">
        <v>292</v>
      </c>
      <c r="I529" s="4" t="s">
        <v>6107</v>
      </c>
      <c r="J529" s="4" t="s">
        <v>6108</v>
      </c>
      <c r="L529" s="4" t="s">
        <v>312</v>
      </c>
      <c r="M529" s="4">
        <f>IF(L529="비해당","-",VLOOKUP(G529,자격증backdata!A:E,3,0))</f>
        <v>0</v>
      </c>
      <c r="N529" s="4" t="str">
        <f>IF(L529="비해당","-",VLOOKUP(G529,자격증backdata!A:E,5,0))</f>
        <v>-</v>
      </c>
      <c r="O529" s="4">
        <f>IF(L529="비해당","-",IF(M529=1,VLOOKUP(G529,자격증backdata!A:E,4,0),0))</f>
        <v>0</v>
      </c>
      <c r="P529" s="4">
        <f t="shared" si="50"/>
        <v>0</v>
      </c>
      <c r="Q529" s="4">
        <f t="shared" si="51"/>
        <v>0</v>
      </c>
      <c r="R529" s="4">
        <f t="shared" si="52"/>
        <v>0</v>
      </c>
      <c r="S529" s="4">
        <f t="shared" si="53"/>
        <v>0</v>
      </c>
    </row>
    <row r="530" spans="1:19" ht="39.950000000000003" customHeight="1" x14ac:dyDescent="0.3">
      <c r="A530" s="4">
        <f t="shared" si="48"/>
        <v>321</v>
      </c>
      <c r="B530" s="4" t="s">
        <v>6100</v>
      </c>
      <c r="C530" s="4" t="s">
        <v>6101</v>
      </c>
      <c r="D530" s="4" t="s">
        <v>317</v>
      </c>
      <c r="E530" s="28" t="s">
        <v>318</v>
      </c>
      <c r="F530" s="4">
        <f t="shared" si="49"/>
        <v>2</v>
      </c>
      <c r="G530" s="4" t="s">
        <v>5367</v>
      </c>
      <c r="H530" s="4" t="s">
        <v>367</v>
      </c>
      <c r="I530" s="4" t="s">
        <v>6109</v>
      </c>
      <c r="J530" s="4" t="s">
        <v>6110</v>
      </c>
      <c r="L530" s="4" t="s">
        <v>312</v>
      </c>
      <c r="M530" s="4">
        <f>IF(L530="비해당","-",VLOOKUP(G530,자격증backdata!A:E,3,0))</f>
        <v>0</v>
      </c>
      <c r="N530" s="4" t="str">
        <f>IF(L530="비해당","-",VLOOKUP(G530,자격증backdata!A:E,5,0))</f>
        <v>-</v>
      </c>
      <c r="O530" s="4">
        <f>IF(L530="비해당","-",IF(M530=1,VLOOKUP(G530,자격증backdata!A:E,4,0),0))</f>
        <v>0</v>
      </c>
      <c r="P530" s="4">
        <f t="shared" si="50"/>
        <v>0</v>
      </c>
      <c r="Q530" s="4">
        <f t="shared" si="51"/>
        <v>0</v>
      </c>
      <c r="R530" s="4">
        <f t="shared" si="52"/>
        <v>0</v>
      </c>
      <c r="S530" s="4">
        <f t="shared" si="53"/>
        <v>0</v>
      </c>
    </row>
    <row r="531" spans="1:19" ht="39.950000000000003" customHeight="1" x14ac:dyDescent="0.3">
      <c r="A531" s="29">
        <f t="shared" si="48"/>
        <v>322</v>
      </c>
      <c r="B531" s="29" t="s">
        <v>6200</v>
      </c>
      <c r="C531" s="29" t="s">
        <v>6201</v>
      </c>
      <c r="D531" s="4" t="s">
        <v>317</v>
      </c>
      <c r="E531" s="30" t="s">
        <v>318</v>
      </c>
      <c r="F531" s="29">
        <f t="shared" si="49"/>
        <v>1</v>
      </c>
      <c r="G531" s="29" t="s">
        <v>803</v>
      </c>
      <c r="H531" s="29" t="s">
        <v>296</v>
      </c>
      <c r="I531" s="29" t="s">
        <v>6206</v>
      </c>
      <c r="J531" s="29" t="s">
        <v>567</v>
      </c>
      <c r="L531" s="29" t="s">
        <v>312</v>
      </c>
      <c r="M531" s="29">
        <f>IF(L531="비해당","-",VLOOKUP(G531,자격증backdata!A:E,3,0))</f>
        <v>1</v>
      </c>
      <c r="N531" s="29" t="str">
        <f>IF(L531="비해당","-",VLOOKUP(G531,자격증backdata!A:E,5,0))</f>
        <v>한국사</v>
      </c>
      <c r="O531" s="29">
        <f>IF(L531="비해당","-",IF(M531=1,VLOOKUP(G531,자격증backdata!A:E,4,0),0))</f>
        <v>3</v>
      </c>
      <c r="P531" s="29">
        <f t="shared" si="50"/>
        <v>3</v>
      </c>
      <c r="Q531" s="29">
        <f t="shared" si="51"/>
        <v>5</v>
      </c>
      <c r="R531" s="29">
        <f t="shared" si="52"/>
        <v>8</v>
      </c>
      <c r="S531" s="29">
        <f t="shared" si="53"/>
        <v>0</v>
      </c>
    </row>
    <row r="532" spans="1:19" ht="39.950000000000003" customHeight="1" x14ac:dyDescent="0.3">
      <c r="A532" s="29">
        <f t="shared" si="48"/>
        <v>322</v>
      </c>
      <c r="B532" s="29" t="s">
        <v>6200</v>
      </c>
      <c r="C532" s="29" t="s">
        <v>6201</v>
      </c>
      <c r="D532" s="4" t="s">
        <v>317</v>
      </c>
      <c r="E532" s="30" t="s">
        <v>318</v>
      </c>
      <c r="F532" s="29">
        <f t="shared" si="49"/>
        <v>2</v>
      </c>
      <c r="G532" s="29" t="s">
        <v>458</v>
      </c>
      <c r="H532" s="29" t="s">
        <v>459</v>
      </c>
      <c r="I532" s="29" t="s">
        <v>6207</v>
      </c>
      <c r="J532" s="29" t="s">
        <v>3614</v>
      </c>
      <c r="L532" s="29" t="s">
        <v>312</v>
      </c>
      <c r="M532" s="29">
        <f>IF(L532="비해당","-",VLOOKUP(G532,자격증backdata!A:E,3,0))</f>
        <v>1</v>
      </c>
      <c r="N532" s="29" t="str">
        <f>IF(L532="비해당","-",VLOOKUP(G532,자격증backdata!A:E,5,0))</f>
        <v>국가기술</v>
      </c>
      <c r="O532" s="29">
        <f>IF(L532="비해당","-",IF(M532=1,VLOOKUP(G532,자격증backdata!A:E,4,0),0))</f>
        <v>5</v>
      </c>
      <c r="P532" s="29">
        <f t="shared" si="50"/>
        <v>3</v>
      </c>
      <c r="Q532" s="29">
        <f t="shared" si="51"/>
        <v>5</v>
      </c>
      <c r="R532" s="29">
        <f t="shared" si="52"/>
        <v>8</v>
      </c>
      <c r="S532" s="29">
        <f t="shared" si="53"/>
        <v>0</v>
      </c>
    </row>
    <row r="533" spans="1:19" ht="39.950000000000003" customHeight="1" x14ac:dyDescent="0.3">
      <c r="A533" s="4">
        <f t="shared" si="48"/>
        <v>323</v>
      </c>
      <c r="B533" s="4" t="s">
        <v>6275</v>
      </c>
      <c r="C533" s="4" t="s">
        <v>6276</v>
      </c>
      <c r="D533" s="4" t="s">
        <v>317</v>
      </c>
      <c r="E533" s="28" t="s">
        <v>318</v>
      </c>
      <c r="F533" s="4">
        <f t="shared" si="49"/>
        <v>1</v>
      </c>
      <c r="G533" s="4" t="s">
        <v>568</v>
      </c>
      <c r="H533" s="4" t="s">
        <v>459</v>
      </c>
      <c r="I533" s="4" t="s">
        <v>6282</v>
      </c>
      <c r="J533" s="4" t="s">
        <v>6283</v>
      </c>
      <c r="L533" s="4" t="s">
        <v>312</v>
      </c>
      <c r="M533" s="4">
        <f>IF(L533="비해당","-",VLOOKUP(G533,자격증backdata!A:E,3,0))</f>
        <v>1</v>
      </c>
      <c r="N533" s="4" t="str">
        <f>IF(L533="비해당","-",VLOOKUP(G533,자격증backdata!A:E,5,0))</f>
        <v>국가기술</v>
      </c>
      <c r="O533" s="4">
        <f>IF(L533="비해당","-",IF(M533=1,VLOOKUP(G533,자격증backdata!A:E,4,0),0))</f>
        <v>3</v>
      </c>
      <c r="P533" s="4">
        <f t="shared" si="50"/>
        <v>0</v>
      </c>
      <c r="Q533" s="4">
        <f t="shared" si="51"/>
        <v>3</v>
      </c>
      <c r="R533" s="4">
        <f t="shared" si="52"/>
        <v>3</v>
      </c>
      <c r="S533" s="4">
        <f t="shared" si="53"/>
        <v>0</v>
      </c>
    </row>
    <row r="534" spans="1:19" ht="39.950000000000003" customHeight="1" x14ac:dyDescent="0.3">
      <c r="A534" s="29">
        <f t="shared" si="48"/>
        <v>324</v>
      </c>
      <c r="B534" s="29" t="s">
        <v>6335</v>
      </c>
      <c r="C534" s="29" t="s">
        <v>6336</v>
      </c>
      <c r="D534" s="4" t="s">
        <v>317</v>
      </c>
      <c r="E534" s="30" t="s">
        <v>318</v>
      </c>
      <c r="F534" s="29">
        <f t="shared" si="49"/>
        <v>1</v>
      </c>
      <c r="G534" s="29" t="s">
        <v>1686</v>
      </c>
      <c r="H534" s="29" t="s">
        <v>459</v>
      </c>
      <c r="I534" s="29" t="s">
        <v>6344</v>
      </c>
      <c r="J534" s="29" t="s">
        <v>6345</v>
      </c>
      <c r="L534" s="29" t="s">
        <v>312</v>
      </c>
      <c r="M534" s="29">
        <f>IF(L534="비해당","-",VLOOKUP(G534,자격증backdata!A:E,3,0))</f>
        <v>0</v>
      </c>
      <c r="N534" s="29" t="str">
        <f>IF(L534="비해당","-",VLOOKUP(G534,자격증backdata!A:E,5,0))</f>
        <v>-</v>
      </c>
      <c r="O534" s="29">
        <f>IF(L534="비해당","-",IF(M534=1,VLOOKUP(G534,자격증backdata!A:E,4,0),0))</f>
        <v>0</v>
      </c>
      <c r="P534" s="29">
        <f t="shared" si="50"/>
        <v>5</v>
      </c>
      <c r="Q534" s="29">
        <f t="shared" si="51"/>
        <v>0</v>
      </c>
      <c r="R534" s="29">
        <f t="shared" si="52"/>
        <v>5</v>
      </c>
      <c r="S534" s="29">
        <f t="shared" si="53"/>
        <v>0</v>
      </c>
    </row>
    <row r="535" spans="1:19" ht="39.950000000000003" customHeight="1" x14ac:dyDescent="0.3">
      <c r="A535" s="29">
        <f t="shared" si="48"/>
        <v>324</v>
      </c>
      <c r="B535" s="29" t="s">
        <v>6335</v>
      </c>
      <c r="C535" s="29" t="s">
        <v>6336</v>
      </c>
      <c r="D535" s="4" t="s">
        <v>317</v>
      </c>
      <c r="E535" s="30" t="s">
        <v>318</v>
      </c>
      <c r="F535" s="29">
        <f t="shared" si="49"/>
        <v>2</v>
      </c>
      <c r="G535" s="29" t="s">
        <v>295</v>
      </c>
      <c r="H535" s="29" t="s">
        <v>296</v>
      </c>
      <c r="I535" s="29" t="s">
        <v>6346</v>
      </c>
      <c r="J535" s="29" t="s">
        <v>6347</v>
      </c>
      <c r="L535" s="29" t="s">
        <v>312</v>
      </c>
      <c r="M535" s="29">
        <f>IF(L535="비해당","-",VLOOKUP(G535,자격증backdata!A:E,3,0))</f>
        <v>1</v>
      </c>
      <c r="N535" s="29" t="str">
        <f>IF(L535="비해당","-",VLOOKUP(G535,자격증backdata!A:E,5,0))</f>
        <v>한국사</v>
      </c>
      <c r="O535" s="29">
        <f>IF(L535="비해당","-",IF(M535=1,VLOOKUP(G535,자격증backdata!A:E,4,0),0))</f>
        <v>5</v>
      </c>
      <c r="P535" s="29">
        <f t="shared" si="50"/>
        <v>5</v>
      </c>
      <c r="Q535" s="29">
        <f t="shared" si="51"/>
        <v>0</v>
      </c>
      <c r="R535" s="29">
        <f t="shared" si="52"/>
        <v>5</v>
      </c>
      <c r="S535" s="29">
        <f t="shared" si="53"/>
        <v>0</v>
      </c>
    </row>
    <row r="536" spans="1:19" ht="39.950000000000003" customHeight="1" x14ac:dyDescent="0.3">
      <c r="A536" s="4">
        <f t="shared" si="48"/>
        <v>325</v>
      </c>
      <c r="B536" s="4" t="s">
        <v>6496</v>
      </c>
      <c r="C536" s="4" t="s">
        <v>6497</v>
      </c>
      <c r="D536" s="4" t="s">
        <v>317</v>
      </c>
      <c r="E536" s="28" t="s">
        <v>318</v>
      </c>
      <c r="F536" s="4">
        <f t="shared" si="49"/>
        <v>1</v>
      </c>
      <c r="G536" s="4" t="s">
        <v>612</v>
      </c>
      <c r="H536" s="4" t="s">
        <v>296</v>
      </c>
      <c r="I536" s="4" t="s">
        <v>6502</v>
      </c>
      <c r="J536" s="4" t="s">
        <v>627</v>
      </c>
      <c r="L536" s="4" t="s">
        <v>312</v>
      </c>
      <c r="M536" s="4">
        <f>IF(L536="비해당","-",VLOOKUP(G536,자격증backdata!A:E,3,0))</f>
        <v>1</v>
      </c>
      <c r="N536" s="4" t="str">
        <f>IF(L536="비해당","-",VLOOKUP(G536,자격증backdata!A:E,5,0))</f>
        <v>한국사</v>
      </c>
      <c r="O536" s="4">
        <f>IF(L536="비해당","-",IF(M536=1,VLOOKUP(G536,자격증backdata!A:E,4,0),0))</f>
        <v>1</v>
      </c>
      <c r="P536" s="4">
        <f t="shared" si="50"/>
        <v>1</v>
      </c>
      <c r="Q536" s="4">
        <f t="shared" si="51"/>
        <v>0</v>
      </c>
      <c r="R536" s="4">
        <f t="shared" si="52"/>
        <v>1</v>
      </c>
      <c r="S536" s="4">
        <f t="shared" si="53"/>
        <v>0</v>
      </c>
    </row>
    <row r="537" spans="1:19" ht="39.950000000000003" customHeight="1" x14ac:dyDescent="0.3">
      <c r="A537" s="29">
        <f t="shared" si="48"/>
        <v>326</v>
      </c>
      <c r="B537" s="29" t="s">
        <v>6503</v>
      </c>
      <c r="C537" s="29" t="s">
        <v>6504</v>
      </c>
      <c r="D537" s="4" t="s">
        <v>317</v>
      </c>
      <c r="E537" s="30" t="s">
        <v>318</v>
      </c>
      <c r="F537" s="29">
        <f t="shared" si="49"/>
        <v>1</v>
      </c>
      <c r="G537" s="29" t="s">
        <v>458</v>
      </c>
      <c r="H537" s="29" t="s">
        <v>459</v>
      </c>
      <c r="I537" s="29" t="s">
        <v>6509</v>
      </c>
      <c r="J537" s="29" t="s">
        <v>6510</v>
      </c>
      <c r="L537" s="29" t="s">
        <v>312</v>
      </c>
      <c r="M537" s="29">
        <f>IF(L537="비해당","-",VLOOKUP(G537,자격증backdata!A:E,3,0))</f>
        <v>1</v>
      </c>
      <c r="N537" s="29" t="str">
        <f>IF(L537="비해당","-",VLOOKUP(G537,자격증backdata!A:E,5,0))</f>
        <v>국가기술</v>
      </c>
      <c r="O537" s="29">
        <f>IF(L537="비해당","-",IF(M537=1,VLOOKUP(G537,자격증backdata!A:E,4,0),0))</f>
        <v>5</v>
      </c>
      <c r="P537" s="29">
        <f t="shared" si="50"/>
        <v>0</v>
      </c>
      <c r="Q537" s="29">
        <f t="shared" si="51"/>
        <v>5</v>
      </c>
      <c r="R537" s="29">
        <f t="shared" si="52"/>
        <v>5</v>
      </c>
      <c r="S537" s="29">
        <f t="shared" si="53"/>
        <v>0</v>
      </c>
    </row>
    <row r="538" spans="1:19" ht="39.950000000000003" customHeight="1" x14ac:dyDescent="0.3">
      <c r="A538" s="29">
        <f t="shared" si="48"/>
        <v>326</v>
      </c>
      <c r="B538" s="29" t="s">
        <v>6503</v>
      </c>
      <c r="C538" s="29" t="s">
        <v>6504</v>
      </c>
      <c r="D538" s="4" t="s">
        <v>317</v>
      </c>
      <c r="E538" s="30" t="s">
        <v>318</v>
      </c>
      <c r="F538" s="29">
        <f t="shared" si="49"/>
        <v>2</v>
      </c>
      <c r="G538" s="29" t="s">
        <v>6511</v>
      </c>
      <c r="H538" s="29" t="s">
        <v>367</v>
      </c>
      <c r="I538" s="29" t="s">
        <v>6512</v>
      </c>
      <c r="J538" s="29" t="s">
        <v>6415</v>
      </c>
      <c r="L538" s="29" t="s">
        <v>312</v>
      </c>
      <c r="M538" s="29">
        <f>IF(L538="비해당","-",VLOOKUP(G538,자격증backdata!A:E,3,0))</f>
        <v>0</v>
      </c>
      <c r="N538" s="29" t="str">
        <f>IF(L538="비해당","-",VLOOKUP(G538,자격증backdata!A:E,5,0))</f>
        <v>-</v>
      </c>
      <c r="O538" s="29">
        <f>IF(L538="비해당","-",IF(M538=1,VLOOKUP(G538,자격증backdata!A:E,4,0),0))</f>
        <v>0</v>
      </c>
      <c r="P538" s="29">
        <f t="shared" si="50"/>
        <v>0</v>
      </c>
      <c r="Q538" s="29">
        <f t="shared" si="51"/>
        <v>5</v>
      </c>
      <c r="R538" s="29">
        <f t="shared" si="52"/>
        <v>5</v>
      </c>
      <c r="S538" s="29">
        <f t="shared" si="53"/>
        <v>0</v>
      </c>
    </row>
    <row r="539" spans="1:19" ht="39.950000000000003" customHeight="1" x14ac:dyDescent="0.3">
      <c r="A539" s="4">
        <f t="shared" si="48"/>
        <v>327</v>
      </c>
      <c r="B539" s="4" t="s">
        <v>6559</v>
      </c>
      <c r="C539" s="4" t="s">
        <v>6560</v>
      </c>
      <c r="D539" s="4" t="s">
        <v>317</v>
      </c>
      <c r="E539" s="28" t="s">
        <v>318</v>
      </c>
      <c r="F539" s="4">
        <f t="shared" si="49"/>
        <v>1</v>
      </c>
      <c r="G539" s="4" t="s">
        <v>291</v>
      </c>
      <c r="H539" s="4" t="s">
        <v>292</v>
      </c>
      <c r="I539" s="4" t="s">
        <v>6567</v>
      </c>
      <c r="J539" s="4" t="s">
        <v>6568</v>
      </c>
      <c r="L539" s="4" t="s">
        <v>312</v>
      </c>
      <c r="M539" s="4">
        <f>IF(L539="비해당","-",VLOOKUP(G539,자격증backdata!A:E,3,0))</f>
        <v>1</v>
      </c>
      <c r="N539" s="4" t="str">
        <f>IF(L539="비해당","-",VLOOKUP(G539,자격증backdata!A:E,5,0))</f>
        <v>국가기술</v>
      </c>
      <c r="O539" s="4">
        <f>IF(L539="비해당","-",IF(M539=1,VLOOKUP(G539,자격증backdata!A:E,4,0),0))</f>
        <v>5</v>
      </c>
      <c r="P539" s="4">
        <f t="shared" si="50"/>
        <v>3</v>
      </c>
      <c r="Q539" s="4">
        <f t="shared" si="51"/>
        <v>5</v>
      </c>
      <c r="R539" s="4">
        <f t="shared" si="52"/>
        <v>8</v>
      </c>
      <c r="S539" s="4">
        <f t="shared" si="53"/>
        <v>0</v>
      </c>
    </row>
    <row r="540" spans="1:19" ht="39.950000000000003" customHeight="1" x14ac:dyDescent="0.3">
      <c r="A540" s="4">
        <f t="shared" si="48"/>
        <v>327</v>
      </c>
      <c r="B540" s="4" t="s">
        <v>6559</v>
      </c>
      <c r="C540" s="4" t="s">
        <v>6560</v>
      </c>
      <c r="D540" s="4" t="s">
        <v>317</v>
      </c>
      <c r="E540" s="28" t="s">
        <v>318</v>
      </c>
      <c r="F540" s="4">
        <f t="shared" si="49"/>
        <v>2</v>
      </c>
      <c r="G540" s="4" t="s">
        <v>803</v>
      </c>
      <c r="H540" s="4" t="s">
        <v>296</v>
      </c>
      <c r="I540" s="4" t="s">
        <v>6569</v>
      </c>
      <c r="J540" s="4" t="s">
        <v>805</v>
      </c>
      <c r="L540" s="4" t="s">
        <v>312</v>
      </c>
      <c r="M540" s="4">
        <f>IF(L540="비해당","-",VLOOKUP(G540,자격증backdata!A:E,3,0))</f>
        <v>1</v>
      </c>
      <c r="N540" s="4" t="str">
        <f>IF(L540="비해당","-",VLOOKUP(G540,자격증backdata!A:E,5,0))</f>
        <v>한국사</v>
      </c>
      <c r="O540" s="4">
        <f>IF(L540="비해당","-",IF(M540=1,VLOOKUP(G540,자격증backdata!A:E,4,0),0))</f>
        <v>3</v>
      </c>
      <c r="P540" s="4">
        <f t="shared" si="50"/>
        <v>3</v>
      </c>
      <c r="Q540" s="4">
        <f t="shared" si="51"/>
        <v>5</v>
      </c>
      <c r="R540" s="4">
        <f t="shared" si="52"/>
        <v>8</v>
      </c>
      <c r="S540" s="4">
        <f t="shared" si="53"/>
        <v>0</v>
      </c>
    </row>
    <row r="541" spans="1:19" ht="39.950000000000003" customHeight="1" x14ac:dyDescent="0.3">
      <c r="A541" s="29">
        <f t="shared" si="48"/>
        <v>328</v>
      </c>
      <c r="B541" s="29" t="s">
        <v>6722</v>
      </c>
      <c r="C541" s="29" t="s">
        <v>6723</v>
      </c>
      <c r="D541" s="4" t="s">
        <v>317</v>
      </c>
      <c r="E541" s="30" t="s">
        <v>318</v>
      </c>
      <c r="F541" s="29">
        <f t="shared" si="49"/>
        <v>1</v>
      </c>
      <c r="G541" s="29" t="s">
        <v>2533</v>
      </c>
      <c r="H541" s="29" t="s">
        <v>6731</v>
      </c>
      <c r="I541" s="29" t="s">
        <v>6732</v>
      </c>
      <c r="J541" s="29" t="s">
        <v>4888</v>
      </c>
      <c r="L541" s="29" t="s">
        <v>312</v>
      </c>
      <c r="M541" s="29">
        <f>IF(L541="비해당","-",VLOOKUP(G541,자격증backdata!A:E,3,0))</f>
        <v>1</v>
      </c>
      <c r="N541" s="29" t="str">
        <f>IF(L541="비해당","-",VLOOKUP(G541,자격증backdata!A:E,5,0))</f>
        <v>국가기술</v>
      </c>
      <c r="O541" s="29">
        <f>IF(L541="비해당","-",IF(M541=1,VLOOKUP(G541,자격증backdata!A:E,4,0),0))</f>
        <v>5</v>
      </c>
      <c r="P541" s="29">
        <f t="shared" si="50"/>
        <v>3</v>
      </c>
      <c r="Q541" s="29">
        <f t="shared" si="51"/>
        <v>5</v>
      </c>
      <c r="R541" s="29">
        <f t="shared" si="52"/>
        <v>8</v>
      </c>
      <c r="S541" s="29">
        <f t="shared" si="53"/>
        <v>0</v>
      </c>
    </row>
    <row r="542" spans="1:19" ht="39.950000000000003" customHeight="1" x14ac:dyDescent="0.3">
      <c r="A542" s="29">
        <f t="shared" si="48"/>
        <v>328</v>
      </c>
      <c r="B542" s="29" t="s">
        <v>6722</v>
      </c>
      <c r="C542" s="29" t="s">
        <v>6723</v>
      </c>
      <c r="D542" s="4" t="s">
        <v>317</v>
      </c>
      <c r="E542" s="30" t="s">
        <v>318</v>
      </c>
      <c r="F542" s="29">
        <f t="shared" si="49"/>
        <v>2</v>
      </c>
      <c r="G542" s="29" t="s">
        <v>803</v>
      </c>
      <c r="H542" s="29" t="s">
        <v>1062</v>
      </c>
      <c r="I542" s="29" t="s">
        <v>6733</v>
      </c>
      <c r="J542" s="29" t="s">
        <v>1268</v>
      </c>
      <c r="L542" s="29" t="s">
        <v>312</v>
      </c>
      <c r="M542" s="29">
        <f>IF(L542="비해당","-",VLOOKUP(G542,자격증backdata!A:E,3,0))</f>
        <v>1</v>
      </c>
      <c r="N542" s="29" t="str">
        <f>IF(L542="비해당","-",VLOOKUP(G542,자격증backdata!A:E,5,0))</f>
        <v>한국사</v>
      </c>
      <c r="O542" s="29">
        <f>IF(L542="비해당","-",IF(M542=1,VLOOKUP(G542,자격증backdata!A:E,4,0),0))</f>
        <v>3</v>
      </c>
      <c r="P542" s="29">
        <f t="shared" si="50"/>
        <v>3</v>
      </c>
      <c r="Q542" s="29">
        <f t="shared" si="51"/>
        <v>5</v>
      </c>
      <c r="R542" s="29">
        <f t="shared" si="52"/>
        <v>8</v>
      </c>
      <c r="S542" s="29">
        <f t="shared" si="53"/>
        <v>0</v>
      </c>
    </row>
    <row r="543" spans="1:19" ht="39.950000000000003" customHeight="1" x14ac:dyDescent="0.3">
      <c r="A543" s="4">
        <f t="shared" si="48"/>
        <v>329</v>
      </c>
      <c r="B543" s="4" t="s">
        <v>6774</v>
      </c>
      <c r="C543" s="4" t="s">
        <v>6775</v>
      </c>
      <c r="D543" s="4" t="s">
        <v>317</v>
      </c>
      <c r="E543" s="28" t="s">
        <v>318</v>
      </c>
      <c r="F543" s="4">
        <f t="shared" si="49"/>
        <v>1</v>
      </c>
      <c r="G543" s="4" t="s">
        <v>2533</v>
      </c>
      <c r="H543" s="4" t="s">
        <v>367</v>
      </c>
      <c r="I543" s="4" t="s">
        <v>6782</v>
      </c>
      <c r="J543" s="4" t="s">
        <v>2535</v>
      </c>
      <c r="L543" s="4" t="s">
        <v>312</v>
      </c>
      <c r="M543" s="4">
        <f>IF(L543="비해당","-",VLOOKUP(G543,자격증backdata!A:E,3,0))</f>
        <v>1</v>
      </c>
      <c r="N543" s="4" t="str">
        <f>IF(L543="비해당","-",VLOOKUP(G543,자격증backdata!A:E,5,0))</f>
        <v>국가기술</v>
      </c>
      <c r="O543" s="4">
        <f>IF(L543="비해당","-",IF(M543=1,VLOOKUP(G543,자격증backdata!A:E,4,0),0))</f>
        <v>5</v>
      </c>
      <c r="P543" s="4">
        <f t="shared" si="50"/>
        <v>5</v>
      </c>
      <c r="Q543" s="4">
        <f t="shared" si="51"/>
        <v>5</v>
      </c>
      <c r="R543" s="4">
        <f t="shared" si="52"/>
        <v>10</v>
      </c>
      <c r="S543" s="4">
        <f t="shared" si="53"/>
        <v>0</v>
      </c>
    </row>
    <row r="544" spans="1:19" ht="39.950000000000003" customHeight="1" x14ac:dyDescent="0.3">
      <c r="A544" s="4">
        <f t="shared" si="48"/>
        <v>329</v>
      </c>
      <c r="B544" s="4" t="s">
        <v>6774</v>
      </c>
      <c r="C544" s="4" t="s">
        <v>6775</v>
      </c>
      <c r="D544" s="4" t="s">
        <v>317</v>
      </c>
      <c r="E544" s="28" t="s">
        <v>318</v>
      </c>
      <c r="F544" s="4">
        <f t="shared" si="49"/>
        <v>2</v>
      </c>
      <c r="G544" s="4" t="s">
        <v>295</v>
      </c>
      <c r="H544" s="4" t="s">
        <v>296</v>
      </c>
      <c r="I544" s="4" t="s">
        <v>6783</v>
      </c>
      <c r="J544" s="4" t="s">
        <v>4569</v>
      </c>
      <c r="L544" s="4" t="s">
        <v>312</v>
      </c>
      <c r="M544" s="4">
        <f>IF(L544="비해당","-",VLOOKUP(G544,자격증backdata!A:E,3,0))</f>
        <v>1</v>
      </c>
      <c r="N544" s="4" t="str">
        <f>IF(L544="비해당","-",VLOOKUP(G544,자격증backdata!A:E,5,0))</f>
        <v>한국사</v>
      </c>
      <c r="O544" s="4">
        <f>IF(L544="비해당","-",IF(M544=1,VLOOKUP(G544,자격증backdata!A:E,4,0),0))</f>
        <v>5</v>
      </c>
      <c r="P544" s="4">
        <f t="shared" si="50"/>
        <v>5</v>
      </c>
      <c r="Q544" s="4">
        <f t="shared" si="51"/>
        <v>5</v>
      </c>
      <c r="R544" s="4">
        <f t="shared" si="52"/>
        <v>10</v>
      </c>
      <c r="S544" s="4">
        <f t="shared" si="53"/>
        <v>0</v>
      </c>
    </row>
    <row r="545" spans="1:19" ht="39.950000000000003" customHeight="1" x14ac:dyDescent="0.3">
      <c r="A545" s="29">
        <f t="shared" si="48"/>
        <v>330</v>
      </c>
      <c r="B545" s="29" t="s">
        <v>6897</v>
      </c>
      <c r="C545" s="29" t="s">
        <v>4711</v>
      </c>
      <c r="D545" s="4" t="s">
        <v>317</v>
      </c>
      <c r="E545" s="30" t="s">
        <v>318</v>
      </c>
      <c r="F545" s="29">
        <f t="shared" si="49"/>
        <v>1</v>
      </c>
      <c r="G545" s="29" t="s">
        <v>803</v>
      </c>
      <c r="H545" s="29" t="s">
        <v>296</v>
      </c>
      <c r="I545" s="29" t="s">
        <v>6904</v>
      </c>
      <c r="J545" s="29" t="s">
        <v>627</v>
      </c>
      <c r="L545" s="29" t="s">
        <v>312</v>
      </c>
      <c r="M545" s="29">
        <f>IF(L545="비해당","-",VLOOKUP(G545,자격증backdata!A:E,3,0))</f>
        <v>1</v>
      </c>
      <c r="N545" s="29" t="str">
        <f>IF(L545="비해당","-",VLOOKUP(G545,자격증backdata!A:E,5,0))</f>
        <v>한국사</v>
      </c>
      <c r="O545" s="29">
        <f>IF(L545="비해당","-",IF(M545=1,VLOOKUP(G545,자격증backdata!A:E,4,0),0))</f>
        <v>3</v>
      </c>
      <c r="P545" s="29">
        <f t="shared" si="50"/>
        <v>3</v>
      </c>
      <c r="Q545" s="29">
        <f t="shared" si="51"/>
        <v>5</v>
      </c>
      <c r="R545" s="29">
        <f t="shared" si="52"/>
        <v>8</v>
      </c>
      <c r="S545" s="29">
        <f t="shared" si="53"/>
        <v>0</v>
      </c>
    </row>
    <row r="546" spans="1:19" ht="39.950000000000003" customHeight="1" x14ac:dyDescent="0.3">
      <c r="A546" s="29">
        <f t="shared" si="48"/>
        <v>330</v>
      </c>
      <c r="B546" s="29" t="s">
        <v>6897</v>
      </c>
      <c r="C546" s="29" t="s">
        <v>4711</v>
      </c>
      <c r="D546" s="4" t="s">
        <v>317</v>
      </c>
      <c r="E546" s="30" t="s">
        <v>318</v>
      </c>
      <c r="F546" s="29">
        <f t="shared" si="49"/>
        <v>2</v>
      </c>
      <c r="G546" s="29" t="s">
        <v>458</v>
      </c>
      <c r="H546" s="29" t="s">
        <v>459</v>
      </c>
      <c r="I546" s="29" t="s">
        <v>6905</v>
      </c>
      <c r="J546" s="29" t="s">
        <v>6906</v>
      </c>
      <c r="L546" s="29" t="s">
        <v>312</v>
      </c>
      <c r="M546" s="29">
        <f>IF(L546="비해당","-",VLOOKUP(G546,자격증backdata!A:E,3,0))</f>
        <v>1</v>
      </c>
      <c r="N546" s="29" t="str">
        <f>IF(L546="비해당","-",VLOOKUP(G546,자격증backdata!A:E,5,0))</f>
        <v>국가기술</v>
      </c>
      <c r="O546" s="29">
        <f>IF(L546="비해당","-",IF(M546=1,VLOOKUP(G546,자격증backdata!A:E,4,0),0))</f>
        <v>5</v>
      </c>
      <c r="P546" s="29">
        <f t="shared" si="50"/>
        <v>3</v>
      </c>
      <c r="Q546" s="29">
        <f t="shared" si="51"/>
        <v>5</v>
      </c>
      <c r="R546" s="29">
        <f t="shared" si="52"/>
        <v>8</v>
      </c>
      <c r="S546" s="29">
        <f t="shared" si="53"/>
        <v>0</v>
      </c>
    </row>
    <row r="547" spans="1:19" ht="39.950000000000003" customHeight="1" x14ac:dyDescent="0.3">
      <c r="A547" s="4">
        <f t="shared" si="48"/>
        <v>331</v>
      </c>
      <c r="B547" s="4" t="s">
        <v>6907</v>
      </c>
      <c r="C547" s="4" t="s">
        <v>6908</v>
      </c>
      <c r="D547" s="4" t="s">
        <v>317</v>
      </c>
      <c r="E547" s="28" t="s">
        <v>318</v>
      </c>
      <c r="F547" s="4">
        <f t="shared" si="49"/>
        <v>1</v>
      </c>
      <c r="G547" s="4" t="s">
        <v>295</v>
      </c>
      <c r="H547" s="4" t="s">
        <v>296</v>
      </c>
      <c r="I547" s="4" t="s">
        <v>6915</v>
      </c>
      <c r="J547" s="4" t="s">
        <v>5167</v>
      </c>
      <c r="L547" s="4" t="s">
        <v>312</v>
      </c>
      <c r="M547" s="4">
        <f>IF(L547="비해당","-",VLOOKUP(G547,자격증backdata!A:E,3,0))</f>
        <v>1</v>
      </c>
      <c r="N547" s="4" t="str">
        <f>IF(L547="비해당","-",VLOOKUP(G547,자격증backdata!A:E,5,0))</f>
        <v>한국사</v>
      </c>
      <c r="O547" s="4">
        <f>IF(L547="비해당","-",IF(M547=1,VLOOKUP(G547,자격증backdata!A:E,4,0),0))</f>
        <v>5</v>
      </c>
      <c r="P547" s="4">
        <f t="shared" si="50"/>
        <v>5</v>
      </c>
      <c r="Q547" s="4">
        <f t="shared" si="51"/>
        <v>5</v>
      </c>
      <c r="R547" s="4">
        <f t="shared" si="52"/>
        <v>10</v>
      </c>
      <c r="S547" s="4">
        <f t="shared" si="53"/>
        <v>0</v>
      </c>
    </row>
    <row r="548" spans="1:19" ht="39.950000000000003" customHeight="1" x14ac:dyDescent="0.3">
      <c r="A548" s="4">
        <f t="shared" si="48"/>
        <v>331</v>
      </c>
      <c r="B548" s="4" t="s">
        <v>6907</v>
      </c>
      <c r="C548" s="4" t="s">
        <v>6908</v>
      </c>
      <c r="D548" s="4" t="s">
        <v>317</v>
      </c>
      <c r="E548" s="28" t="s">
        <v>318</v>
      </c>
      <c r="F548" s="4">
        <f t="shared" si="49"/>
        <v>2</v>
      </c>
      <c r="G548" s="4" t="s">
        <v>458</v>
      </c>
      <c r="H548" s="4" t="s">
        <v>459</v>
      </c>
      <c r="I548" s="4" t="s">
        <v>6916</v>
      </c>
      <c r="J548" s="4" t="s">
        <v>6917</v>
      </c>
      <c r="L548" s="4" t="s">
        <v>312</v>
      </c>
      <c r="M548" s="4">
        <f>IF(L548="비해당","-",VLOOKUP(G548,자격증backdata!A:E,3,0))</f>
        <v>1</v>
      </c>
      <c r="N548" s="4" t="str">
        <f>IF(L548="비해당","-",VLOOKUP(G548,자격증backdata!A:E,5,0))</f>
        <v>국가기술</v>
      </c>
      <c r="O548" s="4">
        <f>IF(L548="비해당","-",IF(M548=1,VLOOKUP(G548,자격증backdata!A:E,4,0),0))</f>
        <v>5</v>
      </c>
      <c r="P548" s="4">
        <f t="shared" si="50"/>
        <v>5</v>
      </c>
      <c r="Q548" s="4">
        <f t="shared" si="51"/>
        <v>5</v>
      </c>
      <c r="R548" s="4">
        <f t="shared" si="52"/>
        <v>10</v>
      </c>
      <c r="S548" s="4">
        <f t="shared" si="53"/>
        <v>0</v>
      </c>
    </row>
    <row r="549" spans="1:19" ht="39.950000000000003" customHeight="1" x14ac:dyDescent="0.3">
      <c r="A549" s="29">
        <f t="shared" si="48"/>
        <v>332</v>
      </c>
      <c r="B549" s="29" t="s">
        <v>6918</v>
      </c>
      <c r="C549" s="29" t="s">
        <v>6919</v>
      </c>
      <c r="D549" s="4" t="s">
        <v>317</v>
      </c>
      <c r="E549" s="30" t="s">
        <v>318</v>
      </c>
      <c r="F549" s="29">
        <f t="shared" si="49"/>
        <v>1</v>
      </c>
      <c r="G549" s="29" t="s">
        <v>2324</v>
      </c>
      <c r="H549" s="29" t="s">
        <v>367</v>
      </c>
      <c r="I549" s="29" t="s">
        <v>6924</v>
      </c>
      <c r="J549" s="29" t="s">
        <v>2119</v>
      </c>
      <c r="L549" s="29" t="s">
        <v>312</v>
      </c>
      <c r="M549" s="29">
        <f>IF(L549="비해당","-",VLOOKUP(G549,자격증backdata!A:E,3,0))</f>
        <v>1</v>
      </c>
      <c r="N549" s="29" t="str">
        <f>IF(L549="비해당","-",VLOOKUP(G549,자격증backdata!A:E,5,0))</f>
        <v>국가기술</v>
      </c>
      <c r="O549" s="29">
        <f>IF(L549="비해당","-",IF(M549=1,VLOOKUP(G549,자격증backdata!A:E,4,0),0))</f>
        <v>5</v>
      </c>
      <c r="P549" s="29">
        <f t="shared" si="50"/>
        <v>3</v>
      </c>
      <c r="Q549" s="29">
        <f t="shared" si="51"/>
        <v>5</v>
      </c>
      <c r="R549" s="29">
        <f t="shared" si="52"/>
        <v>8</v>
      </c>
      <c r="S549" s="29">
        <f t="shared" si="53"/>
        <v>0</v>
      </c>
    </row>
    <row r="550" spans="1:19" ht="39.950000000000003" customHeight="1" x14ac:dyDescent="0.3">
      <c r="A550" s="29">
        <f t="shared" si="48"/>
        <v>332</v>
      </c>
      <c r="B550" s="29" t="s">
        <v>6918</v>
      </c>
      <c r="C550" s="29" t="s">
        <v>6919</v>
      </c>
      <c r="D550" s="4" t="s">
        <v>317</v>
      </c>
      <c r="E550" s="30" t="s">
        <v>318</v>
      </c>
      <c r="F550" s="29">
        <f t="shared" si="49"/>
        <v>2</v>
      </c>
      <c r="G550" s="29" t="s">
        <v>803</v>
      </c>
      <c r="H550" s="29" t="s">
        <v>296</v>
      </c>
      <c r="I550" s="29" t="s">
        <v>6925</v>
      </c>
      <c r="J550" s="29" t="s">
        <v>1050</v>
      </c>
      <c r="L550" s="29" t="s">
        <v>312</v>
      </c>
      <c r="M550" s="29">
        <f>IF(L550="비해당","-",VLOOKUP(G550,자격증backdata!A:E,3,0))</f>
        <v>1</v>
      </c>
      <c r="N550" s="29" t="str">
        <f>IF(L550="비해당","-",VLOOKUP(G550,자격증backdata!A:E,5,0))</f>
        <v>한국사</v>
      </c>
      <c r="O550" s="29">
        <f>IF(L550="비해당","-",IF(M550=1,VLOOKUP(G550,자격증backdata!A:E,4,0),0))</f>
        <v>3</v>
      </c>
      <c r="P550" s="29">
        <f t="shared" si="50"/>
        <v>3</v>
      </c>
      <c r="Q550" s="29">
        <f t="shared" si="51"/>
        <v>5</v>
      </c>
      <c r="R550" s="29">
        <f t="shared" si="52"/>
        <v>8</v>
      </c>
      <c r="S550" s="29">
        <f t="shared" si="53"/>
        <v>0</v>
      </c>
    </row>
    <row r="551" spans="1:19" ht="39.950000000000003" customHeight="1" x14ac:dyDescent="0.3">
      <c r="A551" s="4">
        <f t="shared" si="48"/>
        <v>333</v>
      </c>
      <c r="B551" s="4" t="s">
        <v>6960</v>
      </c>
      <c r="C551" s="4" t="s">
        <v>6961</v>
      </c>
      <c r="D551" s="4" t="s">
        <v>317</v>
      </c>
      <c r="E551" s="28" t="s">
        <v>318</v>
      </c>
      <c r="F551" s="4">
        <f t="shared" si="49"/>
        <v>1</v>
      </c>
      <c r="G551" s="4" t="s">
        <v>295</v>
      </c>
      <c r="H551" s="4" t="s">
        <v>296</v>
      </c>
      <c r="I551" s="4" t="s">
        <v>6967</v>
      </c>
      <c r="J551" s="4" t="s">
        <v>600</v>
      </c>
      <c r="L551" s="4" t="s">
        <v>312</v>
      </c>
      <c r="M551" s="4">
        <f>IF(L551="비해당","-",VLOOKUP(G551,자격증backdata!A:E,3,0))</f>
        <v>1</v>
      </c>
      <c r="N551" s="4" t="str">
        <f>IF(L551="비해당","-",VLOOKUP(G551,자격증backdata!A:E,5,0))</f>
        <v>한국사</v>
      </c>
      <c r="O551" s="4">
        <f>IF(L551="비해당","-",IF(M551=1,VLOOKUP(G551,자격증backdata!A:E,4,0),0))</f>
        <v>5</v>
      </c>
      <c r="P551" s="4">
        <f t="shared" si="50"/>
        <v>5</v>
      </c>
      <c r="Q551" s="4">
        <f t="shared" si="51"/>
        <v>5</v>
      </c>
      <c r="R551" s="4">
        <f t="shared" si="52"/>
        <v>10</v>
      </c>
      <c r="S551" s="4">
        <f t="shared" si="53"/>
        <v>0</v>
      </c>
    </row>
    <row r="552" spans="1:19" ht="39.950000000000003" customHeight="1" x14ac:dyDescent="0.3">
      <c r="A552" s="4">
        <f t="shared" si="48"/>
        <v>333</v>
      </c>
      <c r="B552" s="4" t="s">
        <v>6960</v>
      </c>
      <c r="C552" s="4" t="s">
        <v>6961</v>
      </c>
      <c r="D552" s="4" t="s">
        <v>317</v>
      </c>
      <c r="E552" s="28" t="s">
        <v>318</v>
      </c>
      <c r="F552" s="4">
        <f t="shared" si="49"/>
        <v>2</v>
      </c>
      <c r="G552" s="4" t="s">
        <v>458</v>
      </c>
      <c r="H552" s="4" t="s">
        <v>459</v>
      </c>
      <c r="I552" s="4" t="s">
        <v>6968</v>
      </c>
      <c r="J552" s="4" t="s">
        <v>3177</v>
      </c>
      <c r="L552" s="4" t="s">
        <v>312</v>
      </c>
      <c r="M552" s="4">
        <f>IF(L552="비해당","-",VLOOKUP(G552,자격증backdata!A:E,3,0))</f>
        <v>1</v>
      </c>
      <c r="N552" s="4" t="str">
        <f>IF(L552="비해당","-",VLOOKUP(G552,자격증backdata!A:E,5,0))</f>
        <v>국가기술</v>
      </c>
      <c r="O552" s="4">
        <f>IF(L552="비해당","-",IF(M552=1,VLOOKUP(G552,자격증backdata!A:E,4,0),0))</f>
        <v>5</v>
      </c>
      <c r="P552" s="4">
        <f t="shared" si="50"/>
        <v>5</v>
      </c>
      <c r="Q552" s="4">
        <f t="shared" si="51"/>
        <v>5</v>
      </c>
      <c r="R552" s="4">
        <f t="shared" si="52"/>
        <v>10</v>
      </c>
      <c r="S552" s="4">
        <f t="shared" si="53"/>
        <v>0</v>
      </c>
    </row>
    <row r="553" spans="1:19" ht="39.950000000000003" customHeight="1" x14ac:dyDescent="0.3">
      <c r="A553" s="29">
        <f t="shared" si="48"/>
        <v>334</v>
      </c>
      <c r="B553" s="29" t="s">
        <v>6970</v>
      </c>
      <c r="C553" s="29" t="s">
        <v>6971</v>
      </c>
      <c r="D553" s="4" t="s">
        <v>317</v>
      </c>
      <c r="E553" s="30" t="s">
        <v>318</v>
      </c>
      <c r="F553" s="29">
        <f t="shared" si="49"/>
        <v>1</v>
      </c>
      <c r="G553" s="29" t="s">
        <v>2533</v>
      </c>
      <c r="H553" s="29" t="s">
        <v>367</v>
      </c>
      <c r="I553" s="29" t="s">
        <v>6980</v>
      </c>
      <c r="J553" s="29" t="s">
        <v>2535</v>
      </c>
      <c r="L553" s="29" t="s">
        <v>312</v>
      </c>
      <c r="M553" s="29">
        <f>IF(L553="비해당","-",VLOOKUP(G553,자격증backdata!A:E,3,0))</f>
        <v>1</v>
      </c>
      <c r="N553" s="29" t="str">
        <f>IF(L553="비해당","-",VLOOKUP(G553,자격증backdata!A:E,5,0))</f>
        <v>국가기술</v>
      </c>
      <c r="O553" s="29">
        <f>IF(L553="비해당","-",IF(M553=1,VLOOKUP(G553,자격증backdata!A:E,4,0),0))</f>
        <v>5</v>
      </c>
      <c r="P553" s="29">
        <f t="shared" si="50"/>
        <v>0</v>
      </c>
      <c r="Q553" s="29">
        <f t="shared" si="51"/>
        <v>5</v>
      </c>
      <c r="R553" s="29">
        <f t="shared" si="52"/>
        <v>5</v>
      </c>
      <c r="S553" s="29">
        <f t="shared" si="53"/>
        <v>0</v>
      </c>
    </row>
    <row r="554" spans="1:19" ht="39.950000000000003" customHeight="1" x14ac:dyDescent="0.3">
      <c r="A554" s="29">
        <f t="shared" si="48"/>
        <v>334</v>
      </c>
      <c r="B554" s="29" t="s">
        <v>6970</v>
      </c>
      <c r="C554" s="29" t="s">
        <v>6971</v>
      </c>
      <c r="D554" s="4" t="s">
        <v>317</v>
      </c>
      <c r="E554" s="30" t="s">
        <v>318</v>
      </c>
      <c r="F554" s="29">
        <f t="shared" si="49"/>
        <v>2</v>
      </c>
      <c r="G554" s="29" t="s">
        <v>6981</v>
      </c>
      <c r="H554" s="29" t="s">
        <v>367</v>
      </c>
      <c r="I554" s="29" t="s">
        <v>6982</v>
      </c>
      <c r="J554" s="29" t="s">
        <v>4490</v>
      </c>
      <c r="L554" s="29" t="s">
        <v>312</v>
      </c>
      <c r="M554" s="29">
        <f>IF(L554="비해당","-",VLOOKUP(G554,자격증backdata!A:E,3,0))</f>
        <v>0</v>
      </c>
      <c r="N554" s="29" t="str">
        <f>IF(L554="비해당","-",VLOOKUP(G554,자격증backdata!A:E,5,0))</f>
        <v>-</v>
      </c>
      <c r="O554" s="29">
        <f>IF(L554="비해당","-",IF(M554=1,VLOOKUP(G554,자격증backdata!A:E,4,0),0))</f>
        <v>0</v>
      </c>
      <c r="P554" s="29">
        <f t="shared" si="50"/>
        <v>0</v>
      </c>
      <c r="Q554" s="29">
        <f t="shared" si="51"/>
        <v>5</v>
      </c>
      <c r="R554" s="29">
        <f t="shared" si="52"/>
        <v>5</v>
      </c>
      <c r="S554" s="29">
        <f t="shared" si="53"/>
        <v>0</v>
      </c>
    </row>
    <row r="555" spans="1:19" ht="39.950000000000003" customHeight="1" x14ac:dyDescent="0.3">
      <c r="A555" s="4">
        <f t="shared" si="48"/>
        <v>335</v>
      </c>
      <c r="B555" s="4" t="s">
        <v>7001</v>
      </c>
      <c r="C555" s="4" t="s">
        <v>7002</v>
      </c>
      <c r="D555" s="4" t="s">
        <v>317</v>
      </c>
      <c r="E555" s="28" t="s">
        <v>318</v>
      </c>
      <c r="F555" s="4">
        <f t="shared" si="49"/>
        <v>1</v>
      </c>
      <c r="G555" s="4" t="s">
        <v>7023</v>
      </c>
      <c r="H555" s="4" t="s">
        <v>7024</v>
      </c>
      <c r="I555" s="4" t="s">
        <v>7025</v>
      </c>
      <c r="J555" s="4" t="s">
        <v>7026</v>
      </c>
      <c r="L555" s="4" t="s">
        <v>312</v>
      </c>
      <c r="M555" s="4">
        <f>IF(L555="비해당","-",VLOOKUP(G555,자격증backdata!A:E,3,0))</f>
        <v>0</v>
      </c>
      <c r="N555" s="4" t="str">
        <f>IF(L555="비해당","-",VLOOKUP(G555,자격증backdata!A:E,5,0))</f>
        <v>-</v>
      </c>
      <c r="O555" s="4">
        <f>IF(L555="비해당","-",IF(M555=1,VLOOKUP(G555,자격증backdata!A:E,4,0),0))</f>
        <v>0</v>
      </c>
      <c r="P555" s="4">
        <f t="shared" si="50"/>
        <v>0</v>
      </c>
      <c r="Q555" s="4">
        <f t="shared" si="51"/>
        <v>0</v>
      </c>
      <c r="R555" s="4">
        <f t="shared" si="52"/>
        <v>0</v>
      </c>
      <c r="S555" s="4">
        <f t="shared" si="53"/>
        <v>0</v>
      </c>
    </row>
    <row r="556" spans="1:19" ht="39.950000000000003" customHeight="1" x14ac:dyDescent="0.3">
      <c r="A556" s="4">
        <f t="shared" si="48"/>
        <v>335</v>
      </c>
      <c r="B556" s="4" t="s">
        <v>7001</v>
      </c>
      <c r="C556" s="4" t="s">
        <v>7002</v>
      </c>
      <c r="D556" s="4" t="s">
        <v>317</v>
      </c>
      <c r="E556" s="28" t="s">
        <v>318</v>
      </c>
      <c r="F556" s="4">
        <f t="shared" si="49"/>
        <v>2</v>
      </c>
      <c r="G556" s="4" t="s">
        <v>1555</v>
      </c>
      <c r="H556" s="4" t="s">
        <v>459</v>
      </c>
      <c r="I556" s="4" t="s">
        <v>7027</v>
      </c>
      <c r="J556" s="4" t="s">
        <v>7028</v>
      </c>
      <c r="L556" s="4" t="s">
        <v>312</v>
      </c>
      <c r="M556" s="4">
        <f>IF(L556="비해당","-",VLOOKUP(G556,자격증backdata!A:E,3,0))</f>
        <v>0</v>
      </c>
      <c r="N556" s="4" t="str">
        <f>IF(L556="비해당","-",VLOOKUP(G556,자격증backdata!A:E,5,0))</f>
        <v>-</v>
      </c>
      <c r="O556" s="4">
        <f>IF(L556="비해당","-",IF(M556=1,VLOOKUP(G556,자격증backdata!A:E,4,0),0))</f>
        <v>0</v>
      </c>
      <c r="P556" s="4">
        <f t="shared" si="50"/>
        <v>0</v>
      </c>
      <c r="Q556" s="4">
        <f t="shared" si="51"/>
        <v>0</v>
      </c>
      <c r="R556" s="4">
        <f t="shared" si="52"/>
        <v>0</v>
      </c>
      <c r="S556" s="4">
        <f t="shared" si="53"/>
        <v>0</v>
      </c>
    </row>
    <row r="557" spans="1:19" ht="39.950000000000003" customHeight="1" x14ac:dyDescent="0.3">
      <c r="A557" s="29">
        <f t="shared" si="48"/>
        <v>336</v>
      </c>
      <c r="B557" s="29" t="s">
        <v>7030</v>
      </c>
      <c r="C557" s="29" t="s">
        <v>7031</v>
      </c>
      <c r="D557" s="4" t="s">
        <v>317</v>
      </c>
      <c r="E557" s="30" t="s">
        <v>318</v>
      </c>
      <c r="F557" s="29">
        <f t="shared" si="49"/>
        <v>1</v>
      </c>
      <c r="G557" s="29" t="s">
        <v>295</v>
      </c>
      <c r="H557" s="29" t="s">
        <v>296</v>
      </c>
      <c r="I557" s="29" t="s">
        <v>7039</v>
      </c>
      <c r="J557" s="29" t="s">
        <v>7040</v>
      </c>
      <c r="L557" s="29" t="s">
        <v>312</v>
      </c>
      <c r="M557" s="29">
        <f>IF(L557="비해당","-",VLOOKUP(G557,자격증backdata!A:E,3,0))</f>
        <v>1</v>
      </c>
      <c r="N557" s="29" t="str">
        <f>IF(L557="비해당","-",VLOOKUP(G557,자격증backdata!A:E,5,0))</f>
        <v>한국사</v>
      </c>
      <c r="O557" s="29">
        <f>IF(L557="비해당","-",IF(M557=1,VLOOKUP(G557,자격증backdata!A:E,4,0),0))</f>
        <v>5</v>
      </c>
      <c r="P557" s="29">
        <f t="shared" si="50"/>
        <v>5</v>
      </c>
      <c r="Q557" s="29">
        <f t="shared" si="51"/>
        <v>5</v>
      </c>
      <c r="R557" s="29">
        <f t="shared" si="52"/>
        <v>10</v>
      </c>
      <c r="S557" s="29">
        <f t="shared" si="53"/>
        <v>0</v>
      </c>
    </row>
    <row r="558" spans="1:19" ht="39.950000000000003" customHeight="1" x14ac:dyDescent="0.3">
      <c r="A558" s="29">
        <f t="shared" si="48"/>
        <v>336</v>
      </c>
      <c r="B558" s="29" t="s">
        <v>7030</v>
      </c>
      <c r="C558" s="29" t="s">
        <v>7031</v>
      </c>
      <c r="D558" s="4" t="s">
        <v>317</v>
      </c>
      <c r="E558" s="30" t="s">
        <v>318</v>
      </c>
      <c r="F558" s="29">
        <f t="shared" si="49"/>
        <v>2</v>
      </c>
      <c r="G558" s="29" t="s">
        <v>1500</v>
      </c>
      <c r="H558" s="29" t="s">
        <v>367</v>
      </c>
      <c r="I558" s="29" t="s">
        <v>7041</v>
      </c>
      <c r="J558" s="29" t="s">
        <v>7042</v>
      </c>
      <c r="L558" s="29" t="s">
        <v>312</v>
      </c>
      <c r="M558" s="29">
        <f>IF(L558="비해당","-",VLOOKUP(G558,자격증backdata!A:E,3,0))</f>
        <v>1</v>
      </c>
      <c r="N558" s="29" t="str">
        <f>IF(L558="비해당","-",VLOOKUP(G558,자격증backdata!A:E,5,0))</f>
        <v>국가기술</v>
      </c>
      <c r="O558" s="29">
        <f>IF(L558="비해당","-",IF(M558=1,VLOOKUP(G558,자격증backdata!A:E,4,0),0))</f>
        <v>5</v>
      </c>
      <c r="P558" s="29">
        <f t="shared" si="50"/>
        <v>5</v>
      </c>
      <c r="Q558" s="29">
        <f t="shared" si="51"/>
        <v>5</v>
      </c>
      <c r="R558" s="29">
        <f t="shared" si="52"/>
        <v>10</v>
      </c>
      <c r="S558" s="29">
        <f t="shared" si="53"/>
        <v>0</v>
      </c>
    </row>
    <row r="559" spans="1:19" ht="39.950000000000003" customHeight="1" x14ac:dyDescent="0.3">
      <c r="A559" s="4">
        <f t="shared" si="48"/>
        <v>337</v>
      </c>
      <c r="B559" s="4" t="s">
        <v>7052</v>
      </c>
      <c r="C559" s="4" t="s">
        <v>7053</v>
      </c>
      <c r="D559" s="4" t="s">
        <v>317</v>
      </c>
      <c r="E559" s="28" t="s">
        <v>318</v>
      </c>
      <c r="F559" s="4">
        <f t="shared" si="49"/>
        <v>1</v>
      </c>
      <c r="G559" s="4" t="s">
        <v>7059</v>
      </c>
      <c r="H559" s="4" t="s">
        <v>2357</v>
      </c>
      <c r="I559" s="4" t="s">
        <v>7060</v>
      </c>
      <c r="J559" s="4" t="s">
        <v>5071</v>
      </c>
      <c r="L559" s="4" t="s">
        <v>312</v>
      </c>
      <c r="M559" s="4">
        <f>IF(L559="비해당","-",VLOOKUP(G559,자격증backdata!A:E,3,0))</f>
        <v>1</v>
      </c>
      <c r="N559" s="4" t="str">
        <f>IF(L559="비해당","-",VLOOKUP(G559,자격증backdata!A:E,5,0))</f>
        <v>국가기술</v>
      </c>
      <c r="O559" s="4">
        <f>IF(L559="비해당","-",IF(M559=1,VLOOKUP(G559,자격증backdata!A:E,4,0),0))</f>
        <v>3</v>
      </c>
      <c r="P559" s="4">
        <f t="shared" si="50"/>
        <v>5</v>
      </c>
      <c r="Q559" s="4">
        <f t="shared" si="51"/>
        <v>3</v>
      </c>
      <c r="R559" s="4">
        <f t="shared" si="52"/>
        <v>8</v>
      </c>
      <c r="S559" s="4">
        <f t="shared" si="53"/>
        <v>0</v>
      </c>
    </row>
    <row r="560" spans="1:19" ht="39.950000000000003" customHeight="1" x14ac:dyDescent="0.3">
      <c r="A560" s="4">
        <f t="shared" si="48"/>
        <v>337</v>
      </c>
      <c r="B560" s="4" t="s">
        <v>7052</v>
      </c>
      <c r="C560" s="4" t="s">
        <v>7053</v>
      </c>
      <c r="D560" s="4" t="s">
        <v>317</v>
      </c>
      <c r="E560" s="28" t="s">
        <v>318</v>
      </c>
      <c r="F560" s="4">
        <f t="shared" si="49"/>
        <v>2</v>
      </c>
      <c r="G560" s="4" t="s">
        <v>295</v>
      </c>
      <c r="H560" s="4" t="s">
        <v>296</v>
      </c>
      <c r="I560" s="4" t="s">
        <v>7061</v>
      </c>
      <c r="J560" s="4" t="s">
        <v>3098</v>
      </c>
      <c r="L560" s="4" t="s">
        <v>312</v>
      </c>
      <c r="M560" s="4">
        <f>IF(L560="비해당","-",VLOOKUP(G560,자격증backdata!A:E,3,0))</f>
        <v>1</v>
      </c>
      <c r="N560" s="4" t="str">
        <f>IF(L560="비해당","-",VLOOKUP(G560,자격증backdata!A:E,5,0))</f>
        <v>한국사</v>
      </c>
      <c r="O560" s="4">
        <f>IF(L560="비해당","-",IF(M560=1,VLOOKUP(G560,자격증backdata!A:E,4,0),0))</f>
        <v>5</v>
      </c>
      <c r="P560" s="4">
        <f t="shared" si="50"/>
        <v>5</v>
      </c>
      <c r="Q560" s="4">
        <f t="shared" si="51"/>
        <v>3</v>
      </c>
      <c r="R560" s="4">
        <f t="shared" si="52"/>
        <v>8</v>
      </c>
      <c r="S560" s="4">
        <f t="shared" si="53"/>
        <v>0</v>
      </c>
    </row>
    <row r="561" spans="1:19" ht="39.950000000000003" customHeight="1" x14ac:dyDescent="0.3">
      <c r="A561" s="29">
        <f t="shared" si="48"/>
        <v>338</v>
      </c>
      <c r="B561" s="29" t="s">
        <v>7206</v>
      </c>
      <c r="C561" s="29" t="s">
        <v>7207</v>
      </c>
      <c r="D561" s="4" t="s">
        <v>317</v>
      </c>
      <c r="E561" s="30" t="s">
        <v>318</v>
      </c>
      <c r="F561" s="29">
        <f t="shared" si="49"/>
        <v>1</v>
      </c>
      <c r="G561" s="29" t="s">
        <v>458</v>
      </c>
      <c r="H561" s="29" t="s">
        <v>459</v>
      </c>
      <c r="I561" s="29" t="s">
        <v>7213</v>
      </c>
      <c r="J561" s="29" t="s">
        <v>7214</v>
      </c>
      <c r="L561" s="29" t="s">
        <v>312</v>
      </c>
      <c r="M561" s="29">
        <f>IF(L561="비해당","-",VLOOKUP(G561,자격증backdata!A:E,3,0))</f>
        <v>1</v>
      </c>
      <c r="N561" s="29" t="str">
        <f>IF(L561="비해당","-",VLOOKUP(G561,자격증backdata!A:E,5,0))</f>
        <v>국가기술</v>
      </c>
      <c r="O561" s="29">
        <f>IF(L561="비해당","-",IF(M561=1,VLOOKUP(G561,자격증backdata!A:E,4,0),0))</f>
        <v>5</v>
      </c>
      <c r="P561" s="29">
        <f t="shared" si="50"/>
        <v>5</v>
      </c>
      <c r="Q561" s="29">
        <f t="shared" si="51"/>
        <v>5</v>
      </c>
      <c r="R561" s="29">
        <f t="shared" si="52"/>
        <v>10</v>
      </c>
      <c r="S561" s="29">
        <f t="shared" si="53"/>
        <v>0</v>
      </c>
    </row>
    <row r="562" spans="1:19" ht="39.950000000000003" customHeight="1" x14ac:dyDescent="0.3">
      <c r="A562" s="29">
        <f t="shared" si="48"/>
        <v>338</v>
      </c>
      <c r="B562" s="29" t="s">
        <v>7206</v>
      </c>
      <c r="C562" s="29" t="s">
        <v>7207</v>
      </c>
      <c r="D562" s="4" t="s">
        <v>317</v>
      </c>
      <c r="E562" s="30" t="s">
        <v>318</v>
      </c>
      <c r="F562" s="29">
        <f t="shared" si="49"/>
        <v>2</v>
      </c>
      <c r="G562" s="29" t="s">
        <v>295</v>
      </c>
      <c r="H562" s="29" t="s">
        <v>296</v>
      </c>
      <c r="I562" s="29" t="s">
        <v>7215</v>
      </c>
      <c r="J562" s="29" t="s">
        <v>544</v>
      </c>
      <c r="L562" s="29" t="s">
        <v>312</v>
      </c>
      <c r="M562" s="29">
        <f>IF(L562="비해당","-",VLOOKUP(G562,자격증backdata!A:E,3,0))</f>
        <v>1</v>
      </c>
      <c r="N562" s="29" t="str">
        <f>IF(L562="비해당","-",VLOOKUP(G562,자격증backdata!A:E,5,0))</f>
        <v>한국사</v>
      </c>
      <c r="O562" s="29">
        <f>IF(L562="비해당","-",IF(M562=1,VLOOKUP(G562,자격증backdata!A:E,4,0),0))</f>
        <v>5</v>
      </c>
      <c r="P562" s="29">
        <f t="shared" si="50"/>
        <v>5</v>
      </c>
      <c r="Q562" s="29">
        <f t="shared" si="51"/>
        <v>5</v>
      </c>
      <c r="R562" s="29">
        <f t="shared" si="52"/>
        <v>10</v>
      </c>
      <c r="S562" s="29">
        <f t="shared" si="53"/>
        <v>0</v>
      </c>
    </row>
    <row r="563" spans="1:19" ht="39.950000000000003" customHeight="1" x14ac:dyDescent="0.3">
      <c r="A563" s="4">
        <f t="shared" si="48"/>
        <v>339</v>
      </c>
      <c r="B563" s="4" t="s">
        <v>7546</v>
      </c>
      <c r="C563" s="4" t="s">
        <v>7547</v>
      </c>
      <c r="D563" s="4" t="s">
        <v>317</v>
      </c>
      <c r="E563" s="28" t="s">
        <v>318</v>
      </c>
      <c r="F563" s="4">
        <f t="shared" si="49"/>
        <v>1</v>
      </c>
      <c r="G563" s="4" t="s">
        <v>295</v>
      </c>
      <c r="H563" s="4" t="s">
        <v>7553</v>
      </c>
      <c r="I563" s="4" t="s">
        <v>7554</v>
      </c>
      <c r="J563" s="4" t="s">
        <v>7555</v>
      </c>
      <c r="L563" s="4" t="s">
        <v>312</v>
      </c>
      <c r="M563" s="4">
        <f>IF(L563="비해당","-",VLOOKUP(G563,자격증backdata!A:E,3,0))</f>
        <v>1</v>
      </c>
      <c r="N563" s="4" t="str">
        <f>IF(L563="비해당","-",VLOOKUP(G563,자격증backdata!A:E,5,0))</f>
        <v>한국사</v>
      </c>
      <c r="O563" s="4">
        <f>IF(L563="비해당","-",IF(M563=1,VLOOKUP(G563,자격증backdata!A:E,4,0),0))</f>
        <v>5</v>
      </c>
      <c r="P563" s="4">
        <f t="shared" si="50"/>
        <v>5</v>
      </c>
      <c r="Q563" s="4">
        <f t="shared" si="51"/>
        <v>5</v>
      </c>
      <c r="R563" s="4">
        <f t="shared" si="52"/>
        <v>10</v>
      </c>
      <c r="S563" s="4">
        <f t="shared" si="53"/>
        <v>0</v>
      </c>
    </row>
    <row r="564" spans="1:19" ht="39.950000000000003" customHeight="1" x14ac:dyDescent="0.3">
      <c r="A564" s="4">
        <f t="shared" si="48"/>
        <v>339</v>
      </c>
      <c r="B564" s="4" t="s">
        <v>7546</v>
      </c>
      <c r="C564" s="4" t="s">
        <v>7547</v>
      </c>
      <c r="D564" s="4" t="s">
        <v>317</v>
      </c>
      <c r="E564" s="28" t="s">
        <v>318</v>
      </c>
      <c r="F564" s="4">
        <f t="shared" si="49"/>
        <v>2</v>
      </c>
      <c r="G564" s="4" t="s">
        <v>458</v>
      </c>
      <c r="H564" s="4" t="s">
        <v>459</v>
      </c>
      <c r="I564" s="4" t="s">
        <v>7556</v>
      </c>
      <c r="J564" s="4" t="s">
        <v>7557</v>
      </c>
      <c r="L564" s="4" t="s">
        <v>312</v>
      </c>
      <c r="M564" s="4">
        <f>IF(L564="비해당","-",VLOOKUP(G564,자격증backdata!A:E,3,0))</f>
        <v>1</v>
      </c>
      <c r="N564" s="4" t="str">
        <f>IF(L564="비해당","-",VLOOKUP(G564,자격증backdata!A:E,5,0))</f>
        <v>국가기술</v>
      </c>
      <c r="O564" s="4">
        <f>IF(L564="비해당","-",IF(M564=1,VLOOKUP(G564,자격증backdata!A:E,4,0),0))</f>
        <v>5</v>
      </c>
      <c r="P564" s="4">
        <f t="shared" si="50"/>
        <v>5</v>
      </c>
      <c r="Q564" s="4">
        <f t="shared" si="51"/>
        <v>5</v>
      </c>
      <c r="R564" s="4">
        <f t="shared" si="52"/>
        <v>10</v>
      </c>
      <c r="S564" s="4">
        <f t="shared" si="53"/>
        <v>0</v>
      </c>
    </row>
    <row r="565" spans="1:19" ht="39.950000000000003" customHeight="1" x14ac:dyDescent="0.3">
      <c r="A565" s="29">
        <f t="shared" si="48"/>
        <v>340</v>
      </c>
      <c r="B565" s="29" t="s">
        <v>7565</v>
      </c>
      <c r="C565" s="29" t="s">
        <v>7566</v>
      </c>
      <c r="D565" s="4" t="s">
        <v>317</v>
      </c>
      <c r="E565" s="30" t="s">
        <v>318</v>
      </c>
      <c r="F565" s="29">
        <f t="shared" si="49"/>
        <v>1</v>
      </c>
      <c r="G565" s="29" t="s">
        <v>1253</v>
      </c>
      <c r="H565" s="29" t="s">
        <v>292</v>
      </c>
      <c r="I565" s="29" t="s">
        <v>7572</v>
      </c>
      <c r="J565" s="29" t="s">
        <v>7573</v>
      </c>
      <c r="L565" s="29" t="s">
        <v>312</v>
      </c>
      <c r="M565" s="29">
        <f>IF(L565="비해당","-",VLOOKUP(G565,자격증backdata!A:E,3,0))</f>
        <v>0</v>
      </c>
      <c r="N565" s="29" t="str">
        <f>IF(L565="비해당","-",VLOOKUP(G565,자격증backdata!A:E,5,0))</f>
        <v>-</v>
      </c>
      <c r="O565" s="29">
        <f>IF(L565="비해당","-",IF(M565=1,VLOOKUP(G565,자격증backdata!A:E,4,0),0))</f>
        <v>0</v>
      </c>
      <c r="P565" s="29">
        <f t="shared" si="50"/>
        <v>0</v>
      </c>
      <c r="Q565" s="29">
        <f t="shared" si="51"/>
        <v>0</v>
      </c>
      <c r="R565" s="29">
        <f t="shared" si="52"/>
        <v>0</v>
      </c>
      <c r="S565" s="29">
        <f t="shared" si="53"/>
        <v>0</v>
      </c>
    </row>
    <row r="566" spans="1:19" ht="39.950000000000003" customHeight="1" x14ac:dyDescent="0.3">
      <c r="A566" s="4">
        <f t="shared" si="48"/>
        <v>341</v>
      </c>
      <c r="B566" s="4" t="s">
        <v>7582</v>
      </c>
      <c r="C566" s="4" t="s">
        <v>7583</v>
      </c>
      <c r="D566" s="4" t="s">
        <v>317</v>
      </c>
      <c r="E566" s="28" t="s">
        <v>318</v>
      </c>
      <c r="F566" s="4">
        <f t="shared" si="49"/>
        <v>1</v>
      </c>
      <c r="G566" s="4" t="s">
        <v>7593</v>
      </c>
      <c r="H566" s="4" t="s">
        <v>1767</v>
      </c>
      <c r="I566" s="4" t="s">
        <v>7594</v>
      </c>
      <c r="J566" s="4" t="s">
        <v>7595</v>
      </c>
      <c r="L566" s="4" t="s">
        <v>312</v>
      </c>
      <c r="M566" s="4">
        <f>IF(L566="비해당","-",VLOOKUP(G566,자격증backdata!A:E,3,0))</f>
        <v>0</v>
      </c>
      <c r="N566" s="4" t="str">
        <f>IF(L566="비해당","-",VLOOKUP(G566,자격증backdata!A:E,5,0))</f>
        <v>-</v>
      </c>
      <c r="O566" s="4">
        <f>IF(L566="비해당","-",IF(M566=1,VLOOKUP(G566,자격증backdata!A:E,4,0),0))</f>
        <v>0</v>
      </c>
      <c r="P566" s="4">
        <f t="shared" si="50"/>
        <v>0</v>
      </c>
      <c r="Q566" s="4">
        <f t="shared" si="51"/>
        <v>0</v>
      </c>
      <c r="R566" s="4">
        <f t="shared" si="52"/>
        <v>0</v>
      </c>
      <c r="S566" s="4">
        <f t="shared" si="53"/>
        <v>0</v>
      </c>
    </row>
    <row r="567" spans="1:19" ht="39.950000000000003" customHeight="1" x14ac:dyDescent="0.3">
      <c r="A567" s="4">
        <f t="shared" si="48"/>
        <v>341</v>
      </c>
      <c r="B567" s="4" t="s">
        <v>7582</v>
      </c>
      <c r="C567" s="4" t="s">
        <v>7583</v>
      </c>
      <c r="D567" s="4" t="s">
        <v>317</v>
      </c>
      <c r="E567" s="28" t="s">
        <v>318</v>
      </c>
      <c r="F567" s="4">
        <f t="shared" si="49"/>
        <v>2</v>
      </c>
      <c r="G567" s="4" t="s">
        <v>7596</v>
      </c>
      <c r="H567" s="4" t="s">
        <v>7597</v>
      </c>
      <c r="I567" s="4" t="s">
        <v>7598</v>
      </c>
      <c r="J567" s="4" t="s">
        <v>7599</v>
      </c>
      <c r="L567" s="4" t="s">
        <v>312</v>
      </c>
      <c r="M567" s="4">
        <f>IF(L567="비해당","-",VLOOKUP(G567,자격증backdata!A:E,3,0))</f>
        <v>0</v>
      </c>
      <c r="N567" s="4" t="str">
        <f>IF(L567="비해당","-",VLOOKUP(G567,자격증backdata!A:E,5,0))</f>
        <v>-</v>
      </c>
      <c r="O567" s="4">
        <f>IF(L567="비해당","-",IF(M567=1,VLOOKUP(G567,자격증backdata!A:E,4,0),0))</f>
        <v>0</v>
      </c>
      <c r="P567" s="4">
        <f t="shared" si="50"/>
        <v>0</v>
      </c>
      <c r="Q567" s="4">
        <f t="shared" si="51"/>
        <v>0</v>
      </c>
      <c r="R567" s="4">
        <f t="shared" si="52"/>
        <v>0</v>
      </c>
      <c r="S567" s="4">
        <f t="shared" si="53"/>
        <v>0</v>
      </c>
    </row>
    <row r="568" spans="1:19" ht="39.950000000000003" customHeight="1" x14ac:dyDescent="0.3">
      <c r="A568" s="29">
        <f t="shared" si="48"/>
        <v>342</v>
      </c>
      <c r="B568" s="29" t="s">
        <v>7616</v>
      </c>
      <c r="C568" s="29" t="s">
        <v>3454</v>
      </c>
      <c r="D568" s="4" t="s">
        <v>317</v>
      </c>
      <c r="E568" s="30" t="s">
        <v>318</v>
      </c>
      <c r="F568" s="29">
        <f t="shared" si="49"/>
        <v>1</v>
      </c>
      <c r="G568" s="29" t="s">
        <v>458</v>
      </c>
      <c r="H568" s="29" t="s">
        <v>459</v>
      </c>
      <c r="I568" s="29" t="s">
        <v>7623</v>
      </c>
      <c r="J568" s="29" t="s">
        <v>4149</v>
      </c>
      <c r="L568" s="29" t="s">
        <v>312</v>
      </c>
      <c r="M568" s="29">
        <f>IF(L568="비해당","-",VLOOKUP(G568,자격증backdata!A:E,3,0))</f>
        <v>1</v>
      </c>
      <c r="N568" s="29" t="str">
        <f>IF(L568="비해당","-",VLOOKUP(G568,자격증backdata!A:E,5,0))</f>
        <v>국가기술</v>
      </c>
      <c r="O568" s="29">
        <f>IF(L568="비해당","-",IF(M568=1,VLOOKUP(G568,자격증backdata!A:E,4,0),0))</f>
        <v>5</v>
      </c>
      <c r="P568" s="29">
        <f t="shared" si="50"/>
        <v>5</v>
      </c>
      <c r="Q568" s="29">
        <f t="shared" si="51"/>
        <v>5</v>
      </c>
      <c r="R568" s="29">
        <f t="shared" si="52"/>
        <v>10</v>
      </c>
      <c r="S568" s="29">
        <f t="shared" si="53"/>
        <v>0</v>
      </c>
    </row>
    <row r="569" spans="1:19" ht="39.950000000000003" customHeight="1" x14ac:dyDescent="0.3">
      <c r="A569" s="29">
        <f t="shared" si="48"/>
        <v>342</v>
      </c>
      <c r="B569" s="29" t="s">
        <v>7616</v>
      </c>
      <c r="C569" s="29" t="s">
        <v>3454</v>
      </c>
      <c r="D569" s="4" t="s">
        <v>317</v>
      </c>
      <c r="E569" s="30" t="s">
        <v>318</v>
      </c>
      <c r="F569" s="29">
        <f t="shared" si="49"/>
        <v>2</v>
      </c>
      <c r="G569" s="29" t="s">
        <v>295</v>
      </c>
      <c r="H569" s="29" t="s">
        <v>296</v>
      </c>
      <c r="I569" s="29" t="s">
        <v>7624</v>
      </c>
      <c r="J569" s="29" t="s">
        <v>1268</v>
      </c>
      <c r="L569" s="29" t="s">
        <v>312</v>
      </c>
      <c r="M569" s="29">
        <f>IF(L569="비해당","-",VLOOKUP(G569,자격증backdata!A:E,3,0))</f>
        <v>1</v>
      </c>
      <c r="N569" s="29" t="str">
        <f>IF(L569="비해당","-",VLOOKUP(G569,자격증backdata!A:E,5,0))</f>
        <v>한국사</v>
      </c>
      <c r="O569" s="29">
        <f>IF(L569="비해당","-",IF(M569=1,VLOOKUP(G569,자격증backdata!A:E,4,0),0))</f>
        <v>5</v>
      </c>
      <c r="P569" s="29">
        <f t="shared" si="50"/>
        <v>5</v>
      </c>
      <c r="Q569" s="29">
        <f t="shared" si="51"/>
        <v>5</v>
      </c>
      <c r="R569" s="29">
        <f t="shared" si="52"/>
        <v>10</v>
      </c>
      <c r="S569" s="29">
        <f t="shared" si="53"/>
        <v>0</v>
      </c>
    </row>
    <row r="570" spans="1:19" ht="39.950000000000003" customHeight="1" x14ac:dyDescent="0.3">
      <c r="A570" s="4">
        <f t="shared" si="48"/>
        <v>343</v>
      </c>
      <c r="B570" s="4" t="s">
        <v>7638</v>
      </c>
      <c r="C570" s="4" t="s">
        <v>7639</v>
      </c>
      <c r="D570" s="4" t="s">
        <v>317</v>
      </c>
      <c r="E570" s="28" t="s">
        <v>318</v>
      </c>
      <c r="F570" s="4">
        <f t="shared" si="49"/>
        <v>1</v>
      </c>
      <c r="G570" s="4" t="s">
        <v>568</v>
      </c>
      <c r="H570" s="4" t="s">
        <v>459</v>
      </c>
      <c r="I570" s="4" t="s">
        <v>7646</v>
      </c>
      <c r="J570" s="4" t="s">
        <v>7214</v>
      </c>
      <c r="L570" s="4" t="s">
        <v>312</v>
      </c>
      <c r="M570" s="4">
        <f>IF(L570="비해당","-",VLOOKUP(G570,자격증backdata!A:E,3,0))</f>
        <v>1</v>
      </c>
      <c r="N570" s="4" t="str">
        <f>IF(L570="비해당","-",VLOOKUP(G570,자격증backdata!A:E,5,0))</f>
        <v>국가기술</v>
      </c>
      <c r="O570" s="4">
        <f>IF(L570="비해당","-",IF(M570=1,VLOOKUP(G570,자격증backdata!A:E,4,0),0))</f>
        <v>3</v>
      </c>
      <c r="P570" s="4">
        <f t="shared" si="50"/>
        <v>0</v>
      </c>
      <c r="Q570" s="4">
        <f t="shared" si="51"/>
        <v>3</v>
      </c>
      <c r="R570" s="4">
        <f t="shared" si="52"/>
        <v>3</v>
      </c>
      <c r="S570" s="4">
        <f t="shared" si="53"/>
        <v>0</v>
      </c>
    </row>
    <row r="571" spans="1:19" ht="39.950000000000003" customHeight="1" x14ac:dyDescent="0.3">
      <c r="A571" s="29">
        <f t="shared" si="48"/>
        <v>344</v>
      </c>
      <c r="B571" s="29" t="s">
        <v>7686</v>
      </c>
      <c r="C571" s="29" t="s">
        <v>7687</v>
      </c>
      <c r="D571" s="4" t="s">
        <v>317</v>
      </c>
      <c r="E571" s="30" t="s">
        <v>318</v>
      </c>
      <c r="F571" s="29">
        <f t="shared" si="49"/>
        <v>1</v>
      </c>
      <c r="G571" s="29" t="s">
        <v>295</v>
      </c>
      <c r="H571" s="29" t="s">
        <v>296</v>
      </c>
      <c r="I571" s="29" t="s">
        <v>7694</v>
      </c>
      <c r="J571" s="29" t="s">
        <v>421</v>
      </c>
      <c r="L571" s="29" t="s">
        <v>312</v>
      </c>
      <c r="M571" s="29">
        <f>IF(L571="비해당","-",VLOOKUP(G571,자격증backdata!A:E,3,0))</f>
        <v>1</v>
      </c>
      <c r="N571" s="29" t="str">
        <f>IF(L571="비해당","-",VLOOKUP(G571,자격증backdata!A:E,5,0))</f>
        <v>한국사</v>
      </c>
      <c r="O571" s="29">
        <f>IF(L571="비해당","-",IF(M571=1,VLOOKUP(G571,자격증backdata!A:E,4,0),0))</f>
        <v>5</v>
      </c>
      <c r="P571" s="29">
        <f t="shared" si="50"/>
        <v>5</v>
      </c>
      <c r="Q571" s="29">
        <f t="shared" si="51"/>
        <v>5</v>
      </c>
      <c r="R571" s="29">
        <f t="shared" si="52"/>
        <v>10</v>
      </c>
      <c r="S571" s="29">
        <f t="shared" si="53"/>
        <v>0</v>
      </c>
    </row>
    <row r="572" spans="1:19" ht="39.950000000000003" customHeight="1" x14ac:dyDescent="0.3">
      <c r="A572" s="29">
        <f t="shared" si="48"/>
        <v>344</v>
      </c>
      <c r="B572" s="29" t="s">
        <v>7686</v>
      </c>
      <c r="C572" s="29" t="s">
        <v>7687</v>
      </c>
      <c r="D572" s="4" t="s">
        <v>317</v>
      </c>
      <c r="E572" s="30" t="s">
        <v>318</v>
      </c>
      <c r="F572" s="29">
        <f t="shared" si="49"/>
        <v>2</v>
      </c>
      <c r="G572" s="29" t="s">
        <v>291</v>
      </c>
      <c r="H572" s="29" t="s">
        <v>292</v>
      </c>
      <c r="I572" s="29" t="s">
        <v>7695</v>
      </c>
      <c r="J572" s="29" t="s">
        <v>2009</v>
      </c>
      <c r="L572" s="29" t="s">
        <v>312</v>
      </c>
      <c r="M572" s="29">
        <f>IF(L572="비해당","-",VLOOKUP(G572,자격증backdata!A:E,3,0))</f>
        <v>1</v>
      </c>
      <c r="N572" s="29" t="str">
        <f>IF(L572="비해당","-",VLOOKUP(G572,자격증backdata!A:E,5,0))</f>
        <v>국가기술</v>
      </c>
      <c r="O572" s="29">
        <f>IF(L572="비해당","-",IF(M572=1,VLOOKUP(G572,자격증backdata!A:E,4,0),0))</f>
        <v>5</v>
      </c>
      <c r="P572" s="29">
        <f t="shared" si="50"/>
        <v>5</v>
      </c>
      <c r="Q572" s="29">
        <f t="shared" si="51"/>
        <v>5</v>
      </c>
      <c r="R572" s="29">
        <f t="shared" si="52"/>
        <v>10</v>
      </c>
      <c r="S572" s="29">
        <f t="shared" si="53"/>
        <v>0</v>
      </c>
    </row>
    <row r="573" spans="1:19" ht="39.950000000000003" customHeight="1" x14ac:dyDescent="0.3">
      <c r="A573" s="4">
        <f t="shared" si="48"/>
        <v>345</v>
      </c>
      <c r="B573" s="4" t="s">
        <v>7704</v>
      </c>
      <c r="C573" s="4" t="s">
        <v>7705</v>
      </c>
      <c r="D573" s="4" t="s">
        <v>317</v>
      </c>
      <c r="E573" s="28" t="s">
        <v>318</v>
      </c>
      <c r="F573" s="4">
        <f t="shared" si="49"/>
        <v>1</v>
      </c>
      <c r="G573" s="4" t="s">
        <v>458</v>
      </c>
      <c r="H573" s="4" t="s">
        <v>459</v>
      </c>
      <c r="I573" s="4" t="s">
        <v>7712</v>
      </c>
      <c r="J573" s="4" t="s">
        <v>3027</v>
      </c>
      <c r="L573" s="4" t="s">
        <v>312</v>
      </c>
      <c r="M573" s="4">
        <f>IF(L573="비해당","-",VLOOKUP(G573,자격증backdata!A:E,3,0))</f>
        <v>1</v>
      </c>
      <c r="N573" s="4" t="str">
        <f>IF(L573="비해당","-",VLOOKUP(G573,자격증backdata!A:E,5,0))</f>
        <v>국가기술</v>
      </c>
      <c r="O573" s="4">
        <f>IF(L573="비해당","-",IF(M573=1,VLOOKUP(G573,자격증backdata!A:E,4,0),0))</f>
        <v>5</v>
      </c>
      <c r="P573" s="4">
        <f t="shared" si="50"/>
        <v>5</v>
      </c>
      <c r="Q573" s="4">
        <f t="shared" si="51"/>
        <v>5</v>
      </c>
      <c r="R573" s="4">
        <f t="shared" si="52"/>
        <v>10</v>
      </c>
      <c r="S573" s="4">
        <f t="shared" si="53"/>
        <v>0</v>
      </c>
    </row>
    <row r="574" spans="1:19" ht="39.950000000000003" customHeight="1" x14ac:dyDescent="0.3">
      <c r="A574" s="4">
        <f t="shared" si="48"/>
        <v>345</v>
      </c>
      <c r="B574" s="4" t="s">
        <v>7704</v>
      </c>
      <c r="C574" s="4" t="s">
        <v>7705</v>
      </c>
      <c r="D574" s="4" t="s">
        <v>317</v>
      </c>
      <c r="E574" s="28" t="s">
        <v>318</v>
      </c>
      <c r="F574" s="4">
        <f t="shared" si="49"/>
        <v>2</v>
      </c>
      <c r="G574" s="4" t="s">
        <v>295</v>
      </c>
      <c r="H574" s="4" t="s">
        <v>296</v>
      </c>
      <c r="I574" s="4" t="s">
        <v>7713</v>
      </c>
      <c r="J574" s="4" t="s">
        <v>2601</v>
      </c>
      <c r="L574" s="4" t="s">
        <v>312</v>
      </c>
      <c r="M574" s="4">
        <f>IF(L574="비해당","-",VLOOKUP(G574,자격증backdata!A:E,3,0))</f>
        <v>1</v>
      </c>
      <c r="N574" s="4" t="str">
        <f>IF(L574="비해당","-",VLOOKUP(G574,자격증backdata!A:E,5,0))</f>
        <v>한국사</v>
      </c>
      <c r="O574" s="4">
        <f>IF(L574="비해당","-",IF(M574=1,VLOOKUP(G574,자격증backdata!A:E,4,0),0))</f>
        <v>5</v>
      </c>
      <c r="P574" s="4">
        <f t="shared" si="50"/>
        <v>5</v>
      </c>
      <c r="Q574" s="4">
        <f t="shared" si="51"/>
        <v>5</v>
      </c>
      <c r="R574" s="4">
        <f t="shared" si="52"/>
        <v>10</v>
      </c>
      <c r="S574" s="4">
        <f t="shared" si="53"/>
        <v>0</v>
      </c>
    </row>
    <row r="575" spans="1:19" ht="39.950000000000003" customHeight="1" x14ac:dyDescent="0.3">
      <c r="A575" s="29">
        <f t="shared" si="48"/>
        <v>346</v>
      </c>
      <c r="B575" s="29" t="s">
        <v>7761</v>
      </c>
      <c r="C575" s="29" t="s">
        <v>7762</v>
      </c>
      <c r="D575" s="4" t="s">
        <v>317</v>
      </c>
      <c r="E575" s="30" t="s">
        <v>318</v>
      </c>
      <c r="F575" s="29">
        <f t="shared" si="49"/>
        <v>1</v>
      </c>
      <c r="G575" s="29" t="s">
        <v>366</v>
      </c>
      <c r="H575" s="29" t="s">
        <v>3708</v>
      </c>
      <c r="I575" s="29" t="s">
        <v>7767</v>
      </c>
      <c r="J575" s="29" t="s">
        <v>2913</v>
      </c>
      <c r="L575" s="29" t="s">
        <v>312</v>
      </c>
      <c r="M575" s="29">
        <f>IF(L575="비해당","-",VLOOKUP(G575,자격증backdata!A:E,3,0))</f>
        <v>1</v>
      </c>
      <c r="N575" s="29" t="str">
        <f>IF(L575="비해당","-",VLOOKUP(G575,자격증backdata!A:E,5,0))</f>
        <v>국가기술</v>
      </c>
      <c r="O575" s="29">
        <f>IF(L575="비해당","-",IF(M575=1,VLOOKUP(G575,자격증backdata!A:E,4,0),0))</f>
        <v>3</v>
      </c>
      <c r="P575" s="29">
        <f t="shared" si="50"/>
        <v>0</v>
      </c>
      <c r="Q575" s="29">
        <f t="shared" si="51"/>
        <v>3</v>
      </c>
      <c r="R575" s="29">
        <f t="shared" si="52"/>
        <v>3</v>
      </c>
      <c r="S575" s="29">
        <f t="shared" si="53"/>
        <v>0</v>
      </c>
    </row>
    <row r="576" spans="1:19" ht="39.950000000000003" customHeight="1" x14ac:dyDescent="0.3">
      <c r="A576" s="4">
        <f t="shared" si="48"/>
        <v>347</v>
      </c>
      <c r="B576" s="4" t="s">
        <v>7779</v>
      </c>
      <c r="C576" s="4" t="s">
        <v>7780</v>
      </c>
      <c r="D576" s="4" t="s">
        <v>317</v>
      </c>
      <c r="E576" s="28" t="s">
        <v>318</v>
      </c>
      <c r="F576" s="4">
        <f t="shared" si="49"/>
        <v>1</v>
      </c>
      <c r="G576" s="4" t="s">
        <v>2324</v>
      </c>
      <c r="H576" s="4" t="s">
        <v>367</v>
      </c>
      <c r="I576" s="4" t="s">
        <v>7787</v>
      </c>
      <c r="J576" s="4" t="s">
        <v>7788</v>
      </c>
      <c r="L576" s="4" t="s">
        <v>312</v>
      </c>
      <c r="M576" s="4">
        <f>IF(L576="비해당","-",VLOOKUP(G576,자격증backdata!A:E,3,0))</f>
        <v>1</v>
      </c>
      <c r="N576" s="4" t="str">
        <f>IF(L576="비해당","-",VLOOKUP(G576,자격증backdata!A:E,5,0))</f>
        <v>국가기술</v>
      </c>
      <c r="O576" s="4">
        <f>IF(L576="비해당","-",IF(M576=1,VLOOKUP(G576,자격증backdata!A:E,4,0),0))</f>
        <v>5</v>
      </c>
      <c r="P576" s="4">
        <f t="shared" si="50"/>
        <v>5</v>
      </c>
      <c r="Q576" s="4">
        <f t="shared" si="51"/>
        <v>5</v>
      </c>
      <c r="R576" s="4">
        <f t="shared" si="52"/>
        <v>10</v>
      </c>
      <c r="S576" s="4">
        <f t="shared" si="53"/>
        <v>0</v>
      </c>
    </row>
    <row r="577" spans="1:19" ht="39.950000000000003" customHeight="1" x14ac:dyDescent="0.3">
      <c r="A577" s="4">
        <f t="shared" si="48"/>
        <v>347</v>
      </c>
      <c r="B577" s="4" t="s">
        <v>7779</v>
      </c>
      <c r="C577" s="4" t="s">
        <v>7780</v>
      </c>
      <c r="D577" s="4" t="s">
        <v>317</v>
      </c>
      <c r="E577" s="28" t="s">
        <v>318</v>
      </c>
      <c r="F577" s="4">
        <f t="shared" si="49"/>
        <v>2</v>
      </c>
      <c r="G577" s="4" t="s">
        <v>295</v>
      </c>
      <c r="H577" s="4" t="s">
        <v>296</v>
      </c>
      <c r="I577" s="4" t="s">
        <v>7789</v>
      </c>
      <c r="J577" s="4" t="s">
        <v>2480</v>
      </c>
      <c r="L577" s="4" t="s">
        <v>312</v>
      </c>
      <c r="M577" s="4">
        <f>IF(L577="비해당","-",VLOOKUP(G577,자격증backdata!A:E,3,0))</f>
        <v>1</v>
      </c>
      <c r="N577" s="4" t="str">
        <f>IF(L577="비해당","-",VLOOKUP(G577,자격증backdata!A:E,5,0))</f>
        <v>한국사</v>
      </c>
      <c r="O577" s="4">
        <f>IF(L577="비해당","-",IF(M577=1,VLOOKUP(G577,자격증backdata!A:E,4,0),0))</f>
        <v>5</v>
      </c>
      <c r="P577" s="4">
        <f t="shared" si="50"/>
        <v>5</v>
      </c>
      <c r="Q577" s="4">
        <f t="shared" si="51"/>
        <v>5</v>
      </c>
      <c r="R577" s="4">
        <f t="shared" si="52"/>
        <v>10</v>
      </c>
      <c r="S577" s="4">
        <f t="shared" si="53"/>
        <v>0</v>
      </c>
    </row>
    <row r="578" spans="1:19" ht="39.950000000000003" customHeight="1" x14ac:dyDescent="0.3">
      <c r="A578" s="29">
        <f t="shared" si="48"/>
        <v>348</v>
      </c>
      <c r="B578" s="29" t="s">
        <v>7790</v>
      </c>
      <c r="C578" s="29" t="s">
        <v>7791</v>
      </c>
      <c r="D578" s="4" t="s">
        <v>317</v>
      </c>
      <c r="E578" s="30" t="s">
        <v>318</v>
      </c>
      <c r="F578" s="29">
        <f t="shared" si="49"/>
        <v>1</v>
      </c>
      <c r="G578" s="29" t="s">
        <v>11687</v>
      </c>
      <c r="H578" s="29" t="s">
        <v>277</v>
      </c>
      <c r="I578" s="29" t="s">
        <v>277</v>
      </c>
      <c r="J578" s="29" t="s">
        <v>277</v>
      </c>
      <c r="L578" s="29" t="s">
        <v>312</v>
      </c>
      <c r="M578" s="29">
        <f>IF(L578="비해당","-",VLOOKUP(G578,자격증backdata!A:E,3,0))</f>
        <v>0</v>
      </c>
      <c r="N578" s="29" t="str">
        <f>IF(L578="비해당","-",VLOOKUP(G578,자격증backdata!A:E,5,0))</f>
        <v>-</v>
      </c>
      <c r="O578" s="29">
        <f>IF(L578="비해당","-",IF(M578=1,VLOOKUP(G578,자격증backdata!A:E,4,0),0))</f>
        <v>0</v>
      </c>
      <c r="P578" s="29">
        <f t="shared" si="50"/>
        <v>0</v>
      </c>
      <c r="Q578" s="29">
        <f t="shared" si="51"/>
        <v>0</v>
      </c>
      <c r="R578" s="29">
        <f t="shared" si="52"/>
        <v>0</v>
      </c>
      <c r="S578" s="29">
        <f t="shared" si="53"/>
        <v>0</v>
      </c>
    </row>
    <row r="579" spans="1:19" ht="39.950000000000003" customHeight="1" x14ac:dyDescent="0.3">
      <c r="A579" s="4">
        <f t="shared" ref="A579:A642" si="54">IF(B579=B578,A578,SUM(A578,1))</f>
        <v>349</v>
      </c>
      <c r="B579" s="4" t="s">
        <v>7795</v>
      </c>
      <c r="C579" s="4" t="s">
        <v>7796</v>
      </c>
      <c r="D579" s="4" t="s">
        <v>317</v>
      </c>
      <c r="E579" s="28" t="s">
        <v>318</v>
      </c>
      <c r="F579" s="4">
        <f t="shared" ref="F579:F642" si="55">IF(B579=B578,SUM(F578,1),1)</f>
        <v>1</v>
      </c>
      <c r="G579" s="4" t="s">
        <v>3227</v>
      </c>
      <c r="H579" s="4" t="s">
        <v>1250</v>
      </c>
      <c r="I579" s="4" t="s">
        <v>7801</v>
      </c>
      <c r="J579" s="4" t="s">
        <v>7802</v>
      </c>
      <c r="L579" s="4" t="s">
        <v>312</v>
      </c>
      <c r="M579" s="4">
        <f>IF(L579="비해당","-",VLOOKUP(G579,자격증backdata!A:E,3,0))</f>
        <v>0</v>
      </c>
      <c r="N579" s="4" t="str">
        <f>IF(L579="비해당","-",VLOOKUP(G579,자격증backdata!A:E,5,0))</f>
        <v>-</v>
      </c>
      <c r="O579" s="4">
        <f>IF(L579="비해당","-",IF(M579=1,VLOOKUP(G579,자격증backdata!A:E,4,0),0))</f>
        <v>0</v>
      </c>
      <c r="P579" s="4">
        <f t="shared" ref="P579:P642" si="56">_xlfn.MAXIFS(O:O,B:B,B579,N:N,"한국사")</f>
        <v>0</v>
      </c>
      <c r="Q579" s="4">
        <f t="shared" ref="Q579:Q642" si="57">_xlfn.MAXIFS(O:O,B:B,B579,N:N,"국가기술")</f>
        <v>0</v>
      </c>
      <c r="R579" s="4">
        <f t="shared" ref="R579:R642" si="58">SUM(P579:Q579)</f>
        <v>0</v>
      </c>
      <c r="S579" s="4">
        <f t="shared" ref="S579:S642" si="59">_xlfn.MAXIFS(O:O,B:B,B579,N:N,"전문분야")</f>
        <v>0</v>
      </c>
    </row>
    <row r="580" spans="1:19" ht="39.950000000000003" customHeight="1" x14ac:dyDescent="0.3">
      <c r="A580" s="4">
        <f t="shared" si="54"/>
        <v>349</v>
      </c>
      <c r="B580" s="4" t="s">
        <v>7795</v>
      </c>
      <c r="C580" s="4" t="s">
        <v>7796</v>
      </c>
      <c r="D580" s="4" t="s">
        <v>317</v>
      </c>
      <c r="E580" s="28" t="s">
        <v>318</v>
      </c>
      <c r="F580" s="4">
        <f t="shared" si="55"/>
        <v>2</v>
      </c>
      <c r="G580" s="4" t="s">
        <v>3735</v>
      </c>
      <c r="H580" s="4" t="s">
        <v>367</v>
      </c>
      <c r="I580" s="4" t="s">
        <v>7803</v>
      </c>
      <c r="J580" s="4" t="s">
        <v>7804</v>
      </c>
      <c r="L580" s="4" t="s">
        <v>312</v>
      </c>
      <c r="M580" s="4">
        <f>IF(L580="비해당","-",VLOOKUP(G580,자격증backdata!A:E,3,0))</f>
        <v>0</v>
      </c>
      <c r="N580" s="4" t="str">
        <f>IF(L580="비해당","-",VLOOKUP(G580,자격증backdata!A:E,5,0))</f>
        <v>-</v>
      </c>
      <c r="O580" s="4">
        <f>IF(L580="비해당","-",IF(M580=1,VLOOKUP(G580,자격증backdata!A:E,4,0),0))</f>
        <v>0</v>
      </c>
      <c r="P580" s="4">
        <f t="shared" si="56"/>
        <v>0</v>
      </c>
      <c r="Q580" s="4">
        <f t="shared" si="57"/>
        <v>0</v>
      </c>
      <c r="R580" s="4">
        <f t="shared" si="58"/>
        <v>0</v>
      </c>
      <c r="S580" s="4">
        <f t="shared" si="59"/>
        <v>0</v>
      </c>
    </row>
    <row r="581" spans="1:19" ht="39.950000000000003" customHeight="1" x14ac:dyDescent="0.3">
      <c r="A581" s="29">
        <f t="shared" si="54"/>
        <v>350</v>
      </c>
      <c r="B581" s="29" t="s">
        <v>7847</v>
      </c>
      <c r="C581" s="29" t="s">
        <v>7848</v>
      </c>
      <c r="D581" s="4" t="s">
        <v>317</v>
      </c>
      <c r="E581" s="30" t="s">
        <v>318</v>
      </c>
      <c r="F581" s="29">
        <f t="shared" si="55"/>
        <v>1</v>
      </c>
      <c r="G581" s="29" t="s">
        <v>295</v>
      </c>
      <c r="H581" s="29" t="s">
        <v>296</v>
      </c>
      <c r="I581" s="29" t="s">
        <v>7854</v>
      </c>
      <c r="J581" s="29" t="s">
        <v>2936</v>
      </c>
      <c r="L581" s="29" t="s">
        <v>312</v>
      </c>
      <c r="M581" s="29">
        <f>IF(L581="비해당","-",VLOOKUP(G581,자격증backdata!A:E,3,0))</f>
        <v>1</v>
      </c>
      <c r="N581" s="29" t="str">
        <f>IF(L581="비해당","-",VLOOKUP(G581,자격증backdata!A:E,5,0))</f>
        <v>한국사</v>
      </c>
      <c r="O581" s="29">
        <f>IF(L581="비해당","-",IF(M581=1,VLOOKUP(G581,자격증backdata!A:E,4,0),0))</f>
        <v>5</v>
      </c>
      <c r="P581" s="29">
        <f t="shared" si="56"/>
        <v>5</v>
      </c>
      <c r="Q581" s="29">
        <f t="shared" si="57"/>
        <v>5</v>
      </c>
      <c r="R581" s="29">
        <f t="shared" si="58"/>
        <v>10</v>
      </c>
      <c r="S581" s="29">
        <f t="shared" si="59"/>
        <v>0</v>
      </c>
    </row>
    <row r="582" spans="1:19" ht="39.950000000000003" customHeight="1" x14ac:dyDescent="0.3">
      <c r="A582" s="29">
        <f t="shared" si="54"/>
        <v>350</v>
      </c>
      <c r="B582" s="29" t="s">
        <v>7847</v>
      </c>
      <c r="C582" s="29" t="s">
        <v>7848</v>
      </c>
      <c r="D582" s="4" t="s">
        <v>317</v>
      </c>
      <c r="E582" s="30" t="s">
        <v>318</v>
      </c>
      <c r="F582" s="29">
        <f t="shared" si="55"/>
        <v>2</v>
      </c>
      <c r="G582" s="29" t="s">
        <v>458</v>
      </c>
      <c r="H582" s="29" t="s">
        <v>459</v>
      </c>
      <c r="I582" s="29" t="s">
        <v>7855</v>
      </c>
      <c r="J582" s="29" t="s">
        <v>3701</v>
      </c>
      <c r="L582" s="29" t="s">
        <v>312</v>
      </c>
      <c r="M582" s="29">
        <f>IF(L582="비해당","-",VLOOKUP(G582,자격증backdata!A:E,3,0))</f>
        <v>1</v>
      </c>
      <c r="N582" s="29" t="str">
        <f>IF(L582="비해당","-",VLOOKUP(G582,자격증backdata!A:E,5,0))</f>
        <v>국가기술</v>
      </c>
      <c r="O582" s="29">
        <f>IF(L582="비해당","-",IF(M582=1,VLOOKUP(G582,자격증backdata!A:E,4,0),0))</f>
        <v>5</v>
      </c>
      <c r="P582" s="29">
        <f t="shared" si="56"/>
        <v>5</v>
      </c>
      <c r="Q582" s="29">
        <f t="shared" si="57"/>
        <v>5</v>
      </c>
      <c r="R582" s="29">
        <f t="shared" si="58"/>
        <v>10</v>
      </c>
      <c r="S582" s="29">
        <f t="shared" si="59"/>
        <v>0</v>
      </c>
    </row>
    <row r="583" spans="1:19" ht="39.950000000000003" customHeight="1" x14ac:dyDescent="0.3">
      <c r="A583" s="4">
        <f t="shared" si="54"/>
        <v>351</v>
      </c>
      <c r="B583" s="4" t="s">
        <v>7867</v>
      </c>
      <c r="C583" s="4" t="s">
        <v>7868</v>
      </c>
      <c r="D583" s="4" t="s">
        <v>317</v>
      </c>
      <c r="E583" s="28" t="s">
        <v>318</v>
      </c>
      <c r="F583" s="4">
        <f t="shared" si="55"/>
        <v>1</v>
      </c>
      <c r="G583" s="4" t="s">
        <v>11687</v>
      </c>
      <c r="H583" s="4" t="s">
        <v>277</v>
      </c>
      <c r="I583" s="4" t="s">
        <v>277</v>
      </c>
      <c r="J583" s="4" t="s">
        <v>277</v>
      </c>
      <c r="L583" s="4" t="s">
        <v>312</v>
      </c>
      <c r="M583" s="4">
        <f>IF(L583="비해당","-",VLOOKUP(G583,자격증backdata!A:E,3,0))</f>
        <v>0</v>
      </c>
      <c r="N583" s="4" t="str">
        <f>IF(L583="비해당","-",VLOOKUP(G583,자격증backdata!A:E,5,0))</f>
        <v>-</v>
      </c>
      <c r="O583" s="4">
        <f>IF(L583="비해당","-",IF(M583=1,VLOOKUP(G583,자격증backdata!A:E,4,0),0))</f>
        <v>0</v>
      </c>
      <c r="P583" s="4">
        <f t="shared" si="56"/>
        <v>0</v>
      </c>
      <c r="Q583" s="4">
        <f t="shared" si="57"/>
        <v>0</v>
      </c>
      <c r="R583" s="4">
        <f t="shared" si="58"/>
        <v>0</v>
      </c>
      <c r="S583" s="4">
        <f t="shared" si="59"/>
        <v>0</v>
      </c>
    </row>
    <row r="584" spans="1:19" ht="39.950000000000003" customHeight="1" x14ac:dyDescent="0.3">
      <c r="A584" s="29">
        <f t="shared" si="54"/>
        <v>352</v>
      </c>
      <c r="B584" s="29" t="s">
        <v>7904</v>
      </c>
      <c r="C584" s="29" t="s">
        <v>7905</v>
      </c>
      <c r="D584" s="4" t="s">
        <v>317</v>
      </c>
      <c r="E584" s="30" t="s">
        <v>318</v>
      </c>
      <c r="F584" s="29">
        <f t="shared" si="55"/>
        <v>1</v>
      </c>
      <c r="G584" s="29" t="s">
        <v>458</v>
      </c>
      <c r="H584" s="29" t="s">
        <v>459</v>
      </c>
      <c r="I584" s="29" t="s">
        <v>7911</v>
      </c>
      <c r="J584" s="29" t="s">
        <v>5167</v>
      </c>
      <c r="L584" s="29" t="s">
        <v>312</v>
      </c>
      <c r="M584" s="29">
        <f>IF(L584="비해당","-",VLOOKUP(G584,자격증backdata!A:E,3,0))</f>
        <v>1</v>
      </c>
      <c r="N584" s="29" t="str">
        <f>IF(L584="비해당","-",VLOOKUP(G584,자격증backdata!A:E,5,0))</f>
        <v>국가기술</v>
      </c>
      <c r="O584" s="29">
        <f>IF(L584="비해당","-",IF(M584=1,VLOOKUP(G584,자격증backdata!A:E,4,0),0))</f>
        <v>5</v>
      </c>
      <c r="P584" s="29">
        <f t="shared" si="56"/>
        <v>3</v>
      </c>
      <c r="Q584" s="29">
        <f t="shared" si="57"/>
        <v>5</v>
      </c>
      <c r="R584" s="29">
        <f t="shared" si="58"/>
        <v>8</v>
      </c>
      <c r="S584" s="29">
        <f t="shared" si="59"/>
        <v>0</v>
      </c>
    </row>
    <row r="585" spans="1:19" ht="39.950000000000003" customHeight="1" x14ac:dyDescent="0.3">
      <c r="A585" s="29">
        <f t="shared" si="54"/>
        <v>352</v>
      </c>
      <c r="B585" s="29" t="s">
        <v>7904</v>
      </c>
      <c r="C585" s="29" t="s">
        <v>7905</v>
      </c>
      <c r="D585" s="4" t="s">
        <v>317</v>
      </c>
      <c r="E585" s="30" t="s">
        <v>318</v>
      </c>
      <c r="F585" s="29">
        <f t="shared" si="55"/>
        <v>2</v>
      </c>
      <c r="G585" s="29" t="s">
        <v>803</v>
      </c>
      <c r="H585" s="29" t="s">
        <v>296</v>
      </c>
      <c r="I585" s="29" t="s">
        <v>7912</v>
      </c>
      <c r="J585" s="29" t="s">
        <v>2265</v>
      </c>
      <c r="L585" s="29" t="s">
        <v>312</v>
      </c>
      <c r="M585" s="29">
        <f>IF(L585="비해당","-",VLOOKUP(G585,자격증backdata!A:E,3,0))</f>
        <v>1</v>
      </c>
      <c r="N585" s="29" t="str">
        <f>IF(L585="비해당","-",VLOOKUP(G585,자격증backdata!A:E,5,0))</f>
        <v>한국사</v>
      </c>
      <c r="O585" s="29">
        <f>IF(L585="비해당","-",IF(M585=1,VLOOKUP(G585,자격증backdata!A:E,4,0),0))</f>
        <v>3</v>
      </c>
      <c r="P585" s="29">
        <f t="shared" si="56"/>
        <v>3</v>
      </c>
      <c r="Q585" s="29">
        <f t="shared" si="57"/>
        <v>5</v>
      </c>
      <c r="R585" s="29">
        <f t="shared" si="58"/>
        <v>8</v>
      </c>
      <c r="S585" s="29">
        <f t="shared" si="59"/>
        <v>0</v>
      </c>
    </row>
    <row r="586" spans="1:19" ht="39.950000000000003" customHeight="1" x14ac:dyDescent="0.3">
      <c r="A586" s="4">
        <f t="shared" si="54"/>
        <v>353</v>
      </c>
      <c r="B586" s="4" t="s">
        <v>7941</v>
      </c>
      <c r="C586" s="4" t="s">
        <v>7942</v>
      </c>
      <c r="D586" s="4" t="s">
        <v>317</v>
      </c>
      <c r="E586" s="28" t="s">
        <v>318</v>
      </c>
      <c r="F586" s="4">
        <f t="shared" si="55"/>
        <v>1</v>
      </c>
      <c r="G586" s="4" t="s">
        <v>295</v>
      </c>
      <c r="H586" s="4" t="s">
        <v>296</v>
      </c>
      <c r="I586" s="4" t="s">
        <v>7948</v>
      </c>
      <c r="J586" s="4" t="s">
        <v>2135</v>
      </c>
      <c r="L586" s="4" t="s">
        <v>312</v>
      </c>
      <c r="M586" s="4">
        <f>IF(L586="비해당","-",VLOOKUP(G586,자격증backdata!A:E,3,0))</f>
        <v>1</v>
      </c>
      <c r="N586" s="4" t="str">
        <f>IF(L586="비해당","-",VLOOKUP(G586,자격증backdata!A:E,5,0))</f>
        <v>한국사</v>
      </c>
      <c r="O586" s="4">
        <f>IF(L586="비해당","-",IF(M586=1,VLOOKUP(G586,자격증backdata!A:E,4,0),0))</f>
        <v>5</v>
      </c>
      <c r="P586" s="4">
        <f t="shared" si="56"/>
        <v>5</v>
      </c>
      <c r="Q586" s="4">
        <f t="shared" si="57"/>
        <v>3</v>
      </c>
      <c r="R586" s="4">
        <f t="shared" si="58"/>
        <v>8</v>
      </c>
      <c r="S586" s="4">
        <f t="shared" si="59"/>
        <v>0</v>
      </c>
    </row>
    <row r="587" spans="1:19" ht="39.950000000000003" customHeight="1" x14ac:dyDescent="0.3">
      <c r="A587" s="4">
        <f t="shared" si="54"/>
        <v>353</v>
      </c>
      <c r="B587" s="4" t="s">
        <v>7941</v>
      </c>
      <c r="C587" s="4" t="s">
        <v>7942</v>
      </c>
      <c r="D587" s="4" t="s">
        <v>317</v>
      </c>
      <c r="E587" s="28" t="s">
        <v>318</v>
      </c>
      <c r="F587" s="4">
        <f t="shared" si="55"/>
        <v>2</v>
      </c>
      <c r="G587" s="4" t="s">
        <v>568</v>
      </c>
      <c r="H587" s="4" t="s">
        <v>459</v>
      </c>
      <c r="I587" s="4" t="s">
        <v>7949</v>
      </c>
      <c r="J587" s="4" t="s">
        <v>567</v>
      </c>
      <c r="L587" s="4" t="s">
        <v>312</v>
      </c>
      <c r="M587" s="4">
        <f>IF(L587="비해당","-",VLOOKUP(G587,자격증backdata!A:E,3,0))</f>
        <v>1</v>
      </c>
      <c r="N587" s="4" t="str">
        <f>IF(L587="비해당","-",VLOOKUP(G587,자격증backdata!A:E,5,0))</f>
        <v>국가기술</v>
      </c>
      <c r="O587" s="4">
        <f>IF(L587="비해당","-",IF(M587=1,VLOOKUP(G587,자격증backdata!A:E,4,0),0))</f>
        <v>3</v>
      </c>
      <c r="P587" s="4">
        <f t="shared" si="56"/>
        <v>5</v>
      </c>
      <c r="Q587" s="4">
        <f t="shared" si="57"/>
        <v>3</v>
      </c>
      <c r="R587" s="4">
        <f t="shared" si="58"/>
        <v>8</v>
      </c>
      <c r="S587" s="4">
        <f t="shared" si="59"/>
        <v>0</v>
      </c>
    </row>
    <row r="588" spans="1:19" ht="39.950000000000003" customHeight="1" x14ac:dyDescent="0.3">
      <c r="A588" s="29">
        <f t="shared" si="54"/>
        <v>354</v>
      </c>
      <c r="B588" s="29" t="s">
        <v>7950</v>
      </c>
      <c r="C588" s="29" t="s">
        <v>7951</v>
      </c>
      <c r="D588" s="4" t="s">
        <v>317</v>
      </c>
      <c r="E588" s="30" t="s">
        <v>318</v>
      </c>
      <c r="F588" s="29">
        <f t="shared" si="55"/>
        <v>1</v>
      </c>
      <c r="G588" s="29" t="s">
        <v>366</v>
      </c>
      <c r="H588" s="29" t="s">
        <v>367</v>
      </c>
      <c r="I588" s="29" t="s">
        <v>7957</v>
      </c>
      <c r="J588" s="29" t="s">
        <v>1680</v>
      </c>
      <c r="L588" s="29" t="s">
        <v>312</v>
      </c>
      <c r="M588" s="29">
        <f>IF(L588="비해당","-",VLOOKUP(G588,자격증backdata!A:E,3,0))</f>
        <v>1</v>
      </c>
      <c r="N588" s="29" t="str">
        <f>IF(L588="비해당","-",VLOOKUP(G588,자격증backdata!A:E,5,0))</f>
        <v>국가기술</v>
      </c>
      <c r="O588" s="29">
        <f>IF(L588="비해당","-",IF(M588=1,VLOOKUP(G588,자격증backdata!A:E,4,0),0))</f>
        <v>3</v>
      </c>
      <c r="P588" s="29">
        <f t="shared" si="56"/>
        <v>0</v>
      </c>
      <c r="Q588" s="29">
        <f t="shared" si="57"/>
        <v>5</v>
      </c>
      <c r="R588" s="29">
        <f t="shared" si="58"/>
        <v>5</v>
      </c>
      <c r="S588" s="29">
        <f t="shared" si="59"/>
        <v>0</v>
      </c>
    </row>
    <row r="589" spans="1:19" ht="39.950000000000003" customHeight="1" x14ac:dyDescent="0.3">
      <c r="A589" s="29">
        <f t="shared" si="54"/>
        <v>354</v>
      </c>
      <c r="B589" s="29" t="s">
        <v>7950</v>
      </c>
      <c r="C589" s="29" t="s">
        <v>7951</v>
      </c>
      <c r="D589" s="4" t="s">
        <v>317</v>
      </c>
      <c r="E589" s="30" t="s">
        <v>318</v>
      </c>
      <c r="F589" s="29">
        <f t="shared" si="55"/>
        <v>2</v>
      </c>
      <c r="G589" s="29" t="s">
        <v>291</v>
      </c>
      <c r="H589" s="29" t="s">
        <v>292</v>
      </c>
      <c r="I589" s="29" t="s">
        <v>7958</v>
      </c>
      <c r="J589" s="29" t="s">
        <v>866</v>
      </c>
      <c r="L589" s="29" t="s">
        <v>312</v>
      </c>
      <c r="M589" s="29">
        <f>IF(L589="비해당","-",VLOOKUP(G589,자격증backdata!A:E,3,0))</f>
        <v>1</v>
      </c>
      <c r="N589" s="29" t="str">
        <f>IF(L589="비해당","-",VLOOKUP(G589,자격증backdata!A:E,5,0))</f>
        <v>국가기술</v>
      </c>
      <c r="O589" s="29">
        <f>IF(L589="비해당","-",IF(M589=1,VLOOKUP(G589,자격증backdata!A:E,4,0),0))</f>
        <v>5</v>
      </c>
      <c r="P589" s="29">
        <f t="shared" si="56"/>
        <v>0</v>
      </c>
      <c r="Q589" s="29">
        <f t="shared" si="57"/>
        <v>5</v>
      </c>
      <c r="R589" s="29">
        <f t="shared" si="58"/>
        <v>5</v>
      </c>
      <c r="S589" s="29">
        <f t="shared" si="59"/>
        <v>0</v>
      </c>
    </row>
    <row r="590" spans="1:19" ht="39.950000000000003" customHeight="1" x14ac:dyDescent="0.3">
      <c r="A590" s="4">
        <f t="shared" si="54"/>
        <v>355</v>
      </c>
      <c r="B590" s="4" t="s">
        <v>7970</v>
      </c>
      <c r="C590" s="4" t="s">
        <v>7971</v>
      </c>
      <c r="D590" s="4" t="s">
        <v>317</v>
      </c>
      <c r="E590" s="28" t="s">
        <v>318</v>
      </c>
      <c r="F590" s="4">
        <f t="shared" si="55"/>
        <v>1</v>
      </c>
      <c r="G590" s="4" t="s">
        <v>2969</v>
      </c>
      <c r="H590" s="4" t="s">
        <v>292</v>
      </c>
      <c r="I590" s="4" t="s">
        <v>7977</v>
      </c>
      <c r="J590" s="4" t="s">
        <v>7978</v>
      </c>
      <c r="L590" s="4" t="s">
        <v>312</v>
      </c>
      <c r="M590" s="4">
        <f>IF(L590="비해당","-",VLOOKUP(G590,자격증backdata!A:E,3,0))</f>
        <v>0</v>
      </c>
      <c r="N590" s="4" t="str">
        <f>IF(L590="비해당","-",VLOOKUP(G590,자격증backdata!A:E,5,0))</f>
        <v>-</v>
      </c>
      <c r="O590" s="4">
        <f>IF(L590="비해당","-",IF(M590=1,VLOOKUP(G590,자격증backdata!A:E,4,0),0))</f>
        <v>0</v>
      </c>
      <c r="P590" s="4">
        <f t="shared" si="56"/>
        <v>0</v>
      </c>
      <c r="Q590" s="4">
        <f t="shared" si="57"/>
        <v>0</v>
      </c>
      <c r="R590" s="4">
        <f t="shared" si="58"/>
        <v>0</v>
      </c>
      <c r="S590" s="4">
        <f t="shared" si="59"/>
        <v>0</v>
      </c>
    </row>
    <row r="591" spans="1:19" ht="39.950000000000003" customHeight="1" x14ac:dyDescent="0.3">
      <c r="A591" s="29">
        <f t="shared" si="54"/>
        <v>356</v>
      </c>
      <c r="B591" s="29" t="s">
        <v>8014</v>
      </c>
      <c r="C591" s="29" t="s">
        <v>8015</v>
      </c>
      <c r="D591" s="4" t="s">
        <v>317</v>
      </c>
      <c r="E591" s="30" t="s">
        <v>318</v>
      </c>
      <c r="F591" s="29">
        <f t="shared" si="55"/>
        <v>1</v>
      </c>
      <c r="G591" s="29" t="s">
        <v>295</v>
      </c>
      <c r="H591" s="29" t="s">
        <v>296</v>
      </c>
      <c r="I591" s="29" t="s">
        <v>8022</v>
      </c>
      <c r="J591" s="29" t="s">
        <v>1268</v>
      </c>
      <c r="L591" s="29" t="s">
        <v>312</v>
      </c>
      <c r="M591" s="29">
        <f>IF(L591="비해당","-",VLOOKUP(G591,자격증backdata!A:E,3,0))</f>
        <v>1</v>
      </c>
      <c r="N591" s="29" t="str">
        <f>IF(L591="비해당","-",VLOOKUP(G591,자격증backdata!A:E,5,0))</f>
        <v>한국사</v>
      </c>
      <c r="O591" s="29">
        <f>IF(L591="비해당","-",IF(M591=1,VLOOKUP(G591,자격증backdata!A:E,4,0),0))</f>
        <v>5</v>
      </c>
      <c r="P591" s="29">
        <f t="shared" si="56"/>
        <v>5</v>
      </c>
      <c r="Q591" s="29">
        <f t="shared" si="57"/>
        <v>0</v>
      </c>
      <c r="R591" s="29">
        <f t="shared" si="58"/>
        <v>5</v>
      </c>
      <c r="S591" s="29">
        <f t="shared" si="59"/>
        <v>0</v>
      </c>
    </row>
    <row r="592" spans="1:19" ht="39.950000000000003" customHeight="1" x14ac:dyDescent="0.3">
      <c r="A592" s="4">
        <f t="shared" si="54"/>
        <v>357</v>
      </c>
      <c r="B592" s="4" t="s">
        <v>8082</v>
      </c>
      <c r="C592" s="4" t="s">
        <v>8083</v>
      </c>
      <c r="D592" s="4" t="s">
        <v>317</v>
      </c>
      <c r="E592" s="28" t="s">
        <v>318</v>
      </c>
      <c r="F592" s="4">
        <f t="shared" si="55"/>
        <v>1</v>
      </c>
      <c r="G592" s="4" t="s">
        <v>568</v>
      </c>
      <c r="H592" s="4" t="s">
        <v>459</v>
      </c>
      <c r="I592" s="4" t="s">
        <v>8089</v>
      </c>
      <c r="J592" s="4" t="s">
        <v>8090</v>
      </c>
      <c r="L592" s="4" t="s">
        <v>312</v>
      </c>
      <c r="M592" s="4">
        <f>IF(L592="비해당","-",VLOOKUP(G592,자격증backdata!A:E,3,0))</f>
        <v>1</v>
      </c>
      <c r="N592" s="4" t="str">
        <f>IF(L592="비해당","-",VLOOKUP(G592,자격증backdata!A:E,5,0))</f>
        <v>국가기술</v>
      </c>
      <c r="O592" s="4">
        <f>IF(L592="비해당","-",IF(M592=1,VLOOKUP(G592,자격증backdata!A:E,4,0),0))</f>
        <v>3</v>
      </c>
      <c r="P592" s="4">
        <f t="shared" si="56"/>
        <v>3</v>
      </c>
      <c r="Q592" s="4">
        <f t="shared" si="57"/>
        <v>3</v>
      </c>
      <c r="R592" s="4">
        <f t="shared" si="58"/>
        <v>6</v>
      </c>
      <c r="S592" s="4">
        <f t="shared" si="59"/>
        <v>0</v>
      </c>
    </row>
    <row r="593" spans="1:19" ht="39.950000000000003" customHeight="1" x14ac:dyDescent="0.3">
      <c r="A593" s="4">
        <f t="shared" si="54"/>
        <v>357</v>
      </c>
      <c r="B593" s="4" t="s">
        <v>8082</v>
      </c>
      <c r="C593" s="4" t="s">
        <v>8083</v>
      </c>
      <c r="D593" s="4" t="s">
        <v>317</v>
      </c>
      <c r="E593" s="28" t="s">
        <v>318</v>
      </c>
      <c r="F593" s="4">
        <f t="shared" si="55"/>
        <v>2</v>
      </c>
      <c r="G593" s="4" t="s">
        <v>803</v>
      </c>
      <c r="H593" s="4" t="s">
        <v>296</v>
      </c>
      <c r="I593" s="4" t="s">
        <v>8091</v>
      </c>
      <c r="J593" s="4" t="s">
        <v>2407</v>
      </c>
      <c r="L593" s="4" t="s">
        <v>312</v>
      </c>
      <c r="M593" s="4">
        <f>IF(L593="비해당","-",VLOOKUP(G593,자격증backdata!A:E,3,0))</f>
        <v>1</v>
      </c>
      <c r="N593" s="4" t="str">
        <f>IF(L593="비해당","-",VLOOKUP(G593,자격증backdata!A:E,5,0))</f>
        <v>한국사</v>
      </c>
      <c r="O593" s="4">
        <f>IF(L593="비해당","-",IF(M593=1,VLOOKUP(G593,자격증backdata!A:E,4,0),0))</f>
        <v>3</v>
      </c>
      <c r="P593" s="4">
        <f t="shared" si="56"/>
        <v>3</v>
      </c>
      <c r="Q593" s="4">
        <f t="shared" si="57"/>
        <v>3</v>
      </c>
      <c r="R593" s="4">
        <f t="shared" si="58"/>
        <v>6</v>
      </c>
      <c r="S593" s="4">
        <f t="shared" si="59"/>
        <v>0</v>
      </c>
    </row>
    <row r="594" spans="1:19" ht="39.950000000000003" customHeight="1" x14ac:dyDescent="0.3">
      <c r="A594" s="29">
        <f t="shared" si="54"/>
        <v>358</v>
      </c>
      <c r="B594" s="29" t="s">
        <v>8172</v>
      </c>
      <c r="C594" s="29" t="s">
        <v>8173</v>
      </c>
      <c r="D594" s="4" t="s">
        <v>317</v>
      </c>
      <c r="E594" s="30" t="s">
        <v>318</v>
      </c>
      <c r="F594" s="29">
        <f t="shared" si="55"/>
        <v>1</v>
      </c>
      <c r="G594" s="29" t="s">
        <v>6579</v>
      </c>
      <c r="H594" s="29" t="s">
        <v>8191</v>
      </c>
      <c r="I594" s="29" t="s">
        <v>8192</v>
      </c>
      <c r="J594" s="29" t="s">
        <v>2531</v>
      </c>
      <c r="L594" s="29" t="s">
        <v>312</v>
      </c>
      <c r="M594" s="29">
        <f>IF(L594="비해당","-",VLOOKUP(G594,자격증backdata!A:E,3,0))</f>
        <v>1</v>
      </c>
      <c r="N594" s="29" t="str">
        <f>IF(L594="비해당","-",VLOOKUP(G594,자격증backdata!A:E,5,0))</f>
        <v>국가기술</v>
      </c>
      <c r="O594" s="29">
        <f>IF(L594="비해당","-",IF(M594=1,VLOOKUP(G594,자격증backdata!A:E,4,0),0))</f>
        <v>3</v>
      </c>
      <c r="P594" s="29">
        <f t="shared" si="56"/>
        <v>0</v>
      </c>
      <c r="Q594" s="29">
        <f t="shared" si="57"/>
        <v>3</v>
      </c>
      <c r="R594" s="29">
        <f t="shared" si="58"/>
        <v>3</v>
      </c>
      <c r="S594" s="29">
        <f t="shared" si="59"/>
        <v>0</v>
      </c>
    </row>
    <row r="595" spans="1:19" ht="39.950000000000003" customHeight="1" x14ac:dyDescent="0.3">
      <c r="A595" s="4">
        <f t="shared" si="54"/>
        <v>359</v>
      </c>
      <c r="B595" s="4" t="s">
        <v>8401</v>
      </c>
      <c r="C595" s="4" t="s">
        <v>8402</v>
      </c>
      <c r="D595" s="4" t="s">
        <v>317</v>
      </c>
      <c r="E595" s="28" t="s">
        <v>318</v>
      </c>
      <c r="F595" s="4">
        <f t="shared" si="55"/>
        <v>1</v>
      </c>
      <c r="G595" s="4" t="s">
        <v>803</v>
      </c>
      <c r="H595" s="4" t="s">
        <v>8407</v>
      </c>
      <c r="I595" s="4" t="s">
        <v>8408</v>
      </c>
      <c r="J595" s="4" t="s">
        <v>1458</v>
      </c>
      <c r="L595" s="4" t="s">
        <v>312</v>
      </c>
      <c r="M595" s="4">
        <f>IF(L595="비해당","-",VLOOKUP(G595,자격증backdata!A:E,3,0))</f>
        <v>1</v>
      </c>
      <c r="N595" s="4" t="str">
        <f>IF(L595="비해당","-",VLOOKUP(G595,자격증backdata!A:E,5,0))</f>
        <v>한국사</v>
      </c>
      <c r="O595" s="4">
        <f>IF(L595="비해당","-",IF(M595=1,VLOOKUP(G595,자격증backdata!A:E,4,0),0))</f>
        <v>3</v>
      </c>
      <c r="P595" s="4">
        <f t="shared" si="56"/>
        <v>3</v>
      </c>
      <c r="Q595" s="4">
        <f t="shared" si="57"/>
        <v>3</v>
      </c>
      <c r="R595" s="4">
        <f t="shared" si="58"/>
        <v>6</v>
      </c>
      <c r="S595" s="4">
        <f t="shared" si="59"/>
        <v>0</v>
      </c>
    </row>
    <row r="596" spans="1:19" ht="39.950000000000003" customHeight="1" x14ac:dyDescent="0.3">
      <c r="A596" s="4">
        <f t="shared" si="54"/>
        <v>359</v>
      </c>
      <c r="B596" s="4" t="s">
        <v>8401</v>
      </c>
      <c r="C596" s="4" t="s">
        <v>8402</v>
      </c>
      <c r="D596" s="4" t="s">
        <v>317</v>
      </c>
      <c r="E596" s="28" t="s">
        <v>318</v>
      </c>
      <c r="F596" s="4">
        <f t="shared" si="55"/>
        <v>2</v>
      </c>
      <c r="G596" s="4" t="s">
        <v>366</v>
      </c>
      <c r="H596" s="4" t="s">
        <v>3708</v>
      </c>
      <c r="I596" s="4" t="s">
        <v>8409</v>
      </c>
      <c r="J596" s="4" t="s">
        <v>8410</v>
      </c>
      <c r="L596" s="4" t="s">
        <v>312</v>
      </c>
      <c r="M596" s="4">
        <f>IF(L596="비해당","-",VLOOKUP(G596,자격증backdata!A:E,3,0))</f>
        <v>1</v>
      </c>
      <c r="N596" s="4" t="str">
        <f>IF(L596="비해당","-",VLOOKUP(G596,자격증backdata!A:E,5,0))</f>
        <v>국가기술</v>
      </c>
      <c r="O596" s="4">
        <f>IF(L596="비해당","-",IF(M596=1,VLOOKUP(G596,자격증backdata!A:E,4,0),0))</f>
        <v>3</v>
      </c>
      <c r="P596" s="4">
        <f t="shared" si="56"/>
        <v>3</v>
      </c>
      <c r="Q596" s="4">
        <f t="shared" si="57"/>
        <v>3</v>
      </c>
      <c r="R596" s="4">
        <f t="shared" si="58"/>
        <v>6</v>
      </c>
      <c r="S596" s="4">
        <f t="shared" si="59"/>
        <v>0</v>
      </c>
    </row>
    <row r="597" spans="1:19" ht="39.950000000000003" customHeight="1" x14ac:dyDescent="0.3">
      <c r="A597" s="29">
        <f t="shared" si="54"/>
        <v>360</v>
      </c>
      <c r="B597" s="29" t="s">
        <v>8411</v>
      </c>
      <c r="C597" s="29" t="s">
        <v>8412</v>
      </c>
      <c r="D597" s="4" t="s">
        <v>317</v>
      </c>
      <c r="E597" s="30" t="s">
        <v>318</v>
      </c>
      <c r="F597" s="29">
        <f t="shared" si="55"/>
        <v>1</v>
      </c>
      <c r="G597" s="29" t="s">
        <v>803</v>
      </c>
      <c r="H597" s="29" t="s">
        <v>296</v>
      </c>
      <c r="I597" s="29" t="s">
        <v>8419</v>
      </c>
      <c r="J597" s="29" t="s">
        <v>1064</v>
      </c>
      <c r="L597" s="29" t="s">
        <v>312</v>
      </c>
      <c r="M597" s="29">
        <f>IF(L597="비해당","-",VLOOKUP(G597,자격증backdata!A:E,3,0))</f>
        <v>1</v>
      </c>
      <c r="N597" s="29" t="str">
        <f>IF(L597="비해당","-",VLOOKUP(G597,자격증backdata!A:E,5,0))</f>
        <v>한국사</v>
      </c>
      <c r="O597" s="29">
        <f>IF(L597="비해당","-",IF(M597=1,VLOOKUP(G597,자격증backdata!A:E,4,0),0))</f>
        <v>3</v>
      </c>
      <c r="P597" s="29">
        <f t="shared" si="56"/>
        <v>3</v>
      </c>
      <c r="Q597" s="29">
        <f t="shared" si="57"/>
        <v>3</v>
      </c>
      <c r="R597" s="29">
        <f t="shared" si="58"/>
        <v>6</v>
      </c>
      <c r="S597" s="29">
        <f t="shared" si="59"/>
        <v>0</v>
      </c>
    </row>
    <row r="598" spans="1:19" ht="39.950000000000003" customHeight="1" x14ac:dyDescent="0.3">
      <c r="A598" s="29">
        <f t="shared" si="54"/>
        <v>360</v>
      </c>
      <c r="B598" s="29" t="s">
        <v>8411</v>
      </c>
      <c r="C598" s="29" t="s">
        <v>8412</v>
      </c>
      <c r="D598" s="4" t="s">
        <v>317</v>
      </c>
      <c r="E598" s="30" t="s">
        <v>318</v>
      </c>
      <c r="F598" s="29">
        <f t="shared" si="55"/>
        <v>2</v>
      </c>
      <c r="G598" s="29" t="s">
        <v>568</v>
      </c>
      <c r="H598" s="29" t="s">
        <v>459</v>
      </c>
      <c r="I598" s="29" t="s">
        <v>8420</v>
      </c>
      <c r="J598" s="29" t="s">
        <v>6121</v>
      </c>
      <c r="L598" s="29" t="s">
        <v>312</v>
      </c>
      <c r="M598" s="29">
        <f>IF(L598="비해당","-",VLOOKUP(G598,자격증backdata!A:E,3,0))</f>
        <v>1</v>
      </c>
      <c r="N598" s="29" t="str">
        <f>IF(L598="비해당","-",VLOOKUP(G598,자격증backdata!A:E,5,0))</f>
        <v>국가기술</v>
      </c>
      <c r="O598" s="29">
        <f>IF(L598="비해당","-",IF(M598=1,VLOOKUP(G598,자격증backdata!A:E,4,0),0))</f>
        <v>3</v>
      </c>
      <c r="P598" s="29">
        <f t="shared" si="56"/>
        <v>3</v>
      </c>
      <c r="Q598" s="29">
        <f t="shared" si="57"/>
        <v>3</v>
      </c>
      <c r="R598" s="29">
        <f t="shared" si="58"/>
        <v>6</v>
      </c>
      <c r="S598" s="29">
        <f t="shared" si="59"/>
        <v>0</v>
      </c>
    </row>
    <row r="599" spans="1:19" ht="39.950000000000003" customHeight="1" x14ac:dyDescent="0.3">
      <c r="A599" s="4">
        <f t="shared" si="54"/>
        <v>361</v>
      </c>
      <c r="B599" s="4" t="s">
        <v>8421</v>
      </c>
      <c r="C599" s="4" t="s">
        <v>8422</v>
      </c>
      <c r="D599" s="4" t="s">
        <v>317</v>
      </c>
      <c r="E599" s="28" t="s">
        <v>318</v>
      </c>
      <c r="F599" s="4">
        <f t="shared" si="55"/>
        <v>1</v>
      </c>
      <c r="G599" s="4" t="s">
        <v>803</v>
      </c>
      <c r="H599" s="4" t="s">
        <v>296</v>
      </c>
      <c r="I599" s="4" t="s">
        <v>8429</v>
      </c>
      <c r="J599" s="4" t="s">
        <v>544</v>
      </c>
      <c r="L599" s="4" t="s">
        <v>312</v>
      </c>
      <c r="M599" s="4">
        <f>IF(L599="비해당","-",VLOOKUP(G599,자격증backdata!A:E,3,0))</f>
        <v>1</v>
      </c>
      <c r="N599" s="4" t="str">
        <f>IF(L599="비해당","-",VLOOKUP(G599,자격증backdata!A:E,5,0))</f>
        <v>한국사</v>
      </c>
      <c r="O599" s="4">
        <f>IF(L599="비해당","-",IF(M599=1,VLOOKUP(G599,자격증backdata!A:E,4,0),0))</f>
        <v>3</v>
      </c>
      <c r="P599" s="4">
        <f t="shared" si="56"/>
        <v>3</v>
      </c>
      <c r="Q599" s="4">
        <f t="shared" si="57"/>
        <v>5</v>
      </c>
      <c r="R599" s="4">
        <f t="shared" si="58"/>
        <v>8</v>
      </c>
      <c r="S599" s="4">
        <f t="shared" si="59"/>
        <v>0</v>
      </c>
    </row>
    <row r="600" spans="1:19" ht="39.950000000000003" customHeight="1" x14ac:dyDescent="0.3">
      <c r="A600" s="4">
        <f t="shared" si="54"/>
        <v>361</v>
      </c>
      <c r="B600" s="4" t="s">
        <v>8421</v>
      </c>
      <c r="C600" s="4" t="s">
        <v>8422</v>
      </c>
      <c r="D600" s="4" t="s">
        <v>317</v>
      </c>
      <c r="E600" s="28" t="s">
        <v>318</v>
      </c>
      <c r="F600" s="4">
        <f t="shared" si="55"/>
        <v>2</v>
      </c>
      <c r="G600" s="4" t="s">
        <v>458</v>
      </c>
      <c r="H600" s="4" t="s">
        <v>459</v>
      </c>
      <c r="I600" s="4" t="s">
        <v>8430</v>
      </c>
      <c r="J600" s="4" t="s">
        <v>2265</v>
      </c>
      <c r="L600" s="4" t="s">
        <v>312</v>
      </c>
      <c r="M600" s="4">
        <f>IF(L600="비해당","-",VLOOKUP(G600,자격증backdata!A:E,3,0))</f>
        <v>1</v>
      </c>
      <c r="N600" s="4" t="str">
        <f>IF(L600="비해당","-",VLOOKUP(G600,자격증backdata!A:E,5,0))</f>
        <v>국가기술</v>
      </c>
      <c r="O600" s="4">
        <f>IF(L600="비해당","-",IF(M600=1,VLOOKUP(G600,자격증backdata!A:E,4,0),0))</f>
        <v>5</v>
      </c>
      <c r="P600" s="4">
        <f t="shared" si="56"/>
        <v>3</v>
      </c>
      <c r="Q600" s="4">
        <f t="shared" si="57"/>
        <v>5</v>
      </c>
      <c r="R600" s="4">
        <f t="shared" si="58"/>
        <v>8</v>
      </c>
      <c r="S600" s="4">
        <f t="shared" si="59"/>
        <v>0</v>
      </c>
    </row>
    <row r="601" spans="1:19" ht="39.950000000000003" customHeight="1" x14ac:dyDescent="0.3">
      <c r="A601" s="29">
        <f t="shared" si="54"/>
        <v>362</v>
      </c>
      <c r="B601" s="29" t="s">
        <v>8462</v>
      </c>
      <c r="C601" s="29" t="s">
        <v>8463</v>
      </c>
      <c r="D601" s="4" t="s">
        <v>317</v>
      </c>
      <c r="E601" s="30" t="s">
        <v>318</v>
      </c>
      <c r="F601" s="29">
        <f t="shared" si="55"/>
        <v>1</v>
      </c>
      <c r="G601" s="29" t="s">
        <v>295</v>
      </c>
      <c r="H601" s="29" t="s">
        <v>296</v>
      </c>
      <c r="I601" s="29" t="s">
        <v>8468</v>
      </c>
      <c r="J601" s="29" t="s">
        <v>1064</v>
      </c>
      <c r="L601" s="29" t="s">
        <v>312</v>
      </c>
      <c r="M601" s="29">
        <f>IF(L601="비해당","-",VLOOKUP(G601,자격증backdata!A:E,3,0))</f>
        <v>1</v>
      </c>
      <c r="N601" s="29" t="str">
        <f>IF(L601="비해당","-",VLOOKUP(G601,자격증backdata!A:E,5,0))</f>
        <v>한국사</v>
      </c>
      <c r="O601" s="29">
        <f>IF(L601="비해당","-",IF(M601=1,VLOOKUP(G601,자격증backdata!A:E,4,0),0))</f>
        <v>5</v>
      </c>
      <c r="P601" s="29">
        <f t="shared" si="56"/>
        <v>5</v>
      </c>
      <c r="Q601" s="29">
        <f t="shared" si="57"/>
        <v>3</v>
      </c>
      <c r="R601" s="29">
        <f t="shared" si="58"/>
        <v>8</v>
      </c>
      <c r="S601" s="29">
        <f t="shared" si="59"/>
        <v>0</v>
      </c>
    </row>
    <row r="602" spans="1:19" ht="39.950000000000003" customHeight="1" x14ac:dyDescent="0.3">
      <c r="A602" s="29">
        <f t="shared" si="54"/>
        <v>362</v>
      </c>
      <c r="B602" s="29" t="s">
        <v>8462</v>
      </c>
      <c r="C602" s="29" t="s">
        <v>8463</v>
      </c>
      <c r="D602" s="4" t="s">
        <v>317</v>
      </c>
      <c r="E602" s="30" t="s">
        <v>318</v>
      </c>
      <c r="F602" s="29">
        <f t="shared" si="55"/>
        <v>2</v>
      </c>
      <c r="G602" s="29" t="s">
        <v>568</v>
      </c>
      <c r="H602" s="29" t="s">
        <v>459</v>
      </c>
      <c r="I602" s="29" t="s">
        <v>8469</v>
      </c>
      <c r="J602" s="29" t="s">
        <v>8470</v>
      </c>
      <c r="L602" s="29" t="s">
        <v>312</v>
      </c>
      <c r="M602" s="29">
        <f>IF(L602="비해당","-",VLOOKUP(G602,자격증backdata!A:E,3,0))</f>
        <v>1</v>
      </c>
      <c r="N602" s="29" t="str">
        <f>IF(L602="비해당","-",VLOOKUP(G602,자격증backdata!A:E,5,0))</f>
        <v>국가기술</v>
      </c>
      <c r="O602" s="29">
        <f>IF(L602="비해당","-",IF(M602=1,VLOOKUP(G602,자격증backdata!A:E,4,0),0))</f>
        <v>3</v>
      </c>
      <c r="P602" s="29">
        <f t="shared" si="56"/>
        <v>5</v>
      </c>
      <c r="Q602" s="29">
        <f t="shared" si="57"/>
        <v>3</v>
      </c>
      <c r="R602" s="29">
        <f t="shared" si="58"/>
        <v>8</v>
      </c>
      <c r="S602" s="29">
        <f t="shared" si="59"/>
        <v>0</v>
      </c>
    </row>
    <row r="603" spans="1:19" ht="39.950000000000003" customHeight="1" x14ac:dyDescent="0.3">
      <c r="A603" s="4">
        <f t="shared" si="54"/>
        <v>363</v>
      </c>
      <c r="B603" s="4" t="s">
        <v>8472</v>
      </c>
      <c r="C603" s="4" t="s">
        <v>8473</v>
      </c>
      <c r="D603" s="4" t="s">
        <v>317</v>
      </c>
      <c r="E603" s="28" t="s">
        <v>318</v>
      </c>
      <c r="F603" s="4">
        <f t="shared" si="55"/>
        <v>1</v>
      </c>
      <c r="G603" s="4" t="s">
        <v>295</v>
      </c>
      <c r="H603" s="4" t="s">
        <v>296</v>
      </c>
      <c r="I603" s="4" t="s">
        <v>8479</v>
      </c>
      <c r="J603" s="4" t="s">
        <v>8480</v>
      </c>
      <c r="L603" s="4" t="s">
        <v>312</v>
      </c>
      <c r="M603" s="4">
        <f>IF(L603="비해당","-",VLOOKUP(G603,자격증backdata!A:E,3,0))</f>
        <v>1</v>
      </c>
      <c r="N603" s="4" t="str">
        <f>IF(L603="비해당","-",VLOOKUP(G603,자격증backdata!A:E,5,0))</f>
        <v>한국사</v>
      </c>
      <c r="O603" s="4">
        <f>IF(L603="비해당","-",IF(M603=1,VLOOKUP(G603,자격증backdata!A:E,4,0),0))</f>
        <v>5</v>
      </c>
      <c r="P603" s="4">
        <f t="shared" si="56"/>
        <v>5</v>
      </c>
      <c r="Q603" s="4">
        <f t="shared" si="57"/>
        <v>5</v>
      </c>
      <c r="R603" s="4">
        <f t="shared" si="58"/>
        <v>10</v>
      </c>
      <c r="S603" s="4">
        <f t="shared" si="59"/>
        <v>0</v>
      </c>
    </row>
    <row r="604" spans="1:19" ht="39.950000000000003" customHeight="1" x14ac:dyDescent="0.3">
      <c r="A604" s="4">
        <f t="shared" si="54"/>
        <v>363</v>
      </c>
      <c r="B604" s="4" t="s">
        <v>8472</v>
      </c>
      <c r="C604" s="4" t="s">
        <v>8473</v>
      </c>
      <c r="D604" s="4" t="s">
        <v>317</v>
      </c>
      <c r="E604" s="28" t="s">
        <v>318</v>
      </c>
      <c r="F604" s="4">
        <f t="shared" si="55"/>
        <v>2</v>
      </c>
      <c r="G604" s="4" t="s">
        <v>458</v>
      </c>
      <c r="H604" s="4" t="s">
        <v>459</v>
      </c>
      <c r="I604" s="4" t="s">
        <v>8481</v>
      </c>
      <c r="J604" s="4" t="s">
        <v>2270</v>
      </c>
      <c r="L604" s="4" t="s">
        <v>312</v>
      </c>
      <c r="M604" s="4">
        <f>IF(L604="비해당","-",VLOOKUP(G604,자격증backdata!A:E,3,0))</f>
        <v>1</v>
      </c>
      <c r="N604" s="4" t="str">
        <f>IF(L604="비해당","-",VLOOKUP(G604,자격증backdata!A:E,5,0))</f>
        <v>국가기술</v>
      </c>
      <c r="O604" s="4">
        <f>IF(L604="비해당","-",IF(M604=1,VLOOKUP(G604,자격증backdata!A:E,4,0),0))</f>
        <v>5</v>
      </c>
      <c r="P604" s="4">
        <f t="shared" si="56"/>
        <v>5</v>
      </c>
      <c r="Q604" s="4">
        <f t="shared" si="57"/>
        <v>5</v>
      </c>
      <c r="R604" s="4">
        <f t="shared" si="58"/>
        <v>10</v>
      </c>
      <c r="S604" s="4">
        <f t="shared" si="59"/>
        <v>0</v>
      </c>
    </row>
    <row r="605" spans="1:19" ht="39.950000000000003" customHeight="1" x14ac:dyDescent="0.3">
      <c r="A605" s="29">
        <f t="shared" si="54"/>
        <v>364</v>
      </c>
      <c r="B605" s="29" t="s">
        <v>8567</v>
      </c>
      <c r="C605" s="29" t="s">
        <v>8568</v>
      </c>
      <c r="D605" s="4" t="s">
        <v>317</v>
      </c>
      <c r="E605" s="30" t="s">
        <v>318</v>
      </c>
      <c r="F605" s="29">
        <f t="shared" si="55"/>
        <v>1</v>
      </c>
      <c r="G605" s="29" t="s">
        <v>295</v>
      </c>
      <c r="H605" s="29" t="s">
        <v>296</v>
      </c>
      <c r="I605" s="29" t="s">
        <v>8576</v>
      </c>
      <c r="J605" s="29" t="s">
        <v>421</v>
      </c>
      <c r="L605" s="29" t="s">
        <v>312</v>
      </c>
      <c r="M605" s="29">
        <f>IF(L605="비해당","-",VLOOKUP(G605,자격증backdata!A:E,3,0))</f>
        <v>1</v>
      </c>
      <c r="N605" s="29" t="str">
        <f>IF(L605="비해당","-",VLOOKUP(G605,자격증backdata!A:E,5,0))</f>
        <v>한국사</v>
      </c>
      <c r="O605" s="29">
        <f>IF(L605="비해당","-",IF(M605=1,VLOOKUP(G605,자격증backdata!A:E,4,0),0))</f>
        <v>5</v>
      </c>
      <c r="P605" s="29">
        <f t="shared" si="56"/>
        <v>5</v>
      </c>
      <c r="Q605" s="29">
        <f t="shared" si="57"/>
        <v>5</v>
      </c>
      <c r="R605" s="29">
        <f t="shared" si="58"/>
        <v>10</v>
      </c>
      <c r="S605" s="29">
        <f t="shared" si="59"/>
        <v>0</v>
      </c>
    </row>
    <row r="606" spans="1:19" ht="39.950000000000003" customHeight="1" x14ac:dyDescent="0.3">
      <c r="A606" s="29">
        <f t="shared" si="54"/>
        <v>364</v>
      </c>
      <c r="B606" s="29" t="s">
        <v>8567</v>
      </c>
      <c r="C606" s="29" t="s">
        <v>8568</v>
      </c>
      <c r="D606" s="4" t="s">
        <v>317</v>
      </c>
      <c r="E606" s="30" t="s">
        <v>318</v>
      </c>
      <c r="F606" s="29">
        <f t="shared" si="55"/>
        <v>2</v>
      </c>
      <c r="G606" s="29" t="s">
        <v>2324</v>
      </c>
      <c r="H606" s="29" t="s">
        <v>367</v>
      </c>
      <c r="I606" s="29" t="s">
        <v>8577</v>
      </c>
      <c r="J606" s="29" t="s">
        <v>670</v>
      </c>
      <c r="L606" s="29" t="s">
        <v>312</v>
      </c>
      <c r="M606" s="29">
        <f>IF(L606="비해당","-",VLOOKUP(G606,자격증backdata!A:E,3,0))</f>
        <v>1</v>
      </c>
      <c r="N606" s="29" t="str">
        <f>IF(L606="비해당","-",VLOOKUP(G606,자격증backdata!A:E,5,0))</f>
        <v>국가기술</v>
      </c>
      <c r="O606" s="29">
        <f>IF(L606="비해당","-",IF(M606=1,VLOOKUP(G606,자격증backdata!A:E,4,0),0))</f>
        <v>5</v>
      </c>
      <c r="P606" s="29">
        <f t="shared" si="56"/>
        <v>5</v>
      </c>
      <c r="Q606" s="29">
        <f t="shared" si="57"/>
        <v>5</v>
      </c>
      <c r="R606" s="29">
        <f t="shared" si="58"/>
        <v>10</v>
      </c>
      <c r="S606" s="29">
        <f t="shared" si="59"/>
        <v>0</v>
      </c>
    </row>
    <row r="607" spans="1:19" ht="39.950000000000003" customHeight="1" x14ac:dyDescent="0.3">
      <c r="A607" s="4">
        <f t="shared" si="54"/>
        <v>365</v>
      </c>
      <c r="B607" s="4" t="s">
        <v>8670</v>
      </c>
      <c r="C607" s="4" t="s">
        <v>8671</v>
      </c>
      <c r="D607" s="4" t="s">
        <v>317</v>
      </c>
      <c r="E607" s="28" t="s">
        <v>318</v>
      </c>
      <c r="F607" s="4">
        <f t="shared" si="55"/>
        <v>1</v>
      </c>
      <c r="G607" s="4" t="s">
        <v>5367</v>
      </c>
      <c r="H607" s="4" t="s">
        <v>367</v>
      </c>
      <c r="I607" s="4" t="s">
        <v>8677</v>
      </c>
      <c r="J607" s="4" t="s">
        <v>8678</v>
      </c>
      <c r="L607" s="4" t="s">
        <v>312</v>
      </c>
      <c r="M607" s="4">
        <f>IF(L607="비해당","-",VLOOKUP(G607,자격증backdata!A:E,3,0))</f>
        <v>0</v>
      </c>
      <c r="N607" s="4" t="str">
        <f>IF(L607="비해당","-",VLOOKUP(G607,자격증backdata!A:E,5,0))</f>
        <v>-</v>
      </c>
      <c r="O607" s="4">
        <f>IF(L607="비해당","-",IF(M607=1,VLOOKUP(G607,자격증backdata!A:E,4,0),0))</f>
        <v>0</v>
      </c>
      <c r="P607" s="4">
        <f t="shared" si="56"/>
        <v>0</v>
      </c>
      <c r="Q607" s="4">
        <f t="shared" si="57"/>
        <v>0</v>
      </c>
      <c r="R607" s="4">
        <f t="shared" si="58"/>
        <v>0</v>
      </c>
      <c r="S607" s="4">
        <f t="shared" si="59"/>
        <v>0</v>
      </c>
    </row>
    <row r="608" spans="1:19" ht="39.950000000000003" customHeight="1" x14ac:dyDescent="0.3">
      <c r="A608" s="4">
        <f t="shared" si="54"/>
        <v>365</v>
      </c>
      <c r="B608" s="4" t="s">
        <v>8670</v>
      </c>
      <c r="C608" s="4" t="s">
        <v>8671</v>
      </c>
      <c r="D608" s="4" t="s">
        <v>317</v>
      </c>
      <c r="E608" s="28" t="s">
        <v>318</v>
      </c>
      <c r="F608" s="4">
        <f t="shared" si="55"/>
        <v>2</v>
      </c>
      <c r="G608" s="4" t="s">
        <v>1854</v>
      </c>
      <c r="H608" s="4" t="s">
        <v>572</v>
      </c>
      <c r="I608" s="4" t="s">
        <v>8679</v>
      </c>
      <c r="J608" s="4" t="s">
        <v>8680</v>
      </c>
      <c r="L608" s="4" t="s">
        <v>312</v>
      </c>
      <c r="M608" s="4">
        <f>IF(L608="비해당","-",VLOOKUP(G608,자격증backdata!A:E,3,0))</f>
        <v>0</v>
      </c>
      <c r="N608" s="4" t="str">
        <f>IF(L608="비해당","-",VLOOKUP(G608,자격증backdata!A:E,5,0))</f>
        <v>-</v>
      </c>
      <c r="O608" s="4">
        <f>IF(L608="비해당","-",IF(M608=1,VLOOKUP(G608,자격증backdata!A:E,4,0),0))</f>
        <v>0</v>
      </c>
      <c r="P608" s="4">
        <f t="shared" si="56"/>
        <v>0</v>
      </c>
      <c r="Q608" s="4">
        <f t="shared" si="57"/>
        <v>0</v>
      </c>
      <c r="R608" s="4">
        <f t="shared" si="58"/>
        <v>0</v>
      </c>
      <c r="S608" s="4">
        <f t="shared" si="59"/>
        <v>0</v>
      </c>
    </row>
    <row r="609" spans="1:19" ht="39.950000000000003" customHeight="1" x14ac:dyDescent="0.3">
      <c r="A609" s="29">
        <f t="shared" si="54"/>
        <v>366</v>
      </c>
      <c r="B609" s="29" t="s">
        <v>8905</v>
      </c>
      <c r="C609" s="29" t="s">
        <v>8906</v>
      </c>
      <c r="D609" s="4" t="s">
        <v>317</v>
      </c>
      <c r="E609" s="30" t="s">
        <v>318</v>
      </c>
      <c r="F609" s="29">
        <f t="shared" si="55"/>
        <v>1</v>
      </c>
      <c r="G609" s="29" t="s">
        <v>11687</v>
      </c>
      <c r="H609" s="29" t="s">
        <v>277</v>
      </c>
      <c r="I609" s="29" t="s">
        <v>277</v>
      </c>
      <c r="J609" s="29" t="s">
        <v>277</v>
      </c>
      <c r="L609" s="29" t="s">
        <v>312</v>
      </c>
      <c r="M609" s="29">
        <f>IF(L609="비해당","-",VLOOKUP(G609,자격증backdata!A:E,3,0))</f>
        <v>0</v>
      </c>
      <c r="N609" s="29" t="str">
        <f>IF(L609="비해당","-",VLOOKUP(G609,자격증backdata!A:E,5,0))</f>
        <v>-</v>
      </c>
      <c r="O609" s="29">
        <f>IF(L609="비해당","-",IF(M609=1,VLOOKUP(G609,자격증backdata!A:E,4,0),0))</f>
        <v>0</v>
      </c>
      <c r="P609" s="29">
        <f t="shared" si="56"/>
        <v>0</v>
      </c>
      <c r="Q609" s="29">
        <f t="shared" si="57"/>
        <v>0</v>
      </c>
      <c r="R609" s="29">
        <f t="shared" si="58"/>
        <v>0</v>
      </c>
      <c r="S609" s="29">
        <f t="shared" si="59"/>
        <v>0</v>
      </c>
    </row>
    <row r="610" spans="1:19" ht="39.950000000000003" customHeight="1" x14ac:dyDescent="0.3">
      <c r="A610" s="4">
        <f t="shared" si="54"/>
        <v>367</v>
      </c>
      <c r="B610" s="4" t="s">
        <v>8921</v>
      </c>
      <c r="C610" s="4" t="s">
        <v>7868</v>
      </c>
      <c r="D610" s="4" t="s">
        <v>317</v>
      </c>
      <c r="E610" s="28" t="s">
        <v>318</v>
      </c>
      <c r="F610" s="4">
        <f t="shared" si="55"/>
        <v>1</v>
      </c>
      <c r="G610" s="4" t="s">
        <v>8926</v>
      </c>
      <c r="H610" s="4" t="s">
        <v>3665</v>
      </c>
      <c r="I610" s="4" t="s">
        <v>8927</v>
      </c>
      <c r="J610" s="4" t="s">
        <v>421</v>
      </c>
      <c r="L610" s="4" t="s">
        <v>312</v>
      </c>
      <c r="M610" s="4">
        <f>IF(L610="비해당","-",VLOOKUP(G610,자격증backdata!A:E,3,0))</f>
        <v>0</v>
      </c>
      <c r="N610" s="4" t="str">
        <f>IF(L610="비해당","-",VLOOKUP(G610,자격증backdata!A:E,5,0))</f>
        <v>-</v>
      </c>
      <c r="O610" s="4">
        <f>IF(L610="비해당","-",IF(M610=1,VLOOKUP(G610,자격증backdata!A:E,4,0),0))</f>
        <v>0</v>
      </c>
      <c r="P610" s="4">
        <f t="shared" si="56"/>
        <v>5</v>
      </c>
      <c r="Q610" s="4">
        <f t="shared" si="57"/>
        <v>0</v>
      </c>
      <c r="R610" s="4">
        <f t="shared" si="58"/>
        <v>5</v>
      </c>
      <c r="S610" s="4">
        <f t="shared" si="59"/>
        <v>0</v>
      </c>
    </row>
    <row r="611" spans="1:19" ht="39.950000000000003" customHeight="1" x14ac:dyDescent="0.3">
      <c r="A611" s="4">
        <f t="shared" si="54"/>
        <v>367</v>
      </c>
      <c r="B611" s="4" t="s">
        <v>8921</v>
      </c>
      <c r="C611" s="4" t="s">
        <v>7868</v>
      </c>
      <c r="D611" s="4" t="s">
        <v>317</v>
      </c>
      <c r="E611" s="28" t="s">
        <v>318</v>
      </c>
      <c r="F611" s="4">
        <f t="shared" si="55"/>
        <v>2</v>
      </c>
      <c r="G611" s="4" t="s">
        <v>295</v>
      </c>
      <c r="H611" s="4" t="s">
        <v>296</v>
      </c>
      <c r="I611" s="4" t="s">
        <v>8928</v>
      </c>
      <c r="J611" s="4" t="s">
        <v>1268</v>
      </c>
      <c r="L611" s="4" t="s">
        <v>312</v>
      </c>
      <c r="M611" s="4">
        <f>IF(L611="비해당","-",VLOOKUP(G611,자격증backdata!A:E,3,0))</f>
        <v>1</v>
      </c>
      <c r="N611" s="4" t="str">
        <f>IF(L611="비해당","-",VLOOKUP(G611,자격증backdata!A:E,5,0))</f>
        <v>한국사</v>
      </c>
      <c r="O611" s="4">
        <f>IF(L611="비해당","-",IF(M611=1,VLOOKUP(G611,자격증backdata!A:E,4,0),0))</f>
        <v>5</v>
      </c>
      <c r="P611" s="4">
        <f t="shared" si="56"/>
        <v>5</v>
      </c>
      <c r="Q611" s="4">
        <f t="shared" si="57"/>
        <v>0</v>
      </c>
      <c r="R611" s="4">
        <f t="shared" si="58"/>
        <v>5</v>
      </c>
      <c r="S611" s="4">
        <f t="shared" si="59"/>
        <v>0</v>
      </c>
    </row>
    <row r="612" spans="1:19" ht="39.950000000000003" customHeight="1" x14ac:dyDescent="0.3">
      <c r="A612" s="29">
        <f t="shared" si="54"/>
        <v>368</v>
      </c>
      <c r="B612" s="29" t="s">
        <v>8963</v>
      </c>
      <c r="C612" s="29" t="s">
        <v>8964</v>
      </c>
      <c r="D612" s="4" t="s">
        <v>317</v>
      </c>
      <c r="E612" s="30" t="s">
        <v>318</v>
      </c>
      <c r="F612" s="29">
        <f t="shared" si="55"/>
        <v>1</v>
      </c>
      <c r="G612" s="29" t="s">
        <v>295</v>
      </c>
      <c r="H612" s="29" t="s">
        <v>8969</v>
      </c>
      <c r="I612" s="29" t="s">
        <v>8970</v>
      </c>
      <c r="J612" s="29" t="s">
        <v>294</v>
      </c>
      <c r="L612" s="29" t="s">
        <v>312</v>
      </c>
      <c r="M612" s="29">
        <f>IF(L612="비해당","-",VLOOKUP(G612,자격증backdata!A:E,3,0))</f>
        <v>1</v>
      </c>
      <c r="N612" s="29" t="str">
        <f>IF(L612="비해당","-",VLOOKUP(G612,자격증backdata!A:E,5,0))</f>
        <v>한국사</v>
      </c>
      <c r="O612" s="29">
        <f>IF(L612="비해당","-",IF(M612=1,VLOOKUP(G612,자격증backdata!A:E,4,0),0))</f>
        <v>5</v>
      </c>
      <c r="P612" s="29">
        <f t="shared" si="56"/>
        <v>5</v>
      </c>
      <c r="Q612" s="29">
        <f t="shared" si="57"/>
        <v>3</v>
      </c>
      <c r="R612" s="29">
        <f t="shared" si="58"/>
        <v>8</v>
      </c>
      <c r="S612" s="29">
        <f t="shared" si="59"/>
        <v>0</v>
      </c>
    </row>
    <row r="613" spans="1:19" ht="39.950000000000003" customHeight="1" x14ac:dyDescent="0.3">
      <c r="A613" s="29">
        <f t="shared" si="54"/>
        <v>368</v>
      </c>
      <c r="B613" s="29" t="s">
        <v>8963</v>
      </c>
      <c r="C613" s="29" t="s">
        <v>8964</v>
      </c>
      <c r="D613" s="4" t="s">
        <v>317</v>
      </c>
      <c r="E613" s="30" t="s">
        <v>318</v>
      </c>
      <c r="F613" s="29">
        <f t="shared" si="55"/>
        <v>2</v>
      </c>
      <c r="G613" s="29" t="s">
        <v>568</v>
      </c>
      <c r="H613" s="29" t="s">
        <v>459</v>
      </c>
      <c r="I613" s="29" t="s">
        <v>8971</v>
      </c>
      <c r="J613" s="29" t="s">
        <v>8496</v>
      </c>
      <c r="L613" s="29" t="s">
        <v>312</v>
      </c>
      <c r="M613" s="29">
        <f>IF(L613="비해당","-",VLOOKUP(G613,자격증backdata!A:E,3,0))</f>
        <v>1</v>
      </c>
      <c r="N613" s="29" t="str">
        <f>IF(L613="비해당","-",VLOOKUP(G613,자격증backdata!A:E,5,0))</f>
        <v>국가기술</v>
      </c>
      <c r="O613" s="29">
        <f>IF(L613="비해당","-",IF(M613=1,VLOOKUP(G613,자격증backdata!A:E,4,0),0))</f>
        <v>3</v>
      </c>
      <c r="P613" s="29">
        <f t="shared" si="56"/>
        <v>5</v>
      </c>
      <c r="Q613" s="29">
        <f t="shared" si="57"/>
        <v>3</v>
      </c>
      <c r="R613" s="29">
        <f t="shared" si="58"/>
        <v>8</v>
      </c>
      <c r="S613" s="29">
        <f t="shared" si="59"/>
        <v>0</v>
      </c>
    </row>
    <row r="614" spans="1:19" ht="39.950000000000003" customHeight="1" x14ac:dyDescent="0.3">
      <c r="A614" s="4">
        <f t="shared" si="54"/>
        <v>369</v>
      </c>
      <c r="B614" s="4" t="s">
        <v>9045</v>
      </c>
      <c r="C614" s="4" t="s">
        <v>9046</v>
      </c>
      <c r="D614" s="4" t="s">
        <v>317</v>
      </c>
      <c r="E614" s="28" t="s">
        <v>318</v>
      </c>
      <c r="F614" s="4">
        <f t="shared" si="55"/>
        <v>1</v>
      </c>
      <c r="G614" s="4" t="s">
        <v>11687</v>
      </c>
      <c r="H614" s="4" t="s">
        <v>277</v>
      </c>
      <c r="I614" s="4" t="s">
        <v>277</v>
      </c>
      <c r="J614" s="4" t="s">
        <v>277</v>
      </c>
      <c r="L614" s="4" t="s">
        <v>312</v>
      </c>
      <c r="M614" s="4">
        <f>IF(L614="비해당","-",VLOOKUP(G614,자격증backdata!A:E,3,0))</f>
        <v>0</v>
      </c>
      <c r="N614" s="4" t="str">
        <f>IF(L614="비해당","-",VLOOKUP(G614,자격증backdata!A:E,5,0))</f>
        <v>-</v>
      </c>
      <c r="O614" s="4">
        <f>IF(L614="비해당","-",IF(M614=1,VLOOKUP(G614,자격증backdata!A:E,4,0),0))</f>
        <v>0</v>
      </c>
      <c r="P614" s="4">
        <f t="shared" si="56"/>
        <v>0</v>
      </c>
      <c r="Q614" s="4">
        <f t="shared" si="57"/>
        <v>0</v>
      </c>
      <c r="R614" s="4">
        <f t="shared" si="58"/>
        <v>0</v>
      </c>
      <c r="S614" s="4">
        <f t="shared" si="59"/>
        <v>0</v>
      </c>
    </row>
    <row r="615" spans="1:19" ht="39.950000000000003" customHeight="1" x14ac:dyDescent="0.3">
      <c r="A615" s="29">
        <f t="shared" si="54"/>
        <v>370</v>
      </c>
      <c r="B615" s="29" t="s">
        <v>9069</v>
      </c>
      <c r="C615" s="29" t="s">
        <v>9070</v>
      </c>
      <c r="D615" s="4" t="s">
        <v>317</v>
      </c>
      <c r="E615" s="30" t="s">
        <v>318</v>
      </c>
      <c r="F615" s="29">
        <f t="shared" si="55"/>
        <v>1</v>
      </c>
      <c r="G615" s="29" t="s">
        <v>9076</v>
      </c>
      <c r="H615" s="29" t="s">
        <v>367</v>
      </c>
      <c r="I615" s="29" t="s">
        <v>9077</v>
      </c>
      <c r="J615" s="29" t="s">
        <v>9078</v>
      </c>
      <c r="L615" s="29" t="s">
        <v>312</v>
      </c>
      <c r="M615" s="29">
        <f>IF(L615="비해당","-",VLOOKUP(G615,자격증backdata!A:E,3,0))</f>
        <v>1</v>
      </c>
      <c r="N615" s="29" t="str">
        <f>IF(L615="비해당","-",VLOOKUP(G615,자격증backdata!A:E,5,0))</f>
        <v>국가기술</v>
      </c>
      <c r="O615" s="29">
        <f>IF(L615="비해당","-",IF(M615=1,VLOOKUP(G615,자격증backdata!A:E,4,0),0))</f>
        <v>3</v>
      </c>
      <c r="P615" s="29">
        <f t="shared" si="56"/>
        <v>0</v>
      </c>
      <c r="Q615" s="29">
        <f t="shared" si="57"/>
        <v>3</v>
      </c>
      <c r="R615" s="29">
        <f t="shared" si="58"/>
        <v>3</v>
      </c>
      <c r="S615" s="29">
        <f t="shared" si="59"/>
        <v>0</v>
      </c>
    </row>
    <row r="616" spans="1:19" ht="39.950000000000003" customHeight="1" x14ac:dyDescent="0.3">
      <c r="A616" s="29">
        <f t="shared" si="54"/>
        <v>370</v>
      </c>
      <c r="B616" s="29" t="s">
        <v>9069</v>
      </c>
      <c r="C616" s="29" t="s">
        <v>9070</v>
      </c>
      <c r="D616" s="4" t="s">
        <v>317</v>
      </c>
      <c r="E616" s="30" t="s">
        <v>318</v>
      </c>
      <c r="F616" s="29">
        <f t="shared" si="55"/>
        <v>2</v>
      </c>
      <c r="G616" s="29" t="s">
        <v>9079</v>
      </c>
      <c r="H616" s="29" t="s">
        <v>367</v>
      </c>
      <c r="I616" s="29" t="s">
        <v>9080</v>
      </c>
      <c r="J616" s="29" t="s">
        <v>9081</v>
      </c>
      <c r="L616" s="29" t="s">
        <v>312</v>
      </c>
      <c r="M616" s="29">
        <f>IF(L616="비해당","-",VLOOKUP(G616,자격증backdata!A:E,3,0))</f>
        <v>1</v>
      </c>
      <c r="N616" s="29" t="str">
        <f>IF(L616="비해당","-",VLOOKUP(G616,자격증backdata!A:E,5,0))</f>
        <v>국가기술</v>
      </c>
      <c r="O616" s="29">
        <f>IF(L616="비해당","-",IF(M616=1,VLOOKUP(G616,자격증backdata!A:E,4,0),0))</f>
        <v>3</v>
      </c>
      <c r="P616" s="29">
        <f t="shared" si="56"/>
        <v>0</v>
      </c>
      <c r="Q616" s="29">
        <f t="shared" si="57"/>
        <v>3</v>
      </c>
      <c r="R616" s="29">
        <f t="shared" si="58"/>
        <v>3</v>
      </c>
      <c r="S616" s="29">
        <f t="shared" si="59"/>
        <v>0</v>
      </c>
    </row>
    <row r="617" spans="1:19" ht="39.950000000000003" customHeight="1" x14ac:dyDescent="0.3">
      <c r="A617" s="4">
        <f t="shared" si="54"/>
        <v>371</v>
      </c>
      <c r="B617" s="4" t="s">
        <v>9083</v>
      </c>
      <c r="C617" s="4" t="s">
        <v>9084</v>
      </c>
      <c r="D617" s="4" t="s">
        <v>317</v>
      </c>
      <c r="E617" s="28" t="s">
        <v>318</v>
      </c>
      <c r="F617" s="4">
        <f t="shared" si="55"/>
        <v>1</v>
      </c>
      <c r="G617" s="4" t="s">
        <v>291</v>
      </c>
      <c r="H617" s="4" t="s">
        <v>292</v>
      </c>
      <c r="I617" s="4" t="s">
        <v>9092</v>
      </c>
      <c r="J617" s="4" t="s">
        <v>4384</v>
      </c>
      <c r="L617" s="4" t="s">
        <v>312</v>
      </c>
      <c r="M617" s="4">
        <f>IF(L617="비해당","-",VLOOKUP(G617,자격증backdata!A:E,3,0))</f>
        <v>1</v>
      </c>
      <c r="N617" s="4" t="str">
        <f>IF(L617="비해당","-",VLOOKUP(G617,자격증backdata!A:E,5,0))</f>
        <v>국가기술</v>
      </c>
      <c r="O617" s="4">
        <f>IF(L617="비해당","-",IF(M617=1,VLOOKUP(G617,자격증backdata!A:E,4,0),0))</f>
        <v>5</v>
      </c>
      <c r="P617" s="4">
        <f t="shared" si="56"/>
        <v>0</v>
      </c>
      <c r="Q617" s="4">
        <f t="shared" si="57"/>
        <v>5</v>
      </c>
      <c r="R617" s="4">
        <f t="shared" si="58"/>
        <v>5</v>
      </c>
      <c r="S617" s="4">
        <f t="shared" si="59"/>
        <v>0</v>
      </c>
    </row>
    <row r="618" spans="1:19" ht="39.950000000000003" customHeight="1" x14ac:dyDescent="0.3">
      <c r="A618" s="29">
        <f t="shared" si="54"/>
        <v>372</v>
      </c>
      <c r="B618" s="29" t="s">
        <v>9111</v>
      </c>
      <c r="C618" s="29" t="s">
        <v>9112</v>
      </c>
      <c r="D618" s="4" t="s">
        <v>317</v>
      </c>
      <c r="E618" s="30" t="s">
        <v>318</v>
      </c>
      <c r="F618" s="29">
        <f t="shared" si="55"/>
        <v>1</v>
      </c>
      <c r="G618" s="29" t="s">
        <v>295</v>
      </c>
      <c r="H618" s="29" t="s">
        <v>296</v>
      </c>
      <c r="I618" s="29" t="s">
        <v>9117</v>
      </c>
      <c r="J618" s="29" t="s">
        <v>1912</v>
      </c>
      <c r="L618" s="29" t="s">
        <v>312</v>
      </c>
      <c r="M618" s="29">
        <f>IF(L618="비해당","-",VLOOKUP(G618,자격증backdata!A:E,3,0))</f>
        <v>1</v>
      </c>
      <c r="N618" s="29" t="str">
        <f>IF(L618="비해당","-",VLOOKUP(G618,자격증backdata!A:E,5,0))</f>
        <v>한국사</v>
      </c>
      <c r="O618" s="29">
        <f>IF(L618="비해당","-",IF(M618=1,VLOOKUP(G618,자격증backdata!A:E,4,0),0))</f>
        <v>5</v>
      </c>
      <c r="P618" s="29">
        <f t="shared" si="56"/>
        <v>5</v>
      </c>
      <c r="Q618" s="29">
        <f t="shared" si="57"/>
        <v>3</v>
      </c>
      <c r="R618" s="29">
        <f t="shared" si="58"/>
        <v>8</v>
      </c>
      <c r="S618" s="29">
        <f t="shared" si="59"/>
        <v>0</v>
      </c>
    </row>
    <row r="619" spans="1:19" ht="39.950000000000003" customHeight="1" x14ac:dyDescent="0.3">
      <c r="A619" s="29">
        <f t="shared" si="54"/>
        <v>372</v>
      </c>
      <c r="B619" s="29" t="s">
        <v>9111</v>
      </c>
      <c r="C619" s="29" t="s">
        <v>9112</v>
      </c>
      <c r="D619" s="4" t="s">
        <v>317</v>
      </c>
      <c r="E619" s="30" t="s">
        <v>318</v>
      </c>
      <c r="F619" s="29">
        <f t="shared" si="55"/>
        <v>2</v>
      </c>
      <c r="G619" s="29" t="s">
        <v>568</v>
      </c>
      <c r="H619" s="29" t="s">
        <v>459</v>
      </c>
      <c r="I619" s="29" t="s">
        <v>9118</v>
      </c>
      <c r="J619" s="29" t="s">
        <v>9119</v>
      </c>
      <c r="L619" s="29" t="s">
        <v>312</v>
      </c>
      <c r="M619" s="29">
        <f>IF(L619="비해당","-",VLOOKUP(G619,자격증backdata!A:E,3,0))</f>
        <v>1</v>
      </c>
      <c r="N619" s="29" t="str">
        <f>IF(L619="비해당","-",VLOOKUP(G619,자격증backdata!A:E,5,0))</f>
        <v>국가기술</v>
      </c>
      <c r="O619" s="29">
        <f>IF(L619="비해당","-",IF(M619=1,VLOOKUP(G619,자격증backdata!A:E,4,0),0))</f>
        <v>3</v>
      </c>
      <c r="P619" s="29">
        <f t="shared" si="56"/>
        <v>5</v>
      </c>
      <c r="Q619" s="29">
        <f t="shared" si="57"/>
        <v>3</v>
      </c>
      <c r="R619" s="29">
        <f t="shared" si="58"/>
        <v>8</v>
      </c>
      <c r="S619" s="29">
        <f t="shared" si="59"/>
        <v>0</v>
      </c>
    </row>
    <row r="620" spans="1:19" ht="39.950000000000003" customHeight="1" x14ac:dyDescent="0.3">
      <c r="A620" s="4">
        <f t="shared" si="54"/>
        <v>373</v>
      </c>
      <c r="B620" s="4" t="s">
        <v>9235</v>
      </c>
      <c r="C620" s="4" t="s">
        <v>9236</v>
      </c>
      <c r="D620" s="4" t="s">
        <v>317</v>
      </c>
      <c r="E620" s="28" t="s">
        <v>318</v>
      </c>
      <c r="F620" s="4">
        <f t="shared" si="55"/>
        <v>1</v>
      </c>
      <c r="G620" s="4" t="s">
        <v>11687</v>
      </c>
      <c r="H620" s="4" t="s">
        <v>277</v>
      </c>
      <c r="I620" s="4" t="s">
        <v>277</v>
      </c>
      <c r="J620" s="4" t="s">
        <v>277</v>
      </c>
      <c r="L620" s="4" t="s">
        <v>312</v>
      </c>
      <c r="M620" s="4">
        <f>IF(L620="비해당","-",VLOOKUP(G620,자격증backdata!A:E,3,0))</f>
        <v>0</v>
      </c>
      <c r="N620" s="4" t="str">
        <f>IF(L620="비해당","-",VLOOKUP(G620,자격증backdata!A:E,5,0))</f>
        <v>-</v>
      </c>
      <c r="O620" s="4">
        <f>IF(L620="비해당","-",IF(M620=1,VLOOKUP(G620,자격증backdata!A:E,4,0),0))</f>
        <v>0</v>
      </c>
      <c r="P620" s="4">
        <f t="shared" si="56"/>
        <v>0</v>
      </c>
      <c r="Q620" s="4">
        <f t="shared" si="57"/>
        <v>0</v>
      </c>
      <c r="R620" s="4">
        <f t="shared" si="58"/>
        <v>0</v>
      </c>
      <c r="S620" s="4">
        <f t="shared" si="59"/>
        <v>0</v>
      </c>
    </row>
    <row r="621" spans="1:19" ht="39.950000000000003" customHeight="1" x14ac:dyDescent="0.3">
      <c r="A621" s="29">
        <f t="shared" si="54"/>
        <v>374</v>
      </c>
      <c r="B621" s="29" t="s">
        <v>9284</v>
      </c>
      <c r="C621" s="29" t="s">
        <v>9285</v>
      </c>
      <c r="D621" s="4" t="s">
        <v>317</v>
      </c>
      <c r="E621" s="30" t="s">
        <v>318</v>
      </c>
      <c r="F621" s="29">
        <f t="shared" si="55"/>
        <v>1</v>
      </c>
      <c r="G621" s="29" t="s">
        <v>2533</v>
      </c>
      <c r="H621" s="29" t="s">
        <v>367</v>
      </c>
      <c r="I621" s="29" t="s">
        <v>9291</v>
      </c>
      <c r="J621" s="29" t="s">
        <v>802</v>
      </c>
      <c r="L621" s="29" t="s">
        <v>312</v>
      </c>
      <c r="M621" s="29">
        <f>IF(L621="비해당","-",VLOOKUP(G621,자격증backdata!A:E,3,0))</f>
        <v>1</v>
      </c>
      <c r="N621" s="29" t="str">
        <f>IF(L621="비해당","-",VLOOKUP(G621,자격증backdata!A:E,5,0))</f>
        <v>국가기술</v>
      </c>
      <c r="O621" s="29">
        <f>IF(L621="비해당","-",IF(M621=1,VLOOKUP(G621,자격증backdata!A:E,4,0),0))</f>
        <v>5</v>
      </c>
      <c r="P621" s="29">
        <f t="shared" si="56"/>
        <v>3</v>
      </c>
      <c r="Q621" s="29">
        <f t="shared" si="57"/>
        <v>5</v>
      </c>
      <c r="R621" s="29">
        <f t="shared" si="58"/>
        <v>8</v>
      </c>
      <c r="S621" s="29">
        <f t="shared" si="59"/>
        <v>0</v>
      </c>
    </row>
    <row r="622" spans="1:19" ht="39.950000000000003" customHeight="1" x14ac:dyDescent="0.3">
      <c r="A622" s="29">
        <f t="shared" si="54"/>
        <v>374</v>
      </c>
      <c r="B622" s="29" t="s">
        <v>9284</v>
      </c>
      <c r="C622" s="29" t="s">
        <v>9285</v>
      </c>
      <c r="D622" s="4" t="s">
        <v>317</v>
      </c>
      <c r="E622" s="30" t="s">
        <v>318</v>
      </c>
      <c r="F622" s="29">
        <f t="shared" si="55"/>
        <v>2</v>
      </c>
      <c r="G622" s="29" t="s">
        <v>803</v>
      </c>
      <c r="H622" s="29" t="s">
        <v>296</v>
      </c>
      <c r="I622" s="29" t="s">
        <v>9292</v>
      </c>
      <c r="J622" s="29" t="s">
        <v>1268</v>
      </c>
      <c r="L622" s="29" t="s">
        <v>312</v>
      </c>
      <c r="M622" s="29">
        <f>IF(L622="비해당","-",VLOOKUP(G622,자격증backdata!A:E,3,0))</f>
        <v>1</v>
      </c>
      <c r="N622" s="29" t="str">
        <f>IF(L622="비해당","-",VLOOKUP(G622,자격증backdata!A:E,5,0))</f>
        <v>한국사</v>
      </c>
      <c r="O622" s="29">
        <f>IF(L622="비해당","-",IF(M622=1,VLOOKUP(G622,자격증backdata!A:E,4,0),0))</f>
        <v>3</v>
      </c>
      <c r="P622" s="29">
        <f t="shared" si="56"/>
        <v>3</v>
      </c>
      <c r="Q622" s="29">
        <f t="shared" si="57"/>
        <v>5</v>
      </c>
      <c r="R622" s="29">
        <f t="shared" si="58"/>
        <v>8</v>
      </c>
      <c r="S622" s="29">
        <f t="shared" si="59"/>
        <v>0</v>
      </c>
    </row>
    <row r="623" spans="1:19" ht="39.950000000000003" customHeight="1" x14ac:dyDescent="0.3">
      <c r="A623" s="4">
        <f t="shared" si="54"/>
        <v>375</v>
      </c>
      <c r="B623" s="4" t="s">
        <v>9293</v>
      </c>
      <c r="C623" s="4" t="s">
        <v>9294</v>
      </c>
      <c r="D623" s="4" t="s">
        <v>317</v>
      </c>
      <c r="E623" s="28" t="s">
        <v>318</v>
      </c>
      <c r="F623" s="4">
        <f t="shared" si="55"/>
        <v>1</v>
      </c>
      <c r="G623" s="4" t="s">
        <v>295</v>
      </c>
      <c r="H623" s="4" t="s">
        <v>296</v>
      </c>
      <c r="I623" s="4" t="s">
        <v>9301</v>
      </c>
      <c r="J623" s="4" t="s">
        <v>1020</v>
      </c>
      <c r="L623" s="4" t="s">
        <v>312</v>
      </c>
      <c r="M623" s="4">
        <f>IF(L623="비해당","-",VLOOKUP(G623,자격증backdata!A:E,3,0))</f>
        <v>1</v>
      </c>
      <c r="N623" s="4" t="str">
        <f>IF(L623="비해당","-",VLOOKUP(G623,자격증backdata!A:E,5,0))</f>
        <v>한국사</v>
      </c>
      <c r="O623" s="4">
        <f>IF(L623="비해당","-",IF(M623=1,VLOOKUP(G623,자격증backdata!A:E,4,0),0))</f>
        <v>5</v>
      </c>
      <c r="P623" s="4">
        <f t="shared" si="56"/>
        <v>5</v>
      </c>
      <c r="Q623" s="4">
        <f t="shared" si="57"/>
        <v>3</v>
      </c>
      <c r="R623" s="4">
        <f t="shared" si="58"/>
        <v>8</v>
      </c>
      <c r="S623" s="4">
        <f t="shared" si="59"/>
        <v>0</v>
      </c>
    </row>
    <row r="624" spans="1:19" ht="39.950000000000003" customHeight="1" x14ac:dyDescent="0.3">
      <c r="A624" s="4">
        <f t="shared" si="54"/>
        <v>375</v>
      </c>
      <c r="B624" s="4" t="s">
        <v>9293</v>
      </c>
      <c r="C624" s="4" t="s">
        <v>9294</v>
      </c>
      <c r="D624" s="4" t="s">
        <v>317</v>
      </c>
      <c r="E624" s="28" t="s">
        <v>318</v>
      </c>
      <c r="F624" s="4">
        <f t="shared" si="55"/>
        <v>2</v>
      </c>
      <c r="G624" s="4" t="s">
        <v>568</v>
      </c>
      <c r="H624" s="4" t="s">
        <v>459</v>
      </c>
      <c r="I624" s="4" t="s">
        <v>9302</v>
      </c>
      <c r="J624" s="4" t="s">
        <v>9303</v>
      </c>
      <c r="L624" s="4" t="s">
        <v>312</v>
      </c>
      <c r="M624" s="4">
        <f>IF(L624="비해당","-",VLOOKUP(G624,자격증backdata!A:E,3,0))</f>
        <v>1</v>
      </c>
      <c r="N624" s="4" t="str">
        <f>IF(L624="비해당","-",VLOOKUP(G624,자격증backdata!A:E,5,0))</f>
        <v>국가기술</v>
      </c>
      <c r="O624" s="4">
        <f>IF(L624="비해당","-",IF(M624=1,VLOOKUP(G624,자격증backdata!A:E,4,0),0))</f>
        <v>3</v>
      </c>
      <c r="P624" s="4">
        <f t="shared" si="56"/>
        <v>5</v>
      </c>
      <c r="Q624" s="4">
        <f t="shared" si="57"/>
        <v>3</v>
      </c>
      <c r="R624" s="4">
        <f t="shared" si="58"/>
        <v>8</v>
      </c>
      <c r="S624" s="4">
        <f t="shared" si="59"/>
        <v>0</v>
      </c>
    </row>
    <row r="625" spans="1:19" ht="39.950000000000003" customHeight="1" x14ac:dyDescent="0.3">
      <c r="A625" s="29">
        <f t="shared" si="54"/>
        <v>376</v>
      </c>
      <c r="B625" s="29" t="s">
        <v>9459</v>
      </c>
      <c r="C625" s="29" t="s">
        <v>9460</v>
      </c>
      <c r="D625" s="4" t="s">
        <v>317</v>
      </c>
      <c r="E625" s="30" t="s">
        <v>318</v>
      </c>
      <c r="F625" s="29">
        <f t="shared" si="55"/>
        <v>1</v>
      </c>
      <c r="G625" s="29" t="s">
        <v>295</v>
      </c>
      <c r="H625" s="29" t="s">
        <v>296</v>
      </c>
      <c r="I625" s="29" t="s">
        <v>9475</v>
      </c>
      <c r="J625" s="29" t="s">
        <v>614</v>
      </c>
      <c r="L625" s="29" t="s">
        <v>312</v>
      </c>
      <c r="M625" s="29">
        <f>IF(L625="비해당","-",VLOOKUP(G625,자격증backdata!A:E,3,0))</f>
        <v>1</v>
      </c>
      <c r="N625" s="29" t="str">
        <f>IF(L625="비해당","-",VLOOKUP(G625,자격증backdata!A:E,5,0))</f>
        <v>한국사</v>
      </c>
      <c r="O625" s="29">
        <f>IF(L625="비해당","-",IF(M625=1,VLOOKUP(G625,자격증backdata!A:E,4,0),0))</f>
        <v>5</v>
      </c>
      <c r="P625" s="29">
        <f t="shared" si="56"/>
        <v>5</v>
      </c>
      <c r="Q625" s="29">
        <f t="shared" si="57"/>
        <v>3</v>
      </c>
      <c r="R625" s="29">
        <f t="shared" si="58"/>
        <v>8</v>
      </c>
      <c r="S625" s="29">
        <f t="shared" si="59"/>
        <v>0</v>
      </c>
    </row>
    <row r="626" spans="1:19" ht="39.950000000000003" customHeight="1" x14ac:dyDescent="0.3">
      <c r="A626" s="29">
        <f t="shared" si="54"/>
        <v>376</v>
      </c>
      <c r="B626" s="29" t="s">
        <v>9459</v>
      </c>
      <c r="C626" s="29" t="s">
        <v>9460</v>
      </c>
      <c r="D626" s="4" t="s">
        <v>317</v>
      </c>
      <c r="E626" s="30" t="s">
        <v>318</v>
      </c>
      <c r="F626" s="29">
        <f t="shared" si="55"/>
        <v>2</v>
      </c>
      <c r="G626" s="29" t="s">
        <v>366</v>
      </c>
      <c r="H626" s="29" t="s">
        <v>367</v>
      </c>
      <c r="I626" s="29" t="s">
        <v>9476</v>
      </c>
      <c r="J626" s="29" t="s">
        <v>5369</v>
      </c>
      <c r="L626" s="29" t="s">
        <v>312</v>
      </c>
      <c r="M626" s="29">
        <f>IF(L626="비해당","-",VLOOKUP(G626,자격증backdata!A:E,3,0))</f>
        <v>1</v>
      </c>
      <c r="N626" s="29" t="str">
        <f>IF(L626="비해당","-",VLOOKUP(G626,자격증backdata!A:E,5,0))</f>
        <v>국가기술</v>
      </c>
      <c r="O626" s="29">
        <f>IF(L626="비해당","-",IF(M626=1,VLOOKUP(G626,자격증backdata!A:E,4,0),0))</f>
        <v>3</v>
      </c>
      <c r="P626" s="29">
        <f t="shared" si="56"/>
        <v>5</v>
      </c>
      <c r="Q626" s="29">
        <f t="shared" si="57"/>
        <v>3</v>
      </c>
      <c r="R626" s="29">
        <f t="shared" si="58"/>
        <v>8</v>
      </c>
      <c r="S626" s="29">
        <f t="shared" si="59"/>
        <v>0</v>
      </c>
    </row>
    <row r="627" spans="1:19" ht="39.950000000000003" customHeight="1" x14ac:dyDescent="0.3">
      <c r="A627" s="4">
        <f t="shared" si="54"/>
        <v>377</v>
      </c>
      <c r="B627" s="4" t="s">
        <v>9518</v>
      </c>
      <c r="C627" s="4" t="s">
        <v>9519</v>
      </c>
      <c r="D627" s="4" t="s">
        <v>317</v>
      </c>
      <c r="E627" s="28" t="s">
        <v>318</v>
      </c>
      <c r="F627" s="4">
        <f t="shared" si="55"/>
        <v>1</v>
      </c>
      <c r="G627" s="4" t="s">
        <v>11687</v>
      </c>
      <c r="H627" s="4" t="s">
        <v>277</v>
      </c>
      <c r="I627" s="4" t="s">
        <v>277</v>
      </c>
      <c r="J627" s="4" t="s">
        <v>277</v>
      </c>
      <c r="L627" s="4" t="s">
        <v>312</v>
      </c>
      <c r="M627" s="4">
        <f>IF(L627="비해당","-",VLOOKUP(G627,자격증backdata!A:E,3,0))</f>
        <v>0</v>
      </c>
      <c r="N627" s="4" t="str">
        <f>IF(L627="비해당","-",VLOOKUP(G627,자격증backdata!A:E,5,0))</f>
        <v>-</v>
      </c>
      <c r="O627" s="4">
        <f>IF(L627="비해당","-",IF(M627=1,VLOOKUP(G627,자격증backdata!A:E,4,0),0))</f>
        <v>0</v>
      </c>
      <c r="P627" s="4">
        <f t="shared" si="56"/>
        <v>0</v>
      </c>
      <c r="Q627" s="4">
        <f t="shared" si="57"/>
        <v>0</v>
      </c>
      <c r="R627" s="4">
        <f t="shared" si="58"/>
        <v>0</v>
      </c>
      <c r="S627" s="4">
        <f t="shared" si="59"/>
        <v>0</v>
      </c>
    </row>
    <row r="628" spans="1:19" ht="39.950000000000003" customHeight="1" x14ac:dyDescent="0.3">
      <c r="A628" s="29">
        <f t="shared" si="54"/>
        <v>378</v>
      </c>
      <c r="B628" s="29" t="s">
        <v>9678</v>
      </c>
      <c r="C628" s="29" t="s">
        <v>9679</v>
      </c>
      <c r="D628" s="4" t="s">
        <v>317</v>
      </c>
      <c r="E628" s="30" t="s">
        <v>318</v>
      </c>
      <c r="F628" s="29">
        <f t="shared" si="55"/>
        <v>1</v>
      </c>
      <c r="G628" s="29" t="s">
        <v>2533</v>
      </c>
      <c r="H628" s="29" t="s">
        <v>367</v>
      </c>
      <c r="I628" s="29" t="s">
        <v>9684</v>
      </c>
      <c r="J628" s="29" t="s">
        <v>1502</v>
      </c>
      <c r="L628" s="29" t="s">
        <v>312</v>
      </c>
      <c r="M628" s="29">
        <f>IF(L628="비해당","-",VLOOKUP(G628,자격증backdata!A:E,3,0))</f>
        <v>1</v>
      </c>
      <c r="N628" s="29" t="str">
        <f>IF(L628="비해당","-",VLOOKUP(G628,자격증backdata!A:E,5,0))</f>
        <v>국가기술</v>
      </c>
      <c r="O628" s="29">
        <f>IF(L628="비해당","-",IF(M628=1,VLOOKUP(G628,자격증backdata!A:E,4,0),0))</f>
        <v>5</v>
      </c>
      <c r="P628" s="29">
        <f t="shared" si="56"/>
        <v>0</v>
      </c>
      <c r="Q628" s="29">
        <f t="shared" si="57"/>
        <v>5</v>
      </c>
      <c r="R628" s="29">
        <f t="shared" si="58"/>
        <v>5</v>
      </c>
      <c r="S628" s="29">
        <f t="shared" si="59"/>
        <v>0</v>
      </c>
    </row>
    <row r="629" spans="1:19" ht="39.950000000000003" customHeight="1" x14ac:dyDescent="0.3">
      <c r="A629" s="29">
        <f t="shared" si="54"/>
        <v>378</v>
      </c>
      <c r="B629" s="29" t="s">
        <v>9678</v>
      </c>
      <c r="C629" s="29" t="s">
        <v>9679</v>
      </c>
      <c r="D629" s="4" t="s">
        <v>317</v>
      </c>
      <c r="E629" s="30" t="s">
        <v>318</v>
      </c>
      <c r="F629" s="29">
        <f t="shared" si="55"/>
        <v>2</v>
      </c>
      <c r="G629" s="29" t="s">
        <v>831</v>
      </c>
      <c r="H629" s="29" t="s">
        <v>2392</v>
      </c>
      <c r="I629" s="29" t="s">
        <v>277</v>
      </c>
      <c r="J629" s="29" t="s">
        <v>9685</v>
      </c>
      <c r="L629" s="29" t="s">
        <v>312</v>
      </c>
      <c r="M629" s="29">
        <f>IF(L629="비해당","-",VLOOKUP(G629,자격증backdata!A:E,3,0))</f>
        <v>0</v>
      </c>
      <c r="N629" s="29" t="str">
        <f>IF(L629="비해당","-",VLOOKUP(G629,자격증backdata!A:E,5,0))</f>
        <v>-</v>
      </c>
      <c r="O629" s="29">
        <f>IF(L629="비해당","-",IF(M629=1,VLOOKUP(G629,자격증backdata!A:E,4,0),0))</f>
        <v>0</v>
      </c>
      <c r="P629" s="29">
        <f t="shared" si="56"/>
        <v>0</v>
      </c>
      <c r="Q629" s="29">
        <f t="shared" si="57"/>
        <v>5</v>
      </c>
      <c r="R629" s="29">
        <f t="shared" si="58"/>
        <v>5</v>
      </c>
      <c r="S629" s="29">
        <f t="shared" si="59"/>
        <v>0</v>
      </c>
    </row>
    <row r="630" spans="1:19" ht="39.950000000000003" customHeight="1" x14ac:dyDescent="0.3">
      <c r="A630" s="4">
        <f t="shared" si="54"/>
        <v>379</v>
      </c>
      <c r="B630" s="4" t="s">
        <v>9695</v>
      </c>
      <c r="C630" s="4" t="s">
        <v>6723</v>
      </c>
      <c r="D630" s="4" t="s">
        <v>317</v>
      </c>
      <c r="E630" s="28" t="s">
        <v>318</v>
      </c>
      <c r="F630" s="4">
        <f t="shared" si="55"/>
        <v>1</v>
      </c>
      <c r="G630" s="4" t="s">
        <v>803</v>
      </c>
      <c r="H630" s="4" t="s">
        <v>296</v>
      </c>
      <c r="I630" s="4" t="s">
        <v>9699</v>
      </c>
      <c r="J630" s="4" t="s">
        <v>5167</v>
      </c>
      <c r="L630" s="4" t="s">
        <v>312</v>
      </c>
      <c r="M630" s="4">
        <f>IF(L630="비해당","-",VLOOKUP(G630,자격증backdata!A:E,3,0))</f>
        <v>1</v>
      </c>
      <c r="N630" s="4" t="str">
        <f>IF(L630="비해당","-",VLOOKUP(G630,자격증backdata!A:E,5,0))</f>
        <v>한국사</v>
      </c>
      <c r="O630" s="4">
        <f>IF(L630="비해당","-",IF(M630=1,VLOOKUP(G630,자격증backdata!A:E,4,0),0))</f>
        <v>3</v>
      </c>
      <c r="P630" s="4">
        <f t="shared" si="56"/>
        <v>3</v>
      </c>
      <c r="Q630" s="4">
        <f t="shared" si="57"/>
        <v>5</v>
      </c>
      <c r="R630" s="4">
        <f t="shared" si="58"/>
        <v>8</v>
      </c>
      <c r="S630" s="4">
        <f t="shared" si="59"/>
        <v>0</v>
      </c>
    </row>
    <row r="631" spans="1:19" ht="39.950000000000003" customHeight="1" x14ac:dyDescent="0.3">
      <c r="A631" s="4">
        <f t="shared" si="54"/>
        <v>379</v>
      </c>
      <c r="B631" s="4" t="s">
        <v>9695</v>
      </c>
      <c r="C631" s="4" t="s">
        <v>6723</v>
      </c>
      <c r="D631" s="4" t="s">
        <v>317</v>
      </c>
      <c r="E631" s="28" t="s">
        <v>318</v>
      </c>
      <c r="F631" s="4">
        <f t="shared" si="55"/>
        <v>2</v>
      </c>
      <c r="G631" s="4" t="s">
        <v>458</v>
      </c>
      <c r="H631" s="4" t="s">
        <v>459</v>
      </c>
      <c r="I631" s="4" t="s">
        <v>9700</v>
      </c>
      <c r="J631" s="4" t="s">
        <v>1279</v>
      </c>
      <c r="L631" s="4" t="s">
        <v>312</v>
      </c>
      <c r="M631" s="4">
        <f>IF(L631="비해당","-",VLOOKUP(G631,자격증backdata!A:E,3,0))</f>
        <v>1</v>
      </c>
      <c r="N631" s="4" t="str">
        <f>IF(L631="비해당","-",VLOOKUP(G631,자격증backdata!A:E,5,0))</f>
        <v>국가기술</v>
      </c>
      <c r="O631" s="4">
        <f>IF(L631="비해당","-",IF(M631=1,VLOOKUP(G631,자격증backdata!A:E,4,0),0))</f>
        <v>5</v>
      </c>
      <c r="P631" s="4">
        <f t="shared" si="56"/>
        <v>3</v>
      </c>
      <c r="Q631" s="4">
        <f t="shared" si="57"/>
        <v>5</v>
      </c>
      <c r="R631" s="4">
        <f t="shared" si="58"/>
        <v>8</v>
      </c>
      <c r="S631" s="4">
        <f t="shared" si="59"/>
        <v>0</v>
      </c>
    </row>
    <row r="632" spans="1:19" ht="39.950000000000003" customHeight="1" x14ac:dyDescent="0.3">
      <c r="A632" s="29">
        <f t="shared" si="54"/>
        <v>380</v>
      </c>
      <c r="B632" s="29" t="s">
        <v>9712</v>
      </c>
      <c r="C632" s="29" t="s">
        <v>9713</v>
      </c>
      <c r="D632" s="4" t="s">
        <v>317</v>
      </c>
      <c r="E632" s="30" t="s">
        <v>318</v>
      </c>
      <c r="F632" s="29">
        <f t="shared" si="55"/>
        <v>1</v>
      </c>
      <c r="G632" s="29" t="s">
        <v>458</v>
      </c>
      <c r="H632" s="29" t="s">
        <v>459</v>
      </c>
      <c r="I632" s="29" t="s">
        <v>9719</v>
      </c>
      <c r="J632" s="29" t="s">
        <v>3909</v>
      </c>
      <c r="L632" s="29" t="s">
        <v>312</v>
      </c>
      <c r="M632" s="29">
        <f>IF(L632="비해당","-",VLOOKUP(G632,자격증backdata!A:E,3,0))</f>
        <v>1</v>
      </c>
      <c r="N632" s="29" t="str">
        <f>IF(L632="비해당","-",VLOOKUP(G632,자격증backdata!A:E,5,0))</f>
        <v>국가기술</v>
      </c>
      <c r="O632" s="29">
        <f>IF(L632="비해당","-",IF(M632=1,VLOOKUP(G632,자격증backdata!A:E,4,0),0))</f>
        <v>5</v>
      </c>
      <c r="P632" s="29">
        <f t="shared" si="56"/>
        <v>5</v>
      </c>
      <c r="Q632" s="29">
        <f t="shared" si="57"/>
        <v>5</v>
      </c>
      <c r="R632" s="29">
        <f t="shared" si="58"/>
        <v>10</v>
      </c>
      <c r="S632" s="29">
        <f t="shared" si="59"/>
        <v>0</v>
      </c>
    </row>
    <row r="633" spans="1:19" ht="39.950000000000003" customHeight="1" x14ac:dyDescent="0.3">
      <c r="A633" s="29">
        <f t="shared" si="54"/>
        <v>380</v>
      </c>
      <c r="B633" s="29" t="s">
        <v>9712</v>
      </c>
      <c r="C633" s="29" t="s">
        <v>9713</v>
      </c>
      <c r="D633" s="4" t="s">
        <v>317</v>
      </c>
      <c r="E633" s="30" t="s">
        <v>318</v>
      </c>
      <c r="F633" s="29">
        <f t="shared" si="55"/>
        <v>2</v>
      </c>
      <c r="G633" s="29" t="s">
        <v>295</v>
      </c>
      <c r="H633" s="29" t="s">
        <v>296</v>
      </c>
      <c r="I633" s="29" t="s">
        <v>9720</v>
      </c>
      <c r="J633" s="29" t="s">
        <v>9721</v>
      </c>
      <c r="L633" s="29" t="s">
        <v>312</v>
      </c>
      <c r="M633" s="29">
        <f>IF(L633="비해당","-",VLOOKUP(G633,자격증backdata!A:E,3,0))</f>
        <v>1</v>
      </c>
      <c r="N633" s="29" t="str">
        <f>IF(L633="비해당","-",VLOOKUP(G633,자격증backdata!A:E,5,0))</f>
        <v>한국사</v>
      </c>
      <c r="O633" s="29">
        <f>IF(L633="비해당","-",IF(M633=1,VLOOKUP(G633,자격증backdata!A:E,4,0),0))</f>
        <v>5</v>
      </c>
      <c r="P633" s="29">
        <f t="shared" si="56"/>
        <v>5</v>
      </c>
      <c r="Q633" s="29">
        <f t="shared" si="57"/>
        <v>5</v>
      </c>
      <c r="R633" s="29">
        <f t="shared" si="58"/>
        <v>10</v>
      </c>
      <c r="S633" s="29">
        <f t="shared" si="59"/>
        <v>0</v>
      </c>
    </row>
    <row r="634" spans="1:19" ht="39.950000000000003" customHeight="1" x14ac:dyDescent="0.3">
      <c r="A634" s="4">
        <f t="shared" si="54"/>
        <v>381</v>
      </c>
      <c r="B634" s="4" t="s">
        <v>9734</v>
      </c>
      <c r="C634" s="4" t="s">
        <v>9735</v>
      </c>
      <c r="D634" s="4" t="s">
        <v>317</v>
      </c>
      <c r="E634" s="28" t="s">
        <v>318</v>
      </c>
      <c r="F634" s="4">
        <f t="shared" si="55"/>
        <v>1</v>
      </c>
      <c r="G634" s="4" t="s">
        <v>568</v>
      </c>
      <c r="H634" s="4" t="s">
        <v>459</v>
      </c>
      <c r="I634" s="4" t="s">
        <v>9741</v>
      </c>
      <c r="J634" s="4" t="s">
        <v>4912</v>
      </c>
      <c r="L634" s="4" t="s">
        <v>312</v>
      </c>
      <c r="M634" s="4">
        <f>IF(L634="비해당","-",VLOOKUP(G634,자격증backdata!A:E,3,0))</f>
        <v>1</v>
      </c>
      <c r="N634" s="4" t="str">
        <f>IF(L634="비해당","-",VLOOKUP(G634,자격증backdata!A:E,5,0))</f>
        <v>국가기술</v>
      </c>
      <c r="O634" s="4">
        <f>IF(L634="비해당","-",IF(M634=1,VLOOKUP(G634,자격증backdata!A:E,4,0),0))</f>
        <v>3</v>
      </c>
      <c r="P634" s="4">
        <f t="shared" si="56"/>
        <v>5</v>
      </c>
      <c r="Q634" s="4">
        <f t="shared" si="57"/>
        <v>3</v>
      </c>
      <c r="R634" s="4">
        <f t="shared" si="58"/>
        <v>8</v>
      </c>
      <c r="S634" s="4">
        <f t="shared" si="59"/>
        <v>0</v>
      </c>
    </row>
    <row r="635" spans="1:19" ht="39.950000000000003" customHeight="1" x14ac:dyDescent="0.3">
      <c r="A635" s="4">
        <f t="shared" si="54"/>
        <v>381</v>
      </c>
      <c r="B635" s="4" t="s">
        <v>9734</v>
      </c>
      <c r="C635" s="4" t="s">
        <v>9735</v>
      </c>
      <c r="D635" s="4" t="s">
        <v>317</v>
      </c>
      <c r="E635" s="28" t="s">
        <v>318</v>
      </c>
      <c r="F635" s="4">
        <f t="shared" si="55"/>
        <v>2</v>
      </c>
      <c r="G635" s="4" t="s">
        <v>295</v>
      </c>
      <c r="H635" s="4" t="s">
        <v>296</v>
      </c>
      <c r="I635" s="4" t="s">
        <v>9742</v>
      </c>
      <c r="J635" s="4" t="s">
        <v>544</v>
      </c>
      <c r="L635" s="4" t="s">
        <v>312</v>
      </c>
      <c r="M635" s="4">
        <f>IF(L635="비해당","-",VLOOKUP(G635,자격증backdata!A:E,3,0))</f>
        <v>1</v>
      </c>
      <c r="N635" s="4" t="str">
        <f>IF(L635="비해당","-",VLOOKUP(G635,자격증backdata!A:E,5,0))</f>
        <v>한국사</v>
      </c>
      <c r="O635" s="4">
        <f>IF(L635="비해당","-",IF(M635=1,VLOOKUP(G635,자격증backdata!A:E,4,0),0))</f>
        <v>5</v>
      </c>
      <c r="P635" s="4">
        <f t="shared" si="56"/>
        <v>5</v>
      </c>
      <c r="Q635" s="4">
        <f t="shared" si="57"/>
        <v>3</v>
      </c>
      <c r="R635" s="4">
        <f t="shared" si="58"/>
        <v>8</v>
      </c>
      <c r="S635" s="4">
        <f t="shared" si="59"/>
        <v>0</v>
      </c>
    </row>
    <row r="636" spans="1:19" ht="39.950000000000003" customHeight="1" x14ac:dyDescent="0.3">
      <c r="A636" s="29">
        <f t="shared" si="54"/>
        <v>382</v>
      </c>
      <c r="B636" s="29" t="s">
        <v>9753</v>
      </c>
      <c r="C636" s="29" t="s">
        <v>4957</v>
      </c>
      <c r="D636" s="4" t="s">
        <v>317</v>
      </c>
      <c r="E636" s="30" t="s">
        <v>318</v>
      </c>
      <c r="F636" s="29">
        <f t="shared" si="55"/>
        <v>1</v>
      </c>
      <c r="G636" s="29" t="s">
        <v>295</v>
      </c>
      <c r="H636" s="29" t="s">
        <v>296</v>
      </c>
      <c r="I636" s="29" t="s">
        <v>9757</v>
      </c>
      <c r="J636" s="29" t="s">
        <v>421</v>
      </c>
      <c r="L636" s="29" t="s">
        <v>312</v>
      </c>
      <c r="M636" s="29">
        <f>IF(L636="비해당","-",VLOOKUP(G636,자격증backdata!A:E,3,0))</f>
        <v>1</v>
      </c>
      <c r="N636" s="29" t="str">
        <f>IF(L636="비해당","-",VLOOKUP(G636,자격증backdata!A:E,5,0))</f>
        <v>한국사</v>
      </c>
      <c r="O636" s="29">
        <f>IF(L636="비해당","-",IF(M636=1,VLOOKUP(G636,자격증backdata!A:E,4,0),0))</f>
        <v>5</v>
      </c>
      <c r="P636" s="29">
        <f t="shared" si="56"/>
        <v>5</v>
      </c>
      <c r="Q636" s="29">
        <f t="shared" si="57"/>
        <v>5</v>
      </c>
      <c r="R636" s="29">
        <f t="shared" si="58"/>
        <v>10</v>
      </c>
      <c r="S636" s="29">
        <f t="shared" si="59"/>
        <v>0</v>
      </c>
    </row>
    <row r="637" spans="1:19" ht="39.950000000000003" customHeight="1" x14ac:dyDescent="0.3">
      <c r="A637" s="29">
        <f t="shared" si="54"/>
        <v>382</v>
      </c>
      <c r="B637" s="29" t="s">
        <v>9753</v>
      </c>
      <c r="C637" s="29" t="s">
        <v>4957</v>
      </c>
      <c r="D637" s="4" t="s">
        <v>317</v>
      </c>
      <c r="E637" s="30" t="s">
        <v>318</v>
      </c>
      <c r="F637" s="29">
        <f t="shared" si="55"/>
        <v>2</v>
      </c>
      <c r="G637" s="29" t="s">
        <v>458</v>
      </c>
      <c r="H637" s="29" t="s">
        <v>459</v>
      </c>
      <c r="I637" s="29" t="s">
        <v>9758</v>
      </c>
      <c r="J637" s="29" t="s">
        <v>9759</v>
      </c>
      <c r="L637" s="29" t="s">
        <v>312</v>
      </c>
      <c r="M637" s="29">
        <f>IF(L637="비해당","-",VLOOKUP(G637,자격증backdata!A:E,3,0))</f>
        <v>1</v>
      </c>
      <c r="N637" s="29" t="str">
        <f>IF(L637="비해당","-",VLOOKUP(G637,자격증backdata!A:E,5,0))</f>
        <v>국가기술</v>
      </c>
      <c r="O637" s="29">
        <f>IF(L637="비해당","-",IF(M637=1,VLOOKUP(G637,자격증backdata!A:E,4,0),0))</f>
        <v>5</v>
      </c>
      <c r="P637" s="29">
        <f t="shared" si="56"/>
        <v>5</v>
      </c>
      <c r="Q637" s="29">
        <f t="shared" si="57"/>
        <v>5</v>
      </c>
      <c r="R637" s="29">
        <f t="shared" si="58"/>
        <v>10</v>
      </c>
      <c r="S637" s="29">
        <f t="shared" si="59"/>
        <v>0</v>
      </c>
    </row>
    <row r="638" spans="1:19" ht="39.950000000000003" customHeight="1" x14ac:dyDescent="0.3">
      <c r="A638" s="4">
        <f t="shared" si="54"/>
        <v>383</v>
      </c>
      <c r="B638" s="4" t="s">
        <v>9808</v>
      </c>
      <c r="C638" s="4" t="s">
        <v>4931</v>
      </c>
      <c r="D638" s="4" t="s">
        <v>317</v>
      </c>
      <c r="E638" s="28" t="s">
        <v>318</v>
      </c>
      <c r="F638" s="4">
        <f t="shared" si="55"/>
        <v>1</v>
      </c>
      <c r="G638" s="4" t="s">
        <v>295</v>
      </c>
      <c r="H638" s="4" t="s">
        <v>296</v>
      </c>
      <c r="I638" s="4" t="s">
        <v>9812</v>
      </c>
      <c r="J638" s="4" t="s">
        <v>627</v>
      </c>
      <c r="L638" s="4" t="s">
        <v>312</v>
      </c>
      <c r="M638" s="4">
        <f>IF(L638="비해당","-",VLOOKUP(G638,자격증backdata!A:E,3,0))</f>
        <v>1</v>
      </c>
      <c r="N638" s="4" t="str">
        <f>IF(L638="비해당","-",VLOOKUP(G638,자격증backdata!A:E,5,0))</f>
        <v>한국사</v>
      </c>
      <c r="O638" s="4">
        <f>IF(L638="비해당","-",IF(M638=1,VLOOKUP(G638,자격증backdata!A:E,4,0),0))</f>
        <v>5</v>
      </c>
      <c r="P638" s="4">
        <f t="shared" si="56"/>
        <v>5</v>
      </c>
      <c r="Q638" s="4">
        <f t="shared" si="57"/>
        <v>3</v>
      </c>
      <c r="R638" s="4">
        <f t="shared" si="58"/>
        <v>8</v>
      </c>
      <c r="S638" s="4">
        <f t="shared" si="59"/>
        <v>0</v>
      </c>
    </row>
    <row r="639" spans="1:19" ht="39.950000000000003" customHeight="1" x14ac:dyDescent="0.3">
      <c r="A639" s="4">
        <f t="shared" si="54"/>
        <v>383</v>
      </c>
      <c r="B639" s="4" t="s">
        <v>9808</v>
      </c>
      <c r="C639" s="4" t="s">
        <v>4931</v>
      </c>
      <c r="D639" s="4" t="s">
        <v>317</v>
      </c>
      <c r="E639" s="28" t="s">
        <v>318</v>
      </c>
      <c r="F639" s="4">
        <f t="shared" si="55"/>
        <v>2</v>
      </c>
      <c r="G639" s="4" t="s">
        <v>568</v>
      </c>
      <c r="H639" s="4" t="s">
        <v>459</v>
      </c>
      <c r="I639" s="4" t="s">
        <v>9813</v>
      </c>
      <c r="J639" s="4" t="s">
        <v>9814</v>
      </c>
      <c r="L639" s="4" t="s">
        <v>312</v>
      </c>
      <c r="M639" s="4">
        <f>IF(L639="비해당","-",VLOOKUP(G639,자격증backdata!A:E,3,0))</f>
        <v>1</v>
      </c>
      <c r="N639" s="4" t="str">
        <f>IF(L639="비해당","-",VLOOKUP(G639,자격증backdata!A:E,5,0))</f>
        <v>국가기술</v>
      </c>
      <c r="O639" s="4">
        <f>IF(L639="비해당","-",IF(M639=1,VLOOKUP(G639,자격증backdata!A:E,4,0),0))</f>
        <v>3</v>
      </c>
      <c r="P639" s="4">
        <f t="shared" si="56"/>
        <v>5</v>
      </c>
      <c r="Q639" s="4">
        <f t="shared" si="57"/>
        <v>3</v>
      </c>
      <c r="R639" s="4">
        <f t="shared" si="58"/>
        <v>8</v>
      </c>
      <c r="S639" s="4">
        <f t="shared" si="59"/>
        <v>0</v>
      </c>
    </row>
    <row r="640" spans="1:19" ht="39.950000000000003" customHeight="1" x14ac:dyDescent="0.3">
      <c r="A640" s="29">
        <f t="shared" si="54"/>
        <v>384</v>
      </c>
      <c r="B640" s="29" t="s">
        <v>9868</v>
      </c>
      <c r="C640" s="29" t="s">
        <v>4560</v>
      </c>
      <c r="D640" s="4" t="s">
        <v>317</v>
      </c>
      <c r="E640" s="30" t="s">
        <v>318</v>
      </c>
      <c r="F640" s="29">
        <f t="shared" si="55"/>
        <v>1</v>
      </c>
      <c r="G640" s="29" t="s">
        <v>295</v>
      </c>
      <c r="H640" s="29" t="s">
        <v>296</v>
      </c>
      <c r="I640" s="29" t="s">
        <v>9874</v>
      </c>
      <c r="J640" s="29" t="s">
        <v>9875</v>
      </c>
      <c r="L640" s="29" t="s">
        <v>312</v>
      </c>
      <c r="M640" s="29">
        <f>IF(L640="비해당","-",VLOOKUP(G640,자격증backdata!A:E,3,0))</f>
        <v>1</v>
      </c>
      <c r="N640" s="29" t="str">
        <f>IF(L640="비해당","-",VLOOKUP(G640,자격증backdata!A:E,5,0))</f>
        <v>한국사</v>
      </c>
      <c r="O640" s="29">
        <f>IF(L640="비해당","-",IF(M640=1,VLOOKUP(G640,자격증backdata!A:E,4,0),0))</f>
        <v>5</v>
      </c>
      <c r="P640" s="29">
        <f t="shared" si="56"/>
        <v>5</v>
      </c>
      <c r="Q640" s="29">
        <f t="shared" si="57"/>
        <v>3</v>
      </c>
      <c r="R640" s="29">
        <f t="shared" si="58"/>
        <v>8</v>
      </c>
      <c r="S640" s="29">
        <f t="shared" si="59"/>
        <v>0</v>
      </c>
    </row>
    <row r="641" spans="1:19" ht="39.950000000000003" customHeight="1" x14ac:dyDescent="0.3">
      <c r="A641" s="29">
        <f t="shared" si="54"/>
        <v>384</v>
      </c>
      <c r="B641" s="29" t="s">
        <v>9868</v>
      </c>
      <c r="C641" s="29" t="s">
        <v>4560</v>
      </c>
      <c r="D641" s="4" t="s">
        <v>317</v>
      </c>
      <c r="E641" s="30" t="s">
        <v>318</v>
      </c>
      <c r="F641" s="29">
        <f t="shared" si="55"/>
        <v>2</v>
      </c>
      <c r="G641" s="29" t="s">
        <v>568</v>
      </c>
      <c r="H641" s="29" t="s">
        <v>459</v>
      </c>
      <c r="I641" s="29" t="s">
        <v>9876</v>
      </c>
      <c r="J641" s="29" t="s">
        <v>3321</v>
      </c>
      <c r="L641" s="29" t="s">
        <v>312</v>
      </c>
      <c r="M641" s="29">
        <f>IF(L641="비해당","-",VLOOKUP(G641,자격증backdata!A:E,3,0))</f>
        <v>1</v>
      </c>
      <c r="N641" s="29" t="str">
        <f>IF(L641="비해당","-",VLOOKUP(G641,자격증backdata!A:E,5,0))</f>
        <v>국가기술</v>
      </c>
      <c r="O641" s="29">
        <f>IF(L641="비해당","-",IF(M641=1,VLOOKUP(G641,자격증backdata!A:E,4,0),0))</f>
        <v>3</v>
      </c>
      <c r="P641" s="29">
        <f t="shared" si="56"/>
        <v>5</v>
      </c>
      <c r="Q641" s="29">
        <f t="shared" si="57"/>
        <v>3</v>
      </c>
      <c r="R641" s="29">
        <f t="shared" si="58"/>
        <v>8</v>
      </c>
      <c r="S641" s="29">
        <f t="shared" si="59"/>
        <v>0</v>
      </c>
    </row>
    <row r="642" spans="1:19" ht="39.950000000000003" customHeight="1" x14ac:dyDescent="0.3">
      <c r="A642" s="4">
        <f t="shared" si="54"/>
        <v>385</v>
      </c>
      <c r="B642" s="4" t="s">
        <v>9965</v>
      </c>
      <c r="C642" s="4" t="s">
        <v>9966</v>
      </c>
      <c r="D642" s="4" t="s">
        <v>317</v>
      </c>
      <c r="E642" s="28" t="s">
        <v>318</v>
      </c>
      <c r="F642" s="4">
        <f t="shared" si="55"/>
        <v>1</v>
      </c>
      <c r="G642" s="4" t="s">
        <v>11687</v>
      </c>
      <c r="H642" s="4" t="s">
        <v>277</v>
      </c>
      <c r="I642" s="4" t="s">
        <v>277</v>
      </c>
      <c r="J642" s="4" t="s">
        <v>277</v>
      </c>
      <c r="L642" s="4" t="s">
        <v>312</v>
      </c>
      <c r="M642" s="4">
        <f>IF(L642="비해당","-",VLOOKUP(G642,자격증backdata!A:E,3,0))</f>
        <v>0</v>
      </c>
      <c r="N642" s="4" t="str">
        <f>IF(L642="비해당","-",VLOOKUP(G642,자격증backdata!A:E,5,0))</f>
        <v>-</v>
      </c>
      <c r="O642" s="4">
        <f>IF(L642="비해당","-",IF(M642=1,VLOOKUP(G642,자격증backdata!A:E,4,0),0))</f>
        <v>0</v>
      </c>
      <c r="P642" s="4">
        <f t="shared" si="56"/>
        <v>0</v>
      </c>
      <c r="Q642" s="4">
        <f t="shared" si="57"/>
        <v>0</v>
      </c>
      <c r="R642" s="4">
        <f t="shared" si="58"/>
        <v>0</v>
      </c>
      <c r="S642" s="4">
        <f t="shared" si="59"/>
        <v>0</v>
      </c>
    </row>
    <row r="643" spans="1:19" ht="39.950000000000003" customHeight="1" x14ac:dyDescent="0.3">
      <c r="A643" s="29">
        <f t="shared" ref="A643:A706" si="60">IF(B643=B642,A642,SUM(A642,1))</f>
        <v>386</v>
      </c>
      <c r="B643" s="29" t="s">
        <v>10020</v>
      </c>
      <c r="C643" s="29" t="s">
        <v>10021</v>
      </c>
      <c r="D643" s="4" t="s">
        <v>317</v>
      </c>
      <c r="E643" s="30" t="s">
        <v>318</v>
      </c>
      <c r="F643" s="29">
        <f t="shared" ref="F643:F706" si="61">IF(B643=B642,SUM(F642,1),1)</f>
        <v>1</v>
      </c>
      <c r="G643" s="29" t="s">
        <v>295</v>
      </c>
      <c r="H643" s="29" t="s">
        <v>296</v>
      </c>
      <c r="I643" s="29" t="s">
        <v>10027</v>
      </c>
      <c r="J643" s="29" t="s">
        <v>1316</v>
      </c>
      <c r="L643" s="29" t="s">
        <v>312</v>
      </c>
      <c r="M643" s="29">
        <f>IF(L643="비해당","-",VLOOKUP(G643,자격증backdata!A:E,3,0))</f>
        <v>1</v>
      </c>
      <c r="N643" s="29" t="str">
        <f>IF(L643="비해당","-",VLOOKUP(G643,자격증backdata!A:E,5,0))</f>
        <v>한국사</v>
      </c>
      <c r="O643" s="29">
        <f>IF(L643="비해당","-",IF(M643=1,VLOOKUP(G643,자격증backdata!A:E,4,0),0))</f>
        <v>5</v>
      </c>
      <c r="P643" s="29">
        <f t="shared" ref="P643:P706" si="62">_xlfn.MAXIFS(O:O,B:B,B643,N:N,"한국사")</f>
        <v>5</v>
      </c>
      <c r="Q643" s="29">
        <f t="shared" ref="Q643:Q706" si="63">_xlfn.MAXIFS(O:O,B:B,B643,N:N,"국가기술")</f>
        <v>3</v>
      </c>
      <c r="R643" s="29">
        <f t="shared" ref="R643:R706" si="64">SUM(P643:Q643)</f>
        <v>8</v>
      </c>
      <c r="S643" s="29">
        <f t="shared" ref="S643:S706" si="65">_xlfn.MAXIFS(O:O,B:B,B643,N:N,"전문분야")</f>
        <v>0</v>
      </c>
    </row>
    <row r="644" spans="1:19" ht="39.950000000000003" customHeight="1" x14ac:dyDescent="0.3">
      <c r="A644" s="29">
        <f t="shared" si="60"/>
        <v>386</v>
      </c>
      <c r="B644" s="29" t="s">
        <v>10020</v>
      </c>
      <c r="C644" s="29" t="s">
        <v>10021</v>
      </c>
      <c r="D644" s="4" t="s">
        <v>317</v>
      </c>
      <c r="E644" s="30" t="s">
        <v>318</v>
      </c>
      <c r="F644" s="29">
        <f t="shared" si="61"/>
        <v>2</v>
      </c>
      <c r="G644" s="29" t="s">
        <v>568</v>
      </c>
      <c r="H644" s="29" t="s">
        <v>459</v>
      </c>
      <c r="I644" s="29" t="s">
        <v>10028</v>
      </c>
      <c r="J644" s="29" t="s">
        <v>8856</v>
      </c>
      <c r="L644" s="29" t="s">
        <v>312</v>
      </c>
      <c r="M644" s="29">
        <f>IF(L644="비해당","-",VLOOKUP(G644,자격증backdata!A:E,3,0))</f>
        <v>1</v>
      </c>
      <c r="N644" s="29" t="str">
        <f>IF(L644="비해당","-",VLOOKUP(G644,자격증backdata!A:E,5,0))</f>
        <v>국가기술</v>
      </c>
      <c r="O644" s="29">
        <f>IF(L644="비해당","-",IF(M644=1,VLOOKUP(G644,자격증backdata!A:E,4,0),0))</f>
        <v>3</v>
      </c>
      <c r="P644" s="29">
        <f t="shared" si="62"/>
        <v>5</v>
      </c>
      <c r="Q644" s="29">
        <f t="shared" si="63"/>
        <v>3</v>
      </c>
      <c r="R644" s="29">
        <f t="shared" si="64"/>
        <v>8</v>
      </c>
      <c r="S644" s="29">
        <f t="shared" si="65"/>
        <v>0</v>
      </c>
    </row>
    <row r="645" spans="1:19" ht="39.950000000000003" customHeight="1" x14ac:dyDescent="0.3">
      <c r="A645" s="4">
        <f t="shared" si="60"/>
        <v>387</v>
      </c>
      <c r="B645" s="4" t="s">
        <v>10042</v>
      </c>
      <c r="C645" s="4" t="s">
        <v>10043</v>
      </c>
      <c r="D645" s="4" t="s">
        <v>317</v>
      </c>
      <c r="E645" s="28" t="s">
        <v>318</v>
      </c>
      <c r="F645" s="4">
        <f t="shared" si="61"/>
        <v>1</v>
      </c>
      <c r="G645" s="4" t="s">
        <v>295</v>
      </c>
      <c r="H645" s="4" t="s">
        <v>296</v>
      </c>
      <c r="I645" s="4" t="s">
        <v>10049</v>
      </c>
      <c r="J645" s="4" t="s">
        <v>500</v>
      </c>
      <c r="L645" s="4" t="s">
        <v>312</v>
      </c>
      <c r="M645" s="4">
        <f>IF(L645="비해당","-",VLOOKUP(G645,자격증backdata!A:E,3,0))</f>
        <v>1</v>
      </c>
      <c r="N645" s="4" t="str">
        <f>IF(L645="비해당","-",VLOOKUP(G645,자격증backdata!A:E,5,0))</f>
        <v>한국사</v>
      </c>
      <c r="O645" s="4">
        <f>IF(L645="비해당","-",IF(M645=1,VLOOKUP(G645,자격증backdata!A:E,4,0),0))</f>
        <v>5</v>
      </c>
      <c r="P645" s="4">
        <f t="shared" si="62"/>
        <v>5</v>
      </c>
      <c r="Q645" s="4">
        <f t="shared" si="63"/>
        <v>5</v>
      </c>
      <c r="R645" s="4">
        <f t="shared" si="64"/>
        <v>10</v>
      </c>
      <c r="S645" s="4">
        <f t="shared" si="65"/>
        <v>0</v>
      </c>
    </row>
    <row r="646" spans="1:19" ht="39.950000000000003" customHeight="1" x14ac:dyDescent="0.3">
      <c r="A646" s="4">
        <f t="shared" si="60"/>
        <v>387</v>
      </c>
      <c r="B646" s="4" t="s">
        <v>10042</v>
      </c>
      <c r="C646" s="4" t="s">
        <v>10043</v>
      </c>
      <c r="D646" s="4" t="s">
        <v>317</v>
      </c>
      <c r="E646" s="28" t="s">
        <v>318</v>
      </c>
      <c r="F646" s="4">
        <f t="shared" si="61"/>
        <v>2</v>
      </c>
      <c r="G646" s="4" t="s">
        <v>458</v>
      </c>
      <c r="H646" s="4" t="s">
        <v>459</v>
      </c>
      <c r="I646" s="4" t="s">
        <v>10050</v>
      </c>
      <c r="J646" s="4" t="s">
        <v>1278</v>
      </c>
      <c r="L646" s="4" t="s">
        <v>312</v>
      </c>
      <c r="M646" s="4">
        <f>IF(L646="비해당","-",VLOOKUP(G646,자격증backdata!A:E,3,0))</f>
        <v>1</v>
      </c>
      <c r="N646" s="4" t="str">
        <f>IF(L646="비해당","-",VLOOKUP(G646,자격증backdata!A:E,5,0))</f>
        <v>국가기술</v>
      </c>
      <c r="O646" s="4">
        <f>IF(L646="비해당","-",IF(M646=1,VLOOKUP(G646,자격증backdata!A:E,4,0),0))</f>
        <v>5</v>
      </c>
      <c r="P646" s="4">
        <f t="shared" si="62"/>
        <v>5</v>
      </c>
      <c r="Q646" s="4">
        <f t="shared" si="63"/>
        <v>5</v>
      </c>
      <c r="R646" s="4">
        <f t="shared" si="64"/>
        <v>10</v>
      </c>
      <c r="S646" s="4">
        <f t="shared" si="65"/>
        <v>0</v>
      </c>
    </row>
    <row r="647" spans="1:19" ht="39.950000000000003" customHeight="1" x14ac:dyDescent="0.3">
      <c r="A647" s="29">
        <f t="shared" si="60"/>
        <v>388</v>
      </c>
      <c r="B647" s="29" t="s">
        <v>10051</v>
      </c>
      <c r="C647" s="29" t="s">
        <v>528</v>
      </c>
      <c r="D647" s="4" t="s">
        <v>317</v>
      </c>
      <c r="E647" s="30" t="s">
        <v>318</v>
      </c>
      <c r="F647" s="29">
        <f t="shared" si="61"/>
        <v>1</v>
      </c>
      <c r="G647" s="29" t="s">
        <v>11687</v>
      </c>
      <c r="H647" s="29" t="s">
        <v>277</v>
      </c>
      <c r="I647" s="29" t="s">
        <v>277</v>
      </c>
      <c r="J647" s="29" t="s">
        <v>277</v>
      </c>
      <c r="L647" s="29" t="s">
        <v>312</v>
      </c>
      <c r="M647" s="29">
        <f>IF(L647="비해당","-",VLOOKUP(G647,자격증backdata!A:E,3,0))</f>
        <v>0</v>
      </c>
      <c r="N647" s="29" t="str">
        <f>IF(L647="비해당","-",VLOOKUP(G647,자격증backdata!A:E,5,0))</f>
        <v>-</v>
      </c>
      <c r="O647" s="29">
        <f>IF(L647="비해당","-",IF(M647=1,VLOOKUP(G647,자격증backdata!A:E,4,0),0))</f>
        <v>0</v>
      </c>
      <c r="P647" s="29">
        <f t="shared" si="62"/>
        <v>0</v>
      </c>
      <c r="Q647" s="29">
        <f t="shared" si="63"/>
        <v>0</v>
      </c>
      <c r="R647" s="29">
        <f t="shared" si="64"/>
        <v>0</v>
      </c>
      <c r="S647" s="29">
        <f t="shared" si="65"/>
        <v>0</v>
      </c>
    </row>
    <row r="648" spans="1:19" ht="39.950000000000003" customHeight="1" x14ac:dyDescent="0.3">
      <c r="A648" s="4">
        <f t="shared" si="60"/>
        <v>389</v>
      </c>
      <c r="B648" s="4" t="s">
        <v>10057</v>
      </c>
      <c r="C648" s="4" t="s">
        <v>10058</v>
      </c>
      <c r="D648" s="4" t="s">
        <v>317</v>
      </c>
      <c r="E648" s="28" t="s">
        <v>318</v>
      </c>
      <c r="F648" s="4">
        <f t="shared" si="61"/>
        <v>1</v>
      </c>
      <c r="G648" s="4" t="s">
        <v>647</v>
      </c>
      <c r="H648" s="4" t="s">
        <v>648</v>
      </c>
      <c r="I648" s="4" t="s">
        <v>10073</v>
      </c>
      <c r="J648" s="4" t="s">
        <v>650</v>
      </c>
      <c r="L648" s="4" t="s">
        <v>312</v>
      </c>
      <c r="M648" s="4">
        <f>IF(L648="비해당","-",VLOOKUP(G648,자격증backdata!A:E,3,0))</f>
        <v>0</v>
      </c>
      <c r="N648" s="4" t="str">
        <f>IF(L648="비해당","-",VLOOKUP(G648,자격증backdata!A:E,5,0))</f>
        <v>-</v>
      </c>
      <c r="O648" s="4">
        <f>IF(L648="비해당","-",IF(M648=1,VLOOKUP(G648,자격증backdata!A:E,4,0),0))</f>
        <v>0</v>
      </c>
      <c r="P648" s="4">
        <f t="shared" si="62"/>
        <v>0</v>
      </c>
      <c r="Q648" s="4">
        <f t="shared" si="63"/>
        <v>3</v>
      </c>
      <c r="R648" s="4">
        <f t="shared" si="64"/>
        <v>3</v>
      </c>
      <c r="S648" s="4">
        <f t="shared" si="65"/>
        <v>0</v>
      </c>
    </row>
    <row r="649" spans="1:19" ht="39.950000000000003" customHeight="1" x14ac:dyDescent="0.3">
      <c r="A649" s="4">
        <f t="shared" si="60"/>
        <v>389</v>
      </c>
      <c r="B649" s="4" t="s">
        <v>10057</v>
      </c>
      <c r="C649" s="4" t="s">
        <v>10058</v>
      </c>
      <c r="D649" s="4" t="s">
        <v>317</v>
      </c>
      <c r="E649" s="28" t="s">
        <v>318</v>
      </c>
      <c r="F649" s="4">
        <f t="shared" si="61"/>
        <v>2</v>
      </c>
      <c r="G649" s="4" t="s">
        <v>366</v>
      </c>
      <c r="H649" s="4" t="s">
        <v>10074</v>
      </c>
      <c r="I649" s="4" t="s">
        <v>10075</v>
      </c>
      <c r="J649" s="4" t="s">
        <v>6415</v>
      </c>
      <c r="L649" s="4" t="s">
        <v>312</v>
      </c>
      <c r="M649" s="4">
        <f>IF(L649="비해당","-",VLOOKUP(G649,자격증backdata!A:E,3,0))</f>
        <v>1</v>
      </c>
      <c r="N649" s="4" t="str">
        <f>IF(L649="비해당","-",VLOOKUP(G649,자격증backdata!A:E,5,0))</f>
        <v>국가기술</v>
      </c>
      <c r="O649" s="4">
        <f>IF(L649="비해당","-",IF(M649=1,VLOOKUP(G649,자격증backdata!A:E,4,0),0))</f>
        <v>3</v>
      </c>
      <c r="P649" s="4">
        <f t="shared" si="62"/>
        <v>0</v>
      </c>
      <c r="Q649" s="4">
        <f t="shared" si="63"/>
        <v>3</v>
      </c>
      <c r="R649" s="4">
        <f t="shared" si="64"/>
        <v>3</v>
      </c>
      <c r="S649" s="4">
        <f t="shared" si="65"/>
        <v>0</v>
      </c>
    </row>
    <row r="650" spans="1:19" ht="39.950000000000003" customHeight="1" x14ac:dyDescent="0.3">
      <c r="A650" s="29">
        <f t="shared" si="60"/>
        <v>390</v>
      </c>
      <c r="B650" s="29" t="s">
        <v>10086</v>
      </c>
      <c r="C650" s="29" t="s">
        <v>10087</v>
      </c>
      <c r="D650" s="4" t="s">
        <v>317</v>
      </c>
      <c r="E650" s="30" t="s">
        <v>318</v>
      </c>
      <c r="F650" s="29">
        <f t="shared" si="61"/>
        <v>1</v>
      </c>
      <c r="G650" s="29" t="s">
        <v>295</v>
      </c>
      <c r="H650" s="29" t="s">
        <v>296</v>
      </c>
      <c r="I650" s="29" t="s">
        <v>10092</v>
      </c>
      <c r="J650" s="29" t="s">
        <v>2265</v>
      </c>
      <c r="L650" s="29" t="s">
        <v>312</v>
      </c>
      <c r="M650" s="29">
        <f>IF(L650="비해당","-",VLOOKUP(G650,자격증backdata!A:E,3,0))</f>
        <v>1</v>
      </c>
      <c r="N650" s="29" t="str">
        <f>IF(L650="비해당","-",VLOOKUP(G650,자격증backdata!A:E,5,0))</f>
        <v>한국사</v>
      </c>
      <c r="O650" s="29">
        <f>IF(L650="비해당","-",IF(M650=1,VLOOKUP(G650,자격증backdata!A:E,4,0),0))</f>
        <v>5</v>
      </c>
      <c r="P650" s="29">
        <f t="shared" si="62"/>
        <v>5</v>
      </c>
      <c r="Q650" s="29">
        <f t="shared" si="63"/>
        <v>5</v>
      </c>
      <c r="R650" s="29">
        <f t="shared" si="64"/>
        <v>10</v>
      </c>
      <c r="S650" s="29">
        <f t="shared" si="65"/>
        <v>0</v>
      </c>
    </row>
    <row r="651" spans="1:19" ht="39.950000000000003" customHeight="1" x14ac:dyDescent="0.3">
      <c r="A651" s="29">
        <f t="shared" si="60"/>
        <v>390</v>
      </c>
      <c r="B651" s="29" t="s">
        <v>10086</v>
      </c>
      <c r="C651" s="29" t="s">
        <v>10087</v>
      </c>
      <c r="D651" s="4" t="s">
        <v>317</v>
      </c>
      <c r="E651" s="30" t="s">
        <v>318</v>
      </c>
      <c r="F651" s="29">
        <f t="shared" si="61"/>
        <v>2</v>
      </c>
      <c r="G651" s="29" t="s">
        <v>2533</v>
      </c>
      <c r="H651" s="29" t="s">
        <v>367</v>
      </c>
      <c r="I651" s="29" t="s">
        <v>10093</v>
      </c>
      <c r="J651" s="29" t="s">
        <v>3712</v>
      </c>
      <c r="L651" s="29" t="s">
        <v>312</v>
      </c>
      <c r="M651" s="29">
        <f>IF(L651="비해당","-",VLOOKUP(G651,자격증backdata!A:E,3,0))</f>
        <v>1</v>
      </c>
      <c r="N651" s="29" t="str">
        <f>IF(L651="비해당","-",VLOOKUP(G651,자격증backdata!A:E,5,0))</f>
        <v>국가기술</v>
      </c>
      <c r="O651" s="29">
        <f>IF(L651="비해당","-",IF(M651=1,VLOOKUP(G651,자격증backdata!A:E,4,0),0))</f>
        <v>5</v>
      </c>
      <c r="P651" s="29">
        <f t="shared" si="62"/>
        <v>5</v>
      </c>
      <c r="Q651" s="29">
        <f t="shared" si="63"/>
        <v>5</v>
      </c>
      <c r="R651" s="29">
        <f t="shared" si="64"/>
        <v>10</v>
      </c>
      <c r="S651" s="29">
        <f t="shared" si="65"/>
        <v>0</v>
      </c>
    </row>
    <row r="652" spans="1:19" ht="39.950000000000003" customHeight="1" x14ac:dyDescent="0.3">
      <c r="A652" s="4">
        <f t="shared" si="60"/>
        <v>391</v>
      </c>
      <c r="B652" s="4" t="s">
        <v>10112</v>
      </c>
      <c r="C652" s="4" t="s">
        <v>10113</v>
      </c>
      <c r="D652" s="4" t="s">
        <v>317</v>
      </c>
      <c r="E652" s="28" t="s">
        <v>318</v>
      </c>
      <c r="F652" s="4">
        <f t="shared" si="61"/>
        <v>1</v>
      </c>
      <c r="G652" s="4" t="s">
        <v>612</v>
      </c>
      <c r="H652" s="4" t="s">
        <v>296</v>
      </c>
      <c r="I652" s="4" t="s">
        <v>10119</v>
      </c>
      <c r="J652" s="4" t="s">
        <v>2601</v>
      </c>
      <c r="L652" s="4" t="s">
        <v>312</v>
      </c>
      <c r="M652" s="4">
        <f>IF(L652="비해당","-",VLOOKUP(G652,자격증backdata!A:E,3,0))</f>
        <v>1</v>
      </c>
      <c r="N652" s="4" t="str">
        <f>IF(L652="비해당","-",VLOOKUP(G652,자격증backdata!A:E,5,0))</f>
        <v>한국사</v>
      </c>
      <c r="O652" s="4">
        <f>IF(L652="비해당","-",IF(M652=1,VLOOKUP(G652,자격증backdata!A:E,4,0),0))</f>
        <v>1</v>
      </c>
      <c r="P652" s="4">
        <f t="shared" si="62"/>
        <v>1</v>
      </c>
      <c r="Q652" s="4">
        <f t="shared" si="63"/>
        <v>0</v>
      </c>
      <c r="R652" s="4">
        <f t="shared" si="64"/>
        <v>1</v>
      </c>
      <c r="S652" s="4">
        <f t="shared" si="65"/>
        <v>0</v>
      </c>
    </row>
    <row r="653" spans="1:19" ht="39.950000000000003" customHeight="1" x14ac:dyDescent="0.3">
      <c r="A653" s="29">
        <f t="shared" si="60"/>
        <v>392</v>
      </c>
      <c r="B653" s="29" t="s">
        <v>10138</v>
      </c>
      <c r="C653" s="29" t="s">
        <v>10139</v>
      </c>
      <c r="D653" s="4" t="s">
        <v>317</v>
      </c>
      <c r="E653" s="30" t="s">
        <v>318</v>
      </c>
      <c r="F653" s="29">
        <f t="shared" si="61"/>
        <v>1</v>
      </c>
      <c r="G653" s="29" t="s">
        <v>295</v>
      </c>
      <c r="H653" s="29" t="s">
        <v>4062</v>
      </c>
      <c r="I653" s="29" t="s">
        <v>10145</v>
      </c>
      <c r="J653" s="29" t="s">
        <v>294</v>
      </c>
      <c r="L653" s="29" t="s">
        <v>312</v>
      </c>
      <c r="M653" s="29">
        <f>IF(L653="비해당","-",VLOOKUP(G653,자격증backdata!A:E,3,0))</f>
        <v>1</v>
      </c>
      <c r="N653" s="29" t="str">
        <f>IF(L653="비해당","-",VLOOKUP(G653,자격증backdata!A:E,5,0))</f>
        <v>한국사</v>
      </c>
      <c r="O653" s="29">
        <f>IF(L653="비해당","-",IF(M653=1,VLOOKUP(G653,자격증backdata!A:E,4,0),0))</f>
        <v>5</v>
      </c>
      <c r="P653" s="29">
        <f t="shared" si="62"/>
        <v>5</v>
      </c>
      <c r="Q653" s="29">
        <f t="shared" si="63"/>
        <v>0</v>
      </c>
      <c r="R653" s="29">
        <f t="shared" si="64"/>
        <v>5</v>
      </c>
      <c r="S653" s="29">
        <f t="shared" si="65"/>
        <v>0</v>
      </c>
    </row>
    <row r="654" spans="1:19" ht="39.950000000000003" customHeight="1" x14ac:dyDescent="0.3">
      <c r="A654" s="4">
        <f t="shared" si="60"/>
        <v>393</v>
      </c>
      <c r="B654" s="4" t="s">
        <v>10205</v>
      </c>
      <c r="C654" s="4" t="s">
        <v>5690</v>
      </c>
      <c r="D654" s="4" t="s">
        <v>317</v>
      </c>
      <c r="E654" s="28" t="s">
        <v>318</v>
      </c>
      <c r="F654" s="4">
        <f t="shared" si="61"/>
        <v>1</v>
      </c>
      <c r="G654" s="4" t="s">
        <v>803</v>
      </c>
      <c r="H654" s="4" t="s">
        <v>296</v>
      </c>
      <c r="I654" s="4" t="s">
        <v>10210</v>
      </c>
      <c r="J654" s="4" t="s">
        <v>5167</v>
      </c>
      <c r="L654" s="4" t="s">
        <v>312</v>
      </c>
      <c r="M654" s="4">
        <f>IF(L654="비해당","-",VLOOKUP(G654,자격증backdata!A:E,3,0))</f>
        <v>1</v>
      </c>
      <c r="N654" s="4" t="str">
        <f>IF(L654="비해당","-",VLOOKUP(G654,자격증backdata!A:E,5,0))</f>
        <v>한국사</v>
      </c>
      <c r="O654" s="4">
        <f>IF(L654="비해당","-",IF(M654=1,VLOOKUP(G654,자격증backdata!A:E,4,0),0))</f>
        <v>3</v>
      </c>
      <c r="P654" s="4">
        <f t="shared" si="62"/>
        <v>3</v>
      </c>
      <c r="Q654" s="4">
        <f t="shared" si="63"/>
        <v>3</v>
      </c>
      <c r="R654" s="4">
        <f t="shared" si="64"/>
        <v>6</v>
      </c>
      <c r="S654" s="4">
        <f t="shared" si="65"/>
        <v>0</v>
      </c>
    </row>
    <row r="655" spans="1:19" ht="39.950000000000003" customHeight="1" x14ac:dyDescent="0.3">
      <c r="A655" s="4">
        <f t="shared" si="60"/>
        <v>393</v>
      </c>
      <c r="B655" s="4" t="s">
        <v>10205</v>
      </c>
      <c r="C655" s="4" t="s">
        <v>5690</v>
      </c>
      <c r="D655" s="4" t="s">
        <v>317</v>
      </c>
      <c r="E655" s="28" t="s">
        <v>318</v>
      </c>
      <c r="F655" s="4">
        <f t="shared" si="61"/>
        <v>2</v>
      </c>
      <c r="G655" s="4" t="s">
        <v>366</v>
      </c>
      <c r="H655" s="4" t="s">
        <v>367</v>
      </c>
      <c r="I655" s="4" t="s">
        <v>10211</v>
      </c>
      <c r="J655" s="4" t="s">
        <v>5484</v>
      </c>
      <c r="L655" s="4" t="s">
        <v>312</v>
      </c>
      <c r="M655" s="4">
        <f>IF(L655="비해당","-",VLOOKUP(G655,자격증backdata!A:E,3,0))</f>
        <v>1</v>
      </c>
      <c r="N655" s="4" t="str">
        <f>IF(L655="비해당","-",VLOOKUP(G655,자격증backdata!A:E,5,0))</f>
        <v>국가기술</v>
      </c>
      <c r="O655" s="4">
        <f>IF(L655="비해당","-",IF(M655=1,VLOOKUP(G655,자격증backdata!A:E,4,0),0))</f>
        <v>3</v>
      </c>
      <c r="P655" s="4">
        <f t="shared" si="62"/>
        <v>3</v>
      </c>
      <c r="Q655" s="4">
        <f t="shared" si="63"/>
        <v>3</v>
      </c>
      <c r="R655" s="4">
        <f t="shared" si="64"/>
        <v>6</v>
      </c>
      <c r="S655" s="4">
        <f t="shared" si="65"/>
        <v>0</v>
      </c>
    </row>
    <row r="656" spans="1:19" ht="39.950000000000003" customHeight="1" x14ac:dyDescent="0.3">
      <c r="A656" s="29">
        <f t="shared" si="60"/>
        <v>394</v>
      </c>
      <c r="B656" s="29" t="s">
        <v>10254</v>
      </c>
      <c r="C656" s="29" t="s">
        <v>10255</v>
      </c>
      <c r="D656" s="4" t="s">
        <v>317</v>
      </c>
      <c r="E656" s="30" t="s">
        <v>318</v>
      </c>
      <c r="F656" s="29">
        <f t="shared" si="61"/>
        <v>1</v>
      </c>
      <c r="G656" s="29" t="s">
        <v>831</v>
      </c>
      <c r="H656" s="29" t="s">
        <v>10275</v>
      </c>
      <c r="I656" s="29" t="s">
        <v>277</v>
      </c>
      <c r="J656" s="29" t="s">
        <v>10276</v>
      </c>
      <c r="L656" s="29" t="s">
        <v>312</v>
      </c>
      <c r="M656" s="29">
        <f>IF(L656="비해당","-",VLOOKUP(G656,자격증backdata!A:E,3,0))</f>
        <v>0</v>
      </c>
      <c r="N656" s="29" t="str">
        <f>IF(L656="비해당","-",VLOOKUP(G656,자격증backdata!A:E,5,0))</f>
        <v>-</v>
      </c>
      <c r="O656" s="29">
        <f>IF(L656="비해당","-",IF(M656=1,VLOOKUP(G656,자격증backdata!A:E,4,0),0))</f>
        <v>0</v>
      </c>
      <c r="P656" s="29">
        <f t="shared" si="62"/>
        <v>0</v>
      </c>
      <c r="Q656" s="29">
        <f t="shared" si="63"/>
        <v>0</v>
      </c>
      <c r="R656" s="29">
        <f t="shared" si="64"/>
        <v>0</v>
      </c>
      <c r="S656" s="29">
        <f t="shared" si="65"/>
        <v>0</v>
      </c>
    </row>
    <row r="657" spans="1:19" ht="39.950000000000003" customHeight="1" x14ac:dyDescent="0.3">
      <c r="A657" s="4">
        <f t="shared" si="60"/>
        <v>395</v>
      </c>
      <c r="B657" s="4" t="s">
        <v>10288</v>
      </c>
      <c r="C657" s="4" t="s">
        <v>10289</v>
      </c>
      <c r="D657" s="4" t="s">
        <v>317</v>
      </c>
      <c r="E657" s="28" t="s">
        <v>318</v>
      </c>
      <c r="F657" s="4">
        <f t="shared" si="61"/>
        <v>1</v>
      </c>
      <c r="G657" s="4" t="s">
        <v>9079</v>
      </c>
      <c r="H657" s="4" t="s">
        <v>367</v>
      </c>
      <c r="I657" s="4" t="s">
        <v>10298</v>
      </c>
      <c r="J657" s="4" t="s">
        <v>802</v>
      </c>
      <c r="L657" s="4" t="s">
        <v>312</v>
      </c>
      <c r="M657" s="4">
        <f>IF(L657="비해당","-",VLOOKUP(G657,자격증backdata!A:E,3,0))</f>
        <v>1</v>
      </c>
      <c r="N657" s="4" t="str">
        <f>IF(L657="비해당","-",VLOOKUP(G657,자격증backdata!A:E,5,0))</f>
        <v>국가기술</v>
      </c>
      <c r="O657" s="4">
        <f>IF(L657="비해당","-",IF(M657=1,VLOOKUP(G657,자격증backdata!A:E,4,0),0))</f>
        <v>3</v>
      </c>
      <c r="P657" s="4">
        <f t="shared" si="62"/>
        <v>3</v>
      </c>
      <c r="Q657" s="4">
        <f t="shared" si="63"/>
        <v>3</v>
      </c>
      <c r="R657" s="4">
        <f t="shared" si="64"/>
        <v>6</v>
      </c>
      <c r="S657" s="4">
        <f t="shared" si="65"/>
        <v>0</v>
      </c>
    </row>
    <row r="658" spans="1:19" ht="39.950000000000003" customHeight="1" x14ac:dyDescent="0.3">
      <c r="A658" s="4">
        <f t="shared" si="60"/>
        <v>395</v>
      </c>
      <c r="B658" s="4" t="s">
        <v>10288</v>
      </c>
      <c r="C658" s="4" t="s">
        <v>10289</v>
      </c>
      <c r="D658" s="4" t="s">
        <v>317</v>
      </c>
      <c r="E658" s="28" t="s">
        <v>318</v>
      </c>
      <c r="F658" s="4">
        <f t="shared" si="61"/>
        <v>2</v>
      </c>
      <c r="G658" s="4" t="s">
        <v>803</v>
      </c>
      <c r="H658" s="4" t="s">
        <v>296</v>
      </c>
      <c r="I658" s="4" t="s">
        <v>10299</v>
      </c>
      <c r="J658" s="4" t="s">
        <v>2857</v>
      </c>
      <c r="L658" s="4" t="s">
        <v>312</v>
      </c>
      <c r="M658" s="4">
        <f>IF(L658="비해당","-",VLOOKUP(G658,자격증backdata!A:E,3,0))</f>
        <v>1</v>
      </c>
      <c r="N658" s="4" t="str">
        <f>IF(L658="비해당","-",VLOOKUP(G658,자격증backdata!A:E,5,0))</f>
        <v>한국사</v>
      </c>
      <c r="O658" s="4">
        <f>IF(L658="비해당","-",IF(M658=1,VLOOKUP(G658,자격증backdata!A:E,4,0),0))</f>
        <v>3</v>
      </c>
      <c r="P658" s="4">
        <f t="shared" si="62"/>
        <v>3</v>
      </c>
      <c r="Q658" s="4">
        <f t="shared" si="63"/>
        <v>3</v>
      </c>
      <c r="R658" s="4">
        <f t="shared" si="64"/>
        <v>6</v>
      </c>
      <c r="S658" s="4">
        <f t="shared" si="65"/>
        <v>0</v>
      </c>
    </row>
    <row r="659" spans="1:19" ht="39.950000000000003" customHeight="1" x14ac:dyDescent="0.3">
      <c r="A659" s="29">
        <f t="shared" si="60"/>
        <v>396</v>
      </c>
      <c r="B659" s="29" t="s">
        <v>10567</v>
      </c>
      <c r="C659" s="29" t="s">
        <v>10568</v>
      </c>
      <c r="D659" s="4" t="s">
        <v>317</v>
      </c>
      <c r="E659" s="30" t="s">
        <v>318</v>
      </c>
      <c r="F659" s="29">
        <f t="shared" si="61"/>
        <v>1</v>
      </c>
      <c r="G659" s="29" t="s">
        <v>612</v>
      </c>
      <c r="H659" s="29" t="s">
        <v>296</v>
      </c>
      <c r="I659" s="29" t="s">
        <v>10578</v>
      </c>
      <c r="J659" s="29" t="s">
        <v>421</v>
      </c>
      <c r="L659" s="29" t="s">
        <v>312</v>
      </c>
      <c r="M659" s="29">
        <f>IF(L659="비해당","-",VLOOKUP(G659,자격증backdata!A:E,3,0))</f>
        <v>1</v>
      </c>
      <c r="N659" s="29" t="str">
        <f>IF(L659="비해당","-",VLOOKUP(G659,자격증backdata!A:E,5,0))</f>
        <v>한국사</v>
      </c>
      <c r="O659" s="29">
        <f>IF(L659="비해당","-",IF(M659=1,VLOOKUP(G659,자격증backdata!A:E,4,0),0))</f>
        <v>1</v>
      </c>
      <c r="P659" s="29">
        <f t="shared" si="62"/>
        <v>1</v>
      </c>
      <c r="Q659" s="29">
        <f t="shared" si="63"/>
        <v>0</v>
      </c>
      <c r="R659" s="29">
        <f t="shared" si="64"/>
        <v>1</v>
      </c>
      <c r="S659" s="29">
        <f t="shared" si="65"/>
        <v>0</v>
      </c>
    </row>
    <row r="660" spans="1:19" ht="39.950000000000003" customHeight="1" x14ac:dyDescent="0.3">
      <c r="A660" s="4">
        <f t="shared" si="60"/>
        <v>397</v>
      </c>
      <c r="B660" s="4" t="s">
        <v>10670</v>
      </c>
      <c r="C660" s="4" t="s">
        <v>10671</v>
      </c>
      <c r="D660" s="4" t="s">
        <v>317</v>
      </c>
      <c r="E660" s="28" t="s">
        <v>318</v>
      </c>
      <c r="F660" s="4">
        <f t="shared" si="61"/>
        <v>1</v>
      </c>
      <c r="G660" s="4" t="s">
        <v>803</v>
      </c>
      <c r="H660" s="4" t="s">
        <v>296</v>
      </c>
      <c r="I660" s="4" t="s">
        <v>10677</v>
      </c>
      <c r="J660" s="4" t="s">
        <v>1603</v>
      </c>
      <c r="L660" s="4" t="s">
        <v>312</v>
      </c>
      <c r="M660" s="4">
        <f>IF(L660="비해당","-",VLOOKUP(G660,자격증backdata!A:E,3,0))</f>
        <v>1</v>
      </c>
      <c r="N660" s="4" t="str">
        <f>IF(L660="비해당","-",VLOOKUP(G660,자격증backdata!A:E,5,0))</f>
        <v>한국사</v>
      </c>
      <c r="O660" s="4">
        <f>IF(L660="비해당","-",IF(M660=1,VLOOKUP(G660,자격증backdata!A:E,4,0),0))</f>
        <v>3</v>
      </c>
      <c r="P660" s="4">
        <f t="shared" si="62"/>
        <v>3</v>
      </c>
      <c r="Q660" s="4">
        <f t="shared" si="63"/>
        <v>0</v>
      </c>
      <c r="R660" s="4">
        <f t="shared" si="64"/>
        <v>3</v>
      </c>
      <c r="S660" s="4">
        <f t="shared" si="65"/>
        <v>0</v>
      </c>
    </row>
    <row r="661" spans="1:19" ht="39.950000000000003" customHeight="1" x14ac:dyDescent="0.3">
      <c r="A661" s="4">
        <f t="shared" si="60"/>
        <v>397</v>
      </c>
      <c r="B661" s="4" t="s">
        <v>10670</v>
      </c>
      <c r="C661" s="4" t="s">
        <v>10671</v>
      </c>
      <c r="D661" s="4" t="s">
        <v>317</v>
      </c>
      <c r="E661" s="28" t="s">
        <v>318</v>
      </c>
      <c r="F661" s="4">
        <f t="shared" si="61"/>
        <v>2</v>
      </c>
      <c r="G661" s="4" t="s">
        <v>10678</v>
      </c>
      <c r="H661" s="4" t="s">
        <v>367</v>
      </c>
      <c r="I661" s="4" t="s">
        <v>10679</v>
      </c>
      <c r="J661" s="4" t="s">
        <v>2857</v>
      </c>
      <c r="L661" s="4" t="s">
        <v>312</v>
      </c>
      <c r="M661" s="4">
        <f>IF(L661="비해당","-",VLOOKUP(G661,자격증backdata!A:E,3,0))</f>
        <v>0</v>
      </c>
      <c r="N661" s="4" t="str">
        <f>IF(L661="비해당","-",VLOOKUP(G661,자격증backdata!A:E,5,0))</f>
        <v>-</v>
      </c>
      <c r="O661" s="4">
        <f>IF(L661="비해당","-",IF(M661=1,VLOOKUP(G661,자격증backdata!A:E,4,0),0))</f>
        <v>0</v>
      </c>
      <c r="P661" s="4">
        <f t="shared" si="62"/>
        <v>3</v>
      </c>
      <c r="Q661" s="4">
        <f t="shared" si="63"/>
        <v>0</v>
      </c>
      <c r="R661" s="4">
        <f t="shared" si="64"/>
        <v>3</v>
      </c>
      <c r="S661" s="4">
        <f t="shared" si="65"/>
        <v>0</v>
      </c>
    </row>
    <row r="662" spans="1:19" ht="39.950000000000003" customHeight="1" x14ac:dyDescent="0.3">
      <c r="A662" s="29">
        <f t="shared" si="60"/>
        <v>398</v>
      </c>
      <c r="B662" s="29" t="s">
        <v>10712</v>
      </c>
      <c r="C662" s="29" t="s">
        <v>10713</v>
      </c>
      <c r="D662" s="4" t="s">
        <v>317</v>
      </c>
      <c r="E662" s="30" t="s">
        <v>318</v>
      </c>
      <c r="F662" s="29">
        <f t="shared" si="61"/>
        <v>1</v>
      </c>
      <c r="G662" s="29" t="s">
        <v>11687</v>
      </c>
      <c r="H662" s="29" t="s">
        <v>277</v>
      </c>
      <c r="I662" s="29" t="s">
        <v>277</v>
      </c>
      <c r="J662" s="29" t="s">
        <v>277</v>
      </c>
      <c r="L662" s="29" t="s">
        <v>312</v>
      </c>
      <c r="M662" s="29">
        <f>IF(L662="비해당","-",VLOOKUP(G662,자격증backdata!A:E,3,0))</f>
        <v>0</v>
      </c>
      <c r="N662" s="29" t="str">
        <f>IF(L662="비해당","-",VLOOKUP(G662,자격증backdata!A:E,5,0))</f>
        <v>-</v>
      </c>
      <c r="O662" s="29">
        <f>IF(L662="비해당","-",IF(M662=1,VLOOKUP(G662,자격증backdata!A:E,4,0),0))</f>
        <v>0</v>
      </c>
      <c r="P662" s="29">
        <f t="shared" si="62"/>
        <v>0</v>
      </c>
      <c r="Q662" s="29">
        <f t="shared" si="63"/>
        <v>0</v>
      </c>
      <c r="R662" s="29">
        <f t="shared" si="64"/>
        <v>0</v>
      </c>
      <c r="S662" s="29">
        <f t="shared" si="65"/>
        <v>0</v>
      </c>
    </row>
    <row r="663" spans="1:19" ht="39.950000000000003" customHeight="1" x14ac:dyDescent="0.3">
      <c r="A663" s="4">
        <f t="shared" si="60"/>
        <v>399</v>
      </c>
      <c r="B663" s="4" t="s">
        <v>10719</v>
      </c>
      <c r="C663" s="4" t="s">
        <v>10720</v>
      </c>
      <c r="D663" s="4" t="s">
        <v>317</v>
      </c>
      <c r="E663" s="28" t="s">
        <v>318</v>
      </c>
      <c r="F663" s="4">
        <f t="shared" si="61"/>
        <v>1</v>
      </c>
      <c r="G663" s="4" t="s">
        <v>458</v>
      </c>
      <c r="H663" s="4" t="s">
        <v>459</v>
      </c>
      <c r="I663" s="4" t="s">
        <v>10725</v>
      </c>
      <c r="J663" s="4" t="s">
        <v>6792</v>
      </c>
      <c r="L663" s="4" t="s">
        <v>312</v>
      </c>
      <c r="M663" s="4">
        <f>IF(L663="비해당","-",VLOOKUP(G663,자격증backdata!A:E,3,0))</f>
        <v>1</v>
      </c>
      <c r="N663" s="4" t="str">
        <f>IF(L663="비해당","-",VLOOKUP(G663,자격증backdata!A:E,5,0))</f>
        <v>국가기술</v>
      </c>
      <c r="O663" s="4">
        <f>IF(L663="비해당","-",IF(M663=1,VLOOKUP(G663,자격증backdata!A:E,4,0),0))</f>
        <v>5</v>
      </c>
      <c r="P663" s="4">
        <f t="shared" si="62"/>
        <v>5</v>
      </c>
      <c r="Q663" s="4">
        <f t="shared" si="63"/>
        <v>5</v>
      </c>
      <c r="R663" s="4">
        <f t="shared" si="64"/>
        <v>10</v>
      </c>
      <c r="S663" s="4">
        <f t="shared" si="65"/>
        <v>0</v>
      </c>
    </row>
    <row r="664" spans="1:19" ht="39.950000000000003" customHeight="1" x14ac:dyDescent="0.3">
      <c r="A664" s="4">
        <f t="shared" si="60"/>
        <v>399</v>
      </c>
      <c r="B664" s="4" t="s">
        <v>10719</v>
      </c>
      <c r="C664" s="4" t="s">
        <v>10720</v>
      </c>
      <c r="D664" s="4" t="s">
        <v>317</v>
      </c>
      <c r="E664" s="28" t="s">
        <v>318</v>
      </c>
      <c r="F664" s="4">
        <f t="shared" si="61"/>
        <v>2</v>
      </c>
      <c r="G664" s="4" t="s">
        <v>295</v>
      </c>
      <c r="H664" s="4" t="s">
        <v>10726</v>
      </c>
      <c r="I664" s="4" t="s">
        <v>10727</v>
      </c>
      <c r="J664" s="4" t="s">
        <v>1284</v>
      </c>
      <c r="L664" s="4" t="s">
        <v>312</v>
      </c>
      <c r="M664" s="4">
        <f>IF(L664="비해당","-",VLOOKUP(G664,자격증backdata!A:E,3,0))</f>
        <v>1</v>
      </c>
      <c r="N664" s="4" t="str">
        <f>IF(L664="비해당","-",VLOOKUP(G664,자격증backdata!A:E,5,0))</f>
        <v>한국사</v>
      </c>
      <c r="O664" s="4">
        <f>IF(L664="비해당","-",IF(M664=1,VLOOKUP(G664,자격증backdata!A:E,4,0),0))</f>
        <v>5</v>
      </c>
      <c r="P664" s="4">
        <f t="shared" si="62"/>
        <v>5</v>
      </c>
      <c r="Q664" s="4">
        <f t="shared" si="63"/>
        <v>5</v>
      </c>
      <c r="R664" s="4">
        <f t="shared" si="64"/>
        <v>10</v>
      </c>
      <c r="S664" s="4">
        <f t="shared" si="65"/>
        <v>0</v>
      </c>
    </row>
    <row r="665" spans="1:19" ht="39.950000000000003" customHeight="1" x14ac:dyDescent="0.3">
      <c r="A665" s="29">
        <f t="shared" si="60"/>
        <v>400</v>
      </c>
      <c r="B665" s="29" t="s">
        <v>10754</v>
      </c>
      <c r="C665" s="29" t="s">
        <v>10755</v>
      </c>
      <c r="D665" s="4" t="s">
        <v>317</v>
      </c>
      <c r="E665" s="30" t="s">
        <v>318</v>
      </c>
      <c r="F665" s="29">
        <f t="shared" si="61"/>
        <v>1</v>
      </c>
      <c r="G665" s="29" t="s">
        <v>10773</v>
      </c>
      <c r="H665" s="29" t="s">
        <v>3665</v>
      </c>
      <c r="I665" s="29" t="s">
        <v>10774</v>
      </c>
      <c r="J665" s="29" t="s">
        <v>421</v>
      </c>
      <c r="L665" s="29" t="s">
        <v>312</v>
      </c>
      <c r="M665" s="29">
        <f>IF(L665="비해당","-",VLOOKUP(G665,자격증backdata!A:E,3,0))</f>
        <v>0</v>
      </c>
      <c r="N665" s="29" t="str">
        <f>IF(L665="비해당","-",VLOOKUP(G665,자격증backdata!A:E,5,0))</f>
        <v>-</v>
      </c>
      <c r="O665" s="29">
        <f>IF(L665="비해당","-",IF(M665=1,VLOOKUP(G665,자격증backdata!A:E,4,0),0))</f>
        <v>0</v>
      </c>
      <c r="P665" s="29">
        <f t="shared" si="62"/>
        <v>0</v>
      </c>
      <c r="Q665" s="29">
        <f t="shared" si="63"/>
        <v>0</v>
      </c>
      <c r="R665" s="29">
        <f t="shared" si="64"/>
        <v>0</v>
      </c>
      <c r="S665" s="29">
        <f t="shared" si="65"/>
        <v>0</v>
      </c>
    </row>
    <row r="666" spans="1:19" ht="39.950000000000003" customHeight="1" x14ac:dyDescent="0.3">
      <c r="A666" s="4">
        <f t="shared" si="60"/>
        <v>401</v>
      </c>
      <c r="B666" s="4" t="s">
        <v>10921</v>
      </c>
      <c r="C666" s="4" t="s">
        <v>10922</v>
      </c>
      <c r="D666" s="4" t="s">
        <v>317</v>
      </c>
      <c r="E666" s="28" t="s">
        <v>318</v>
      </c>
      <c r="F666" s="4">
        <f t="shared" si="61"/>
        <v>1</v>
      </c>
      <c r="G666" s="4" t="s">
        <v>780</v>
      </c>
      <c r="H666" s="4" t="s">
        <v>572</v>
      </c>
      <c r="I666" s="4" t="s">
        <v>10928</v>
      </c>
      <c r="J666" s="4" t="s">
        <v>1419</v>
      </c>
      <c r="L666" s="4" t="s">
        <v>312</v>
      </c>
      <c r="M666" s="4">
        <f>IF(L666="비해당","-",VLOOKUP(G666,자격증backdata!A:E,3,0))</f>
        <v>1</v>
      </c>
      <c r="N666" s="4" t="str">
        <f>IF(L666="비해당","-",VLOOKUP(G666,자격증backdata!A:E,5,0))</f>
        <v>국가기술</v>
      </c>
      <c r="O666" s="4">
        <f>IF(L666="비해당","-",IF(M666=1,VLOOKUP(G666,자격증backdata!A:E,4,0),0))</f>
        <v>3</v>
      </c>
      <c r="P666" s="4">
        <f t="shared" si="62"/>
        <v>5</v>
      </c>
      <c r="Q666" s="4">
        <f t="shared" si="63"/>
        <v>3</v>
      </c>
      <c r="R666" s="4">
        <f t="shared" si="64"/>
        <v>8</v>
      </c>
      <c r="S666" s="4">
        <f t="shared" si="65"/>
        <v>0</v>
      </c>
    </row>
    <row r="667" spans="1:19" ht="39.950000000000003" customHeight="1" x14ac:dyDescent="0.3">
      <c r="A667" s="4">
        <f t="shared" si="60"/>
        <v>401</v>
      </c>
      <c r="B667" s="4" t="s">
        <v>10921</v>
      </c>
      <c r="C667" s="4" t="s">
        <v>10922</v>
      </c>
      <c r="D667" s="4" t="s">
        <v>317</v>
      </c>
      <c r="E667" s="28" t="s">
        <v>318</v>
      </c>
      <c r="F667" s="4">
        <f t="shared" si="61"/>
        <v>2</v>
      </c>
      <c r="G667" s="4" t="s">
        <v>295</v>
      </c>
      <c r="H667" s="4" t="s">
        <v>296</v>
      </c>
      <c r="I667" s="4" t="s">
        <v>10929</v>
      </c>
      <c r="J667" s="4" t="s">
        <v>10930</v>
      </c>
      <c r="L667" s="4" t="s">
        <v>312</v>
      </c>
      <c r="M667" s="4">
        <f>IF(L667="비해당","-",VLOOKUP(G667,자격증backdata!A:E,3,0))</f>
        <v>1</v>
      </c>
      <c r="N667" s="4" t="str">
        <f>IF(L667="비해당","-",VLOOKUP(G667,자격증backdata!A:E,5,0))</f>
        <v>한국사</v>
      </c>
      <c r="O667" s="4">
        <f>IF(L667="비해당","-",IF(M667=1,VLOOKUP(G667,자격증backdata!A:E,4,0),0))</f>
        <v>5</v>
      </c>
      <c r="P667" s="4">
        <f t="shared" si="62"/>
        <v>5</v>
      </c>
      <c r="Q667" s="4">
        <f t="shared" si="63"/>
        <v>3</v>
      </c>
      <c r="R667" s="4">
        <f t="shared" si="64"/>
        <v>8</v>
      </c>
      <c r="S667" s="4">
        <f t="shared" si="65"/>
        <v>0</v>
      </c>
    </row>
    <row r="668" spans="1:19" ht="39.950000000000003" customHeight="1" x14ac:dyDescent="0.3">
      <c r="A668" s="29">
        <f t="shared" si="60"/>
        <v>402</v>
      </c>
      <c r="B668" s="29" t="s">
        <v>11061</v>
      </c>
      <c r="C668" s="29" t="s">
        <v>11062</v>
      </c>
      <c r="D668" s="4" t="s">
        <v>317</v>
      </c>
      <c r="E668" s="30" t="s">
        <v>318</v>
      </c>
      <c r="F668" s="29">
        <f t="shared" si="61"/>
        <v>1</v>
      </c>
      <c r="G668" s="29" t="s">
        <v>3028</v>
      </c>
      <c r="H668" s="29" t="s">
        <v>2392</v>
      </c>
      <c r="I668" s="29" t="s">
        <v>277</v>
      </c>
      <c r="J668" s="29" t="s">
        <v>11068</v>
      </c>
      <c r="L668" s="29" t="s">
        <v>312</v>
      </c>
      <c r="M668" s="29">
        <f>IF(L668="비해당","-",VLOOKUP(G668,자격증backdata!A:E,3,0))</f>
        <v>0</v>
      </c>
      <c r="N668" s="29" t="str">
        <f>IF(L668="비해당","-",VLOOKUP(G668,자격증backdata!A:E,5,0))</f>
        <v>-</v>
      </c>
      <c r="O668" s="29">
        <f>IF(L668="비해당","-",IF(M668=1,VLOOKUP(G668,자격증backdata!A:E,4,0),0))</f>
        <v>0</v>
      </c>
      <c r="P668" s="29">
        <f t="shared" si="62"/>
        <v>0</v>
      </c>
      <c r="Q668" s="29">
        <f t="shared" si="63"/>
        <v>0</v>
      </c>
      <c r="R668" s="29">
        <f t="shared" si="64"/>
        <v>0</v>
      </c>
      <c r="S668" s="29">
        <f t="shared" si="65"/>
        <v>0</v>
      </c>
    </row>
    <row r="669" spans="1:19" ht="39.950000000000003" customHeight="1" x14ac:dyDescent="0.3">
      <c r="A669" s="4">
        <f t="shared" si="60"/>
        <v>403</v>
      </c>
      <c r="B669" s="4" t="s">
        <v>11078</v>
      </c>
      <c r="C669" s="4" t="s">
        <v>11079</v>
      </c>
      <c r="D669" s="4" t="s">
        <v>317</v>
      </c>
      <c r="E669" s="28" t="s">
        <v>318</v>
      </c>
      <c r="F669" s="4">
        <f t="shared" si="61"/>
        <v>1</v>
      </c>
      <c r="G669" s="4" t="s">
        <v>1196</v>
      </c>
      <c r="H669" s="4" t="s">
        <v>292</v>
      </c>
      <c r="I669" s="4" t="s">
        <v>11085</v>
      </c>
      <c r="J669" s="4" t="s">
        <v>11086</v>
      </c>
      <c r="L669" s="4" t="s">
        <v>312</v>
      </c>
      <c r="M669" s="4">
        <f>IF(L669="비해당","-",VLOOKUP(G669,자격증backdata!A:E,3,0))</f>
        <v>0</v>
      </c>
      <c r="N669" s="4" t="str">
        <f>IF(L669="비해당","-",VLOOKUP(G669,자격증backdata!A:E,5,0))</f>
        <v>-</v>
      </c>
      <c r="O669" s="4">
        <f>IF(L669="비해당","-",IF(M669=1,VLOOKUP(G669,자격증backdata!A:E,4,0),0))</f>
        <v>0</v>
      </c>
      <c r="P669" s="4">
        <f t="shared" si="62"/>
        <v>0</v>
      </c>
      <c r="Q669" s="4">
        <f t="shared" si="63"/>
        <v>0</v>
      </c>
      <c r="R669" s="4">
        <f t="shared" si="64"/>
        <v>0</v>
      </c>
      <c r="S669" s="4">
        <f t="shared" si="65"/>
        <v>0</v>
      </c>
    </row>
    <row r="670" spans="1:19" ht="39.950000000000003" customHeight="1" x14ac:dyDescent="0.3">
      <c r="A670" s="29">
        <f t="shared" si="60"/>
        <v>404</v>
      </c>
      <c r="B670" s="29" t="s">
        <v>11093</v>
      </c>
      <c r="C670" s="29" t="s">
        <v>11094</v>
      </c>
      <c r="D670" s="4" t="s">
        <v>317</v>
      </c>
      <c r="E670" s="30" t="s">
        <v>318</v>
      </c>
      <c r="F670" s="29">
        <f t="shared" si="61"/>
        <v>1</v>
      </c>
      <c r="G670" s="29" t="s">
        <v>295</v>
      </c>
      <c r="H670" s="29" t="s">
        <v>296</v>
      </c>
      <c r="I670" s="29" t="s">
        <v>11099</v>
      </c>
      <c r="J670" s="29" t="s">
        <v>627</v>
      </c>
      <c r="L670" s="29" t="s">
        <v>312</v>
      </c>
      <c r="M670" s="29">
        <f>IF(L670="비해당","-",VLOOKUP(G670,자격증backdata!A:E,3,0))</f>
        <v>1</v>
      </c>
      <c r="N670" s="29" t="str">
        <f>IF(L670="비해당","-",VLOOKUP(G670,자격증backdata!A:E,5,0))</f>
        <v>한국사</v>
      </c>
      <c r="O670" s="29">
        <f>IF(L670="비해당","-",IF(M670=1,VLOOKUP(G670,자격증backdata!A:E,4,0),0))</f>
        <v>5</v>
      </c>
      <c r="P670" s="29">
        <f t="shared" si="62"/>
        <v>5</v>
      </c>
      <c r="Q670" s="29">
        <f t="shared" si="63"/>
        <v>3</v>
      </c>
      <c r="R670" s="29">
        <f t="shared" si="64"/>
        <v>8</v>
      </c>
      <c r="S670" s="29">
        <f t="shared" si="65"/>
        <v>0</v>
      </c>
    </row>
    <row r="671" spans="1:19" ht="39.950000000000003" customHeight="1" x14ac:dyDescent="0.3">
      <c r="A671" s="29">
        <f t="shared" si="60"/>
        <v>404</v>
      </c>
      <c r="B671" s="29" t="s">
        <v>11093</v>
      </c>
      <c r="C671" s="29" t="s">
        <v>11094</v>
      </c>
      <c r="D671" s="4" t="s">
        <v>317</v>
      </c>
      <c r="E671" s="30" t="s">
        <v>318</v>
      </c>
      <c r="F671" s="29">
        <f t="shared" si="61"/>
        <v>2</v>
      </c>
      <c r="G671" s="29" t="s">
        <v>568</v>
      </c>
      <c r="H671" s="29" t="s">
        <v>459</v>
      </c>
      <c r="I671" s="29" t="s">
        <v>11100</v>
      </c>
      <c r="J671" s="29" t="s">
        <v>1445</v>
      </c>
      <c r="L671" s="29" t="s">
        <v>312</v>
      </c>
      <c r="M671" s="29">
        <f>IF(L671="비해당","-",VLOOKUP(G671,자격증backdata!A:E,3,0))</f>
        <v>1</v>
      </c>
      <c r="N671" s="29" t="str">
        <f>IF(L671="비해당","-",VLOOKUP(G671,자격증backdata!A:E,5,0))</f>
        <v>국가기술</v>
      </c>
      <c r="O671" s="29">
        <f>IF(L671="비해당","-",IF(M671=1,VLOOKUP(G671,자격증backdata!A:E,4,0),0))</f>
        <v>3</v>
      </c>
      <c r="P671" s="29">
        <f t="shared" si="62"/>
        <v>5</v>
      </c>
      <c r="Q671" s="29">
        <f t="shared" si="63"/>
        <v>3</v>
      </c>
      <c r="R671" s="29">
        <f t="shared" si="64"/>
        <v>8</v>
      </c>
      <c r="S671" s="29">
        <f t="shared" si="65"/>
        <v>0</v>
      </c>
    </row>
    <row r="672" spans="1:19" ht="39.950000000000003" customHeight="1" x14ac:dyDescent="0.3">
      <c r="A672" s="4">
        <f t="shared" si="60"/>
        <v>405</v>
      </c>
      <c r="B672" s="4" t="s">
        <v>11111</v>
      </c>
      <c r="C672" s="4" t="s">
        <v>11112</v>
      </c>
      <c r="D672" s="4" t="s">
        <v>317</v>
      </c>
      <c r="E672" s="28" t="s">
        <v>318</v>
      </c>
      <c r="F672" s="4">
        <f t="shared" si="61"/>
        <v>1</v>
      </c>
      <c r="G672" s="4" t="s">
        <v>295</v>
      </c>
      <c r="H672" s="4" t="s">
        <v>296</v>
      </c>
      <c r="I672" s="4" t="s">
        <v>11118</v>
      </c>
      <c r="J672" s="4" t="s">
        <v>1268</v>
      </c>
      <c r="L672" s="4" t="s">
        <v>312</v>
      </c>
      <c r="M672" s="4">
        <f>IF(L672="비해당","-",VLOOKUP(G672,자격증backdata!A:E,3,0))</f>
        <v>1</v>
      </c>
      <c r="N672" s="4" t="str">
        <f>IF(L672="비해당","-",VLOOKUP(G672,자격증backdata!A:E,5,0))</f>
        <v>한국사</v>
      </c>
      <c r="O672" s="4">
        <f>IF(L672="비해당","-",IF(M672=1,VLOOKUP(G672,자격증backdata!A:E,4,0),0))</f>
        <v>5</v>
      </c>
      <c r="P672" s="4">
        <f t="shared" si="62"/>
        <v>5</v>
      </c>
      <c r="Q672" s="4">
        <f t="shared" si="63"/>
        <v>0</v>
      </c>
      <c r="R672" s="4">
        <f t="shared" si="64"/>
        <v>5</v>
      </c>
      <c r="S672" s="4">
        <f t="shared" si="65"/>
        <v>0</v>
      </c>
    </row>
    <row r="673" spans="1:19" ht="39.950000000000003" customHeight="1" x14ac:dyDescent="0.3">
      <c r="A673" s="29">
        <f t="shared" si="60"/>
        <v>406</v>
      </c>
      <c r="B673" s="29" t="s">
        <v>11136</v>
      </c>
      <c r="C673" s="29" t="s">
        <v>7868</v>
      </c>
      <c r="D673" s="4" t="s">
        <v>317</v>
      </c>
      <c r="E673" s="30" t="s">
        <v>318</v>
      </c>
      <c r="F673" s="29">
        <f t="shared" si="61"/>
        <v>1</v>
      </c>
      <c r="G673" s="29" t="s">
        <v>803</v>
      </c>
      <c r="H673" s="29" t="s">
        <v>296</v>
      </c>
      <c r="I673" s="29" t="s">
        <v>11141</v>
      </c>
      <c r="J673" s="29" t="s">
        <v>421</v>
      </c>
      <c r="L673" s="29" t="s">
        <v>312</v>
      </c>
      <c r="M673" s="29">
        <f>IF(L673="비해당","-",VLOOKUP(G673,자격증backdata!A:E,3,0))</f>
        <v>1</v>
      </c>
      <c r="N673" s="29" t="str">
        <f>IF(L673="비해당","-",VLOOKUP(G673,자격증backdata!A:E,5,0))</f>
        <v>한국사</v>
      </c>
      <c r="O673" s="29">
        <f>IF(L673="비해당","-",IF(M673=1,VLOOKUP(G673,자격증backdata!A:E,4,0),0))</f>
        <v>3</v>
      </c>
      <c r="P673" s="29">
        <f t="shared" si="62"/>
        <v>3</v>
      </c>
      <c r="Q673" s="29">
        <f t="shared" si="63"/>
        <v>5</v>
      </c>
      <c r="R673" s="29">
        <f t="shared" si="64"/>
        <v>8</v>
      </c>
      <c r="S673" s="29">
        <f t="shared" si="65"/>
        <v>0</v>
      </c>
    </row>
    <row r="674" spans="1:19" ht="39.950000000000003" customHeight="1" x14ac:dyDescent="0.3">
      <c r="A674" s="29">
        <f t="shared" si="60"/>
        <v>406</v>
      </c>
      <c r="B674" s="29" t="s">
        <v>11136</v>
      </c>
      <c r="C674" s="29" t="s">
        <v>7868</v>
      </c>
      <c r="D674" s="4" t="s">
        <v>317</v>
      </c>
      <c r="E674" s="30" t="s">
        <v>318</v>
      </c>
      <c r="F674" s="29">
        <f t="shared" si="61"/>
        <v>2</v>
      </c>
      <c r="G674" s="29" t="s">
        <v>458</v>
      </c>
      <c r="H674" s="29" t="s">
        <v>459</v>
      </c>
      <c r="I674" s="29" t="s">
        <v>11142</v>
      </c>
      <c r="J674" s="29" t="s">
        <v>281</v>
      </c>
      <c r="L674" s="29" t="s">
        <v>312</v>
      </c>
      <c r="M674" s="29">
        <f>IF(L674="비해당","-",VLOOKUP(G674,자격증backdata!A:E,3,0))</f>
        <v>1</v>
      </c>
      <c r="N674" s="29" t="str">
        <f>IF(L674="비해당","-",VLOOKUP(G674,자격증backdata!A:E,5,0))</f>
        <v>국가기술</v>
      </c>
      <c r="O674" s="29">
        <f>IF(L674="비해당","-",IF(M674=1,VLOOKUP(G674,자격증backdata!A:E,4,0),0))</f>
        <v>5</v>
      </c>
      <c r="P674" s="29">
        <f t="shared" si="62"/>
        <v>3</v>
      </c>
      <c r="Q674" s="29">
        <f t="shared" si="63"/>
        <v>5</v>
      </c>
      <c r="R674" s="29">
        <f t="shared" si="64"/>
        <v>8</v>
      </c>
      <c r="S674" s="29">
        <f t="shared" si="65"/>
        <v>0</v>
      </c>
    </row>
    <row r="675" spans="1:19" ht="39.950000000000003" customHeight="1" x14ac:dyDescent="0.3">
      <c r="A675" s="4">
        <f t="shared" si="60"/>
        <v>407</v>
      </c>
      <c r="B675" s="4" t="s">
        <v>11213</v>
      </c>
      <c r="C675" s="4" t="s">
        <v>7715</v>
      </c>
      <c r="D675" s="4" t="s">
        <v>317</v>
      </c>
      <c r="E675" s="28" t="s">
        <v>318</v>
      </c>
      <c r="F675" s="4">
        <f t="shared" si="61"/>
        <v>1</v>
      </c>
      <c r="G675" s="4" t="s">
        <v>458</v>
      </c>
      <c r="H675" s="4" t="s">
        <v>459</v>
      </c>
      <c r="I675" s="4" t="s">
        <v>11218</v>
      </c>
      <c r="J675" s="4" t="s">
        <v>4719</v>
      </c>
      <c r="L675" s="4" t="s">
        <v>312</v>
      </c>
      <c r="M675" s="4">
        <f>IF(L675="비해당","-",VLOOKUP(G675,자격증backdata!A:E,3,0))</f>
        <v>1</v>
      </c>
      <c r="N675" s="4" t="str">
        <f>IF(L675="비해당","-",VLOOKUP(G675,자격증backdata!A:E,5,0))</f>
        <v>국가기술</v>
      </c>
      <c r="O675" s="4">
        <f>IF(L675="비해당","-",IF(M675=1,VLOOKUP(G675,자격증backdata!A:E,4,0),0))</f>
        <v>5</v>
      </c>
      <c r="P675" s="4">
        <f t="shared" si="62"/>
        <v>1</v>
      </c>
      <c r="Q675" s="4">
        <f t="shared" si="63"/>
        <v>5</v>
      </c>
      <c r="R675" s="4">
        <f t="shared" si="64"/>
        <v>6</v>
      </c>
      <c r="S675" s="4">
        <f t="shared" si="65"/>
        <v>0</v>
      </c>
    </row>
    <row r="676" spans="1:19" ht="39.950000000000003" customHeight="1" x14ac:dyDescent="0.3">
      <c r="A676" s="4">
        <f t="shared" si="60"/>
        <v>407</v>
      </c>
      <c r="B676" s="4" t="s">
        <v>11213</v>
      </c>
      <c r="C676" s="4" t="s">
        <v>7715</v>
      </c>
      <c r="D676" s="4" t="s">
        <v>317</v>
      </c>
      <c r="E676" s="28" t="s">
        <v>318</v>
      </c>
      <c r="F676" s="4">
        <f t="shared" si="61"/>
        <v>2</v>
      </c>
      <c r="G676" s="4" t="s">
        <v>612</v>
      </c>
      <c r="H676" s="4" t="s">
        <v>296</v>
      </c>
      <c r="I676" s="4" t="s">
        <v>11219</v>
      </c>
      <c r="J676" s="4" t="s">
        <v>6081</v>
      </c>
      <c r="L676" s="4" t="s">
        <v>312</v>
      </c>
      <c r="M676" s="4">
        <f>IF(L676="비해당","-",VLOOKUP(G676,자격증backdata!A:E,3,0))</f>
        <v>1</v>
      </c>
      <c r="N676" s="4" t="str">
        <f>IF(L676="비해당","-",VLOOKUP(G676,자격증backdata!A:E,5,0))</f>
        <v>한국사</v>
      </c>
      <c r="O676" s="4">
        <f>IF(L676="비해당","-",IF(M676=1,VLOOKUP(G676,자격증backdata!A:E,4,0),0))</f>
        <v>1</v>
      </c>
      <c r="P676" s="4">
        <f t="shared" si="62"/>
        <v>1</v>
      </c>
      <c r="Q676" s="4">
        <f t="shared" si="63"/>
        <v>5</v>
      </c>
      <c r="R676" s="4">
        <f t="shared" si="64"/>
        <v>6</v>
      </c>
      <c r="S676" s="4">
        <f t="shared" si="65"/>
        <v>0</v>
      </c>
    </row>
    <row r="677" spans="1:19" ht="39.950000000000003" customHeight="1" x14ac:dyDescent="0.3">
      <c r="A677" s="29">
        <f t="shared" si="60"/>
        <v>408</v>
      </c>
      <c r="B677" s="29" t="s">
        <v>11275</v>
      </c>
      <c r="C677" s="29" t="s">
        <v>11276</v>
      </c>
      <c r="D677" s="4" t="s">
        <v>317</v>
      </c>
      <c r="E677" s="30" t="s">
        <v>318</v>
      </c>
      <c r="F677" s="29">
        <f t="shared" si="61"/>
        <v>1</v>
      </c>
      <c r="G677" s="29" t="s">
        <v>2533</v>
      </c>
      <c r="H677" s="29" t="s">
        <v>367</v>
      </c>
      <c r="I677" s="29" t="s">
        <v>11282</v>
      </c>
      <c r="J677" s="29" t="s">
        <v>2999</v>
      </c>
      <c r="L677" s="29" t="s">
        <v>312</v>
      </c>
      <c r="M677" s="29">
        <f>IF(L677="비해당","-",VLOOKUP(G677,자격증backdata!A:E,3,0))</f>
        <v>1</v>
      </c>
      <c r="N677" s="29" t="str">
        <f>IF(L677="비해당","-",VLOOKUP(G677,자격증backdata!A:E,5,0))</f>
        <v>국가기술</v>
      </c>
      <c r="O677" s="29">
        <f>IF(L677="비해당","-",IF(M677=1,VLOOKUP(G677,자격증backdata!A:E,4,0),0))</f>
        <v>5</v>
      </c>
      <c r="P677" s="29">
        <f t="shared" si="62"/>
        <v>3</v>
      </c>
      <c r="Q677" s="29">
        <f t="shared" si="63"/>
        <v>5</v>
      </c>
      <c r="R677" s="29">
        <f t="shared" si="64"/>
        <v>8</v>
      </c>
      <c r="S677" s="29">
        <f t="shared" si="65"/>
        <v>0</v>
      </c>
    </row>
    <row r="678" spans="1:19" ht="39.950000000000003" customHeight="1" x14ac:dyDescent="0.3">
      <c r="A678" s="29">
        <f t="shared" si="60"/>
        <v>408</v>
      </c>
      <c r="B678" s="29" t="s">
        <v>11275</v>
      </c>
      <c r="C678" s="29" t="s">
        <v>11276</v>
      </c>
      <c r="D678" s="4" t="s">
        <v>317</v>
      </c>
      <c r="E678" s="30" t="s">
        <v>318</v>
      </c>
      <c r="F678" s="29">
        <f t="shared" si="61"/>
        <v>2</v>
      </c>
      <c r="G678" s="29" t="s">
        <v>803</v>
      </c>
      <c r="H678" s="29" t="s">
        <v>296</v>
      </c>
      <c r="I678" s="29" t="s">
        <v>11283</v>
      </c>
      <c r="J678" s="29" t="s">
        <v>298</v>
      </c>
      <c r="L678" s="29" t="s">
        <v>312</v>
      </c>
      <c r="M678" s="29">
        <f>IF(L678="비해당","-",VLOOKUP(G678,자격증backdata!A:E,3,0))</f>
        <v>1</v>
      </c>
      <c r="N678" s="29" t="str">
        <f>IF(L678="비해당","-",VLOOKUP(G678,자격증backdata!A:E,5,0))</f>
        <v>한국사</v>
      </c>
      <c r="O678" s="29">
        <f>IF(L678="비해당","-",IF(M678=1,VLOOKUP(G678,자격증backdata!A:E,4,0),0))</f>
        <v>3</v>
      </c>
      <c r="P678" s="29">
        <f t="shared" si="62"/>
        <v>3</v>
      </c>
      <c r="Q678" s="29">
        <f t="shared" si="63"/>
        <v>5</v>
      </c>
      <c r="R678" s="29">
        <f t="shared" si="64"/>
        <v>8</v>
      </c>
      <c r="S678" s="29">
        <f t="shared" si="65"/>
        <v>0</v>
      </c>
    </row>
    <row r="679" spans="1:19" ht="39.950000000000003" customHeight="1" x14ac:dyDescent="0.3">
      <c r="A679" s="4">
        <f t="shared" si="60"/>
        <v>409</v>
      </c>
      <c r="B679" s="4" t="s">
        <v>11284</v>
      </c>
      <c r="C679" s="4" t="s">
        <v>10229</v>
      </c>
      <c r="D679" s="4" t="s">
        <v>317</v>
      </c>
      <c r="E679" s="28" t="s">
        <v>318</v>
      </c>
      <c r="F679" s="4">
        <f t="shared" si="61"/>
        <v>1</v>
      </c>
      <c r="G679" s="4" t="s">
        <v>458</v>
      </c>
      <c r="H679" s="4" t="s">
        <v>459</v>
      </c>
      <c r="I679" s="4" t="s">
        <v>11291</v>
      </c>
      <c r="J679" s="4" t="s">
        <v>11292</v>
      </c>
      <c r="L679" s="4" t="s">
        <v>312</v>
      </c>
      <c r="M679" s="4">
        <f>IF(L679="비해당","-",VLOOKUP(G679,자격증backdata!A:E,3,0))</f>
        <v>1</v>
      </c>
      <c r="N679" s="4" t="str">
        <f>IF(L679="비해당","-",VLOOKUP(G679,자격증backdata!A:E,5,0))</f>
        <v>국가기술</v>
      </c>
      <c r="O679" s="4">
        <f>IF(L679="비해당","-",IF(M679=1,VLOOKUP(G679,자격증backdata!A:E,4,0),0))</f>
        <v>5</v>
      </c>
      <c r="P679" s="4">
        <f t="shared" si="62"/>
        <v>5</v>
      </c>
      <c r="Q679" s="4">
        <f t="shared" si="63"/>
        <v>5</v>
      </c>
      <c r="R679" s="4">
        <f t="shared" si="64"/>
        <v>10</v>
      </c>
      <c r="S679" s="4">
        <f t="shared" si="65"/>
        <v>0</v>
      </c>
    </row>
    <row r="680" spans="1:19" ht="39.950000000000003" customHeight="1" x14ac:dyDescent="0.3">
      <c r="A680" s="4">
        <f t="shared" si="60"/>
        <v>409</v>
      </c>
      <c r="B680" s="4" t="s">
        <v>11284</v>
      </c>
      <c r="C680" s="4" t="s">
        <v>10229</v>
      </c>
      <c r="D680" s="4" t="s">
        <v>317</v>
      </c>
      <c r="E680" s="28" t="s">
        <v>318</v>
      </c>
      <c r="F680" s="4">
        <f t="shared" si="61"/>
        <v>2</v>
      </c>
      <c r="G680" s="4" t="s">
        <v>295</v>
      </c>
      <c r="H680" s="4" t="s">
        <v>296</v>
      </c>
      <c r="I680" s="4" t="s">
        <v>11293</v>
      </c>
      <c r="J680" s="4" t="s">
        <v>1912</v>
      </c>
      <c r="L680" s="4" t="s">
        <v>312</v>
      </c>
      <c r="M680" s="4">
        <f>IF(L680="비해당","-",VLOOKUP(G680,자격증backdata!A:E,3,0))</f>
        <v>1</v>
      </c>
      <c r="N680" s="4" t="str">
        <f>IF(L680="비해당","-",VLOOKUP(G680,자격증backdata!A:E,5,0))</f>
        <v>한국사</v>
      </c>
      <c r="O680" s="4">
        <f>IF(L680="비해당","-",IF(M680=1,VLOOKUP(G680,자격증backdata!A:E,4,0),0))</f>
        <v>5</v>
      </c>
      <c r="P680" s="4">
        <f t="shared" si="62"/>
        <v>5</v>
      </c>
      <c r="Q680" s="4">
        <f t="shared" si="63"/>
        <v>5</v>
      </c>
      <c r="R680" s="4">
        <f t="shared" si="64"/>
        <v>10</v>
      </c>
      <c r="S680" s="4">
        <f t="shared" si="65"/>
        <v>0</v>
      </c>
    </row>
    <row r="681" spans="1:19" ht="39.950000000000003" customHeight="1" x14ac:dyDescent="0.3">
      <c r="A681" s="29">
        <f t="shared" si="60"/>
        <v>410</v>
      </c>
      <c r="B681" s="29" t="s">
        <v>11327</v>
      </c>
      <c r="C681" s="29" t="s">
        <v>11328</v>
      </c>
      <c r="D681" s="4" t="s">
        <v>317</v>
      </c>
      <c r="E681" s="30" t="s">
        <v>318</v>
      </c>
      <c r="F681" s="29">
        <f t="shared" si="61"/>
        <v>1</v>
      </c>
      <c r="G681" s="29" t="s">
        <v>568</v>
      </c>
      <c r="H681" s="29" t="s">
        <v>11333</v>
      </c>
      <c r="I681" s="29" t="s">
        <v>11334</v>
      </c>
      <c r="J681" s="29" t="s">
        <v>11335</v>
      </c>
      <c r="L681" s="29" t="s">
        <v>312</v>
      </c>
      <c r="M681" s="29">
        <f>IF(L681="비해당","-",VLOOKUP(G681,자격증backdata!A:E,3,0))</f>
        <v>1</v>
      </c>
      <c r="N681" s="29" t="str">
        <f>IF(L681="비해당","-",VLOOKUP(G681,자격증backdata!A:E,5,0))</f>
        <v>국가기술</v>
      </c>
      <c r="O681" s="29">
        <f>IF(L681="비해당","-",IF(M681=1,VLOOKUP(G681,자격증backdata!A:E,4,0),0))</f>
        <v>3</v>
      </c>
      <c r="P681" s="29">
        <f t="shared" si="62"/>
        <v>0</v>
      </c>
      <c r="Q681" s="29">
        <f t="shared" si="63"/>
        <v>5</v>
      </c>
      <c r="R681" s="29">
        <f t="shared" si="64"/>
        <v>5</v>
      </c>
      <c r="S681" s="29">
        <f t="shared" si="65"/>
        <v>0</v>
      </c>
    </row>
    <row r="682" spans="1:19" ht="39.950000000000003" customHeight="1" x14ac:dyDescent="0.3">
      <c r="A682" s="29">
        <f t="shared" si="60"/>
        <v>410</v>
      </c>
      <c r="B682" s="29" t="s">
        <v>11327</v>
      </c>
      <c r="C682" s="29" t="s">
        <v>11328</v>
      </c>
      <c r="D682" s="4" t="s">
        <v>317</v>
      </c>
      <c r="E682" s="30" t="s">
        <v>318</v>
      </c>
      <c r="F682" s="29">
        <f t="shared" si="61"/>
        <v>2</v>
      </c>
      <c r="G682" s="29" t="s">
        <v>291</v>
      </c>
      <c r="H682" s="29" t="s">
        <v>292</v>
      </c>
      <c r="I682" s="29" t="s">
        <v>11336</v>
      </c>
      <c r="J682" s="29" t="s">
        <v>11337</v>
      </c>
      <c r="L682" s="29" t="s">
        <v>312</v>
      </c>
      <c r="M682" s="29">
        <f>IF(L682="비해당","-",VLOOKUP(G682,자격증backdata!A:E,3,0))</f>
        <v>1</v>
      </c>
      <c r="N682" s="29" t="str">
        <f>IF(L682="비해당","-",VLOOKUP(G682,자격증backdata!A:E,5,0))</f>
        <v>국가기술</v>
      </c>
      <c r="O682" s="29">
        <f>IF(L682="비해당","-",IF(M682=1,VLOOKUP(G682,자격증backdata!A:E,4,0),0))</f>
        <v>5</v>
      </c>
      <c r="P682" s="29">
        <f t="shared" si="62"/>
        <v>0</v>
      </c>
      <c r="Q682" s="29">
        <f t="shared" si="63"/>
        <v>5</v>
      </c>
      <c r="R682" s="29">
        <f t="shared" si="64"/>
        <v>5</v>
      </c>
      <c r="S682" s="29">
        <f t="shared" si="65"/>
        <v>0</v>
      </c>
    </row>
    <row r="683" spans="1:19" ht="39.950000000000003" customHeight="1" x14ac:dyDescent="0.3">
      <c r="A683" s="4">
        <f t="shared" si="60"/>
        <v>411</v>
      </c>
      <c r="B683" s="4" t="s">
        <v>11391</v>
      </c>
      <c r="C683" s="4" t="s">
        <v>11392</v>
      </c>
      <c r="D683" s="4" t="s">
        <v>317</v>
      </c>
      <c r="E683" s="28" t="s">
        <v>318</v>
      </c>
      <c r="F683" s="4">
        <f t="shared" si="61"/>
        <v>1</v>
      </c>
      <c r="G683" s="4" t="s">
        <v>11687</v>
      </c>
      <c r="H683" s="4" t="s">
        <v>277</v>
      </c>
      <c r="I683" s="4" t="s">
        <v>277</v>
      </c>
      <c r="J683" s="4" t="s">
        <v>277</v>
      </c>
      <c r="L683" s="4" t="s">
        <v>312</v>
      </c>
      <c r="M683" s="4">
        <f>IF(L683="비해당","-",VLOOKUP(G683,자격증backdata!A:E,3,0))</f>
        <v>0</v>
      </c>
      <c r="N683" s="4" t="str">
        <f>IF(L683="비해당","-",VLOOKUP(G683,자격증backdata!A:E,5,0))</f>
        <v>-</v>
      </c>
      <c r="O683" s="4">
        <f>IF(L683="비해당","-",IF(M683=1,VLOOKUP(G683,자격증backdata!A:E,4,0),0))</f>
        <v>0</v>
      </c>
      <c r="P683" s="4">
        <f t="shared" si="62"/>
        <v>0</v>
      </c>
      <c r="Q683" s="4">
        <f t="shared" si="63"/>
        <v>0</v>
      </c>
      <c r="R683" s="4">
        <f t="shared" si="64"/>
        <v>0</v>
      </c>
      <c r="S683" s="4">
        <f t="shared" si="65"/>
        <v>0</v>
      </c>
    </row>
    <row r="684" spans="1:19" ht="39.950000000000003" customHeight="1" x14ac:dyDescent="0.3">
      <c r="A684" s="29">
        <f t="shared" si="60"/>
        <v>412</v>
      </c>
      <c r="B684" s="29" t="s">
        <v>11462</v>
      </c>
      <c r="C684" s="29" t="s">
        <v>11463</v>
      </c>
      <c r="D684" s="4" t="s">
        <v>317</v>
      </c>
      <c r="E684" s="30" t="s">
        <v>318</v>
      </c>
      <c r="F684" s="29">
        <f t="shared" si="61"/>
        <v>1</v>
      </c>
      <c r="G684" s="29" t="s">
        <v>295</v>
      </c>
      <c r="H684" s="29" t="s">
        <v>296</v>
      </c>
      <c r="I684" s="29" t="s">
        <v>11469</v>
      </c>
      <c r="J684" s="29" t="s">
        <v>3098</v>
      </c>
      <c r="L684" s="29" t="s">
        <v>312</v>
      </c>
      <c r="M684" s="29">
        <f>IF(L684="비해당","-",VLOOKUP(G684,자격증backdata!A:E,3,0))</f>
        <v>1</v>
      </c>
      <c r="N684" s="29" t="str">
        <f>IF(L684="비해당","-",VLOOKUP(G684,자격증backdata!A:E,5,0))</f>
        <v>한국사</v>
      </c>
      <c r="O684" s="29">
        <f>IF(L684="비해당","-",IF(M684=1,VLOOKUP(G684,자격증backdata!A:E,4,0),0))</f>
        <v>5</v>
      </c>
      <c r="P684" s="29">
        <f t="shared" si="62"/>
        <v>5</v>
      </c>
      <c r="Q684" s="29">
        <f t="shared" si="63"/>
        <v>0</v>
      </c>
      <c r="R684" s="29">
        <f t="shared" si="64"/>
        <v>5</v>
      </c>
      <c r="S684" s="29">
        <f t="shared" si="65"/>
        <v>0</v>
      </c>
    </row>
    <row r="685" spans="1:19" ht="39.950000000000003" customHeight="1" x14ac:dyDescent="0.3">
      <c r="A685" s="4">
        <f t="shared" si="60"/>
        <v>413</v>
      </c>
      <c r="B685" s="4" t="s">
        <v>11540</v>
      </c>
      <c r="C685" s="4" t="s">
        <v>11541</v>
      </c>
      <c r="D685" s="4" t="s">
        <v>317</v>
      </c>
      <c r="E685" s="28" t="s">
        <v>318</v>
      </c>
      <c r="F685" s="4">
        <f t="shared" si="61"/>
        <v>1</v>
      </c>
      <c r="G685" s="4" t="s">
        <v>612</v>
      </c>
      <c r="H685" s="4" t="s">
        <v>296</v>
      </c>
      <c r="I685" s="4" t="s">
        <v>11548</v>
      </c>
      <c r="J685" s="4" t="s">
        <v>600</v>
      </c>
      <c r="L685" s="4" t="s">
        <v>312</v>
      </c>
      <c r="M685" s="4">
        <f>IF(L685="비해당","-",VLOOKUP(G685,자격증backdata!A:E,3,0))</f>
        <v>1</v>
      </c>
      <c r="N685" s="4" t="str">
        <f>IF(L685="비해당","-",VLOOKUP(G685,자격증backdata!A:E,5,0))</f>
        <v>한국사</v>
      </c>
      <c r="O685" s="4">
        <f>IF(L685="비해당","-",IF(M685=1,VLOOKUP(G685,자격증backdata!A:E,4,0),0))</f>
        <v>1</v>
      </c>
      <c r="P685" s="4">
        <f t="shared" si="62"/>
        <v>1</v>
      </c>
      <c r="Q685" s="4">
        <f t="shared" si="63"/>
        <v>3</v>
      </c>
      <c r="R685" s="4">
        <f t="shared" si="64"/>
        <v>4</v>
      </c>
      <c r="S685" s="4">
        <f t="shared" si="65"/>
        <v>0</v>
      </c>
    </row>
    <row r="686" spans="1:19" ht="39.950000000000003" customHeight="1" x14ac:dyDescent="0.3">
      <c r="A686" s="4">
        <f t="shared" si="60"/>
        <v>413</v>
      </c>
      <c r="B686" s="4" t="s">
        <v>11540</v>
      </c>
      <c r="C686" s="4" t="s">
        <v>11541</v>
      </c>
      <c r="D686" s="4" t="s">
        <v>317</v>
      </c>
      <c r="E686" s="28" t="s">
        <v>318</v>
      </c>
      <c r="F686" s="4">
        <f t="shared" si="61"/>
        <v>2</v>
      </c>
      <c r="G686" s="4" t="s">
        <v>568</v>
      </c>
      <c r="H686" s="4" t="s">
        <v>1170</v>
      </c>
      <c r="I686" s="4" t="s">
        <v>11549</v>
      </c>
      <c r="J686" s="4" t="s">
        <v>11550</v>
      </c>
      <c r="L686" s="4" t="s">
        <v>312</v>
      </c>
      <c r="M686" s="4">
        <f>IF(L686="비해당","-",VLOOKUP(G686,자격증backdata!A:E,3,0))</f>
        <v>1</v>
      </c>
      <c r="N686" s="4" t="str">
        <f>IF(L686="비해당","-",VLOOKUP(G686,자격증backdata!A:E,5,0))</f>
        <v>국가기술</v>
      </c>
      <c r="O686" s="4">
        <f>IF(L686="비해당","-",IF(M686=1,VLOOKUP(G686,자격증backdata!A:E,4,0),0))</f>
        <v>3</v>
      </c>
      <c r="P686" s="4">
        <f t="shared" si="62"/>
        <v>1</v>
      </c>
      <c r="Q686" s="4">
        <f t="shared" si="63"/>
        <v>3</v>
      </c>
      <c r="R686" s="4">
        <f t="shared" si="64"/>
        <v>4</v>
      </c>
      <c r="S686" s="4">
        <f t="shared" si="65"/>
        <v>0</v>
      </c>
    </row>
    <row r="687" spans="1:19" ht="39.950000000000003" customHeight="1" x14ac:dyDescent="0.3">
      <c r="A687" s="29">
        <f t="shared" si="60"/>
        <v>414</v>
      </c>
      <c r="B687" s="29" t="s">
        <v>11551</v>
      </c>
      <c r="C687" s="29" t="s">
        <v>11552</v>
      </c>
      <c r="D687" s="4" t="s">
        <v>317</v>
      </c>
      <c r="E687" s="30" t="s">
        <v>318</v>
      </c>
      <c r="F687" s="29">
        <f t="shared" si="61"/>
        <v>1</v>
      </c>
      <c r="G687" s="29" t="s">
        <v>568</v>
      </c>
      <c r="H687" s="29" t="s">
        <v>459</v>
      </c>
      <c r="I687" s="29" t="s">
        <v>11558</v>
      </c>
      <c r="J687" s="29" t="s">
        <v>3712</v>
      </c>
      <c r="L687" s="29" t="s">
        <v>312</v>
      </c>
      <c r="M687" s="29">
        <f>IF(L687="비해당","-",VLOOKUP(G687,자격증backdata!A:E,3,0))</f>
        <v>1</v>
      </c>
      <c r="N687" s="29" t="str">
        <f>IF(L687="비해당","-",VLOOKUP(G687,자격증backdata!A:E,5,0))</f>
        <v>국가기술</v>
      </c>
      <c r="O687" s="29">
        <f>IF(L687="비해당","-",IF(M687=1,VLOOKUP(G687,자격증backdata!A:E,4,0),0))</f>
        <v>3</v>
      </c>
      <c r="P687" s="29">
        <f t="shared" si="62"/>
        <v>0</v>
      </c>
      <c r="Q687" s="29">
        <f t="shared" si="63"/>
        <v>3</v>
      </c>
      <c r="R687" s="29">
        <f t="shared" si="64"/>
        <v>3</v>
      </c>
      <c r="S687" s="29">
        <f t="shared" si="65"/>
        <v>0</v>
      </c>
    </row>
    <row r="688" spans="1:19" ht="39.950000000000003" customHeight="1" x14ac:dyDescent="0.3">
      <c r="A688" s="4">
        <f t="shared" si="60"/>
        <v>415</v>
      </c>
      <c r="B688" s="4" t="s">
        <v>11597</v>
      </c>
      <c r="C688" s="4" t="s">
        <v>11598</v>
      </c>
      <c r="D688" s="4" t="s">
        <v>317</v>
      </c>
      <c r="E688" s="28" t="s">
        <v>318</v>
      </c>
      <c r="F688" s="4">
        <f t="shared" si="61"/>
        <v>1</v>
      </c>
      <c r="G688" s="4" t="s">
        <v>1622</v>
      </c>
      <c r="H688" s="4" t="s">
        <v>1623</v>
      </c>
      <c r="I688" s="4" t="s">
        <v>11604</v>
      </c>
      <c r="J688" s="4" t="s">
        <v>1757</v>
      </c>
      <c r="L688" s="4" t="s">
        <v>312</v>
      </c>
      <c r="M688" s="4">
        <f>IF(L688="비해당","-",VLOOKUP(G688,자격증backdata!A:E,3,0))</f>
        <v>0</v>
      </c>
      <c r="N688" s="4" t="str">
        <f>IF(L688="비해당","-",VLOOKUP(G688,자격증backdata!A:E,5,0))</f>
        <v>-</v>
      </c>
      <c r="O688" s="4">
        <f>IF(L688="비해당","-",IF(M688=1,VLOOKUP(G688,자격증backdata!A:E,4,0),0))</f>
        <v>0</v>
      </c>
      <c r="P688" s="4">
        <f t="shared" si="62"/>
        <v>0</v>
      </c>
      <c r="Q688" s="4">
        <f t="shared" si="63"/>
        <v>3</v>
      </c>
      <c r="R688" s="4">
        <f t="shared" si="64"/>
        <v>3</v>
      </c>
      <c r="S688" s="4">
        <f t="shared" si="65"/>
        <v>0</v>
      </c>
    </row>
    <row r="689" spans="1:19" ht="39.950000000000003" customHeight="1" x14ac:dyDescent="0.3">
      <c r="A689" s="4">
        <f t="shared" si="60"/>
        <v>415</v>
      </c>
      <c r="B689" s="4" t="s">
        <v>11597</v>
      </c>
      <c r="C689" s="4" t="s">
        <v>11598</v>
      </c>
      <c r="D689" s="4" t="s">
        <v>317</v>
      </c>
      <c r="E689" s="28" t="s">
        <v>318</v>
      </c>
      <c r="F689" s="4">
        <f t="shared" si="61"/>
        <v>2</v>
      </c>
      <c r="G689" s="4" t="s">
        <v>780</v>
      </c>
      <c r="H689" s="4" t="s">
        <v>572</v>
      </c>
      <c r="I689" s="4" t="s">
        <v>11605</v>
      </c>
      <c r="J689" s="4" t="s">
        <v>10194</v>
      </c>
      <c r="L689" s="4" t="s">
        <v>312</v>
      </c>
      <c r="M689" s="4">
        <f>IF(L689="비해당","-",VLOOKUP(G689,자격증backdata!A:E,3,0))</f>
        <v>1</v>
      </c>
      <c r="N689" s="4" t="str">
        <f>IF(L689="비해당","-",VLOOKUP(G689,자격증backdata!A:E,5,0))</f>
        <v>국가기술</v>
      </c>
      <c r="O689" s="4">
        <f>IF(L689="비해당","-",IF(M689=1,VLOOKUP(G689,자격증backdata!A:E,4,0),0))</f>
        <v>3</v>
      </c>
      <c r="P689" s="4">
        <f t="shared" si="62"/>
        <v>0</v>
      </c>
      <c r="Q689" s="4">
        <f t="shared" si="63"/>
        <v>3</v>
      </c>
      <c r="R689" s="4">
        <f t="shared" si="64"/>
        <v>3</v>
      </c>
      <c r="S689" s="4">
        <f t="shared" si="65"/>
        <v>0</v>
      </c>
    </row>
    <row r="690" spans="1:19" ht="39.950000000000003" customHeight="1" x14ac:dyDescent="0.3">
      <c r="A690" s="29">
        <f t="shared" si="60"/>
        <v>416</v>
      </c>
      <c r="B690" s="29" t="s">
        <v>483</v>
      </c>
      <c r="C690" s="29" t="s">
        <v>484</v>
      </c>
      <c r="D690" s="4" t="s">
        <v>485</v>
      </c>
      <c r="E690" s="30" t="s">
        <v>486</v>
      </c>
      <c r="F690" s="29">
        <f t="shared" si="61"/>
        <v>1</v>
      </c>
      <c r="G690" s="29" t="s">
        <v>295</v>
      </c>
      <c r="H690" s="29" t="s">
        <v>296</v>
      </c>
      <c r="I690" s="29" t="s">
        <v>499</v>
      </c>
      <c r="J690" s="29" t="s">
        <v>500</v>
      </c>
      <c r="L690" s="29" t="s">
        <v>312</v>
      </c>
      <c r="M690" s="29">
        <f>IF(L690="비해당","-",VLOOKUP(G690,자격증backdata!A:E,3,0))</f>
        <v>1</v>
      </c>
      <c r="N690" s="29" t="str">
        <f>IF(L690="비해당","-",VLOOKUP(G690,자격증backdata!A:E,5,0))</f>
        <v>한국사</v>
      </c>
      <c r="O690" s="29">
        <f>IF(L690="비해당","-",IF(M690=1,VLOOKUP(G690,자격증backdata!A:E,4,0),0))</f>
        <v>5</v>
      </c>
      <c r="P690" s="29">
        <f t="shared" si="62"/>
        <v>5</v>
      </c>
      <c r="Q690" s="29">
        <f t="shared" si="63"/>
        <v>0</v>
      </c>
      <c r="R690" s="29">
        <f t="shared" si="64"/>
        <v>5</v>
      </c>
      <c r="S690" s="29">
        <f t="shared" si="65"/>
        <v>0</v>
      </c>
    </row>
    <row r="691" spans="1:19" ht="39.950000000000003" customHeight="1" x14ac:dyDescent="0.3">
      <c r="A691" s="4">
        <f t="shared" si="60"/>
        <v>417</v>
      </c>
      <c r="B691" s="4" t="s">
        <v>750</v>
      </c>
      <c r="C691" s="4" t="s">
        <v>751</v>
      </c>
      <c r="D691" s="4" t="s">
        <v>485</v>
      </c>
      <c r="E691" s="28" t="s">
        <v>486</v>
      </c>
      <c r="F691" s="4">
        <f t="shared" si="61"/>
        <v>1</v>
      </c>
      <c r="G691" s="4" t="s">
        <v>295</v>
      </c>
      <c r="H691" s="4" t="s">
        <v>296</v>
      </c>
      <c r="I691" s="4" t="s">
        <v>761</v>
      </c>
      <c r="J691" s="4" t="s">
        <v>324</v>
      </c>
      <c r="L691" s="4" t="s">
        <v>312</v>
      </c>
      <c r="M691" s="4">
        <f>IF(L691="비해당","-",VLOOKUP(G691,자격증backdata!A:E,3,0))</f>
        <v>1</v>
      </c>
      <c r="N691" s="4" t="str">
        <f>IF(L691="비해당","-",VLOOKUP(G691,자격증backdata!A:E,5,0))</f>
        <v>한국사</v>
      </c>
      <c r="O691" s="4">
        <f>IF(L691="비해당","-",IF(M691=1,VLOOKUP(G691,자격증backdata!A:E,4,0),0))</f>
        <v>5</v>
      </c>
      <c r="P691" s="4">
        <f t="shared" si="62"/>
        <v>5</v>
      </c>
      <c r="Q691" s="4">
        <f t="shared" si="63"/>
        <v>5</v>
      </c>
      <c r="R691" s="4">
        <f t="shared" si="64"/>
        <v>10</v>
      </c>
      <c r="S691" s="4">
        <f t="shared" si="65"/>
        <v>0</v>
      </c>
    </row>
    <row r="692" spans="1:19" ht="39.950000000000003" customHeight="1" x14ac:dyDescent="0.3">
      <c r="A692" s="4">
        <f t="shared" si="60"/>
        <v>417</v>
      </c>
      <c r="B692" s="4" t="s">
        <v>750</v>
      </c>
      <c r="C692" s="4" t="s">
        <v>751</v>
      </c>
      <c r="D692" s="4" t="s">
        <v>485</v>
      </c>
      <c r="E692" s="28" t="s">
        <v>486</v>
      </c>
      <c r="F692" s="4">
        <f t="shared" si="61"/>
        <v>2</v>
      </c>
      <c r="G692" s="4" t="s">
        <v>458</v>
      </c>
      <c r="H692" s="4" t="s">
        <v>459</v>
      </c>
      <c r="I692" s="4" t="s">
        <v>762</v>
      </c>
      <c r="J692" s="4" t="s">
        <v>763</v>
      </c>
      <c r="L692" s="4" t="s">
        <v>312</v>
      </c>
      <c r="M692" s="4">
        <f>IF(L692="비해당","-",VLOOKUP(G692,자격증backdata!A:E,3,0))</f>
        <v>1</v>
      </c>
      <c r="N692" s="4" t="str">
        <f>IF(L692="비해당","-",VLOOKUP(G692,자격증backdata!A:E,5,0))</f>
        <v>국가기술</v>
      </c>
      <c r="O692" s="4">
        <f>IF(L692="비해당","-",IF(M692=1,VLOOKUP(G692,자격증backdata!A:E,4,0),0))</f>
        <v>5</v>
      </c>
      <c r="P692" s="4">
        <f t="shared" si="62"/>
        <v>5</v>
      </c>
      <c r="Q692" s="4">
        <f t="shared" si="63"/>
        <v>5</v>
      </c>
      <c r="R692" s="4">
        <f t="shared" si="64"/>
        <v>10</v>
      </c>
      <c r="S692" s="4">
        <f t="shared" si="65"/>
        <v>0</v>
      </c>
    </row>
    <row r="693" spans="1:19" ht="39.950000000000003" customHeight="1" x14ac:dyDescent="0.3">
      <c r="A693" s="29">
        <f t="shared" si="60"/>
        <v>418</v>
      </c>
      <c r="B693" s="29" t="s">
        <v>855</v>
      </c>
      <c r="C693" s="29" t="s">
        <v>856</v>
      </c>
      <c r="D693" s="4" t="s">
        <v>485</v>
      </c>
      <c r="E693" s="30" t="s">
        <v>486</v>
      </c>
      <c r="F693" s="29">
        <f t="shared" si="61"/>
        <v>1</v>
      </c>
      <c r="G693" s="29" t="s">
        <v>803</v>
      </c>
      <c r="H693" s="29" t="s">
        <v>868</v>
      </c>
      <c r="I693" s="29" t="s">
        <v>869</v>
      </c>
      <c r="J693" s="29" t="s">
        <v>805</v>
      </c>
      <c r="L693" s="29" t="s">
        <v>312</v>
      </c>
      <c r="M693" s="29">
        <f>IF(L693="비해당","-",VLOOKUP(G693,자격증backdata!A:E,3,0))</f>
        <v>1</v>
      </c>
      <c r="N693" s="29" t="str">
        <f>IF(L693="비해당","-",VLOOKUP(G693,자격증backdata!A:E,5,0))</f>
        <v>한국사</v>
      </c>
      <c r="O693" s="29">
        <f>IF(L693="비해당","-",IF(M693=1,VLOOKUP(G693,자격증backdata!A:E,4,0),0))</f>
        <v>3</v>
      </c>
      <c r="P693" s="29">
        <f t="shared" si="62"/>
        <v>3</v>
      </c>
      <c r="Q693" s="29">
        <f t="shared" si="63"/>
        <v>0</v>
      </c>
      <c r="R693" s="29">
        <f t="shared" si="64"/>
        <v>3</v>
      </c>
      <c r="S693" s="29">
        <f t="shared" si="65"/>
        <v>0</v>
      </c>
    </row>
    <row r="694" spans="1:19" ht="39.950000000000003" customHeight="1" x14ac:dyDescent="0.3">
      <c r="A694" s="4">
        <f t="shared" si="60"/>
        <v>419</v>
      </c>
      <c r="B694" s="4" t="s">
        <v>1066</v>
      </c>
      <c r="C694" s="4" t="s">
        <v>1067</v>
      </c>
      <c r="D694" s="4" t="s">
        <v>485</v>
      </c>
      <c r="E694" s="28" t="s">
        <v>486</v>
      </c>
      <c r="F694" s="4">
        <f t="shared" si="61"/>
        <v>1</v>
      </c>
      <c r="G694" s="4" t="s">
        <v>11687</v>
      </c>
      <c r="H694" s="4" t="s">
        <v>277</v>
      </c>
      <c r="I694" s="4" t="s">
        <v>277</v>
      </c>
      <c r="J694" s="4" t="s">
        <v>277</v>
      </c>
      <c r="L694" s="4" t="s">
        <v>312</v>
      </c>
      <c r="M694" s="4">
        <f>IF(L694="비해당","-",VLOOKUP(G694,자격증backdata!A:E,3,0))</f>
        <v>0</v>
      </c>
      <c r="N694" s="4" t="str">
        <f>IF(L694="비해당","-",VLOOKUP(G694,자격증backdata!A:E,5,0))</f>
        <v>-</v>
      </c>
      <c r="O694" s="4">
        <f>IF(L694="비해당","-",IF(M694=1,VLOOKUP(G694,자격증backdata!A:E,4,0),0))</f>
        <v>0</v>
      </c>
      <c r="P694" s="4">
        <f t="shared" si="62"/>
        <v>0</v>
      </c>
      <c r="Q694" s="4">
        <f t="shared" si="63"/>
        <v>0</v>
      </c>
      <c r="R694" s="4">
        <f t="shared" si="64"/>
        <v>0</v>
      </c>
      <c r="S694" s="4">
        <f t="shared" si="65"/>
        <v>0</v>
      </c>
    </row>
    <row r="695" spans="1:19" ht="39.950000000000003" customHeight="1" x14ac:dyDescent="0.3">
      <c r="A695" s="29">
        <f t="shared" si="60"/>
        <v>420</v>
      </c>
      <c r="B695" s="29" t="s">
        <v>1344</v>
      </c>
      <c r="C695" s="29" t="s">
        <v>1345</v>
      </c>
      <c r="D695" s="4" t="s">
        <v>485</v>
      </c>
      <c r="E695" s="30" t="s">
        <v>486</v>
      </c>
      <c r="F695" s="29">
        <f t="shared" si="61"/>
        <v>1</v>
      </c>
      <c r="G695" s="29" t="s">
        <v>11687</v>
      </c>
      <c r="H695" s="29" t="s">
        <v>277</v>
      </c>
      <c r="I695" s="29" t="s">
        <v>277</v>
      </c>
      <c r="J695" s="29" t="s">
        <v>277</v>
      </c>
      <c r="L695" s="29" t="s">
        <v>312</v>
      </c>
      <c r="M695" s="29">
        <f>IF(L695="비해당","-",VLOOKUP(G695,자격증backdata!A:E,3,0))</f>
        <v>0</v>
      </c>
      <c r="N695" s="29" t="str">
        <f>IF(L695="비해당","-",VLOOKUP(G695,자격증backdata!A:E,5,0))</f>
        <v>-</v>
      </c>
      <c r="O695" s="29">
        <f>IF(L695="비해당","-",IF(M695=1,VLOOKUP(G695,자격증backdata!A:E,4,0),0))</f>
        <v>0</v>
      </c>
      <c r="P695" s="29">
        <f t="shared" si="62"/>
        <v>0</v>
      </c>
      <c r="Q695" s="29">
        <f t="shared" si="63"/>
        <v>0</v>
      </c>
      <c r="R695" s="29">
        <f t="shared" si="64"/>
        <v>0</v>
      </c>
      <c r="S695" s="29">
        <f t="shared" si="65"/>
        <v>0</v>
      </c>
    </row>
    <row r="696" spans="1:19" ht="39.950000000000003" customHeight="1" x14ac:dyDescent="0.3">
      <c r="A696" s="4">
        <f t="shared" si="60"/>
        <v>421</v>
      </c>
      <c r="B696" s="4" t="s">
        <v>1819</v>
      </c>
      <c r="C696" s="4" t="s">
        <v>1820</v>
      </c>
      <c r="D696" s="4" t="s">
        <v>485</v>
      </c>
      <c r="E696" s="28" t="s">
        <v>486</v>
      </c>
      <c r="F696" s="4">
        <f t="shared" si="61"/>
        <v>1</v>
      </c>
      <c r="G696" s="4" t="s">
        <v>11687</v>
      </c>
      <c r="H696" s="4" t="s">
        <v>277</v>
      </c>
      <c r="I696" s="4" t="s">
        <v>277</v>
      </c>
      <c r="J696" s="4" t="s">
        <v>277</v>
      </c>
      <c r="L696" s="4" t="s">
        <v>312</v>
      </c>
      <c r="M696" s="4">
        <f>IF(L696="비해당","-",VLOOKUP(G696,자격증backdata!A:E,3,0))</f>
        <v>0</v>
      </c>
      <c r="N696" s="4" t="str">
        <f>IF(L696="비해당","-",VLOOKUP(G696,자격증backdata!A:E,5,0))</f>
        <v>-</v>
      </c>
      <c r="O696" s="4">
        <f>IF(L696="비해당","-",IF(M696=1,VLOOKUP(G696,자격증backdata!A:E,4,0),0))</f>
        <v>0</v>
      </c>
      <c r="P696" s="4">
        <f t="shared" si="62"/>
        <v>0</v>
      </c>
      <c r="Q696" s="4">
        <f t="shared" si="63"/>
        <v>0</v>
      </c>
      <c r="R696" s="4">
        <f t="shared" si="64"/>
        <v>0</v>
      </c>
      <c r="S696" s="4">
        <f t="shared" si="65"/>
        <v>0</v>
      </c>
    </row>
    <row r="697" spans="1:19" ht="39.950000000000003" customHeight="1" x14ac:dyDescent="0.3">
      <c r="A697" s="29">
        <f t="shared" si="60"/>
        <v>422</v>
      </c>
      <c r="B697" s="29" t="s">
        <v>2055</v>
      </c>
      <c r="C697" s="29" t="s">
        <v>2056</v>
      </c>
      <c r="D697" s="4" t="s">
        <v>485</v>
      </c>
      <c r="E697" s="30" t="s">
        <v>486</v>
      </c>
      <c r="F697" s="29">
        <f t="shared" si="61"/>
        <v>1</v>
      </c>
      <c r="G697" s="29" t="s">
        <v>11687</v>
      </c>
      <c r="H697" s="29" t="s">
        <v>277</v>
      </c>
      <c r="I697" s="29" t="s">
        <v>277</v>
      </c>
      <c r="J697" s="29" t="s">
        <v>277</v>
      </c>
      <c r="L697" s="29" t="s">
        <v>312</v>
      </c>
      <c r="M697" s="29">
        <f>IF(L697="비해당","-",VLOOKUP(G697,자격증backdata!A:E,3,0))</f>
        <v>0</v>
      </c>
      <c r="N697" s="29" t="str">
        <f>IF(L697="비해당","-",VLOOKUP(G697,자격증backdata!A:E,5,0))</f>
        <v>-</v>
      </c>
      <c r="O697" s="29">
        <f>IF(L697="비해당","-",IF(M697=1,VLOOKUP(G697,자격증backdata!A:E,4,0),0))</f>
        <v>0</v>
      </c>
      <c r="P697" s="29">
        <f t="shared" si="62"/>
        <v>0</v>
      </c>
      <c r="Q697" s="29">
        <f t="shared" si="63"/>
        <v>0</v>
      </c>
      <c r="R697" s="29">
        <f t="shared" si="64"/>
        <v>0</v>
      </c>
      <c r="S697" s="29">
        <f t="shared" si="65"/>
        <v>0</v>
      </c>
    </row>
    <row r="698" spans="1:19" ht="39.950000000000003" customHeight="1" x14ac:dyDescent="0.3">
      <c r="A698" s="4">
        <f t="shared" si="60"/>
        <v>423</v>
      </c>
      <c r="B698" s="4" t="s">
        <v>2328</v>
      </c>
      <c r="C698" s="4" t="s">
        <v>2329</v>
      </c>
      <c r="D698" s="4" t="s">
        <v>485</v>
      </c>
      <c r="E698" s="28" t="s">
        <v>486</v>
      </c>
      <c r="F698" s="4">
        <f t="shared" si="61"/>
        <v>1</v>
      </c>
      <c r="G698" s="4" t="s">
        <v>295</v>
      </c>
      <c r="H698" s="4" t="s">
        <v>296</v>
      </c>
      <c r="I698" s="4" t="s">
        <v>2336</v>
      </c>
      <c r="J698" s="4" t="s">
        <v>1603</v>
      </c>
      <c r="L698" s="4" t="s">
        <v>312</v>
      </c>
      <c r="M698" s="4">
        <f>IF(L698="비해당","-",VLOOKUP(G698,자격증backdata!A:E,3,0))</f>
        <v>1</v>
      </c>
      <c r="N698" s="4" t="str">
        <f>IF(L698="비해당","-",VLOOKUP(G698,자격증backdata!A:E,5,0))</f>
        <v>한국사</v>
      </c>
      <c r="O698" s="4">
        <f>IF(L698="비해당","-",IF(M698=1,VLOOKUP(G698,자격증backdata!A:E,4,0),0))</f>
        <v>5</v>
      </c>
      <c r="P698" s="4">
        <f t="shared" si="62"/>
        <v>5</v>
      </c>
      <c r="Q698" s="4">
        <f t="shared" si="63"/>
        <v>5</v>
      </c>
      <c r="R698" s="4">
        <f t="shared" si="64"/>
        <v>10</v>
      </c>
      <c r="S698" s="4">
        <f t="shared" si="65"/>
        <v>0</v>
      </c>
    </row>
    <row r="699" spans="1:19" ht="39.950000000000003" customHeight="1" x14ac:dyDescent="0.3">
      <c r="A699" s="4">
        <f t="shared" si="60"/>
        <v>423</v>
      </c>
      <c r="B699" s="4" t="s">
        <v>2328</v>
      </c>
      <c r="C699" s="4" t="s">
        <v>2329</v>
      </c>
      <c r="D699" s="4" t="s">
        <v>485</v>
      </c>
      <c r="E699" s="28" t="s">
        <v>486</v>
      </c>
      <c r="F699" s="4">
        <f t="shared" si="61"/>
        <v>2</v>
      </c>
      <c r="G699" s="4" t="s">
        <v>458</v>
      </c>
      <c r="H699" s="4" t="s">
        <v>459</v>
      </c>
      <c r="I699" s="4" t="s">
        <v>2337</v>
      </c>
      <c r="J699" s="4" t="s">
        <v>2338</v>
      </c>
      <c r="L699" s="4" t="s">
        <v>312</v>
      </c>
      <c r="M699" s="4">
        <f>IF(L699="비해당","-",VLOOKUP(G699,자격증backdata!A:E,3,0))</f>
        <v>1</v>
      </c>
      <c r="N699" s="4" t="str">
        <f>IF(L699="비해당","-",VLOOKUP(G699,자격증backdata!A:E,5,0))</f>
        <v>국가기술</v>
      </c>
      <c r="O699" s="4">
        <f>IF(L699="비해당","-",IF(M699=1,VLOOKUP(G699,자격증backdata!A:E,4,0),0))</f>
        <v>5</v>
      </c>
      <c r="P699" s="4">
        <f t="shared" si="62"/>
        <v>5</v>
      </c>
      <c r="Q699" s="4">
        <f t="shared" si="63"/>
        <v>5</v>
      </c>
      <c r="R699" s="4">
        <f t="shared" si="64"/>
        <v>10</v>
      </c>
      <c r="S699" s="4">
        <f t="shared" si="65"/>
        <v>0</v>
      </c>
    </row>
    <row r="700" spans="1:19" ht="39.950000000000003" customHeight="1" x14ac:dyDescent="0.3">
      <c r="A700" s="29">
        <f t="shared" si="60"/>
        <v>424</v>
      </c>
      <c r="B700" s="29" t="s">
        <v>3014</v>
      </c>
      <c r="C700" s="29" t="s">
        <v>3015</v>
      </c>
      <c r="D700" s="4" t="s">
        <v>485</v>
      </c>
      <c r="E700" s="30" t="s">
        <v>486</v>
      </c>
      <c r="F700" s="29">
        <f t="shared" si="61"/>
        <v>1</v>
      </c>
      <c r="G700" s="29" t="s">
        <v>568</v>
      </c>
      <c r="H700" s="29" t="s">
        <v>459</v>
      </c>
      <c r="I700" s="29" t="s">
        <v>3026</v>
      </c>
      <c r="J700" s="29" t="s">
        <v>3027</v>
      </c>
      <c r="L700" s="29" t="s">
        <v>312</v>
      </c>
      <c r="M700" s="29">
        <f>IF(L700="비해당","-",VLOOKUP(G700,자격증backdata!A:E,3,0))</f>
        <v>1</v>
      </c>
      <c r="N700" s="29" t="str">
        <f>IF(L700="비해당","-",VLOOKUP(G700,자격증backdata!A:E,5,0))</f>
        <v>국가기술</v>
      </c>
      <c r="O700" s="29">
        <f>IF(L700="비해당","-",IF(M700=1,VLOOKUP(G700,자격증backdata!A:E,4,0),0))</f>
        <v>3</v>
      </c>
      <c r="P700" s="29">
        <f t="shared" si="62"/>
        <v>0</v>
      </c>
      <c r="Q700" s="29">
        <f t="shared" si="63"/>
        <v>3</v>
      </c>
      <c r="R700" s="29">
        <f t="shared" si="64"/>
        <v>3</v>
      </c>
      <c r="S700" s="29">
        <f t="shared" si="65"/>
        <v>0</v>
      </c>
    </row>
    <row r="701" spans="1:19" ht="39.950000000000003" customHeight="1" x14ac:dyDescent="0.3">
      <c r="A701" s="29">
        <f t="shared" si="60"/>
        <v>424</v>
      </c>
      <c r="B701" s="29" t="s">
        <v>3014</v>
      </c>
      <c r="C701" s="29" t="s">
        <v>3015</v>
      </c>
      <c r="D701" s="4" t="s">
        <v>485</v>
      </c>
      <c r="E701" s="30" t="s">
        <v>486</v>
      </c>
      <c r="F701" s="29">
        <f t="shared" si="61"/>
        <v>2</v>
      </c>
      <c r="G701" s="29" t="s">
        <v>3028</v>
      </c>
      <c r="H701" s="29" t="s">
        <v>2392</v>
      </c>
      <c r="I701" s="29" t="s">
        <v>277</v>
      </c>
      <c r="J701" s="29" t="s">
        <v>2834</v>
      </c>
      <c r="L701" s="29" t="s">
        <v>312</v>
      </c>
      <c r="M701" s="29">
        <f>IF(L701="비해당","-",VLOOKUP(G701,자격증backdata!A:E,3,0))</f>
        <v>0</v>
      </c>
      <c r="N701" s="29" t="str">
        <f>IF(L701="비해당","-",VLOOKUP(G701,자격증backdata!A:E,5,0))</f>
        <v>-</v>
      </c>
      <c r="O701" s="29">
        <f>IF(L701="비해당","-",IF(M701=1,VLOOKUP(G701,자격증backdata!A:E,4,0),0))</f>
        <v>0</v>
      </c>
      <c r="P701" s="29">
        <f t="shared" si="62"/>
        <v>0</v>
      </c>
      <c r="Q701" s="29">
        <f t="shared" si="63"/>
        <v>3</v>
      </c>
      <c r="R701" s="29">
        <f t="shared" si="64"/>
        <v>3</v>
      </c>
      <c r="S701" s="29">
        <f t="shared" si="65"/>
        <v>0</v>
      </c>
    </row>
    <row r="702" spans="1:19" ht="39.950000000000003" customHeight="1" x14ac:dyDescent="0.3">
      <c r="A702" s="4">
        <f t="shared" si="60"/>
        <v>425</v>
      </c>
      <c r="B702" s="4" t="s">
        <v>3756</v>
      </c>
      <c r="C702" s="4" t="s">
        <v>3757</v>
      </c>
      <c r="D702" s="4" t="s">
        <v>485</v>
      </c>
      <c r="E702" s="28" t="s">
        <v>486</v>
      </c>
      <c r="F702" s="4">
        <f t="shared" si="61"/>
        <v>1</v>
      </c>
      <c r="G702" s="4" t="s">
        <v>295</v>
      </c>
      <c r="H702" s="4" t="s">
        <v>296</v>
      </c>
      <c r="I702" s="4" t="s">
        <v>3765</v>
      </c>
      <c r="J702" s="4" t="s">
        <v>500</v>
      </c>
      <c r="L702" s="4" t="s">
        <v>312</v>
      </c>
      <c r="M702" s="4">
        <f>IF(L702="비해당","-",VLOOKUP(G702,자격증backdata!A:E,3,0))</f>
        <v>1</v>
      </c>
      <c r="N702" s="4" t="str">
        <f>IF(L702="비해당","-",VLOOKUP(G702,자격증backdata!A:E,5,0))</f>
        <v>한국사</v>
      </c>
      <c r="O702" s="4">
        <f>IF(L702="비해당","-",IF(M702=1,VLOOKUP(G702,자격증backdata!A:E,4,0),0))</f>
        <v>5</v>
      </c>
      <c r="P702" s="4">
        <f t="shared" si="62"/>
        <v>5</v>
      </c>
      <c r="Q702" s="4">
        <f t="shared" si="63"/>
        <v>0</v>
      </c>
      <c r="R702" s="4">
        <f t="shared" si="64"/>
        <v>5</v>
      </c>
      <c r="S702" s="4">
        <f t="shared" si="65"/>
        <v>0</v>
      </c>
    </row>
    <row r="703" spans="1:19" ht="39.950000000000003" customHeight="1" x14ac:dyDescent="0.3">
      <c r="A703" s="29">
        <f t="shared" si="60"/>
        <v>426</v>
      </c>
      <c r="B703" s="29" t="s">
        <v>4046</v>
      </c>
      <c r="C703" s="29" t="s">
        <v>4047</v>
      </c>
      <c r="D703" s="4" t="s">
        <v>485</v>
      </c>
      <c r="E703" s="30" t="s">
        <v>486</v>
      </c>
      <c r="F703" s="29">
        <f t="shared" si="61"/>
        <v>1</v>
      </c>
      <c r="G703" s="29" t="s">
        <v>295</v>
      </c>
      <c r="H703" s="29" t="s">
        <v>296</v>
      </c>
      <c r="I703" s="29" t="s">
        <v>4054</v>
      </c>
      <c r="J703" s="29" t="s">
        <v>421</v>
      </c>
      <c r="L703" s="29" t="s">
        <v>312</v>
      </c>
      <c r="M703" s="29">
        <f>IF(L703="비해당","-",VLOOKUP(G703,자격증backdata!A:E,3,0))</f>
        <v>1</v>
      </c>
      <c r="N703" s="29" t="str">
        <f>IF(L703="비해당","-",VLOOKUP(G703,자격증backdata!A:E,5,0))</f>
        <v>한국사</v>
      </c>
      <c r="O703" s="29">
        <f>IF(L703="비해당","-",IF(M703=1,VLOOKUP(G703,자격증backdata!A:E,4,0),0))</f>
        <v>5</v>
      </c>
      <c r="P703" s="29">
        <f t="shared" si="62"/>
        <v>5</v>
      </c>
      <c r="Q703" s="29">
        <f t="shared" si="63"/>
        <v>0</v>
      </c>
      <c r="R703" s="29">
        <f t="shared" si="64"/>
        <v>5</v>
      </c>
      <c r="S703" s="29">
        <f t="shared" si="65"/>
        <v>0</v>
      </c>
    </row>
    <row r="704" spans="1:19" ht="39.950000000000003" customHeight="1" x14ac:dyDescent="0.3">
      <c r="A704" s="4">
        <f t="shared" si="60"/>
        <v>427</v>
      </c>
      <c r="B704" s="4" t="s">
        <v>4199</v>
      </c>
      <c r="C704" s="4" t="s">
        <v>4200</v>
      </c>
      <c r="D704" s="4" t="s">
        <v>485</v>
      </c>
      <c r="E704" s="28" t="s">
        <v>486</v>
      </c>
      <c r="F704" s="4">
        <f t="shared" si="61"/>
        <v>1</v>
      </c>
      <c r="G704" s="4" t="s">
        <v>11687</v>
      </c>
      <c r="H704" s="4" t="s">
        <v>277</v>
      </c>
      <c r="I704" s="4" t="s">
        <v>277</v>
      </c>
      <c r="J704" s="4" t="s">
        <v>277</v>
      </c>
      <c r="L704" s="4" t="s">
        <v>312</v>
      </c>
      <c r="M704" s="4">
        <f>IF(L704="비해당","-",VLOOKUP(G704,자격증backdata!A:E,3,0))</f>
        <v>0</v>
      </c>
      <c r="N704" s="4" t="str">
        <f>IF(L704="비해당","-",VLOOKUP(G704,자격증backdata!A:E,5,0))</f>
        <v>-</v>
      </c>
      <c r="O704" s="4">
        <f>IF(L704="비해당","-",IF(M704=1,VLOOKUP(G704,자격증backdata!A:E,4,0),0))</f>
        <v>0</v>
      </c>
      <c r="P704" s="4">
        <f t="shared" si="62"/>
        <v>0</v>
      </c>
      <c r="Q704" s="4">
        <f t="shared" si="63"/>
        <v>0</v>
      </c>
      <c r="R704" s="4">
        <f t="shared" si="64"/>
        <v>0</v>
      </c>
      <c r="S704" s="4">
        <f t="shared" si="65"/>
        <v>0</v>
      </c>
    </row>
    <row r="705" spans="1:19" ht="39.950000000000003" customHeight="1" x14ac:dyDescent="0.3">
      <c r="A705" s="29">
        <f t="shared" si="60"/>
        <v>428</v>
      </c>
      <c r="B705" s="29" t="s">
        <v>4738</v>
      </c>
      <c r="C705" s="29" t="s">
        <v>4739</v>
      </c>
      <c r="D705" s="4" t="s">
        <v>485</v>
      </c>
      <c r="E705" s="30" t="s">
        <v>486</v>
      </c>
      <c r="F705" s="29">
        <f t="shared" si="61"/>
        <v>1</v>
      </c>
      <c r="G705" s="29" t="s">
        <v>458</v>
      </c>
      <c r="H705" s="29" t="s">
        <v>459</v>
      </c>
      <c r="I705" s="29" t="s">
        <v>4745</v>
      </c>
      <c r="J705" s="29" t="s">
        <v>4746</v>
      </c>
      <c r="L705" s="29" t="s">
        <v>312</v>
      </c>
      <c r="M705" s="29">
        <f>IF(L705="비해당","-",VLOOKUP(G705,자격증backdata!A:E,3,0))</f>
        <v>1</v>
      </c>
      <c r="N705" s="29" t="str">
        <f>IF(L705="비해당","-",VLOOKUP(G705,자격증backdata!A:E,5,0))</f>
        <v>국가기술</v>
      </c>
      <c r="O705" s="29">
        <f>IF(L705="비해당","-",IF(M705=1,VLOOKUP(G705,자격증backdata!A:E,4,0),0))</f>
        <v>5</v>
      </c>
      <c r="P705" s="29">
        <f t="shared" si="62"/>
        <v>3</v>
      </c>
      <c r="Q705" s="29">
        <f t="shared" si="63"/>
        <v>5</v>
      </c>
      <c r="R705" s="29">
        <f t="shared" si="64"/>
        <v>8</v>
      </c>
      <c r="S705" s="29">
        <f t="shared" si="65"/>
        <v>0</v>
      </c>
    </row>
    <row r="706" spans="1:19" ht="39.950000000000003" customHeight="1" x14ac:dyDescent="0.3">
      <c r="A706" s="29">
        <f t="shared" si="60"/>
        <v>428</v>
      </c>
      <c r="B706" s="29" t="s">
        <v>4738</v>
      </c>
      <c r="C706" s="29" t="s">
        <v>4739</v>
      </c>
      <c r="D706" s="4" t="s">
        <v>485</v>
      </c>
      <c r="E706" s="30" t="s">
        <v>486</v>
      </c>
      <c r="F706" s="29">
        <f t="shared" si="61"/>
        <v>2</v>
      </c>
      <c r="G706" s="29" t="s">
        <v>803</v>
      </c>
      <c r="H706" s="29" t="s">
        <v>296</v>
      </c>
      <c r="I706" s="29" t="s">
        <v>4747</v>
      </c>
      <c r="J706" s="29" t="s">
        <v>1603</v>
      </c>
      <c r="L706" s="29" t="s">
        <v>312</v>
      </c>
      <c r="M706" s="29">
        <f>IF(L706="비해당","-",VLOOKUP(G706,자격증backdata!A:E,3,0))</f>
        <v>1</v>
      </c>
      <c r="N706" s="29" t="str">
        <f>IF(L706="비해당","-",VLOOKUP(G706,자격증backdata!A:E,5,0))</f>
        <v>한국사</v>
      </c>
      <c r="O706" s="29">
        <f>IF(L706="비해당","-",IF(M706=1,VLOOKUP(G706,자격증backdata!A:E,4,0),0))</f>
        <v>3</v>
      </c>
      <c r="P706" s="29">
        <f t="shared" si="62"/>
        <v>3</v>
      </c>
      <c r="Q706" s="29">
        <f t="shared" si="63"/>
        <v>5</v>
      </c>
      <c r="R706" s="29">
        <f t="shared" si="64"/>
        <v>8</v>
      </c>
      <c r="S706" s="29">
        <f t="shared" si="65"/>
        <v>0</v>
      </c>
    </row>
    <row r="707" spans="1:19" ht="39.950000000000003" customHeight="1" x14ac:dyDescent="0.3">
      <c r="A707" s="4">
        <f t="shared" ref="A707:A770" si="66">IF(B707=B706,A706,SUM(A706,1))</f>
        <v>429</v>
      </c>
      <c r="B707" s="4" t="s">
        <v>4862</v>
      </c>
      <c r="C707" s="4" t="s">
        <v>4863</v>
      </c>
      <c r="D707" s="4" t="s">
        <v>485</v>
      </c>
      <c r="E707" s="28" t="s">
        <v>486</v>
      </c>
      <c r="F707" s="4">
        <f t="shared" ref="F707:F770" si="67">IF(B707=B706,SUM(F706,1),1)</f>
        <v>1</v>
      </c>
      <c r="G707" s="4" t="s">
        <v>11687</v>
      </c>
      <c r="H707" s="4" t="s">
        <v>277</v>
      </c>
      <c r="I707" s="4" t="s">
        <v>277</v>
      </c>
      <c r="J707" s="4" t="s">
        <v>277</v>
      </c>
      <c r="L707" s="4" t="s">
        <v>312</v>
      </c>
      <c r="M707" s="4">
        <f>IF(L707="비해당","-",VLOOKUP(G707,자격증backdata!A:E,3,0))</f>
        <v>0</v>
      </c>
      <c r="N707" s="4" t="str">
        <f>IF(L707="비해당","-",VLOOKUP(G707,자격증backdata!A:E,5,0))</f>
        <v>-</v>
      </c>
      <c r="O707" s="4">
        <f>IF(L707="비해당","-",IF(M707=1,VLOOKUP(G707,자격증backdata!A:E,4,0),0))</f>
        <v>0</v>
      </c>
      <c r="P707" s="4">
        <f t="shared" ref="P707:P770" si="68">_xlfn.MAXIFS(O:O,B:B,B707,N:N,"한국사")</f>
        <v>0</v>
      </c>
      <c r="Q707" s="4">
        <f t="shared" ref="Q707:Q770" si="69">_xlfn.MAXIFS(O:O,B:B,B707,N:N,"국가기술")</f>
        <v>0</v>
      </c>
      <c r="R707" s="4">
        <f t="shared" ref="R707:R770" si="70">SUM(P707:Q707)</f>
        <v>0</v>
      </c>
      <c r="S707" s="4">
        <f t="shared" ref="S707:S770" si="71">_xlfn.MAXIFS(O:O,B:B,B707,N:N,"전문분야")</f>
        <v>0</v>
      </c>
    </row>
    <row r="708" spans="1:19" ht="39.950000000000003" customHeight="1" x14ac:dyDescent="0.3">
      <c r="A708" s="29">
        <f t="shared" si="66"/>
        <v>430</v>
      </c>
      <c r="B708" s="29" t="s">
        <v>5045</v>
      </c>
      <c r="C708" s="29" t="s">
        <v>5046</v>
      </c>
      <c r="D708" s="4" t="s">
        <v>485</v>
      </c>
      <c r="E708" s="30" t="s">
        <v>486</v>
      </c>
      <c r="F708" s="29">
        <f t="shared" si="67"/>
        <v>1</v>
      </c>
      <c r="G708" s="29" t="s">
        <v>458</v>
      </c>
      <c r="H708" s="29" t="s">
        <v>459</v>
      </c>
      <c r="I708" s="29" t="s">
        <v>5053</v>
      </c>
      <c r="J708" s="29" t="s">
        <v>324</v>
      </c>
      <c r="L708" s="29" t="s">
        <v>312</v>
      </c>
      <c r="M708" s="29">
        <f>IF(L708="비해당","-",VLOOKUP(G708,자격증backdata!A:E,3,0))</f>
        <v>1</v>
      </c>
      <c r="N708" s="29" t="str">
        <f>IF(L708="비해당","-",VLOOKUP(G708,자격증backdata!A:E,5,0))</f>
        <v>국가기술</v>
      </c>
      <c r="O708" s="29">
        <f>IF(L708="비해당","-",IF(M708=1,VLOOKUP(G708,자격증backdata!A:E,4,0),0))</f>
        <v>5</v>
      </c>
      <c r="P708" s="29">
        <f t="shared" si="68"/>
        <v>5</v>
      </c>
      <c r="Q708" s="29">
        <f t="shared" si="69"/>
        <v>5</v>
      </c>
      <c r="R708" s="29">
        <f t="shared" si="70"/>
        <v>10</v>
      </c>
      <c r="S708" s="29">
        <f t="shared" si="71"/>
        <v>0</v>
      </c>
    </row>
    <row r="709" spans="1:19" ht="39.950000000000003" customHeight="1" x14ac:dyDescent="0.3">
      <c r="A709" s="29">
        <f t="shared" si="66"/>
        <v>430</v>
      </c>
      <c r="B709" s="29" t="s">
        <v>5045</v>
      </c>
      <c r="C709" s="29" t="s">
        <v>5046</v>
      </c>
      <c r="D709" s="4" t="s">
        <v>485</v>
      </c>
      <c r="E709" s="30" t="s">
        <v>486</v>
      </c>
      <c r="F709" s="29">
        <f t="shared" si="67"/>
        <v>2</v>
      </c>
      <c r="G709" s="29" t="s">
        <v>295</v>
      </c>
      <c r="H709" s="29" t="s">
        <v>296</v>
      </c>
      <c r="I709" s="29" t="s">
        <v>5054</v>
      </c>
      <c r="J709" s="29" t="s">
        <v>1268</v>
      </c>
      <c r="L709" s="29" t="s">
        <v>312</v>
      </c>
      <c r="M709" s="29">
        <f>IF(L709="비해당","-",VLOOKUP(G709,자격증backdata!A:E,3,0))</f>
        <v>1</v>
      </c>
      <c r="N709" s="29" t="str">
        <f>IF(L709="비해당","-",VLOOKUP(G709,자격증backdata!A:E,5,0))</f>
        <v>한국사</v>
      </c>
      <c r="O709" s="29">
        <f>IF(L709="비해당","-",IF(M709=1,VLOOKUP(G709,자격증backdata!A:E,4,0),0))</f>
        <v>5</v>
      </c>
      <c r="P709" s="29">
        <f t="shared" si="68"/>
        <v>5</v>
      </c>
      <c r="Q709" s="29">
        <f t="shared" si="69"/>
        <v>5</v>
      </c>
      <c r="R709" s="29">
        <f t="shared" si="70"/>
        <v>10</v>
      </c>
      <c r="S709" s="29">
        <f t="shared" si="71"/>
        <v>0</v>
      </c>
    </row>
    <row r="710" spans="1:19" ht="39.950000000000003" customHeight="1" x14ac:dyDescent="0.3">
      <c r="A710" s="4">
        <f t="shared" si="66"/>
        <v>431</v>
      </c>
      <c r="B710" s="4" t="s">
        <v>5090</v>
      </c>
      <c r="C710" s="4" t="s">
        <v>5091</v>
      </c>
      <c r="D710" s="4" t="s">
        <v>485</v>
      </c>
      <c r="E710" s="28" t="s">
        <v>486</v>
      </c>
      <c r="F710" s="4">
        <f t="shared" si="67"/>
        <v>1</v>
      </c>
      <c r="G710" s="4" t="s">
        <v>458</v>
      </c>
      <c r="H710" s="4" t="s">
        <v>459</v>
      </c>
      <c r="I710" s="4" t="s">
        <v>5097</v>
      </c>
      <c r="J710" s="4" t="s">
        <v>298</v>
      </c>
      <c r="L710" s="4" t="s">
        <v>312</v>
      </c>
      <c r="M710" s="4">
        <f>IF(L710="비해당","-",VLOOKUP(G710,자격증backdata!A:E,3,0))</f>
        <v>1</v>
      </c>
      <c r="N710" s="4" t="str">
        <f>IF(L710="비해당","-",VLOOKUP(G710,자격증backdata!A:E,5,0))</f>
        <v>국가기술</v>
      </c>
      <c r="O710" s="4">
        <f>IF(L710="비해당","-",IF(M710=1,VLOOKUP(G710,자격증backdata!A:E,4,0),0))</f>
        <v>5</v>
      </c>
      <c r="P710" s="4">
        <f t="shared" si="68"/>
        <v>5</v>
      </c>
      <c r="Q710" s="4">
        <f t="shared" si="69"/>
        <v>5</v>
      </c>
      <c r="R710" s="4">
        <f t="shared" si="70"/>
        <v>10</v>
      </c>
      <c r="S710" s="4">
        <f t="shared" si="71"/>
        <v>0</v>
      </c>
    </row>
    <row r="711" spans="1:19" ht="39.950000000000003" customHeight="1" x14ac:dyDescent="0.3">
      <c r="A711" s="4">
        <f t="shared" si="66"/>
        <v>431</v>
      </c>
      <c r="B711" s="4" t="s">
        <v>5090</v>
      </c>
      <c r="C711" s="4" t="s">
        <v>5091</v>
      </c>
      <c r="D711" s="4" t="s">
        <v>485</v>
      </c>
      <c r="E711" s="28" t="s">
        <v>486</v>
      </c>
      <c r="F711" s="4">
        <f t="shared" si="67"/>
        <v>2</v>
      </c>
      <c r="G711" s="4" t="s">
        <v>295</v>
      </c>
      <c r="H711" s="4" t="s">
        <v>296</v>
      </c>
      <c r="I711" s="4" t="s">
        <v>5098</v>
      </c>
      <c r="J711" s="4" t="s">
        <v>1064</v>
      </c>
      <c r="L711" s="4" t="s">
        <v>312</v>
      </c>
      <c r="M711" s="4">
        <f>IF(L711="비해당","-",VLOOKUP(G711,자격증backdata!A:E,3,0))</f>
        <v>1</v>
      </c>
      <c r="N711" s="4" t="str">
        <f>IF(L711="비해당","-",VLOOKUP(G711,자격증backdata!A:E,5,0))</f>
        <v>한국사</v>
      </c>
      <c r="O711" s="4">
        <f>IF(L711="비해당","-",IF(M711=1,VLOOKUP(G711,자격증backdata!A:E,4,0),0))</f>
        <v>5</v>
      </c>
      <c r="P711" s="4">
        <f t="shared" si="68"/>
        <v>5</v>
      </c>
      <c r="Q711" s="4">
        <f t="shared" si="69"/>
        <v>5</v>
      </c>
      <c r="R711" s="4">
        <f t="shared" si="70"/>
        <v>10</v>
      </c>
      <c r="S711" s="4">
        <f t="shared" si="71"/>
        <v>0</v>
      </c>
    </row>
    <row r="712" spans="1:19" ht="39.950000000000003" customHeight="1" x14ac:dyDescent="0.3">
      <c r="A712" s="29">
        <f t="shared" si="66"/>
        <v>432</v>
      </c>
      <c r="B712" s="29" t="s">
        <v>5713</v>
      </c>
      <c r="C712" s="29" t="s">
        <v>5714</v>
      </c>
      <c r="D712" s="4" t="s">
        <v>485</v>
      </c>
      <c r="E712" s="30" t="s">
        <v>486</v>
      </c>
      <c r="F712" s="29">
        <f t="shared" si="67"/>
        <v>1</v>
      </c>
      <c r="G712" s="29" t="s">
        <v>5722</v>
      </c>
      <c r="H712" s="29" t="s">
        <v>5723</v>
      </c>
      <c r="I712" s="29" t="s">
        <v>5724</v>
      </c>
      <c r="J712" s="29" t="s">
        <v>5725</v>
      </c>
      <c r="L712" s="29" t="s">
        <v>312</v>
      </c>
      <c r="M712" s="29">
        <f>IF(L712="비해당","-",VLOOKUP(G712,자격증backdata!A:E,3,0))</f>
        <v>0</v>
      </c>
      <c r="N712" s="29" t="str">
        <f>IF(L712="비해당","-",VLOOKUP(G712,자격증backdata!A:E,5,0))</f>
        <v>-</v>
      </c>
      <c r="O712" s="29">
        <f>IF(L712="비해당","-",IF(M712=1,VLOOKUP(G712,자격증backdata!A:E,4,0),0))</f>
        <v>0</v>
      </c>
      <c r="P712" s="29">
        <f t="shared" si="68"/>
        <v>0</v>
      </c>
      <c r="Q712" s="29">
        <f t="shared" si="69"/>
        <v>0</v>
      </c>
      <c r="R712" s="29">
        <f t="shared" si="70"/>
        <v>0</v>
      </c>
      <c r="S712" s="29">
        <f t="shared" si="71"/>
        <v>0</v>
      </c>
    </row>
    <row r="713" spans="1:19" ht="39.950000000000003" customHeight="1" x14ac:dyDescent="0.3">
      <c r="A713" s="4">
        <f t="shared" si="66"/>
        <v>433</v>
      </c>
      <c r="B713" s="4" t="s">
        <v>6369</v>
      </c>
      <c r="C713" s="4" t="s">
        <v>6370</v>
      </c>
      <c r="D713" s="4" t="s">
        <v>485</v>
      </c>
      <c r="E713" s="28" t="s">
        <v>486</v>
      </c>
      <c r="F713" s="4">
        <f t="shared" si="67"/>
        <v>1</v>
      </c>
      <c r="G713" s="4" t="s">
        <v>11687</v>
      </c>
      <c r="H713" s="4" t="s">
        <v>277</v>
      </c>
      <c r="I713" s="4" t="s">
        <v>277</v>
      </c>
      <c r="J713" s="4" t="s">
        <v>277</v>
      </c>
      <c r="L713" s="4" t="s">
        <v>312</v>
      </c>
      <c r="M713" s="4">
        <f>IF(L713="비해당","-",VLOOKUP(G713,자격증backdata!A:E,3,0))</f>
        <v>0</v>
      </c>
      <c r="N713" s="4" t="str">
        <f>IF(L713="비해당","-",VLOOKUP(G713,자격증backdata!A:E,5,0))</f>
        <v>-</v>
      </c>
      <c r="O713" s="4">
        <f>IF(L713="비해당","-",IF(M713=1,VLOOKUP(G713,자격증backdata!A:E,4,0),0))</f>
        <v>0</v>
      </c>
      <c r="P713" s="4">
        <f t="shared" si="68"/>
        <v>0</v>
      </c>
      <c r="Q713" s="4">
        <f t="shared" si="69"/>
        <v>0</v>
      </c>
      <c r="R713" s="4">
        <f t="shared" si="70"/>
        <v>0</v>
      </c>
      <c r="S713" s="4">
        <f t="shared" si="71"/>
        <v>0</v>
      </c>
    </row>
    <row r="714" spans="1:19" ht="39.950000000000003" customHeight="1" x14ac:dyDescent="0.3">
      <c r="A714" s="29">
        <f t="shared" si="66"/>
        <v>434</v>
      </c>
      <c r="B714" s="29" t="s">
        <v>6399</v>
      </c>
      <c r="C714" s="29" t="s">
        <v>6400</v>
      </c>
      <c r="D714" s="4" t="s">
        <v>485</v>
      </c>
      <c r="E714" s="30" t="s">
        <v>486</v>
      </c>
      <c r="F714" s="29">
        <f t="shared" si="67"/>
        <v>1</v>
      </c>
      <c r="G714" s="29" t="s">
        <v>568</v>
      </c>
      <c r="H714" s="29" t="s">
        <v>459</v>
      </c>
      <c r="I714" s="29" t="s">
        <v>6407</v>
      </c>
      <c r="J714" s="29" t="s">
        <v>2939</v>
      </c>
      <c r="L714" s="29" t="s">
        <v>312</v>
      </c>
      <c r="M714" s="29">
        <f>IF(L714="비해당","-",VLOOKUP(G714,자격증backdata!A:E,3,0))</f>
        <v>1</v>
      </c>
      <c r="N714" s="29" t="str">
        <f>IF(L714="비해당","-",VLOOKUP(G714,자격증backdata!A:E,5,0))</f>
        <v>국가기술</v>
      </c>
      <c r="O714" s="29">
        <f>IF(L714="비해당","-",IF(M714=1,VLOOKUP(G714,자격증backdata!A:E,4,0),0))</f>
        <v>3</v>
      </c>
      <c r="P714" s="29">
        <f t="shared" si="68"/>
        <v>5</v>
      </c>
      <c r="Q714" s="29">
        <f t="shared" si="69"/>
        <v>3</v>
      </c>
      <c r="R714" s="29">
        <f t="shared" si="70"/>
        <v>8</v>
      </c>
      <c r="S714" s="29">
        <f t="shared" si="71"/>
        <v>0</v>
      </c>
    </row>
    <row r="715" spans="1:19" ht="39.950000000000003" customHeight="1" x14ac:dyDescent="0.3">
      <c r="A715" s="29">
        <f t="shared" si="66"/>
        <v>434</v>
      </c>
      <c r="B715" s="29" t="s">
        <v>6399</v>
      </c>
      <c r="C715" s="29" t="s">
        <v>6400</v>
      </c>
      <c r="D715" s="4" t="s">
        <v>485</v>
      </c>
      <c r="E715" s="30" t="s">
        <v>486</v>
      </c>
      <c r="F715" s="29">
        <f t="shared" si="67"/>
        <v>2</v>
      </c>
      <c r="G715" s="29" t="s">
        <v>295</v>
      </c>
      <c r="H715" s="29" t="s">
        <v>296</v>
      </c>
      <c r="I715" s="29" t="s">
        <v>6408</v>
      </c>
      <c r="J715" s="29" t="s">
        <v>3833</v>
      </c>
      <c r="L715" s="29" t="s">
        <v>312</v>
      </c>
      <c r="M715" s="29">
        <f>IF(L715="비해당","-",VLOOKUP(G715,자격증backdata!A:E,3,0))</f>
        <v>1</v>
      </c>
      <c r="N715" s="29" t="str">
        <f>IF(L715="비해당","-",VLOOKUP(G715,자격증backdata!A:E,5,0))</f>
        <v>한국사</v>
      </c>
      <c r="O715" s="29">
        <f>IF(L715="비해당","-",IF(M715=1,VLOOKUP(G715,자격증backdata!A:E,4,0),0))</f>
        <v>5</v>
      </c>
      <c r="P715" s="29">
        <f t="shared" si="68"/>
        <v>5</v>
      </c>
      <c r="Q715" s="29">
        <f t="shared" si="69"/>
        <v>3</v>
      </c>
      <c r="R715" s="29">
        <f t="shared" si="70"/>
        <v>8</v>
      </c>
      <c r="S715" s="29">
        <f t="shared" si="71"/>
        <v>0</v>
      </c>
    </row>
    <row r="716" spans="1:19" ht="39.950000000000003" customHeight="1" x14ac:dyDescent="0.3">
      <c r="A716" s="4">
        <f t="shared" si="66"/>
        <v>435</v>
      </c>
      <c r="B716" s="4" t="s">
        <v>6533</v>
      </c>
      <c r="C716" s="4" t="s">
        <v>6534</v>
      </c>
      <c r="D716" s="4" t="s">
        <v>485</v>
      </c>
      <c r="E716" s="28" t="s">
        <v>486</v>
      </c>
      <c r="F716" s="4">
        <f t="shared" si="67"/>
        <v>1</v>
      </c>
      <c r="G716" s="4" t="s">
        <v>458</v>
      </c>
      <c r="H716" s="4" t="s">
        <v>459</v>
      </c>
      <c r="I716" s="4" t="s">
        <v>6540</v>
      </c>
      <c r="J716" s="4" t="s">
        <v>461</v>
      </c>
      <c r="L716" s="4" t="s">
        <v>312</v>
      </c>
      <c r="M716" s="4">
        <f>IF(L716="비해당","-",VLOOKUP(G716,자격증backdata!A:E,3,0))</f>
        <v>1</v>
      </c>
      <c r="N716" s="4" t="str">
        <f>IF(L716="비해당","-",VLOOKUP(G716,자격증backdata!A:E,5,0))</f>
        <v>국가기술</v>
      </c>
      <c r="O716" s="4">
        <f>IF(L716="비해당","-",IF(M716=1,VLOOKUP(G716,자격증backdata!A:E,4,0),0))</f>
        <v>5</v>
      </c>
      <c r="P716" s="4">
        <f t="shared" si="68"/>
        <v>0</v>
      </c>
      <c r="Q716" s="4">
        <f t="shared" si="69"/>
        <v>5</v>
      </c>
      <c r="R716" s="4">
        <f t="shared" si="70"/>
        <v>5</v>
      </c>
      <c r="S716" s="4">
        <f t="shared" si="71"/>
        <v>0</v>
      </c>
    </row>
    <row r="717" spans="1:19" ht="39.950000000000003" customHeight="1" x14ac:dyDescent="0.3">
      <c r="A717" s="29">
        <f t="shared" si="66"/>
        <v>436</v>
      </c>
      <c r="B717" s="29" t="s">
        <v>7627</v>
      </c>
      <c r="C717" s="29" t="s">
        <v>7628</v>
      </c>
      <c r="D717" s="4" t="s">
        <v>485</v>
      </c>
      <c r="E717" s="30" t="s">
        <v>486</v>
      </c>
      <c r="F717" s="29">
        <f t="shared" si="67"/>
        <v>1</v>
      </c>
      <c r="G717" s="29" t="s">
        <v>295</v>
      </c>
      <c r="H717" s="29" t="s">
        <v>296</v>
      </c>
      <c r="I717" s="29" t="s">
        <v>7636</v>
      </c>
      <c r="J717" s="29" t="s">
        <v>1912</v>
      </c>
      <c r="L717" s="29" t="s">
        <v>312</v>
      </c>
      <c r="M717" s="29">
        <f>IF(L717="비해당","-",VLOOKUP(G717,자격증backdata!A:E,3,0))</f>
        <v>1</v>
      </c>
      <c r="N717" s="29" t="str">
        <f>IF(L717="비해당","-",VLOOKUP(G717,자격증backdata!A:E,5,0))</f>
        <v>한국사</v>
      </c>
      <c r="O717" s="29">
        <f>IF(L717="비해당","-",IF(M717=1,VLOOKUP(G717,자격증backdata!A:E,4,0),0))</f>
        <v>5</v>
      </c>
      <c r="P717" s="29">
        <f t="shared" si="68"/>
        <v>5</v>
      </c>
      <c r="Q717" s="29">
        <f t="shared" si="69"/>
        <v>3</v>
      </c>
      <c r="R717" s="29">
        <f t="shared" si="70"/>
        <v>8</v>
      </c>
      <c r="S717" s="29">
        <f t="shared" si="71"/>
        <v>0</v>
      </c>
    </row>
    <row r="718" spans="1:19" ht="39.950000000000003" customHeight="1" x14ac:dyDescent="0.3">
      <c r="A718" s="29">
        <f t="shared" si="66"/>
        <v>436</v>
      </c>
      <c r="B718" s="29" t="s">
        <v>7627</v>
      </c>
      <c r="C718" s="29" t="s">
        <v>7628</v>
      </c>
      <c r="D718" s="4" t="s">
        <v>485</v>
      </c>
      <c r="E718" s="30" t="s">
        <v>486</v>
      </c>
      <c r="F718" s="29">
        <f t="shared" si="67"/>
        <v>2</v>
      </c>
      <c r="G718" s="29" t="s">
        <v>366</v>
      </c>
      <c r="H718" s="29" t="s">
        <v>367</v>
      </c>
      <c r="I718" s="29" t="s">
        <v>7637</v>
      </c>
      <c r="J718" s="29" t="s">
        <v>3215</v>
      </c>
      <c r="L718" s="29" t="s">
        <v>312</v>
      </c>
      <c r="M718" s="29">
        <f>IF(L718="비해당","-",VLOOKUP(G718,자격증backdata!A:E,3,0))</f>
        <v>1</v>
      </c>
      <c r="N718" s="29" t="str">
        <f>IF(L718="비해당","-",VLOOKUP(G718,자격증backdata!A:E,5,0))</f>
        <v>국가기술</v>
      </c>
      <c r="O718" s="29">
        <f>IF(L718="비해당","-",IF(M718=1,VLOOKUP(G718,자격증backdata!A:E,4,0),0))</f>
        <v>3</v>
      </c>
      <c r="P718" s="29">
        <f t="shared" si="68"/>
        <v>5</v>
      </c>
      <c r="Q718" s="29">
        <f t="shared" si="69"/>
        <v>3</v>
      </c>
      <c r="R718" s="29">
        <f t="shared" si="70"/>
        <v>8</v>
      </c>
      <c r="S718" s="29">
        <f t="shared" si="71"/>
        <v>0</v>
      </c>
    </row>
    <row r="719" spans="1:19" ht="39.950000000000003" customHeight="1" x14ac:dyDescent="0.3">
      <c r="A719" s="4">
        <f t="shared" si="66"/>
        <v>437</v>
      </c>
      <c r="B719" s="4" t="s">
        <v>7664</v>
      </c>
      <c r="C719" s="4" t="s">
        <v>7665</v>
      </c>
      <c r="D719" s="4" t="s">
        <v>485</v>
      </c>
      <c r="E719" s="28" t="s">
        <v>486</v>
      </c>
      <c r="F719" s="4">
        <f t="shared" si="67"/>
        <v>1</v>
      </c>
      <c r="G719" s="4" t="s">
        <v>568</v>
      </c>
      <c r="H719" s="4" t="s">
        <v>459</v>
      </c>
      <c r="I719" s="4" t="s">
        <v>7672</v>
      </c>
      <c r="J719" s="4" t="s">
        <v>354</v>
      </c>
      <c r="L719" s="4" t="s">
        <v>312</v>
      </c>
      <c r="M719" s="4">
        <f>IF(L719="비해당","-",VLOOKUP(G719,자격증backdata!A:E,3,0))</f>
        <v>1</v>
      </c>
      <c r="N719" s="4" t="str">
        <f>IF(L719="비해당","-",VLOOKUP(G719,자격증backdata!A:E,5,0))</f>
        <v>국가기술</v>
      </c>
      <c r="O719" s="4">
        <f>IF(L719="비해당","-",IF(M719=1,VLOOKUP(G719,자격증backdata!A:E,4,0),0))</f>
        <v>3</v>
      </c>
      <c r="P719" s="4">
        <f t="shared" si="68"/>
        <v>5</v>
      </c>
      <c r="Q719" s="4">
        <f t="shared" si="69"/>
        <v>3</v>
      </c>
      <c r="R719" s="4">
        <f t="shared" si="70"/>
        <v>8</v>
      </c>
      <c r="S719" s="4">
        <f t="shared" si="71"/>
        <v>0</v>
      </c>
    </row>
    <row r="720" spans="1:19" ht="39.950000000000003" customHeight="1" x14ac:dyDescent="0.3">
      <c r="A720" s="4">
        <f t="shared" si="66"/>
        <v>437</v>
      </c>
      <c r="B720" s="4" t="s">
        <v>7664</v>
      </c>
      <c r="C720" s="4" t="s">
        <v>7665</v>
      </c>
      <c r="D720" s="4" t="s">
        <v>485</v>
      </c>
      <c r="E720" s="28" t="s">
        <v>486</v>
      </c>
      <c r="F720" s="4">
        <f t="shared" si="67"/>
        <v>2</v>
      </c>
      <c r="G720" s="4" t="s">
        <v>295</v>
      </c>
      <c r="H720" s="4" t="s">
        <v>296</v>
      </c>
      <c r="I720" s="4" t="s">
        <v>7673</v>
      </c>
      <c r="J720" s="4" t="s">
        <v>421</v>
      </c>
      <c r="L720" s="4" t="s">
        <v>312</v>
      </c>
      <c r="M720" s="4">
        <f>IF(L720="비해당","-",VLOOKUP(G720,자격증backdata!A:E,3,0))</f>
        <v>1</v>
      </c>
      <c r="N720" s="4" t="str">
        <f>IF(L720="비해당","-",VLOOKUP(G720,자격증backdata!A:E,5,0))</f>
        <v>한국사</v>
      </c>
      <c r="O720" s="4">
        <f>IF(L720="비해당","-",IF(M720=1,VLOOKUP(G720,자격증backdata!A:E,4,0),0))</f>
        <v>5</v>
      </c>
      <c r="P720" s="4">
        <f t="shared" si="68"/>
        <v>5</v>
      </c>
      <c r="Q720" s="4">
        <f t="shared" si="69"/>
        <v>3</v>
      </c>
      <c r="R720" s="4">
        <f t="shared" si="70"/>
        <v>8</v>
      </c>
      <c r="S720" s="4">
        <f t="shared" si="71"/>
        <v>0</v>
      </c>
    </row>
    <row r="721" spans="1:19" ht="39.950000000000003" customHeight="1" x14ac:dyDescent="0.3">
      <c r="A721" s="29">
        <f t="shared" si="66"/>
        <v>438</v>
      </c>
      <c r="B721" s="29" t="s">
        <v>7674</v>
      </c>
      <c r="C721" s="29" t="s">
        <v>7675</v>
      </c>
      <c r="D721" s="4" t="s">
        <v>485</v>
      </c>
      <c r="E721" s="30" t="s">
        <v>486</v>
      </c>
      <c r="F721" s="29">
        <f t="shared" si="67"/>
        <v>1</v>
      </c>
      <c r="G721" s="29" t="s">
        <v>1196</v>
      </c>
      <c r="H721" s="29" t="s">
        <v>292</v>
      </c>
      <c r="I721" s="29" t="s">
        <v>7683</v>
      </c>
      <c r="J721" s="29" t="s">
        <v>7684</v>
      </c>
      <c r="L721" s="29" t="s">
        <v>312</v>
      </c>
      <c r="M721" s="29">
        <f>IF(L721="비해당","-",VLOOKUP(G721,자격증backdata!A:E,3,0))</f>
        <v>0</v>
      </c>
      <c r="N721" s="29" t="str">
        <f>IF(L721="비해당","-",VLOOKUP(G721,자격증backdata!A:E,5,0))</f>
        <v>-</v>
      </c>
      <c r="O721" s="29">
        <f>IF(L721="비해당","-",IF(M721=1,VLOOKUP(G721,자격증backdata!A:E,4,0),0))</f>
        <v>0</v>
      </c>
      <c r="P721" s="29">
        <f t="shared" si="68"/>
        <v>0</v>
      </c>
      <c r="Q721" s="29">
        <f t="shared" si="69"/>
        <v>0</v>
      </c>
      <c r="R721" s="29">
        <f t="shared" si="70"/>
        <v>0</v>
      </c>
      <c r="S721" s="29">
        <f t="shared" si="71"/>
        <v>0</v>
      </c>
    </row>
    <row r="722" spans="1:19" ht="39.950000000000003" customHeight="1" x14ac:dyDescent="0.3">
      <c r="A722" s="4">
        <f t="shared" si="66"/>
        <v>439</v>
      </c>
      <c r="B722" s="4" t="s">
        <v>8035</v>
      </c>
      <c r="C722" s="4" t="s">
        <v>8036</v>
      </c>
      <c r="D722" s="4" t="s">
        <v>485</v>
      </c>
      <c r="E722" s="28" t="s">
        <v>486</v>
      </c>
      <c r="F722" s="4">
        <f t="shared" si="67"/>
        <v>1</v>
      </c>
      <c r="G722" s="4" t="s">
        <v>295</v>
      </c>
      <c r="H722" s="4" t="s">
        <v>296</v>
      </c>
      <c r="I722" s="4" t="s">
        <v>8044</v>
      </c>
      <c r="J722" s="4" t="s">
        <v>1064</v>
      </c>
      <c r="L722" s="4" t="s">
        <v>312</v>
      </c>
      <c r="M722" s="4">
        <f>IF(L722="비해당","-",VLOOKUP(G722,자격증backdata!A:E,3,0))</f>
        <v>1</v>
      </c>
      <c r="N722" s="4" t="str">
        <f>IF(L722="비해당","-",VLOOKUP(G722,자격증backdata!A:E,5,0))</f>
        <v>한국사</v>
      </c>
      <c r="O722" s="4">
        <f>IF(L722="비해당","-",IF(M722=1,VLOOKUP(G722,자격증backdata!A:E,4,0),0))</f>
        <v>5</v>
      </c>
      <c r="P722" s="4">
        <f t="shared" si="68"/>
        <v>5</v>
      </c>
      <c r="Q722" s="4">
        <f t="shared" si="69"/>
        <v>5</v>
      </c>
      <c r="R722" s="4">
        <f t="shared" si="70"/>
        <v>10</v>
      </c>
      <c r="S722" s="4">
        <f t="shared" si="71"/>
        <v>0</v>
      </c>
    </row>
    <row r="723" spans="1:19" ht="39.950000000000003" customHeight="1" x14ac:dyDescent="0.3">
      <c r="A723" s="4">
        <f t="shared" si="66"/>
        <v>439</v>
      </c>
      <c r="B723" s="4" t="s">
        <v>8035</v>
      </c>
      <c r="C723" s="4" t="s">
        <v>8036</v>
      </c>
      <c r="D723" s="4" t="s">
        <v>485</v>
      </c>
      <c r="E723" s="28" t="s">
        <v>486</v>
      </c>
      <c r="F723" s="4">
        <f t="shared" si="67"/>
        <v>2</v>
      </c>
      <c r="G723" s="4" t="s">
        <v>458</v>
      </c>
      <c r="H723" s="4" t="s">
        <v>459</v>
      </c>
      <c r="I723" s="4" t="s">
        <v>8045</v>
      </c>
      <c r="J723" s="4" t="s">
        <v>672</v>
      </c>
      <c r="L723" s="4" t="s">
        <v>312</v>
      </c>
      <c r="M723" s="4">
        <f>IF(L723="비해당","-",VLOOKUP(G723,자격증backdata!A:E,3,0))</f>
        <v>1</v>
      </c>
      <c r="N723" s="4" t="str">
        <f>IF(L723="비해당","-",VLOOKUP(G723,자격증backdata!A:E,5,0))</f>
        <v>국가기술</v>
      </c>
      <c r="O723" s="4">
        <f>IF(L723="비해당","-",IF(M723=1,VLOOKUP(G723,자격증backdata!A:E,4,0),0))</f>
        <v>5</v>
      </c>
      <c r="P723" s="4">
        <f t="shared" si="68"/>
        <v>5</v>
      </c>
      <c r="Q723" s="4">
        <f t="shared" si="69"/>
        <v>5</v>
      </c>
      <c r="R723" s="4">
        <f t="shared" si="70"/>
        <v>10</v>
      </c>
      <c r="S723" s="4">
        <f t="shared" si="71"/>
        <v>0</v>
      </c>
    </row>
    <row r="724" spans="1:19" ht="39.950000000000003" customHeight="1" x14ac:dyDescent="0.3">
      <c r="A724" s="29">
        <f t="shared" si="66"/>
        <v>440</v>
      </c>
      <c r="B724" s="29" t="s">
        <v>8046</v>
      </c>
      <c r="C724" s="29" t="s">
        <v>8047</v>
      </c>
      <c r="D724" s="4" t="s">
        <v>485</v>
      </c>
      <c r="E724" s="30" t="s">
        <v>486</v>
      </c>
      <c r="F724" s="29">
        <f t="shared" si="67"/>
        <v>1</v>
      </c>
      <c r="G724" s="29" t="s">
        <v>291</v>
      </c>
      <c r="H724" s="29" t="s">
        <v>292</v>
      </c>
      <c r="I724" s="29" t="s">
        <v>8054</v>
      </c>
      <c r="J724" s="29" t="s">
        <v>8055</v>
      </c>
      <c r="L724" s="29" t="s">
        <v>312</v>
      </c>
      <c r="M724" s="29">
        <f>IF(L724="비해당","-",VLOOKUP(G724,자격증backdata!A:E,3,0))</f>
        <v>1</v>
      </c>
      <c r="N724" s="29" t="str">
        <f>IF(L724="비해당","-",VLOOKUP(G724,자격증backdata!A:E,5,0))</f>
        <v>국가기술</v>
      </c>
      <c r="O724" s="29">
        <f>IF(L724="비해당","-",IF(M724=1,VLOOKUP(G724,자격증backdata!A:E,4,0),0))</f>
        <v>5</v>
      </c>
      <c r="P724" s="29">
        <f t="shared" si="68"/>
        <v>0</v>
      </c>
      <c r="Q724" s="29">
        <f t="shared" si="69"/>
        <v>5</v>
      </c>
      <c r="R724" s="29">
        <f t="shared" si="70"/>
        <v>5</v>
      </c>
      <c r="S724" s="29">
        <f t="shared" si="71"/>
        <v>0</v>
      </c>
    </row>
    <row r="725" spans="1:19" ht="39.950000000000003" customHeight="1" x14ac:dyDescent="0.3">
      <c r="A725" s="29">
        <f t="shared" si="66"/>
        <v>440</v>
      </c>
      <c r="B725" s="29" t="s">
        <v>8046</v>
      </c>
      <c r="C725" s="29" t="s">
        <v>8047</v>
      </c>
      <c r="D725" s="4" t="s">
        <v>485</v>
      </c>
      <c r="E725" s="30" t="s">
        <v>486</v>
      </c>
      <c r="F725" s="29">
        <f t="shared" si="67"/>
        <v>2</v>
      </c>
      <c r="G725" s="29" t="s">
        <v>568</v>
      </c>
      <c r="H725" s="29" t="s">
        <v>459</v>
      </c>
      <c r="I725" s="29" t="s">
        <v>8056</v>
      </c>
      <c r="J725" s="29" t="s">
        <v>4898</v>
      </c>
      <c r="L725" s="29" t="s">
        <v>312</v>
      </c>
      <c r="M725" s="29">
        <f>IF(L725="비해당","-",VLOOKUP(G725,자격증backdata!A:E,3,0))</f>
        <v>1</v>
      </c>
      <c r="N725" s="29" t="str">
        <f>IF(L725="비해당","-",VLOOKUP(G725,자격증backdata!A:E,5,0))</f>
        <v>국가기술</v>
      </c>
      <c r="O725" s="29">
        <f>IF(L725="비해당","-",IF(M725=1,VLOOKUP(G725,자격증backdata!A:E,4,0),0))</f>
        <v>3</v>
      </c>
      <c r="P725" s="29">
        <f t="shared" si="68"/>
        <v>0</v>
      </c>
      <c r="Q725" s="29">
        <f t="shared" si="69"/>
        <v>5</v>
      </c>
      <c r="R725" s="29">
        <f t="shared" si="70"/>
        <v>5</v>
      </c>
      <c r="S725" s="29">
        <f t="shared" si="71"/>
        <v>0</v>
      </c>
    </row>
    <row r="726" spans="1:19" ht="39.950000000000003" customHeight="1" x14ac:dyDescent="0.3">
      <c r="A726" s="4">
        <f t="shared" si="66"/>
        <v>441</v>
      </c>
      <c r="B726" s="4" t="s">
        <v>8205</v>
      </c>
      <c r="C726" s="4" t="s">
        <v>8206</v>
      </c>
      <c r="D726" s="4" t="s">
        <v>485</v>
      </c>
      <c r="E726" s="28" t="s">
        <v>486</v>
      </c>
      <c r="F726" s="4">
        <f t="shared" si="67"/>
        <v>1</v>
      </c>
      <c r="G726" s="4" t="s">
        <v>11687</v>
      </c>
      <c r="H726" s="4" t="s">
        <v>277</v>
      </c>
      <c r="I726" s="4" t="s">
        <v>277</v>
      </c>
      <c r="J726" s="4" t="s">
        <v>277</v>
      </c>
      <c r="L726" s="4" t="s">
        <v>312</v>
      </c>
      <c r="M726" s="4">
        <f>IF(L726="비해당","-",VLOOKUP(G726,자격증backdata!A:E,3,0))</f>
        <v>0</v>
      </c>
      <c r="N726" s="4" t="str">
        <f>IF(L726="비해당","-",VLOOKUP(G726,자격증backdata!A:E,5,0))</f>
        <v>-</v>
      </c>
      <c r="O726" s="4">
        <f>IF(L726="비해당","-",IF(M726=1,VLOOKUP(G726,자격증backdata!A:E,4,0),0))</f>
        <v>0</v>
      </c>
      <c r="P726" s="4">
        <f t="shared" si="68"/>
        <v>0</v>
      </c>
      <c r="Q726" s="4">
        <f t="shared" si="69"/>
        <v>0</v>
      </c>
      <c r="R726" s="4">
        <f t="shared" si="70"/>
        <v>0</v>
      </c>
      <c r="S726" s="4">
        <f t="shared" si="71"/>
        <v>0</v>
      </c>
    </row>
    <row r="727" spans="1:19" ht="39.950000000000003" customHeight="1" x14ac:dyDescent="0.3">
      <c r="A727" s="29">
        <f t="shared" si="66"/>
        <v>442</v>
      </c>
      <c r="B727" s="29" t="s">
        <v>8251</v>
      </c>
      <c r="C727" s="29" t="s">
        <v>8252</v>
      </c>
      <c r="D727" s="4" t="s">
        <v>485</v>
      </c>
      <c r="E727" s="30" t="s">
        <v>486</v>
      </c>
      <c r="F727" s="29">
        <f t="shared" si="67"/>
        <v>1</v>
      </c>
      <c r="G727" s="29" t="s">
        <v>568</v>
      </c>
      <c r="H727" s="29" t="s">
        <v>459</v>
      </c>
      <c r="I727" s="29" t="s">
        <v>8262</v>
      </c>
      <c r="J727" s="29" t="s">
        <v>6235</v>
      </c>
      <c r="L727" s="29" t="s">
        <v>312</v>
      </c>
      <c r="M727" s="29">
        <f>IF(L727="비해당","-",VLOOKUP(G727,자격증backdata!A:E,3,0))</f>
        <v>1</v>
      </c>
      <c r="N727" s="29" t="str">
        <f>IF(L727="비해당","-",VLOOKUP(G727,자격증backdata!A:E,5,0))</f>
        <v>국가기술</v>
      </c>
      <c r="O727" s="29">
        <f>IF(L727="비해당","-",IF(M727=1,VLOOKUP(G727,자격증backdata!A:E,4,0),0))</f>
        <v>3</v>
      </c>
      <c r="P727" s="29">
        <f t="shared" si="68"/>
        <v>0</v>
      </c>
      <c r="Q727" s="29">
        <f t="shared" si="69"/>
        <v>3</v>
      </c>
      <c r="R727" s="29">
        <f t="shared" si="70"/>
        <v>3</v>
      </c>
      <c r="S727" s="29">
        <f t="shared" si="71"/>
        <v>0</v>
      </c>
    </row>
    <row r="728" spans="1:19" ht="39.950000000000003" customHeight="1" x14ac:dyDescent="0.3">
      <c r="A728" s="4">
        <f t="shared" si="66"/>
        <v>443</v>
      </c>
      <c r="B728" s="4" t="s">
        <v>8492</v>
      </c>
      <c r="C728" s="4" t="s">
        <v>3454</v>
      </c>
      <c r="D728" s="4" t="s">
        <v>485</v>
      </c>
      <c r="E728" s="28" t="s">
        <v>486</v>
      </c>
      <c r="F728" s="4">
        <f t="shared" si="67"/>
        <v>1</v>
      </c>
      <c r="G728" s="4" t="s">
        <v>568</v>
      </c>
      <c r="H728" s="4" t="s">
        <v>459</v>
      </c>
      <c r="I728" s="4" t="s">
        <v>8499</v>
      </c>
      <c r="J728" s="4" t="s">
        <v>2435</v>
      </c>
      <c r="L728" s="4" t="s">
        <v>312</v>
      </c>
      <c r="M728" s="4">
        <f>IF(L728="비해당","-",VLOOKUP(G728,자격증backdata!A:E,3,0))</f>
        <v>1</v>
      </c>
      <c r="N728" s="4" t="str">
        <f>IF(L728="비해당","-",VLOOKUP(G728,자격증backdata!A:E,5,0))</f>
        <v>국가기술</v>
      </c>
      <c r="O728" s="4">
        <f>IF(L728="비해당","-",IF(M728=1,VLOOKUP(G728,자격증backdata!A:E,4,0),0))</f>
        <v>3</v>
      </c>
      <c r="P728" s="4">
        <f t="shared" si="68"/>
        <v>5</v>
      </c>
      <c r="Q728" s="4">
        <f t="shared" si="69"/>
        <v>3</v>
      </c>
      <c r="R728" s="4">
        <f t="shared" si="70"/>
        <v>8</v>
      </c>
      <c r="S728" s="4">
        <f t="shared" si="71"/>
        <v>0</v>
      </c>
    </row>
    <row r="729" spans="1:19" ht="39.950000000000003" customHeight="1" x14ac:dyDescent="0.3">
      <c r="A729" s="4">
        <f t="shared" si="66"/>
        <v>443</v>
      </c>
      <c r="B729" s="4" t="s">
        <v>8492</v>
      </c>
      <c r="C729" s="4" t="s">
        <v>3454</v>
      </c>
      <c r="D729" s="4" t="s">
        <v>485</v>
      </c>
      <c r="E729" s="28" t="s">
        <v>486</v>
      </c>
      <c r="F729" s="4">
        <f t="shared" si="67"/>
        <v>2</v>
      </c>
      <c r="G729" s="4" t="s">
        <v>295</v>
      </c>
      <c r="H729" s="4" t="s">
        <v>296</v>
      </c>
      <c r="I729" s="4" t="s">
        <v>8500</v>
      </c>
      <c r="J729" s="4" t="s">
        <v>1268</v>
      </c>
      <c r="L729" s="4" t="s">
        <v>312</v>
      </c>
      <c r="M729" s="4">
        <f>IF(L729="비해당","-",VLOOKUP(G729,자격증backdata!A:E,3,0))</f>
        <v>1</v>
      </c>
      <c r="N729" s="4" t="str">
        <f>IF(L729="비해당","-",VLOOKUP(G729,자격증backdata!A:E,5,0))</f>
        <v>한국사</v>
      </c>
      <c r="O729" s="4">
        <f>IF(L729="비해당","-",IF(M729=1,VLOOKUP(G729,자격증backdata!A:E,4,0),0))</f>
        <v>5</v>
      </c>
      <c r="P729" s="4">
        <f t="shared" si="68"/>
        <v>5</v>
      </c>
      <c r="Q729" s="4">
        <f t="shared" si="69"/>
        <v>3</v>
      </c>
      <c r="R729" s="4">
        <f t="shared" si="70"/>
        <v>8</v>
      </c>
      <c r="S729" s="4">
        <f t="shared" si="71"/>
        <v>0</v>
      </c>
    </row>
    <row r="730" spans="1:19" ht="39.950000000000003" customHeight="1" x14ac:dyDescent="0.3">
      <c r="A730" s="29">
        <f t="shared" si="66"/>
        <v>444</v>
      </c>
      <c r="B730" s="29" t="s">
        <v>8501</v>
      </c>
      <c r="C730" s="29" t="s">
        <v>8502</v>
      </c>
      <c r="D730" s="4" t="s">
        <v>485</v>
      </c>
      <c r="E730" s="30" t="s">
        <v>486</v>
      </c>
      <c r="F730" s="29">
        <f t="shared" si="67"/>
        <v>1</v>
      </c>
      <c r="G730" s="29" t="s">
        <v>11687</v>
      </c>
      <c r="H730" s="29" t="s">
        <v>277</v>
      </c>
      <c r="I730" s="29" t="s">
        <v>277</v>
      </c>
      <c r="J730" s="29" t="s">
        <v>277</v>
      </c>
      <c r="L730" s="29" t="s">
        <v>312</v>
      </c>
      <c r="M730" s="29">
        <f>IF(L730="비해당","-",VLOOKUP(G730,자격증backdata!A:E,3,0))</f>
        <v>0</v>
      </c>
      <c r="N730" s="29" t="str">
        <f>IF(L730="비해당","-",VLOOKUP(G730,자격증backdata!A:E,5,0))</f>
        <v>-</v>
      </c>
      <c r="O730" s="29">
        <f>IF(L730="비해당","-",IF(M730=1,VLOOKUP(G730,자격증backdata!A:E,4,0),0))</f>
        <v>0</v>
      </c>
      <c r="P730" s="29">
        <f t="shared" si="68"/>
        <v>0</v>
      </c>
      <c r="Q730" s="29">
        <f t="shared" si="69"/>
        <v>0</v>
      </c>
      <c r="R730" s="29">
        <f t="shared" si="70"/>
        <v>0</v>
      </c>
      <c r="S730" s="29">
        <f t="shared" si="71"/>
        <v>0</v>
      </c>
    </row>
    <row r="731" spans="1:19" ht="39.950000000000003" customHeight="1" x14ac:dyDescent="0.3">
      <c r="A731" s="4">
        <f t="shared" si="66"/>
        <v>445</v>
      </c>
      <c r="B731" s="4" t="s">
        <v>8557</v>
      </c>
      <c r="C731" s="4" t="s">
        <v>8558</v>
      </c>
      <c r="D731" s="4" t="s">
        <v>485</v>
      </c>
      <c r="E731" s="28" t="s">
        <v>486</v>
      </c>
      <c r="F731" s="4">
        <f t="shared" si="67"/>
        <v>1</v>
      </c>
      <c r="G731" s="4" t="s">
        <v>8564</v>
      </c>
      <c r="H731" s="4" t="s">
        <v>292</v>
      </c>
      <c r="I731" s="4" t="s">
        <v>8565</v>
      </c>
      <c r="J731" s="4" t="s">
        <v>8566</v>
      </c>
      <c r="L731" s="4" t="s">
        <v>312</v>
      </c>
      <c r="M731" s="4">
        <f>IF(L731="비해당","-",VLOOKUP(G731,자격증backdata!A:E,3,0))</f>
        <v>0</v>
      </c>
      <c r="N731" s="4" t="str">
        <f>IF(L731="비해당","-",VLOOKUP(G731,자격증backdata!A:E,5,0))</f>
        <v>-</v>
      </c>
      <c r="O731" s="4">
        <f>IF(L731="비해당","-",IF(M731=1,VLOOKUP(G731,자격증backdata!A:E,4,0),0))</f>
        <v>0</v>
      </c>
      <c r="P731" s="4">
        <f t="shared" si="68"/>
        <v>0</v>
      </c>
      <c r="Q731" s="4">
        <f t="shared" si="69"/>
        <v>0</v>
      </c>
      <c r="R731" s="4">
        <f t="shared" si="70"/>
        <v>0</v>
      </c>
      <c r="S731" s="4">
        <f t="shared" si="71"/>
        <v>0</v>
      </c>
    </row>
    <row r="732" spans="1:19" ht="39.950000000000003" customHeight="1" x14ac:dyDescent="0.3">
      <c r="A732" s="29">
        <f t="shared" si="66"/>
        <v>446</v>
      </c>
      <c r="B732" s="29" t="s">
        <v>8634</v>
      </c>
      <c r="C732" s="29" t="s">
        <v>8635</v>
      </c>
      <c r="D732" s="4" t="s">
        <v>485</v>
      </c>
      <c r="E732" s="30" t="s">
        <v>486</v>
      </c>
      <c r="F732" s="29">
        <f t="shared" si="67"/>
        <v>1</v>
      </c>
      <c r="G732" s="29" t="s">
        <v>458</v>
      </c>
      <c r="H732" s="29" t="s">
        <v>459</v>
      </c>
      <c r="I732" s="29" t="s">
        <v>8641</v>
      </c>
      <c r="J732" s="29" t="s">
        <v>8142</v>
      </c>
      <c r="L732" s="29" t="s">
        <v>312</v>
      </c>
      <c r="M732" s="29">
        <f>IF(L732="비해당","-",VLOOKUP(G732,자격증backdata!A:E,3,0))</f>
        <v>1</v>
      </c>
      <c r="N732" s="29" t="str">
        <f>IF(L732="비해당","-",VLOOKUP(G732,자격증backdata!A:E,5,0))</f>
        <v>국가기술</v>
      </c>
      <c r="O732" s="29">
        <f>IF(L732="비해당","-",IF(M732=1,VLOOKUP(G732,자격증backdata!A:E,4,0),0))</f>
        <v>5</v>
      </c>
      <c r="P732" s="29">
        <f t="shared" si="68"/>
        <v>5</v>
      </c>
      <c r="Q732" s="29">
        <f t="shared" si="69"/>
        <v>5</v>
      </c>
      <c r="R732" s="29">
        <f t="shared" si="70"/>
        <v>10</v>
      </c>
      <c r="S732" s="29">
        <f t="shared" si="71"/>
        <v>0</v>
      </c>
    </row>
    <row r="733" spans="1:19" ht="39.950000000000003" customHeight="1" x14ac:dyDescent="0.3">
      <c r="A733" s="29">
        <f t="shared" si="66"/>
        <v>446</v>
      </c>
      <c r="B733" s="29" t="s">
        <v>8634</v>
      </c>
      <c r="C733" s="29" t="s">
        <v>8635</v>
      </c>
      <c r="D733" s="4" t="s">
        <v>485</v>
      </c>
      <c r="E733" s="30" t="s">
        <v>486</v>
      </c>
      <c r="F733" s="29">
        <f t="shared" si="67"/>
        <v>2</v>
      </c>
      <c r="G733" s="29" t="s">
        <v>295</v>
      </c>
      <c r="H733" s="29" t="s">
        <v>296</v>
      </c>
      <c r="I733" s="29" t="s">
        <v>8642</v>
      </c>
      <c r="J733" s="29" t="s">
        <v>805</v>
      </c>
      <c r="L733" s="29" t="s">
        <v>312</v>
      </c>
      <c r="M733" s="29">
        <f>IF(L733="비해당","-",VLOOKUP(G733,자격증backdata!A:E,3,0))</f>
        <v>1</v>
      </c>
      <c r="N733" s="29" t="str">
        <f>IF(L733="비해당","-",VLOOKUP(G733,자격증backdata!A:E,5,0))</f>
        <v>한국사</v>
      </c>
      <c r="O733" s="29">
        <f>IF(L733="비해당","-",IF(M733=1,VLOOKUP(G733,자격증backdata!A:E,4,0),0))</f>
        <v>5</v>
      </c>
      <c r="P733" s="29">
        <f t="shared" si="68"/>
        <v>5</v>
      </c>
      <c r="Q733" s="29">
        <f t="shared" si="69"/>
        <v>5</v>
      </c>
      <c r="R733" s="29">
        <f t="shared" si="70"/>
        <v>10</v>
      </c>
      <c r="S733" s="29">
        <f t="shared" si="71"/>
        <v>0</v>
      </c>
    </row>
    <row r="734" spans="1:19" ht="39.950000000000003" customHeight="1" x14ac:dyDescent="0.3">
      <c r="A734" s="4">
        <f t="shared" si="66"/>
        <v>447</v>
      </c>
      <c r="B734" s="4" t="s">
        <v>8804</v>
      </c>
      <c r="C734" s="4" t="s">
        <v>8805</v>
      </c>
      <c r="D734" s="4" t="s">
        <v>485</v>
      </c>
      <c r="E734" s="28" t="s">
        <v>486</v>
      </c>
      <c r="F734" s="4">
        <f t="shared" si="67"/>
        <v>1</v>
      </c>
      <c r="G734" s="4" t="s">
        <v>11687</v>
      </c>
      <c r="H734" s="4" t="s">
        <v>277</v>
      </c>
      <c r="I734" s="4" t="s">
        <v>277</v>
      </c>
      <c r="J734" s="4" t="s">
        <v>277</v>
      </c>
      <c r="L734" s="4" t="s">
        <v>312</v>
      </c>
      <c r="M734" s="4">
        <f>IF(L734="비해당","-",VLOOKUP(G734,자격증backdata!A:E,3,0))</f>
        <v>0</v>
      </c>
      <c r="N734" s="4" t="str">
        <f>IF(L734="비해당","-",VLOOKUP(G734,자격증backdata!A:E,5,0))</f>
        <v>-</v>
      </c>
      <c r="O734" s="4">
        <f>IF(L734="비해당","-",IF(M734=1,VLOOKUP(G734,자격증backdata!A:E,4,0),0))</f>
        <v>0</v>
      </c>
      <c r="P734" s="4">
        <f t="shared" si="68"/>
        <v>0</v>
      </c>
      <c r="Q734" s="4">
        <f t="shared" si="69"/>
        <v>0</v>
      </c>
      <c r="R734" s="4">
        <f t="shared" si="70"/>
        <v>0</v>
      </c>
      <c r="S734" s="4">
        <f t="shared" si="71"/>
        <v>0</v>
      </c>
    </row>
    <row r="735" spans="1:19" ht="39.950000000000003" customHeight="1" x14ac:dyDescent="0.3">
      <c r="A735" s="29">
        <f t="shared" si="66"/>
        <v>448</v>
      </c>
      <c r="B735" s="29" t="s">
        <v>8866</v>
      </c>
      <c r="C735" s="29" t="s">
        <v>8867</v>
      </c>
      <c r="D735" s="4" t="s">
        <v>485</v>
      </c>
      <c r="E735" s="30" t="s">
        <v>486</v>
      </c>
      <c r="F735" s="29">
        <f t="shared" si="67"/>
        <v>1</v>
      </c>
      <c r="G735" s="29" t="s">
        <v>11687</v>
      </c>
      <c r="H735" s="29" t="s">
        <v>277</v>
      </c>
      <c r="I735" s="29" t="s">
        <v>277</v>
      </c>
      <c r="J735" s="29" t="s">
        <v>277</v>
      </c>
      <c r="L735" s="29" t="s">
        <v>312</v>
      </c>
      <c r="M735" s="29">
        <f>IF(L735="비해당","-",VLOOKUP(G735,자격증backdata!A:E,3,0))</f>
        <v>0</v>
      </c>
      <c r="N735" s="29" t="str">
        <f>IF(L735="비해당","-",VLOOKUP(G735,자격증backdata!A:E,5,0))</f>
        <v>-</v>
      </c>
      <c r="O735" s="29">
        <f>IF(L735="비해당","-",IF(M735=1,VLOOKUP(G735,자격증backdata!A:E,4,0),0))</f>
        <v>0</v>
      </c>
      <c r="P735" s="29">
        <f t="shared" si="68"/>
        <v>0</v>
      </c>
      <c r="Q735" s="29">
        <f t="shared" si="69"/>
        <v>0</v>
      </c>
      <c r="R735" s="29">
        <f t="shared" si="70"/>
        <v>0</v>
      </c>
      <c r="S735" s="29">
        <f t="shared" si="71"/>
        <v>0</v>
      </c>
    </row>
    <row r="736" spans="1:19" ht="39.950000000000003" customHeight="1" x14ac:dyDescent="0.3">
      <c r="A736" s="4">
        <f t="shared" si="66"/>
        <v>449</v>
      </c>
      <c r="B736" s="4" t="s">
        <v>9341</v>
      </c>
      <c r="C736" s="4" t="s">
        <v>9342</v>
      </c>
      <c r="D736" s="4" t="s">
        <v>485</v>
      </c>
      <c r="E736" s="28" t="s">
        <v>486</v>
      </c>
      <c r="F736" s="4">
        <f t="shared" si="67"/>
        <v>1</v>
      </c>
      <c r="G736" s="4" t="s">
        <v>458</v>
      </c>
      <c r="H736" s="4" t="s">
        <v>459</v>
      </c>
      <c r="I736" s="4" t="s">
        <v>9348</v>
      </c>
      <c r="J736" s="4" t="s">
        <v>3587</v>
      </c>
      <c r="L736" s="4" t="s">
        <v>312</v>
      </c>
      <c r="M736" s="4">
        <f>IF(L736="비해당","-",VLOOKUP(G736,자격증backdata!A:E,3,0))</f>
        <v>1</v>
      </c>
      <c r="N736" s="4" t="str">
        <f>IF(L736="비해당","-",VLOOKUP(G736,자격증backdata!A:E,5,0))</f>
        <v>국가기술</v>
      </c>
      <c r="O736" s="4">
        <f>IF(L736="비해당","-",IF(M736=1,VLOOKUP(G736,자격증backdata!A:E,4,0),0))</f>
        <v>5</v>
      </c>
      <c r="P736" s="4">
        <f t="shared" si="68"/>
        <v>5</v>
      </c>
      <c r="Q736" s="4">
        <f t="shared" si="69"/>
        <v>5</v>
      </c>
      <c r="R736" s="4">
        <f t="shared" si="70"/>
        <v>10</v>
      </c>
      <c r="S736" s="4">
        <f t="shared" si="71"/>
        <v>0</v>
      </c>
    </row>
    <row r="737" spans="1:19" ht="39.950000000000003" customHeight="1" x14ac:dyDescent="0.3">
      <c r="A737" s="4">
        <f t="shared" si="66"/>
        <v>449</v>
      </c>
      <c r="B737" s="4" t="s">
        <v>9341</v>
      </c>
      <c r="C737" s="4" t="s">
        <v>9342</v>
      </c>
      <c r="D737" s="4" t="s">
        <v>485</v>
      </c>
      <c r="E737" s="28" t="s">
        <v>486</v>
      </c>
      <c r="F737" s="4">
        <f t="shared" si="67"/>
        <v>2</v>
      </c>
      <c r="G737" s="4" t="s">
        <v>295</v>
      </c>
      <c r="H737" s="4" t="s">
        <v>296</v>
      </c>
      <c r="I737" s="4" t="s">
        <v>9349</v>
      </c>
      <c r="J737" s="4" t="s">
        <v>1050</v>
      </c>
      <c r="L737" s="4" t="s">
        <v>312</v>
      </c>
      <c r="M737" s="4">
        <f>IF(L737="비해당","-",VLOOKUP(G737,자격증backdata!A:E,3,0))</f>
        <v>1</v>
      </c>
      <c r="N737" s="4" t="str">
        <f>IF(L737="비해당","-",VLOOKUP(G737,자격증backdata!A:E,5,0))</f>
        <v>한국사</v>
      </c>
      <c r="O737" s="4">
        <f>IF(L737="비해당","-",IF(M737=1,VLOOKUP(G737,자격증backdata!A:E,4,0),0))</f>
        <v>5</v>
      </c>
      <c r="P737" s="4">
        <f t="shared" si="68"/>
        <v>5</v>
      </c>
      <c r="Q737" s="4">
        <f t="shared" si="69"/>
        <v>5</v>
      </c>
      <c r="R737" s="4">
        <f t="shared" si="70"/>
        <v>10</v>
      </c>
      <c r="S737" s="4">
        <f t="shared" si="71"/>
        <v>0</v>
      </c>
    </row>
    <row r="738" spans="1:19" ht="39.950000000000003" customHeight="1" x14ac:dyDescent="0.3">
      <c r="A738" s="29">
        <f t="shared" si="66"/>
        <v>450</v>
      </c>
      <c r="B738" s="29" t="s">
        <v>9487</v>
      </c>
      <c r="C738" s="29" t="s">
        <v>9488</v>
      </c>
      <c r="D738" s="4" t="s">
        <v>485</v>
      </c>
      <c r="E738" s="30" t="s">
        <v>486</v>
      </c>
      <c r="F738" s="29">
        <f t="shared" si="67"/>
        <v>1</v>
      </c>
      <c r="G738" s="29" t="s">
        <v>295</v>
      </c>
      <c r="H738" s="29" t="s">
        <v>296</v>
      </c>
      <c r="I738" s="29" t="s">
        <v>9494</v>
      </c>
      <c r="J738" s="29" t="s">
        <v>2939</v>
      </c>
      <c r="L738" s="29" t="s">
        <v>312</v>
      </c>
      <c r="M738" s="29">
        <f>IF(L738="비해당","-",VLOOKUP(G738,자격증backdata!A:E,3,0))</f>
        <v>1</v>
      </c>
      <c r="N738" s="29" t="str">
        <f>IF(L738="비해당","-",VLOOKUP(G738,자격증backdata!A:E,5,0))</f>
        <v>한국사</v>
      </c>
      <c r="O738" s="29">
        <f>IF(L738="비해당","-",IF(M738=1,VLOOKUP(G738,자격증backdata!A:E,4,0),0))</f>
        <v>5</v>
      </c>
      <c r="P738" s="29">
        <f t="shared" si="68"/>
        <v>5</v>
      </c>
      <c r="Q738" s="29">
        <f t="shared" si="69"/>
        <v>3</v>
      </c>
      <c r="R738" s="29">
        <f t="shared" si="70"/>
        <v>8</v>
      </c>
      <c r="S738" s="29">
        <f t="shared" si="71"/>
        <v>0</v>
      </c>
    </row>
    <row r="739" spans="1:19" ht="39.950000000000003" customHeight="1" x14ac:dyDescent="0.3">
      <c r="A739" s="29">
        <f t="shared" si="66"/>
        <v>450</v>
      </c>
      <c r="B739" s="29" t="s">
        <v>9487</v>
      </c>
      <c r="C739" s="29" t="s">
        <v>9488</v>
      </c>
      <c r="D739" s="4" t="s">
        <v>485</v>
      </c>
      <c r="E739" s="30" t="s">
        <v>486</v>
      </c>
      <c r="F739" s="29">
        <f t="shared" si="67"/>
        <v>2</v>
      </c>
      <c r="G739" s="29" t="s">
        <v>366</v>
      </c>
      <c r="H739" s="29" t="s">
        <v>367</v>
      </c>
      <c r="I739" s="29" t="s">
        <v>9495</v>
      </c>
      <c r="J739" s="29" t="s">
        <v>2383</v>
      </c>
      <c r="L739" s="29" t="s">
        <v>312</v>
      </c>
      <c r="M739" s="29">
        <f>IF(L739="비해당","-",VLOOKUP(G739,자격증backdata!A:E,3,0))</f>
        <v>1</v>
      </c>
      <c r="N739" s="29" t="str">
        <f>IF(L739="비해당","-",VLOOKUP(G739,자격증backdata!A:E,5,0))</f>
        <v>국가기술</v>
      </c>
      <c r="O739" s="29">
        <f>IF(L739="비해당","-",IF(M739=1,VLOOKUP(G739,자격증backdata!A:E,4,0),0))</f>
        <v>3</v>
      </c>
      <c r="P739" s="29">
        <f t="shared" si="68"/>
        <v>5</v>
      </c>
      <c r="Q739" s="29">
        <f t="shared" si="69"/>
        <v>3</v>
      </c>
      <c r="R739" s="29">
        <f t="shared" si="70"/>
        <v>8</v>
      </c>
      <c r="S739" s="29">
        <f t="shared" si="71"/>
        <v>0</v>
      </c>
    </row>
    <row r="740" spans="1:19" ht="39.950000000000003" customHeight="1" x14ac:dyDescent="0.3">
      <c r="A740" s="4">
        <f t="shared" si="66"/>
        <v>451</v>
      </c>
      <c r="B740" s="4" t="s">
        <v>9538</v>
      </c>
      <c r="C740" s="4" t="s">
        <v>9539</v>
      </c>
      <c r="D740" s="4" t="s">
        <v>485</v>
      </c>
      <c r="E740" s="28" t="s">
        <v>486</v>
      </c>
      <c r="F740" s="4">
        <f t="shared" si="67"/>
        <v>1</v>
      </c>
      <c r="G740" s="4" t="s">
        <v>295</v>
      </c>
      <c r="H740" s="4" t="s">
        <v>296</v>
      </c>
      <c r="I740" s="4" t="s">
        <v>9545</v>
      </c>
      <c r="J740" s="4" t="s">
        <v>544</v>
      </c>
      <c r="L740" s="4" t="s">
        <v>312</v>
      </c>
      <c r="M740" s="4">
        <f>IF(L740="비해당","-",VLOOKUP(G740,자격증backdata!A:E,3,0))</f>
        <v>1</v>
      </c>
      <c r="N740" s="4" t="str">
        <f>IF(L740="비해당","-",VLOOKUP(G740,자격증backdata!A:E,5,0))</f>
        <v>한국사</v>
      </c>
      <c r="O740" s="4">
        <f>IF(L740="비해당","-",IF(M740=1,VLOOKUP(G740,자격증backdata!A:E,4,0),0))</f>
        <v>5</v>
      </c>
      <c r="P740" s="4">
        <f t="shared" si="68"/>
        <v>5</v>
      </c>
      <c r="Q740" s="4">
        <f t="shared" si="69"/>
        <v>3</v>
      </c>
      <c r="R740" s="4">
        <f t="shared" si="70"/>
        <v>8</v>
      </c>
      <c r="S740" s="4">
        <f t="shared" si="71"/>
        <v>0</v>
      </c>
    </row>
    <row r="741" spans="1:19" ht="39.950000000000003" customHeight="1" x14ac:dyDescent="0.3">
      <c r="A741" s="4">
        <f t="shared" si="66"/>
        <v>451</v>
      </c>
      <c r="B741" s="4" t="s">
        <v>9538</v>
      </c>
      <c r="C741" s="4" t="s">
        <v>9539</v>
      </c>
      <c r="D741" s="4" t="s">
        <v>485</v>
      </c>
      <c r="E741" s="28" t="s">
        <v>486</v>
      </c>
      <c r="F741" s="4">
        <f t="shared" si="67"/>
        <v>2</v>
      </c>
      <c r="G741" s="4" t="s">
        <v>568</v>
      </c>
      <c r="H741" s="4" t="s">
        <v>459</v>
      </c>
      <c r="I741" s="4" t="s">
        <v>9546</v>
      </c>
      <c r="J741" s="4" t="s">
        <v>4314</v>
      </c>
      <c r="L741" s="4" t="s">
        <v>312</v>
      </c>
      <c r="M741" s="4">
        <f>IF(L741="비해당","-",VLOOKUP(G741,자격증backdata!A:E,3,0))</f>
        <v>1</v>
      </c>
      <c r="N741" s="4" t="str">
        <f>IF(L741="비해당","-",VLOOKUP(G741,자격증backdata!A:E,5,0))</f>
        <v>국가기술</v>
      </c>
      <c r="O741" s="4">
        <f>IF(L741="비해당","-",IF(M741=1,VLOOKUP(G741,자격증backdata!A:E,4,0),0))</f>
        <v>3</v>
      </c>
      <c r="P741" s="4">
        <f t="shared" si="68"/>
        <v>5</v>
      </c>
      <c r="Q741" s="4">
        <f t="shared" si="69"/>
        <v>3</v>
      </c>
      <c r="R741" s="4">
        <f t="shared" si="70"/>
        <v>8</v>
      </c>
      <c r="S741" s="4">
        <f t="shared" si="71"/>
        <v>0</v>
      </c>
    </row>
    <row r="742" spans="1:19" ht="39.950000000000003" customHeight="1" x14ac:dyDescent="0.3">
      <c r="A742" s="29">
        <f t="shared" si="66"/>
        <v>452</v>
      </c>
      <c r="B742" s="29" t="s">
        <v>9626</v>
      </c>
      <c r="C742" s="29" t="s">
        <v>9627</v>
      </c>
      <c r="D742" s="4" t="s">
        <v>485</v>
      </c>
      <c r="E742" s="30" t="s">
        <v>486</v>
      </c>
      <c r="F742" s="29">
        <f t="shared" si="67"/>
        <v>1</v>
      </c>
      <c r="G742" s="29" t="s">
        <v>295</v>
      </c>
      <c r="H742" s="29" t="s">
        <v>9634</v>
      </c>
      <c r="I742" s="29" t="s">
        <v>9635</v>
      </c>
      <c r="J742" s="29" t="s">
        <v>2601</v>
      </c>
      <c r="L742" s="29" t="s">
        <v>312</v>
      </c>
      <c r="M742" s="29">
        <f>IF(L742="비해당","-",VLOOKUP(G742,자격증backdata!A:E,3,0))</f>
        <v>1</v>
      </c>
      <c r="N742" s="29" t="str">
        <f>IF(L742="비해당","-",VLOOKUP(G742,자격증backdata!A:E,5,0))</f>
        <v>한국사</v>
      </c>
      <c r="O742" s="29">
        <f>IF(L742="비해당","-",IF(M742=1,VLOOKUP(G742,자격증backdata!A:E,4,0),0))</f>
        <v>5</v>
      </c>
      <c r="P742" s="29">
        <f t="shared" si="68"/>
        <v>5</v>
      </c>
      <c r="Q742" s="29">
        <f t="shared" si="69"/>
        <v>5</v>
      </c>
      <c r="R742" s="29">
        <f t="shared" si="70"/>
        <v>10</v>
      </c>
      <c r="S742" s="29">
        <f t="shared" si="71"/>
        <v>0</v>
      </c>
    </row>
    <row r="743" spans="1:19" ht="39.950000000000003" customHeight="1" x14ac:dyDescent="0.3">
      <c r="A743" s="29">
        <f t="shared" si="66"/>
        <v>452</v>
      </c>
      <c r="B743" s="29" t="s">
        <v>9626</v>
      </c>
      <c r="C743" s="29" t="s">
        <v>9627</v>
      </c>
      <c r="D743" s="4" t="s">
        <v>485</v>
      </c>
      <c r="E743" s="30" t="s">
        <v>486</v>
      </c>
      <c r="F743" s="29">
        <f t="shared" si="67"/>
        <v>2</v>
      </c>
      <c r="G743" s="29" t="s">
        <v>458</v>
      </c>
      <c r="H743" s="29" t="s">
        <v>459</v>
      </c>
      <c r="I743" s="29" t="s">
        <v>9636</v>
      </c>
      <c r="J743" s="29" t="s">
        <v>4707</v>
      </c>
      <c r="L743" s="29" t="s">
        <v>312</v>
      </c>
      <c r="M743" s="29">
        <f>IF(L743="비해당","-",VLOOKUP(G743,자격증backdata!A:E,3,0))</f>
        <v>1</v>
      </c>
      <c r="N743" s="29" t="str">
        <f>IF(L743="비해당","-",VLOOKUP(G743,자격증backdata!A:E,5,0))</f>
        <v>국가기술</v>
      </c>
      <c r="O743" s="29">
        <f>IF(L743="비해당","-",IF(M743=1,VLOOKUP(G743,자격증backdata!A:E,4,0),0))</f>
        <v>5</v>
      </c>
      <c r="P743" s="29">
        <f t="shared" si="68"/>
        <v>5</v>
      </c>
      <c r="Q743" s="29">
        <f t="shared" si="69"/>
        <v>5</v>
      </c>
      <c r="R743" s="29">
        <f t="shared" si="70"/>
        <v>10</v>
      </c>
      <c r="S743" s="29">
        <f t="shared" si="71"/>
        <v>0</v>
      </c>
    </row>
    <row r="744" spans="1:19" ht="39.950000000000003" customHeight="1" x14ac:dyDescent="0.3">
      <c r="A744" s="4">
        <f t="shared" si="66"/>
        <v>453</v>
      </c>
      <c r="B744" s="4" t="s">
        <v>9645</v>
      </c>
      <c r="C744" s="4" t="s">
        <v>9646</v>
      </c>
      <c r="D744" s="4" t="s">
        <v>485</v>
      </c>
      <c r="E744" s="28" t="s">
        <v>486</v>
      </c>
      <c r="F744" s="4">
        <f t="shared" si="67"/>
        <v>1</v>
      </c>
      <c r="G744" s="4" t="s">
        <v>458</v>
      </c>
      <c r="H744" s="4" t="s">
        <v>459</v>
      </c>
      <c r="I744" s="4" t="s">
        <v>9652</v>
      </c>
      <c r="J744" s="4" t="s">
        <v>4965</v>
      </c>
      <c r="L744" s="4" t="s">
        <v>312</v>
      </c>
      <c r="M744" s="4">
        <f>IF(L744="비해당","-",VLOOKUP(G744,자격증backdata!A:E,3,0))</f>
        <v>1</v>
      </c>
      <c r="N744" s="4" t="str">
        <f>IF(L744="비해당","-",VLOOKUP(G744,자격증backdata!A:E,5,0))</f>
        <v>국가기술</v>
      </c>
      <c r="O744" s="4">
        <f>IF(L744="비해당","-",IF(M744=1,VLOOKUP(G744,자격증backdata!A:E,4,0),0))</f>
        <v>5</v>
      </c>
      <c r="P744" s="4">
        <f t="shared" si="68"/>
        <v>5</v>
      </c>
      <c r="Q744" s="4">
        <f t="shared" si="69"/>
        <v>5</v>
      </c>
      <c r="R744" s="4">
        <f t="shared" si="70"/>
        <v>10</v>
      </c>
      <c r="S744" s="4">
        <f t="shared" si="71"/>
        <v>0</v>
      </c>
    </row>
    <row r="745" spans="1:19" ht="39.950000000000003" customHeight="1" x14ac:dyDescent="0.3">
      <c r="A745" s="4">
        <f t="shared" si="66"/>
        <v>453</v>
      </c>
      <c r="B745" s="4" t="s">
        <v>9645</v>
      </c>
      <c r="C745" s="4" t="s">
        <v>9646</v>
      </c>
      <c r="D745" s="4" t="s">
        <v>485</v>
      </c>
      <c r="E745" s="28" t="s">
        <v>486</v>
      </c>
      <c r="F745" s="4">
        <f t="shared" si="67"/>
        <v>2</v>
      </c>
      <c r="G745" s="4" t="s">
        <v>295</v>
      </c>
      <c r="H745" s="4" t="s">
        <v>296</v>
      </c>
      <c r="I745" s="4" t="s">
        <v>9653</v>
      </c>
      <c r="J745" s="4" t="s">
        <v>2857</v>
      </c>
      <c r="L745" s="4" t="s">
        <v>312</v>
      </c>
      <c r="M745" s="4">
        <f>IF(L745="비해당","-",VLOOKUP(G745,자격증backdata!A:E,3,0))</f>
        <v>1</v>
      </c>
      <c r="N745" s="4" t="str">
        <f>IF(L745="비해당","-",VLOOKUP(G745,자격증backdata!A:E,5,0))</f>
        <v>한국사</v>
      </c>
      <c r="O745" s="4">
        <f>IF(L745="비해당","-",IF(M745=1,VLOOKUP(G745,자격증backdata!A:E,4,0),0))</f>
        <v>5</v>
      </c>
      <c r="P745" s="4">
        <f t="shared" si="68"/>
        <v>5</v>
      </c>
      <c r="Q745" s="4">
        <f t="shared" si="69"/>
        <v>5</v>
      </c>
      <c r="R745" s="4">
        <f t="shared" si="70"/>
        <v>10</v>
      </c>
      <c r="S745" s="4">
        <f t="shared" si="71"/>
        <v>0</v>
      </c>
    </row>
    <row r="746" spans="1:19" ht="39.950000000000003" customHeight="1" x14ac:dyDescent="0.3">
      <c r="A746" s="29">
        <f t="shared" si="66"/>
        <v>454</v>
      </c>
      <c r="B746" s="29" t="s">
        <v>9727</v>
      </c>
      <c r="C746" s="29" t="s">
        <v>4493</v>
      </c>
      <c r="D746" s="4" t="s">
        <v>485</v>
      </c>
      <c r="E746" s="30" t="s">
        <v>486</v>
      </c>
      <c r="F746" s="29">
        <f t="shared" si="67"/>
        <v>1</v>
      </c>
      <c r="G746" s="29" t="s">
        <v>295</v>
      </c>
      <c r="H746" s="29" t="s">
        <v>296</v>
      </c>
      <c r="I746" s="29" t="s">
        <v>9732</v>
      </c>
      <c r="J746" s="29" t="s">
        <v>3909</v>
      </c>
      <c r="L746" s="29" t="s">
        <v>312</v>
      </c>
      <c r="M746" s="29">
        <f>IF(L746="비해당","-",VLOOKUP(G746,자격증backdata!A:E,3,0))</f>
        <v>1</v>
      </c>
      <c r="N746" s="29" t="str">
        <f>IF(L746="비해당","-",VLOOKUP(G746,자격증backdata!A:E,5,0))</f>
        <v>한국사</v>
      </c>
      <c r="O746" s="29">
        <f>IF(L746="비해당","-",IF(M746=1,VLOOKUP(G746,자격증backdata!A:E,4,0),0))</f>
        <v>5</v>
      </c>
      <c r="P746" s="29">
        <f t="shared" si="68"/>
        <v>5</v>
      </c>
      <c r="Q746" s="29">
        <f t="shared" si="69"/>
        <v>0</v>
      </c>
      <c r="R746" s="29">
        <f t="shared" si="70"/>
        <v>5</v>
      </c>
      <c r="S746" s="29">
        <f t="shared" si="71"/>
        <v>0</v>
      </c>
    </row>
    <row r="747" spans="1:19" ht="39.950000000000003" customHeight="1" x14ac:dyDescent="0.3">
      <c r="A747" s="29">
        <f t="shared" si="66"/>
        <v>454</v>
      </c>
      <c r="B747" s="29" t="s">
        <v>9727</v>
      </c>
      <c r="C747" s="29" t="s">
        <v>4493</v>
      </c>
      <c r="D747" s="4" t="s">
        <v>485</v>
      </c>
      <c r="E747" s="30" t="s">
        <v>486</v>
      </c>
      <c r="F747" s="29">
        <f t="shared" si="67"/>
        <v>2</v>
      </c>
      <c r="G747" s="29" t="s">
        <v>5367</v>
      </c>
      <c r="H747" s="29" t="s">
        <v>367</v>
      </c>
      <c r="I747" s="29" t="s">
        <v>9733</v>
      </c>
      <c r="J747" s="29" t="s">
        <v>3383</v>
      </c>
      <c r="L747" s="29" t="s">
        <v>312</v>
      </c>
      <c r="M747" s="29">
        <f>IF(L747="비해당","-",VLOOKUP(G747,자격증backdata!A:E,3,0))</f>
        <v>0</v>
      </c>
      <c r="N747" s="29" t="str">
        <f>IF(L747="비해당","-",VLOOKUP(G747,자격증backdata!A:E,5,0))</f>
        <v>-</v>
      </c>
      <c r="O747" s="29">
        <f>IF(L747="비해당","-",IF(M747=1,VLOOKUP(G747,자격증backdata!A:E,4,0),0))</f>
        <v>0</v>
      </c>
      <c r="P747" s="29">
        <f t="shared" si="68"/>
        <v>5</v>
      </c>
      <c r="Q747" s="29">
        <f t="shared" si="69"/>
        <v>0</v>
      </c>
      <c r="R747" s="29">
        <f t="shared" si="70"/>
        <v>5</v>
      </c>
      <c r="S747" s="29">
        <f t="shared" si="71"/>
        <v>0</v>
      </c>
    </row>
    <row r="748" spans="1:19" ht="39.950000000000003" customHeight="1" x14ac:dyDescent="0.3">
      <c r="A748" s="4">
        <f t="shared" si="66"/>
        <v>455</v>
      </c>
      <c r="B748" s="4" t="s">
        <v>9815</v>
      </c>
      <c r="C748" s="4" t="s">
        <v>9816</v>
      </c>
      <c r="D748" s="4" t="s">
        <v>485</v>
      </c>
      <c r="E748" s="28" t="s">
        <v>486</v>
      </c>
      <c r="F748" s="4">
        <f t="shared" si="67"/>
        <v>1</v>
      </c>
      <c r="G748" s="4" t="s">
        <v>11687</v>
      </c>
      <c r="H748" s="4" t="s">
        <v>277</v>
      </c>
      <c r="I748" s="4" t="s">
        <v>277</v>
      </c>
      <c r="J748" s="4" t="s">
        <v>277</v>
      </c>
      <c r="L748" s="4" t="s">
        <v>312</v>
      </c>
      <c r="M748" s="4">
        <f>IF(L748="비해당","-",VLOOKUP(G748,자격증backdata!A:E,3,0))</f>
        <v>0</v>
      </c>
      <c r="N748" s="4" t="str">
        <f>IF(L748="비해당","-",VLOOKUP(G748,자격증backdata!A:E,5,0))</f>
        <v>-</v>
      </c>
      <c r="O748" s="4">
        <f>IF(L748="비해당","-",IF(M748=1,VLOOKUP(G748,자격증backdata!A:E,4,0),0))</f>
        <v>0</v>
      </c>
      <c r="P748" s="4">
        <f t="shared" si="68"/>
        <v>0</v>
      </c>
      <c r="Q748" s="4">
        <f t="shared" si="69"/>
        <v>0</v>
      </c>
      <c r="R748" s="4">
        <f t="shared" si="70"/>
        <v>0</v>
      </c>
      <c r="S748" s="4">
        <f t="shared" si="71"/>
        <v>0</v>
      </c>
    </row>
    <row r="749" spans="1:19" ht="39.950000000000003" customHeight="1" x14ac:dyDescent="0.3">
      <c r="A749" s="29">
        <f t="shared" si="66"/>
        <v>456</v>
      </c>
      <c r="B749" s="29" t="s">
        <v>9830</v>
      </c>
      <c r="C749" s="29" t="s">
        <v>9831</v>
      </c>
      <c r="D749" s="4" t="s">
        <v>485</v>
      </c>
      <c r="E749" s="30" t="s">
        <v>486</v>
      </c>
      <c r="F749" s="29">
        <f t="shared" si="67"/>
        <v>1</v>
      </c>
      <c r="G749" s="29" t="s">
        <v>295</v>
      </c>
      <c r="H749" s="29" t="s">
        <v>296</v>
      </c>
      <c r="I749" s="29" t="s">
        <v>9839</v>
      </c>
      <c r="J749" s="29" t="s">
        <v>9840</v>
      </c>
      <c r="L749" s="29" t="s">
        <v>312</v>
      </c>
      <c r="M749" s="29">
        <f>IF(L749="비해당","-",VLOOKUP(G749,자격증backdata!A:E,3,0))</f>
        <v>1</v>
      </c>
      <c r="N749" s="29" t="str">
        <f>IF(L749="비해당","-",VLOOKUP(G749,자격증backdata!A:E,5,0))</f>
        <v>한국사</v>
      </c>
      <c r="O749" s="29">
        <f>IF(L749="비해당","-",IF(M749=1,VLOOKUP(G749,자격증backdata!A:E,4,0),0))</f>
        <v>5</v>
      </c>
      <c r="P749" s="29">
        <f t="shared" si="68"/>
        <v>5</v>
      </c>
      <c r="Q749" s="29">
        <f t="shared" si="69"/>
        <v>0</v>
      </c>
      <c r="R749" s="29">
        <f t="shared" si="70"/>
        <v>5</v>
      </c>
      <c r="S749" s="29">
        <f t="shared" si="71"/>
        <v>0</v>
      </c>
    </row>
    <row r="750" spans="1:19" ht="39.950000000000003" customHeight="1" x14ac:dyDescent="0.3">
      <c r="A750" s="29">
        <f t="shared" si="66"/>
        <v>456</v>
      </c>
      <c r="B750" s="29" t="s">
        <v>9830</v>
      </c>
      <c r="C750" s="29" t="s">
        <v>9831</v>
      </c>
      <c r="D750" s="4" t="s">
        <v>485</v>
      </c>
      <c r="E750" s="30" t="s">
        <v>486</v>
      </c>
      <c r="F750" s="29">
        <f t="shared" si="67"/>
        <v>2</v>
      </c>
      <c r="G750" s="29" t="s">
        <v>9841</v>
      </c>
      <c r="H750" s="29" t="s">
        <v>9842</v>
      </c>
      <c r="I750" s="29" t="s">
        <v>9843</v>
      </c>
      <c r="J750" s="29" t="s">
        <v>9844</v>
      </c>
      <c r="L750" s="29" t="s">
        <v>312</v>
      </c>
      <c r="M750" s="29">
        <f>IF(L750="비해당","-",VLOOKUP(G750,자격증backdata!A:E,3,0))</f>
        <v>0</v>
      </c>
      <c r="N750" s="29" t="str">
        <f>IF(L750="비해당","-",VLOOKUP(G750,자격증backdata!A:E,5,0))</f>
        <v>-</v>
      </c>
      <c r="O750" s="29">
        <f>IF(L750="비해당","-",IF(M750=1,VLOOKUP(G750,자격증backdata!A:E,4,0),0))</f>
        <v>0</v>
      </c>
      <c r="P750" s="29">
        <f t="shared" si="68"/>
        <v>5</v>
      </c>
      <c r="Q750" s="29">
        <f t="shared" si="69"/>
        <v>0</v>
      </c>
      <c r="R750" s="29">
        <f t="shared" si="70"/>
        <v>5</v>
      </c>
      <c r="S750" s="29">
        <f t="shared" si="71"/>
        <v>0</v>
      </c>
    </row>
    <row r="751" spans="1:19" ht="39.950000000000003" customHeight="1" x14ac:dyDescent="0.3">
      <c r="A751" s="4">
        <f t="shared" si="66"/>
        <v>457</v>
      </c>
      <c r="B751" s="4" t="s">
        <v>9922</v>
      </c>
      <c r="C751" s="4" t="s">
        <v>9923</v>
      </c>
      <c r="D751" s="4" t="s">
        <v>485</v>
      </c>
      <c r="E751" s="28" t="s">
        <v>486</v>
      </c>
      <c r="F751" s="4">
        <f t="shared" si="67"/>
        <v>1</v>
      </c>
      <c r="G751" s="4" t="s">
        <v>568</v>
      </c>
      <c r="H751" s="4" t="s">
        <v>459</v>
      </c>
      <c r="I751" s="4" t="s">
        <v>9929</v>
      </c>
      <c r="J751" s="4" t="s">
        <v>3933</v>
      </c>
      <c r="L751" s="4" t="s">
        <v>312</v>
      </c>
      <c r="M751" s="4">
        <f>IF(L751="비해당","-",VLOOKUP(G751,자격증backdata!A:E,3,0))</f>
        <v>1</v>
      </c>
      <c r="N751" s="4" t="str">
        <f>IF(L751="비해당","-",VLOOKUP(G751,자격증backdata!A:E,5,0))</f>
        <v>국가기술</v>
      </c>
      <c r="O751" s="4">
        <f>IF(L751="비해당","-",IF(M751=1,VLOOKUP(G751,자격증backdata!A:E,4,0),0))</f>
        <v>3</v>
      </c>
      <c r="P751" s="4">
        <f t="shared" si="68"/>
        <v>0</v>
      </c>
      <c r="Q751" s="4">
        <f t="shared" si="69"/>
        <v>3</v>
      </c>
      <c r="R751" s="4">
        <f t="shared" si="70"/>
        <v>3</v>
      </c>
      <c r="S751" s="4">
        <f t="shared" si="71"/>
        <v>0</v>
      </c>
    </row>
    <row r="752" spans="1:19" ht="39.950000000000003" customHeight="1" x14ac:dyDescent="0.3">
      <c r="A752" s="29">
        <f t="shared" si="66"/>
        <v>458</v>
      </c>
      <c r="B752" s="29" t="s">
        <v>10130</v>
      </c>
      <c r="C752" s="29" t="s">
        <v>10131</v>
      </c>
      <c r="D752" s="4" t="s">
        <v>485</v>
      </c>
      <c r="E752" s="30" t="s">
        <v>486</v>
      </c>
      <c r="F752" s="29">
        <f t="shared" si="67"/>
        <v>1</v>
      </c>
      <c r="G752" s="29" t="s">
        <v>11687</v>
      </c>
      <c r="H752" s="29" t="s">
        <v>277</v>
      </c>
      <c r="I752" s="29" t="s">
        <v>277</v>
      </c>
      <c r="J752" s="29" t="s">
        <v>277</v>
      </c>
      <c r="L752" s="29" t="s">
        <v>312</v>
      </c>
      <c r="M752" s="29">
        <f>IF(L752="비해당","-",VLOOKUP(G752,자격증backdata!A:E,3,0))</f>
        <v>0</v>
      </c>
      <c r="N752" s="29" t="str">
        <f>IF(L752="비해당","-",VLOOKUP(G752,자격증backdata!A:E,5,0))</f>
        <v>-</v>
      </c>
      <c r="O752" s="29">
        <f>IF(L752="비해당","-",IF(M752=1,VLOOKUP(G752,자격증backdata!A:E,4,0),0))</f>
        <v>0</v>
      </c>
      <c r="P752" s="29">
        <f t="shared" si="68"/>
        <v>0</v>
      </c>
      <c r="Q752" s="29">
        <f t="shared" si="69"/>
        <v>0</v>
      </c>
      <c r="R752" s="29">
        <f t="shared" si="70"/>
        <v>0</v>
      </c>
      <c r="S752" s="29">
        <f t="shared" si="71"/>
        <v>0</v>
      </c>
    </row>
    <row r="753" spans="1:19" ht="39.950000000000003" customHeight="1" x14ac:dyDescent="0.3">
      <c r="A753" s="4">
        <f t="shared" si="66"/>
        <v>459</v>
      </c>
      <c r="B753" s="4" t="s">
        <v>10212</v>
      </c>
      <c r="C753" s="4" t="s">
        <v>10213</v>
      </c>
      <c r="D753" s="4" t="s">
        <v>485</v>
      </c>
      <c r="E753" s="28" t="s">
        <v>486</v>
      </c>
      <c r="F753" s="4">
        <f t="shared" si="67"/>
        <v>1</v>
      </c>
      <c r="G753" s="4" t="s">
        <v>568</v>
      </c>
      <c r="H753" s="4" t="s">
        <v>459</v>
      </c>
      <c r="I753" s="4" t="s">
        <v>10218</v>
      </c>
      <c r="J753" s="4" t="s">
        <v>2265</v>
      </c>
      <c r="L753" s="4" t="s">
        <v>312</v>
      </c>
      <c r="M753" s="4">
        <f>IF(L753="비해당","-",VLOOKUP(G753,자격증backdata!A:E,3,0))</f>
        <v>1</v>
      </c>
      <c r="N753" s="4" t="str">
        <f>IF(L753="비해당","-",VLOOKUP(G753,자격증backdata!A:E,5,0))</f>
        <v>국가기술</v>
      </c>
      <c r="O753" s="4">
        <f>IF(L753="비해당","-",IF(M753=1,VLOOKUP(G753,자격증backdata!A:E,4,0),0))</f>
        <v>3</v>
      </c>
      <c r="P753" s="4">
        <f t="shared" si="68"/>
        <v>0</v>
      </c>
      <c r="Q753" s="4">
        <f t="shared" si="69"/>
        <v>3</v>
      </c>
      <c r="R753" s="4">
        <f t="shared" si="70"/>
        <v>3</v>
      </c>
      <c r="S753" s="4">
        <f t="shared" si="71"/>
        <v>0</v>
      </c>
    </row>
    <row r="754" spans="1:19" ht="39.950000000000003" customHeight="1" x14ac:dyDescent="0.3">
      <c r="A754" s="29">
        <f t="shared" si="66"/>
        <v>460</v>
      </c>
      <c r="B754" s="29" t="s">
        <v>10277</v>
      </c>
      <c r="C754" s="29" t="s">
        <v>10278</v>
      </c>
      <c r="D754" s="4" t="s">
        <v>485</v>
      </c>
      <c r="E754" s="30" t="s">
        <v>486</v>
      </c>
      <c r="F754" s="29">
        <f t="shared" si="67"/>
        <v>1</v>
      </c>
      <c r="G754" s="29" t="s">
        <v>11687</v>
      </c>
      <c r="H754" s="29" t="s">
        <v>277</v>
      </c>
      <c r="I754" s="29" t="s">
        <v>277</v>
      </c>
      <c r="J754" s="29" t="s">
        <v>277</v>
      </c>
      <c r="L754" s="29" t="s">
        <v>312</v>
      </c>
      <c r="M754" s="29">
        <f>IF(L754="비해당","-",VLOOKUP(G754,자격증backdata!A:E,3,0))</f>
        <v>0</v>
      </c>
      <c r="N754" s="29" t="str">
        <f>IF(L754="비해당","-",VLOOKUP(G754,자격증backdata!A:E,5,0))</f>
        <v>-</v>
      </c>
      <c r="O754" s="29">
        <f>IF(L754="비해당","-",IF(M754=1,VLOOKUP(G754,자격증backdata!A:E,4,0),0))</f>
        <v>0</v>
      </c>
      <c r="P754" s="29">
        <f t="shared" si="68"/>
        <v>0</v>
      </c>
      <c r="Q754" s="29">
        <f t="shared" si="69"/>
        <v>0</v>
      </c>
      <c r="R754" s="29">
        <f t="shared" si="70"/>
        <v>0</v>
      </c>
      <c r="S754" s="29">
        <f t="shared" si="71"/>
        <v>0</v>
      </c>
    </row>
    <row r="755" spans="1:19" ht="39.950000000000003" customHeight="1" x14ac:dyDescent="0.3">
      <c r="A755" s="4">
        <f t="shared" si="66"/>
        <v>461</v>
      </c>
      <c r="B755" s="4" t="s">
        <v>10317</v>
      </c>
      <c r="C755" s="4" t="s">
        <v>10318</v>
      </c>
      <c r="D755" s="4" t="s">
        <v>485</v>
      </c>
      <c r="E755" s="28" t="s">
        <v>486</v>
      </c>
      <c r="F755" s="4">
        <f t="shared" si="67"/>
        <v>1</v>
      </c>
      <c r="G755" s="4" t="s">
        <v>612</v>
      </c>
      <c r="H755" s="4" t="s">
        <v>296</v>
      </c>
      <c r="I755" s="4" t="s">
        <v>10325</v>
      </c>
      <c r="J755" s="4" t="s">
        <v>8260</v>
      </c>
      <c r="L755" s="4" t="s">
        <v>312</v>
      </c>
      <c r="M755" s="4">
        <f>IF(L755="비해당","-",VLOOKUP(G755,자격증backdata!A:E,3,0))</f>
        <v>1</v>
      </c>
      <c r="N755" s="4" t="str">
        <f>IF(L755="비해당","-",VLOOKUP(G755,자격증backdata!A:E,5,0))</f>
        <v>한국사</v>
      </c>
      <c r="O755" s="4">
        <f>IF(L755="비해당","-",IF(M755=1,VLOOKUP(G755,자격증backdata!A:E,4,0),0))</f>
        <v>1</v>
      </c>
      <c r="P755" s="4">
        <f t="shared" si="68"/>
        <v>1</v>
      </c>
      <c r="Q755" s="4">
        <f t="shared" si="69"/>
        <v>0</v>
      </c>
      <c r="R755" s="4">
        <f t="shared" si="70"/>
        <v>1</v>
      </c>
      <c r="S755" s="4">
        <f t="shared" si="71"/>
        <v>0</v>
      </c>
    </row>
    <row r="756" spans="1:19" ht="39.950000000000003" customHeight="1" x14ac:dyDescent="0.3">
      <c r="A756" s="29">
        <f t="shared" si="66"/>
        <v>462</v>
      </c>
      <c r="B756" s="29" t="s">
        <v>10394</v>
      </c>
      <c r="C756" s="29" t="s">
        <v>10395</v>
      </c>
      <c r="D756" s="4" t="s">
        <v>485</v>
      </c>
      <c r="E756" s="30" t="s">
        <v>486</v>
      </c>
      <c r="F756" s="29">
        <f t="shared" si="67"/>
        <v>1</v>
      </c>
      <c r="G756" s="29" t="s">
        <v>803</v>
      </c>
      <c r="H756" s="29" t="s">
        <v>296</v>
      </c>
      <c r="I756" s="29" t="s">
        <v>10405</v>
      </c>
      <c r="J756" s="29" t="s">
        <v>2800</v>
      </c>
      <c r="L756" s="29" t="s">
        <v>312</v>
      </c>
      <c r="M756" s="29">
        <f>IF(L756="비해당","-",VLOOKUP(G756,자격증backdata!A:E,3,0))</f>
        <v>1</v>
      </c>
      <c r="N756" s="29" t="str">
        <f>IF(L756="비해당","-",VLOOKUP(G756,자격증backdata!A:E,5,0))</f>
        <v>한국사</v>
      </c>
      <c r="O756" s="29">
        <f>IF(L756="비해당","-",IF(M756=1,VLOOKUP(G756,자격증backdata!A:E,4,0),0))</f>
        <v>3</v>
      </c>
      <c r="P756" s="29">
        <f t="shared" si="68"/>
        <v>3</v>
      </c>
      <c r="Q756" s="29">
        <f t="shared" si="69"/>
        <v>0</v>
      </c>
      <c r="R756" s="29">
        <f t="shared" si="70"/>
        <v>3</v>
      </c>
      <c r="S756" s="29">
        <f t="shared" si="71"/>
        <v>0</v>
      </c>
    </row>
    <row r="757" spans="1:19" ht="39.950000000000003" customHeight="1" x14ac:dyDescent="0.3">
      <c r="A757" s="4">
        <f t="shared" si="66"/>
        <v>463</v>
      </c>
      <c r="B757" s="4" t="s">
        <v>10587</v>
      </c>
      <c r="C757" s="4" t="s">
        <v>10588</v>
      </c>
      <c r="D757" s="4" t="s">
        <v>485</v>
      </c>
      <c r="E757" s="28" t="s">
        <v>486</v>
      </c>
      <c r="F757" s="4">
        <f t="shared" si="67"/>
        <v>1</v>
      </c>
      <c r="G757" s="4" t="s">
        <v>295</v>
      </c>
      <c r="H757" s="4" t="s">
        <v>296</v>
      </c>
      <c r="I757" s="4" t="s">
        <v>10594</v>
      </c>
      <c r="J757" s="4" t="s">
        <v>1064</v>
      </c>
      <c r="L757" s="4" t="s">
        <v>312</v>
      </c>
      <c r="M757" s="4">
        <f>IF(L757="비해당","-",VLOOKUP(G757,자격증backdata!A:E,3,0))</f>
        <v>1</v>
      </c>
      <c r="N757" s="4" t="str">
        <f>IF(L757="비해당","-",VLOOKUP(G757,자격증backdata!A:E,5,0))</f>
        <v>한국사</v>
      </c>
      <c r="O757" s="4">
        <f>IF(L757="비해당","-",IF(M757=1,VLOOKUP(G757,자격증backdata!A:E,4,0),0))</f>
        <v>5</v>
      </c>
      <c r="P757" s="4">
        <f t="shared" si="68"/>
        <v>5</v>
      </c>
      <c r="Q757" s="4">
        <f t="shared" si="69"/>
        <v>0</v>
      </c>
      <c r="R757" s="4">
        <f t="shared" si="70"/>
        <v>5</v>
      </c>
      <c r="S757" s="4">
        <f t="shared" si="71"/>
        <v>0</v>
      </c>
    </row>
    <row r="758" spans="1:19" ht="39.950000000000003" customHeight="1" x14ac:dyDescent="0.3">
      <c r="A758" s="4">
        <f t="shared" si="66"/>
        <v>463</v>
      </c>
      <c r="B758" s="4" t="s">
        <v>10587</v>
      </c>
      <c r="C758" s="4" t="s">
        <v>10588</v>
      </c>
      <c r="D758" s="4" t="s">
        <v>485</v>
      </c>
      <c r="E758" s="28" t="s">
        <v>486</v>
      </c>
      <c r="F758" s="4">
        <f t="shared" si="67"/>
        <v>2</v>
      </c>
      <c r="G758" s="4" t="s">
        <v>10595</v>
      </c>
      <c r="H758" s="4" t="s">
        <v>677</v>
      </c>
      <c r="I758" s="4" t="s">
        <v>10596</v>
      </c>
      <c r="J758" s="4" t="s">
        <v>10597</v>
      </c>
      <c r="L758" s="4" t="s">
        <v>312</v>
      </c>
      <c r="M758" s="4">
        <f>IF(L758="비해당","-",VLOOKUP(G758,자격증backdata!A:E,3,0))</f>
        <v>0</v>
      </c>
      <c r="N758" s="4" t="str">
        <f>IF(L758="비해당","-",VLOOKUP(G758,자격증backdata!A:E,5,0))</f>
        <v>-</v>
      </c>
      <c r="O758" s="4">
        <f>IF(L758="비해당","-",IF(M758=1,VLOOKUP(G758,자격증backdata!A:E,4,0),0))</f>
        <v>0</v>
      </c>
      <c r="P758" s="4">
        <f t="shared" si="68"/>
        <v>5</v>
      </c>
      <c r="Q758" s="4">
        <f t="shared" si="69"/>
        <v>0</v>
      </c>
      <c r="R758" s="4">
        <f t="shared" si="70"/>
        <v>5</v>
      </c>
      <c r="S758" s="4">
        <f t="shared" si="71"/>
        <v>0</v>
      </c>
    </row>
    <row r="759" spans="1:19" ht="39.950000000000003" customHeight="1" x14ac:dyDescent="0.3">
      <c r="A759" s="29">
        <f t="shared" si="66"/>
        <v>464</v>
      </c>
      <c r="B759" s="29" t="s">
        <v>10878</v>
      </c>
      <c r="C759" s="29" t="s">
        <v>10879</v>
      </c>
      <c r="D759" s="4" t="s">
        <v>485</v>
      </c>
      <c r="E759" s="30" t="s">
        <v>486</v>
      </c>
      <c r="F759" s="29">
        <f t="shared" si="67"/>
        <v>1</v>
      </c>
      <c r="G759" s="29" t="s">
        <v>568</v>
      </c>
      <c r="H759" s="29" t="s">
        <v>459</v>
      </c>
      <c r="I759" s="29" t="s">
        <v>10886</v>
      </c>
      <c r="J759" s="29" t="s">
        <v>10887</v>
      </c>
      <c r="L759" s="29" t="s">
        <v>312</v>
      </c>
      <c r="M759" s="29">
        <f>IF(L759="비해당","-",VLOOKUP(G759,자격증backdata!A:E,3,0))</f>
        <v>1</v>
      </c>
      <c r="N759" s="29" t="str">
        <f>IF(L759="비해당","-",VLOOKUP(G759,자격증backdata!A:E,5,0))</f>
        <v>국가기술</v>
      </c>
      <c r="O759" s="29">
        <f>IF(L759="비해당","-",IF(M759=1,VLOOKUP(G759,자격증backdata!A:E,4,0),0))</f>
        <v>3</v>
      </c>
      <c r="P759" s="29">
        <f t="shared" si="68"/>
        <v>5</v>
      </c>
      <c r="Q759" s="29">
        <f t="shared" si="69"/>
        <v>3</v>
      </c>
      <c r="R759" s="29">
        <f t="shared" si="70"/>
        <v>8</v>
      </c>
      <c r="S759" s="29">
        <f t="shared" si="71"/>
        <v>0</v>
      </c>
    </row>
    <row r="760" spans="1:19" ht="39.950000000000003" customHeight="1" x14ac:dyDescent="0.3">
      <c r="A760" s="29">
        <f t="shared" si="66"/>
        <v>464</v>
      </c>
      <c r="B760" s="29" t="s">
        <v>10878</v>
      </c>
      <c r="C760" s="29" t="s">
        <v>10879</v>
      </c>
      <c r="D760" s="4" t="s">
        <v>485</v>
      </c>
      <c r="E760" s="30" t="s">
        <v>486</v>
      </c>
      <c r="F760" s="29">
        <f t="shared" si="67"/>
        <v>2</v>
      </c>
      <c r="G760" s="29" t="s">
        <v>295</v>
      </c>
      <c r="H760" s="29" t="s">
        <v>296</v>
      </c>
      <c r="I760" s="29" t="s">
        <v>10888</v>
      </c>
      <c r="J760" s="29" t="s">
        <v>340</v>
      </c>
      <c r="L760" s="29" t="s">
        <v>312</v>
      </c>
      <c r="M760" s="29">
        <f>IF(L760="비해당","-",VLOOKUP(G760,자격증backdata!A:E,3,0))</f>
        <v>1</v>
      </c>
      <c r="N760" s="29" t="str">
        <f>IF(L760="비해당","-",VLOOKUP(G760,자격증backdata!A:E,5,0))</f>
        <v>한국사</v>
      </c>
      <c r="O760" s="29">
        <f>IF(L760="비해당","-",IF(M760=1,VLOOKUP(G760,자격증backdata!A:E,4,0),0))</f>
        <v>5</v>
      </c>
      <c r="P760" s="29">
        <f t="shared" si="68"/>
        <v>5</v>
      </c>
      <c r="Q760" s="29">
        <f t="shared" si="69"/>
        <v>3</v>
      </c>
      <c r="R760" s="29">
        <f t="shared" si="70"/>
        <v>8</v>
      </c>
      <c r="S760" s="29">
        <f t="shared" si="71"/>
        <v>0</v>
      </c>
    </row>
    <row r="761" spans="1:19" ht="39.950000000000003" customHeight="1" x14ac:dyDescent="0.3">
      <c r="A761" s="4">
        <f t="shared" si="66"/>
        <v>465</v>
      </c>
      <c r="B761" s="4" t="s">
        <v>10940</v>
      </c>
      <c r="C761" s="4" t="s">
        <v>10941</v>
      </c>
      <c r="D761" s="4" t="s">
        <v>485</v>
      </c>
      <c r="E761" s="28" t="s">
        <v>486</v>
      </c>
      <c r="F761" s="4">
        <f t="shared" si="67"/>
        <v>1</v>
      </c>
      <c r="G761" s="4" t="s">
        <v>568</v>
      </c>
      <c r="H761" s="4" t="s">
        <v>459</v>
      </c>
      <c r="I761" s="4" t="s">
        <v>10954</v>
      </c>
      <c r="J761" s="4" t="s">
        <v>4707</v>
      </c>
      <c r="L761" s="4" t="s">
        <v>312</v>
      </c>
      <c r="M761" s="4">
        <f>IF(L761="비해당","-",VLOOKUP(G761,자격증backdata!A:E,3,0))</f>
        <v>1</v>
      </c>
      <c r="N761" s="4" t="str">
        <f>IF(L761="비해당","-",VLOOKUP(G761,자격증backdata!A:E,5,0))</f>
        <v>국가기술</v>
      </c>
      <c r="O761" s="4">
        <f>IF(L761="비해당","-",IF(M761=1,VLOOKUP(G761,자격증backdata!A:E,4,0),0))</f>
        <v>3</v>
      </c>
      <c r="P761" s="4">
        <f t="shared" si="68"/>
        <v>0</v>
      </c>
      <c r="Q761" s="4">
        <f t="shared" si="69"/>
        <v>3</v>
      </c>
      <c r="R761" s="4">
        <f t="shared" si="70"/>
        <v>3</v>
      </c>
      <c r="S761" s="4">
        <f t="shared" si="71"/>
        <v>0</v>
      </c>
    </row>
    <row r="762" spans="1:19" ht="39.950000000000003" customHeight="1" x14ac:dyDescent="0.3">
      <c r="A762" s="29">
        <f t="shared" si="66"/>
        <v>466</v>
      </c>
      <c r="B762" s="29" t="s">
        <v>11043</v>
      </c>
      <c r="C762" s="29" t="s">
        <v>11044</v>
      </c>
      <c r="D762" s="4" t="s">
        <v>485</v>
      </c>
      <c r="E762" s="30" t="s">
        <v>486</v>
      </c>
      <c r="F762" s="29">
        <f t="shared" si="67"/>
        <v>1</v>
      </c>
      <c r="G762" s="29" t="s">
        <v>568</v>
      </c>
      <c r="H762" s="29" t="s">
        <v>459</v>
      </c>
      <c r="I762" s="29" t="s">
        <v>11051</v>
      </c>
      <c r="J762" s="29" t="s">
        <v>1776</v>
      </c>
      <c r="L762" s="29" t="s">
        <v>312</v>
      </c>
      <c r="M762" s="29">
        <f>IF(L762="비해당","-",VLOOKUP(G762,자격증backdata!A:E,3,0))</f>
        <v>1</v>
      </c>
      <c r="N762" s="29" t="str">
        <f>IF(L762="비해당","-",VLOOKUP(G762,자격증backdata!A:E,5,0))</f>
        <v>국가기술</v>
      </c>
      <c r="O762" s="29">
        <f>IF(L762="비해당","-",IF(M762=1,VLOOKUP(G762,자격증backdata!A:E,4,0),0))</f>
        <v>3</v>
      </c>
      <c r="P762" s="29">
        <f t="shared" si="68"/>
        <v>0</v>
      </c>
      <c r="Q762" s="29">
        <f t="shared" si="69"/>
        <v>3</v>
      </c>
      <c r="R762" s="29">
        <f t="shared" si="70"/>
        <v>3</v>
      </c>
      <c r="S762" s="29">
        <f t="shared" si="71"/>
        <v>0</v>
      </c>
    </row>
    <row r="763" spans="1:19" ht="39.950000000000003" customHeight="1" x14ac:dyDescent="0.3">
      <c r="A763" s="4">
        <f t="shared" si="66"/>
        <v>467</v>
      </c>
      <c r="B763" s="4" t="s">
        <v>11319</v>
      </c>
      <c r="C763" s="4" t="s">
        <v>11320</v>
      </c>
      <c r="D763" s="4" t="s">
        <v>485</v>
      </c>
      <c r="E763" s="28" t="s">
        <v>486</v>
      </c>
      <c r="F763" s="4">
        <f t="shared" si="67"/>
        <v>1</v>
      </c>
      <c r="G763" s="4" t="s">
        <v>295</v>
      </c>
      <c r="H763" s="4" t="s">
        <v>296</v>
      </c>
      <c r="I763" s="4" t="s">
        <v>11326</v>
      </c>
      <c r="J763" s="4" t="s">
        <v>298</v>
      </c>
      <c r="L763" s="4" t="s">
        <v>312</v>
      </c>
      <c r="M763" s="4">
        <f>IF(L763="비해당","-",VLOOKUP(G763,자격증backdata!A:E,3,0))</f>
        <v>1</v>
      </c>
      <c r="N763" s="4" t="str">
        <f>IF(L763="비해당","-",VLOOKUP(G763,자격증backdata!A:E,5,0))</f>
        <v>한국사</v>
      </c>
      <c r="O763" s="4">
        <f>IF(L763="비해당","-",IF(M763=1,VLOOKUP(G763,자격증backdata!A:E,4,0),0))</f>
        <v>5</v>
      </c>
      <c r="P763" s="4">
        <f t="shared" si="68"/>
        <v>5</v>
      </c>
      <c r="Q763" s="4">
        <f t="shared" si="69"/>
        <v>0</v>
      </c>
      <c r="R763" s="4">
        <f t="shared" si="70"/>
        <v>5</v>
      </c>
      <c r="S763" s="4">
        <f t="shared" si="71"/>
        <v>0</v>
      </c>
    </row>
    <row r="764" spans="1:19" ht="39.950000000000003" customHeight="1" x14ac:dyDescent="0.3">
      <c r="A764" s="29">
        <f t="shared" si="66"/>
        <v>468</v>
      </c>
      <c r="B764" s="29" t="s">
        <v>11407</v>
      </c>
      <c r="C764" s="29" t="s">
        <v>11408</v>
      </c>
      <c r="D764" s="4" t="s">
        <v>485</v>
      </c>
      <c r="E764" s="30" t="s">
        <v>486</v>
      </c>
      <c r="F764" s="29">
        <f t="shared" si="67"/>
        <v>1</v>
      </c>
      <c r="G764" s="29" t="s">
        <v>568</v>
      </c>
      <c r="H764" s="29" t="s">
        <v>459</v>
      </c>
      <c r="I764" s="29" t="s">
        <v>11414</v>
      </c>
      <c r="J764" s="29" t="s">
        <v>542</v>
      </c>
      <c r="L764" s="29" t="s">
        <v>312</v>
      </c>
      <c r="M764" s="29">
        <f>IF(L764="비해당","-",VLOOKUP(G764,자격증backdata!A:E,3,0))</f>
        <v>1</v>
      </c>
      <c r="N764" s="29" t="str">
        <f>IF(L764="비해당","-",VLOOKUP(G764,자격증backdata!A:E,5,0))</f>
        <v>국가기술</v>
      </c>
      <c r="O764" s="29">
        <f>IF(L764="비해당","-",IF(M764=1,VLOOKUP(G764,자격증backdata!A:E,4,0),0))</f>
        <v>3</v>
      </c>
      <c r="P764" s="29">
        <f t="shared" si="68"/>
        <v>0</v>
      </c>
      <c r="Q764" s="29">
        <f t="shared" si="69"/>
        <v>3</v>
      </c>
      <c r="R764" s="29">
        <f t="shared" si="70"/>
        <v>3</v>
      </c>
      <c r="S764" s="29">
        <f t="shared" si="71"/>
        <v>0</v>
      </c>
    </row>
    <row r="765" spans="1:19" ht="39.950000000000003" customHeight="1" x14ac:dyDescent="0.3">
      <c r="A765" s="4">
        <f t="shared" si="66"/>
        <v>469</v>
      </c>
      <c r="B765" s="4" t="s">
        <v>11509</v>
      </c>
      <c r="C765" s="4" t="s">
        <v>11510</v>
      </c>
      <c r="D765" s="4" t="s">
        <v>485</v>
      </c>
      <c r="E765" s="28" t="s">
        <v>486</v>
      </c>
      <c r="F765" s="4">
        <f t="shared" si="67"/>
        <v>1</v>
      </c>
      <c r="G765" s="4" t="s">
        <v>295</v>
      </c>
      <c r="H765" s="4" t="s">
        <v>296</v>
      </c>
      <c r="I765" s="4" t="s">
        <v>11516</v>
      </c>
      <c r="J765" s="4" t="s">
        <v>1020</v>
      </c>
      <c r="L765" s="4" t="s">
        <v>312</v>
      </c>
      <c r="M765" s="4">
        <f>IF(L765="비해당","-",VLOOKUP(G765,자격증backdata!A:E,3,0))</f>
        <v>1</v>
      </c>
      <c r="N765" s="4" t="str">
        <f>IF(L765="비해당","-",VLOOKUP(G765,자격증backdata!A:E,5,0))</f>
        <v>한국사</v>
      </c>
      <c r="O765" s="4">
        <f>IF(L765="비해당","-",IF(M765=1,VLOOKUP(G765,자격증backdata!A:E,4,0),0))</f>
        <v>5</v>
      </c>
      <c r="P765" s="4">
        <f t="shared" si="68"/>
        <v>5</v>
      </c>
      <c r="Q765" s="4">
        <f t="shared" si="69"/>
        <v>0</v>
      </c>
      <c r="R765" s="4">
        <f t="shared" si="70"/>
        <v>5</v>
      </c>
      <c r="S765" s="4">
        <f t="shared" si="71"/>
        <v>0</v>
      </c>
    </row>
    <row r="766" spans="1:19" ht="39.950000000000003" customHeight="1" x14ac:dyDescent="0.3">
      <c r="A766" s="29">
        <f t="shared" si="66"/>
        <v>470</v>
      </c>
      <c r="B766" s="29" t="s">
        <v>263</v>
      </c>
      <c r="C766" s="29" t="s">
        <v>264</v>
      </c>
      <c r="D766" s="4" t="s">
        <v>265</v>
      </c>
      <c r="E766" s="30" t="s">
        <v>266</v>
      </c>
      <c r="F766" s="29">
        <f t="shared" si="67"/>
        <v>1</v>
      </c>
      <c r="G766" s="29" t="s">
        <v>291</v>
      </c>
      <c r="H766" s="29" t="s">
        <v>292</v>
      </c>
      <c r="I766" s="29" t="s">
        <v>293</v>
      </c>
      <c r="J766" s="29" t="s">
        <v>294</v>
      </c>
      <c r="L766" s="29" t="s">
        <v>312</v>
      </c>
      <c r="M766" s="29">
        <f>IF(L766="비해당","-",VLOOKUP(G766,자격증backdata!A:E,3,0))</f>
        <v>1</v>
      </c>
      <c r="N766" s="29" t="str">
        <f>IF(L766="비해당","-",VLOOKUP(G766,자격증backdata!A:E,5,0))</f>
        <v>국가기술</v>
      </c>
      <c r="O766" s="29">
        <f>IF(L766="비해당","-",IF(M766=1,VLOOKUP(G766,자격증backdata!A:E,4,0),0))</f>
        <v>5</v>
      </c>
      <c r="P766" s="29">
        <f t="shared" si="68"/>
        <v>5</v>
      </c>
      <c r="Q766" s="29">
        <f t="shared" si="69"/>
        <v>5</v>
      </c>
      <c r="R766" s="29">
        <f t="shared" si="70"/>
        <v>10</v>
      </c>
      <c r="S766" s="29">
        <f t="shared" si="71"/>
        <v>0</v>
      </c>
    </row>
    <row r="767" spans="1:19" ht="39.950000000000003" customHeight="1" x14ac:dyDescent="0.3">
      <c r="A767" s="29">
        <f t="shared" si="66"/>
        <v>470</v>
      </c>
      <c r="B767" s="29" t="s">
        <v>263</v>
      </c>
      <c r="C767" s="29" t="s">
        <v>264</v>
      </c>
      <c r="D767" s="4" t="s">
        <v>265</v>
      </c>
      <c r="E767" s="30" t="s">
        <v>266</v>
      </c>
      <c r="F767" s="29">
        <f t="shared" si="67"/>
        <v>2</v>
      </c>
      <c r="G767" s="29" t="s">
        <v>295</v>
      </c>
      <c r="H767" s="29" t="s">
        <v>296</v>
      </c>
      <c r="I767" s="29" t="s">
        <v>297</v>
      </c>
      <c r="J767" s="29" t="s">
        <v>298</v>
      </c>
      <c r="L767" s="29" t="s">
        <v>312</v>
      </c>
      <c r="M767" s="29">
        <f>IF(L767="비해당","-",VLOOKUP(G767,자격증backdata!A:E,3,0))</f>
        <v>1</v>
      </c>
      <c r="N767" s="29" t="str">
        <f>IF(L767="비해당","-",VLOOKUP(G767,자격증backdata!A:E,5,0))</f>
        <v>한국사</v>
      </c>
      <c r="O767" s="29">
        <f>IF(L767="비해당","-",IF(M767=1,VLOOKUP(G767,자격증backdata!A:E,4,0),0))</f>
        <v>5</v>
      </c>
      <c r="P767" s="29">
        <f t="shared" si="68"/>
        <v>5</v>
      </c>
      <c r="Q767" s="29">
        <f t="shared" si="69"/>
        <v>5</v>
      </c>
      <c r="R767" s="29">
        <f t="shared" si="70"/>
        <v>10</v>
      </c>
      <c r="S767" s="29">
        <f t="shared" si="71"/>
        <v>0</v>
      </c>
    </row>
    <row r="768" spans="1:19" ht="39.950000000000003" customHeight="1" x14ac:dyDescent="0.3">
      <c r="A768" s="4">
        <f t="shared" si="66"/>
        <v>471</v>
      </c>
      <c r="B768" s="4" t="s">
        <v>376</v>
      </c>
      <c r="C768" s="4" t="s">
        <v>377</v>
      </c>
      <c r="D768" s="4" t="s">
        <v>265</v>
      </c>
      <c r="E768" s="28" t="s">
        <v>266</v>
      </c>
      <c r="F768" s="4">
        <f t="shared" si="67"/>
        <v>1</v>
      </c>
      <c r="G768" s="4" t="s">
        <v>390</v>
      </c>
      <c r="H768" s="4" t="s">
        <v>391</v>
      </c>
      <c r="I768" s="4" t="s">
        <v>392</v>
      </c>
      <c r="J768" s="4" t="s">
        <v>393</v>
      </c>
      <c r="L768" s="4" t="s">
        <v>312</v>
      </c>
      <c r="M768" s="4">
        <f>IF(L768="비해당","-",VLOOKUP(G768,자격증backdata!A:E,3,0))</f>
        <v>0</v>
      </c>
      <c r="N768" s="4" t="str">
        <f>IF(L768="비해당","-",VLOOKUP(G768,자격증backdata!A:E,5,0))</f>
        <v>-</v>
      </c>
      <c r="O768" s="4">
        <f>IF(L768="비해당","-",IF(M768=1,VLOOKUP(G768,자격증backdata!A:E,4,0),0))</f>
        <v>0</v>
      </c>
      <c r="P768" s="4">
        <f t="shared" si="68"/>
        <v>0</v>
      </c>
      <c r="Q768" s="4">
        <f t="shared" si="69"/>
        <v>0</v>
      </c>
      <c r="R768" s="4">
        <f t="shared" si="70"/>
        <v>0</v>
      </c>
      <c r="S768" s="4">
        <f t="shared" si="71"/>
        <v>0</v>
      </c>
    </row>
    <row r="769" spans="1:19" ht="39.950000000000003" customHeight="1" x14ac:dyDescent="0.3">
      <c r="A769" s="4">
        <f t="shared" si="66"/>
        <v>471</v>
      </c>
      <c r="B769" s="4" t="s">
        <v>376</v>
      </c>
      <c r="C769" s="4" t="s">
        <v>377</v>
      </c>
      <c r="D769" s="4" t="s">
        <v>265</v>
      </c>
      <c r="E769" s="28" t="s">
        <v>266</v>
      </c>
      <c r="F769" s="4">
        <f t="shared" si="67"/>
        <v>2</v>
      </c>
      <c r="G769" s="4" t="s">
        <v>394</v>
      </c>
      <c r="H769" s="4" t="s">
        <v>395</v>
      </c>
      <c r="I769" s="4" t="s">
        <v>396</v>
      </c>
      <c r="J769" s="4" t="s">
        <v>397</v>
      </c>
      <c r="L769" s="4" t="s">
        <v>312</v>
      </c>
      <c r="M769" s="4">
        <f>IF(L769="비해당","-",VLOOKUP(G769,자격증backdata!A:E,3,0))</f>
        <v>0</v>
      </c>
      <c r="N769" s="4" t="str">
        <f>IF(L769="비해당","-",VLOOKUP(G769,자격증backdata!A:E,5,0))</f>
        <v>-</v>
      </c>
      <c r="O769" s="4">
        <f>IF(L769="비해당","-",IF(M769=1,VLOOKUP(G769,자격증backdata!A:E,4,0),0))</f>
        <v>0</v>
      </c>
      <c r="P769" s="4">
        <f t="shared" si="68"/>
        <v>0</v>
      </c>
      <c r="Q769" s="4">
        <f t="shared" si="69"/>
        <v>0</v>
      </c>
      <c r="R769" s="4">
        <f t="shared" si="70"/>
        <v>0</v>
      </c>
      <c r="S769" s="4">
        <f t="shared" si="71"/>
        <v>0</v>
      </c>
    </row>
    <row r="770" spans="1:19" ht="39.950000000000003" customHeight="1" x14ac:dyDescent="0.3">
      <c r="A770" s="29">
        <f t="shared" si="66"/>
        <v>472</v>
      </c>
      <c r="B770" s="29" t="s">
        <v>402</v>
      </c>
      <c r="C770" s="29" t="s">
        <v>403</v>
      </c>
      <c r="D770" s="4" t="s">
        <v>265</v>
      </c>
      <c r="E770" s="30" t="s">
        <v>266</v>
      </c>
      <c r="F770" s="29">
        <f t="shared" si="67"/>
        <v>1</v>
      </c>
      <c r="G770" s="29" t="s">
        <v>295</v>
      </c>
      <c r="H770" s="29" t="s">
        <v>296</v>
      </c>
      <c r="I770" s="29" t="s">
        <v>420</v>
      </c>
      <c r="J770" s="29" t="s">
        <v>421</v>
      </c>
      <c r="L770" s="29" t="s">
        <v>312</v>
      </c>
      <c r="M770" s="29">
        <f>IF(L770="비해당","-",VLOOKUP(G770,자격증backdata!A:E,3,0))</f>
        <v>1</v>
      </c>
      <c r="N770" s="29" t="str">
        <f>IF(L770="비해당","-",VLOOKUP(G770,자격증backdata!A:E,5,0))</f>
        <v>한국사</v>
      </c>
      <c r="O770" s="29">
        <f>IF(L770="비해당","-",IF(M770=1,VLOOKUP(G770,자격증backdata!A:E,4,0),0))</f>
        <v>5</v>
      </c>
      <c r="P770" s="29">
        <f t="shared" si="68"/>
        <v>5</v>
      </c>
      <c r="Q770" s="29">
        <f t="shared" si="69"/>
        <v>5</v>
      </c>
      <c r="R770" s="29">
        <f t="shared" si="70"/>
        <v>10</v>
      </c>
      <c r="S770" s="29">
        <f t="shared" si="71"/>
        <v>0</v>
      </c>
    </row>
    <row r="771" spans="1:19" ht="39.950000000000003" customHeight="1" x14ac:dyDescent="0.3">
      <c r="A771" s="29">
        <f t="shared" ref="A771:A834" si="72">IF(B771=B770,A770,SUM(A770,1))</f>
        <v>472</v>
      </c>
      <c r="B771" s="29" t="s">
        <v>402</v>
      </c>
      <c r="C771" s="29" t="s">
        <v>403</v>
      </c>
      <c r="D771" s="4" t="s">
        <v>265</v>
      </c>
      <c r="E771" s="30" t="s">
        <v>266</v>
      </c>
      <c r="F771" s="29">
        <f t="shared" ref="F771:F834" si="73">IF(B771=B770,SUM(F770,1),1)</f>
        <v>2</v>
      </c>
      <c r="G771" s="29" t="s">
        <v>291</v>
      </c>
      <c r="H771" s="29" t="s">
        <v>292</v>
      </c>
      <c r="I771" s="29" t="s">
        <v>422</v>
      </c>
      <c r="J771" s="29" t="s">
        <v>423</v>
      </c>
      <c r="L771" s="29" t="s">
        <v>312</v>
      </c>
      <c r="M771" s="29">
        <f>IF(L771="비해당","-",VLOOKUP(G771,자격증backdata!A:E,3,0))</f>
        <v>1</v>
      </c>
      <c r="N771" s="29" t="str">
        <f>IF(L771="비해당","-",VLOOKUP(G771,자격증backdata!A:E,5,0))</f>
        <v>국가기술</v>
      </c>
      <c r="O771" s="29">
        <f>IF(L771="비해당","-",IF(M771=1,VLOOKUP(G771,자격증backdata!A:E,4,0),0))</f>
        <v>5</v>
      </c>
      <c r="P771" s="29">
        <f t="shared" ref="P771:P834" si="74">_xlfn.MAXIFS(O:O,B:B,B771,N:N,"한국사")</f>
        <v>5</v>
      </c>
      <c r="Q771" s="29">
        <f t="shared" ref="Q771:Q834" si="75">_xlfn.MAXIFS(O:O,B:B,B771,N:N,"국가기술")</f>
        <v>5</v>
      </c>
      <c r="R771" s="29">
        <f t="shared" ref="R771:R834" si="76">SUM(P771:Q771)</f>
        <v>10</v>
      </c>
      <c r="S771" s="29">
        <f t="shared" ref="S771:S834" si="77">_xlfn.MAXIFS(O:O,B:B,B771,N:N,"전문분야")</f>
        <v>0</v>
      </c>
    </row>
    <row r="772" spans="1:19" ht="39.950000000000003" customHeight="1" x14ac:dyDescent="0.3">
      <c r="A772" s="4">
        <f t="shared" si="72"/>
        <v>473</v>
      </c>
      <c r="B772" s="4" t="s">
        <v>810</v>
      </c>
      <c r="C772" s="4" t="s">
        <v>811</v>
      </c>
      <c r="D772" s="4" t="s">
        <v>265</v>
      </c>
      <c r="E772" s="28" t="s">
        <v>266</v>
      </c>
      <c r="F772" s="4">
        <f t="shared" si="73"/>
        <v>1</v>
      </c>
      <c r="G772" s="4" t="s">
        <v>831</v>
      </c>
      <c r="H772" s="4" t="s">
        <v>832</v>
      </c>
      <c r="I772" s="4" t="s">
        <v>277</v>
      </c>
      <c r="J772" s="4" t="s">
        <v>833</v>
      </c>
      <c r="L772" s="4" t="s">
        <v>312</v>
      </c>
      <c r="M772" s="4">
        <f>IF(L772="비해당","-",VLOOKUP(G772,자격증backdata!A:E,3,0))</f>
        <v>0</v>
      </c>
      <c r="N772" s="4" t="str">
        <f>IF(L772="비해당","-",VLOOKUP(G772,자격증backdata!A:E,5,0))</f>
        <v>-</v>
      </c>
      <c r="O772" s="4">
        <f>IF(L772="비해당","-",IF(M772=1,VLOOKUP(G772,자격증backdata!A:E,4,0),0))</f>
        <v>0</v>
      </c>
      <c r="P772" s="4">
        <f t="shared" si="74"/>
        <v>0</v>
      </c>
      <c r="Q772" s="4">
        <f t="shared" si="75"/>
        <v>0</v>
      </c>
      <c r="R772" s="4">
        <f t="shared" si="76"/>
        <v>0</v>
      </c>
      <c r="S772" s="4">
        <f t="shared" si="77"/>
        <v>0</v>
      </c>
    </row>
    <row r="773" spans="1:19" ht="39.950000000000003" customHeight="1" x14ac:dyDescent="0.3">
      <c r="A773" s="4">
        <f t="shared" si="72"/>
        <v>473</v>
      </c>
      <c r="B773" s="4" t="s">
        <v>810</v>
      </c>
      <c r="C773" s="4" t="s">
        <v>811</v>
      </c>
      <c r="D773" s="4" t="s">
        <v>265</v>
      </c>
      <c r="E773" s="28" t="s">
        <v>266</v>
      </c>
      <c r="F773" s="4">
        <f t="shared" si="73"/>
        <v>2</v>
      </c>
      <c r="G773" s="4" t="s">
        <v>834</v>
      </c>
      <c r="H773" s="4" t="s">
        <v>835</v>
      </c>
      <c r="I773" s="4" t="s">
        <v>836</v>
      </c>
      <c r="J773" s="4" t="s">
        <v>461</v>
      </c>
      <c r="L773" s="4" t="s">
        <v>312</v>
      </c>
      <c r="M773" s="4">
        <f>IF(L773="비해당","-",VLOOKUP(G773,자격증backdata!A:E,3,0))</f>
        <v>0</v>
      </c>
      <c r="N773" s="4" t="str">
        <f>IF(L773="비해당","-",VLOOKUP(G773,자격증backdata!A:E,5,0))</f>
        <v>-</v>
      </c>
      <c r="O773" s="4">
        <f>IF(L773="비해당","-",IF(M773=1,VLOOKUP(G773,자격증backdata!A:E,4,0),0))</f>
        <v>0</v>
      </c>
      <c r="P773" s="4">
        <f t="shared" si="74"/>
        <v>0</v>
      </c>
      <c r="Q773" s="4">
        <f t="shared" si="75"/>
        <v>0</v>
      </c>
      <c r="R773" s="4">
        <f t="shared" si="76"/>
        <v>0</v>
      </c>
      <c r="S773" s="4">
        <f t="shared" si="77"/>
        <v>0</v>
      </c>
    </row>
    <row r="774" spans="1:19" ht="39.950000000000003" customHeight="1" x14ac:dyDescent="0.3">
      <c r="A774" s="29">
        <f t="shared" si="72"/>
        <v>474</v>
      </c>
      <c r="B774" s="29" t="s">
        <v>839</v>
      </c>
      <c r="C774" s="29" t="s">
        <v>840</v>
      </c>
      <c r="D774" s="4" t="s">
        <v>265</v>
      </c>
      <c r="E774" s="30" t="s">
        <v>266</v>
      </c>
      <c r="F774" s="29">
        <f t="shared" si="73"/>
        <v>1</v>
      </c>
      <c r="G774" s="29" t="s">
        <v>831</v>
      </c>
      <c r="H774" s="29" t="s">
        <v>852</v>
      </c>
      <c r="I774" s="29" t="s">
        <v>277</v>
      </c>
      <c r="J774" s="29" t="s">
        <v>853</v>
      </c>
      <c r="L774" s="29" t="s">
        <v>312</v>
      </c>
      <c r="M774" s="29">
        <f>IF(L774="비해당","-",VLOOKUP(G774,자격증backdata!A:E,3,0))</f>
        <v>0</v>
      </c>
      <c r="N774" s="29" t="str">
        <f>IF(L774="비해당","-",VLOOKUP(G774,자격증backdata!A:E,5,0))</f>
        <v>-</v>
      </c>
      <c r="O774" s="29">
        <f>IF(L774="비해당","-",IF(M774=1,VLOOKUP(G774,자격증backdata!A:E,4,0),0))</f>
        <v>0</v>
      </c>
      <c r="P774" s="29">
        <f t="shared" si="74"/>
        <v>0</v>
      </c>
      <c r="Q774" s="29">
        <f t="shared" si="75"/>
        <v>0</v>
      </c>
      <c r="R774" s="29">
        <f t="shared" si="76"/>
        <v>0</v>
      </c>
      <c r="S774" s="29">
        <f t="shared" si="77"/>
        <v>0</v>
      </c>
    </row>
    <row r="775" spans="1:19" ht="39.950000000000003" customHeight="1" x14ac:dyDescent="0.3">
      <c r="A775" s="4">
        <f t="shared" si="72"/>
        <v>475</v>
      </c>
      <c r="B775" s="4" t="s">
        <v>872</v>
      </c>
      <c r="C775" s="4" t="s">
        <v>873</v>
      </c>
      <c r="D775" s="4" t="s">
        <v>265</v>
      </c>
      <c r="E775" s="28" t="s">
        <v>266</v>
      </c>
      <c r="F775" s="4">
        <f t="shared" si="73"/>
        <v>1</v>
      </c>
      <c r="G775" s="4" t="s">
        <v>11687</v>
      </c>
      <c r="H775" s="4" t="s">
        <v>277</v>
      </c>
      <c r="I775" s="4" t="s">
        <v>277</v>
      </c>
      <c r="J775" s="4" t="s">
        <v>277</v>
      </c>
      <c r="L775" s="4" t="s">
        <v>312</v>
      </c>
      <c r="M775" s="4">
        <f>IF(L775="비해당","-",VLOOKUP(G775,자격증backdata!A:E,3,0))</f>
        <v>0</v>
      </c>
      <c r="N775" s="4" t="str">
        <f>IF(L775="비해당","-",VLOOKUP(G775,자격증backdata!A:E,5,0))</f>
        <v>-</v>
      </c>
      <c r="O775" s="4">
        <f>IF(L775="비해당","-",IF(M775=1,VLOOKUP(G775,자격증backdata!A:E,4,0),0))</f>
        <v>0</v>
      </c>
      <c r="P775" s="4">
        <f t="shared" si="74"/>
        <v>0</v>
      </c>
      <c r="Q775" s="4">
        <f t="shared" si="75"/>
        <v>0</v>
      </c>
      <c r="R775" s="4">
        <f t="shared" si="76"/>
        <v>0</v>
      </c>
      <c r="S775" s="4">
        <f t="shared" si="77"/>
        <v>0</v>
      </c>
    </row>
    <row r="776" spans="1:19" ht="39.950000000000003" customHeight="1" x14ac:dyDescent="0.3">
      <c r="A776" s="29">
        <f t="shared" si="72"/>
        <v>476</v>
      </c>
      <c r="B776" s="29" t="s">
        <v>918</v>
      </c>
      <c r="C776" s="29" t="s">
        <v>919</v>
      </c>
      <c r="D776" s="4" t="s">
        <v>265</v>
      </c>
      <c r="E776" s="30" t="s">
        <v>266</v>
      </c>
      <c r="F776" s="29">
        <f t="shared" si="73"/>
        <v>1</v>
      </c>
      <c r="G776" s="29" t="s">
        <v>11687</v>
      </c>
      <c r="H776" s="29" t="s">
        <v>277</v>
      </c>
      <c r="I776" s="29" t="s">
        <v>277</v>
      </c>
      <c r="J776" s="29" t="s">
        <v>277</v>
      </c>
      <c r="L776" s="29" t="s">
        <v>312</v>
      </c>
      <c r="M776" s="29">
        <f>IF(L776="비해당","-",VLOOKUP(G776,자격증backdata!A:E,3,0))</f>
        <v>0</v>
      </c>
      <c r="N776" s="29" t="str">
        <f>IF(L776="비해당","-",VLOOKUP(G776,자격증backdata!A:E,5,0))</f>
        <v>-</v>
      </c>
      <c r="O776" s="29">
        <f>IF(L776="비해당","-",IF(M776=1,VLOOKUP(G776,자격증backdata!A:E,4,0),0))</f>
        <v>0</v>
      </c>
      <c r="P776" s="29">
        <f t="shared" si="74"/>
        <v>0</v>
      </c>
      <c r="Q776" s="29">
        <f t="shared" si="75"/>
        <v>0</v>
      </c>
      <c r="R776" s="29">
        <f t="shared" si="76"/>
        <v>0</v>
      </c>
      <c r="S776" s="29">
        <f t="shared" si="77"/>
        <v>0</v>
      </c>
    </row>
    <row r="777" spans="1:19" ht="39.950000000000003" customHeight="1" x14ac:dyDescent="0.3">
      <c r="A777" s="4">
        <f t="shared" si="72"/>
        <v>477</v>
      </c>
      <c r="B777" s="4" t="s">
        <v>948</v>
      </c>
      <c r="C777" s="4" t="s">
        <v>949</v>
      </c>
      <c r="D777" s="4" t="s">
        <v>265</v>
      </c>
      <c r="E777" s="28" t="s">
        <v>266</v>
      </c>
      <c r="F777" s="4">
        <f t="shared" si="73"/>
        <v>1</v>
      </c>
      <c r="G777" s="4" t="s">
        <v>11687</v>
      </c>
      <c r="H777" s="4" t="s">
        <v>277</v>
      </c>
      <c r="I777" s="4" t="s">
        <v>277</v>
      </c>
      <c r="J777" s="4" t="s">
        <v>277</v>
      </c>
      <c r="L777" s="4" t="s">
        <v>312</v>
      </c>
      <c r="M777" s="4">
        <f>IF(L777="비해당","-",VLOOKUP(G777,자격증backdata!A:E,3,0))</f>
        <v>0</v>
      </c>
      <c r="N777" s="4" t="str">
        <f>IF(L777="비해당","-",VLOOKUP(G777,자격증backdata!A:E,5,0))</f>
        <v>-</v>
      </c>
      <c r="O777" s="4">
        <f>IF(L777="비해당","-",IF(M777=1,VLOOKUP(G777,자격증backdata!A:E,4,0),0))</f>
        <v>0</v>
      </c>
      <c r="P777" s="4">
        <f t="shared" si="74"/>
        <v>0</v>
      </c>
      <c r="Q777" s="4">
        <f t="shared" si="75"/>
        <v>0</v>
      </c>
      <c r="R777" s="4">
        <f t="shared" si="76"/>
        <v>0</v>
      </c>
      <c r="S777" s="4">
        <f t="shared" si="77"/>
        <v>0</v>
      </c>
    </row>
    <row r="778" spans="1:19" ht="39.950000000000003" customHeight="1" x14ac:dyDescent="0.3">
      <c r="A778" s="29">
        <f t="shared" si="72"/>
        <v>478</v>
      </c>
      <c r="B778" s="29" t="s">
        <v>979</v>
      </c>
      <c r="C778" s="29" t="s">
        <v>980</v>
      </c>
      <c r="D778" s="4" t="s">
        <v>265</v>
      </c>
      <c r="E778" s="30" t="s">
        <v>266</v>
      </c>
      <c r="F778" s="29">
        <f t="shared" si="73"/>
        <v>1</v>
      </c>
      <c r="G778" s="29" t="s">
        <v>11687</v>
      </c>
      <c r="H778" s="29" t="s">
        <v>277</v>
      </c>
      <c r="I778" s="29" t="s">
        <v>277</v>
      </c>
      <c r="J778" s="29" t="s">
        <v>277</v>
      </c>
      <c r="L778" s="29" t="s">
        <v>312</v>
      </c>
      <c r="M778" s="29">
        <f>IF(L778="비해당","-",VLOOKUP(G778,자격증backdata!A:E,3,0))</f>
        <v>0</v>
      </c>
      <c r="N778" s="29" t="str">
        <f>IF(L778="비해당","-",VLOOKUP(G778,자격증backdata!A:E,5,0))</f>
        <v>-</v>
      </c>
      <c r="O778" s="29">
        <f>IF(L778="비해당","-",IF(M778=1,VLOOKUP(G778,자격증backdata!A:E,4,0),0))</f>
        <v>0</v>
      </c>
      <c r="P778" s="29">
        <f t="shared" si="74"/>
        <v>0</v>
      </c>
      <c r="Q778" s="29">
        <f t="shared" si="75"/>
        <v>0</v>
      </c>
      <c r="R778" s="29">
        <f t="shared" si="76"/>
        <v>0</v>
      </c>
      <c r="S778" s="29">
        <f t="shared" si="77"/>
        <v>0</v>
      </c>
    </row>
    <row r="779" spans="1:19" ht="39.950000000000003" customHeight="1" x14ac:dyDescent="0.3">
      <c r="A779" s="4">
        <f t="shared" si="72"/>
        <v>479</v>
      </c>
      <c r="B779" s="4" t="s">
        <v>993</v>
      </c>
      <c r="C779" s="4" t="s">
        <v>994</v>
      </c>
      <c r="D779" s="4" t="s">
        <v>265</v>
      </c>
      <c r="E779" s="28" t="s">
        <v>266</v>
      </c>
      <c r="F779" s="4">
        <f t="shared" si="73"/>
        <v>1</v>
      </c>
      <c r="G779" s="4" t="s">
        <v>11687</v>
      </c>
      <c r="H779" s="4" t="s">
        <v>277</v>
      </c>
      <c r="I779" s="4" t="s">
        <v>277</v>
      </c>
      <c r="J779" s="4" t="s">
        <v>277</v>
      </c>
      <c r="L779" s="4" t="s">
        <v>312</v>
      </c>
      <c r="M779" s="4">
        <f>IF(L779="비해당","-",VLOOKUP(G779,자격증backdata!A:E,3,0))</f>
        <v>0</v>
      </c>
      <c r="N779" s="4" t="str">
        <f>IF(L779="비해당","-",VLOOKUP(G779,자격증backdata!A:E,5,0))</f>
        <v>-</v>
      </c>
      <c r="O779" s="4">
        <f>IF(L779="비해당","-",IF(M779=1,VLOOKUP(G779,자격증backdata!A:E,4,0),0))</f>
        <v>0</v>
      </c>
      <c r="P779" s="4">
        <f t="shared" si="74"/>
        <v>0</v>
      </c>
      <c r="Q779" s="4">
        <f t="shared" si="75"/>
        <v>0</v>
      </c>
      <c r="R779" s="4">
        <f t="shared" si="76"/>
        <v>0</v>
      </c>
      <c r="S779" s="4">
        <f t="shared" si="77"/>
        <v>0</v>
      </c>
    </row>
    <row r="780" spans="1:19" ht="39.950000000000003" customHeight="1" x14ac:dyDescent="0.3">
      <c r="A780" s="29">
        <f t="shared" si="72"/>
        <v>480</v>
      </c>
      <c r="B780" s="29" t="s">
        <v>1024</v>
      </c>
      <c r="C780" s="29" t="s">
        <v>1025</v>
      </c>
      <c r="D780" s="4" t="s">
        <v>265</v>
      </c>
      <c r="E780" s="30" t="s">
        <v>266</v>
      </c>
      <c r="F780" s="29">
        <f t="shared" si="73"/>
        <v>1</v>
      </c>
      <c r="G780" s="29" t="s">
        <v>11687</v>
      </c>
      <c r="H780" s="29" t="s">
        <v>277</v>
      </c>
      <c r="I780" s="29" t="s">
        <v>277</v>
      </c>
      <c r="J780" s="29" t="s">
        <v>277</v>
      </c>
      <c r="L780" s="29" t="s">
        <v>312</v>
      </c>
      <c r="M780" s="29">
        <f>IF(L780="비해당","-",VLOOKUP(G780,자격증backdata!A:E,3,0))</f>
        <v>0</v>
      </c>
      <c r="N780" s="29" t="str">
        <f>IF(L780="비해당","-",VLOOKUP(G780,자격증backdata!A:E,5,0))</f>
        <v>-</v>
      </c>
      <c r="O780" s="29">
        <f>IF(L780="비해당","-",IF(M780=1,VLOOKUP(G780,자격증backdata!A:E,4,0),0))</f>
        <v>0</v>
      </c>
      <c r="P780" s="29">
        <f t="shared" si="74"/>
        <v>0</v>
      </c>
      <c r="Q780" s="29">
        <f t="shared" si="75"/>
        <v>0</v>
      </c>
      <c r="R780" s="29">
        <f t="shared" si="76"/>
        <v>0</v>
      </c>
      <c r="S780" s="29">
        <f t="shared" si="77"/>
        <v>0</v>
      </c>
    </row>
    <row r="781" spans="1:19" ht="39.950000000000003" customHeight="1" x14ac:dyDescent="0.3">
      <c r="A781" s="4">
        <f t="shared" si="72"/>
        <v>481</v>
      </c>
      <c r="B781" s="4" t="s">
        <v>1107</v>
      </c>
      <c r="C781" s="4" t="s">
        <v>1108</v>
      </c>
      <c r="D781" s="4" t="s">
        <v>265</v>
      </c>
      <c r="E781" s="28" t="s">
        <v>266</v>
      </c>
      <c r="F781" s="4">
        <f t="shared" si="73"/>
        <v>1</v>
      </c>
      <c r="G781" s="4" t="s">
        <v>1136</v>
      </c>
      <c r="H781" s="4" t="s">
        <v>835</v>
      </c>
      <c r="I781" s="4" t="s">
        <v>1137</v>
      </c>
      <c r="J781" s="4" t="s">
        <v>1138</v>
      </c>
      <c r="L781" s="4" t="s">
        <v>312</v>
      </c>
      <c r="M781" s="4">
        <f>IF(L781="비해당","-",VLOOKUP(G781,자격증backdata!A:E,3,0))</f>
        <v>0</v>
      </c>
      <c r="N781" s="4" t="str">
        <f>IF(L781="비해당","-",VLOOKUP(G781,자격증backdata!A:E,5,0))</f>
        <v>-</v>
      </c>
      <c r="O781" s="4">
        <f>IF(L781="비해당","-",IF(M781=1,VLOOKUP(G781,자격증backdata!A:E,4,0),0))</f>
        <v>0</v>
      </c>
      <c r="P781" s="4">
        <f t="shared" si="74"/>
        <v>0</v>
      </c>
      <c r="Q781" s="4">
        <f t="shared" si="75"/>
        <v>0</v>
      </c>
      <c r="R781" s="4">
        <f t="shared" si="76"/>
        <v>0</v>
      </c>
      <c r="S781" s="4">
        <f t="shared" si="77"/>
        <v>0</v>
      </c>
    </row>
    <row r="782" spans="1:19" ht="39.950000000000003" customHeight="1" x14ac:dyDescent="0.3">
      <c r="A782" s="4">
        <f t="shared" si="72"/>
        <v>481</v>
      </c>
      <c r="B782" s="4" t="s">
        <v>1107</v>
      </c>
      <c r="C782" s="4" t="s">
        <v>1108</v>
      </c>
      <c r="D782" s="4" t="s">
        <v>265</v>
      </c>
      <c r="E782" s="28" t="s">
        <v>266</v>
      </c>
      <c r="F782" s="4">
        <f t="shared" si="73"/>
        <v>2</v>
      </c>
      <c r="G782" s="4" t="s">
        <v>1139</v>
      </c>
      <c r="H782" s="4" t="s">
        <v>852</v>
      </c>
      <c r="I782" s="4" t="s">
        <v>277</v>
      </c>
      <c r="J782" s="4" t="s">
        <v>1140</v>
      </c>
      <c r="L782" s="4" t="s">
        <v>312</v>
      </c>
      <c r="M782" s="4">
        <f>IF(L782="비해당","-",VLOOKUP(G782,자격증backdata!A:E,3,0))</f>
        <v>0</v>
      </c>
      <c r="N782" s="4" t="str">
        <f>IF(L782="비해당","-",VLOOKUP(G782,자격증backdata!A:E,5,0))</f>
        <v>-</v>
      </c>
      <c r="O782" s="4">
        <f>IF(L782="비해당","-",IF(M782=1,VLOOKUP(G782,자격증backdata!A:E,4,0),0))</f>
        <v>0</v>
      </c>
      <c r="P782" s="4">
        <f t="shared" si="74"/>
        <v>0</v>
      </c>
      <c r="Q782" s="4">
        <f t="shared" si="75"/>
        <v>0</v>
      </c>
      <c r="R782" s="4">
        <f t="shared" si="76"/>
        <v>0</v>
      </c>
      <c r="S782" s="4">
        <f t="shared" si="77"/>
        <v>0</v>
      </c>
    </row>
    <row r="783" spans="1:19" ht="39.950000000000003" customHeight="1" x14ac:dyDescent="0.3">
      <c r="A783" s="29">
        <f t="shared" si="72"/>
        <v>482</v>
      </c>
      <c r="B783" s="29" t="s">
        <v>1156</v>
      </c>
      <c r="C783" s="29" t="s">
        <v>1157</v>
      </c>
      <c r="D783" s="4" t="s">
        <v>265</v>
      </c>
      <c r="E783" s="30" t="s">
        <v>266</v>
      </c>
      <c r="F783" s="29">
        <f t="shared" si="73"/>
        <v>1</v>
      </c>
      <c r="G783" s="29" t="s">
        <v>11687</v>
      </c>
      <c r="H783" s="29" t="s">
        <v>277</v>
      </c>
      <c r="I783" s="29" t="s">
        <v>277</v>
      </c>
      <c r="J783" s="29" t="s">
        <v>277</v>
      </c>
      <c r="L783" s="29" t="s">
        <v>312</v>
      </c>
      <c r="M783" s="29">
        <f>IF(L783="비해당","-",VLOOKUP(G783,자격증backdata!A:E,3,0))</f>
        <v>0</v>
      </c>
      <c r="N783" s="29" t="str">
        <f>IF(L783="비해당","-",VLOOKUP(G783,자격증backdata!A:E,5,0))</f>
        <v>-</v>
      </c>
      <c r="O783" s="29">
        <f>IF(L783="비해당","-",IF(M783=1,VLOOKUP(G783,자격증backdata!A:E,4,0),0))</f>
        <v>0</v>
      </c>
      <c r="P783" s="29">
        <f t="shared" si="74"/>
        <v>0</v>
      </c>
      <c r="Q783" s="29">
        <f t="shared" si="75"/>
        <v>0</v>
      </c>
      <c r="R783" s="29">
        <f t="shared" si="76"/>
        <v>0</v>
      </c>
      <c r="S783" s="29">
        <f t="shared" si="77"/>
        <v>0</v>
      </c>
    </row>
    <row r="784" spans="1:19" ht="39.950000000000003" customHeight="1" x14ac:dyDescent="0.3">
      <c r="A784" s="4">
        <f t="shared" si="72"/>
        <v>483</v>
      </c>
      <c r="B784" s="4" t="s">
        <v>1189</v>
      </c>
      <c r="C784" s="4" t="s">
        <v>1190</v>
      </c>
      <c r="D784" s="4" t="s">
        <v>265</v>
      </c>
      <c r="E784" s="28" t="s">
        <v>266</v>
      </c>
      <c r="F784" s="4">
        <f t="shared" si="73"/>
        <v>1</v>
      </c>
      <c r="G784" s="4" t="s">
        <v>1197</v>
      </c>
      <c r="H784" s="4" t="s">
        <v>292</v>
      </c>
      <c r="I784" s="4" t="s">
        <v>1198</v>
      </c>
      <c r="J784" s="4" t="s">
        <v>1199</v>
      </c>
      <c r="L784" s="4" t="s">
        <v>312</v>
      </c>
      <c r="M784" s="4">
        <f>IF(L784="비해당","-",VLOOKUP(G784,자격증backdata!A:E,3,0))</f>
        <v>0</v>
      </c>
      <c r="N784" s="4" t="str">
        <f>IF(L784="비해당","-",VLOOKUP(G784,자격증backdata!A:E,5,0))</f>
        <v>-</v>
      </c>
      <c r="O784" s="4">
        <f>IF(L784="비해당","-",IF(M784=1,VLOOKUP(G784,자격증backdata!A:E,4,0),0))</f>
        <v>0</v>
      </c>
      <c r="P784" s="4">
        <f t="shared" si="74"/>
        <v>0</v>
      </c>
      <c r="Q784" s="4">
        <f t="shared" si="75"/>
        <v>0</v>
      </c>
      <c r="R784" s="4">
        <f t="shared" si="76"/>
        <v>0</v>
      </c>
      <c r="S784" s="4">
        <f t="shared" si="77"/>
        <v>0</v>
      </c>
    </row>
    <row r="785" spans="1:19" ht="39.950000000000003" customHeight="1" x14ac:dyDescent="0.3">
      <c r="A785" s="4">
        <f t="shared" si="72"/>
        <v>483</v>
      </c>
      <c r="B785" s="4" t="s">
        <v>1189</v>
      </c>
      <c r="C785" s="4" t="s">
        <v>1190</v>
      </c>
      <c r="D785" s="4" t="s">
        <v>265</v>
      </c>
      <c r="E785" s="28" t="s">
        <v>266</v>
      </c>
      <c r="F785" s="4">
        <f t="shared" si="73"/>
        <v>2</v>
      </c>
      <c r="G785" s="4" t="s">
        <v>1196</v>
      </c>
      <c r="H785" s="4" t="s">
        <v>292</v>
      </c>
      <c r="I785" s="4" t="s">
        <v>1200</v>
      </c>
      <c r="J785" s="4" t="s">
        <v>1201</v>
      </c>
      <c r="L785" s="4" t="s">
        <v>312</v>
      </c>
      <c r="M785" s="4">
        <f>IF(L785="비해당","-",VLOOKUP(G785,자격증backdata!A:E,3,0))</f>
        <v>0</v>
      </c>
      <c r="N785" s="4" t="str">
        <f>IF(L785="비해당","-",VLOOKUP(G785,자격증backdata!A:E,5,0))</f>
        <v>-</v>
      </c>
      <c r="O785" s="4">
        <f>IF(L785="비해당","-",IF(M785=1,VLOOKUP(G785,자격증backdata!A:E,4,0),0))</f>
        <v>0</v>
      </c>
      <c r="P785" s="4">
        <f t="shared" si="74"/>
        <v>0</v>
      </c>
      <c r="Q785" s="4">
        <f t="shared" si="75"/>
        <v>0</v>
      </c>
      <c r="R785" s="4">
        <f t="shared" si="76"/>
        <v>0</v>
      </c>
      <c r="S785" s="4">
        <f t="shared" si="77"/>
        <v>0</v>
      </c>
    </row>
    <row r="786" spans="1:19" ht="39.950000000000003" customHeight="1" x14ac:dyDescent="0.3">
      <c r="A786" s="29">
        <f t="shared" si="72"/>
        <v>484</v>
      </c>
      <c r="B786" s="29" t="s">
        <v>1204</v>
      </c>
      <c r="C786" s="29" t="s">
        <v>1205</v>
      </c>
      <c r="D786" s="4" t="s">
        <v>265</v>
      </c>
      <c r="E786" s="30" t="s">
        <v>266</v>
      </c>
      <c r="F786" s="29">
        <f t="shared" si="73"/>
        <v>1</v>
      </c>
      <c r="G786" s="29" t="s">
        <v>11687</v>
      </c>
      <c r="H786" s="29" t="s">
        <v>277</v>
      </c>
      <c r="I786" s="29" t="s">
        <v>277</v>
      </c>
      <c r="J786" s="29" t="s">
        <v>277</v>
      </c>
      <c r="L786" s="29" t="s">
        <v>312</v>
      </c>
      <c r="M786" s="29">
        <f>IF(L786="비해당","-",VLOOKUP(G786,자격증backdata!A:E,3,0))</f>
        <v>0</v>
      </c>
      <c r="N786" s="29" t="str">
        <f>IF(L786="비해당","-",VLOOKUP(G786,자격증backdata!A:E,5,0))</f>
        <v>-</v>
      </c>
      <c r="O786" s="29">
        <f>IF(L786="비해당","-",IF(M786=1,VLOOKUP(G786,자격증backdata!A:E,4,0),0))</f>
        <v>0</v>
      </c>
      <c r="P786" s="29">
        <f t="shared" si="74"/>
        <v>0</v>
      </c>
      <c r="Q786" s="29">
        <f t="shared" si="75"/>
        <v>0</v>
      </c>
      <c r="R786" s="29">
        <f t="shared" si="76"/>
        <v>0</v>
      </c>
      <c r="S786" s="29">
        <f t="shared" si="77"/>
        <v>0</v>
      </c>
    </row>
    <row r="787" spans="1:19" ht="39.950000000000003" customHeight="1" x14ac:dyDescent="0.3">
      <c r="A787" s="4">
        <f t="shared" si="72"/>
        <v>485</v>
      </c>
      <c r="B787" s="4" t="s">
        <v>1258</v>
      </c>
      <c r="C787" s="4" t="s">
        <v>1259</v>
      </c>
      <c r="D787" s="4" t="s">
        <v>265</v>
      </c>
      <c r="E787" s="28" t="s">
        <v>266</v>
      </c>
      <c r="F787" s="4">
        <f t="shared" si="73"/>
        <v>1</v>
      </c>
      <c r="G787" s="4" t="s">
        <v>458</v>
      </c>
      <c r="H787" s="4" t="s">
        <v>459</v>
      </c>
      <c r="I787" s="4" t="s">
        <v>1266</v>
      </c>
      <c r="J787" s="4" t="s">
        <v>763</v>
      </c>
      <c r="L787" s="4" t="s">
        <v>312</v>
      </c>
      <c r="M787" s="4">
        <f>IF(L787="비해당","-",VLOOKUP(G787,자격증backdata!A:E,3,0))</f>
        <v>1</v>
      </c>
      <c r="N787" s="4" t="str">
        <f>IF(L787="비해당","-",VLOOKUP(G787,자격증backdata!A:E,5,0))</f>
        <v>국가기술</v>
      </c>
      <c r="O787" s="4">
        <f>IF(L787="비해당","-",IF(M787=1,VLOOKUP(G787,자격증backdata!A:E,4,0),0))</f>
        <v>5</v>
      </c>
      <c r="P787" s="4">
        <f t="shared" si="74"/>
        <v>5</v>
      </c>
      <c r="Q787" s="4">
        <f t="shared" si="75"/>
        <v>5</v>
      </c>
      <c r="R787" s="4">
        <f t="shared" si="76"/>
        <v>10</v>
      </c>
      <c r="S787" s="4">
        <f t="shared" si="77"/>
        <v>0</v>
      </c>
    </row>
    <row r="788" spans="1:19" ht="39.950000000000003" customHeight="1" x14ac:dyDescent="0.3">
      <c r="A788" s="4">
        <f t="shared" si="72"/>
        <v>485</v>
      </c>
      <c r="B788" s="4" t="s">
        <v>1258</v>
      </c>
      <c r="C788" s="4" t="s">
        <v>1259</v>
      </c>
      <c r="D788" s="4" t="s">
        <v>265</v>
      </c>
      <c r="E788" s="28" t="s">
        <v>266</v>
      </c>
      <c r="F788" s="4">
        <f t="shared" si="73"/>
        <v>2</v>
      </c>
      <c r="G788" s="4" t="s">
        <v>295</v>
      </c>
      <c r="H788" s="4" t="s">
        <v>296</v>
      </c>
      <c r="I788" s="4" t="s">
        <v>1267</v>
      </c>
      <c r="J788" s="4" t="s">
        <v>1268</v>
      </c>
      <c r="L788" s="4" t="s">
        <v>312</v>
      </c>
      <c r="M788" s="4">
        <f>IF(L788="비해당","-",VLOOKUP(G788,자격증backdata!A:E,3,0))</f>
        <v>1</v>
      </c>
      <c r="N788" s="4" t="str">
        <f>IF(L788="비해당","-",VLOOKUP(G788,자격증backdata!A:E,5,0))</f>
        <v>한국사</v>
      </c>
      <c r="O788" s="4">
        <f>IF(L788="비해당","-",IF(M788=1,VLOOKUP(G788,자격증backdata!A:E,4,0),0))</f>
        <v>5</v>
      </c>
      <c r="P788" s="4">
        <f t="shared" si="74"/>
        <v>5</v>
      </c>
      <c r="Q788" s="4">
        <f t="shared" si="75"/>
        <v>5</v>
      </c>
      <c r="R788" s="4">
        <f t="shared" si="76"/>
        <v>10</v>
      </c>
      <c r="S788" s="4">
        <f t="shared" si="77"/>
        <v>0</v>
      </c>
    </row>
    <row r="789" spans="1:19" ht="39.950000000000003" customHeight="1" x14ac:dyDescent="0.3">
      <c r="A789" s="29">
        <f t="shared" si="72"/>
        <v>486</v>
      </c>
      <c r="B789" s="29" t="s">
        <v>1288</v>
      </c>
      <c r="C789" s="29" t="s">
        <v>1289</v>
      </c>
      <c r="D789" s="4" t="s">
        <v>265</v>
      </c>
      <c r="E789" s="30" t="s">
        <v>266</v>
      </c>
      <c r="F789" s="29">
        <f t="shared" si="73"/>
        <v>1</v>
      </c>
      <c r="G789" s="29" t="s">
        <v>291</v>
      </c>
      <c r="H789" s="29" t="s">
        <v>292</v>
      </c>
      <c r="I789" s="29" t="s">
        <v>1312</v>
      </c>
      <c r="J789" s="29" t="s">
        <v>1313</v>
      </c>
      <c r="L789" s="29" t="s">
        <v>312</v>
      </c>
      <c r="M789" s="29">
        <f>IF(L789="비해당","-",VLOOKUP(G789,자격증backdata!A:E,3,0))</f>
        <v>1</v>
      </c>
      <c r="N789" s="29" t="str">
        <f>IF(L789="비해당","-",VLOOKUP(G789,자격증backdata!A:E,5,0))</f>
        <v>국가기술</v>
      </c>
      <c r="O789" s="29">
        <f>IF(L789="비해당","-",IF(M789=1,VLOOKUP(G789,자격증backdata!A:E,4,0),0))</f>
        <v>5</v>
      </c>
      <c r="P789" s="29">
        <f t="shared" si="74"/>
        <v>1</v>
      </c>
      <c r="Q789" s="29">
        <f t="shared" si="75"/>
        <v>5</v>
      </c>
      <c r="R789" s="29">
        <f t="shared" si="76"/>
        <v>6</v>
      </c>
      <c r="S789" s="29">
        <f t="shared" si="77"/>
        <v>0</v>
      </c>
    </row>
    <row r="790" spans="1:19" ht="39.950000000000003" customHeight="1" x14ac:dyDescent="0.3">
      <c r="A790" s="29">
        <f t="shared" si="72"/>
        <v>486</v>
      </c>
      <c r="B790" s="29" t="s">
        <v>1288</v>
      </c>
      <c r="C790" s="29" t="s">
        <v>1289</v>
      </c>
      <c r="D790" s="4" t="s">
        <v>265</v>
      </c>
      <c r="E790" s="30" t="s">
        <v>266</v>
      </c>
      <c r="F790" s="29">
        <f t="shared" si="73"/>
        <v>2</v>
      </c>
      <c r="G790" s="29" t="s">
        <v>612</v>
      </c>
      <c r="H790" s="29" t="s">
        <v>1314</v>
      </c>
      <c r="I790" s="29" t="s">
        <v>1315</v>
      </c>
      <c r="J790" s="29" t="s">
        <v>1316</v>
      </c>
      <c r="L790" s="29" t="s">
        <v>312</v>
      </c>
      <c r="M790" s="29">
        <f>IF(L790="비해당","-",VLOOKUP(G790,자격증backdata!A:E,3,0))</f>
        <v>1</v>
      </c>
      <c r="N790" s="29" t="str">
        <f>IF(L790="비해당","-",VLOOKUP(G790,자격증backdata!A:E,5,0))</f>
        <v>한국사</v>
      </c>
      <c r="O790" s="29">
        <f>IF(L790="비해당","-",IF(M790=1,VLOOKUP(G790,자격증backdata!A:E,4,0),0))</f>
        <v>1</v>
      </c>
      <c r="P790" s="29">
        <f t="shared" si="74"/>
        <v>1</v>
      </c>
      <c r="Q790" s="29">
        <f t="shared" si="75"/>
        <v>5</v>
      </c>
      <c r="R790" s="29">
        <f t="shared" si="76"/>
        <v>6</v>
      </c>
      <c r="S790" s="29">
        <f t="shared" si="77"/>
        <v>0</v>
      </c>
    </row>
    <row r="791" spans="1:19" ht="39.950000000000003" customHeight="1" x14ac:dyDescent="0.3">
      <c r="A791" s="4">
        <f t="shared" si="72"/>
        <v>487</v>
      </c>
      <c r="B791" s="4" t="s">
        <v>1358</v>
      </c>
      <c r="C791" s="4" t="s">
        <v>1359</v>
      </c>
      <c r="D791" s="4" t="s">
        <v>265</v>
      </c>
      <c r="E791" s="28" t="s">
        <v>266</v>
      </c>
      <c r="F791" s="4">
        <f t="shared" si="73"/>
        <v>1</v>
      </c>
      <c r="G791" s="4" t="s">
        <v>1378</v>
      </c>
      <c r="H791" s="4" t="s">
        <v>292</v>
      </c>
      <c r="I791" s="4" t="s">
        <v>1380</v>
      </c>
      <c r="J791" s="4" t="s">
        <v>1381</v>
      </c>
      <c r="L791" s="4" t="s">
        <v>312</v>
      </c>
      <c r="M791" s="4">
        <f>IF(L791="비해당","-",VLOOKUP(G791,자격증backdata!A:E,3,0))</f>
        <v>0</v>
      </c>
      <c r="N791" s="4" t="str">
        <f>IF(L791="비해당","-",VLOOKUP(G791,자격증backdata!A:E,5,0))</f>
        <v>-</v>
      </c>
      <c r="O791" s="4">
        <f>IF(L791="비해당","-",IF(M791=1,VLOOKUP(G791,자격증backdata!A:E,4,0),0))</f>
        <v>0</v>
      </c>
      <c r="P791" s="4">
        <f t="shared" si="74"/>
        <v>0</v>
      </c>
      <c r="Q791" s="4">
        <f t="shared" si="75"/>
        <v>3</v>
      </c>
      <c r="R791" s="4">
        <f t="shared" si="76"/>
        <v>3</v>
      </c>
      <c r="S791" s="4">
        <f t="shared" si="77"/>
        <v>0</v>
      </c>
    </row>
    <row r="792" spans="1:19" ht="39.950000000000003" customHeight="1" x14ac:dyDescent="0.3">
      <c r="A792" s="4">
        <f t="shared" si="72"/>
        <v>487</v>
      </c>
      <c r="B792" s="4" t="s">
        <v>1358</v>
      </c>
      <c r="C792" s="4" t="s">
        <v>1359</v>
      </c>
      <c r="D792" s="4" t="s">
        <v>265</v>
      </c>
      <c r="E792" s="28" t="s">
        <v>266</v>
      </c>
      <c r="F792" s="4">
        <f t="shared" si="73"/>
        <v>2</v>
      </c>
      <c r="G792" s="4" t="s">
        <v>568</v>
      </c>
      <c r="H792" s="4" t="s">
        <v>459</v>
      </c>
      <c r="I792" s="4" t="s">
        <v>1382</v>
      </c>
      <c r="J792" s="4" t="s">
        <v>1383</v>
      </c>
      <c r="L792" s="4" t="s">
        <v>312</v>
      </c>
      <c r="M792" s="4">
        <f>IF(L792="비해당","-",VLOOKUP(G792,자격증backdata!A:E,3,0))</f>
        <v>1</v>
      </c>
      <c r="N792" s="4" t="str">
        <f>IF(L792="비해당","-",VLOOKUP(G792,자격증backdata!A:E,5,0))</f>
        <v>국가기술</v>
      </c>
      <c r="O792" s="4">
        <f>IF(L792="비해당","-",IF(M792=1,VLOOKUP(G792,자격증backdata!A:E,4,0),0))</f>
        <v>3</v>
      </c>
      <c r="P792" s="4">
        <f t="shared" si="74"/>
        <v>0</v>
      </c>
      <c r="Q792" s="4">
        <f t="shared" si="75"/>
        <v>3</v>
      </c>
      <c r="R792" s="4">
        <f t="shared" si="76"/>
        <v>3</v>
      </c>
      <c r="S792" s="4">
        <f t="shared" si="77"/>
        <v>0</v>
      </c>
    </row>
    <row r="793" spans="1:19" ht="39.950000000000003" customHeight="1" x14ac:dyDescent="0.3">
      <c r="A793" s="29">
        <f t="shared" si="72"/>
        <v>488</v>
      </c>
      <c r="B793" s="29" t="s">
        <v>1387</v>
      </c>
      <c r="C793" s="29" t="s">
        <v>1388</v>
      </c>
      <c r="D793" s="4" t="s">
        <v>265</v>
      </c>
      <c r="E793" s="30" t="s">
        <v>266</v>
      </c>
      <c r="F793" s="29">
        <f t="shared" si="73"/>
        <v>1</v>
      </c>
      <c r="G793" s="29" t="s">
        <v>458</v>
      </c>
      <c r="H793" s="29" t="s">
        <v>459</v>
      </c>
      <c r="I793" s="29" t="s">
        <v>1395</v>
      </c>
      <c r="J793" s="29" t="s">
        <v>1396</v>
      </c>
      <c r="L793" s="29" t="s">
        <v>312</v>
      </c>
      <c r="M793" s="29">
        <f>IF(L793="비해당","-",VLOOKUP(G793,자격증backdata!A:E,3,0))</f>
        <v>1</v>
      </c>
      <c r="N793" s="29" t="str">
        <f>IF(L793="비해당","-",VLOOKUP(G793,자격증backdata!A:E,5,0))</f>
        <v>국가기술</v>
      </c>
      <c r="O793" s="29">
        <f>IF(L793="비해당","-",IF(M793=1,VLOOKUP(G793,자격증backdata!A:E,4,0),0))</f>
        <v>5</v>
      </c>
      <c r="P793" s="29">
        <f t="shared" si="74"/>
        <v>0</v>
      </c>
      <c r="Q793" s="29">
        <f t="shared" si="75"/>
        <v>5</v>
      </c>
      <c r="R793" s="29">
        <f t="shared" si="76"/>
        <v>5</v>
      </c>
      <c r="S793" s="29">
        <f t="shared" si="77"/>
        <v>0</v>
      </c>
    </row>
    <row r="794" spans="1:19" ht="39.950000000000003" customHeight="1" x14ac:dyDescent="0.3">
      <c r="A794" s="4">
        <f t="shared" si="72"/>
        <v>489</v>
      </c>
      <c r="B794" s="4" t="s">
        <v>1427</v>
      </c>
      <c r="C794" s="4" t="s">
        <v>1428</v>
      </c>
      <c r="D794" s="4" t="s">
        <v>265</v>
      </c>
      <c r="E794" s="28" t="s">
        <v>266</v>
      </c>
      <c r="F794" s="4">
        <f t="shared" si="73"/>
        <v>1</v>
      </c>
      <c r="G794" s="4" t="s">
        <v>295</v>
      </c>
      <c r="H794" s="4" t="s">
        <v>296</v>
      </c>
      <c r="I794" s="4" t="s">
        <v>1457</v>
      </c>
      <c r="J794" s="4" t="s">
        <v>1458</v>
      </c>
      <c r="L794" s="4" t="s">
        <v>312</v>
      </c>
      <c r="M794" s="4">
        <f>IF(L794="비해당","-",VLOOKUP(G794,자격증backdata!A:E,3,0))</f>
        <v>1</v>
      </c>
      <c r="N794" s="4" t="str">
        <f>IF(L794="비해당","-",VLOOKUP(G794,자격증backdata!A:E,5,0))</f>
        <v>한국사</v>
      </c>
      <c r="O794" s="4">
        <f>IF(L794="비해당","-",IF(M794=1,VLOOKUP(G794,자격증backdata!A:E,4,0),0))</f>
        <v>5</v>
      </c>
      <c r="P794" s="4">
        <f t="shared" si="74"/>
        <v>5</v>
      </c>
      <c r="Q794" s="4">
        <f t="shared" si="75"/>
        <v>3</v>
      </c>
      <c r="R794" s="4">
        <f t="shared" si="76"/>
        <v>8</v>
      </c>
      <c r="S794" s="4">
        <f t="shared" si="77"/>
        <v>0</v>
      </c>
    </row>
    <row r="795" spans="1:19" ht="39.950000000000003" customHeight="1" x14ac:dyDescent="0.3">
      <c r="A795" s="4">
        <f t="shared" si="72"/>
        <v>489</v>
      </c>
      <c r="B795" s="4" t="s">
        <v>1427</v>
      </c>
      <c r="C795" s="4" t="s">
        <v>1428</v>
      </c>
      <c r="D795" s="4" t="s">
        <v>265</v>
      </c>
      <c r="E795" s="28" t="s">
        <v>266</v>
      </c>
      <c r="F795" s="4">
        <f t="shared" si="73"/>
        <v>2</v>
      </c>
      <c r="G795" s="4" t="s">
        <v>780</v>
      </c>
      <c r="H795" s="4" t="s">
        <v>572</v>
      </c>
      <c r="I795" s="4" t="s">
        <v>1459</v>
      </c>
      <c r="J795" s="4" t="s">
        <v>1460</v>
      </c>
      <c r="L795" s="4" t="s">
        <v>312</v>
      </c>
      <c r="M795" s="4">
        <f>IF(L795="비해당","-",VLOOKUP(G795,자격증backdata!A:E,3,0))</f>
        <v>1</v>
      </c>
      <c r="N795" s="4" t="str">
        <f>IF(L795="비해당","-",VLOOKUP(G795,자격증backdata!A:E,5,0))</f>
        <v>국가기술</v>
      </c>
      <c r="O795" s="4">
        <f>IF(L795="비해당","-",IF(M795=1,VLOOKUP(G795,자격증backdata!A:E,4,0),0))</f>
        <v>3</v>
      </c>
      <c r="P795" s="4">
        <f t="shared" si="74"/>
        <v>5</v>
      </c>
      <c r="Q795" s="4">
        <f t="shared" si="75"/>
        <v>3</v>
      </c>
      <c r="R795" s="4">
        <f t="shared" si="76"/>
        <v>8</v>
      </c>
      <c r="S795" s="4">
        <f t="shared" si="77"/>
        <v>0</v>
      </c>
    </row>
    <row r="796" spans="1:19" ht="39.950000000000003" customHeight="1" x14ac:dyDescent="0.3">
      <c r="A796" s="29">
        <f t="shared" si="72"/>
        <v>490</v>
      </c>
      <c r="B796" s="29" t="s">
        <v>1490</v>
      </c>
      <c r="C796" s="29" t="s">
        <v>1491</v>
      </c>
      <c r="D796" s="4" t="s">
        <v>265</v>
      </c>
      <c r="E796" s="30" t="s">
        <v>266</v>
      </c>
      <c r="F796" s="29">
        <f t="shared" si="73"/>
        <v>1</v>
      </c>
      <c r="G796" s="29" t="s">
        <v>1500</v>
      </c>
      <c r="H796" s="29" t="s">
        <v>367</v>
      </c>
      <c r="I796" s="29" t="s">
        <v>1501</v>
      </c>
      <c r="J796" s="29" t="s">
        <v>1502</v>
      </c>
      <c r="L796" s="29" t="s">
        <v>312</v>
      </c>
      <c r="M796" s="29">
        <f>IF(L796="비해당","-",VLOOKUP(G796,자격증backdata!A:E,3,0))</f>
        <v>1</v>
      </c>
      <c r="N796" s="29" t="str">
        <f>IF(L796="비해당","-",VLOOKUP(G796,자격증backdata!A:E,5,0))</f>
        <v>국가기술</v>
      </c>
      <c r="O796" s="29">
        <f>IF(L796="비해당","-",IF(M796=1,VLOOKUP(G796,자격증backdata!A:E,4,0),0))</f>
        <v>5</v>
      </c>
      <c r="P796" s="29">
        <f t="shared" si="74"/>
        <v>0</v>
      </c>
      <c r="Q796" s="29">
        <f t="shared" si="75"/>
        <v>5</v>
      </c>
      <c r="R796" s="29">
        <f t="shared" si="76"/>
        <v>5</v>
      </c>
      <c r="S796" s="29">
        <f t="shared" si="77"/>
        <v>0</v>
      </c>
    </row>
    <row r="797" spans="1:19" ht="39.950000000000003" customHeight="1" x14ac:dyDescent="0.3">
      <c r="A797" s="4">
        <f t="shared" si="72"/>
        <v>491</v>
      </c>
      <c r="B797" s="4" t="s">
        <v>1504</v>
      </c>
      <c r="C797" s="4" t="s">
        <v>1505</v>
      </c>
      <c r="D797" s="4" t="s">
        <v>265</v>
      </c>
      <c r="E797" s="28" t="s">
        <v>266</v>
      </c>
      <c r="F797" s="4">
        <f t="shared" si="73"/>
        <v>1</v>
      </c>
      <c r="G797" s="4" t="s">
        <v>11687</v>
      </c>
      <c r="H797" s="4" t="s">
        <v>277</v>
      </c>
      <c r="I797" s="4" t="s">
        <v>277</v>
      </c>
      <c r="J797" s="4" t="s">
        <v>277</v>
      </c>
      <c r="L797" s="4" t="s">
        <v>312</v>
      </c>
      <c r="M797" s="4">
        <f>IF(L797="비해당","-",VLOOKUP(G797,자격증backdata!A:E,3,0))</f>
        <v>0</v>
      </c>
      <c r="N797" s="4" t="str">
        <f>IF(L797="비해당","-",VLOOKUP(G797,자격증backdata!A:E,5,0))</f>
        <v>-</v>
      </c>
      <c r="O797" s="4">
        <f>IF(L797="비해당","-",IF(M797=1,VLOOKUP(G797,자격증backdata!A:E,4,0),0))</f>
        <v>0</v>
      </c>
      <c r="P797" s="4">
        <f t="shared" si="74"/>
        <v>0</v>
      </c>
      <c r="Q797" s="4">
        <f t="shared" si="75"/>
        <v>0</v>
      </c>
      <c r="R797" s="4">
        <f t="shared" si="76"/>
        <v>0</v>
      </c>
      <c r="S797" s="4">
        <f t="shared" si="77"/>
        <v>0</v>
      </c>
    </row>
    <row r="798" spans="1:19" ht="39.950000000000003" customHeight="1" x14ac:dyDescent="0.3">
      <c r="A798" s="29">
        <f t="shared" si="72"/>
        <v>492</v>
      </c>
      <c r="B798" s="29" t="s">
        <v>1532</v>
      </c>
      <c r="C798" s="29" t="s">
        <v>1533</v>
      </c>
      <c r="D798" s="4" t="s">
        <v>265</v>
      </c>
      <c r="E798" s="30" t="s">
        <v>266</v>
      </c>
      <c r="F798" s="29">
        <f t="shared" si="73"/>
        <v>1</v>
      </c>
      <c r="G798" s="29" t="s">
        <v>1539</v>
      </c>
      <c r="H798" s="29" t="s">
        <v>292</v>
      </c>
      <c r="I798" s="29" t="s">
        <v>1540</v>
      </c>
      <c r="J798" s="29" t="s">
        <v>1541</v>
      </c>
      <c r="L798" s="29" t="s">
        <v>312</v>
      </c>
      <c r="M798" s="29">
        <f>IF(L798="비해당","-",VLOOKUP(G798,자격증backdata!A:E,3,0))</f>
        <v>0</v>
      </c>
      <c r="N798" s="29" t="str">
        <f>IF(L798="비해당","-",VLOOKUP(G798,자격증backdata!A:E,5,0))</f>
        <v>-</v>
      </c>
      <c r="O798" s="29">
        <f>IF(L798="비해당","-",IF(M798=1,VLOOKUP(G798,자격증backdata!A:E,4,0),0))</f>
        <v>0</v>
      </c>
      <c r="P798" s="29">
        <f t="shared" si="74"/>
        <v>0</v>
      </c>
      <c r="Q798" s="29">
        <f t="shared" si="75"/>
        <v>0</v>
      </c>
      <c r="R798" s="29">
        <f t="shared" si="76"/>
        <v>0</v>
      </c>
      <c r="S798" s="29">
        <f t="shared" si="77"/>
        <v>0</v>
      </c>
    </row>
    <row r="799" spans="1:19" ht="39.950000000000003" customHeight="1" x14ac:dyDescent="0.3">
      <c r="A799" s="4">
        <f t="shared" si="72"/>
        <v>493</v>
      </c>
      <c r="B799" s="4" t="s">
        <v>1642</v>
      </c>
      <c r="C799" s="4" t="s">
        <v>1643</v>
      </c>
      <c r="D799" s="4" t="s">
        <v>265</v>
      </c>
      <c r="E799" s="28" t="s">
        <v>266</v>
      </c>
      <c r="F799" s="4">
        <f t="shared" si="73"/>
        <v>1</v>
      </c>
      <c r="G799" s="4" t="s">
        <v>11687</v>
      </c>
      <c r="H799" s="4" t="s">
        <v>277</v>
      </c>
      <c r="I799" s="4" t="s">
        <v>277</v>
      </c>
      <c r="J799" s="4" t="s">
        <v>277</v>
      </c>
      <c r="L799" s="4" t="s">
        <v>312</v>
      </c>
      <c r="M799" s="4">
        <f>IF(L799="비해당","-",VLOOKUP(G799,자격증backdata!A:E,3,0))</f>
        <v>0</v>
      </c>
      <c r="N799" s="4" t="str">
        <f>IF(L799="비해당","-",VLOOKUP(G799,자격증backdata!A:E,5,0))</f>
        <v>-</v>
      </c>
      <c r="O799" s="4">
        <f>IF(L799="비해당","-",IF(M799=1,VLOOKUP(G799,자격증backdata!A:E,4,0),0))</f>
        <v>0</v>
      </c>
      <c r="P799" s="4">
        <f t="shared" si="74"/>
        <v>0</v>
      </c>
      <c r="Q799" s="4">
        <f t="shared" si="75"/>
        <v>0</v>
      </c>
      <c r="R799" s="4">
        <f t="shared" si="76"/>
        <v>0</v>
      </c>
      <c r="S799" s="4">
        <f t="shared" si="77"/>
        <v>0</v>
      </c>
    </row>
    <row r="800" spans="1:19" ht="39.950000000000003" customHeight="1" x14ac:dyDescent="0.3">
      <c r="A800" s="29">
        <f t="shared" si="72"/>
        <v>494</v>
      </c>
      <c r="B800" s="29" t="s">
        <v>1652</v>
      </c>
      <c r="C800" s="29" t="s">
        <v>1244</v>
      </c>
      <c r="D800" s="4" t="s">
        <v>265</v>
      </c>
      <c r="E800" s="30" t="s">
        <v>266</v>
      </c>
      <c r="F800" s="29">
        <f t="shared" si="73"/>
        <v>1</v>
      </c>
      <c r="G800" s="29" t="s">
        <v>1667</v>
      </c>
      <c r="H800" s="29" t="s">
        <v>835</v>
      </c>
      <c r="I800" s="29" t="s">
        <v>1668</v>
      </c>
      <c r="J800" s="29" t="s">
        <v>1669</v>
      </c>
      <c r="L800" s="29" t="s">
        <v>312</v>
      </c>
      <c r="M800" s="29">
        <f>IF(L800="비해당","-",VLOOKUP(G800,자격증backdata!A:E,3,0))</f>
        <v>0</v>
      </c>
      <c r="N800" s="29" t="str">
        <f>IF(L800="비해당","-",VLOOKUP(G800,자격증backdata!A:E,5,0))</f>
        <v>-</v>
      </c>
      <c r="O800" s="29">
        <f>IF(L800="비해당","-",IF(M800=1,VLOOKUP(G800,자격증backdata!A:E,4,0),0))</f>
        <v>0</v>
      </c>
      <c r="P800" s="29">
        <f t="shared" si="74"/>
        <v>0</v>
      </c>
      <c r="Q800" s="29">
        <f t="shared" si="75"/>
        <v>0</v>
      </c>
      <c r="R800" s="29">
        <f t="shared" si="76"/>
        <v>0</v>
      </c>
      <c r="S800" s="29">
        <f t="shared" si="77"/>
        <v>0</v>
      </c>
    </row>
    <row r="801" spans="1:19" ht="39.950000000000003" customHeight="1" x14ac:dyDescent="0.3">
      <c r="A801" s="4">
        <f t="shared" si="72"/>
        <v>495</v>
      </c>
      <c r="B801" s="4" t="s">
        <v>1672</v>
      </c>
      <c r="C801" s="4" t="s">
        <v>1673</v>
      </c>
      <c r="D801" s="4" t="s">
        <v>265</v>
      </c>
      <c r="E801" s="28" t="s">
        <v>266</v>
      </c>
      <c r="F801" s="4">
        <f t="shared" si="73"/>
        <v>1</v>
      </c>
      <c r="G801" s="4" t="s">
        <v>1686</v>
      </c>
      <c r="H801" s="4" t="s">
        <v>459</v>
      </c>
      <c r="I801" s="4" t="s">
        <v>1687</v>
      </c>
      <c r="J801" s="4" t="s">
        <v>1688</v>
      </c>
      <c r="L801" s="4" t="s">
        <v>312</v>
      </c>
      <c r="M801" s="4">
        <f>IF(L801="비해당","-",VLOOKUP(G801,자격증backdata!A:E,3,0))</f>
        <v>0</v>
      </c>
      <c r="N801" s="4" t="str">
        <f>IF(L801="비해당","-",VLOOKUP(G801,자격증backdata!A:E,5,0))</f>
        <v>-</v>
      </c>
      <c r="O801" s="4">
        <f>IF(L801="비해당","-",IF(M801=1,VLOOKUP(G801,자격증backdata!A:E,4,0),0))</f>
        <v>0</v>
      </c>
      <c r="P801" s="4">
        <f t="shared" si="74"/>
        <v>0</v>
      </c>
      <c r="Q801" s="4">
        <f t="shared" si="75"/>
        <v>3</v>
      </c>
      <c r="R801" s="4">
        <f t="shared" si="76"/>
        <v>3</v>
      </c>
      <c r="S801" s="4">
        <f t="shared" si="77"/>
        <v>0</v>
      </c>
    </row>
    <row r="802" spans="1:19" ht="39.950000000000003" customHeight="1" x14ac:dyDescent="0.3">
      <c r="A802" s="4">
        <f t="shared" si="72"/>
        <v>495</v>
      </c>
      <c r="B802" s="4" t="s">
        <v>1672</v>
      </c>
      <c r="C802" s="4" t="s">
        <v>1673</v>
      </c>
      <c r="D802" s="4" t="s">
        <v>265</v>
      </c>
      <c r="E802" s="28" t="s">
        <v>266</v>
      </c>
      <c r="F802" s="4">
        <f t="shared" si="73"/>
        <v>2</v>
      </c>
      <c r="G802" s="4" t="s">
        <v>568</v>
      </c>
      <c r="H802" s="4" t="s">
        <v>459</v>
      </c>
      <c r="I802" s="4" t="s">
        <v>1689</v>
      </c>
      <c r="J802" s="4" t="s">
        <v>1690</v>
      </c>
      <c r="L802" s="4" t="s">
        <v>312</v>
      </c>
      <c r="M802" s="4">
        <f>IF(L802="비해당","-",VLOOKUP(G802,자격증backdata!A:E,3,0))</f>
        <v>1</v>
      </c>
      <c r="N802" s="4" t="str">
        <f>IF(L802="비해당","-",VLOOKUP(G802,자격증backdata!A:E,5,0))</f>
        <v>국가기술</v>
      </c>
      <c r="O802" s="4">
        <f>IF(L802="비해당","-",IF(M802=1,VLOOKUP(G802,자격증backdata!A:E,4,0),0))</f>
        <v>3</v>
      </c>
      <c r="P802" s="4">
        <f t="shared" si="74"/>
        <v>0</v>
      </c>
      <c r="Q802" s="4">
        <f t="shared" si="75"/>
        <v>3</v>
      </c>
      <c r="R802" s="4">
        <f t="shared" si="76"/>
        <v>3</v>
      </c>
      <c r="S802" s="4">
        <f t="shared" si="77"/>
        <v>0</v>
      </c>
    </row>
    <row r="803" spans="1:19" ht="39.950000000000003" customHeight="1" x14ac:dyDescent="0.3">
      <c r="A803" s="29">
        <f t="shared" si="72"/>
        <v>496</v>
      </c>
      <c r="B803" s="29" t="s">
        <v>1696</v>
      </c>
      <c r="C803" s="29" t="s">
        <v>1697</v>
      </c>
      <c r="D803" s="4" t="s">
        <v>265</v>
      </c>
      <c r="E803" s="30" t="s">
        <v>266</v>
      </c>
      <c r="F803" s="29">
        <f t="shared" si="73"/>
        <v>1</v>
      </c>
      <c r="G803" s="29" t="s">
        <v>568</v>
      </c>
      <c r="H803" s="29" t="s">
        <v>459</v>
      </c>
      <c r="I803" s="29" t="s">
        <v>1703</v>
      </c>
      <c r="J803" s="29" t="s">
        <v>1704</v>
      </c>
      <c r="L803" s="29" t="s">
        <v>312</v>
      </c>
      <c r="M803" s="29">
        <f>IF(L803="비해당","-",VLOOKUP(G803,자격증backdata!A:E,3,0))</f>
        <v>1</v>
      </c>
      <c r="N803" s="29" t="str">
        <f>IF(L803="비해당","-",VLOOKUP(G803,자격증backdata!A:E,5,0))</f>
        <v>국가기술</v>
      </c>
      <c r="O803" s="29">
        <f>IF(L803="비해당","-",IF(M803=1,VLOOKUP(G803,자격증backdata!A:E,4,0),0))</f>
        <v>3</v>
      </c>
      <c r="P803" s="29">
        <f t="shared" si="74"/>
        <v>5</v>
      </c>
      <c r="Q803" s="29">
        <f t="shared" si="75"/>
        <v>3</v>
      </c>
      <c r="R803" s="29">
        <f t="shared" si="76"/>
        <v>8</v>
      </c>
      <c r="S803" s="29">
        <f t="shared" si="77"/>
        <v>0</v>
      </c>
    </row>
    <row r="804" spans="1:19" ht="39.950000000000003" customHeight="1" x14ac:dyDescent="0.3">
      <c r="A804" s="29">
        <f t="shared" si="72"/>
        <v>496</v>
      </c>
      <c r="B804" s="29" t="s">
        <v>1696</v>
      </c>
      <c r="C804" s="29" t="s">
        <v>1697</v>
      </c>
      <c r="D804" s="4" t="s">
        <v>265</v>
      </c>
      <c r="E804" s="30" t="s">
        <v>266</v>
      </c>
      <c r="F804" s="29">
        <f t="shared" si="73"/>
        <v>2</v>
      </c>
      <c r="G804" s="29" t="s">
        <v>295</v>
      </c>
      <c r="H804" s="29" t="s">
        <v>296</v>
      </c>
      <c r="I804" s="29" t="s">
        <v>1705</v>
      </c>
      <c r="J804" s="29" t="s">
        <v>614</v>
      </c>
      <c r="L804" s="29" t="s">
        <v>312</v>
      </c>
      <c r="M804" s="29">
        <f>IF(L804="비해당","-",VLOOKUP(G804,자격증backdata!A:E,3,0))</f>
        <v>1</v>
      </c>
      <c r="N804" s="29" t="str">
        <f>IF(L804="비해당","-",VLOOKUP(G804,자격증backdata!A:E,5,0))</f>
        <v>한국사</v>
      </c>
      <c r="O804" s="29">
        <f>IF(L804="비해당","-",IF(M804=1,VLOOKUP(G804,자격증backdata!A:E,4,0),0))</f>
        <v>5</v>
      </c>
      <c r="P804" s="29">
        <f t="shared" si="74"/>
        <v>5</v>
      </c>
      <c r="Q804" s="29">
        <f t="shared" si="75"/>
        <v>3</v>
      </c>
      <c r="R804" s="29">
        <f t="shared" si="76"/>
        <v>8</v>
      </c>
      <c r="S804" s="29">
        <f t="shared" si="77"/>
        <v>0</v>
      </c>
    </row>
    <row r="805" spans="1:19" ht="39.950000000000003" customHeight="1" x14ac:dyDescent="0.3">
      <c r="A805" s="4">
        <f t="shared" si="72"/>
        <v>497</v>
      </c>
      <c r="B805" s="4" t="s">
        <v>1734</v>
      </c>
      <c r="C805" s="4" t="s">
        <v>1735</v>
      </c>
      <c r="D805" s="4" t="s">
        <v>265</v>
      </c>
      <c r="E805" s="28" t="s">
        <v>266</v>
      </c>
      <c r="F805" s="4">
        <f t="shared" si="73"/>
        <v>1</v>
      </c>
      <c r="G805" s="4" t="s">
        <v>1758</v>
      </c>
      <c r="H805" s="4" t="s">
        <v>1759</v>
      </c>
      <c r="I805" s="4" t="s">
        <v>1760</v>
      </c>
      <c r="J805" s="4" t="s">
        <v>1761</v>
      </c>
      <c r="L805" s="4" t="s">
        <v>312</v>
      </c>
      <c r="M805" s="4">
        <f>IF(L805="비해당","-",VLOOKUP(G805,자격증backdata!A:E,3,0))</f>
        <v>1</v>
      </c>
      <c r="N805" s="4" t="str">
        <f>IF(L805="비해당","-",VLOOKUP(G805,자격증backdata!A:E,5,0))</f>
        <v>국가기술</v>
      </c>
      <c r="O805" s="4">
        <f>IF(L805="비해당","-",IF(M805=1,VLOOKUP(G805,자격증backdata!A:E,4,0),0))</f>
        <v>3</v>
      </c>
      <c r="P805" s="4">
        <f t="shared" si="74"/>
        <v>0</v>
      </c>
      <c r="Q805" s="4">
        <f t="shared" si="75"/>
        <v>3</v>
      </c>
      <c r="R805" s="4">
        <f t="shared" si="76"/>
        <v>3</v>
      </c>
      <c r="S805" s="4">
        <f t="shared" si="77"/>
        <v>0</v>
      </c>
    </row>
    <row r="806" spans="1:19" ht="39.950000000000003" customHeight="1" x14ac:dyDescent="0.3">
      <c r="A806" s="4">
        <f t="shared" si="72"/>
        <v>497</v>
      </c>
      <c r="B806" s="4" t="s">
        <v>1734</v>
      </c>
      <c r="C806" s="4" t="s">
        <v>1735</v>
      </c>
      <c r="D806" s="4" t="s">
        <v>265</v>
      </c>
      <c r="E806" s="28" t="s">
        <v>266</v>
      </c>
      <c r="F806" s="4">
        <f t="shared" si="73"/>
        <v>2</v>
      </c>
      <c r="G806" s="4" t="s">
        <v>1762</v>
      </c>
      <c r="H806" s="4" t="s">
        <v>1763</v>
      </c>
      <c r="I806" s="4" t="s">
        <v>1764</v>
      </c>
      <c r="J806" s="4" t="s">
        <v>1765</v>
      </c>
      <c r="L806" s="4" t="s">
        <v>312</v>
      </c>
      <c r="M806" s="4">
        <f>IF(L806="비해당","-",VLOOKUP(G806,자격증backdata!A:E,3,0))</f>
        <v>0</v>
      </c>
      <c r="N806" s="4" t="str">
        <f>IF(L806="비해당","-",VLOOKUP(G806,자격증backdata!A:E,5,0))</f>
        <v>-</v>
      </c>
      <c r="O806" s="4">
        <f>IF(L806="비해당","-",IF(M806=1,VLOOKUP(G806,자격증backdata!A:E,4,0),0))</f>
        <v>0</v>
      </c>
      <c r="P806" s="4">
        <f t="shared" si="74"/>
        <v>0</v>
      </c>
      <c r="Q806" s="4">
        <f t="shared" si="75"/>
        <v>3</v>
      </c>
      <c r="R806" s="4">
        <f t="shared" si="76"/>
        <v>3</v>
      </c>
      <c r="S806" s="4">
        <f t="shared" si="77"/>
        <v>0</v>
      </c>
    </row>
    <row r="807" spans="1:19" ht="39.950000000000003" customHeight="1" x14ac:dyDescent="0.3">
      <c r="A807" s="29">
        <f t="shared" si="72"/>
        <v>498</v>
      </c>
      <c r="B807" s="29" t="s">
        <v>1800</v>
      </c>
      <c r="C807" s="29" t="s">
        <v>1801</v>
      </c>
      <c r="D807" s="4" t="s">
        <v>265</v>
      </c>
      <c r="E807" s="30" t="s">
        <v>266</v>
      </c>
      <c r="F807" s="29">
        <f t="shared" si="73"/>
        <v>1</v>
      </c>
      <c r="G807" s="29" t="s">
        <v>366</v>
      </c>
      <c r="H807" s="29" t="s">
        <v>367</v>
      </c>
      <c r="I807" s="29" t="s">
        <v>1815</v>
      </c>
      <c r="J807" s="29" t="s">
        <v>1078</v>
      </c>
      <c r="L807" s="29" t="s">
        <v>312</v>
      </c>
      <c r="M807" s="29">
        <f>IF(L807="비해당","-",VLOOKUP(G807,자격증backdata!A:E,3,0))</f>
        <v>1</v>
      </c>
      <c r="N807" s="29" t="str">
        <f>IF(L807="비해당","-",VLOOKUP(G807,자격증backdata!A:E,5,0))</f>
        <v>국가기술</v>
      </c>
      <c r="O807" s="29">
        <f>IF(L807="비해당","-",IF(M807=1,VLOOKUP(G807,자격증backdata!A:E,4,0),0))</f>
        <v>3</v>
      </c>
      <c r="P807" s="29">
        <f t="shared" si="74"/>
        <v>5</v>
      </c>
      <c r="Q807" s="29">
        <f t="shared" si="75"/>
        <v>3</v>
      </c>
      <c r="R807" s="29">
        <f t="shared" si="76"/>
        <v>8</v>
      </c>
      <c r="S807" s="29">
        <f t="shared" si="77"/>
        <v>0</v>
      </c>
    </row>
    <row r="808" spans="1:19" ht="39.950000000000003" customHeight="1" x14ac:dyDescent="0.3">
      <c r="A808" s="29">
        <f t="shared" si="72"/>
        <v>498</v>
      </c>
      <c r="B808" s="29" t="s">
        <v>1800</v>
      </c>
      <c r="C808" s="29" t="s">
        <v>1801</v>
      </c>
      <c r="D808" s="4" t="s">
        <v>265</v>
      </c>
      <c r="E808" s="30" t="s">
        <v>266</v>
      </c>
      <c r="F808" s="29">
        <f t="shared" si="73"/>
        <v>2</v>
      </c>
      <c r="G808" s="29" t="s">
        <v>295</v>
      </c>
      <c r="H808" s="29" t="s">
        <v>1816</v>
      </c>
      <c r="I808" s="29" t="s">
        <v>1817</v>
      </c>
      <c r="J808" s="29" t="s">
        <v>1316</v>
      </c>
      <c r="L808" s="29" t="s">
        <v>312</v>
      </c>
      <c r="M808" s="29">
        <f>IF(L808="비해당","-",VLOOKUP(G808,자격증backdata!A:E,3,0))</f>
        <v>1</v>
      </c>
      <c r="N808" s="29" t="str">
        <f>IF(L808="비해당","-",VLOOKUP(G808,자격증backdata!A:E,5,0))</f>
        <v>한국사</v>
      </c>
      <c r="O808" s="29">
        <f>IF(L808="비해당","-",IF(M808=1,VLOOKUP(G808,자격증backdata!A:E,4,0),0))</f>
        <v>5</v>
      </c>
      <c r="P808" s="29">
        <f t="shared" si="74"/>
        <v>5</v>
      </c>
      <c r="Q808" s="29">
        <f t="shared" si="75"/>
        <v>3</v>
      </c>
      <c r="R808" s="29">
        <f t="shared" si="76"/>
        <v>8</v>
      </c>
      <c r="S808" s="29">
        <f t="shared" si="77"/>
        <v>0</v>
      </c>
    </row>
    <row r="809" spans="1:19" ht="39.950000000000003" customHeight="1" x14ac:dyDescent="0.3">
      <c r="A809" s="4">
        <f t="shared" si="72"/>
        <v>499</v>
      </c>
      <c r="B809" s="4" t="s">
        <v>1833</v>
      </c>
      <c r="C809" s="4" t="s">
        <v>1834</v>
      </c>
      <c r="D809" s="4" t="s">
        <v>265</v>
      </c>
      <c r="E809" s="28" t="s">
        <v>266</v>
      </c>
      <c r="F809" s="4">
        <f t="shared" si="73"/>
        <v>1</v>
      </c>
      <c r="G809" s="4" t="s">
        <v>1840</v>
      </c>
      <c r="H809" s="4" t="s">
        <v>1841</v>
      </c>
      <c r="I809" s="4" t="s">
        <v>1842</v>
      </c>
      <c r="J809" s="4" t="s">
        <v>1843</v>
      </c>
      <c r="L809" s="4" t="s">
        <v>312</v>
      </c>
      <c r="M809" s="4">
        <f>IF(L809="비해당","-",VLOOKUP(G809,자격증backdata!A:E,3,0))</f>
        <v>0</v>
      </c>
      <c r="N809" s="4" t="str">
        <f>IF(L809="비해당","-",VLOOKUP(G809,자격증backdata!A:E,5,0))</f>
        <v>-</v>
      </c>
      <c r="O809" s="4">
        <f>IF(L809="비해당","-",IF(M809=1,VLOOKUP(G809,자격증backdata!A:E,4,0),0))</f>
        <v>0</v>
      </c>
      <c r="P809" s="4">
        <f t="shared" si="74"/>
        <v>0</v>
      </c>
      <c r="Q809" s="4">
        <f t="shared" si="75"/>
        <v>0</v>
      </c>
      <c r="R809" s="4">
        <f t="shared" si="76"/>
        <v>0</v>
      </c>
      <c r="S809" s="4">
        <f t="shared" si="77"/>
        <v>0</v>
      </c>
    </row>
    <row r="810" spans="1:19" ht="39.950000000000003" customHeight="1" x14ac:dyDescent="0.3">
      <c r="A810" s="4">
        <f t="shared" si="72"/>
        <v>499</v>
      </c>
      <c r="B810" s="4" t="s">
        <v>1833</v>
      </c>
      <c r="C810" s="4" t="s">
        <v>1834</v>
      </c>
      <c r="D810" s="4" t="s">
        <v>265</v>
      </c>
      <c r="E810" s="28" t="s">
        <v>266</v>
      </c>
      <c r="F810" s="4">
        <f t="shared" si="73"/>
        <v>2</v>
      </c>
      <c r="G810" s="4" t="s">
        <v>831</v>
      </c>
      <c r="H810" s="4" t="s">
        <v>1844</v>
      </c>
      <c r="I810" s="4" t="s">
        <v>277</v>
      </c>
      <c r="J810" s="4" t="s">
        <v>1845</v>
      </c>
      <c r="L810" s="4" t="s">
        <v>312</v>
      </c>
      <c r="M810" s="4">
        <f>IF(L810="비해당","-",VLOOKUP(G810,자격증backdata!A:E,3,0))</f>
        <v>0</v>
      </c>
      <c r="N810" s="4" t="str">
        <f>IF(L810="비해당","-",VLOOKUP(G810,자격증backdata!A:E,5,0))</f>
        <v>-</v>
      </c>
      <c r="O810" s="4">
        <f>IF(L810="비해당","-",IF(M810=1,VLOOKUP(G810,자격증backdata!A:E,4,0),0))</f>
        <v>0</v>
      </c>
      <c r="P810" s="4">
        <f t="shared" si="74"/>
        <v>0</v>
      </c>
      <c r="Q810" s="4">
        <f t="shared" si="75"/>
        <v>0</v>
      </c>
      <c r="R810" s="4">
        <f t="shared" si="76"/>
        <v>0</v>
      </c>
      <c r="S810" s="4">
        <f t="shared" si="77"/>
        <v>0</v>
      </c>
    </row>
    <row r="811" spans="1:19" ht="39.950000000000003" customHeight="1" x14ac:dyDescent="0.3">
      <c r="A811" s="29">
        <f t="shared" si="72"/>
        <v>500</v>
      </c>
      <c r="B811" s="29" t="s">
        <v>1861</v>
      </c>
      <c r="C811" s="29" t="s">
        <v>1862</v>
      </c>
      <c r="D811" s="4" t="s">
        <v>265</v>
      </c>
      <c r="E811" s="30" t="s">
        <v>266</v>
      </c>
      <c r="F811" s="29">
        <f t="shared" si="73"/>
        <v>1</v>
      </c>
      <c r="G811" s="29" t="s">
        <v>1378</v>
      </c>
      <c r="H811" s="29" t="s">
        <v>292</v>
      </c>
      <c r="I811" s="29" t="s">
        <v>1887</v>
      </c>
      <c r="J811" s="29" t="s">
        <v>1296</v>
      </c>
      <c r="L811" s="29" t="s">
        <v>312</v>
      </c>
      <c r="M811" s="29">
        <f>IF(L811="비해당","-",VLOOKUP(G811,자격증backdata!A:E,3,0))</f>
        <v>0</v>
      </c>
      <c r="N811" s="29" t="str">
        <f>IF(L811="비해당","-",VLOOKUP(G811,자격증backdata!A:E,5,0))</f>
        <v>-</v>
      </c>
      <c r="O811" s="29">
        <f>IF(L811="비해당","-",IF(M811=1,VLOOKUP(G811,자격증backdata!A:E,4,0),0))</f>
        <v>0</v>
      </c>
      <c r="P811" s="29">
        <f t="shared" si="74"/>
        <v>0</v>
      </c>
      <c r="Q811" s="29">
        <f t="shared" si="75"/>
        <v>0</v>
      </c>
      <c r="R811" s="29">
        <f t="shared" si="76"/>
        <v>0</v>
      </c>
      <c r="S811" s="29">
        <f t="shared" si="77"/>
        <v>0</v>
      </c>
    </row>
    <row r="812" spans="1:19" ht="39.950000000000003" customHeight="1" x14ac:dyDescent="0.3">
      <c r="A812" s="29">
        <f t="shared" si="72"/>
        <v>500</v>
      </c>
      <c r="B812" s="29" t="s">
        <v>1861</v>
      </c>
      <c r="C812" s="29" t="s">
        <v>1862</v>
      </c>
      <c r="D812" s="4" t="s">
        <v>265</v>
      </c>
      <c r="E812" s="30" t="s">
        <v>266</v>
      </c>
      <c r="F812" s="29">
        <f t="shared" si="73"/>
        <v>2</v>
      </c>
      <c r="G812" s="29" t="s">
        <v>1888</v>
      </c>
      <c r="H812" s="29" t="s">
        <v>459</v>
      </c>
      <c r="I812" s="29" t="s">
        <v>1889</v>
      </c>
      <c r="J812" s="29" t="s">
        <v>1890</v>
      </c>
      <c r="L812" s="29" t="s">
        <v>312</v>
      </c>
      <c r="M812" s="29">
        <f>IF(L812="비해당","-",VLOOKUP(G812,자격증backdata!A:E,3,0))</f>
        <v>0</v>
      </c>
      <c r="N812" s="29" t="str">
        <f>IF(L812="비해당","-",VLOOKUP(G812,자격증backdata!A:E,5,0))</f>
        <v>-</v>
      </c>
      <c r="O812" s="29">
        <f>IF(L812="비해당","-",IF(M812=1,VLOOKUP(G812,자격증backdata!A:E,4,0),0))</f>
        <v>0</v>
      </c>
      <c r="P812" s="29">
        <f t="shared" si="74"/>
        <v>0</v>
      </c>
      <c r="Q812" s="29">
        <f t="shared" si="75"/>
        <v>0</v>
      </c>
      <c r="R812" s="29">
        <f t="shared" si="76"/>
        <v>0</v>
      </c>
      <c r="S812" s="29">
        <f t="shared" si="77"/>
        <v>0</v>
      </c>
    </row>
    <row r="813" spans="1:19" ht="39.950000000000003" customHeight="1" x14ac:dyDescent="0.3">
      <c r="A813" s="4">
        <f t="shared" si="72"/>
        <v>501</v>
      </c>
      <c r="B813" s="4" t="s">
        <v>1892</v>
      </c>
      <c r="C813" s="4" t="s">
        <v>1893</v>
      </c>
      <c r="D813" s="4" t="s">
        <v>265</v>
      </c>
      <c r="E813" s="28" t="s">
        <v>266</v>
      </c>
      <c r="F813" s="4">
        <f t="shared" si="73"/>
        <v>1</v>
      </c>
      <c r="G813" s="4" t="s">
        <v>291</v>
      </c>
      <c r="H813" s="4" t="s">
        <v>292</v>
      </c>
      <c r="I813" s="4" t="s">
        <v>1910</v>
      </c>
      <c r="J813" s="4" t="s">
        <v>1811</v>
      </c>
      <c r="L813" s="4" t="s">
        <v>312</v>
      </c>
      <c r="M813" s="4">
        <f>IF(L813="비해당","-",VLOOKUP(G813,자격증backdata!A:E,3,0))</f>
        <v>1</v>
      </c>
      <c r="N813" s="4" t="str">
        <f>IF(L813="비해당","-",VLOOKUP(G813,자격증backdata!A:E,5,0))</f>
        <v>국가기술</v>
      </c>
      <c r="O813" s="4">
        <f>IF(L813="비해당","-",IF(M813=1,VLOOKUP(G813,자격증backdata!A:E,4,0),0))</f>
        <v>5</v>
      </c>
      <c r="P813" s="4">
        <f t="shared" si="74"/>
        <v>3</v>
      </c>
      <c r="Q813" s="4">
        <f t="shared" si="75"/>
        <v>5</v>
      </c>
      <c r="R813" s="4">
        <f t="shared" si="76"/>
        <v>8</v>
      </c>
      <c r="S813" s="4">
        <f t="shared" si="77"/>
        <v>0</v>
      </c>
    </row>
    <row r="814" spans="1:19" ht="39.950000000000003" customHeight="1" x14ac:dyDescent="0.3">
      <c r="A814" s="4">
        <f t="shared" si="72"/>
        <v>501</v>
      </c>
      <c r="B814" s="4" t="s">
        <v>1892</v>
      </c>
      <c r="C814" s="4" t="s">
        <v>1893</v>
      </c>
      <c r="D814" s="4" t="s">
        <v>265</v>
      </c>
      <c r="E814" s="28" t="s">
        <v>266</v>
      </c>
      <c r="F814" s="4">
        <f t="shared" si="73"/>
        <v>2</v>
      </c>
      <c r="G814" s="4" t="s">
        <v>803</v>
      </c>
      <c r="H814" s="4" t="s">
        <v>292</v>
      </c>
      <c r="I814" s="4" t="s">
        <v>1911</v>
      </c>
      <c r="J814" s="4" t="s">
        <v>1912</v>
      </c>
      <c r="L814" s="4" t="s">
        <v>312</v>
      </c>
      <c r="M814" s="4">
        <f>IF(L814="비해당","-",VLOOKUP(G814,자격증backdata!A:E,3,0))</f>
        <v>1</v>
      </c>
      <c r="N814" s="4" t="str">
        <f>IF(L814="비해당","-",VLOOKUP(G814,자격증backdata!A:E,5,0))</f>
        <v>한국사</v>
      </c>
      <c r="O814" s="4">
        <f>IF(L814="비해당","-",IF(M814=1,VLOOKUP(G814,자격증backdata!A:E,4,0),0))</f>
        <v>3</v>
      </c>
      <c r="P814" s="4">
        <f t="shared" si="74"/>
        <v>3</v>
      </c>
      <c r="Q814" s="4">
        <f t="shared" si="75"/>
        <v>5</v>
      </c>
      <c r="R814" s="4">
        <f t="shared" si="76"/>
        <v>8</v>
      </c>
      <c r="S814" s="4">
        <f t="shared" si="77"/>
        <v>0</v>
      </c>
    </row>
    <row r="815" spans="1:19" ht="39.950000000000003" customHeight="1" x14ac:dyDescent="0.3">
      <c r="A815" s="29">
        <f t="shared" si="72"/>
        <v>502</v>
      </c>
      <c r="B815" s="29" t="s">
        <v>1913</v>
      </c>
      <c r="C815" s="29" t="s">
        <v>1914</v>
      </c>
      <c r="D815" s="4" t="s">
        <v>265</v>
      </c>
      <c r="E815" s="30" t="s">
        <v>266</v>
      </c>
      <c r="F815" s="29">
        <f t="shared" si="73"/>
        <v>1</v>
      </c>
      <c r="G815" s="29" t="s">
        <v>568</v>
      </c>
      <c r="H815" s="29" t="s">
        <v>459</v>
      </c>
      <c r="I815" s="29" t="s">
        <v>1934</v>
      </c>
      <c r="J815" s="29" t="s">
        <v>1935</v>
      </c>
      <c r="L815" s="29" t="s">
        <v>312</v>
      </c>
      <c r="M815" s="29">
        <f>IF(L815="비해당","-",VLOOKUP(G815,자격증backdata!A:E,3,0))</f>
        <v>1</v>
      </c>
      <c r="N815" s="29" t="str">
        <f>IF(L815="비해당","-",VLOOKUP(G815,자격증backdata!A:E,5,0))</f>
        <v>국가기술</v>
      </c>
      <c r="O815" s="29">
        <f>IF(L815="비해당","-",IF(M815=1,VLOOKUP(G815,자격증backdata!A:E,4,0),0))</f>
        <v>3</v>
      </c>
      <c r="P815" s="29">
        <f t="shared" si="74"/>
        <v>5</v>
      </c>
      <c r="Q815" s="29">
        <f t="shared" si="75"/>
        <v>3</v>
      </c>
      <c r="R815" s="29">
        <f t="shared" si="76"/>
        <v>8</v>
      </c>
      <c r="S815" s="29">
        <f t="shared" si="77"/>
        <v>0</v>
      </c>
    </row>
    <row r="816" spans="1:19" ht="39.950000000000003" customHeight="1" x14ac:dyDescent="0.3">
      <c r="A816" s="29">
        <f t="shared" si="72"/>
        <v>502</v>
      </c>
      <c r="B816" s="29" t="s">
        <v>1913</v>
      </c>
      <c r="C816" s="29" t="s">
        <v>1914</v>
      </c>
      <c r="D816" s="4" t="s">
        <v>265</v>
      </c>
      <c r="E816" s="30" t="s">
        <v>266</v>
      </c>
      <c r="F816" s="29">
        <f t="shared" si="73"/>
        <v>2</v>
      </c>
      <c r="G816" s="29" t="s">
        <v>295</v>
      </c>
      <c r="H816" s="29" t="s">
        <v>296</v>
      </c>
      <c r="I816" s="29" t="s">
        <v>1936</v>
      </c>
      <c r="J816" s="29" t="s">
        <v>298</v>
      </c>
      <c r="L816" s="29" t="s">
        <v>312</v>
      </c>
      <c r="M816" s="29">
        <f>IF(L816="비해당","-",VLOOKUP(G816,자격증backdata!A:E,3,0))</f>
        <v>1</v>
      </c>
      <c r="N816" s="29" t="str">
        <f>IF(L816="비해당","-",VLOOKUP(G816,자격증backdata!A:E,5,0))</f>
        <v>한국사</v>
      </c>
      <c r="O816" s="29">
        <f>IF(L816="비해당","-",IF(M816=1,VLOOKUP(G816,자격증backdata!A:E,4,0),0))</f>
        <v>5</v>
      </c>
      <c r="P816" s="29">
        <f t="shared" si="74"/>
        <v>5</v>
      </c>
      <c r="Q816" s="29">
        <f t="shared" si="75"/>
        <v>3</v>
      </c>
      <c r="R816" s="29">
        <f t="shared" si="76"/>
        <v>8</v>
      </c>
      <c r="S816" s="29">
        <f t="shared" si="77"/>
        <v>0</v>
      </c>
    </row>
    <row r="817" spans="1:19" ht="39.950000000000003" customHeight="1" x14ac:dyDescent="0.3">
      <c r="A817" s="4">
        <f t="shared" si="72"/>
        <v>503</v>
      </c>
      <c r="B817" s="4" t="s">
        <v>1957</v>
      </c>
      <c r="C817" s="4" t="s">
        <v>1958</v>
      </c>
      <c r="D817" s="4" t="s">
        <v>265</v>
      </c>
      <c r="E817" s="28" t="s">
        <v>266</v>
      </c>
      <c r="F817" s="4">
        <f t="shared" si="73"/>
        <v>1</v>
      </c>
      <c r="G817" s="4" t="s">
        <v>295</v>
      </c>
      <c r="H817" s="4" t="s">
        <v>296</v>
      </c>
      <c r="I817" s="4" t="s">
        <v>1970</v>
      </c>
      <c r="J817" s="4" t="s">
        <v>1064</v>
      </c>
      <c r="L817" s="4" t="s">
        <v>312</v>
      </c>
      <c r="M817" s="4">
        <f>IF(L817="비해당","-",VLOOKUP(G817,자격증backdata!A:E,3,0))</f>
        <v>1</v>
      </c>
      <c r="N817" s="4" t="str">
        <f>IF(L817="비해당","-",VLOOKUP(G817,자격증backdata!A:E,5,0))</f>
        <v>한국사</v>
      </c>
      <c r="O817" s="4">
        <f>IF(L817="비해당","-",IF(M817=1,VLOOKUP(G817,자격증backdata!A:E,4,0),0))</f>
        <v>5</v>
      </c>
      <c r="P817" s="4">
        <f t="shared" si="74"/>
        <v>5</v>
      </c>
      <c r="Q817" s="4">
        <f t="shared" si="75"/>
        <v>5</v>
      </c>
      <c r="R817" s="4">
        <f t="shared" si="76"/>
        <v>10</v>
      </c>
      <c r="S817" s="4">
        <f t="shared" si="77"/>
        <v>0</v>
      </c>
    </row>
    <row r="818" spans="1:19" ht="39.950000000000003" customHeight="1" x14ac:dyDescent="0.3">
      <c r="A818" s="4">
        <f t="shared" si="72"/>
        <v>503</v>
      </c>
      <c r="B818" s="4" t="s">
        <v>1957</v>
      </c>
      <c r="C818" s="4" t="s">
        <v>1958</v>
      </c>
      <c r="D818" s="4" t="s">
        <v>265</v>
      </c>
      <c r="E818" s="28" t="s">
        <v>266</v>
      </c>
      <c r="F818" s="4">
        <f t="shared" si="73"/>
        <v>2</v>
      </c>
      <c r="G818" s="4" t="s">
        <v>458</v>
      </c>
      <c r="H818" s="4" t="s">
        <v>459</v>
      </c>
      <c r="I818" s="4" t="s">
        <v>1971</v>
      </c>
      <c r="J818" s="4" t="s">
        <v>1972</v>
      </c>
      <c r="L818" s="4" t="s">
        <v>312</v>
      </c>
      <c r="M818" s="4">
        <f>IF(L818="비해당","-",VLOOKUP(G818,자격증backdata!A:E,3,0))</f>
        <v>1</v>
      </c>
      <c r="N818" s="4" t="str">
        <f>IF(L818="비해당","-",VLOOKUP(G818,자격증backdata!A:E,5,0))</f>
        <v>국가기술</v>
      </c>
      <c r="O818" s="4">
        <f>IF(L818="비해당","-",IF(M818=1,VLOOKUP(G818,자격증backdata!A:E,4,0),0))</f>
        <v>5</v>
      </c>
      <c r="P818" s="4">
        <f t="shared" si="74"/>
        <v>5</v>
      </c>
      <c r="Q818" s="4">
        <f t="shared" si="75"/>
        <v>5</v>
      </c>
      <c r="R818" s="4">
        <f t="shared" si="76"/>
        <v>10</v>
      </c>
      <c r="S818" s="4">
        <f t="shared" si="77"/>
        <v>0</v>
      </c>
    </row>
    <row r="819" spans="1:19" ht="39.950000000000003" customHeight="1" x14ac:dyDescent="0.3">
      <c r="A819" s="29">
        <f t="shared" si="72"/>
        <v>504</v>
      </c>
      <c r="B819" s="29" t="s">
        <v>1976</v>
      </c>
      <c r="C819" s="29" t="s">
        <v>1977</v>
      </c>
      <c r="D819" s="4" t="s">
        <v>265</v>
      </c>
      <c r="E819" s="30" t="s">
        <v>266</v>
      </c>
      <c r="F819" s="29">
        <f t="shared" si="73"/>
        <v>1</v>
      </c>
      <c r="G819" s="29" t="s">
        <v>803</v>
      </c>
      <c r="H819" s="29" t="s">
        <v>296</v>
      </c>
      <c r="I819" s="29" t="s">
        <v>1986</v>
      </c>
      <c r="J819" s="29" t="s">
        <v>1458</v>
      </c>
      <c r="L819" s="29" t="s">
        <v>312</v>
      </c>
      <c r="M819" s="29">
        <f>IF(L819="비해당","-",VLOOKUP(G819,자격증backdata!A:E,3,0))</f>
        <v>1</v>
      </c>
      <c r="N819" s="29" t="str">
        <f>IF(L819="비해당","-",VLOOKUP(G819,자격증backdata!A:E,5,0))</f>
        <v>한국사</v>
      </c>
      <c r="O819" s="29">
        <f>IF(L819="비해당","-",IF(M819=1,VLOOKUP(G819,자격증backdata!A:E,4,0),0))</f>
        <v>3</v>
      </c>
      <c r="P819" s="29">
        <f t="shared" si="74"/>
        <v>3</v>
      </c>
      <c r="Q819" s="29">
        <f t="shared" si="75"/>
        <v>0</v>
      </c>
      <c r="R819" s="29">
        <f t="shared" si="76"/>
        <v>3</v>
      </c>
      <c r="S819" s="29">
        <f t="shared" si="77"/>
        <v>0</v>
      </c>
    </row>
    <row r="820" spans="1:19" ht="39.950000000000003" customHeight="1" x14ac:dyDescent="0.3">
      <c r="A820" s="4">
        <f t="shared" si="72"/>
        <v>505</v>
      </c>
      <c r="B820" s="4" t="s">
        <v>2028</v>
      </c>
      <c r="C820" s="4" t="s">
        <v>2029</v>
      </c>
      <c r="D820" s="4" t="s">
        <v>265</v>
      </c>
      <c r="E820" s="28" t="s">
        <v>266</v>
      </c>
      <c r="F820" s="4">
        <f t="shared" si="73"/>
        <v>1</v>
      </c>
      <c r="G820" s="4" t="s">
        <v>458</v>
      </c>
      <c r="H820" s="4" t="s">
        <v>459</v>
      </c>
      <c r="I820" s="4" t="s">
        <v>2038</v>
      </c>
      <c r="J820" s="4" t="s">
        <v>2039</v>
      </c>
      <c r="L820" s="4" t="s">
        <v>312</v>
      </c>
      <c r="M820" s="4">
        <f>IF(L820="비해당","-",VLOOKUP(G820,자격증backdata!A:E,3,0))</f>
        <v>1</v>
      </c>
      <c r="N820" s="4" t="str">
        <f>IF(L820="비해당","-",VLOOKUP(G820,자격증backdata!A:E,5,0))</f>
        <v>국가기술</v>
      </c>
      <c r="O820" s="4">
        <f>IF(L820="비해당","-",IF(M820=1,VLOOKUP(G820,자격증backdata!A:E,4,0),0))</f>
        <v>5</v>
      </c>
      <c r="P820" s="4">
        <f t="shared" si="74"/>
        <v>0</v>
      </c>
      <c r="Q820" s="4">
        <f t="shared" si="75"/>
        <v>5</v>
      </c>
      <c r="R820" s="4">
        <f t="shared" si="76"/>
        <v>5</v>
      </c>
      <c r="S820" s="4">
        <f t="shared" si="77"/>
        <v>0</v>
      </c>
    </row>
    <row r="821" spans="1:19" ht="39.950000000000003" customHeight="1" x14ac:dyDescent="0.3">
      <c r="A821" s="29">
        <f t="shared" si="72"/>
        <v>506</v>
      </c>
      <c r="B821" s="29" t="s">
        <v>2081</v>
      </c>
      <c r="C821" s="29" t="s">
        <v>2082</v>
      </c>
      <c r="D821" s="4" t="s">
        <v>265</v>
      </c>
      <c r="E821" s="30" t="s">
        <v>266</v>
      </c>
      <c r="F821" s="29">
        <f t="shared" si="73"/>
        <v>1</v>
      </c>
      <c r="G821" s="29" t="s">
        <v>11687</v>
      </c>
      <c r="H821" s="29" t="s">
        <v>277</v>
      </c>
      <c r="I821" s="29" t="s">
        <v>277</v>
      </c>
      <c r="J821" s="29" t="s">
        <v>277</v>
      </c>
      <c r="L821" s="29" t="s">
        <v>312</v>
      </c>
      <c r="M821" s="29">
        <f>IF(L821="비해당","-",VLOOKUP(G821,자격증backdata!A:E,3,0))</f>
        <v>0</v>
      </c>
      <c r="N821" s="29" t="str">
        <f>IF(L821="비해당","-",VLOOKUP(G821,자격증backdata!A:E,5,0))</f>
        <v>-</v>
      </c>
      <c r="O821" s="29">
        <f>IF(L821="비해당","-",IF(M821=1,VLOOKUP(G821,자격증backdata!A:E,4,0),0))</f>
        <v>0</v>
      </c>
      <c r="P821" s="29">
        <f t="shared" si="74"/>
        <v>0</v>
      </c>
      <c r="Q821" s="29">
        <f t="shared" si="75"/>
        <v>0</v>
      </c>
      <c r="R821" s="29">
        <f t="shared" si="76"/>
        <v>0</v>
      </c>
      <c r="S821" s="29">
        <f t="shared" si="77"/>
        <v>0</v>
      </c>
    </row>
    <row r="822" spans="1:19" ht="39.950000000000003" customHeight="1" x14ac:dyDescent="0.3">
      <c r="A822" s="4">
        <f t="shared" si="72"/>
        <v>507</v>
      </c>
      <c r="B822" s="4" t="s">
        <v>2125</v>
      </c>
      <c r="C822" s="4" t="s">
        <v>2126</v>
      </c>
      <c r="D822" s="4" t="s">
        <v>265</v>
      </c>
      <c r="E822" s="28" t="s">
        <v>266</v>
      </c>
      <c r="F822" s="4">
        <f t="shared" si="73"/>
        <v>1</v>
      </c>
      <c r="G822" s="4" t="s">
        <v>803</v>
      </c>
      <c r="H822" s="4" t="s">
        <v>296</v>
      </c>
      <c r="I822" s="4" t="s">
        <v>2134</v>
      </c>
      <c r="J822" s="4" t="s">
        <v>2135</v>
      </c>
      <c r="L822" s="4" t="s">
        <v>312</v>
      </c>
      <c r="M822" s="4">
        <f>IF(L822="비해당","-",VLOOKUP(G822,자격증backdata!A:E,3,0))</f>
        <v>1</v>
      </c>
      <c r="N822" s="4" t="str">
        <f>IF(L822="비해당","-",VLOOKUP(G822,자격증backdata!A:E,5,0))</f>
        <v>한국사</v>
      </c>
      <c r="O822" s="4">
        <f>IF(L822="비해당","-",IF(M822=1,VLOOKUP(G822,자격증backdata!A:E,4,0),0))</f>
        <v>3</v>
      </c>
      <c r="P822" s="4">
        <f t="shared" si="74"/>
        <v>3</v>
      </c>
      <c r="Q822" s="4">
        <f t="shared" si="75"/>
        <v>0</v>
      </c>
      <c r="R822" s="4">
        <f t="shared" si="76"/>
        <v>3</v>
      </c>
      <c r="S822" s="4">
        <f t="shared" si="77"/>
        <v>0</v>
      </c>
    </row>
    <row r="823" spans="1:19" ht="39.950000000000003" customHeight="1" x14ac:dyDescent="0.3">
      <c r="A823" s="29">
        <f t="shared" si="72"/>
        <v>508</v>
      </c>
      <c r="B823" s="29" t="s">
        <v>2240</v>
      </c>
      <c r="C823" s="29" t="s">
        <v>2241</v>
      </c>
      <c r="D823" s="4" t="s">
        <v>265</v>
      </c>
      <c r="E823" s="30" t="s">
        <v>266</v>
      </c>
      <c r="F823" s="29">
        <f t="shared" si="73"/>
        <v>1</v>
      </c>
      <c r="G823" s="29" t="s">
        <v>295</v>
      </c>
      <c r="H823" s="29" t="s">
        <v>296</v>
      </c>
      <c r="I823" s="29" t="s">
        <v>2252</v>
      </c>
      <c r="J823" s="29" t="s">
        <v>370</v>
      </c>
      <c r="L823" s="29" t="s">
        <v>312</v>
      </c>
      <c r="M823" s="29">
        <f>IF(L823="비해당","-",VLOOKUP(G823,자격증backdata!A:E,3,0))</f>
        <v>1</v>
      </c>
      <c r="N823" s="29" t="str">
        <f>IF(L823="비해당","-",VLOOKUP(G823,자격증backdata!A:E,5,0))</f>
        <v>한국사</v>
      </c>
      <c r="O823" s="29">
        <f>IF(L823="비해당","-",IF(M823=1,VLOOKUP(G823,자격증backdata!A:E,4,0),0))</f>
        <v>5</v>
      </c>
      <c r="P823" s="29">
        <f t="shared" si="74"/>
        <v>5</v>
      </c>
      <c r="Q823" s="29">
        <f t="shared" si="75"/>
        <v>0</v>
      </c>
      <c r="R823" s="29">
        <f t="shared" si="76"/>
        <v>5</v>
      </c>
      <c r="S823" s="29">
        <f t="shared" si="77"/>
        <v>0</v>
      </c>
    </row>
    <row r="824" spans="1:19" ht="39.950000000000003" customHeight="1" x14ac:dyDescent="0.3">
      <c r="A824" s="4">
        <f t="shared" si="72"/>
        <v>509</v>
      </c>
      <c r="B824" s="4" t="s">
        <v>2288</v>
      </c>
      <c r="C824" s="4" t="s">
        <v>2289</v>
      </c>
      <c r="D824" s="4" t="s">
        <v>265</v>
      </c>
      <c r="E824" s="28" t="s">
        <v>266</v>
      </c>
      <c r="F824" s="4">
        <f t="shared" si="73"/>
        <v>1</v>
      </c>
      <c r="G824" s="4" t="s">
        <v>11687</v>
      </c>
      <c r="H824" s="4" t="s">
        <v>277</v>
      </c>
      <c r="I824" s="4" t="s">
        <v>277</v>
      </c>
      <c r="J824" s="4" t="s">
        <v>277</v>
      </c>
      <c r="L824" s="4" t="s">
        <v>312</v>
      </c>
      <c r="M824" s="4">
        <f>IF(L824="비해당","-",VLOOKUP(G824,자격증backdata!A:E,3,0))</f>
        <v>0</v>
      </c>
      <c r="N824" s="4" t="str">
        <f>IF(L824="비해당","-",VLOOKUP(G824,자격증backdata!A:E,5,0))</f>
        <v>-</v>
      </c>
      <c r="O824" s="4">
        <f>IF(L824="비해당","-",IF(M824=1,VLOOKUP(G824,자격증backdata!A:E,4,0),0))</f>
        <v>0</v>
      </c>
      <c r="P824" s="4">
        <f t="shared" si="74"/>
        <v>0</v>
      </c>
      <c r="Q824" s="4">
        <f t="shared" si="75"/>
        <v>0</v>
      </c>
      <c r="R824" s="4">
        <f t="shared" si="76"/>
        <v>0</v>
      </c>
      <c r="S824" s="4">
        <f t="shared" si="77"/>
        <v>0</v>
      </c>
    </row>
    <row r="825" spans="1:19" ht="39.950000000000003" customHeight="1" x14ac:dyDescent="0.3">
      <c r="A825" s="29">
        <f t="shared" si="72"/>
        <v>510</v>
      </c>
      <c r="B825" s="29" t="s">
        <v>2340</v>
      </c>
      <c r="C825" s="29" t="s">
        <v>2341</v>
      </c>
      <c r="D825" s="4" t="s">
        <v>265</v>
      </c>
      <c r="E825" s="30" t="s">
        <v>266</v>
      </c>
      <c r="F825" s="29">
        <f t="shared" si="73"/>
        <v>1</v>
      </c>
      <c r="G825" s="29" t="s">
        <v>568</v>
      </c>
      <c r="H825" s="29" t="s">
        <v>459</v>
      </c>
      <c r="I825" s="29" t="s">
        <v>2351</v>
      </c>
      <c r="J825" s="29" t="s">
        <v>2352</v>
      </c>
      <c r="L825" s="29" t="s">
        <v>312</v>
      </c>
      <c r="M825" s="29">
        <f>IF(L825="비해당","-",VLOOKUP(G825,자격증backdata!A:E,3,0))</f>
        <v>1</v>
      </c>
      <c r="N825" s="29" t="str">
        <f>IF(L825="비해당","-",VLOOKUP(G825,자격증backdata!A:E,5,0))</f>
        <v>국가기술</v>
      </c>
      <c r="O825" s="29">
        <f>IF(L825="비해당","-",IF(M825=1,VLOOKUP(G825,자격증backdata!A:E,4,0),0))</f>
        <v>3</v>
      </c>
      <c r="P825" s="29">
        <f t="shared" si="74"/>
        <v>5</v>
      </c>
      <c r="Q825" s="29">
        <f t="shared" si="75"/>
        <v>3</v>
      </c>
      <c r="R825" s="29">
        <f t="shared" si="76"/>
        <v>8</v>
      </c>
      <c r="S825" s="29">
        <f t="shared" si="77"/>
        <v>0</v>
      </c>
    </row>
    <row r="826" spans="1:19" ht="39.950000000000003" customHeight="1" x14ac:dyDescent="0.3">
      <c r="A826" s="29">
        <f t="shared" si="72"/>
        <v>510</v>
      </c>
      <c r="B826" s="29" t="s">
        <v>2340</v>
      </c>
      <c r="C826" s="29" t="s">
        <v>2341</v>
      </c>
      <c r="D826" s="4" t="s">
        <v>265</v>
      </c>
      <c r="E826" s="30" t="s">
        <v>266</v>
      </c>
      <c r="F826" s="29">
        <f t="shared" si="73"/>
        <v>2</v>
      </c>
      <c r="G826" s="29" t="s">
        <v>295</v>
      </c>
      <c r="H826" s="29" t="s">
        <v>296</v>
      </c>
      <c r="I826" s="29" t="s">
        <v>2353</v>
      </c>
      <c r="J826" s="29" t="s">
        <v>2354</v>
      </c>
      <c r="L826" s="29" t="s">
        <v>312</v>
      </c>
      <c r="M826" s="29">
        <f>IF(L826="비해당","-",VLOOKUP(G826,자격증backdata!A:E,3,0))</f>
        <v>1</v>
      </c>
      <c r="N826" s="29" t="str">
        <f>IF(L826="비해당","-",VLOOKUP(G826,자격증backdata!A:E,5,0))</f>
        <v>한국사</v>
      </c>
      <c r="O826" s="29">
        <f>IF(L826="비해당","-",IF(M826=1,VLOOKUP(G826,자격증backdata!A:E,4,0),0))</f>
        <v>5</v>
      </c>
      <c r="P826" s="29">
        <f t="shared" si="74"/>
        <v>5</v>
      </c>
      <c r="Q826" s="29">
        <f t="shared" si="75"/>
        <v>3</v>
      </c>
      <c r="R826" s="29">
        <f t="shared" si="76"/>
        <v>8</v>
      </c>
      <c r="S826" s="29">
        <f t="shared" si="77"/>
        <v>0</v>
      </c>
    </row>
    <row r="827" spans="1:19" ht="39.950000000000003" customHeight="1" x14ac:dyDescent="0.3">
      <c r="A827" s="4">
        <f t="shared" si="72"/>
        <v>511</v>
      </c>
      <c r="B827" s="4" t="s">
        <v>2360</v>
      </c>
      <c r="C827" s="4" t="s">
        <v>2361</v>
      </c>
      <c r="D827" s="4" t="s">
        <v>265</v>
      </c>
      <c r="E827" s="28" t="s">
        <v>266</v>
      </c>
      <c r="F827" s="4">
        <f t="shared" si="73"/>
        <v>1</v>
      </c>
      <c r="G827" s="4" t="s">
        <v>803</v>
      </c>
      <c r="H827" s="4" t="s">
        <v>296</v>
      </c>
      <c r="I827" s="4" t="s">
        <v>2368</v>
      </c>
      <c r="J827" s="4" t="s">
        <v>294</v>
      </c>
      <c r="L827" s="4" t="s">
        <v>312</v>
      </c>
      <c r="M827" s="4">
        <f>IF(L827="비해당","-",VLOOKUP(G827,자격증backdata!A:E,3,0))</f>
        <v>1</v>
      </c>
      <c r="N827" s="4" t="str">
        <f>IF(L827="비해당","-",VLOOKUP(G827,자격증backdata!A:E,5,0))</f>
        <v>한국사</v>
      </c>
      <c r="O827" s="4">
        <f>IF(L827="비해당","-",IF(M827=1,VLOOKUP(G827,자격증backdata!A:E,4,0),0))</f>
        <v>3</v>
      </c>
      <c r="P827" s="4">
        <f t="shared" si="74"/>
        <v>3</v>
      </c>
      <c r="Q827" s="4">
        <f t="shared" si="75"/>
        <v>3</v>
      </c>
      <c r="R827" s="4">
        <f t="shared" si="76"/>
        <v>6</v>
      </c>
      <c r="S827" s="4">
        <f t="shared" si="77"/>
        <v>0</v>
      </c>
    </row>
    <row r="828" spans="1:19" ht="39.950000000000003" customHeight="1" x14ac:dyDescent="0.3">
      <c r="A828" s="4">
        <f t="shared" si="72"/>
        <v>511</v>
      </c>
      <c r="B828" s="4" t="s">
        <v>2360</v>
      </c>
      <c r="C828" s="4" t="s">
        <v>2361</v>
      </c>
      <c r="D828" s="4" t="s">
        <v>265</v>
      </c>
      <c r="E828" s="28" t="s">
        <v>266</v>
      </c>
      <c r="F828" s="4">
        <f t="shared" si="73"/>
        <v>2</v>
      </c>
      <c r="G828" s="4" t="s">
        <v>568</v>
      </c>
      <c r="H828" s="4" t="s">
        <v>459</v>
      </c>
      <c r="I828" s="4" t="s">
        <v>2369</v>
      </c>
      <c r="J828" s="4" t="s">
        <v>2370</v>
      </c>
      <c r="L828" s="4" t="s">
        <v>312</v>
      </c>
      <c r="M828" s="4">
        <f>IF(L828="비해당","-",VLOOKUP(G828,자격증backdata!A:E,3,0))</f>
        <v>1</v>
      </c>
      <c r="N828" s="4" t="str">
        <f>IF(L828="비해당","-",VLOOKUP(G828,자격증backdata!A:E,5,0))</f>
        <v>국가기술</v>
      </c>
      <c r="O828" s="4">
        <f>IF(L828="비해당","-",IF(M828=1,VLOOKUP(G828,자격증backdata!A:E,4,0),0))</f>
        <v>3</v>
      </c>
      <c r="P828" s="4">
        <f t="shared" si="74"/>
        <v>3</v>
      </c>
      <c r="Q828" s="4">
        <f t="shared" si="75"/>
        <v>3</v>
      </c>
      <c r="R828" s="4">
        <f t="shared" si="76"/>
        <v>6</v>
      </c>
      <c r="S828" s="4">
        <f t="shared" si="77"/>
        <v>0</v>
      </c>
    </row>
    <row r="829" spans="1:19" ht="39.950000000000003" customHeight="1" x14ac:dyDescent="0.3">
      <c r="A829" s="29">
        <f t="shared" si="72"/>
        <v>512</v>
      </c>
      <c r="B829" s="29" t="s">
        <v>2372</v>
      </c>
      <c r="C829" s="29" t="s">
        <v>2373</v>
      </c>
      <c r="D829" s="4" t="s">
        <v>265</v>
      </c>
      <c r="E829" s="30" t="s">
        <v>266</v>
      </c>
      <c r="F829" s="29">
        <f t="shared" si="73"/>
        <v>1</v>
      </c>
      <c r="G829" s="29" t="s">
        <v>1500</v>
      </c>
      <c r="H829" s="29" t="s">
        <v>367</v>
      </c>
      <c r="I829" s="29" t="s">
        <v>2382</v>
      </c>
      <c r="J829" s="29" t="s">
        <v>2383</v>
      </c>
      <c r="L829" s="29" t="s">
        <v>312</v>
      </c>
      <c r="M829" s="29">
        <f>IF(L829="비해당","-",VLOOKUP(G829,자격증backdata!A:E,3,0))</f>
        <v>1</v>
      </c>
      <c r="N829" s="29" t="str">
        <f>IF(L829="비해당","-",VLOOKUP(G829,자격증backdata!A:E,5,0))</f>
        <v>국가기술</v>
      </c>
      <c r="O829" s="29">
        <f>IF(L829="비해당","-",IF(M829=1,VLOOKUP(G829,자격증backdata!A:E,4,0),0))</f>
        <v>5</v>
      </c>
      <c r="P829" s="29">
        <f t="shared" si="74"/>
        <v>5</v>
      </c>
      <c r="Q829" s="29">
        <f t="shared" si="75"/>
        <v>5</v>
      </c>
      <c r="R829" s="29">
        <f t="shared" si="76"/>
        <v>10</v>
      </c>
      <c r="S829" s="29">
        <f t="shared" si="77"/>
        <v>0</v>
      </c>
    </row>
    <row r="830" spans="1:19" ht="39.950000000000003" customHeight="1" x14ac:dyDescent="0.3">
      <c r="A830" s="29">
        <f t="shared" si="72"/>
        <v>512</v>
      </c>
      <c r="B830" s="29" t="s">
        <v>2372</v>
      </c>
      <c r="C830" s="29" t="s">
        <v>2373</v>
      </c>
      <c r="D830" s="4" t="s">
        <v>265</v>
      </c>
      <c r="E830" s="30" t="s">
        <v>266</v>
      </c>
      <c r="F830" s="29">
        <f t="shared" si="73"/>
        <v>2</v>
      </c>
      <c r="G830" s="29" t="s">
        <v>295</v>
      </c>
      <c r="H830" s="29" t="s">
        <v>296</v>
      </c>
      <c r="I830" s="29" t="s">
        <v>2384</v>
      </c>
      <c r="J830" s="29" t="s">
        <v>1268</v>
      </c>
      <c r="L830" s="29" t="s">
        <v>312</v>
      </c>
      <c r="M830" s="29">
        <f>IF(L830="비해당","-",VLOOKUP(G830,자격증backdata!A:E,3,0))</f>
        <v>1</v>
      </c>
      <c r="N830" s="29" t="str">
        <f>IF(L830="비해당","-",VLOOKUP(G830,자격증backdata!A:E,5,0))</f>
        <v>한국사</v>
      </c>
      <c r="O830" s="29">
        <f>IF(L830="비해당","-",IF(M830=1,VLOOKUP(G830,자격증backdata!A:E,4,0),0))</f>
        <v>5</v>
      </c>
      <c r="P830" s="29">
        <f t="shared" si="74"/>
        <v>5</v>
      </c>
      <c r="Q830" s="29">
        <f t="shared" si="75"/>
        <v>5</v>
      </c>
      <c r="R830" s="29">
        <f t="shared" si="76"/>
        <v>10</v>
      </c>
      <c r="S830" s="29">
        <f t="shared" si="77"/>
        <v>0</v>
      </c>
    </row>
    <row r="831" spans="1:19" ht="39.950000000000003" customHeight="1" x14ac:dyDescent="0.3">
      <c r="A831" s="4">
        <f t="shared" si="72"/>
        <v>513</v>
      </c>
      <c r="B831" s="4" t="s">
        <v>2411</v>
      </c>
      <c r="C831" s="4" t="s">
        <v>2412</v>
      </c>
      <c r="D831" s="4" t="s">
        <v>265</v>
      </c>
      <c r="E831" s="28" t="s">
        <v>266</v>
      </c>
      <c r="F831" s="4">
        <f t="shared" si="73"/>
        <v>1</v>
      </c>
      <c r="G831" s="4" t="s">
        <v>295</v>
      </c>
      <c r="H831" s="4" t="s">
        <v>296</v>
      </c>
      <c r="I831" s="4" t="s">
        <v>2422</v>
      </c>
      <c r="J831" s="4" t="s">
        <v>1268</v>
      </c>
      <c r="L831" s="4" t="s">
        <v>312</v>
      </c>
      <c r="M831" s="4">
        <f>IF(L831="비해당","-",VLOOKUP(G831,자격증backdata!A:E,3,0))</f>
        <v>1</v>
      </c>
      <c r="N831" s="4" t="str">
        <f>IF(L831="비해당","-",VLOOKUP(G831,자격증backdata!A:E,5,0))</f>
        <v>한국사</v>
      </c>
      <c r="O831" s="4">
        <f>IF(L831="비해당","-",IF(M831=1,VLOOKUP(G831,자격증backdata!A:E,4,0),0))</f>
        <v>5</v>
      </c>
      <c r="P831" s="4">
        <f t="shared" si="74"/>
        <v>5</v>
      </c>
      <c r="Q831" s="4">
        <f t="shared" si="75"/>
        <v>0</v>
      </c>
      <c r="R831" s="4">
        <f t="shared" si="76"/>
        <v>5</v>
      </c>
      <c r="S831" s="4">
        <f t="shared" si="77"/>
        <v>0</v>
      </c>
    </row>
    <row r="832" spans="1:19" ht="39.950000000000003" customHeight="1" x14ac:dyDescent="0.3">
      <c r="A832" s="29">
        <f t="shared" si="72"/>
        <v>514</v>
      </c>
      <c r="B832" s="29" t="s">
        <v>2452</v>
      </c>
      <c r="C832" s="29" t="s">
        <v>2453</v>
      </c>
      <c r="D832" s="4" t="s">
        <v>265</v>
      </c>
      <c r="E832" s="30" t="s">
        <v>266</v>
      </c>
      <c r="F832" s="29">
        <f t="shared" si="73"/>
        <v>1</v>
      </c>
      <c r="G832" s="29" t="s">
        <v>568</v>
      </c>
      <c r="H832" s="29" t="s">
        <v>459</v>
      </c>
      <c r="I832" s="29" t="s">
        <v>2462</v>
      </c>
      <c r="J832" s="29" t="s">
        <v>2463</v>
      </c>
      <c r="L832" s="29" t="s">
        <v>312</v>
      </c>
      <c r="M832" s="29">
        <f>IF(L832="비해당","-",VLOOKUP(G832,자격증backdata!A:E,3,0))</f>
        <v>1</v>
      </c>
      <c r="N832" s="29" t="str">
        <f>IF(L832="비해당","-",VLOOKUP(G832,자격증backdata!A:E,5,0))</f>
        <v>국가기술</v>
      </c>
      <c r="O832" s="29">
        <f>IF(L832="비해당","-",IF(M832=1,VLOOKUP(G832,자격증backdata!A:E,4,0),0))</f>
        <v>3</v>
      </c>
      <c r="P832" s="29">
        <f t="shared" si="74"/>
        <v>5</v>
      </c>
      <c r="Q832" s="29">
        <f t="shared" si="75"/>
        <v>3</v>
      </c>
      <c r="R832" s="29">
        <f t="shared" si="76"/>
        <v>8</v>
      </c>
      <c r="S832" s="29">
        <f t="shared" si="77"/>
        <v>0</v>
      </c>
    </row>
    <row r="833" spans="1:19" ht="39.950000000000003" customHeight="1" x14ac:dyDescent="0.3">
      <c r="A833" s="29">
        <f t="shared" si="72"/>
        <v>514</v>
      </c>
      <c r="B833" s="29" t="s">
        <v>2452</v>
      </c>
      <c r="C833" s="29" t="s">
        <v>2453</v>
      </c>
      <c r="D833" s="4" t="s">
        <v>265</v>
      </c>
      <c r="E833" s="30" t="s">
        <v>266</v>
      </c>
      <c r="F833" s="29">
        <f t="shared" si="73"/>
        <v>2</v>
      </c>
      <c r="G833" s="29" t="s">
        <v>295</v>
      </c>
      <c r="H833" s="29" t="s">
        <v>296</v>
      </c>
      <c r="I833" s="29" t="s">
        <v>2464</v>
      </c>
      <c r="J833" s="29" t="s">
        <v>2465</v>
      </c>
      <c r="L833" s="29" t="s">
        <v>312</v>
      </c>
      <c r="M833" s="29">
        <f>IF(L833="비해당","-",VLOOKUP(G833,자격증backdata!A:E,3,0))</f>
        <v>1</v>
      </c>
      <c r="N833" s="29" t="str">
        <f>IF(L833="비해당","-",VLOOKUP(G833,자격증backdata!A:E,5,0))</f>
        <v>한국사</v>
      </c>
      <c r="O833" s="29">
        <f>IF(L833="비해당","-",IF(M833=1,VLOOKUP(G833,자격증backdata!A:E,4,0),0))</f>
        <v>5</v>
      </c>
      <c r="P833" s="29">
        <f t="shared" si="74"/>
        <v>5</v>
      </c>
      <c r="Q833" s="29">
        <f t="shared" si="75"/>
        <v>3</v>
      </c>
      <c r="R833" s="29">
        <f t="shared" si="76"/>
        <v>8</v>
      </c>
      <c r="S833" s="29">
        <f t="shared" si="77"/>
        <v>0</v>
      </c>
    </row>
    <row r="834" spans="1:19" ht="39.950000000000003" customHeight="1" x14ac:dyDescent="0.3">
      <c r="A834" s="4">
        <f t="shared" si="72"/>
        <v>515</v>
      </c>
      <c r="B834" s="4" t="s">
        <v>2481</v>
      </c>
      <c r="C834" s="4" t="s">
        <v>2482</v>
      </c>
      <c r="D834" s="4" t="s">
        <v>265</v>
      </c>
      <c r="E834" s="28" t="s">
        <v>266</v>
      </c>
      <c r="F834" s="4">
        <f t="shared" si="73"/>
        <v>1</v>
      </c>
      <c r="G834" s="4" t="s">
        <v>803</v>
      </c>
      <c r="H834" s="4" t="s">
        <v>296</v>
      </c>
      <c r="I834" s="4" t="s">
        <v>2488</v>
      </c>
      <c r="J834" s="4" t="s">
        <v>421</v>
      </c>
      <c r="L834" s="4" t="s">
        <v>312</v>
      </c>
      <c r="M834" s="4">
        <f>IF(L834="비해당","-",VLOOKUP(G834,자격증backdata!A:E,3,0))</f>
        <v>1</v>
      </c>
      <c r="N834" s="4" t="str">
        <f>IF(L834="비해당","-",VLOOKUP(G834,자격증backdata!A:E,5,0))</f>
        <v>한국사</v>
      </c>
      <c r="O834" s="4">
        <f>IF(L834="비해당","-",IF(M834=1,VLOOKUP(G834,자격증backdata!A:E,4,0),0))</f>
        <v>3</v>
      </c>
      <c r="P834" s="4">
        <f t="shared" si="74"/>
        <v>3</v>
      </c>
      <c r="Q834" s="4">
        <f t="shared" si="75"/>
        <v>0</v>
      </c>
      <c r="R834" s="4">
        <f t="shared" si="76"/>
        <v>3</v>
      </c>
      <c r="S834" s="4">
        <f t="shared" si="77"/>
        <v>0</v>
      </c>
    </row>
    <row r="835" spans="1:19" ht="39.950000000000003" customHeight="1" x14ac:dyDescent="0.3">
      <c r="A835" s="29">
        <f t="shared" ref="A835:A898" si="78">IF(B835=B834,A834,SUM(A834,1))</f>
        <v>516</v>
      </c>
      <c r="B835" s="29" t="s">
        <v>2526</v>
      </c>
      <c r="C835" s="29" t="s">
        <v>2527</v>
      </c>
      <c r="D835" s="4" t="s">
        <v>265</v>
      </c>
      <c r="E835" s="30" t="s">
        <v>266</v>
      </c>
      <c r="F835" s="29">
        <f t="shared" ref="F835:F898" si="79">IF(B835=B834,SUM(F834,1),1)</f>
        <v>1</v>
      </c>
      <c r="G835" s="29" t="s">
        <v>2533</v>
      </c>
      <c r="H835" s="29" t="s">
        <v>367</v>
      </c>
      <c r="I835" s="29" t="s">
        <v>2534</v>
      </c>
      <c r="J835" s="29" t="s">
        <v>2535</v>
      </c>
      <c r="L835" s="29" t="s">
        <v>312</v>
      </c>
      <c r="M835" s="29">
        <f>IF(L835="비해당","-",VLOOKUP(G835,자격증backdata!A:E,3,0))</f>
        <v>1</v>
      </c>
      <c r="N835" s="29" t="str">
        <f>IF(L835="비해당","-",VLOOKUP(G835,자격증backdata!A:E,5,0))</f>
        <v>국가기술</v>
      </c>
      <c r="O835" s="29">
        <f>IF(L835="비해당","-",IF(M835=1,VLOOKUP(G835,자격증backdata!A:E,4,0),0))</f>
        <v>5</v>
      </c>
      <c r="P835" s="29">
        <f t="shared" ref="P835:P898" si="80">_xlfn.MAXIFS(O:O,B:B,B835,N:N,"한국사")</f>
        <v>3</v>
      </c>
      <c r="Q835" s="29">
        <f t="shared" ref="Q835:Q898" si="81">_xlfn.MAXIFS(O:O,B:B,B835,N:N,"국가기술")</f>
        <v>5</v>
      </c>
      <c r="R835" s="29">
        <f t="shared" ref="R835:R898" si="82">SUM(P835:Q835)</f>
        <v>8</v>
      </c>
      <c r="S835" s="29">
        <f t="shared" ref="S835:S898" si="83">_xlfn.MAXIFS(O:O,B:B,B835,N:N,"전문분야")</f>
        <v>0</v>
      </c>
    </row>
    <row r="836" spans="1:19" ht="39.950000000000003" customHeight="1" x14ac:dyDescent="0.3">
      <c r="A836" s="29">
        <f t="shared" si="78"/>
        <v>516</v>
      </c>
      <c r="B836" s="29" t="s">
        <v>2526</v>
      </c>
      <c r="C836" s="29" t="s">
        <v>2527</v>
      </c>
      <c r="D836" s="4" t="s">
        <v>265</v>
      </c>
      <c r="E836" s="30" t="s">
        <v>266</v>
      </c>
      <c r="F836" s="29">
        <f t="shared" si="79"/>
        <v>2</v>
      </c>
      <c r="G836" s="29" t="s">
        <v>803</v>
      </c>
      <c r="H836" s="29" t="s">
        <v>296</v>
      </c>
      <c r="I836" s="29" t="s">
        <v>2536</v>
      </c>
      <c r="J836" s="29" t="s">
        <v>544</v>
      </c>
      <c r="L836" s="29" t="s">
        <v>312</v>
      </c>
      <c r="M836" s="29">
        <f>IF(L836="비해당","-",VLOOKUP(G836,자격증backdata!A:E,3,0))</f>
        <v>1</v>
      </c>
      <c r="N836" s="29" t="str">
        <f>IF(L836="비해당","-",VLOOKUP(G836,자격증backdata!A:E,5,0))</f>
        <v>한국사</v>
      </c>
      <c r="O836" s="29">
        <f>IF(L836="비해당","-",IF(M836=1,VLOOKUP(G836,자격증backdata!A:E,4,0),0))</f>
        <v>3</v>
      </c>
      <c r="P836" s="29">
        <f t="shared" si="80"/>
        <v>3</v>
      </c>
      <c r="Q836" s="29">
        <f t="shared" si="81"/>
        <v>5</v>
      </c>
      <c r="R836" s="29">
        <f t="shared" si="82"/>
        <v>8</v>
      </c>
      <c r="S836" s="29">
        <f t="shared" si="83"/>
        <v>0</v>
      </c>
    </row>
    <row r="837" spans="1:19" ht="39.950000000000003" customHeight="1" x14ac:dyDescent="0.3">
      <c r="A837" s="4">
        <f t="shared" si="78"/>
        <v>517</v>
      </c>
      <c r="B837" s="4" t="s">
        <v>2576</v>
      </c>
      <c r="C837" s="4" t="s">
        <v>2577</v>
      </c>
      <c r="D837" s="4" t="s">
        <v>265</v>
      </c>
      <c r="E837" s="28" t="s">
        <v>266</v>
      </c>
      <c r="F837" s="4">
        <f t="shared" si="79"/>
        <v>1</v>
      </c>
      <c r="G837" s="4" t="s">
        <v>458</v>
      </c>
      <c r="H837" s="4" t="s">
        <v>459</v>
      </c>
      <c r="I837" s="4" t="s">
        <v>2585</v>
      </c>
      <c r="J837" s="4" t="s">
        <v>2586</v>
      </c>
      <c r="L837" s="4" t="s">
        <v>312</v>
      </c>
      <c r="M837" s="4">
        <f>IF(L837="비해당","-",VLOOKUP(G837,자격증backdata!A:E,3,0))</f>
        <v>1</v>
      </c>
      <c r="N837" s="4" t="str">
        <f>IF(L837="비해당","-",VLOOKUP(G837,자격증backdata!A:E,5,0))</f>
        <v>국가기술</v>
      </c>
      <c r="O837" s="4">
        <f>IF(L837="비해당","-",IF(M837=1,VLOOKUP(G837,자격증backdata!A:E,4,0),0))</f>
        <v>5</v>
      </c>
      <c r="P837" s="4">
        <f t="shared" si="80"/>
        <v>5</v>
      </c>
      <c r="Q837" s="4">
        <f t="shared" si="81"/>
        <v>5</v>
      </c>
      <c r="R837" s="4">
        <f t="shared" si="82"/>
        <v>10</v>
      </c>
      <c r="S837" s="4">
        <f t="shared" si="83"/>
        <v>0</v>
      </c>
    </row>
    <row r="838" spans="1:19" ht="39.950000000000003" customHeight="1" x14ac:dyDescent="0.3">
      <c r="A838" s="4">
        <f t="shared" si="78"/>
        <v>517</v>
      </c>
      <c r="B838" s="4" t="s">
        <v>2576</v>
      </c>
      <c r="C838" s="4" t="s">
        <v>2577</v>
      </c>
      <c r="D838" s="4" t="s">
        <v>265</v>
      </c>
      <c r="E838" s="28" t="s">
        <v>266</v>
      </c>
      <c r="F838" s="4">
        <f t="shared" si="79"/>
        <v>2</v>
      </c>
      <c r="G838" s="4" t="s">
        <v>295</v>
      </c>
      <c r="H838" s="4" t="s">
        <v>296</v>
      </c>
      <c r="I838" s="4" t="s">
        <v>2587</v>
      </c>
      <c r="J838" s="4" t="s">
        <v>1458</v>
      </c>
      <c r="L838" s="4" t="s">
        <v>312</v>
      </c>
      <c r="M838" s="4">
        <f>IF(L838="비해당","-",VLOOKUP(G838,자격증backdata!A:E,3,0))</f>
        <v>1</v>
      </c>
      <c r="N838" s="4" t="str">
        <f>IF(L838="비해당","-",VLOOKUP(G838,자격증backdata!A:E,5,0))</f>
        <v>한국사</v>
      </c>
      <c r="O838" s="4">
        <f>IF(L838="비해당","-",IF(M838=1,VLOOKUP(G838,자격증backdata!A:E,4,0),0))</f>
        <v>5</v>
      </c>
      <c r="P838" s="4">
        <f t="shared" si="80"/>
        <v>5</v>
      </c>
      <c r="Q838" s="4">
        <f t="shared" si="81"/>
        <v>5</v>
      </c>
      <c r="R838" s="4">
        <f t="shared" si="82"/>
        <v>10</v>
      </c>
      <c r="S838" s="4">
        <f t="shared" si="83"/>
        <v>0</v>
      </c>
    </row>
    <row r="839" spans="1:19" ht="39.950000000000003" customHeight="1" x14ac:dyDescent="0.3">
      <c r="A839" s="29">
        <f t="shared" si="78"/>
        <v>518</v>
      </c>
      <c r="B839" s="29" t="s">
        <v>2590</v>
      </c>
      <c r="C839" s="29" t="s">
        <v>2591</v>
      </c>
      <c r="D839" s="4" t="s">
        <v>265</v>
      </c>
      <c r="E839" s="30" t="s">
        <v>266</v>
      </c>
      <c r="F839" s="29">
        <f t="shared" si="79"/>
        <v>1</v>
      </c>
      <c r="G839" s="29" t="s">
        <v>568</v>
      </c>
      <c r="H839" s="29" t="s">
        <v>459</v>
      </c>
      <c r="I839" s="29" t="s">
        <v>2599</v>
      </c>
      <c r="J839" s="29" t="s">
        <v>805</v>
      </c>
      <c r="L839" s="29" t="s">
        <v>312</v>
      </c>
      <c r="M839" s="29">
        <f>IF(L839="비해당","-",VLOOKUP(G839,자격증backdata!A:E,3,0))</f>
        <v>1</v>
      </c>
      <c r="N839" s="29" t="str">
        <f>IF(L839="비해당","-",VLOOKUP(G839,자격증backdata!A:E,5,0))</f>
        <v>국가기술</v>
      </c>
      <c r="O839" s="29">
        <f>IF(L839="비해당","-",IF(M839=1,VLOOKUP(G839,자격증backdata!A:E,4,0),0))</f>
        <v>3</v>
      </c>
      <c r="P839" s="29">
        <f t="shared" si="80"/>
        <v>5</v>
      </c>
      <c r="Q839" s="29">
        <f t="shared" si="81"/>
        <v>3</v>
      </c>
      <c r="R839" s="29">
        <f t="shared" si="82"/>
        <v>8</v>
      </c>
      <c r="S839" s="29">
        <f t="shared" si="83"/>
        <v>0</v>
      </c>
    </row>
    <row r="840" spans="1:19" ht="39.950000000000003" customHeight="1" x14ac:dyDescent="0.3">
      <c r="A840" s="29">
        <f t="shared" si="78"/>
        <v>518</v>
      </c>
      <c r="B840" s="29" t="s">
        <v>2590</v>
      </c>
      <c r="C840" s="29" t="s">
        <v>2591</v>
      </c>
      <c r="D840" s="4" t="s">
        <v>265</v>
      </c>
      <c r="E840" s="30" t="s">
        <v>266</v>
      </c>
      <c r="F840" s="29">
        <f t="shared" si="79"/>
        <v>2</v>
      </c>
      <c r="G840" s="29" t="s">
        <v>295</v>
      </c>
      <c r="H840" s="29" t="s">
        <v>296</v>
      </c>
      <c r="I840" s="29" t="s">
        <v>2600</v>
      </c>
      <c r="J840" s="29" t="s">
        <v>2601</v>
      </c>
      <c r="L840" s="29" t="s">
        <v>312</v>
      </c>
      <c r="M840" s="29">
        <f>IF(L840="비해당","-",VLOOKUP(G840,자격증backdata!A:E,3,0))</f>
        <v>1</v>
      </c>
      <c r="N840" s="29" t="str">
        <f>IF(L840="비해당","-",VLOOKUP(G840,자격증backdata!A:E,5,0))</f>
        <v>한국사</v>
      </c>
      <c r="O840" s="29">
        <f>IF(L840="비해당","-",IF(M840=1,VLOOKUP(G840,자격증backdata!A:E,4,0),0))</f>
        <v>5</v>
      </c>
      <c r="P840" s="29">
        <f t="shared" si="80"/>
        <v>5</v>
      </c>
      <c r="Q840" s="29">
        <f t="shared" si="81"/>
        <v>3</v>
      </c>
      <c r="R840" s="29">
        <f t="shared" si="82"/>
        <v>8</v>
      </c>
      <c r="S840" s="29">
        <f t="shared" si="83"/>
        <v>0</v>
      </c>
    </row>
    <row r="841" spans="1:19" ht="39.950000000000003" customHeight="1" x14ac:dyDescent="0.3">
      <c r="A841" s="4">
        <f t="shared" si="78"/>
        <v>519</v>
      </c>
      <c r="B841" s="4" t="s">
        <v>2604</v>
      </c>
      <c r="C841" s="4" t="s">
        <v>2605</v>
      </c>
      <c r="D841" s="4" t="s">
        <v>265</v>
      </c>
      <c r="E841" s="28" t="s">
        <v>266</v>
      </c>
      <c r="F841" s="4">
        <f t="shared" si="79"/>
        <v>1</v>
      </c>
      <c r="G841" s="4" t="s">
        <v>295</v>
      </c>
      <c r="H841" s="4" t="s">
        <v>296</v>
      </c>
      <c r="I841" s="4" t="s">
        <v>2616</v>
      </c>
      <c r="J841" s="4" t="s">
        <v>2617</v>
      </c>
      <c r="L841" s="4" t="s">
        <v>312</v>
      </c>
      <c r="M841" s="4">
        <f>IF(L841="비해당","-",VLOOKUP(G841,자격증backdata!A:E,3,0))</f>
        <v>1</v>
      </c>
      <c r="N841" s="4" t="str">
        <f>IF(L841="비해당","-",VLOOKUP(G841,자격증backdata!A:E,5,0))</f>
        <v>한국사</v>
      </c>
      <c r="O841" s="4">
        <f>IF(L841="비해당","-",IF(M841=1,VLOOKUP(G841,자격증backdata!A:E,4,0),0))</f>
        <v>5</v>
      </c>
      <c r="P841" s="4">
        <f t="shared" si="80"/>
        <v>5</v>
      </c>
      <c r="Q841" s="4">
        <f t="shared" si="81"/>
        <v>5</v>
      </c>
      <c r="R841" s="4">
        <f t="shared" si="82"/>
        <v>10</v>
      </c>
      <c r="S841" s="4">
        <f t="shared" si="83"/>
        <v>0</v>
      </c>
    </row>
    <row r="842" spans="1:19" ht="39.950000000000003" customHeight="1" x14ac:dyDescent="0.3">
      <c r="A842" s="4">
        <f t="shared" si="78"/>
        <v>519</v>
      </c>
      <c r="B842" s="4" t="s">
        <v>2604</v>
      </c>
      <c r="C842" s="4" t="s">
        <v>2605</v>
      </c>
      <c r="D842" s="4" t="s">
        <v>265</v>
      </c>
      <c r="E842" s="28" t="s">
        <v>266</v>
      </c>
      <c r="F842" s="4">
        <f t="shared" si="79"/>
        <v>2</v>
      </c>
      <c r="G842" s="4" t="s">
        <v>458</v>
      </c>
      <c r="H842" s="4" t="s">
        <v>459</v>
      </c>
      <c r="I842" s="4" t="s">
        <v>2618</v>
      </c>
      <c r="J842" s="4" t="s">
        <v>2619</v>
      </c>
      <c r="L842" s="4" t="s">
        <v>312</v>
      </c>
      <c r="M842" s="4">
        <f>IF(L842="비해당","-",VLOOKUP(G842,자격증backdata!A:E,3,0))</f>
        <v>1</v>
      </c>
      <c r="N842" s="4" t="str">
        <f>IF(L842="비해당","-",VLOOKUP(G842,자격증backdata!A:E,5,0))</f>
        <v>국가기술</v>
      </c>
      <c r="O842" s="4">
        <f>IF(L842="비해당","-",IF(M842=1,VLOOKUP(G842,자격증backdata!A:E,4,0),0))</f>
        <v>5</v>
      </c>
      <c r="P842" s="4">
        <f t="shared" si="80"/>
        <v>5</v>
      </c>
      <c r="Q842" s="4">
        <f t="shared" si="81"/>
        <v>5</v>
      </c>
      <c r="R842" s="4">
        <f t="shared" si="82"/>
        <v>10</v>
      </c>
      <c r="S842" s="4">
        <f t="shared" si="83"/>
        <v>0</v>
      </c>
    </row>
    <row r="843" spans="1:19" ht="39.950000000000003" customHeight="1" x14ac:dyDescent="0.3">
      <c r="A843" s="29">
        <f t="shared" si="78"/>
        <v>520</v>
      </c>
      <c r="B843" s="29" t="s">
        <v>2661</v>
      </c>
      <c r="C843" s="29" t="s">
        <v>2662</v>
      </c>
      <c r="D843" s="4" t="s">
        <v>265</v>
      </c>
      <c r="E843" s="30" t="s">
        <v>266</v>
      </c>
      <c r="F843" s="29">
        <f t="shared" si="79"/>
        <v>1</v>
      </c>
      <c r="G843" s="29" t="s">
        <v>568</v>
      </c>
      <c r="H843" s="29" t="s">
        <v>2667</v>
      </c>
      <c r="I843" s="29" t="s">
        <v>2668</v>
      </c>
      <c r="J843" s="29" t="s">
        <v>2669</v>
      </c>
      <c r="L843" s="29" t="s">
        <v>312</v>
      </c>
      <c r="M843" s="29">
        <f>IF(L843="비해당","-",VLOOKUP(G843,자격증backdata!A:E,3,0))</f>
        <v>1</v>
      </c>
      <c r="N843" s="29" t="str">
        <f>IF(L843="비해당","-",VLOOKUP(G843,자격증backdata!A:E,5,0))</f>
        <v>국가기술</v>
      </c>
      <c r="O843" s="29">
        <f>IF(L843="비해당","-",IF(M843=1,VLOOKUP(G843,자격증backdata!A:E,4,0),0))</f>
        <v>3</v>
      </c>
      <c r="P843" s="29">
        <f t="shared" si="80"/>
        <v>0</v>
      </c>
      <c r="Q843" s="29">
        <f t="shared" si="81"/>
        <v>3</v>
      </c>
      <c r="R843" s="29">
        <f t="shared" si="82"/>
        <v>3</v>
      </c>
      <c r="S843" s="29">
        <f t="shared" si="83"/>
        <v>0</v>
      </c>
    </row>
    <row r="844" spans="1:19" ht="39.950000000000003" customHeight="1" x14ac:dyDescent="0.3">
      <c r="A844" s="4">
        <f t="shared" si="78"/>
        <v>521</v>
      </c>
      <c r="B844" s="4" t="s">
        <v>2671</v>
      </c>
      <c r="C844" s="4" t="s">
        <v>2672</v>
      </c>
      <c r="D844" s="4" t="s">
        <v>265</v>
      </c>
      <c r="E844" s="28" t="s">
        <v>266</v>
      </c>
      <c r="F844" s="4">
        <f t="shared" si="79"/>
        <v>1</v>
      </c>
      <c r="G844" s="4" t="s">
        <v>295</v>
      </c>
      <c r="H844" s="4" t="s">
        <v>296</v>
      </c>
      <c r="I844" s="4" t="s">
        <v>2688</v>
      </c>
      <c r="J844" s="4" t="s">
        <v>1050</v>
      </c>
      <c r="L844" s="4" t="s">
        <v>312</v>
      </c>
      <c r="M844" s="4">
        <f>IF(L844="비해당","-",VLOOKUP(G844,자격증backdata!A:E,3,0))</f>
        <v>1</v>
      </c>
      <c r="N844" s="4" t="str">
        <f>IF(L844="비해당","-",VLOOKUP(G844,자격증backdata!A:E,5,0))</f>
        <v>한국사</v>
      </c>
      <c r="O844" s="4">
        <f>IF(L844="비해당","-",IF(M844=1,VLOOKUP(G844,자격증backdata!A:E,4,0),0))</f>
        <v>5</v>
      </c>
      <c r="P844" s="4">
        <f t="shared" si="80"/>
        <v>5</v>
      </c>
      <c r="Q844" s="4">
        <f t="shared" si="81"/>
        <v>3</v>
      </c>
      <c r="R844" s="4">
        <f t="shared" si="82"/>
        <v>8</v>
      </c>
      <c r="S844" s="4">
        <f t="shared" si="83"/>
        <v>0</v>
      </c>
    </row>
    <row r="845" spans="1:19" ht="39.950000000000003" customHeight="1" x14ac:dyDescent="0.3">
      <c r="A845" s="4">
        <f t="shared" si="78"/>
        <v>521</v>
      </c>
      <c r="B845" s="4" t="s">
        <v>2671</v>
      </c>
      <c r="C845" s="4" t="s">
        <v>2672</v>
      </c>
      <c r="D845" s="4" t="s">
        <v>265</v>
      </c>
      <c r="E845" s="28" t="s">
        <v>266</v>
      </c>
      <c r="F845" s="4">
        <f t="shared" si="79"/>
        <v>2</v>
      </c>
      <c r="G845" s="4" t="s">
        <v>568</v>
      </c>
      <c r="H845" s="4" t="s">
        <v>459</v>
      </c>
      <c r="I845" s="4" t="s">
        <v>2689</v>
      </c>
      <c r="J845" s="4" t="s">
        <v>942</v>
      </c>
      <c r="L845" s="4" t="s">
        <v>312</v>
      </c>
      <c r="M845" s="4">
        <f>IF(L845="비해당","-",VLOOKUP(G845,자격증backdata!A:E,3,0))</f>
        <v>1</v>
      </c>
      <c r="N845" s="4" t="str">
        <f>IF(L845="비해당","-",VLOOKUP(G845,자격증backdata!A:E,5,0))</f>
        <v>국가기술</v>
      </c>
      <c r="O845" s="4">
        <f>IF(L845="비해당","-",IF(M845=1,VLOOKUP(G845,자격증backdata!A:E,4,0),0))</f>
        <v>3</v>
      </c>
      <c r="P845" s="4">
        <f t="shared" si="80"/>
        <v>5</v>
      </c>
      <c r="Q845" s="4">
        <f t="shared" si="81"/>
        <v>3</v>
      </c>
      <c r="R845" s="4">
        <f t="shared" si="82"/>
        <v>8</v>
      </c>
      <c r="S845" s="4">
        <f t="shared" si="83"/>
        <v>0</v>
      </c>
    </row>
    <row r="846" spans="1:19" ht="39.950000000000003" customHeight="1" x14ac:dyDescent="0.3">
      <c r="A846" s="29">
        <f t="shared" si="78"/>
        <v>522</v>
      </c>
      <c r="B846" s="29" t="s">
        <v>2692</v>
      </c>
      <c r="C846" s="29" t="s">
        <v>2693</v>
      </c>
      <c r="D846" s="4" t="s">
        <v>265</v>
      </c>
      <c r="E846" s="30" t="s">
        <v>266</v>
      </c>
      <c r="F846" s="29">
        <f t="shared" si="79"/>
        <v>1</v>
      </c>
      <c r="G846" s="29" t="s">
        <v>1854</v>
      </c>
      <c r="H846" s="29" t="s">
        <v>572</v>
      </c>
      <c r="I846" s="29" t="s">
        <v>2699</v>
      </c>
      <c r="J846" s="29" t="s">
        <v>782</v>
      </c>
      <c r="L846" s="29" t="s">
        <v>312</v>
      </c>
      <c r="M846" s="29">
        <f>IF(L846="비해당","-",VLOOKUP(G846,자격증backdata!A:E,3,0))</f>
        <v>0</v>
      </c>
      <c r="N846" s="29" t="str">
        <f>IF(L846="비해당","-",VLOOKUP(G846,자격증backdata!A:E,5,0))</f>
        <v>-</v>
      </c>
      <c r="O846" s="29">
        <f>IF(L846="비해당","-",IF(M846=1,VLOOKUP(G846,자격증backdata!A:E,4,0),0))</f>
        <v>0</v>
      </c>
      <c r="P846" s="29">
        <f t="shared" si="80"/>
        <v>0</v>
      </c>
      <c r="Q846" s="29">
        <f t="shared" si="81"/>
        <v>3</v>
      </c>
      <c r="R846" s="29">
        <f t="shared" si="82"/>
        <v>3</v>
      </c>
      <c r="S846" s="29">
        <f t="shared" si="83"/>
        <v>0</v>
      </c>
    </row>
    <row r="847" spans="1:19" ht="39.950000000000003" customHeight="1" x14ac:dyDescent="0.3">
      <c r="A847" s="29">
        <f t="shared" si="78"/>
        <v>522</v>
      </c>
      <c r="B847" s="29" t="s">
        <v>2692</v>
      </c>
      <c r="C847" s="29" t="s">
        <v>2693</v>
      </c>
      <c r="D847" s="4" t="s">
        <v>265</v>
      </c>
      <c r="E847" s="30" t="s">
        <v>266</v>
      </c>
      <c r="F847" s="29">
        <f t="shared" si="79"/>
        <v>2</v>
      </c>
      <c r="G847" s="29" t="s">
        <v>568</v>
      </c>
      <c r="H847" s="29" t="s">
        <v>459</v>
      </c>
      <c r="I847" s="29" t="s">
        <v>2700</v>
      </c>
      <c r="J847" s="29" t="s">
        <v>2701</v>
      </c>
      <c r="L847" s="29" t="s">
        <v>312</v>
      </c>
      <c r="M847" s="29">
        <f>IF(L847="비해당","-",VLOOKUP(G847,자격증backdata!A:E,3,0))</f>
        <v>1</v>
      </c>
      <c r="N847" s="29" t="str">
        <f>IF(L847="비해당","-",VLOOKUP(G847,자격증backdata!A:E,5,0))</f>
        <v>국가기술</v>
      </c>
      <c r="O847" s="29">
        <f>IF(L847="비해당","-",IF(M847=1,VLOOKUP(G847,자격증backdata!A:E,4,0),0))</f>
        <v>3</v>
      </c>
      <c r="P847" s="29">
        <f t="shared" si="80"/>
        <v>0</v>
      </c>
      <c r="Q847" s="29">
        <f t="shared" si="81"/>
        <v>3</v>
      </c>
      <c r="R847" s="29">
        <f t="shared" si="82"/>
        <v>3</v>
      </c>
      <c r="S847" s="29">
        <f t="shared" si="83"/>
        <v>0</v>
      </c>
    </row>
    <row r="848" spans="1:19" ht="39.950000000000003" customHeight="1" x14ac:dyDescent="0.3">
      <c r="A848" s="4">
        <f t="shared" si="78"/>
        <v>523</v>
      </c>
      <c r="B848" s="4" t="s">
        <v>2717</v>
      </c>
      <c r="C848" s="4" t="s">
        <v>2718</v>
      </c>
      <c r="D848" s="4" t="s">
        <v>265</v>
      </c>
      <c r="E848" s="28" t="s">
        <v>266</v>
      </c>
      <c r="F848" s="4">
        <f t="shared" si="79"/>
        <v>1</v>
      </c>
      <c r="G848" s="4" t="s">
        <v>458</v>
      </c>
      <c r="H848" s="4" t="s">
        <v>459</v>
      </c>
      <c r="I848" s="4" t="s">
        <v>2727</v>
      </c>
      <c r="J848" s="4" t="s">
        <v>2728</v>
      </c>
      <c r="L848" s="4" t="s">
        <v>312</v>
      </c>
      <c r="M848" s="4">
        <f>IF(L848="비해당","-",VLOOKUP(G848,자격증backdata!A:E,3,0))</f>
        <v>1</v>
      </c>
      <c r="N848" s="4" t="str">
        <f>IF(L848="비해당","-",VLOOKUP(G848,자격증backdata!A:E,5,0))</f>
        <v>국가기술</v>
      </c>
      <c r="O848" s="4">
        <f>IF(L848="비해당","-",IF(M848=1,VLOOKUP(G848,자격증backdata!A:E,4,0),0))</f>
        <v>5</v>
      </c>
      <c r="P848" s="4">
        <f t="shared" si="80"/>
        <v>5</v>
      </c>
      <c r="Q848" s="4">
        <f t="shared" si="81"/>
        <v>5</v>
      </c>
      <c r="R848" s="4">
        <f t="shared" si="82"/>
        <v>10</v>
      </c>
      <c r="S848" s="4">
        <f t="shared" si="83"/>
        <v>0</v>
      </c>
    </row>
    <row r="849" spans="1:19" ht="39.950000000000003" customHeight="1" x14ac:dyDescent="0.3">
      <c r="A849" s="4">
        <f t="shared" si="78"/>
        <v>523</v>
      </c>
      <c r="B849" s="4" t="s">
        <v>2717</v>
      </c>
      <c r="C849" s="4" t="s">
        <v>2718</v>
      </c>
      <c r="D849" s="4" t="s">
        <v>265</v>
      </c>
      <c r="E849" s="28" t="s">
        <v>266</v>
      </c>
      <c r="F849" s="4">
        <f t="shared" si="79"/>
        <v>2</v>
      </c>
      <c r="G849" s="4" t="s">
        <v>295</v>
      </c>
      <c r="H849" s="4" t="s">
        <v>296</v>
      </c>
      <c r="I849" s="4" t="s">
        <v>2729</v>
      </c>
      <c r="J849" s="4" t="s">
        <v>2601</v>
      </c>
      <c r="L849" s="4" t="s">
        <v>312</v>
      </c>
      <c r="M849" s="4">
        <f>IF(L849="비해당","-",VLOOKUP(G849,자격증backdata!A:E,3,0))</f>
        <v>1</v>
      </c>
      <c r="N849" s="4" t="str">
        <f>IF(L849="비해당","-",VLOOKUP(G849,자격증backdata!A:E,5,0))</f>
        <v>한국사</v>
      </c>
      <c r="O849" s="4">
        <f>IF(L849="비해당","-",IF(M849=1,VLOOKUP(G849,자격증backdata!A:E,4,0),0))</f>
        <v>5</v>
      </c>
      <c r="P849" s="4">
        <f t="shared" si="80"/>
        <v>5</v>
      </c>
      <c r="Q849" s="4">
        <f t="shared" si="81"/>
        <v>5</v>
      </c>
      <c r="R849" s="4">
        <f t="shared" si="82"/>
        <v>10</v>
      </c>
      <c r="S849" s="4">
        <f t="shared" si="83"/>
        <v>0</v>
      </c>
    </row>
    <row r="850" spans="1:19" ht="39.950000000000003" customHeight="1" x14ac:dyDescent="0.3">
      <c r="A850" s="29">
        <f t="shared" si="78"/>
        <v>524</v>
      </c>
      <c r="B850" s="29" t="s">
        <v>2754</v>
      </c>
      <c r="C850" s="29" t="s">
        <v>2755</v>
      </c>
      <c r="D850" s="4" t="s">
        <v>265</v>
      </c>
      <c r="E850" s="30" t="s">
        <v>266</v>
      </c>
      <c r="F850" s="29">
        <f t="shared" si="79"/>
        <v>1</v>
      </c>
      <c r="G850" s="29" t="s">
        <v>291</v>
      </c>
      <c r="H850" s="29" t="s">
        <v>292</v>
      </c>
      <c r="I850" s="29" t="s">
        <v>2769</v>
      </c>
      <c r="J850" s="29" t="s">
        <v>1168</v>
      </c>
      <c r="L850" s="29" t="s">
        <v>312</v>
      </c>
      <c r="M850" s="29">
        <f>IF(L850="비해당","-",VLOOKUP(G850,자격증backdata!A:E,3,0))</f>
        <v>1</v>
      </c>
      <c r="N850" s="29" t="str">
        <f>IF(L850="비해당","-",VLOOKUP(G850,자격증backdata!A:E,5,0))</f>
        <v>국가기술</v>
      </c>
      <c r="O850" s="29">
        <f>IF(L850="비해당","-",IF(M850=1,VLOOKUP(G850,자격증backdata!A:E,4,0),0))</f>
        <v>5</v>
      </c>
      <c r="P850" s="29">
        <f t="shared" si="80"/>
        <v>0</v>
      </c>
      <c r="Q850" s="29">
        <f t="shared" si="81"/>
        <v>5</v>
      </c>
      <c r="R850" s="29">
        <f t="shared" si="82"/>
        <v>5</v>
      </c>
      <c r="S850" s="29">
        <f t="shared" si="83"/>
        <v>0</v>
      </c>
    </row>
    <row r="851" spans="1:19" ht="39.950000000000003" customHeight="1" x14ac:dyDescent="0.3">
      <c r="A851" s="4">
        <f t="shared" si="78"/>
        <v>525</v>
      </c>
      <c r="B851" s="4" t="s">
        <v>2771</v>
      </c>
      <c r="C851" s="4" t="s">
        <v>2772</v>
      </c>
      <c r="D851" s="4" t="s">
        <v>265</v>
      </c>
      <c r="E851" s="28" t="s">
        <v>266</v>
      </c>
      <c r="F851" s="4">
        <f t="shared" si="79"/>
        <v>1</v>
      </c>
      <c r="G851" s="4" t="s">
        <v>291</v>
      </c>
      <c r="H851" s="4" t="s">
        <v>292</v>
      </c>
      <c r="I851" s="4" t="s">
        <v>2779</v>
      </c>
      <c r="J851" s="4" t="s">
        <v>2780</v>
      </c>
      <c r="L851" s="4" t="s">
        <v>312</v>
      </c>
      <c r="M851" s="4">
        <f>IF(L851="비해당","-",VLOOKUP(G851,자격증backdata!A:E,3,0))</f>
        <v>1</v>
      </c>
      <c r="N851" s="4" t="str">
        <f>IF(L851="비해당","-",VLOOKUP(G851,자격증backdata!A:E,5,0))</f>
        <v>국가기술</v>
      </c>
      <c r="O851" s="4">
        <f>IF(L851="비해당","-",IF(M851=1,VLOOKUP(G851,자격증backdata!A:E,4,0),0))</f>
        <v>5</v>
      </c>
      <c r="P851" s="4">
        <f t="shared" si="80"/>
        <v>3</v>
      </c>
      <c r="Q851" s="4">
        <f t="shared" si="81"/>
        <v>5</v>
      </c>
      <c r="R851" s="4">
        <f t="shared" si="82"/>
        <v>8</v>
      </c>
      <c r="S851" s="4">
        <f t="shared" si="83"/>
        <v>0</v>
      </c>
    </row>
    <row r="852" spans="1:19" ht="39.950000000000003" customHeight="1" x14ac:dyDescent="0.3">
      <c r="A852" s="4">
        <f t="shared" si="78"/>
        <v>525</v>
      </c>
      <c r="B852" s="4" t="s">
        <v>2771</v>
      </c>
      <c r="C852" s="4" t="s">
        <v>2772</v>
      </c>
      <c r="D852" s="4" t="s">
        <v>265</v>
      </c>
      <c r="E852" s="28" t="s">
        <v>266</v>
      </c>
      <c r="F852" s="4">
        <f t="shared" si="79"/>
        <v>2</v>
      </c>
      <c r="G852" s="4" t="s">
        <v>803</v>
      </c>
      <c r="H852" s="4" t="s">
        <v>296</v>
      </c>
      <c r="I852" s="4" t="s">
        <v>2781</v>
      </c>
      <c r="J852" s="4" t="s">
        <v>463</v>
      </c>
      <c r="L852" s="4" t="s">
        <v>312</v>
      </c>
      <c r="M852" s="4">
        <f>IF(L852="비해당","-",VLOOKUP(G852,자격증backdata!A:E,3,0))</f>
        <v>1</v>
      </c>
      <c r="N852" s="4" t="str">
        <f>IF(L852="비해당","-",VLOOKUP(G852,자격증backdata!A:E,5,0))</f>
        <v>한국사</v>
      </c>
      <c r="O852" s="4">
        <f>IF(L852="비해당","-",IF(M852=1,VLOOKUP(G852,자격증backdata!A:E,4,0),0))</f>
        <v>3</v>
      </c>
      <c r="P852" s="4">
        <f t="shared" si="80"/>
        <v>3</v>
      </c>
      <c r="Q852" s="4">
        <f t="shared" si="81"/>
        <v>5</v>
      </c>
      <c r="R852" s="4">
        <f t="shared" si="82"/>
        <v>8</v>
      </c>
      <c r="S852" s="4">
        <f t="shared" si="83"/>
        <v>0</v>
      </c>
    </row>
    <row r="853" spans="1:19" ht="39.950000000000003" customHeight="1" x14ac:dyDescent="0.3">
      <c r="A853" s="29">
        <f t="shared" si="78"/>
        <v>526</v>
      </c>
      <c r="B853" s="29" t="s">
        <v>2792</v>
      </c>
      <c r="C853" s="29" t="s">
        <v>2793</v>
      </c>
      <c r="D853" s="4" t="s">
        <v>265</v>
      </c>
      <c r="E853" s="30" t="s">
        <v>266</v>
      </c>
      <c r="F853" s="29">
        <f t="shared" si="79"/>
        <v>1</v>
      </c>
      <c r="G853" s="29" t="s">
        <v>295</v>
      </c>
      <c r="H853" s="29" t="s">
        <v>296</v>
      </c>
      <c r="I853" s="29" t="s">
        <v>2799</v>
      </c>
      <c r="J853" s="29" t="s">
        <v>2800</v>
      </c>
      <c r="L853" s="29" t="s">
        <v>312</v>
      </c>
      <c r="M853" s="29">
        <f>IF(L853="비해당","-",VLOOKUP(G853,자격증backdata!A:E,3,0))</f>
        <v>1</v>
      </c>
      <c r="N853" s="29" t="str">
        <f>IF(L853="비해당","-",VLOOKUP(G853,자격증backdata!A:E,5,0))</f>
        <v>한국사</v>
      </c>
      <c r="O853" s="29">
        <f>IF(L853="비해당","-",IF(M853=1,VLOOKUP(G853,자격증backdata!A:E,4,0),0))</f>
        <v>5</v>
      </c>
      <c r="P853" s="29">
        <f t="shared" si="80"/>
        <v>5</v>
      </c>
      <c r="Q853" s="29">
        <f t="shared" si="81"/>
        <v>0</v>
      </c>
      <c r="R853" s="29">
        <f t="shared" si="82"/>
        <v>5</v>
      </c>
      <c r="S853" s="29">
        <f t="shared" si="83"/>
        <v>0</v>
      </c>
    </row>
    <row r="854" spans="1:19" ht="39.950000000000003" customHeight="1" x14ac:dyDescent="0.3">
      <c r="A854" s="4">
        <f t="shared" si="78"/>
        <v>527</v>
      </c>
      <c r="B854" s="4" t="s">
        <v>2804</v>
      </c>
      <c r="C854" s="4" t="s">
        <v>2805</v>
      </c>
      <c r="D854" s="4" t="s">
        <v>265</v>
      </c>
      <c r="E854" s="28" t="s">
        <v>266</v>
      </c>
      <c r="F854" s="4">
        <f t="shared" si="79"/>
        <v>1</v>
      </c>
      <c r="G854" s="4" t="s">
        <v>11687</v>
      </c>
      <c r="H854" s="4" t="s">
        <v>277</v>
      </c>
      <c r="I854" s="4" t="s">
        <v>277</v>
      </c>
      <c r="J854" s="4" t="s">
        <v>277</v>
      </c>
      <c r="L854" s="4" t="s">
        <v>312</v>
      </c>
      <c r="M854" s="4">
        <f>IF(L854="비해당","-",VLOOKUP(G854,자격증backdata!A:E,3,0))</f>
        <v>0</v>
      </c>
      <c r="N854" s="4" t="str">
        <f>IF(L854="비해당","-",VLOOKUP(G854,자격증backdata!A:E,5,0))</f>
        <v>-</v>
      </c>
      <c r="O854" s="4">
        <f>IF(L854="비해당","-",IF(M854=1,VLOOKUP(G854,자격증backdata!A:E,4,0),0))</f>
        <v>0</v>
      </c>
      <c r="P854" s="4">
        <f t="shared" si="80"/>
        <v>0</v>
      </c>
      <c r="Q854" s="4">
        <f t="shared" si="81"/>
        <v>0</v>
      </c>
      <c r="R854" s="4">
        <f t="shared" si="82"/>
        <v>0</v>
      </c>
      <c r="S854" s="4">
        <f t="shared" si="83"/>
        <v>0</v>
      </c>
    </row>
    <row r="855" spans="1:19" ht="39.950000000000003" customHeight="1" x14ac:dyDescent="0.3">
      <c r="A855" s="29">
        <f t="shared" si="78"/>
        <v>528</v>
      </c>
      <c r="B855" s="29" t="s">
        <v>2813</v>
      </c>
      <c r="C855" s="29" t="s">
        <v>2814</v>
      </c>
      <c r="D855" s="4" t="s">
        <v>265</v>
      </c>
      <c r="E855" s="30" t="s">
        <v>266</v>
      </c>
      <c r="F855" s="29">
        <f t="shared" si="79"/>
        <v>1</v>
      </c>
      <c r="G855" s="29" t="s">
        <v>11687</v>
      </c>
      <c r="H855" s="29" t="s">
        <v>277</v>
      </c>
      <c r="I855" s="29" t="s">
        <v>277</v>
      </c>
      <c r="J855" s="29" t="s">
        <v>277</v>
      </c>
      <c r="L855" s="29" t="s">
        <v>312</v>
      </c>
      <c r="M855" s="29">
        <f>IF(L855="비해당","-",VLOOKUP(G855,자격증backdata!A:E,3,0))</f>
        <v>0</v>
      </c>
      <c r="N855" s="29" t="str">
        <f>IF(L855="비해당","-",VLOOKUP(G855,자격증backdata!A:E,5,0))</f>
        <v>-</v>
      </c>
      <c r="O855" s="29">
        <f>IF(L855="비해당","-",IF(M855=1,VLOOKUP(G855,자격증backdata!A:E,4,0),0))</f>
        <v>0</v>
      </c>
      <c r="P855" s="29">
        <f t="shared" si="80"/>
        <v>0</v>
      </c>
      <c r="Q855" s="29">
        <f t="shared" si="81"/>
        <v>0</v>
      </c>
      <c r="R855" s="29">
        <f t="shared" si="82"/>
        <v>0</v>
      </c>
      <c r="S855" s="29">
        <f t="shared" si="83"/>
        <v>0</v>
      </c>
    </row>
    <row r="856" spans="1:19" ht="39.950000000000003" customHeight="1" x14ac:dyDescent="0.3">
      <c r="A856" s="4">
        <f t="shared" si="78"/>
        <v>529</v>
      </c>
      <c r="B856" s="4" t="s">
        <v>2836</v>
      </c>
      <c r="C856" s="4" t="s">
        <v>2837</v>
      </c>
      <c r="D856" s="4" t="s">
        <v>265</v>
      </c>
      <c r="E856" s="28" t="s">
        <v>266</v>
      </c>
      <c r="F856" s="4">
        <f t="shared" si="79"/>
        <v>1</v>
      </c>
      <c r="G856" s="4" t="s">
        <v>612</v>
      </c>
      <c r="H856" s="4" t="s">
        <v>296</v>
      </c>
      <c r="I856" s="4" t="s">
        <v>2844</v>
      </c>
      <c r="J856" s="4" t="s">
        <v>2845</v>
      </c>
      <c r="L856" s="4" t="s">
        <v>312</v>
      </c>
      <c r="M856" s="4">
        <f>IF(L856="비해당","-",VLOOKUP(G856,자격증backdata!A:E,3,0))</f>
        <v>1</v>
      </c>
      <c r="N856" s="4" t="str">
        <f>IF(L856="비해당","-",VLOOKUP(G856,자격증backdata!A:E,5,0))</f>
        <v>한국사</v>
      </c>
      <c r="O856" s="4">
        <f>IF(L856="비해당","-",IF(M856=1,VLOOKUP(G856,자격증backdata!A:E,4,0),0))</f>
        <v>1</v>
      </c>
      <c r="P856" s="4">
        <f t="shared" si="80"/>
        <v>1</v>
      </c>
      <c r="Q856" s="4">
        <f t="shared" si="81"/>
        <v>0</v>
      </c>
      <c r="R856" s="4">
        <f t="shared" si="82"/>
        <v>1</v>
      </c>
      <c r="S856" s="4">
        <f t="shared" si="83"/>
        <v>0</v>
      </c>
    </row>
    <row r="857" spans="1:19" ht="39.950000000000003" customHeight="1" x14ac:dyDescent="0.3">
      <c r="A857" s="29">
        <f t="shared" si="78"/>
        <v>530</v>
      </c>
      <c r="B857" s="29" t="s">
        <v>2862</v>
      </c>
      <c r="C857" s="29" t="s">
        <v>2863</v>
      </c>
      <c r="D857" s="4" t="s">
        <v>265</v>
      </c>
      <c r="E857" s="30" t="s">
        <v>266</v>
      </c>
      <c r="F857" s="29">
        <f t="shared" si="79"/>
        <v>1</v>
      </c>
      <c r="G857" s="29" t="s">
        <v>295</v>
      </c>
      <c r="H857" s="29" t="s">
        <v>296</v>
      </c>
      <c r="I857" s="29" t="s">
        <v>2874</v>
      </c>
      <c r="J857" s="29" t="s">
        <v>1284</v>
      </c>
      <c r="L857" s="29" t="s">
        <v>312</v>
      </c>
      <c r="M857" s="29">
        <f>IF(L857="비해당","-",VLOOKUP(G857,자격증backdata!A:E,3,0))</f>
        <v>1</v>
      </c>
      <c r="N857" s="29" t="str">
        <f>IF(L857="비해당","-",VLOOKUP(G857,자격증backdata!A:E,5,0))</f>
        <v>한국사</v>
      </c>
      <c r="O857" s="29">
        <f>IF(L857="비해당","-",IF(M857=1,VLOOKUP(G857,자격증backdata!A:E,4,0),0))</f>
        <v>5</v>
      </c>
      <c r="P857" s="29">
        <f t="shared" si="80"/>
        <v>5</v>
      </c>
      <c r="Q857" s="29">
        <f t="shared" si="81"/>
        <v>3</v>
      </c>
      <c r="R857" s="29">
        <f t="shared" si="82"/>
        <v>8</v>
      </c>
      <c r="S857" s="29">
        <f t="shared" si="83"/>
        <v>0</v>
      </c>
    </row>
    <row r="858" spans="1:19" ht="39.950000000000003" customHeight="1" x14ac:dyDescent="0.3">
      <c r="A858" s="29">
        <f t="shared" si="78"/>
        <v>530</v>
      </c>
      <c r="B858" s="29" t="s">
        <v>2862</v>
      </c>
      <c r="C858" s="29" t="s">
        <v>2863</v>
      </c>
      <c r="D858" s="4" t="s">
        <v>265</v>
      </c>
      <c r="E858" s="30" t="s">
        <v>266</v>
      </c>
      <c r="F858" s="29">
        <f t="shared" si="79"/>
        <v>2</v>
      </c>
      <c r="G858" s="29" t="s">
        <v>568</v>
      </c>
      <c r="H858" s="29" t="s">
        <v>459</v>
      </c>
      <c r="I858" s="29" t="s">
        <v>2875</v>
      </c>
      <c r="J858" s="29" t="s">
        <v>2876</v>
      </c>
      <c r="L858" s="29" t="s">
        <v>312</v>
      </c>
      <c r="M858" s="29">
        <f>IF(L858="비해당","-",VLOOKUP(G858,자격증backdata!A:E,3,0))</f>
        <v>1</v>
      </c>
      <c r="N858" s="29" t="str">
        <f>IF(L858="비해당","-",VLOOKUP(G858,자격증backdata!A:E,5,0))</f>
        <v>국가기술</v>
      </c>
      <c r="O858" s="29">
        <f>IF(L858="비해당","-",IF(M858=1,VLOOKUP(G858,자격증backdata!A:E,4,0),0))</f>
        <v>3</v>
      </c>
      <c r="P858" s="29">
        <f t="shared" si="80"/>
        <v>5</v>
      </c>
      <c r="Q858" s="29">
        <f t="shared" si="81"/>
        <v>3</v>
      </c>
      <c r="R858" s="29">
        <f t="shared" si="82"/>
        <v>8</v>
      </c>
      <c r="S858" s="29">
        <f t="shared" si="83"/>
        <v>0</v>
      </c>
    </row>
    <row r="859" spans="1:19" ht="39.950000000000003" customHeight="1" x14ac:dyDescent="0.3">
      <c r="A859" s="4">
        <f t="shared" si="78"/>
        <v>531</v>
      </c>
      <c r="B859" s="4" t="s">
        <v>2878</v>
      </c>
      <c r="C859" s="4" t="s">
        <v>2879</v>
      </c>
      <c r="D859" s="4" t="s">
        <v>265</v>
      </c>
      <c r="E859" s="28" t="s">
        <v>266</v>
      </c>
      <c r="F859" s="4">
        <f t="shared" si="79"/>
        <v>1</v>
      </c>
      <c r="G859" s="4" t="s">
        <v>291</v>
      </c>
      <c r="H859" s="4" t="s">
        <v>292</v>
      </c>
      <c r="I859" s="4" t="s">
        <v>2888</v>
      </c>
      <c r="J859" s="4" t="s">
        <v>2889</v>
      </c>
      <c r="L859" s="4" t="s">
        <v>312</v>
      </c>
      <c r="M859" s="4">
        <f>IF(L859="비해당","-",VLOOKUP(G859,자격증backdata!A:E,3,0))</f>
        <v>1</v>
      </c>
      <c r="N859" s="4" t="str">
        <f>IF(L859="비해당","-",VLOOKUP(G859,자격증backdata!A:E,5,0))</f>
        <v>국가기술</v>
      </c>
      <c r="O859" s="4">
        <f>IF(L859="비해당","-",IF(M859=1,VLOOKUP(G859,자격증backdata!A:E,4,0),0))</f>
        <v>5</v>
      </c>
      <c r="P859" s="4">
        <f t="shared" si="80"/>
        <v>0</v>
      </c>
      <c r="Q859" s="4">
        <f t="shared" si="81"/>
        <v>5</v>
      </c>
      <c r="R859" s="4">
        <f t="shared" si="82"/>
        <v>5</v>
      </c>
      <c r="S859" s="4">
        <f t="shared" si="83"/>
        <v>0</v>
      </c>
    </row>
    <row r="860" spans="1:19" ht="39.950000000000003" customHeight="1" x14ac:dyDescent="0.3">
      <c r="A860" s="29">
        <f t="shared" si="78"/>
        <v>532</v>
      </c>
      <c r="B860" s="29" t="s">
        <v>2890</v>
      </c>
      <c r="C860" s="29" t="s">
        <v>2891</v>
      </c>
      <c r="D860" s="4" t="s">
        <v>265</v>
      </c>
      <c r="E860" s="30" t="s">
        <v>266</v>
      </c>
      <c r="F860" s="29">
        <f t="shared" si="79"/>
        <v>1</v>
      </c>
      <c r="G860" s="29" t="s">
        <v>803</v>
      </c>
      <c r="H860" s="29" t="s">
        <v>296</v>
      </c>
      <c r="I860" s="29" t="s">
        <v>2898</v>
      </c>
      <c r="J860" s="29" t="s">
        <v>370</v>
      </c>
      <c r="L860" s="29" t="s">
        <v>312</v>
      </c>
      <c r="M860" s="29">
        <f>IF(L860="비해당","-",VLOOKUP(G860,자격증backdata!A:E,3,0))</f>
        <v>1</v>
      </c>
      <c r="N860" s="29" t="str">
        <f>IF(L860="비해당","-",VLOOKUP(G860,자격증backdata!A:E,5,0))</f>
        <v>한국사</v>
      </c>
      <c r="O860" s="29">
        <f>IF(L860="비해당","-",IF(M860=1,VLOOKUP(G860,자격증backdata!A:E,4,0),0))</f>
        <v>3</v>
      </c>
      <c r="P860" s="29">
        <f t="shared" si="80"/>
        <v>3</v>
      </c>
      <c r="Q860" s="29">
        <f t="shared" si="81"/>
        <v>3</v>
      </c>
      <c r="R860" s="29">
        <f t="shared" si="82"/>
        <v>6</v>
      </c>
      <c r="S860" s="29">
        <f t="shared" si="83"/>
        <v>0</v>
      </c>
    </row>
    <row r="861" spans="1:19" ht="39.950000000000003" customHeight="1" x14ac:dyDescent="0.3">
      <c r="A861" s="29">
        <f t="shared" si="78"/>
        <v>532</v>
      </c>
      <c r="B861" s="29" t="s">
        <v>2890</v>
      </c>
      <c r="C861" s="29" t="s">
        <v>2891</v>
      </c>
      <c r="D861" s="4" t="s">
        <v>265</v>
      </c>
      <c r="E861" s="30" t="s">
        <v>266</v>
      </c>
      <c r="F861" s="29">
        <f t="shared" si="79"/>
        <v>2</v>
      </c>
      <c r="G861" s="29" t="s">
        <v>2899</v>
      </c>
      <c r="H861" s="29" t="s">
        <v>459</v>
      </c>
      <c r="I861" s="29" t="s">
        <v>2900</v>
      </c>
      <c r="J861" s="29" t="s">
        <v>2901</v>
      </c>
      <c r="L861" s="29" t="s">
        <v>312</v>
      </c>
      <c r="M861" s="29">
        <f>IF(L861="비해당","-",VLOOKUP(G861,자격증backdata!A:E,3,0))</f>
        <v>1</v>
      </c>
      <c r="N861" s="29" t="str">
        <f>IF(L861="비해당","-",VLOOKUP(G861,자격증backdata!A:E,5,0))</f>
        <v>국가기술</v>
      </c>
      <c r="O861" s="29">
        <f>IF(L861="비해당","-",IF(M861=1,VLOOKUP(G861,자격증backdata!A:E,4,0),0))</f>
        <v>3</v>
      </c>
      <c r="P861" s="29">
        <f t="shared" si="80"/>
        <v>3</v>
      </c>
      <c r="Q861" s="29">
        <f t="shared" si="81"/>
        <v>3</v>
      </c>
      <c r="R861" s="29">
        <f t="shared" si="82"/>
        <v>6</v>
      </c>
      <c r="S861" s="29">
        <f t="shared" si="83"/>
        <v>0</v>
      </c>
    </row>
    <row r="862" spans="1:19" ht="39.950000000000003" customHeight="1" x14ac:dyDescent="0.3">
      <c r="A862" s="4">
        <f t="shared" si="78"/>
        <v>533</v>
      </c>
      <c r="B862" s="4" t="s">
        <v>2903</v>
      </c>
      <c r="C862" s="4" t="s">
        <v>2904</v>
      </c>
      <c r="D862" s="4" t="s">
        <v>265</v>
      </c>
      <c r="E862" s="28" t="s">
        <v>266</v>
      </c>
      <c r="F862" s="4">
        <f t="shared" si="79"/>
        <v>1</v>
      </c>
      <c r="G862" s="4" t="s">
        <v>291</v>
      </c>
      <c r="H862" s="4" t="s">
        <v>292</v>
      </c>
      <c r="I862" s="4" t="s">
        <v>2911</v>
      </c>
      <c r="J862" s="4" t="s">
        <v>590</v>
      </c>
      <c r="L862" s="4" t="s">
        <v>312</v>
      </c>
      <c r="M862" s="4">
        <f>IF(L862="비해당","-",VLOOKUP(G862,자격증backdata!A:E,3,0))</f>
        <v>1</v>
      </c>
      <c r="N862" s="4" t="str">
        <f>IF(L862="비해당","-",VLOOKUP(G862,자격증backdata!A:E,5,0))</f>
        <v>국가기술</v>
      </c>
      <c r="O862" s="4">
        <f>IF(L862="비해당","-",IF(M862=1,VLOOKUP(G862,자격증backdata!A:E,4,0),0))</f>
        <v>5</v>
      </c>
      <c r="P862" s="4">
        <f t="shared" si="80"/>
        <v>0</v>
      </c>
      <c r="Q862" s="4">
        <f t="shared" si="81"/>
        <v>5</v>
      </c>
      <c r="R862" s="4">
        <f t="shared" si="82"/>
        <v>5</v>
      </c>
      <c r="S862" s="4">
        <f t="shared" si="83"/>
        <v>0</v>
      </c>
    </row>
    <row r="863" spans="1:19" ht="39.950000000000003" customHeight="1" x14ac:dyDescent="0.3">
      <c r="A863" s="4">
        <f t="shared" si="78"/>
        <v>533</v>
      </c>
      <c r="B863" s="4" t="s">
        <v>2903</v>
      </c>
      <c r="C863" s="4" t="s">
        <v>2904</v>
      </c>
      <c r="D863" s="4" t="s">
        <v>265</v>
      </c>
      <c r="E863" s="28" t="s">
        <v>266</v>
      </c>
      <c r="F863" s="4">
        <f t="shared" si="79"/>
        <v>2</v>
      </c>
      <c r="G863" s="4" t="s">
        <v>366</v>
      </c>
      <c r="H863" s="4" t="s">
        <v>367</v>
      </c>
      <c r="I863" s="4" t="s">
        <v>2912</v>
      </c>
      <c r="J863" s="4" t="s">
        <v>2913</v>
      </c>
      <c r="L863" s="4" t="s">
        <v>312</v>
      </c>
      <c r="M863" s="4">
        <f>IF(L863="비해당","-",VLOOKUP(G863,자격증backdata!A:E,3,0))</f>
        <v>1</v>
      </c>
      <c r="N863" s="4" t="str">
        <f>IF(L863="비해당","-",VLOOKUP(G863,자격증backdata!A:E,5,0))</f>
        <v>국가기술</v>
      </c>
      <c r="O863" s="4">
        <f>IF(L863="비해당","-",IF(M863=1,VLOOKUP(G863,자격증backdata!A:E,4,0),0))</f>
        <v>3</v>
      </c>
      <c r="P863" s="4">
        <f t="shared" si="80"/>
        <v>0</v>
      </c>
      <c r="Q863" s="4">
        <f t="shared" si="81"/>
        <v>5</v>
      </c>
      <c r="R863" s="4">
        <f t="shared" si="82"/>
        <v>5</v>
      </c>
      <c r="S863" s="4">
        <f t="shared" si="83"/>
        <v>0</v>
      </c>
    </row>
    <row r="864" spans="1:19" ht="39.950000000000003" customHeight="1" x14ac:dyDescent="0.3">
      <c r="A864" s="29">
        <f t="shared" si="78"/>
        <v>534</v>
      </c>
      <c r="B864" s="29" t="s">
        <v>2915</v>
      </c>
      <c r="C864" s="29" t="s">
        <v>2916</v>
      </c>
      <c r="D864" s="4" t="s">
        <v>265</v>
      </c>
      <c r="E864" s="30" t="s">
        <v>266</v>
      </c>
      <c r="F864" s="29">
        <f t="shared" si="79"/>
        <v>1</v>
      </c>
      <c r="G864" s="29" t="s">
        <v>2926</v>
      </c>
      <c r="H864" s="29" t="s">
        <v>648</v>
      </c>
      <c r="I864" s="29" t="s">
        <v>2927</v>
      </c>
      <c r="J864" s="29" t="s">
        <v>2928</v>
      </c>
      <c r="L864" s="29" t="s">
        <v>312</v>
      </c>
      <c r="M864" s="29">
        <f>IF(L864="비해당","-",VLOOKUP(G864,자격증backdata!A:E,3,0))</f>
        <v>0</v>
      </c>
      <c r="N864" s="29" t="str">
        <f>IF(L864="비해당","-",VLOOKUP(G864,자격증backdata!A:E,5,0))</f>
        <v>-</v>
      </c>
      <c r="O864" s="29">
        <f>IF(L864="비해당","-",IF(M864=1,VLOOKUP(G864,자격증backdata!A:E,4,0),0))</f>
        <v>0</v>
      </c>
      <c r="P864" s="29">
        <f t="shared" si="80"/>
        <v>0</v>
      </c>
      <c r="Q864" s="29">
        <f t="shared" si="81"/>
        <v>0</v>
      </c>
      <c r="R864" s="29">
        <f t="shared" si="82"/>
        <v>0</v>
      </c>
      <c r="S864" s="29">
        <f t="shared" si="83"/>
        <v>0</v>
      </c>
    </row>
    <row r="865" spans="1:19" ht="39.950000000000003" customHeight="1" x14ac:dyDescent="0.3">
      <c r="A865" s="4">
        <f t="shared" si="78"/>
        <v>535</v>
      </c>
      <c r="B865" s="4" t="s">
        <v>2943</v>
      </c>
      <c r="C865" s="4" t="s">
        <v>2944</v>
      </c>
      <c r="D865" s="4" t="s">
        <v>265</v>
      </c>
      <c r="E865" s="28" t="s">
        <v>266</v>
      </c>
      <c r="F865" s="4">
        <f t="shared" si="79"/>
        <v>1</v>
      </c>
      <c r="G865" s="4" t="s">
        <v>2965</v>
      </c>
      <c r="H865" s="4" t="s">
        <v>2966</v>
      </c>
      <c r="I865" s="4" t="s">
        <v>2967</v>
      </c>
      <c r="J865" s="4" t="s">
        <v>2968</v>
      </c>
      <c r="L865" s="4" t="s">
        <v>312</v>
      </c>
      <c r="M865" s="4">
        <f>IF(L865="비해당","-",VLOOKUP(G865,자격증backdata!A:E,3,0))</f>
        <v>0</v>
      </c>
      <c r="N865" s="4" t="str">
        <f>IF(L865="비해당","-",VLOOKUP(G865,자격증backdata!A:E,5,0))</f>
        <v>-</v>
      </c>
      <c r="O865" s="4">
        <f>IF(L865="비해당","-",IF(M865=1,VLOOKUP(G865,자격증backdata!A:E,4,0),0))</f>
        <v>0</v>
      </c>
      <c r="P865" s="4">
        <f t="shared" si="80"/>
        <v>0</v>
      </c>
      <c r="Q865" s="4">
        <f t="shared" si="81"/>
        <v>0</v>
      </c>
      <c r="R865" s="4">
        <f t="shared" si="82"/>
        <v>0</v>
      </c>
      <c r="S865" s="4">
        <f t="shared" si="83"/>
        <v>0</v>
      </c>
    </row>
    <row r="866" spans="1:19" ht="39.950000000000003" customHeight="1" x14ac:dyDescent="0.3">
      <c r="A866" s="4">
        <f t="shared" si="78"/>
        <v>535</v>
      </c>
      <c r="B866" s="4" t="s">
        <v>2943</v>
      </c>
      <c r="C866" s="4" t="s">
        <v>2944</v>
      </c>
      <c r="D866" s="4" t="s">
        <v>265</v>
      </c>
      <c r="E866" s="28" t="s">
        <v>266</v>
      </c>
      <c r="F866" s="4">
        <f t="shared" si="79"/>
        <v>2</v>
      </c>
      <c r="G866" s="4" t="s">
        <v>2969</v>
      </c>
      <c r="H866" s="4" t="s">
        <v>292</v>
      </c>
      <c r="I866" s="4" t="s">
        <v>2970</v>
      </c>
      <c r="J866" s="4" t="s">
        <v>2971</v>
      </c>
      <c r="L866" s="4" t="s">
        <v>312</v>
      </c>
      <c r="M866" s="4">
        <f>IF(L866="비해당","-",VLOOKUP(G866,자격증backdata!A:E,3,0))</f>
        <v>0</v>
      </c>
      <c r="N866" s="4" t="str">
        <f>IF(L866="비해당","-",VLOOKUP(G866,자격증backdata!A:E,5,0))</f>
        <v>-</v>
      </c>
      <c r="O866" s="4">
        <f>IF(L866="비해당","-",IF(M866=1,VLOOKUP(G866,자격증backdata!A:E,4,0),0))</f>
        <v>0</v>
      </c>
      <c r="P866" s="4">
        <f t="shared" si="80"/>
        <v>0</v>
      </c>
      <c r="Q866" s="4">
        <f t="shared" si="81"/>
        <v>0</v>
      </c>
      <c r="R866" s="4">
        <f t="shared" si="82"/>
        <v>0</v>
      </c>
      <c r="S866" s="4">
        <f t="shared" si="83"/>
        <v>0</v>
      </c>
    </row>
    <row r="867" spans="1:19" ht="39.950000000000003" customHeight="1" x14ac:dyDescent="0.3">
      <c r="A867" s="29">
        <f t="shared" si="78"/>
        <v>536</v>
      </c>
      <c r="B867" s="29" t="s">
        <v>2972</v>
      </c>
      <c r="C867" s="29" t="s">
        <v>2973</v>
      </c>
      <c r="D867" s="4" t="s">
        <v>265</v>
      </c>
      <c r="E867" s="30" t="s">
        <v>266</v>
      </c>
      <c r="F867" s="29">
        <f t="shared" si="79"/>
        <v>1</v>
      </c>
      <c r="G867" s="29" t="s">
        <v>295</v>
      </c>
      <c r="H867" s="29" t="s">
        <v>296</v>
      </c>
      <c r="I867" s="29" t="s">
        <v>2981</v>
      </c>
      <c r="J867" s="29" t="s">
        <v>2272</v>
      </c>
      <c r="L867" s="29" t="s">
        <v>312</v>
      </c>
      <c r="M867" s="29">
        <f>IF(L867="비해당","-",VLOOKUP(G867,자격증backdata!A:E,3,0))</f>
        <v>1</v>
      </c>
      <c r="N867" s="29" t="str">
        <f>IF(L867="비해당","-",VLOOKUP(G867,자격증backdata!A:E,5,0))</f>
        <v>한국사</v>
      </c>
      <c r="O867" s="29">
        <f>IF(L867="비해당","-",IF(M867=1,VLOOKUP(G867,자격증backdata!A:E,4,0),0))</f>
        <v>5</v>
      </c>
      <c r="P867" s="29">
        <f t="shared" si="80"/>
        <v>5</v>
      </c>
      <c r="Q867" s="29">
        <f t="shared" si="81"/>
        <v>3</v>
      </c>
      <c r="R867" s="29">
        <f t="shared" si="82"/>
        <v>8</v>
      </c>
      <c r="S867" s="29">
        <f t="shared" si="83"/>
        <v>0</v>
      </c>
    </row>
    <row r="868" spans="1:19" ht="39.950000000000003" customHeight="1" x14ac:dyDescent="0.3">
      <c r="A868" s="29">
        <f t="shared" si="78"/>
        <v>536</v>
      </c>
      <c r="B868" s="29" t="s">
        <v>2972</v>
      </c>
      <c r="C868" s="29" t="s">
        <v>2973</v>
      </c>
      <c r="D868" s="4" t="s">
        <v>265</v>
      </c>
      <c r="E868" s="30" t="s">
        <v>266</v>
      </c>
      <c r="F868" s="29">
        <f t="shared" si="79"/>
        <v>2</v>
      </c>
      <c r="G868" s="29" t="s">
        <v>568</v>
      </c>
      <c r="H868" s="29" t="s">
        <v>459</v>
      </c>
      <c r="I868" s="29" t="s">
        <v>2982</v>
      </c>
      <c r="J868" s="29" t="s">
        <v>2983</v>
      </c>
      <c r="L868" s="29" t="s">
        <v>312</v>
      </c>
      <c r="M868" s="29">
        <f>IF(L868="비해당","-",VLOOKUP(G868,자격증backdata!A:E,3,0))</f>
        <v>1</v>
      </c>
      <c r="N868" s="29" t="str">
        <f>IF(L868="비해당","-",VLOOKUP(G868,자격증backdata!A:E,5,0))</f>
        <v>국가기술</v>
      </c>
      <c r="O868" s="29">
        <f>IF(L868="비해당","-",IF(M868=1,VLOOKUP(G868,자격증backdata!A:E,4,0),0))</f>
        <v>3</v>
      </c>
      <c r="P868" s="29">
        <f t="shared" si="80"/>
        <v>5</v>
      </c>
      <c r="Q868" s="29">
        <f t="shared" si="81"/>
        <v>3</v>
      </c>
      <c r="R868" s="29">
        <f t="shared" si="82"/>
        <v>8</v>
      </c>
      <c r="S868" s="29">
        <f t="shared" si="83"/>
        <v>0</v>
      </c>
    </row>
    <row r="869" spans="1:19" ht="39.950000000000003" customHeight="1" x14ac:dyDescent="0.3">
      <c r="A869" s="4">
        <f t="shared" si="78"/>
        <v>537</v>
      </c>
      <c r="B869" s="4" t="s">
        <v>3030</v>
      </c>
      <c r="C869" s="4" t="s">
        <v>3031</v>
      </c>
      <c r="D869" s="4" t="s">
        <v>265</v>
      </c>
      <c r="E869" s="28" t="s">
        <v>266</v>
      </c>
      <c r="F869" s="4">
        <f t="shared" si="79"/>
        <v>1</v>
      </c>
      <c r="G869" s="4" t="s">
        <v>1196</v>
      </c>
      <c r="H869" s="4" t="s">
        <v>292</v>
      </c>
      <c r="I869" s="4" t="s">
        <v>3036</v>
      </c>
      <c r="J869" s="4" t="s">
        <v>2160</v>
      </c>
      <c r="L869" s="4" t="s">
        <v>312</v>
      </c>
      <c r="M869" s="4">
        <f>IF(L869="비해당","-",VLOOKUP(G869,자격증backdata!A:E,3,0))</f>
        <v>0</v>
      </c>
      <c r="N869" s="4" t="str">
        <f>IF(L869="비해당","-",VLOOKUP(G869,자격증backdata!A:E,5,0))</f>
        <v>-</v>
      </c>
      <c r="O869" s="4">
        <f>IF(L869="비해당","-",IF(M869=1,VLOOKUP(G869,자격증backdata!A:E,4,0),0))</f>
        <v>0</v>
      </c>
      <c r="P869" s="4">
        <f t="shared" si="80"/>
        <v>0</v>
      </c>
      <c r="Q869" s="4">
        <f t="shared" si="81"/>
        <v>0</v>
      </c>
      <c r="R869" s="4">
        <f t="shared" si="82"/>
        <v>0</v>
      </c>
      <c r="S869" s="4">
        <f t="shared" si="83"/>
        <v>0</v>
      </c>
    </row>
    <row r="870" spans="1:19" ht="39.950000000000003" customHeight="1" x14ac:dyDescent="0.3">
      <c r="A870" s="4">
        <f t="shared" si="78"/>
        <v>537</v>
      </c>
      <c r="B870" s="4" t="s">
        <v>3030</v>
      </c>
      <c r="C870" s="4" t="s">
        <v>3031</v>
      </c>
      <c r="D870" s="4" t="s">
        <v>265</v>
      </c>
      <c r="E870" s="28" t="s">
        <v>266</v>
      </c>
      <c r="F870" s="4">
        <f t="shared" si="79"/>
        <v>2</v>
      </c>
      <c r="G870" s="4" t="s">
        <v>831</v>
      </c>
      <c r="H870" s="4" t="s">
        <v>1844</v>
      </c>
      <c r="I870" s="4" t="s">
        <v>277</v>
      </c>
      <c r="J870" s="4" t="s">
        <v>3037</v>
      </c>
      <c r="L870" s="4" t="s">
        <v>312</v>
      </c>
      <c r="M870" s="4">
        <f>IF(L870="비해당","-",VLOOKUP(G870,자격증backdata!A:E,3,0))</f>
        <v>0</v>
      </c>
      <c r="N870" s="4" t="str">
        <f>IF(L870="비해당","-",VLOOKUP(G870,자격증backdata!A:E,5,0))</f>
        <v>-</v>
      </c>
      <c r="O870" s="4">
        <f>IF(L870="비해당","-",IF(M870=1,VLOOKUP(G870,자격증backdata!A:E,4,0),0))</f>
        <v>0</v>
      </c>
      <c r="P870" s="4">
        <f t="shared" si="80"/>
        <v>0</v>
      </c>
      <c r="Q870" s="4">
        <f t="shared" si="81"/>
        <v>0</v>
      </c>
      <c r="R870" s="4">
        <f t="shared" si="82"/>
        <v>0</v>
      </c>
      <c r="S870" s="4">
        <f t="shared" si="83"/>
        <v>0</v>
      </c>
    </row>
    <row r="871" spans="1:19" ht="39.950000000000003" customHeight="1" x14ac:dyDescent="0.3">
      <c r="A871" s="29">
        <f t="shared" si="78"/>
        <v>538</v>
      </c>
      <c r="B871" s="29" t="s">
        <v>3055</v>
      </c>
      <c r="C871" s="29" t="s">
        <v>3056</v>
      </c>
      <c r="D871" s="4" t="s">
        <v>265</v>
      </c>
      <c r="E871" s="30" t="s">
        <v>266</v>
      </c>
      <c r="F871" s="29">
        <f t="shared" si="79"/>
        <v>1</v>
      </c>
      <c r="G871" s="29" t="s">
        <v>11687</v>
      </c>
      <c r="H871" s="29" t="s">
        <v>277</v>
      </c>
      <c r="I871" s="29" t="s">
        <v>277</v>
      </c>
      <c r="J871" s="29" t="s">
        <v>277</v>
      </c>
      <c r="L871" s="29" t="s">
        <v>312</v>
      </c>
      <c r="M871" s="29">
        <f>IF(L871="비해당","-",VLOOKUP(G871,자격증backdata!A:E,3,0))</f>
        <v>0</v>
      </c>
      <c r="N871" s="29" t="str">
        <f>IF(L871="비해당","-",VLOOKUP(G871,자격증backdata!A:E,5,0))</f>
        <v>-</v>
      </c>
      <c r="O871" s="29">
        <f>IF(L871="비해당","-",IF(M871=1,VLOOKUP(G871,자격증backdata!A:E,4,0),0))</f>
        <v>0</v>
      </c>
      <c r="P871" s="29">
        <f t="shared" si="80"/>
        <v>0</v>
      </c>
      <c r="Q871" s="29">
        <f t="shared" si="81"/>
        <v>0</v>
      </c>
      <c r="R871" s="29">
        <f t="shared" si="82"/>
        <v>0</v>
      </c>
      <c r="S871" s="29">
        <f t="shared" si="83"/>
        <v>0</v>
      </c>
    </row>
    <row r="872" spans="1:19" ht="39.950000000000003" customHeight="1" x14ac:dyDescent="0.3">
      <c r="A872" s="4">
        <f t="shared" si="78"/>
        <v>539</v>
      </c>
      <c r="B872" s="4" t="s">
        <v>3072</v>
      </c>
      <c r="C872" s="4" t="s">
        <v>3073</v>
      </c>
      <c r="D872" s="4" t="s">
        <v>265</v>
      </c>
      <c r="E872" s="28" t="s">
        <v>266</v>
      </c>
      <c r="F872" s="4">
        <f t="shared" si="79"/>
        <v>1</v>
      </c>
      <c r="G872" s="4" t="s">
        <v>1500</v>
      </c>
      <c r="H872" s="4" t="s">
        <v>367</v>
      </c>
      <c r="I872" s="4" t="s">
        <v>3087</v>
      </c>
      <c r="J872" s="4" t="s">
        <v>3088</v>
      </c>
      <c r="L872" s="4" t="s">
        <v>312</v>
      </c>
      <c r="M872" s="4">
        <f>IF(L872="비해당","-",VLOOKUP(G872,자격증backdata!A:E,3,0))</f>
        <v>1</v>
      </c>
      <c r="N872" s="4" t="str">
        <f>IF(L872="비해당","-",VLOOKUP(G872,자격증backdata!A:E,5,0))</f>
        <v>국가기술</v>
      </c>
      <c r="O872" s="4">
        <f>IF(L872="비해당","-",IF(M872=1,VLOOKUP(G872,자격증backdata!A:E,4,0),0))</f>
        <v>5</v>
      </c>
      <c r="P872" s="4">
        <f t="shared" si="80"/>
        <v>3</v>
      </c>
      <c r="Q872" s="4">
        <f t="shared" si="81"/>
        <v>5</v>
      </c>
      <c r="R872" s="4">
        <f t="shared" si="82"/>
        <v>8</v>
      </c>
      <c r="S872" s="4">
        <f t="shared" si="83"/>
        <v>0</v>
      </c>
    </row>
    <row r="873" spans="1:19" ht="39.950000000000003" customHeight="1" x14ac:dyDescent="0.3">
      <c r="A873" s="4">
        <f t="shared" si="78"/>
        <v>539</v>
      </c>
      <c r="B873" s="4" t="s">
        <v>3072</v>
      </c>
      <c r="C873" s="4" t="s">
        <v>3073</v>
      </c>
      <c r="D873" s="4" t="s">
        <v>265</v>
      </c>
      <c r="E873" s="28" t="s">
        <v>266</v>
      </c>
      <c r="F873" s="4">
        <f t="shared" si="79"/>
        <v>2</v>
      </c>
      <c r="G873" s="4" t="s">
        <v>803</v>
      </c>
      <c r="H873" s="4" t="s">
        <v>296</v>
      </c>
      <c r="I873" s="4" t="s">
        <v>3089</v>
      </c>
      <c r="J873" s="4" t="s">
        <v>2272</v>
      </c>
      <c r="L873" s="4" t="s">
        <v>312</v>
      </c>
      <c r="M873" s="4">
        <f>IF(L873="비해당","-",VLOOKUP(G873,자격증backdata!A:E,3,0))</f>
        <v>1</v>
      </c>
      <c r="N873" s="4" t="str">
        <f>IF(L873="비해당","-",VLOOKUP(G873,자격증backdata!A:E,5,0))</f>
        <v>한국사</v>
      </c>
      <c r="O873" s="4">
        <f>IF(L873="비해당","-",IF(M873=1,VLOOKUP(G873,자격증backdata!A:E,4,0),0))</f>
        <v>3</v>
      </c>
      <c r="P873" s="4">
        <f t="shared" si="80"/>
        <v>3</v>
      </c>
      <c r="Q873" s="4">
        <f t="shared" si="81"/>
        <v>5</v>
      </c>
      <c r="R873" s="4">
        <f t="shared" si="82"/>
        <v>8</v>
      </c>
      <c r="S873" s="4">
        <f t="shared" si="83"/>
        <v>0</v>
      </c>
    </row>
    <row r="874" spans="1:19" ht="39.950000000000003" customHeight="1" x14ac:dyDescent="0.3">
      <c r="A874" s="29">
        <f t="shared" si="78"/>
        <v>540</v>
      </c>
      <c r="B874" s="29" t="s">
        <v>3099</v>
      </c>
      <c r="C874" s="29" t="s">
        <v>3100</v>
      </c>
      <c r="D874" s="4" t="s">
        <v>265</v>
      </c>
      <c r="E874" s="30" t="s">
        <v>266</v>
      </c>
      <c r="F874" s="29">
        <f t="shared" si="79"/>
        <v>1</v>
      </c>
      <c r="G874" s="29" t="s">
        <v>366</v>
      </c>
      <c r="H874" s="29" t="s">
        <v>367</v>
      </c>
      <c r="I874" s="29" t="s">
        <v>3111</v>
      </c>
      <c r="J874" s="29" t="s">
        <v>3112</v>
      </c>
      <c r="L874" s="29" t="s">
        <v>312</v>
      </c>
      <c r="M874" s="29">
        <f>IF(L874="비해당","-",VLOOKUP(G874,자격증backdata!A:E,3,0))</f>
        <v>1</v>
      </c>
      <c r="N874" s="29" t="str">
        <f>IF(L874="비해당","-",VLOOKUP(G874,자격증backdata!A:E,5,0))</f>
        <v>국가기술</v>
      </c>
      <c r="O874" s="29">
        <f>IF(L874="비해당","-",IF(M874=1,VLOOKUP(G874,자격증backdata!A:E,4,0),0))</f>
        <v>3</v>
      </c>
      <c r="P874" s="29">
        <f t="shared" si="80"/>
        <v>5</v>
      </c>
      <c r="Q874" s="29">
        <f t="shared" si="81"/>
        <v>3</v>
      </c>
      <c r="R874" s="29">
        <f t="shared" si="82"/>
        <v>8</v>
      </c>
      <c r="S874" s="29">
        <f t="shared" si="83"/>
        <v>0</v>
      </c>
    </row>
    <row r="875" spans="1:19" ht="39.950000000000003" customHeight="1" x14ac:dyDescent="0.3">
      <c r="A875" s="29">
        <f t="shared" si="78"/>
        <v>540</v>
      </c>
      <c r="B875" s="29" t="s">
        <v>3099</v>
      </c>
      <c r="C875" s="29" t="s">
        <v>3100</v>
      </c>
      <c r="D875" s="4" t="s">
        <v>265</v>
      </c>
      <c r="E875" s="30" t="s">
        <v>266</v>
      </c>
      <c r="F875" s="29">
        <f t="shared" si="79"/>
        <v>2</v>
      </c>
      <c r="G875" s="29" t="s">
        <v>295</v>
      </c>
      <c r="H875" s="29" t="s">
        <v>296</v>
      </c>
      <c r="I875" s="29" t="s">
        <v>3113</v>
      </c>
      <c r="J875" s="29" t="s">
        <v>3114</v>
      </c>
      <c r="L875" s="29" t="s">
        <v>312</v>
      </c>
      <c r="M875" s="29">
        <f>IF(L875="비해당","-",VLOOKUP(G875,자격증backdata!A:E,3,0))</f>
        <v>1</v>
      </c>
      <c r="N875" s="29" t="str">
        <f>IF(L875="비해당","-",VLOOKUP(G875,자격증backdata!A:E,5,0))</f>
        <v>한국사</v>
      </c>
      <c r="O875" s="29">
        <f>IF(L875="비해당","-",IF(M875=1,VLOOKUP(G875,자격증backdata!A:E,4,0),0))</f>
        <v>5</v>
      </c>
      <c r="P875" s="29">
        <f t="shared" si="80"/>
        <v>5</v>
      </c>
      <c r="Q875" s="29">
        <f t="shared" si="81"/>
        <v>3</v>
      </c>
      <c r="R875" s="29">
        <f t="shared" si="82"/>
        <v>8</v>
      </c>
      <c r="S875" s="29">
        <f t="shared" si="83"/>
        <v>0</v>
      </c>
    </row>
    <row r="876" spans="1:19" ht="39.950000000000003" customHeight="1" x14ac:dyDescent="0.3">
      <c r="A876" s="4">
        <f t="shared" si="78"/>
        <v>541</v>
      </c>
      <c r="B876" s="4" t="s">
        <v>3115</v>
      </c>
      <c r="C876" s="4" t="s">
        <v>3116</v>
      </c>
      <c r="D876" s="4" t="s">
        <v>265</v>
      </c>
      <c r="E876" s="28" t="s">
        <v>266</v>
      </c>
      <c r="F876" s="4">
        <f t="shared" si="79"/>
        <v>1</v>
      </c>
      <c r="G876" s="4" t="s">
        <v>458</v>
      </c>
      <c r="H876" s="4" t="s">
        <v>459</v>
      </c>
      <c r="I876" s="4" t="s">
        <v>3124</v>
      </c>
      <c r="J876" s="4" t="s">
        <v>3125</v>
      </c>
      <c r="L876" s="4" t="s">
        <v>312</v>
      </c>
      <c r="M876" s="4">
        <f>IF(L876="비해당","-",VLOOKUP(G876,자격증backdata!A:E,3,0))</f>
        <v>1</v>
      </c>
      <c r="N876" s="4" t="str">
        <f>IF(L876="비해당","-",VLOOKUP(G876,자격증backdata!A:E,5,0))</f>
        <v>국가기술</v>
      </c>
      <c r="O876" s="4">
        <f>IF(L876="비해당","-",IF(M876=1,VLOOKUP(G876,자격증backdata!A:E,4,0),0))</f>
        <v>5</v>
      </c>
      <c r="P876" s="4">
        <f t="shared" si="80"/>
        <v>0</v>
      </c>
      <c r="Q876" s="4">
        <f t="shared" si="81"/>
        <v>5</v>
      </c>
      <c r="R876" s="4">
        <f t="shared" si="82"/>
        <v>5</v>
      </c>
      <c r="S876" s="4">
        <f t="shared" si="83"/>
        <v>0</v>
      </c>
    </row>
    <row r="877" spans="1:19" ht="39.950000000000003" customHeight="1" x14ac:dyDescent="0.3">
      <c r="A877" s="4">
        <f t="shared" si="78"/>
        <v>541</v>
      </c>
      <c r="B877" s="4" t="s">
        <v>3115</v>
      </c>
      <c r="C877" s="4" t="s">
        <v>3116</v>
      </c>
      <c r="D877" s="4" t="s">
        <v>265</v>
      </c>
      <c r="E877" s="28" t="s">
        <v>266</v>
      </c>
      <c r="F877" s="4">
        <f t="shared" si="79"/>
        <v>2</v>
      </c>
      <c r="G877" s="4" t="s">
        <v>366</v>
      </c>
      <c r="H877" s="4" t="s">
        <v>367</v>
      </c>
      <c r="I877" s="4" t="s">
        <v>3126</v>
      </c>
      <c r="J877" s="4" t="s">
        <v>2383</v>
      </c>
      <c r="L877" s="4" t="s">
        <v>312</v>
      </c>
      <c r="M877" s="4">
        <f>IF(L877="비해당","-",VLOOKUP(G877,자격증backdata!A:E,3,0))</f>
        <v>1</v>
      </c>
      <c r="N877" s="4" t="str">
        <f>IF(L877="비해당","-",VLOOKUP(G877,자격증backdata!A:E,5,0))</f>
        <v>국가기술</v>
      </c>
      <c r="O877" s="4">
        <f>IF(L877="비해당","-",IF(M877=1,VLOOKUP(G877,자격증backdata!A:E,4,0),0))</f>
        <v>3</v>
      </c>
      <c r="P877" s="4">
        <f t="shared" si="80"/>
        <v>0</v>
      </c>
      <c r="Q877" s="4">
        <f t="shared" si="81"/>
        <v>5</v>
      </c>
      <c r="R877" s="4">
        <f t="shared" si="82"/>
        <v>5</v>
      </c>
      <c r="S877" s="4">
        <f t="shared" si="83"/>
        <v>0</v>
      </c>
    </row>
    <row r="878" spans="1:19" ht="39.950000000000003" customHeight="1" x14ac:dyDescent="0.3">
      <c r="A878" s="29">
        <f t="shared" si="78"/>
        <v>542</v>
      </c>
      <c r="B878" s="29" t="s">
        <v>3128</v>
      </c>
      <c r="C878" s="29" t="s">
        <v>3129</v>
      </c>
      <c r="D878" s="4" t="s">
        <v>265</v>
      </c>
      <c r="E878" s="30" t="s">
        <v>266</v>
      </c>
      <c r="F878" s="29">
        <f t="shared" si="79"/>
        <v>1</v>
      </c>
      <c r="G878" s="29" t="s">
        <v>11687</v>
      </c>
      <c r="H878" s="29" t="s">
        <v>277</v>
      </c>
      <c r="I878" s="29" t="s">
        <v>277</v>
      </c>
      <c r="J878" s="29" t="s">
        <v>277</v>
      </c>
      <c r="L878" s="29" t="s">
        <v>312</v>
      </c>
      <c r="M878" s="29">
        <f>IF(L878="비해당","-",VLOOKUP(G878,자격증backdata!A:E,3,0))</f>
        <v>0</v>
      </c>
      <c r="N878" s="29" t="str">
        <f>IF(L878="비해당","-",VLOOKUP(G878,자격증backdata!A:E,5,0))</f>
        <v>-</v>
      </c>
      <c r="O878" s="29">
        <f>IF(L878="비해당","-",IF(M878=1,VLOOKUP(G878,자격증backdata!A:E,4,0),0))</f>
        <v>0</v>
      </c>
      <c r="P878" s="29">
        <f t="shared" si="80"/>
        <v>0</v>
      </c>
      <c r="Q878" s="29">
        <f t="shared" si="81"/>
        <v>0</v>
      </c>
      <c r="R878" s="29">
        <f t="shared" si="82"/>
        <v>0</v>
      </c>
      <c r="S878" s="29">
        <f t="shared" si="83"/>
        <v>0</v>
      </c>
    </row>
    <row r="879" spans="1:19" ht="39.950000000000003" customHeight="1" x14ac:dyDescent="0.3">
      <c r="A879" s="4">
        <f t="shared" si="78"/>
        <v>543</v>
      </c>
      <c r="B879" s="4" t="s">
        <v>3181</v>
      </c>
      <c r="C879" s="4" t="s">
        <v>3182</v>
      </c>
      <c r="D879" s="4" t="s">
        <v>265</v>
      </c>
      <c r="E879" s="28" t="s">
        <v>266</v>
      </c>
      <c r="F879" s="4">
        <f t="shared" si="79"/>
        <v>1</v>
      </c>
      <c r="G879" s="4" t="s">
        <v>458</v>
      </c>
      <c r="H879" s="4" t="s">
        <v>459</v>
      </c>
      <c r="I879" s="4" t="s">
        <v>3189</v>
      </c>
      <c r="J879" s="4" t="s">
        <v>2270</v>
      </c>
      <c r="L879" s="4" t="s">
        <v>312</v>
      </c>
      <c r="M879" s="4">
        <f>IF(L879="비해당","-",VLOOKUP(G879,자격증backdata!A:E,3,0))</f>
        <v>1</v>
      </c>
      <c r="N879" s="4" t="str">
        <f>IF(L879="비해당","-",VLOOKUP(G879,자격증backdata!A:E,5,0))</f>
        <v>국가기술</v>
      </c>
      <c r="O879" s="4">
        <f>IF(L879="비해당","-",IF(M879=1,VLOOKUP(G879,자격증backdata!A:E,4,0),0))</f>
        <v>5</v>
      </c>
      <c r="P879" s="4">
        <f t="shared" si="80"/>
        <v>5</v>
      </c>
      <c r="Q879" s="4">
        <f t="shared" si="81"/>
        <v>5</v>
      </c>
      <c r="R879" s="4">
        <f t="shared" si="82"/>
        <v>10</v>
      </c>
      <c r="S879" s="4">
        <f t="shared" si="83"/>
        <v>0</v>
      </c>
    </row>
    <row r="880" spans="1:19" ht="39.950000000000003" customHeight="1" x14ac:dyDescent="0.3">
      <c r="A880" s="4">
        <f t="shared" si="78"/>
        <v>543</v>
      </c>
      <c r="B880" s="4" t="s">
        <v>3181</v>
      </c>
      <c r="C880" s="4" t="s">
        <v>3182</v>
      </c>
      <c r="D880" s="4" t="s">
        <v>265</v>
      </c>
      <c r="E880" s="28" t="s">
        <v>266</v>
      </c>
      <c r="F880" s="4">
        <f t="shared" si="79"/>
        <v>2</v>
      </c>
      <c r="G880" s="4" t="s">
        <v>295</v>
      </c>
      <c r="H880" s="4" t="s">
        <v>296</v>
      </c>
      <c r="I880" s="4" t="s">
        <v>3190</v>
      </c>
      <c r="J880" s="4" t="s">
        <v>1064</v>
      </c>
      <c r="L880" s="4" t="s">
        <v>312</v>
      </c>
      <c r="M880" s="4">
        <f>IF(L880="비해당","-",VLOOKUP(G880,자격증backdata!A:E,3,0))</f>
        <v>1</v>
      </c>
      <c r="N880" s="4" t="str">
        <f>IF(L880="비해당","-",VLOOKUP(G880,자격증backdata!A:E,5,0))</f>
        <v>한국사</v>
      </c>
      <c r="O880" s="4">
        <f>IF(L880="비해당","-",IF(M880=1,VLOOKUP(G880,자격증backdata!A:E,4,0),0))</f>
        <v>5</v>
      </c>
      <c r="P880" s="4">
        <f t="shared" si="80"/>
        <v>5</v>
      </c>
      <c r="Q880" s="4">
        <f t="shared" si="81"/>
        <v>5</v>
      </c>
      <c r="R880" s="4">
        <f t="shared" si="82"/>
        <v>10</v>
      </c>
      <c r="S880" s="4">
        <f t="shared" si="83"/>
        <v>0</v>
      </c>
    </row>
    <row r="881" spans="1:19" ht="39.950000000000003" customHeight="1" x14ac:dyDescent="0.3">
      <c r="A881" s="29">
        <f t="shared" si="78"/>
        <v>544</v>
      </c>
      <c r="B881" s="29" t="s">
        <v>3253</v>
      </c>
      <c r="C881" s="29" t="s">
        <v>3254</v>
      </c>
      <c r="D881" s="4" t="s">
        <v>265</v>
      </c>
      <c r="E881" s="30" t="s">
        <v>266</v>
      </c>
      <c r="F881" s="29">
        <f t="shared" si="79"/>
        <v>1</v>
      </c>
      <c r="G881" s="29" t="s">
        <v>11687</v>
      </c>
      <c r="H881" s="29" t="s">
        <v>277</v>
      </c>
      <c r="I881" s="29" t="s">
        <v>277</v>
      </c>
      <c r="J881" s="29" t="s">
        <v>277</v>
      </c>
      <c r="L881" s="29" t="s">
        <v>312</v>
      </c>
      <c r="M881" s="29">
        <f>IF(L881="비해당","-",VLOOKUP(G881,자격증backdata!A:E,3,0))</f>
        <v>0</v>
      </c>
      <c r="N881" s="29" t="str">
        <f>IF(L881="비해당","-",VLOOKUP(G881,자격증backdata!A:E,5,0))</f>
        <v>-</v>
      </c>
      <c r="O881" s="29">
        <f>IF(L881="비해당","-",IF(M881=1,VLOOKUP(G881,자격증backdata!A:E,4,0),0))</f>
        <v>0</v>
      </c>
      <c r="P881" s="29">
        <f t="shared" si="80"/>
        <v>0</v>
      </c>
      <c r="Q881" s="29">
        <f t="shared" si="81"/>
        <v>0</v>
      </c>
      <c r="R881" s="29">
        <f t="shared" si="82"/>
        <v>0</v>
      </c>
      <c r="S881" s="29">
        <f t="shared" si="83"/>
        <v>0</v>
      </c>
    </row>
    <row r="882" spans="1:19" ht="39.950000000000003" customHeight="1" x14ac:dyDescent="0.3">
      <c r="A882" s="4">
        <f t="shared" si="78"/>
        <v>545</v>
      </c>
      <c r="B882" s="4" t="s">
        <v>3259</v>
      </c>
      <c r="C882" s="4" t="s">
        <v>3260</v>
      </c>
      <c r="D882" s="4" t="s">
        <v>265</v>
      </c>
      <c r="E882" s="28" t="s">
        <v>266</v>
      </c>
      <c r="F882" s="4">
        <f t="shared" si="79"/>
        <v>1</v>
      </c>
      <c r="G882" s="4" t="s">
        <v>11687</v>
      </c>
      <c r="H882" s="4" t="s">
        <v>277</v>
      </c>
      <c r="I882" s="4" t="s">
        <v>277</v>
      </c>
      <c r="J882" s="4" t="s">
        <v>277</v>
      </c>
      <c r="L882" s="4" t="s">
        <v>312</v>
      </c>
      <c r="M882" s="4">
        <f>IF(L882="비해당","-",VLOOKUP(G882,자격증backdata!A:E,3,0))</f>
        <v>0</v>
      </c>
      <c r="N882" s="4" t="str">
        <f>IF(L882="비해당","-",VLOOKUP(G882,자격증backdata!A:E,5,0))</f>
        <v>-</v>
      </c>
      <c r="O882" s="4">
        <f>IF(L882="비해당","-",IF(M882=1,VLOOKUP(G882,자격증backdata!A:E,4,0),0))</f>
        <v>0</v>
      </c>
      <c r="P882" s="4">
        <f t="shared" si="80"/>
        <v>0</v>
      </c>
      <c r="Q882" s="4">
        <f t="shared" si="81"/>
        <v>0</v>
      </c>
      <c r="R882" s="4">
        <f t="shared" si="82"/>
        <v>0</v>
      </c>
      <c r="S882" s="4">
        <f t="shared" si="83"/>
        <v>0</v>
      </c>
    </row>
    <row r="883" spans="1:19" ht="39.950000000000003" customHeight="1" x14ac:dyDescent="0.3">
      <c r="A883" s="29">
        <f t="shared" si="78"/>
        <v>546</v>
      </c>
      <c r="B883" s="29" t="s">
        <v>3266</v>
      </c>
      <c r="C883" s="29" t="s">
        <v>3267</v>
      </c>
      <c r="D883" s="4" t="s">
        <v>265</v>
      </c>
      <c r="E883" s="30" t="s">
        <v>266</v>
      </c>
      <c r="F883" s="29">
        <f t="shared" si="79"/>
        <v>1</v>
      </c>
      <c r="G883" s="29" t="s">
        <v>1139</v>
      </c>
      <c r="H883" s="29" t="s">
        <v>3275</v>
      </c>
      <c r="I883" s="29" t="s">
        <v>277</v>
      </c>
      <c r="J883" s="29" t="s">
        <v>3276</v>
      </c>
      <c r="L883" s="29" t="s">
        <v>312</v>
      </c>
      <c r="M883" s="29">
        <f>IF(L883="비해당","-",VLOOKUP(G883,자격증backdata!A:E,3,0))</f>
        <v>0</v>
      </c>
      <c r="N883" s="29" t="str">
        <f>IF(L883="비해당","-",VLOOKUP(G883,자격증backdata!A:E,5,0))</f>
        <v>-</v>
      </c>
      <c r="O883" s="29">
        <f>IF(L883="비해당","-",IF(M883=1,VLOOKUP(G883,자격증backdata!A:E,4,0),0))</f>
        <v>0</v>
      </c>
      <c r="P883" s="29">
        <f t="shared" si="80"/>
        <v>0</v>
      </c>
      <c r="Q883" s="29">
        <f t="shared" si="81"/>
        <v>0</v>
      </c>
      <c r="R883" s="29">
        <f t="shared" si="82"/>
        <v>0</v>
      </c>
      <c r="S883" s="29">
        <f t="shared" si="83"/>
        <v>0</v>
      </c>
    </row>
    <row r="884" spans="1:19" ht="39.950000000000003" customHeight="1" x14ac:dyDescent="0.3">
      <c r="A884" s="29">
        <f t="shared" si="78"/>
        <v>546</v>
      </c>
      <c r="B884" s="29" t="s">
        <v>3266</v>
      </c>
      <c r="C884" s="29" t="s">
        <v>3267</v>
      </c>
      <c r="D884" s="4" t="s">
        <v>265</v>
      </c>
      <c r="E884" s="30" t="s">
        <v>266</v>
      </c>
      <c r="F884" s="29">
        <f t="shared" si="79"/>
        <v>2</v>
      </c>
      <c r="G884" s="29" t="s">
        <v>3277</v>
      </c>
      <c r="H884" s="29" t="s">
        <v>367</v>
      </c>
      <c r="I884" s="29" t="s">
        <v>3278</v>
      </c>
      <c r="J884" s="29" t="s">
        <v>3279</v>
      </c>
      <c r="L884" s="29" t="s">
        <v>312</v>
      </c>
      <c r="M884" s="29">
        <f>IF(L884="비해당","-",VLOOKUP(G884,자격증backdata!A:E,3,0))</f>
        <v>0</v>
      </c>
      <c r="N884" s="29" t="str">
        <f>IF(L884="비해당","-",VLOOKUP(G884,자격증backdata!A:E,5,0))</f>
        <v>-</v>
      </c>
      <c r="O884" s="29">
        <f>IF(L884="비해당","-",IF(M884=1,VLOOKUP(G884,자격증backdata!A:E,4,0),0))</f>
        <v>0</v>
      </c>
      <c r="P884" s="29">
        <f t="shared" si="80"/>
        <v>0</v>
      </c>
      <c r="Q884" s="29">
        <f t="shared" si="81"/>
        <v>0</v>
      </c>
      <c r="R884" s="29">
        <f t="shared" si="82"/>
        <v>0</v>
      </c>
      <c r="S884" s="29">
        <f t="shared" si="83"/>
        <v>0</v>
      </c>
    </row>
    <row r="885" spans="1:19" ht="39.950000000000003" customHeight="1" x14ac:dyDescent="0.3">
      <c r="A885" s="4">
        <f t="shared" si="78"/>
        <v>547</v>
      </c>
      <c r="B885" s="4" t="s">
        <v>3280</v>
      </c>
      <c r="C885" s="4" t="s">
        <v>3281</v>
      </c>
      <c r="D885" s="4" t="s">
        <v>265</v>
      </c>
      <c r="E885" s="28" t="s">
        <v>266</v>
      </c>
      <c r="F885" s="4">
        <f t="shared" si="79"/>
        <v>1</v>
      </c>
      <c r="G885" s="4" t="s">
        <v>295</v>
      </c>
      <c r="H885" s="4" t="s">
        <v>296</v>
      </c>
      <c r="I885" s="4" t="s">
        <v>3294</v>
      </c>
      <c r="J885" s="4" t="s">
        <v>421</v>
      </c>
      <c r="L885" s="4" t="s">
        <v>312</v>
      </c>
      <c r="M885" s="4">
        <f>IF(L885="비해당","-",VLOOKUP(G885,자격증backdata!A:E,3,0))</f>
        <v>1</v>
      </c>
      <c r="N885" s="4" t="str">
        <f>IF(L885="비해당","-",VLOOKUP(G885,자격증backdata!A:E,5,0))</f>
        <v>한국사</v>
      </c>
      <c r="O885" s="4">
        <f>IF(L885="비해당","-",IF(M885=1,VLOOKUP(G885,자격증backdata!A:E,4,0),0))</f>
        <v>5</v>
      </c>
      <c r="P885" s="4">
        <f t="shared" si="80"/>
        <v>5</v>
      </c>
      <c r="Q885" s="4">
        <f t="shared" si="81"/>
        <v>3</v>
      </c>
      <c r="R885" s="4">
        <f t="shared" si="82"/>
        <v>8</v>
      </c>
      <c r="S885" s="4">
        <f t="shared" si="83"/>
        <v>0</v>
      </c>
    </row>
    <row r="886" spans="1:19" ht="39.950000000000003" customHeight="1" x14ac:dyDescent="0.3">
      <c r="A886" s="4">
        <f t="shared" si="78"/>
        <v>547</v>
      </c>
      <c r="B886" s="4" t="s">
        <v>3280</v>
      </c>
      <c r="C886" s="4" t="s">
        <v>3281</v>
      </c>
      <c r="D886" s="4" t="s">
        <v>265</v>
      </c>
      <c r="E886" s="28" t="s">
        <v>266</v>
      </c>
      <c r="F886" s="4">
        <f t="shared" si="79"/>
        <v>2</v>
      </c>
      <c r="G886" s="4" t="s">
        <v>568</v>
      </c>
      <c r="H886" s="4" t="s">
        <v>459</v>
      </c>
      <c r="I886" s="4" t="s">
        <v>3295</v>
      </c>
      <c r="J886" s="4" t="s">
        <v>3296</v>
      </c>
      <c r="L886" s="4" t="s">
        <v>312</v>
      </c>
      <c r="M886" s="4">
        <f>IF(L886="비해당","-",VLOOKUP(G886,자격증backdata!A:E,3,0))</f>
        <v>1</v>
      </c>
      <c r="N886" s="4" t="str">
        <f>IF(L886="비해당","-",VLOOKUP(G886,자격증backdata!A:E,5,0))</f>
        <v>국가기술</v>
      </c>
      <c r="O886" s="4">
        <f>IF(L886="비해당","-",IF(M886=1,VLOOKUP(G886,자격증backdata!A:E,4,0),0))</f>
        <v>3</v>
      </c>
      <c r="P886" s="4">
        <f t="shared" si="80"/>
        <v>5</v>
      </c>
      <c r="Q886" s="4">
        <f t="shared" si="81"/>
        <v>3</v>
      </c>
      <c r="R886" s="4">
        <f t="shared" si="82"/>
        <v>8</v>
      </c>
      <c r="S886" s="4">
        <f t="shared" si="83"/>
        <v>0</v>
      </c>
    </row>
    <row r="887" spans="1:19" ht="39.950000000000003" customHeight="1" x14ac:dyDescent="0.3">
      <c r="A887" s="29">
        <f t="shared" si="78"/>
        <v>548</v>
      </c>
      <c r="B887" s="29" t="s">
        <v>3312</v>
      </c>
      <c r="C887" s="29" t="s">
        <v>3313</v>
      </c>
      <c r="D887" s="4" t="s">
        <v>265</v>
      </c>
      <c r="E887" s="30" t="s">
        <v>266</v>
      </c>
      <c r="F887" s="29">
        <f t="shared" si="79"/>
        <v>1</v>
      </c>
      <c r="G887" s="29" t="s">
        <v>295</v>
      </c>
      <c r="H887" s="29" t="s">
        <v>296</v>
      </c>
      <c r="I887" s="29" t="s">
        <v>3319</v>
      </c>
      <c r="J887" s="29" t="s">
        <v>1912</v>
      </c>
      <c r="L887" s="29" t="s">
        <v>312</v>
      </c>
      <c r="M887" s="29">
        <f>IF(L887="비해당","-",VLOOKUP(G887,자격증backdata!A:E,3,0))</f>
        <v>1</v>
      </c>
      <c r="N887" s="29" t="str">
        <f>IF(L887="비해당","-",VLOOKUP(G887,자격증backdata!A:E,5,0))</f>
        <v>한국사</v>
      </c>
      <c r="O887" s="29">
        <f>IF(L887="비해당","-",IF(M887=1,VLOOKUP(G887,자격증backdata!A:E,4,0),0))</f>
        <v>5</v>
      </c>
      <c r="P887" s="29">
        <f t="shared" si="80"/>
        <v>5</v>
      </c>
      <c r="Q887" s="29">
        <f t="shared" si="81"/>
        <v>5</v>
      </c>
      <c r="R887" s="29">
        <f t="shared" si="82"/>
        <v>10</v>
      </c>
      <c r="S887" s="29">
        <f t="shared" si="83"/>
        <v>0</v>
      </c>
    </row>
    <row r="888" spans="1:19" ht="39.950000000000003" customHeight="1" x14ac:dyDescent="0.3">
      <c r="A888" s="29">
        <f t="shared" si="78"/>
        <v>548</v>
      </c>
      <c r="B888" s="29" t="s">
        <v>3312</v>
      </c>
      <c r="C888" s="29" t="s">
        <v>3313</v>
      </c>
      <c r="D888" s="4" t="s">
        <v>265</v>
      </c>
      <c r="E888" s="30" t="s">
        <v>266</v>
      </c>
      <c r="F888" s="29">
        <f t="shared" si="79"/>
        <v>2</v>
      </c>
      <c r="G888" s="29" t="s">
        <v>458</v>
      </c>
      <c r="H888" s="29" t="s">
        <v>459</v>
      </c>
      <c r="I888" s="29" t="s">
        <v>3320</v>
      </c>
      <c r="J888" s="29" t="s">
        <v>3321</v>
      </c>
      <c r="L888" s="29" t="s">
        <v>312</v>
      </c>
      <c r="M888" s="29">
        <f>IF(L888="비해당","-",VLOOKUP(G888,자격증backdata!A:E,3,0))</f>
        <v>1</v>
      </c>
      <c r="N888" s="29" t="str">
        <f>IF(L888="비해당","-",VLOOKUP(G888,자격증backdata!A:E,5,0))</f>
        <v>국가기술</v>
      </c>
      <c r="O888" s="29">
        <f>IF(L888="비해당","-",IF(M888=1,VLOOKUP(G888,자격증backdata!A:E,4,0),0))</f>
        <v>5</v>
      </c>
      <c r="P888" s="29">
        <f t="shared" si="80"/>
        <v>5</v>
      </c>
      <c r="Q888" s="29">
        <f t="shared" si="81"/>
        <v>5</v>
      </c>
      <c r="R888" s="29">
        <f t="shared" si="82"/>
        <v>10</v>
      </c>
      <c r="S888" s="29">
        <f t="shared" si="83"/>
        <v>0</v>
      </c>
    </row>
    <row r="889" spans="1:19" ht="39.950000000000003" customHeight="1" x14ac:dyDescent="0.3">
      <c r="A889" s="4">
        <f t="shared" si="78"/>
        <v>549</v>
      </c>
      <c r="B889" s="4" t="s">
        <v>3323</v>
      </c>
      <c r="C889" s="4" t="s">
        <v>3324</v>
      </c>
      <c r="D889" s="4" t="s">
        <v>265</v>
      </c>
      <c r="E889" s="28" t="s">
        <v>266</v>
      </c>
      <c r="F889" s="4">
        <f t="shared" si="79"/>
        <v>1</v>
      </c>
      <c r="G889" s="4" t="s">
        <v>11687</v>
      </c>
      <c r="H889" s="4" t="s">
        <v>277</v>
      </c>
      <c r="I889" s="4" t="s">
        <v>277</v>
      </c>
      <c r="J889" s="4" t="s">
        <v>277</v>
      </c>
      <c r="L889" s="4" t="s">
        <v>312</v>
      </c>
      <c r="M889" s="4">
        <f>IF(L889="비해당","-",VLOOKUP(G889,자격증backdata!A:E,3,0))</f>
        <v>0</v>
      </c>
      <c r="N889" s="4" t="str">
        <f>IF(L889="비해당","-",VLOOKUP(G889,자격증backdata!A:E,5,0))</f>
        <v>-</v>
      </c>
      <c r="O889" s="4">
        <f>IF(L889="비해당","-",IF(M889=1,VLOOKUP(G889,자격증backdata!A:E,4,0),0))</f>
        <v>0</v>
      </c>
      <c r="P889" s="4">
        <f t="shared" si="80"/>
        <v>0</v>
      </c>
      <c r="Q889" s="4">
        <f t="shared" si="81"/>
        <v>0</v>
      </c>
      <c r="R889" s="4">
        <f t="shared" si="82"/>
        <v>0</v>
      </c>
      <c r="S889" s="4">
        <f t="shared" si="83"/>
        <v>0</v>
      </c>
    </row>
    <row r="890" spans="1:19" ht="39.950000000000003" customHeight="1" x14ac:dyDescent="0.3">
      <c r="A890" s="29">
        <f t="shared" si="78"/>
        <v>550</v>
      </c>
      <c r="B890" s="29" t="s">
        <v>3331</v>
      </c>
      <c r="C890" s="29" t="s">
        <v>3332</v>
      </c>
      <c r="D890" s="4" t="s">
        <v>265</v>
      </c>
      <c r="E890" s="30" t="s">
        <v>266</v>
      </c>
      <c r="F890" s="29">
        <f t="shared" si="79"/>
        <v>1</v>
      </c>
      <c r="G890" s="29" t="s">
        <v>11687</v>
      </c>
      <c r="H890" s="29" t="s">
        <v>277</v>
      </c>
      <c r="I890" s="29" t="s">
        <v>277</v>
      </c>
      <c r="J890" s="29" t="s">
        <v>277</v>
      </c>
      <c r="L890" s="29" t="s">
        <v>312</v>
      </c>
      <c r="M890" s="29">
        <f>IF(L890="비해당","-",VLOOKUP(G890,자격증backdata!A:E,3,0))</f>
        <v>0</v>
      </c>
      <c r="N890" s="29" t="str">
        <f>IF(L890="비해당","-",VLOOKUP(G890,자격증backdata!A:E,5,0))</f>
        <v>-</v>
      </c>
      <c r="O890" s="29">
        <f>IF(L890="비해당","-",IF(M890=1,VLOOKUP(G890,자격증backdata!A:E,4,0),0))</f>
        <v>0</v>
      </c>
      <c r="P890" s="29">
        <f t="shared" si="80"/>
        <v>0</v>
      </c>
      <c r="Q890" s="29">
        <f t="shared" si="81"/>
        <v>0</v>
      </c>
      <c r="R890" s="29">
        <f t="shared" si="82"/>
        <v>0</v>
      </c>
      <c r="S890" s="29">
        <f t="shared" si="83"/>
        <v>0</v>
      </c>
    </row>
    <row r="891" spans="1:19" ht="39.950000000000003" customHeight="1" x14ac:dyDescent="0.3">
      <c r="A891" s="4">
        <f t="shared" si="78"/>
        <v>551</v>
      </c>
      <c r="B891" s="4" t="s">
        <v>3338</v>
      </c>
      <c r="C891" s="4" t="s">
        <v>3339</v>
      </c>
      <c r="D891" s="4" t="s">
        <v>265</v>
      </c>
      <c r="E891" s="28" t="s">
        <v>266</v>
      </c>
      <c r="F891" s="4">
        <f t="shared" si="79"/>
        <v>1</v>
      </c>
      <c r="G891" s="4" t="s">
        <v>458</v>
      </c>
      <c r="H891" s="4" t="s">
        <v>459</v>
      </c>
      <c r="I891" s="4" t="s">
        <v>3348</v>
      </c>
      <c r="J891" s="4" t="s">
        <v>2039</v>
      </c>
      <c r="L891" s="4" t="s">
        <v>312</v>
      </c>
      <c r="M891" s="4">
        <f>IF(L891="비해당","-",VLOOKUP(G891,자격증backdata!A:E,3,0))</f>
        <v>1</v>
      </c>
      <c r="N891" s="4" t="str">
        <f>IF(L891="비해당","-",VLOOKUP(G891,자격증backdata!A:E,5,0))</f>
        <v>국가기술</v>
      </c>
      <c r="O891" s="4">
        <f>IF(L891="비해당","-",IF(M891=1,VLOOKUP(G891,자격증backdata!A:E,4,0),0))</f>
        <v>5</v>
      </c>
      <c r="P891" s="4">
        <f t="shared" si="80"/>
        <v>5</v>
      </c>
      <c r="Q891" s="4">
        <f t="shared" si="81"/>
        <v>5</v>
      </c>
      <c r="R891" s="4">
        <f t="shared" si="82"/>
        <v>10</v>
      </c>
      <c r="S891" s="4">
        <f t="shared" si="83"/>
        <v>0</v>
      </c>
    </row>
    <row r="892" spans="1:19" ht="39.950000000000003" customHeight="1" x14ac:dyDescent="0.3">
      <c r="A892" s="4">
        <f t="shared" si="78"/>
        <v>551</v>
      </c>
      <c r="B892" s="4" t="s">
        <v>3338</v>
      </c>
      <c r="C892" s="4" t="s">
        <v>3339</v>
      </c>
      <c r="D892" s="4" t="s">
        <v>265</v>
      </c>
      <c r="E892" s="28" t="s">
        <v>266</v>
      </c>
      <c r="F892" s="4">
        <f t="shared" si="79"/>
        <v>2</v>
      </c>
      <c r="G892" s="4" t="s">
        <v>295</v>
      </c>
      <c r="H892" s="4" t="s">
        <v>296</v>
      </c>
      <c r="I892" s="4" t="s">
        <v>3349</v>
      </c>
      <c r="J892" s="4" t="s">
        <v>1458</v>
      </c>
      <c r="L892" s="4" t="s">
        <v>312</v>
      </c>
      <c r="M892" s="4">
        <f>IF(L892="비해당","-",VLOOKUP(G892,자격증backdata!A:E,3,0))</f>
        <v>1</v>
      </c>
      <c r="N892" s="4" t="str">
        <f>IF(L892="비해당","-",VLOOKUP(G892,자격증backdata!A:E,5,0))</f>
        <v>한국사</v>
      </c>
      <c r="O892" s="4">
        <f>IF(L892="비해당","-",IF(M892=1,VLOOKUP(G892,자격증backdata!A:E,4,0),0))</f>
        <v>5</v>
      </c>
      <c r="P892" s="4">
        <f t="shared" si="80"/>
        <v>5</v>
      </c>
      <c r="Q892" s="4">
        <f t="shared" si="81"/>
        <v>5</v>
      </c>
      <c r="R892" s="4">
        <f t="shared" si="82"/>
        <v>10</v>
      </c>
      <c r="S892" s="4">
        <f t="shared" si="83"/>
        <v>0</v>
      </c>
    </row>
    <row r="893" spans="1:19" ht="39.950000000000003" customHeight="1" x14ac:dyDescent="0.3">
      <c r="A893" s="29">
        <f t="shared" si="78"/>
        <v>552</v>
      </c>
      <c r="B893" s="29" t="s">
        <v>3360</v>
      </c>
      <c r="C893" s="29" t="s">
        <v>3361</v>
      </c>
      <c r="D893" s="4" t="s">
        <v>265</v>
      </c>
      <c r="E893" s="30" t="s">
        <v>266</v>
      </c>
      <c r="F893" s="29">
        <f t="shared" si="79"/>
        <v>1</v>
      </c>
      <c r="G893" s="29" t="s">
        <v>295</v>
      </c>
      <c r="H893" s="29" t="s">
        <v>296</v>
      </c>
      <c r="I893" s="29" t="s">
        <v>3368</v>
      </c>
      <c r="J893" s="29" t="s">
        <v>627</v>
      </c>
      <c r="L893" s="29" t="s">
        <v>312</v>
      </c>
      <c r="M893" s="29">
        <f>IF(L893="비해당","-",VLOOKUP(G893,자격증backdata!A:E,3,0))</f>
        <v>1</v>
      </c>
      <c r="N893" s="29" t="str">
        <f>IF(L893="비해당","-",VLOOKUP(G893,자격증backdata!A:E,5,0))</f>
        <v>한국사</v>
      </c>
      <c r="O893" s="29">
        <f>IF(L893="비해당","-",IF(M893=1,VLOOKUP(G893,자격증backdata!A:E,4,0),0))</f>
        <v>5</v>
      </c>
      <c r="P893" s="29">
        <f t="shared" si="80"/>
        <v>5</v>
      </c>
      <c r="Q893" s="29">
        <f t="shared" si="81"/>
        <v>0</v>
      </c>
      <c r="R893" s="29">
        <f t="shared" si="82"/>
        <v>5</v>
      </c>
      <c r="S893" s="29">
        <f t="shared" si="83"/>
        <v>0</v>
      </c>
    </row>
    <row r="894" spans="1:19" ht="39.950000000000003" customHeight="1" x14ac:dyDescent="0.3">
      <c r="A894" s="4">
        <f t="shared" si="78"/>
        <v>553</v>
      </c>
      <c r="B894" s="4" t="s">
        <v>3370</v>
      </c>
      <c r="C894" s="4" t="s">
        <v>3371</v>
      </c>
      <c r="D894" s="4" t="s">
        <v>265</v>
      </c>
      <c r="E894" s="28" t="s">
        <v>266</v>
      </c>
      <c r="F894" s="4">
        <f t="shared" si="79"/>
        <v>1</v>
      </c>
      <c r="G894" s="4" t="s">
        <v>295</v>
      </c>
      <c r="H894" s="4" t="s">
        <v>296</v>
      </c>
      <c r="I894" s="4" t="s">
        <v>3381</v>
      </c>
      <c r="J894" s="4" t="s">
        <v>1912</v>
      </c>
      <c r="L894" s="4" t="s">
        <v>312</v>
      </c>
      <c r="M894" s="4">
        <f>IF(L894="비해당","-",VLOOKUP(G894,자격증backdata!A:E,3,0))</f>
        <v>1</v>
      </c>
      <c r="N894" s="4" t="str">
        <f>IF(L894="비해당","-",VLOOKUP(G894,자격증backdata!A:E,5,0))</f>
        <v>한국사</v>
      </c>
      <c r="O894" s="4">
        <f>IF(L894="비해당","-",IF(M894=1,VLOOKUP(G894,자격증backdata!A:E,4,0),0))</f>
        <v>5</v>
      </c>
      <c r="P894" s="4">
        <f t="shared" si="80"/>
        <v>5</v>
      </c>
      <c r="Q894" s="4">
        <f t="shared" si="81"/>
        <v>5</v>
      </c>
      <c r="R894" s="4">
        <f t="shared" si="82"/>
        <v>10</v>
      </c>
      <c r="S894" s="4">
        <f t="shared" si="83"/>
        <v>0</v>
      </c>
    </row>
    <row r="895" spans="1:19" ht="39.950000000000003" customHeight="1" x14ac:dyDescent="0.3">
      <c r="A895" s="4">
        <f t="shared" si="78"/>
        <v>553</v>
      </c>
      <c r="B895" s="4" t="s">
        <v>3370</v>
      </c>
      <c r="C895" s="4" t="s">
        <v>3371</v>
      </c>
      <c r="D895" s="4" t="s">
        <v>265</v>
      </c>
      <c r="E895" s="28" t="s">
        <v>266</v>
      </c>
      <c r="F895" s="4">
        <f t="shared" si="79"/>
        <v>2</v>
      </c>
      <c r="G895" s="4" t="s">
        <v>2324</v>
      </c>
      <c r="H895" s="4" t="s">
        <v>367</v>
      </c>
      <c r="I895" s="4" t="s">
        <v>3382</v>
      </c>
      <c r="J895" s="4" t="s">
        <v>3383</v>
      </c>
      <c r="L895" s="4" t="s">
        <v>312</v>
      </c>
      <c r="M895" s="4">
        <f>IF(L895="비해당","-",VLOOKUP(G895,자격증backdata!A:E,3,0))</f>
        <v>1</v>
      </c>
      <c r="N895" s="4" t="str">
        <f>IF(L895="비해당","-",VLOOKUP(G895,자격증backdata!A:E,5,0))</f>
        <v>국가기술</v>
      </c>
      <c r="O895" s="4">
        <f>IF(L895="비해당","-",IF(M895=1,VLOOKUP(G895,자격증backdata!A:E,4,0),0))</f>
        <v>5</v>
      </c>
      <c r="P895" s="4">
        <f t="shared" si="80"/>
        <v>5</v>
      </c>
      <c r="Q895" s="4">
        <f t="shared" si="81"/>
        <v>5</v>
      </c>
      <c r="R895" s="4">
        <f t="shared" si="82"/>
        <v>10</v>
      </c>
      <c r="S895" s="4">
        <f t="shared" si="83"/>
        <v>0</v>
      </c>
    </row>
    <row r="896" spans="1:19" ht="39.950000000000003" customHeight="1" x14ac:dyDescent="0.3">
      <c r="A896" s="29">
        <f t="shared" si="78"/>
        <v>554</v>
      </c>
      <c r="B896" s="29" t="s">
        <v>3425</v>
      </c>
      <c r="C896" s="29" t="s">
        <v>3426</v>
      </c>
      <c r="D896" s="4" t="s">
        <v>265</v>
      </c>
      <c r="E896" s="30" t="s">
        <v>266</v>
      </c>
      <c r="F896" s="29">
        <f t="shared" si="79"/>
        <v>1</v>
      </c>
      <c r="G896" s="29" t="s">
        <v>612</v>
      </c>
      <c r="H896" s="29" t="s">
        <v>296</v>
      </c>
      <c r="I896" s="29" t="s">
        <v>3432</v>
      </c>
      <c r="J896" s="29" t="s">
        <v>805</v>
      </c>
      <c r="L896" s="29" t="s">
        <v>312</v>
      </c>
      <c r="M896" s="29">
        <f>IF(L896="비해당","-",VLOOKUP(G896,자격증backdata!A:E,3,0))</f>
        <v>1</v>
      </c>
      <c r="N896" s="29" t="str">
        <f>IF(L896="비해당","-",VLOOKUP(G896,자격증backdata!A:E,5,0))</f>
        <v>한국사</v>
      </c>
      <c r="O896" s="29">
        <f>IF(L896="비해당","-",IF(M896=1,VLOOKUP(G896,자격증backdata!A:E,4,0),0))</f>
        <v>1</v>
      </c>
      <c r="P896" s="29">
        <f t="shared" si="80"/>
        <v>1</v>
      </c>
      <c r="Q896" s="29">
        <f t="shared" si="81"/>
        <v>3</v>
      </c>
      <c r="R896" s="29">
        <f t="shared" si="82"/>
        <v>4</v>
      </c>
      <c r="S896" s="29">
        <f t="shared" si="83"/>
        <v>0</v>
      </c>
    </row>
    <row r="897" spans="1:19" ht="39.950000000000003" customHeight="1" x14ac:dyDescent="0.3">
      <c r="A897" s="29">
        <f t="shared" si="78"/>
        <v>554</v>
      </c>
      <c r="B897" s="29" t="s">
        <v>3425</v>
      </c>
      <c r="C897" s="29" t="s">
        <v>3426</v>
      </c>
      <c r="D897" s="4" t="s">
        <v>265</v>
      </c>
      <c r="E897" s="30" t="s">
        <v>266</v>
      </c>
      <c r="F897" s="29">
        <f t="shared" si="79"/>
        <v>2</v>
      </c>
      <c r="G897" s="29" t="s">
        <v>568</v>
      </c>
      <c r="H897" s="29" t="s">
        <v>459</v>
      </c>
      <c r="I897" s="29" t="s">
        <v>3433</v>
      </c>
      <c r="J897" s="29" t="s">
        <v>3434</v>
      </c>
      <c r="L897" s="29" t="s">
        <v>312</v>
      </c>
      <c r="M897" s="29">
        <f>IF(L897="비해당","-",VLOOKUP(G897,자격증backdata!A:E,3,0))</f>
        <v>1</v>
      </c>
      <c r="N897" s="29" t="str">
        <f>IF(L897="비해당","-",VLOOKUP(G897,자격증backdata!A:E,5,0))</f>
        <v>국가기술</v>
      </c>
      <c r="O897" s="29">
        <f>IF(L897="비해당","-",IF(M897=1,VLOOKUP(G897,자격증backdata!A:E,4,0),0))</f>
        <v>3</v>
      </c>
      <c r="P897" s="29">
        <f t="shared" si="80"/>
        <v>1</v>
      </c>
      <c r="Q897" s="29">
        <f t="shared" si="81"/>
        <v>3</v>
      </c>
      <c r="R897" s="29">
        <f t="shared" si="82"/>
        <v>4</v>
      </c>
      <c r="S897" s="29">
        <f t="shared" si="83"/>
        <v>0</v>
      </c>
    </row>
    <row r="898" spans="1:19" ht="39.950000000000003" customHeight="1" x14ac:dyDescent="0.3">
      <c r="A898" s="4">
        <f t="shared" si="78"/>
        <v>555</v>
      </c>
      <c r="B898" s="4" t="s">
        <v>3453</v>
      </c>
      <c r="C898" s="4" t="s">
        <v>3454</v>
      </c>
      <c r="D898" s="4" t="s">
        <v>265</v>
      </c>
      <c r="E898" s="28" t="s">
        <v>266</v>
      </c>
      <c r="F898" s="4">
        <f t="shared" si="79"/>
        <v>1</v>
      </c>
      <c r="G898" s="4" t="s">
        <v>2655</v>
      </c>
      <c r="H898" s="4" t="s">
        <v>835</v>
      </c>
      <c r="I898" s="4" t="s">
        <v>3462</v>
      </c>
      <c r="J898" s="4" t="s">
        <v>3463</v>
      </c>
      <c r="L898" s="4" t="s">
        <v>312</v>
      </c>
      <c r="M898" s="4">
        <f>IF(L898="비해당","-",VLOOKUP(G898,자격증backdata!A:E,3,0))</f>
        <v>0</v>
      </c>
      <c r="N898" s="4" t="str">
        <f>IF(L898="비해당","-",VLOOKUP(G898,자격증backdata!A:E,5,0))</f>
        <v>-</v>
      </c>
      <c r="O898" s="4">
        <f>IF(L898="비해당","-",IF(M898=1,VLOOKUP(G898,자격증backdata!A:E,4,0),0))</f>
        <v>0</v>
      </c>
      <c r="P898" s="4">
        <f t="shared" si="80"/>
        <v>0</v>
      </c>
      <c r="Q898" s="4">
        <f t="shared" si="81"/>
        <v>0</v>
      </c>
      <c r="R898" s="4">
        <f t="shared" si="82"/>
        <v>0</v>
      </c>
      <c r="S898" s="4">
        <f t="shared" si="83"/>
        <v>0</v>
      </c>
    </row>
    <row r="899" spans="1:19" ht="39.950000000000003" customHeight="1" x14ac:dyDescent="0.3">
      <c r="A899" s="29">
        <f t="shared" ref="A899:A962" si="84">IF(B899=B898,A898,SUM(A898,1))</f>
        <v>556</v>
      </c>
      <c r="B899" s="29" t="s">
        <v>3464</v>
      </c>
      <c r="C899" s="29" t="s">
        <v>3465</v>
      </c>
      <c r="D899" s="4" t="s">
        <v>265</v>
      </c>
      <c r="E899" s="30" t="s">
        <v>266</v>
      </c>
      <c r="F899" s="29">
        <f t="shared" ref="F899:F962" si="85">IF(B899=B898,SUM(F898,1),1)</f>
        <v>1</v>
      </c>
      <c r="G899" s="29" t="s">
        <v>295</v>
      </c>
      <c r="H899" s="29" t="s">
        <v>296</v>
      </c>
      <c r="I899" s="29" t="s">
        <v>3472</v>
      </c>
      <c r="J899" s="29" t="s">
        <v>463</v>
      </c>
      <c r="L899" s="29" t="s">
        <v>312</v>
      </c>
      <c r="M899" s="29">
        <f>IF(L899="비해당","-",VLOOKUP(G899,자격증backdata!A:E,3,0))</f>
        <v>1</v>
      </c>
      <c r="N899" s="29" t="str">
        <f>IF(L899="비해당","-",VLOOKUP(G899,자격증backdata!A:E,5,0))</f>
        <v>한국사</v>
      </c>
      <c r="O899" s="29">
        <f>IF(L899="비해당","-",IF(M899=1,VLOOKUP(G899,자격증backdata!A:E,4,0),0))</f>
        <v>5</v>
      </c>
      <c r="P899" s="29">
        <f t="shared" ref="P899:P962" si="86">_xlfn.MAXIFS(O:O,B:B,B899,N:N,"한국사")</f>
        <v>5</v>
      </c>
      <c r="Q899" s="29">
        <f t="shared" ref="Q899:Q962" si="87">_xlfn.MAXIFS(O:O,B:B,B899,N:N,"국가기술")</f>
        <v>3</v>
      </c>
      <c r="R899" s="29">
        <f t="shared" ref="R899:R962" si="88">SUM(P899:Q899)</f>
        <v>8</v>
      </c>
      <c r="S899" s="29">
        <f t="shared" ref="S899:S962" si="89">_xlfn.MAXIFS(O:O,B:B,B899,N:N,"전문분야")</f>
        <v>0</v>
      </c>
    </row>
    <row r="900" spans="1:19" ht="39.950000000000003" customHeight="1" x14ac:dyDescent="0.3">
      <c r="A900" s="29">
        <f t="shared" si="84"/>
        <v>556</v>
      </c>
      <c r="B900" s="29" t="s">
        <v>3464</v>
      </c>
      <c r="C900" s="29" t="s">
        <v>3465</v>
      </c>
      <c r="D900" s="4" t="s">
        <v>265</v>
      </c>
      <c r="E900" s="30" t="s">
        <v>266</v>
      </c>
      <c r="F900" s="29">
        <f t="shared" si="85"/>
        <v>2</v>
      </c>
      <c r="G900" s="29" t="s">
        <v>568</v>
      </c>
      <c r="H900" s="29" t="s">
        <v>459</v>
      </c>
      <c r="I900" s="29" t="s">
        <v>3473</v>
      </c>
      <c r="J900" s="29" t="s">
        <v>1154</v>
      </c>
      <c r="L900" s="29" t="s">
        <v>312</v>
      </c>
      <c r="M900" s="29">
        <f>IF(L900="비해당","-",VLOOKUP(G900,자격증backdata!A:E,3,0))</f>
        <v>1</v>
      </c>
      <c r="N900" s="29" t="str">
        <f>IF(L900="비해당","-",VLOOKUP(G900,자격증backdata!A:E,5,0))</f>
        <v>국가기술</v>
      </c>
      <c r="O900" s="29">
        <f>IF(L900="비해당","-",IF(M900=1,VLOOKUP(G900,자격증backdata!A:E,4,0),0))</f>
        <v>3</v>
      </c>
      <c r="P900" s="29">
        <f t="shared" si="86"/>
        <v>5</v>
      </c>
      <c r="Q900" s="29">
        <f t="shared" si="87"/>
        <v>3</v>
      </c>
      <c r="R900" s="29">
        <f t="shared" si="88"/>
        <v>8</v>
      </c>
      <c r="S900" s="29">
        <f t="shared" si="89"/>
        <v>0</v>
      </c>
    </row>
    <row r="901" spans="1:19" ht="39.950000000000003" customHeight="1" x14ac:dyDescent="0.3">
      <c r="A901" s="4">
        <f t="shared" si="84"/>
        <v>557</v>
      </c>
      <c r="B901" s="4" t="s">
        <v>3491</v>
      </c>
      <c r="C901" s="4" t="s">
        <v>3492</v>
      </c>
      <c r="D901" s="4" t="s">
        <v>265</v>
      </c>
      <c r="E901" s="28" t="s">
        <v>266</v>
      </c>
      <c r="F901" s="4">
        <f t="shared" si="85"/>
        <v>1</v>
      </c>
      <c r="G901" s="4" t="s">
        <v>803</v>
      </c>
      <c r="H901" s="4" t="s">
        <v>296</v>
      </c>
      <c r="I901" s="4" t="s">
        <v>3499</v>
      </c>
      <c r="J901" s="4" t="s">
        <v>3500</v>
      </c>
      <c r="L901" s="4" t="s">
        <v>312</v>
      </c>
      <c r="M901" s="4">
        <f>IF(L901="비해당","-",VLOOKUP(G901,자격증backdata!A:E,3,0))</f>
        <v>1</v>
      </c>
      <c r="N901" s="4" t="str">
        <f>IF(L901="비해당","-",VLOOKUP(G901,자격증backdata!A:E,5,0))</f>
        <v>한국사</v>
      </c>
      <c r="O901" s="4">
        <f>IF(L901="비해당","-",IF(M901=1,VLOOKUP(G901,자격증backdata!A:E,4,0),0))</f>
        <v>3</v>
      </c>
      <c r="P901" s="4">
        <f t="shared" si="86"/>
        <v>3</v>
      </c>
      <c r="Q901" s="4">
        <f t="shared" si="87"/>
        <v>0</v>
      </c>
      <c r="R901" s="4">
        <f t="shared" si="88"/>
        <v>3</v>
      </c>
      <c r="S901" s="4">
        <f t="shared" si="89"/>
        <v>0</v>
      </c>
    </row>
    <row r="902" spans="1:19" ht="39.950000000000003" customHeight="1" x14ac:dyDescent="0.3">
      <c r="A902" s="4">
        <f t="shared" si="84"/>
        <v>557</v>
      </c>
      <c r="B902" s="4" t="s">
        <v>3491</v>
      </c>
      <c r="C902" s="4" t="s">
        <v>3492</v>
      </c>
      <c r="D902" s="4" t="s">
        <v>265</v>
      </c>
      <c r="E902" s="28" t="s">
        <v>266</v>
      </c>
      <c r="F902" s="4">
        <f t="shared" si="85"/>
        <v>2</v>
      </c>
      <c r="G902" s="4" t="s">
        <v>3501</v>
      </c>
      <c r="H902" s="4" t="s">
        <v>835</v>
      </c>
      <c r="I902" s="4" t="s">
        <v>3502</v>
      </c>
      <c r="J902" s="4" t="s">
        <v>3503</v>
      </c>
      <c r="L902" s="4" t="s">
        <v>312</v>
      </c>
      <c r="M902" s="4">
        <f>IF(L902="비해당","-",VLOOKUP(G902,자격증backdata!A:E,3,0))</f>
        <v>0</v>
      </c>
      <c r="N902" s="4" t="str">
        <f>IF(L902="비해당","-",VLOOKUP(G902,자격증backdata!A:E,5,0))</f>
        <v>-</v>
      </c>
      <c r="O902" s="4">
        <f>IF(L902="비해당","-",IF(M902=1,VLOOKUP(G902,자격증backdata!A:E,4,0),0))</f>
        <v>0</v>
      </c>
      <c r="P902" s="4">
        <f t="shared" si="86"/>
        <v>3</v>
      </c>
      <c r="Q902" s="4">
        <f t="shared" si="87"/>
        <v>0</v>
      </c>
      <c r="R902" s="4">
        <f t="shared" si="88"/>
        <v>3</v>
      </c>
      <c r="S902" s="4">
        <f t="shared" si="89"/>
        <v>0</v>
      </c>
    </row>
    <row r="903" spans="1:19" ht="39.950000000000003" customHeight="1" x14ac:dyDescent="0.3">
      <c r="A903" s="29">
        <f t="shared" si="84"/>
        <v>558</v>
      </c>
      <c r="B903" s="29" t="s">
        <v>3534</v>
      </c>
      <c r="C903" s="29" t="s">
        <v>3535</v>
      </c>
      <c r="D903" s="4" t="s">
        <v>265</v>
      </c>
      <c r="E903" s="30" t="s">
        <v>266</v>
      </c>
      <c r="F903" s="29">
        <f t="shared" si="85"/>
        <v>1</v>
      </c>
      <c r="G903" s="29" t="s">
        <v>11687</v>
      </c>
      <c r="H903" s="29" t="s">
        <v>277</v>
      </c>
      <c r="I903" s="29" t="s">
        <v>277</v>
      </c>
      <c r="J903" s="29" t="s">
        <v>277</v>
      </c>
      <c r="L903" s="29" t="s">
        <v>312</v>
      </c>
      <c r="M903" s="29">
        <f>IF(L903="비해당","-",VLOOKUP(G903,자격증backdata!A:E,3,0))</f>
        <v>0</v>
      </c>
      <c r="N903" s="29" t="str">
        <f>IF(L903="비해당","-",VLOOKUP(G903,자격증backdata!A:E,5,0))</f>
        <v>-</v>
      </c>
      <c r="O903" s="29">
        <f>IF(L903="비해당","-",IF(M903=1,VLOOKUP(G903,자격증backdata!A:E,4,0),0))</f>
        <v>0</v>
      </c>
      <c r="P903" s="29">
        <f t="shared" si="86"/>
        <v>0</v>
      </c>
      <c r="Q903" s="29">
        <f t="shared" si="87"/>
        <v>0</v>
      </c>
      <c r="R903" s="29">
        <f t="shared" si="88"/>
        <v>0</v>
      </c>
      <c r="S903" s="29">
        <f t="shared" si="89"/>
        <v>0</v>
      </c>
    </row>
    <row r="904" spans="1:19" ht="39.950000000000003" customHeight="1" x14ac:dyDescent="0.3">
      <c r="A904" s="4">
        <f t="shared" si="84"/>
        <v>559</v>
      </c>
      <c r="B904" s="4" t="s">
        <v>3548</v>
      </c>
      <c r="C904" s="4" t="s">
        <v>3549</v>
      </c>
      <c r="D904" s="4" t="s">
        <v>265</v>
      </c>
      <c r="E904" s="28" t="s">
        <v>266</v>
      </c>
      <c r="F904" s="4">
        <f t="shared" si="85"/>
        <v>1</v>
      </c>
      <c r="G904" s="4" t="s">
        <v>11687</v>
      </c>
      <c r="H904" s="4" t="s">
        <v>277</v>
      </c>
      <c r="I904" s="4" t="s">
        <v>277</v>
      </c>
      <c r="J904" s="4" t="s">
        <v>277</v>
      </c>
      <c r="L904" s="4" t="s">
        <v>312</v>
      </c>
      <c r="M904" s="4">
        <f>IF(L904="비해당","-",VLOOKUP(G904,자격증backdata!A:E,3,0))</f>
        <v>0</v>
      </c>
      <c r="N904" s="4" t="str">
        <f>IF(L904="비해당","-",VLOOKUP(G904,자격증backdata!A:E,5,0))</f>
        <v>-</v>
      </c>
      <c r="O904" s="4">
        <f>IF(L904="비해당","-",IF(M904=1,VLOOKUP(G904,자격증backdata!A:E,4,0),0))</f>
        <v>0</v>
      </c>
      <c r="P904" s="4">
        <f t="shared" si="86"/>
        <v>0</v>
      </c>
      <c r="Q904" s="4">
        <f t="shared" si="87"/>
        <v>0</v>
      </c>
      <c r="R904" s="4">
        <f t="shared" si="88"/>
        <v>0</v>
      </c>
      <c r="S904" s="4">
        <f t="shared" si="89"/>
        <v>0</v>
      </c>
    </row>
    <row r="905" spans="1:19" ht="39.950000000000003" customHeight="1" x14ac:dyDescent="0.3">
      <c r="A905" s="29">
        <f t="shared" si="84"/>
        <v>560</v>
      </c>
      <c r="B905" s="29" t="s">
        <v>3591</v>
      </c>
      <c r="C905" s="29" t="s">
        <v>3549</v>
      </c>
      <c r="D905" s="4" t="s">
        <v>265</v>
      </c>
      <c r="E905" s="30" t="s">
        <v>266</v>
      </c>
      <c r="F905" s="29">
        <f t="shared" si="85"/>
        <v>1</v>
      </c>
      <c r="G905" s="29" t="s">
        <v>295</v>
      </c>
      <c r="H905" s="29" t="s">
        <v>296</v>
      </c>
      <c r="I905" s="29" t="s">
        <v>3597</v>
      </c>
      <c r="J905" s="29" t="s">
        <v>627</v>
      </c>
      <c r="L905" s="29" t="s">
        <v>312</v>
      </c>
      <c r="M905" s="29">
        <f>IF(L905="비해당","-",VLOOKUP(G905,자격증backdata!A:E,3,0))</f>
        <v>1</v>
      </c>
      <c r="N905" s="29" t="str">
        <f>IF(L905="비해당","-",VLOOKUP(G905,자격증backdata!A:E,5,0))</f>
        <v>한국사</v>
      </c>
      <c r="O905" s="29">
        <f>IF(L905="비해당","-",IF(M905=1,VLOOKUP(G905,자격증backdata!A:E,4,0),0))</f>
        <v>5</v>
      </c>
      <c r="P905" s="29">
        <f t="shared" si="86"/>
        <v>5</v>
      </c>
      <c r="Q905" s="29">
        <f t="shared" si="87"/>
        <v>5</v>
      </c>
      <c r="R905" s="29">
        <f t="shared" si="88"/>
        <v>10</v>
      </c>
      <c r="S905" s="29">
        <f t="shared" si="89"/>
        <v>0</v>
      </c>
    </row>
    <row r="906" spans="1:19" ht="39.950000000000003" customHeight="1" x14ac:dyDescent="0.3">
      <c r="A906" s="29">
        <f t="shared" si="84"/>
        <v>560</v>
      </c>
      <c r="B906" s="29" t="s">
        <v>3591</v>
      </c>
      <c r="C906" s="29" t="s">
        <v>3549</v>
      </c>
      <c r="D906" s="4" t="s">
        <v>265</v>
      </c>
      <c r="E906" s="30" t="s">
        <v>266</v>
      </c>
      <c r="F906" s="29">
        <f t="shared" si="85"/>
        <v>2</v>
      </c>
      <c r="G906" s="29" t="s">
        <v>291</v>
      </c>
      <c r="H906" s="29" t="s">
        <v>292</v>
      </c>
      <c r="I906" s="29" t="s">
        <v>3598</v>
      </c>
      <c r="J906" s="29" t="s">
        <v>3599</v>
      </c>
      <c r="L906" s="29" t="s">
        <v>312</v>
      </c>
      <c r="M906" s="29">
        <f>IF(L906="비해당","-",VLOOKUP(G906,자격증backdata!A:E,3,0))</f>
        <v>1</v>
      </c>
      <c r="N906" s="29" t="str">
        <f>IF(L906="비해당","-",VLOOKUP(G906,자격증backdata!A:E,5,0))</f>
        <v>국가기술</v>
      </c>
      <c r="O906" s="29">
        <f>IF(L906="비해당","-",IF(M906=1,VLOOKUP(G906,자격증backdata!A:E,4,0),0))</f>
        <v>5</v>
      </c>
      <c r="P906" s="29">
        <f t="shared" si="86"/>
        <v>5</v>
      </c>
      <c r="Q906" s="29">
        <f t="shared" si="87"/>
        <v>5</v>
      </c>
      <c r="R906" s="29">
        <f t="shared" si="88"/>
        <v>10</v>
      </c>
      <c r="S906" s="29">
        <f t="shared" si="89"/>
        <v>0</v>
      </c>
    </row>
    <row r="907" spans="1:19" ht="39.950000000000003" customHeight="1" x14ac:dyDescent="0.3">
      <c r="A907" s="4">
        <f t="shared" si="84"/>
        <v>561</v>
      </c>
      <c r="B907" s="4" t="s">
        <v>3602</v>
      </c>
      <c r="C907" s="4" t="s">
        <v>3603</v>
      </c>
      <c r="D907" s="4" t="s">
        <v>265</v>
      </c>
      <c r="E907" s="28" t="s">
        <v>266</v>
      </c>
      <c r="F907" s="4">
        <f t="shared" si="85"/>
        <v>1</v>
      </c>
      <c r="G907" s="4" t="s">
        <v>295</v>
      </c>
      <c r="H907" s="4" t="s">
        <v>3611</v>
      </c>
      <c r="I907" s="4" t="s">
        <v>3612</v>
      </c>
      <c r="J907" s="4" t="s">
        <v>1603</v>
      </c>
      <c r="L907" s="4" t="s">
        <v>312</v>
      </c>
      <c r="M907" s="4">
        <f>IF(L907="비해당","-",VLOOKUP(G907,자격증backdata!A:E,3,0))</f>
        <v>1</v>
      </c>
      <c r="N907" s="4" t="str">
        <f>IF(L907="비해당","-",VLOOKUP(G907,자격증backdata!A:E,5,0))</f>
        <v>한국사</v>
      </c>
      <c r="O907" s="4">
        <f>IF(L907="비해당","-",IF(M907=1,VLOOKUP(G907,자격증backdata!A:E,4,0),0))</f>
        <v>5</v>
      </c>
      <c r="P907" s="4">
        <f t="shared" si="86"/>
        <v>5</v>
      </c>
      <c r="Q907" s="4">
        <f t="shared" si="87"/>
        <v>5</v>
      </c>
      <c r="R907" s="4">
        <f t="shared" si="88"/>
        <v>10</v>
      </c>
      <c r="S907" s="4">
        <f t="shared" si="89"/>
        <v>0</v>
      </c>
    </row>
    <row r="908" spans="1:19" ht="39.950000000000003" customHeight="1" x14ac:dyDescent="0.3">
      <c r="A908" s="4">
        <f t="shared" si="84"/>
        <v>561</v>
      </c>
      <c r="B908" s="4" t="s">
        <v>3602</v>
      </c>
      <c r="C908" s="4" t="s">
        <v>3603</v>
      </c>
      <c r="D908" s="4" t="s">
        <v>265</v>
      </c>
      <c r="E908" s="28" t="s">
        <v>266</v>
      </c>
      <c r="F908" s="4">
        <f t="shared" si="85"/>
        <v>2</v>
      </c>
      <c r="G908" s="4" t="s">
        <v>458</v>
      </c>
      <c r="H908" s="4" t="s">
        <v>459</v>
      </c>
      <c r="I908" s="4" t="s">
        <v>3613</v>
      </c>
      <c r="J908" s="4" t="s">
        <v>3614</v>
      </c>
      <c r="L908" s="4" t="s">
        <v>312</v>
      </c>
      <c r="M908" s="4">
        <f>IF(L908="비해당","-",VLOOKUP(G908,자격증backdata!A:E,3,0))</f>
        <v>1</v>
      </c>
      <c r="N908" s="4" t="str">
        <f>IF(L908="비해당","-",VLOOKUP(G908,자격증backdata!A:E,5,0))</f>
        <v>국가기술</v>
      </c>
      <c r="O908" s="4">
        <f>IF(L908="비해당","-",IF(M908=1,VLOOKUP(G908,자격증backdata!A:E,4,0),0))</f>
        <v>5</v>
      </c>
      <c r="P908" s="4">
        <f t="shared" si="86"/>
        <v>5</v>
      </c>
      <c r="Q908" s="4">
        <f t="shared" si="87"/>
        <v>5</v>
      </c>
      <c r="R908" s="4">
        <f t="shared" si="88"/>
        <v>10</v>
      </c>
      <c r="S908" s="4">
        <f t="shared" si="89"/>
        <v>0</v>
      </c>
    </row>
    <row r="909" spans="1:19" ht="39.950000000000003" customHeight="1" x14ac:dyDescent="0.3">
      <c r="A909" s="29">
        <f t="shared" si="84"/>
        <v>562</v>
      </c>
      <c r="B909" s="29" t="s">
        <v>3616</v>
      </c>
      <c r="C909" s="29" t="s">
        <v>3617</v>
      </c>
      <c r="D909" s="4" t="s">
        <v>265</v>
      </c>
      <c r="E909" s="30" t="s">
        <v>266</v>
      </c>
      <c r="F909" s="29">
        <f t="shared" si="85"/>
        <v>1</v>
      </c>
      <c r="G909" s="29" t="s">
        <v>1500</v>
      </c>
      <c r="H909" s="29" t="s">
        <v>367</v>
      </c>
      <c r="I909" s="29" t="s">
        <v>3640</v>
      </c>
      <c r="J909" s="29" t="s">
        <v>3641</v>
      </c>
      <c r="L909" s="29" t="s">
        <v>312</v>
      </c>
      <c r="M909" s="29">
        <f>IF(L909="비해당","-",VLOOKUP(G909,자격증backdata!A:E,3,0))</f>
        <v>1</v>
      </c>
      <c r="N909" s="29" t="str">
        <f>IF(L909="비해당","-",VLOOKUP(G909,자격증backdata!A:E,5,0))</f>
        <v>국가기술</v>
      </c>
      <c r="O909" s="29">
        <f>IF(L909="비해당","-",IF(M909=1,VLOOKUP(G909,자격증backdata!A:E,4,0),0))</f>
        <v>5</v>
      </c>
      <c r="P909" s="29">
        <f t="shared" si="86"/>
        <v>0</v>
      </c>
      <c r="Q909" s="29">
        <f t="shared" si="87"/>
        <v>5</v>
      </c>
      <c r="R909" s="29">
        <f t="shared" si="88"/>
        <v>5</v>
      </c>
      <c r="S909" s="29">
        <f t="shared" si="89"/>
        <v>0</v>
      </c>
    </row>
    <row r="910" spans="1:19" ht="39.950000000000003" customHeight="1" x14ac:dyDescent="0.3">
      <c r="A910" s="4">
        <f t="shared" si="84"/>
        <v>563</v>
      </c>
      <c r="B910" s="4" t="s">
        <v>3668</v>
      </c>
      <c r="C910" s="4" t="s">
        <v>3669</v>
      </c>
      <c r="D910" s="4" t="s">
        <v>265</v>
      </c>
      <c r="E910" s="28" t="s">
        <v>266</v>
      </c>
      <c r="F910" s="4">
        <f t="shared" si="85"/>
        <v>1</v>
      </c>
      <c r="G910" s="4" t="s">
        <v>647</v>
      </c>
      <c r="H910" s="4" t="s">
        <v>648</v>
      </c>
      <c r="I910" s="4" t="s">
        <v>3676</v>
      </c>
      <c r="J910" s="4" t="s">
        <v>3677</v>
      </c>
      <c r="L910" s="4" t="s">
        <v>312</v>
      </c>
      <c r="M910" s="4">
        <f>IF(L910="비해당","-",VLOOKUP(G910,자격증backdata!A:E,3,0))</f>
        <v>0</v>
      </c>
      <c r="N910" s="4" t="str">
        <f>IF(L910="비해당","-",VLOOKUP(G910,자격증backdata!A:E,5,0))</f>
        <v>-</v>
      </c>
      <c r="O910" s="4">
        <f>IF(L910="비해당","-",IF(M910=1,VLOOKUP(G910,자격증backdata!A:E,4,0),0))</f>
        <v>0</v>
      </c>
      <c r="P910" s="4">
        <f t="shared" si="86"/>
        <v>0</v>
      </c>
      <c r="Q910" s="4">
        <f t="shared" si="87"/>
        <v>3</v>
      </c>
      <c r="R910" s="4">
        <f t="shared" si="88"/>
        <v>3</v>
      </c>
      <c r="S910" s="4">
        <f t="shared" si="89"/>
        <v>0</v>
      </c>
    </row>
    <row r="911" spans="1:19" ht="39.950000000000003" customHeight="1" x14ac:dyDescent="0.3">
      <c r="A911" s="4">
        <f t="shared" si="84"/>
        <v>563</v>
      </c>
      <c r="B911" s="4" t="s">
        <v>3668</v>
      </c>
      <c r="C911" s="4" t="s">
        <v>3669</v>
      </c>
      <c r="D911" s="4" t="s">
        <v>265</v>
      </c>
      <c r="E911" s="28" t="s">
        <v>266</v>
      </c>
      <c r="F911" s="4">
        <f t="shared" si="85"/>
        <v>2</v>
      </c>
      <c r="G911" s="4" t="s">
        <v>366</v>
      </c>
      <c r="H911" s="4" t="s">
        <v>367</v>
      </c>
      <c r="I911" s="4" t="s">
        <v>3678</v>
      </c>
      <c r="J911" s="4" t="s">
        <v>2999</v>
      </c>
      <c r="L911" s="4" t="s">
        <v>312</v>
      </c>
      <c r="M911" s="4">
        <f>IF(L911="비해당","-",VLOOKUP(G911,자격증backdata!A:E,3,0))</f>
        <v>1</v>
      </c>
      <c r="N911" s="4" t="str">
        <f>IF(L911="비해당","-",VLOOKUP(G911,자격증backdata!A:E,5,0))</f>
        <v>국가기술</v>
      </c>
      <c r="O911" s="4">
        <f>IF(L911="비해당","-",IF(M911=1,VLOOKUP(G911,자격증backdata!A:E,4,0),0))</f>
        <v>3</v>
      </c>
      <c r="P911" s="4">
        <f t="shared" si="86"/>
        <v>0</v>
      </c>
      <c r="Q911" s="4">
        <f t="shared" si="87"/>
        <v>3</v>
      </c>
      <c r="R911" s="4">
        <f t="shared" si="88"/>
        <v>3</v>
      </c>
      <c r="S911" s="4">
        <f t="shared" si="89"/>
        <v>0</v>
      </c>
    </row>
    <row r="912" spans="1:19" ht="39.950000000000003" customHeight="1" x14ac:dyDescent="0.3">
      <c r="A912" s="29">
        <f t="shared" si="84"/>
        <v>564</v>
      </c>
      <c r="B912" s="29" t="s">
        <v>3702</v>
      </c>
      <c r="C912" s="29" t="s">
        <v>3703</v>
      </c>
      <c r="D912" s="4" t="s">
        <v>265</v>
      </c>
      <c r="E912" s="30" t="s">
        <v>266</v>
      </c>
      <c r="F912" s="29">
        <f t="shared" si="85"/>
        <v>1</v>
      </c>
      <c r="G912" s="29" t="s">
        <v>3709</v>
      </c>
      <c r="H912" s="29" t="s">
        <v>648</v>
      </c>
      <c r="I912" s="29" t="s">
        <v>3710</v>
      </c>
      <c r="J912" s="29" t="s">
        <v>1352</v>
      </c>
      <c r="L912" s="29" t="s">
        <v>312</v>
      </c>
      <c r="M912" s="29">
        <f>IF(L912="비해당","-",VLOOKUP(G912,자격증backdata!A:E,3,0))</f>
        <v>0</v>
      </c>
      <c r="N912" s="29" t="str">
        <f>IF(L912="비해당","-",VLOOKUP(G912,자격증backdata!A:E,5,0))</f>
        <v>-</v>
      </c>
      <c r="O912" s="29">
        <f>IF(L912="비해당","-",IF(M912=1,VLOOKUP(G912,자격증backdata!A:E,4,0),0))</f>
        <v>0</v>
      </c>
      <c r="P912" s="29">
        <f t="shared" si="86"/>
        <v>0</v>
      </c>
      <c r="Q912" s="29">
        <f t="shared" si="87"/>
        <v>3</v>
      </c>
      <c r="R912" s="29">
        <f t="shared" si="88"/>
        <v>3</v>
      </c>
      <c r="S912" s="29">
        <f t="shared" si="89"/>
        <v>0</v>
      </c>
    </row>
    <row r="913" spans="1:19" ht="39.950000000000003" customHeight="1" x14ac:dyDescent="0.3">
      <c r="A913" s="29">
        <f t="shared" si="84"/>
        <v>564</v>
      </c>
      <c r="B913" s="29" t="s">
        <v>3702</v>
      </c>
      <c r="C913" s="29" t="s">
        <v>3703</v>
      </c>
      <c r="D913" s="4" t="s">
        <v>265</v>
      </c>
      <c r="E913" s="30" t="s">
        <v>266</v>
      </c>
      <c r="F913" s="29">
        <f t="shared" si="85"/>
        <v>2</v>
      </c>
      <c r="G913" s="29" t="s">
        <v>366</v>
      </c>
      <c r="H913" s="29" t="s">
        <v>367</v>
      </c>
      <c r="I913" s="29" t="s">
        <v>3711</v>
      </c>
      <c r="J913" s="29" t="s">
        <v>3712</v>
      </c>
      <c r="L913" s="29" t="s">
        <v>312</v>
      </c>
      <c r="M913" s="29">
        <f>IF(L913="비해당","-",VLOOKUP(G913,자격증backdata!A:E,3,0))</f>
        <v>1</v>
      </c>
      <c r="N913" s="29" t="str">
        <f>IF(L913="비해당","-",VLOOKUP(G913,자격증backdata!A:E,5,0))</f>
        <v>국가기술</v>
      </c>
      <c r="O913" s="29">
        <f>IF(L913="비해당","-",IF(M913=1,VLOOKUP(G913,자격증backdata!A:E,4,0),0))</f>
        <v>3</v>
      </c>
      <c r="P913" s="29">
        <f t="shared" si="86"/>
        <v>0</v>
      </c>
      <c r="Q913" s="29">
        <f t="shared" si="87"/>
        <v>3</v>
      </c>
      <c r="R913" s="29">
        <f t="shared" si="88"/>
        <v>3</v>
      </c>
      <c r="S913" s="29">
        <f t="shared" si="89"/>
        <v>0</v>
      </c>
    </row>
    <row r="914" spans="1:19" ht="39.950000000000003" customHeight="1" x14ac:dyDescent="0.3">
      <c r="A914" s="4">
        <f t="shared" si="84"/>
        <v>565</v>
      </c>
      <c r="B914" s="4" t="s">
        <v>3713</v>
      </c>
      <c r="C914" s="4" t="s">
        <v>3714</v>
      </c>
      <c r="D914" s="4" t="s">
        <v>265</v>
      </c>
      <c r="E914" s="28" t="s">
        <v>266</v>
      </c>
      <c r="F914" s="4">
        <f t="shared" si="85"/>
        <v>1</v>
      </c>
      <c r="G914" s="4" t="s">
        <v>458</v>
      </c>
      <c r="H914" s="4" t="s">
        <v>459</v>
      </c>
      <c r="I914" s="4" t="s">
        <v>3721</v>
      </c>
      <c r="J914" s="4" t="s">
        <v>3722</v>
      </c>
      <c r="L914" s="4" t="s">
        <v>312</v>
      </c>
      <c r="M914" s="4">
        <f>IF(L914="비해당","-",VLOOKUP(G914,자격증backdata!A:E,3,0))</f>
        <v>1</v>
      </c>
      <c r="N914" s="4" t="str">
        <f>IF(L914="비해당","-",VLOOKUP(G914,자격증backdata!A:E,5,0))</f>
        <v>국가기술</v>
      </c>
      <c r="O914" s="4">
        <f>IF(L914="비해당","-",IF(M914=1,VLOOKUP(G914,자격증backdata!A:E,4,0),0))</f>
        <v>5</v>
      </c>
      <c r="P914" s="4">
        <f t="shared" si="86"/>
        <v>3</v>
      </c>
      <c r="Q914" s="4">
        <f t="shared" si="87"/>
        <v>5</v>
      </c>
      <c r="R914" s="4">
        <f t="shared" si="88"/>
        <v>8</v>
      </c>
      <c r="S914" s="4">
        <f t="shared" si="89"/>
        <v>0</v>
      </c>
    </row>
    <row r="915" spans="1:19" ht="39.950000000000003" customHeight="1" x14ac:dyDescent="0.3">
      <c r="A915" s="4">
        <f t="shared" si="84"/>
        <v>565</v>
      </c>
      <c r="B915" s="4" t="s">
        <v>3713</v>
      </c>
      <c r="C915" s="4" t="s">
        <v>3714</v>
      </c>
      <c r="D915" s="4" t="s">
        <v>265</v>
      </c>
      <c r="E915" s="28" t="s">
        <v>266</v>
      </c>
      <c r="F915" s="4">
        <f t="shared" si="85"/>
        <v>2</v>
      </c>
      <c r="G915" s="4" t="s">
        <v>803</v>
      </c>
      <c r="H915" s="4" t="s">
        <v>296</v>
      </c>
      <c r="I915" s="4" t="s">
        <v>3723</v>
      </c>
      <c r="J915" s="4" t="s">
        <v>2857</v>
      </c>
      <c r="L915" s="4" t="s">
        <v>312</v>
      </c>
      <c r="M915" s="4">
        <f>IF(L915="비해당","-",VLOOKUP(G915,자격증backdata!A:E,3,0))</f>
        <v>1</v>
      </c>
      <c r="N915" s="4" t="str">
        <f>IF(L915="비해당","-",VLOOKUP(G915,자격증backdata!A:E,5,0))</f>
        <v>한국사</v>
      </c>
      <c r="O915" s="4">
        <f>IF(L915="비해당","-",IF(M915=1,VLOOKUP(G915,자격증backdata!A:E,4,0),0))</f>
        <v>3</v>
      </c>
      <c r="P915" s="4">
        <f t="shared" si="86"/>
        <v>3</v>
      </c>
      <c r="Q915" s="4">
        <f t="shared" si="87"/>
        <v>5</v>
      </c>
      <c r="R915" s="4">
        <f t="shared" si="88"/>
        <v>8</v>
      </c>
      <c r="S915" s="4">
        <f t="shared" si="89"/>
        <v>0</v>
      </c>
    </row>
    <row r="916" spans="1:19" ht="39.950000000000003" customHeight="1" x14ac:dyDescent="0.3">
      <c r="A916" s="29">
        <f t="shared" si="84"/>
        <v>566</v>
      </c>
      <c r="B916" s="29" t="s">
        <v>3725</v>
      </c>
      <c r="C916" s="29" t="s">
        <v>3726</v>
      </c>
      <c r="D916" s="4" t="s">
        <v>265</v>
      </c>
      <c r="E916" s="30" t="s">
        <v>266</v>
      </c>
      <c r="F916" s="29">
        <f t="shared" si="85"/>
        <v>1</v>
      </c>
      <c r="G916" s="29" t="s">
        <v>2533</v>
      </c>
      <c r="H916" s="29" t="s">
        <v>367</v>
      </c>
      <c r="I916" s="29" t="s">
        <v>3734</v>
      </c>
      <c r="J916" s="29" t="s">
        <v>2535</v>
      </c>
      <c r="L916" s="29" t="s">
        <v>312</v>
      </c>
      <c r="M916" s="29">
        <f>IF(L916="비해당","-",VLOOKUP(G916,자격증backdata!A:E,3,0))</f>
        <v>1</v>
      </c>
      <c r="N916" s="29" t="str">
        <f>IF(L916="비해당","-",VLOOKUP(G916,자격증backdata!A:E,5,0))</f>
        <v>국가기술</v>
      </c>
      <c r="O916" s="29">
        <f>IF(L916="비해당","-",IF(M916=1,VLOOKUP(G916,자격증backdata!A:E,4,0),0))</f>
        <v>5</v>
      </c>
      <c r="P916" s="29">
        <f t="shared" si="86"/>
        <v>0</v>
      </c>
      <c r="Q916" s="29">
        <f t="shared" si="87"/>
        <v>5</v>
      </c>
      <c r="R916" s="29">
        <f t="shared" si="88"/>
        <v>5</v>
      </c>
      <c r="S916" s="29">
        <f t="shared" si="89"/>
        <v>0</v>
      </c>
    </row>
    <row r="917" spans="1:19" ht="39.950000000000003" customHeight="1" x14ac:dyDescent="0.3">
      <c r="A917" s="29">
        <f t="shared" si="84"/>
        <v>566</v>
      </c>
      <c r="B917" s="29" t="s">
        <v>3725</v>
      </c>
      <c r="C917" s="29" t="s">
        <v>3726</v>
      </c>
      <c r="D917" s="4" t="s">
        <v>265</v>
      </c>
      <c r="E917" s="30" t="s">
        <v>266</v>
      </c>
      <c r="F917" s="29">
        <f t="shared" si="85"/>
        <v>2</v>
      </c>
      <c r="G917" s="29" t="s">
        <v>3735</v>
      </c>
      <c r="H917" s="29" t="s">
        <v>367</v>
      </c>
      <c r="I917" s="29" t="s">
        <v>3736</v>
      </c>
      <c r="J917" s="29" t="s">
        <v>3737</v>
      </c>
      <c r="L917" s="29" t="s">
        <v>312</v>
      </c>
      <c r="M917" s="29">
        <f>IF(L917="비해당","-",VLOOKUP(G917,자격증backdata!A:E,3,0))</f>
        <v>0</v>
      </c>
      <c r="N917" s="29" t="str">
        <f>IF(L917="비해당","-",VLOOKUP(G917,자격증backdata!A:E,5,0))</f>
        <v>-</v>
      </c>
      <c r="O917" s="29">
        <f>IF(L917="비해당","-",IF(M917=1,VLOOKUP(G917,자격증backdata!A:E,4,0),0))</f>
        <v>0</v>
      </c>
      <c r="P917" s="29">
        <f t="shared" si="86"/>
        <v>0</v>
      </c>
      <c r="Q917" s="29">
        <f t="shared" si="87"/>
        <v>5</v>
      </c>
      <c r="R917" s="29">
        <f t="shared" si="88"/>
        <v>5</v>
      </c>
      <c r="S917" s="29">
        <f t="shared" si="89"/>
        <v>0</v>
      </c>
    </row>
    <row r="918" spans="1:19" ht="39.950000000000003" customHeight="1" x14ac:dyDescent="0.3">
      <c r="A918" s="4">
        <f t="shared" si="84"/>
        <v>567</v>
      </c>
      <c r="B918" s="4" t="s">
        <v>3738</v>
      </c>
      <c r="C918" s="4" t="s">
        <v>3739</v>
      </c>
      <c r="D918" s="4" t="s">
        <v>265</v>
      </c>
      <c r="E918" s="28" t="s">
        <v>266</v>
      </c>
      <c r="F918" s="4">
        <f t="shared" si="85"/>
        <v>1</v>
      </c>
      <c r="G918" s="4" t="s">
        <v>2324</v>
      </c>
      <c r="H918" s="4" t="s">
        <v>367</v>
      </c>
      <c r="I918" s="4" t="s">
        <v>3745</v>
      </c>
      <c r="J918" s="4" t="s">
        <v>3746</v>
      </c>
      <c r="L918" s="4" t="s">
        <v>312</v>
      </c>
      <c r="M918" s="4">
        <f>IF(L918="비해당","-",VLOOKUP(G918,자격증backdata!A:E,3,0))</f>
        <v>1</v>
      </c>
      <c r="N918" s="4" t="str">
        <f>IF(L918="비해당","-",VLOOKUP(G918,자격증backdata!A:E,5,0))</f>
        <v>국가기술</v>
      </c>
      <c r="O918" s="4">
        <f>IF(L918="비해당","-",IF(M918=1,VLOOKUP(G918,자격증backdata!A:E,4,0),0))</f>
        <v>5</v>
      </c>
      <c r="P918" s="4">
        <f t="shared" si="86"/>
        <v>0</v>
      </c>
      <c r="Q918" s="4">
        <f t="shared" si="87"/>
        <v>5</v>
      </c>
      <c r="R918" s="4">
        <f t="shared" si="88"/>
        <v>5</v>
      </c>
      <c r="S918" s="4">
        <f t="shared" si="89"/>
        <v>0</v>
      </c>
    </row>
    <row r="919" spans="1:19" ht="39.950000000000003" customHeight="1" x14ac:dyDescent="0.3">
      <c r="A919" s="29">
        <f t="shared" si="84"/>
        <v>568</v>
      </c>
      <c r="B919" s="29" t="s">
        <v>3777</v>
      </c>
      <c r="C919" s="29" t="s">
        <v>3778</v>
      </c>
      <c r="D919" s="4" t="s">
        <v>265</v>
      </c>
      <c r="E919" s="30" t="s">
        <v>266</v>
      </c>
      <c r="F919" s="29">
        <f t="shared" si="85"/>
        <v>1</v>
      </c>
      <c r="G919" s="29" t="s">
        <v>568</v>
      </c>
      <c r="H919" s="29" t="s">
        <v>459</v>
      </c>
      <c r="I919" s="29" t="s">
        <v>3786</v>
      </c>
      <c r="J919" s="29" t="s">
        <v>3787</v>
      </c>
      <c r="L919" s="29" t="s">
        <v>312</v>
      </c>
      <c r="M919" s="29">
        <f>IF(L919="비해당","-",VLOOKUP(G919,자격증backdata!A:E,3,0))</f>
        <v>1</v>
      </c>
      <c r="N919" s="29" t="str">
        <f>IF(L919="비해당","-",VLOOKUP(G919,자격증backdata!A:E,5,0))</f>
        <v>국가기술</v>
      </c>
      <c r="O919" s="29">
        <f>IF(L919="비해당","-",IF(M919=1,VLOOKUP(G919,자격증backdata!A:E,4,0),0))</f>
        <v>3</v>
      </c>
      <c r="P919" s="29">
        <f t="shared" si="86"/>
        <v>3</v>
      </c>
      <c r="Q919" s="29">
        <f t="shared" si="87"/>
        <v>3</v>
      </c>
      <c r="R919" s="29">
        <f t="shared" si="88"/>
        <v>6</v>
      </c>
      <c r="S919" s="29">
        <f t="shared" si="89"/>
        <v>0</v>
      </c>
    </row>
    <row r="920" spans="1:19" ht="39.950000000000003" customHeight="1" x14ac:dyDescent="0.3">
      <c r="A920" s="29">
        <f t="shared" si="84"/>
        <v>568</v>
      </c>
      <c r="B920" s="29" t="s">
        <v>3777</v>
      </c>
      <c r="C920" s="29" t="s">
        <v>3778</v>
      </c>
      <c r="D920" s="4" t="s">
        <v>265</v>
      </c>
      <c r="E920" s="30" t="s">
        <v>266</v>
      </c>
      <c r="F920" s="29">
        <f t="shared" si="85"/>
        <v>2</v>
      </c>
      <c r="G920" s="29" t="s">
        <v>803</v>
      </c>
      <c r="H920" s="29" t="s">
        <v>296</v>
      </c>
      <c r="I920" s="29" t="s">
        <v>3788</v>
      </c>
      <c r="J920" s="29" t="s">
        <v>1603</v>
      </c>
      <c r="L920" s="29" t="s">
        <v>312</v>
      </c>
      <c r="M920" s="29">
        <f>IF(L920="비해당","-",VLOOKUP(G920,자격증backdata!A:E,3,0))</f>
        <v>1</v>
      </c>
      <c r="N920" s="29" t="str">
        <f>IF(L920="비해당","-",VLOOKUP(G920,자격증backdata!A:E,5,0))</f>
        <v>한국사</v>
      </c>
      <c r="O920" s="29">
        <f>IF(L920="비해당","-",IF(M920=1,VLOOKUP(G920,자격증backdata!A:E,4,0),0))</f>
        <v>3</v>
      </c>
      <c r="P920" s="29">
        <f t="shared" si="86"/>
        <v>3</v>
      </c>
      <c r="Q920" s="29">
        <f t="shared" si="87"/>
        <v>3</v>
      </c>
      <c r="R920" s="29">
        <f t="shared" si="88"/>
        <v>6</v>
      </c>
      <c r="S920" s="29">
        <f t="shared" si="89"/>
        <v>0</v>
      </c>
    </row>
    <row r="921" spans="1:19" ht="39.950000000000003" customHeight="1" x14ac:dyDescent="0.3">
      <c r="A921" s="4">
        <f t="shared" si="84"/>
        <v>569</v>
      </c>
      <c r="B921" s="4" t="s">
        <v>3814</v>
      </c>
      <c r="C921" s="4" t="s">
        <v>3815</v>
      </c>
      <c r="D921" s="4" t="s">
        <v>265</v>
      </c>
      <c r="E921" s="28" t="s">
        <v>266</v>
      </c>
      <c r="F921" s="4">
        <f t="shared" si="85"/>
        <v>1</v>
      </c>
      <c r="G921" s="4" t="s">
        <v>295</v>
      </c>
      <c r="H921" s="4" t="s">
        <v>296</v>
      </c>
      <c r="I921" s="4" t="s">
        <v>3831</v>
      </c>
      <c r="J921" s="4" t="s">
        <v>1268</v>
      </c>
      <c r="L921" s="4" t="s">
        <v>312</v>
      </c>
      <c r="M921" s="4">
        <f>IF(L921="비해당","-",VLOOKUP(G921,자격증backdata!A:E,3,0))</f>
        <v>1</v>
      </c>
      <c r="N921" s="4" t="str">
        <f>IF(L921="비해당","-",VLOOKUP(G921,자격증backdata!A:E,5,0))</f>
        <v>한국사</v>
      </c>
      <c r="O921" s="4">
        <f>IF(L921="비해당","-",IF(M921=1,VLOOKUP(G921,자격증backdata!A:E,4,0),0))</f>
        <v>5</v>
      </c>
      <c r="P921" s="4">
        <f t="shared" si="86"/>
        <v>5</v>
      </c>
      <c r="Q921" s="4">
        <f t="shared" si="87"/>
        <v>5</v>
      </c>
      <c r="R921" s="4">
        <f t="shared" si="88"/>
        <v>10</v>
      </c>
      <c r="S921" s="4">
        <f t="shared" si="89"/>
        <v>0</v>
      </c>
    </row>
    <row r="922" spans="1:19" ht="39.950000000000003" customHeight="1" x14ac:dyDescent="0.3">
      <c r="A922" s="4">
        <f t="shared" si="84"/>
        <v>569</v>
      </c>
      <c r="B922" s="4" t="s">
        <v>3814</v>
      </c>
      <c r="C922" s="4" t="s">
        <v>3815</v>
      </c>
      <c r="D922" s="4" t="s">
        <v>265</v>
      </c>
      <c r="E922" s="28" t="s">
        <v>266</v>
      </c>
      <c r="F922" s="4">
        <f t="shared" si="85"/>
        <v>2</v>
      </c>
      <c r="G922" s="4" t="s">
        <v>458</v>
      </c>
      <c r="H922" s="4" t="s">
        <v>459</v>
      </c>
      <c r="I922" s="4" t="s">
        <v>3832</v>
      </c>
      <c r="J922" s="4" t="s">
        <v>3833</v>
      </c>
      <c r="L922" s="4" t="s">
        <v>312</v>
      </c>
      <c r="M922" s="4">
        <f>IF(L922="비해당","-",VLOOKUP(G922,자격증backdata!A:E,3,0))</f>
        <v>1</v>
      </c>
      <c r="N922" s="4" t="str">
        <f>IF(L922="비해당","-",VLOOKUP(G922,자격증backdata!A:E,5,0))</f>
        <v>국가기술</v>
      </c>
      <c r="O922" s="4">
        <f>IF(L922="비해당","-",IF(M922=1,VLOOKUP(G922,자격증backdata!A:E,4,0),0))</f>
        <v>5</v>
      </c>
      <c r="P922" s="4">
        <f t="shared" si="86"/>
        <v>5</v>
      </c>
      <c r="Q922" s="4">
        <f t="shared" si="87"/>
        <v>5</v>
      </c>
      <c r="R922" s="4">
        <f t="shared" si="88"/>
        <v>10</v>
      </c>
      <c r="S922" s="4">
        <f t="shared" si="89"/>
        <v>0</v>
      </c>
    </row>
    <row r="923" spans="1:19" ht="39.950000000000003" customHeight="1" x14ac:dyDescent="0.3">
      <c r="A923" s="29">
        <f t="shared" si="84"/>
        <v>570</v>
      </c>
      <c r="B923" s="29" t="s">
        <v>3836</v>
      </c>
      <c r="C923" s="29" t="s">
        <v>3837</v>
      </c>
      <c r="D923" s="4" t="s">
        <v>265</v>
      </c>
      <c r="E923" s="30" t="s">
        <v>266</v>
      </c>
      <c r="F923" s="29">
        <f t="shared" si="85"/>
        <v>1</v>
      </c>
      <c r="G923" s="29" t="s">
        <v>3856</v>
      </c>
      <c r="H923" s="29" t="s">
        <v>292</v>
      </c>
      <c r="I923" s="29" t="s">
        <v>3857</v>
      </c>
      <c r="J923" s="29" t="s">
        <v>3858</v>
      </c>
      <c r="L923" s="29" t="s">
        <v>312</v>
      </c>
      <c r="M923" s="29">
        <f>IF(L923="비해당","-",VLOOKUP(G923,자격증backdata!A:E,3,0))</f>
        <v>0</v>
      </c>
      <c r="N923" s="29" t="str">
        <f>IF(L923="비해당","-",VLOOKUP(G923,자격증backdata!A:E,5,0))</f>
        <v>-</v>
      </c>
      <c r="O923" s="29">
        <f>IF(L923="비해당","-",IF(M923=1,VLOOKUP(G923,자격증backdata!A:E,4,0),0))</f>
        <v>0</v>
      </c>
      <c r="P923" s="29">
        <f t="shared" si="86"/>
        <v>0</v>
      </c>
      <c r="Q923" s="29">
        <f t="shared" si="87"/>
        <v>0</v>
      </c>
      <c r="R923" s="29">
        <f t="shared" si="88"/>
        <v>0</v>
      </c>
      <c r="S923" s="29">
        <f t="shared" si="89"/>
        <v>0</v>
      </c>
    </row>
    <row r="924" spans="1:19" ht="39.950000000000003" customHeight="1" x14ac:dyDescent="0.3">
      <c r="A924" s="4">
        <f t="shared" si="84"/>
        <v>571</v>
      </c>
      <c r="B924" s="4" t="s">
        <v>3860</v>
      </c>
      <c r="C924" s="4" t="s">
        <v>3861</v>
      </c>
      <c r="D924" s="4" t="s">
        <v>265</v>
      </c>
      <c r="E924" s="28" t="s">
        <v>266</v>
      </c>
      <c r="F924" s="4">
        <f t="shared" si="85"/>
        <v>1</v>
      </c>
      <c r="G924" s="4" t="s">
        <v>291</v>
      </c>
      <c r="H924" s="4" t="s">
        <v>292</v>
      </c>
      <c r="I924" s="4" t="s">
        <v>3871</v>
      </c>
      <c r="J924" s="4" t="s">
        <v>3872</v>
      </c>
      <c r="L924" s="4" t="s">
        <v>312</v>
      </c>
      <c r="M924" s="4">
        <f>IF(L924="비해당","-",VLOOKUP(G924,자격증backdata!A:E,3,0))</f>
        <v>1</v>
      </c>
      <c r="N924" s="4" t="str">
        <f>IF(L924="비해당","-",VLOOKUP(G924,자격증backdata!A:E,5,0))</f>
        <v>국가기술</v>
      </c>
      <c r="O924" s="4">
        <f>IF(L924="비해당","-",IF(M924=1,VLOOKUP(G924,자격증backdata!A:E,4,0),0))</f>
        <v>5</v>
      </c>
      <c r="P924" s="4">
        <f t="shared" si="86"/>
        <v>0</v>
      </c>
      <c r="Q924" s="4">
        <f t="shared" si="87"/>
        <v>5</v>
      </c>
      <c r="R924" s="4">
        <f t="shared" si="88"/>
        <v>5</v>
      </c>
      <c r="S924" s="4">
        <f t="shared" si="89"/>
        <v>0</v>
      </c>
    </row>
    <row r="925" spans="1:19" ht="39.950000000000003" customHeight="1" x14ac:dyDescent="0.3">
      <c r="A925" s="29">
        <f t="shared" si="84"/>
        <v>572</v>
      </c>
      <c r="B925" s="29" t="s">
        <v>3927</v>
      </c>
      <c r="C925" s="29" t="s">
        <v>3928</v>
      </c>
      <c r="D925" s="4" t="s">
        <v>265</v>
      </c>
      <c r="E925" s="30" t="s">
        <v>266</v>
      </c>
      <c r="F925" s="29">
        <f t="shared" si="85"/>
        <v>1</v>
      </c>
      <c r="G925" s="29" t="s">
        <v>458</v>
      </c>
      <c r="H925" s="29" t="s">
        <v>459</v>
      </c>
      <c r="I925" s="29" t="s">
        <v>3935</v>
      </c>
      <c r="J925" s="29" t="s">
        <v>2928</v>
      </c>
      <c r="L925" s="29" t="s">
        <v>312</v>
      </c>
      <c r="M925" s="29">
        <f>IF(L925="비해당","-",VLOOKUP(G925,자격증backdata!A:E,3,0))</f>
        <v>1</v>
      </c>
      <c r="N925" s="29" t="str">
        <f>IF(L925="비해당","-",VLOOKUP(G925,자격증backdata!A:E,5,0))</f>
        <v>국가기술</v>
      </c>
      <c r="O925" s="29">
        <f>IF(L925="비해당","-",IF(M925=1,VLOOKUP(G925,자격증backdata!A:E,4,0),0))</f>
        <v>5</v>
      </c>
      <c r="P925" s="29">
        <f t="shared" si="86"/>
        <v>5</v>
      </c>
      <c r="Q925" s="29">
        <f t="shared" si="87"/>
        <v>5</v>
      </c>
      <c r="R925" s="29">
        <f t="shared" si="88"/>
        <v>10</v>
      </c>
      <c r="S925" s="29">
        <f t="shared" si="89"/>
        <v>0</v>
      </c>
    </row>
    <row r="926" spans="1:19" ht="39.950000000000003" customHeight="1" x14ac:dyDescent="0.3">
      <c r="A926" s="29">
        <f t="shared" si="84"/>
        <v>572</v>
      </c>
      <c r="B926" s="29" t="s">
        <v>3927</v>
      </c>
      <c r="C926" s="29" t="s">
        <v>3928</v>
      </c>
      <c r="D926" s="4" t="s">
        <v>265</v>
      </c>
      <c r="E926" s="30" t="s">
        <v>266</v>
      </c>
      <c r="F926" s="29">
        <f t="shared" si="85"/>
        <v>2</v>
      </c>
      <c r="G926" s="29" t="s">
        <v>295</v>
      </c>
      <c r="H926" s="29" t="s">
        <v>296</v>
      </c>
      <c r="I926" s="29" t="s">
        <v>3936</v>
      </c>
      <c r="J926" s="29" t="s">
        <v>567</v>
      </c>
      <c r="L926" s="29" t="s">
        <v>312</v>
      </c>
      <c r="M926" s="29">
        <f>IF(L926="비해당","-",VLOOKUP(G926,자격증backdata!A:E,3,0))</f>
        <v>1</v>
      </c>
      <c r="N926" s="29" t="str">
        <f>IF(L926="비해당","-",VLOOKUP(G926,자격증backdata!A:E,5,0))</f>
        <v>한국사</v>
      </c>
      <c r="O926" s="29">
        <f>IF(L926="비해당","-",IF(M926=1,VLOOKUP(G926,자격증backdata!A:E,4,0),0))</f>
        <v>5</v>
      </c>
      <c r="P926" s="29">
        <f t="shared" si="86"/>
        <v>5</v>
      </c>
      <c r="Q926" s="29">
        <f t="shared" si="87"/>
        <v>5</v>
      </c>
      <c r="R926" s="29">
        <f t="shared" si="88"/>
        <v>10</v>
      </c>
      <c r="S926" s="29">
        <f t="shared" si="89"/>
        <v>0</v>
      </c>
    </row>
    <row r="927" spans="1:19" ht="39.950000000000003" customHeight="1" x14ac:dyDescent="0.3">
      <c r="A927" s="4">
        <f t="shared" si="84"/>
        <v>573</v>
      </c>
      <c r="B927" s="4" t="s">
        <v>3945</v>
      </c>
      <c r="C927" s="4" t="s">
        <v>3946</v>
      </c>
      <c r="D927" s="4" t="s">
        <v>265</v>
      </c>
      <c r="E927" s="28" t="s">
        <v>266</v>
      </c>
      <c r="F927" s="4">
        <f t="shared" si="85"/>
        <v>1</v>
      </c>
      <c r="G927" s="4" t="s">
        <v>568</v>
      </c>
      <c r="H927" s="4" t="s">
        <v>459</v>
      </c>
      <c r="I927" s="4" t="s">
        <v>3952</v>
      </c>
      <c r="J927" s="4" t="s">
        <v>2478</v>
      </c>
      <c r="L927" s="4" t="s">
        <v>312</v>
      </c>
      <c r="M927" s="4">
        <f>IF(L927="비해당","-",VLOOKUP(G927,자격증backdata!A:E,3,0))</f>
        <v>1</v>
      </c>
      <c r="N927" s="4" t="str">
        <f>IF(L927="비해당","-",VLOOKUP(G927,자격증backdata!A:E,5,0))</f>
        <v>국가기술</v>
      </c>
      <c r="O927" s="4">
        <f>IF(L927="비해당","-",IF(M927=1,VLOOKUP(G927,자격증backdata!A:E,4,0),0))</f>
        <v>3</v>
      </c>
      <c r="P927" s="4">
        <f t="shared" si="86"/>
        <v>5</v>
      </c>
      <c r="Q927" s="4">
        <f t="shared" si="87"/>
        <v>3</v>
      </c>
      <c r="R927" s="4">
        <f t="shared" si="88"/>
        <v>8</v>
      </c>
      <c r="S927" s="4">
        <f t="shared" si="89"/>
        <v>0</v>
      </c>
    </row>
    <row r="928" spans="1:19" ht="39.950000000000003" customHeight="1" x14ac:dyDescent="0.3">
      <c r="A928" s="4">
        <f t="shared" si="84"/>
        <v>573</v>
      </c>
      <c r="B928" s="4" t="s">
        <v>3945</v>
      </c>
      <c r="C928" s="4" t="s">
        <v>3946</v>
      </c>
      <c r="D928" s="4" t="s">
        <v>265</v>
      </c>
      <c r="E928" s="28" t="s">
        <v>266</v>
      </c>
      <c r="F928" s="4">
        <f t="shared" si="85"/>
        <v>2</v>
      </c>
      <c r="G928" s="4" t="s">
        <v>295</v>
      </c>
      <c r="H928" s="4" t="s">
        <v>296</v>
      </c>
      <c r="I928" s="4" t="s">
        <v>3953</v>
      </c>
      <c r="J928" s="4" t="s">
        <v>1284</v>
      </c>
      <c r="L928" s="4" t="s">
        <v>312</v>
      </c>
      <c r="M928" s="4">
        <f>IF(L928="비해당","-",VLOOKUP(G928,자격증backdata!A:E,3,0))</f>
        <v>1</v>
      </c>
      <c r="N928" s="4" t="str">
        <f>IF(L928="비해당","-",VLOOKUP(G928,자격증backdata!A:E,5,0))</f>
        <v>한국사</v>
      </c>
      <c r="O928" s="4">
        <f>IF(L928="비해당","-",IF(M928=1,VLOOKUP(G928,자격증backdata!A:E,4,0),0))</f>
        <v>5</v>
      </c>
      <c r="P928" s="4">
        <f t="shared" si="86"/>
        <v>5</v>
      </c>
      <c r="Q928" s="4">
        <f t="shared" si="87"/>
        <v>3</v>
      </c>
      <c r="R928" s="4">
        <f t="shared" si="88"/>
        <v>8</v>
      </c>
      <c r="S928" s="4">
        <f t="shared" si="89"/>
        <v>0</v>
      </c>
    </row>
    <row r="929" spans="1:19" ht="39.950000000000003" customHeight="1" x14ac:dyDescent="0.3">
      <c r="A929" s="29">
        <f t="shared" si="84"/>
        <v>574</v>
      </c>
      <c r="B929" s="29" t="s">
        <v>3985</v>
      </c>
      <c r="C929" s="29" t="s">
        <v>3986</v>
      </c>
      <c r="D929" s="4" t="s">
        <v>265</v>
      </c>
      <c r="E929" s="30" t="s">
        <v>266</v>
      </c>
      <c r="F929" s="29">
        <f t="shared" si="85"/>
        <v>1</v>
      </c>
      <c r="G929" s="29" t="s">
        <v>568</v>
      </c>
      <c r="H929" s="29" t="s">
        <v>459</v>
      </c>
      <c r="I929" s="29" t="s">
        <v>4004</v>
      </c>
      <c r="J929" s="29" t="s">
        <v>4005</v>
      </c>
      <c r="L929" s="29" t="s">
        <v>312</v>
      </c>
      <c r="M929" s="29">
        <f>IF(L929="비해당","-",VLOOKUP(G929,자격증backdata!A:E,3,0))</f>
        <v>1</v>
      </c>
      <c r="N929" s="29" t="str">
        <f>IF(L929="비해당","-",VLOOKUP(G929,자격증backdata!A:E,5,0))</f>
        <v>국가기술</v>
      </c>
      <c r="O929" s="29">
        <f>IF(L929="비해당","-",IF(M929=1,VLOOKUP(G929,자격증backdata!A:E,4,0),0))</f>
        <v>3</v>
      </c>
      <c r="P929" s="29">
        <f t="shared" si="86"/>
        <v>0</v>
      </c>
      <c r="Q929" s="29">
        <f t="shared" si="87"/>
        <v>3</v>
      </c>
      <c r="R929" s="29">
        <f t="shared" si="88"/>
        <v>3</v>
      </c>
      <c r="S929" s="29">
        <f t="shared" si="89"/>
        <v>0</v>
      </c>
    </row>
    <row r="930" spans="1:19" ht="39.950000000000003" customHeight="1" x14ac:dyDescent="0.3">
      <c r="A930" s="4">
        <f t="shared" si="84"/>
        <v>575</v>
      </c>
      <c r="B930" s="4" t="s">
        <v>4007</v>
      </c>
      <c r="C930" s="4" t="s">
        <v>4008</v>
      </c>
      <c r="D930" s="4" t="s">
        <v>265</v>
      </c>
      <c r="E930" s="28" t="s">
        <v>266</v>
      </c>
      <c r="F930" s="4">
        <f t="shared" si="85"/>
        <v>1</v>
      </c>
      <c r="G930" s="4" t="s">
        <v>11687</v>
      </c>
      <c r="H930" s="4" t="s">
        <v>277</v>
      </c>
      <c r="I930" s="4" t="s">
        <v>277</v>
      </c>
      <c r="J930" s="4" t="s">
        <v>277</v>
      </c>
      <c r="L930" s="4" t="s">
        <v>312</v>
      </c>
      <c r="M930" s="4">
        <f>IF(L930="비해당","-",VLOOKUP(G930,자격증backdata!A:E,3,0))</f>
        <v>0</v>
      </c>
      <c r="N930" s="4" t="str">
        <f>IF(L930="비해당","-",VLOOKUP(G930,자격증backdata!A:E,5,0))</f>
        <v>-</v>
      </c>
      <c r="O930" s="4">
        <f>IF(L930="비해당","-",IF(M930=1,VLOOKUP(G930,자격증backdata!A:E,4,0),0))</f>
        <v>0</v>
      </c>
      <c r="P930" s="4">
        <f t="shared" si="86"/>
        <v>0</v>
      </c>
      <c r="Q930" s="4">
        <f t="shared" si="87"/>
        <v>0</v>
      </c>
      <c r="R930" s="4">
        <f t="shared" si="88"/>
        <v>0</v>
      </c>
      <c r="S930" s="4">
        <f t="shared" si="89"/>
        <v>0</v>
      </c>
    </row>
    <row r="931" spans="1:19" ht="39.950000000000003" customHeight="1" x14ac:dyDescent="0.3">
      <c r="A931" s="29">
        <f t="shared" si="84"/>
        <v>576</v>
      </c>
      <c r="B931" s="29" t="s">
        <v>4055</v>
      </c>
      <c r="C931" s="29" t="s">
        <v>4056</v>
      </c>
      <c r="D931" s="4" t="s">
        <v>265</v>
      </c>
      <c r="E931" s="30" t="s">
        <v>266</v>
      </c>
      <c r="F931" s="29">
        <f t="shared" si="85"/>
        <v>1</v>
      </c>
      <c r="G931" s="29" t="s">
        <v>295</v>
      </c>
      <c r="H931" s="29" t="s">
        <v>4062</v>
      </c>
      <c r="I931" s="29" t="s">
        <v>4063</v>
      </c>
      <c r="J931" s="29" t="s">
        <v>1020</v>
      </c>
      <c r="L931" s="29" t="s">
        <v>312</v>
      </c>
      <c r="M931" s="29">
        <f>IF(L931="비해당","-",VLOOKUP(G931,자격증backdata!A:E,3,0))</f>
        <v>1</v>
      </c>
      <c r="N931" s="29" t="str">
        <f>IF(L931="비해당","-",VLOOKUP(G931,자격증backdata!A:E,5,0))</f>
        <v>한국사</v>
      </c>
      <c r="O931" s="29">
        <f>IF(L931="비해당","-",IF(M931=1,VLOOKUP(G931,자격증backdata!A:E,4,0),0))</f>
        <v>5</v>
      </c>
      <c r="P931" s="29">
        <f t="shared" si="86"/>
        <v>5</v>
      </c>
      <c r="Q931" s="29">
        <f t="shared" si="87"/>
        <v>0</v>
      </c>
      <c r="R931" s="29">
        <f t="shared" si="88"/>
        <v>5</v>
      </c>
      <c r="S931" s="29">
        <f t="shared" si="89"/>
        <v>0</v>
      </c>
    </row>
    <row r="932" spans="1:19" ht="39.950000000000003" customHeight="1" x14ac:dyDescent="0.3">
      <c r="A932" s="4">
        <f t="shared" si="84"/>
        <v>577</v>
      </c>
      <c r="B932" s="4" t="s">
        <v>4109</v>
      </c>
      <c r="C932" s="4" t="s">
        <v>4110</v>
      </c>
      <c r="D932" s="4" t="s">
        <v>265</v>
      </c>
      <c r="E932" s="28" t="s">
        <v>266</v>
      </c>
      <c r="F932" s="4">
        <f t="shared" si="85"/>
        <v>1</v>
      </c>
      <c r="G932" s="4" t="s">
        <v>803</v>
      </c>
      <c r="H932" s="4" t="s">
        <v>296</v>
      </c>
      <c r="I932" s="4" t="s">
        <v>4118</v>
      </c>
      <c r="J932" s="4" t="s">
        <v>298</v>
      </c>
      <c r="L932" s="4" t="s">
        <v>312</v>
      </c>
      <c r="M932" s="4">
        <f>IF(L932="비해당","-",VLOOKUP(G932,자격증backdata!A:E,3,0))</f>
        <v>1</v>
      </c>
      <c r="N932" s="4" t="str">
        <f>IF(L932="비해당","-",VLOOKUP(G932,자격증backdata!A:E,5,0))</f>
        <v>한국사</v>
      </c>
      <c r="O932" s="4">
        <f>IF(L932="비해당","-",IF(M932=1,VLOOKUP(G932,자격증backdata!A:E,4,0),0))</f>
        <v>3</v>
      </c>
      <c r="P932" s="4">
        <f t="shared" si="86"/>
        <v>3</v>
      </c>
      <c r="Q932" s="4">
        <f t="shared" si="87"/>
        <v>3</v>
      </c>
      <c r="R932" s="4">
        <f t="shared" si="88"/>
        <v>6</v>
      </c>
      <c r="S932" s="4">
        <f t="shared" si="89"/>
        <v>0</v>
      </c>
    </row>
    <row r="933" spans="1:19" ht="39.950000000000003" customHeight="1" x14ac:dyDescent="0.3">
      <c r="A933" s="4">
        <f t="shared" si="84"/>
        <v>577</v>
      </c>
      <c r="B933" s="4" t="s">
        <v>4109</v>
      </c>
      <c r="C933" s="4" t="s">
        <v>4110</v>
      </c>
      <c r="D933" s="4" t="s">
        <v>265</v>
      </c>
      <c r="E933" s="28" t="s">
        <v>266</v>
      </c>
      <c r="F933" s="4">
        <f t="shared" si="85"/>
        <v>2</v>
      </c>
      <c r="G933" s="4" t="s">
        <v>366</v>
      </c>
      <c r="H933" s="4" t="s">
        <v>367</v>
      </c>
      <c r="I933" s="4" t="s">
        <v>4119</v>
      </c>
      <c r="J933" s="4" t="s">
        <v>1972</v>
      </c>
      <c r="L933" s="4" t="s">
        <v>312</v>
      </c>
      <c r="M933" s="4">
        <f>IF(L933="비해당","-",VLOOKUP(G933,자격증backdata!A:E,3,0))</f>
        <v>1</v>
      </c>
      <c r="N933" s="4" t="str">
        <f>IF(L933="비해당","-",VLOOKUP(G933,자격증backdata!A:E,5,0))</f>
        <v>국가기술</v>
      </c>
      <c r="O933" s="4">
        <f>IF(L933="비해당","-",IF(M933=1,VLOOKUP(G933,자격증backdata!A:E,4,0),0))</f>
        <v>3</v>
      </c>
      <c r="P933" s="4">
        <f t="shared" si="86"/>
        <v>3</v>
      </c>
      <c r="Q933" s="4">
        <f t="shared" si="87"/>
        <v>3</v>
      </c>
      <c r="R933" s="4">
        <f t="shared" si="88"/>
        <v>6</v>
      </c>
      <c r="S933" s="4">
        <f t="shared" si="89"/>
        <v>0</v>
      </c>
    </row>
    <row r="934" spans="1:19" ht="39.950000000000003" customHeight="1" x14ac:dyDescent="0.3">
      <c r="A934" s="29">
        <f t="shared" si="84"/>
        <v>578</v>
      </c>
      <c r="B934" s="29" t="s">
        <v>4176</v>
      </c>
      <c r="C934" s="29" t="s">
        <v>4177</v>
      </c>
      <c r="D934" s="4" t="s">
        <v>265</v>
      </c>
      <c r="E934" s="30" t="s">
        <v>266</v>
      </c>
      <c r="F934" s="29">
        <f t="shared" si="85"/>
        <v>1</v>
      </c>
      <c r="G934" s="29" t="s">
        <v>291</v>
      </c>
      <c r="H934" s="29" t="s">
        <v>292</v>
      </c>
      <c r="I934" s="29" t="s">
        <v>4182</v>
      </c>
      <c r="J934" s="29" t="s">
        <v>4183</v>
      </c>
      <c r="L934" s="29" t="s">
        <v>312</v>
      </c>
      <c r="M934" s="29">
        <f>IF(L934="비해당","-",VLOOKUP(G934,자격증backdata!A:E,3,0))</f>
        <v>1</v>
      </c>
      <c r="N934" s="29" t="str">
        <f>IF(L934="비해당","-",VLOOKUP(G934,자격증backdata!A:E,5,0))</f>
        <v>국가기술</v>
      </c>
      <c r="O934" s="29">
        <f>IF(L934="비해당","-",IF(M934=1,VLOOKUP(G934,자격증backdata!A:E,4,0),0))</f>
        <v>5</v>
      </c>
      <c r="P934" s="29">
        <f t="shared" si="86"/>
        <v>0</v>
      </c>
      <c r="Q934" s="29">
        <f t="shared" si="87"/>
        <v>5</v>
      </c>
      <c r="R934" s="29">
        <f t="shared" si="88"/>
        <v>5</v>
      </c>
      <c r="S934" s="29">
        <f t="shared" si="89"/>
        <v>0</v>
      </c>
    </row>
    <row r="935" spans="1:19" ht="39.950000000000003" customHeight="1" x14ac:dyDescent="0.3">
      <c r="A935" s="29">
        <f t="shared" si="84"/>
        <v>578</v>
      </c>
      <c r="B935" s="29" t="s">
        <v>4176</v>
      </c>
      <c r="C935" s="29" t="s">
        <v>4177</v>
      </c>
      <c r="D935" s="4" t="s">
        <v>265</v>
      </c>
      <c r="E935" s="30" t="s">
        <v>266</v>
      </c>
      <c r="F935" s="29">
        <f t="shared" si="85"/>
        <v>2</v>
      </c>
      <c r="G935" s="29" t="s">
        <v>458</v>
      </c>
      <c r="H935" s="29" t="s">
        <v>459</v>
      </c>
      <c r="I935" s="29" t="s">
        <v>4184</v>
      </c>
      <c r="J935" s="29" t="s">
        <v>4185</v>
      </c>
      <c r="L935" s="29" t="s">
        <v>312</v>
      </c>
      <c r="M935" s="29">
        <f>IF(L935="비해당","-",VLOOKUP(G935,자격증backdata!A:E,3,0))</f>
        <v>1</v>
      </c>
      <c r="N935" s="29" t="str">
        <f>IF(L935="비해당","-",VLOOKUP(G935,자격증backdata!A:E,5,0))</f>
        <v>국가기술</v>
      </c>
      <c r="O935" s="29">
        <f>IF(L935="비해당","-",IF(M935=1,VLOOKUP(G935,자격증backdata!A:E,4,0),0))</f>
        <v>5</v>
      </c>
      <c r="P935" s="29">
        <f t="shared" si="86"/>
        <v>0</v>
      </c>
      <c r="Q935" s="29">
        <f t="shared" si="87"/>
        <v>5</v>
      </c>
      <c r="R935" s="29">
        <f t="shared" si="88"/>
        <v>5</v>
      </c>
      <c r="S935" s="29">
        <f t="shared" si="89"/>
        <v>0</v>
      </c>
    </row>
    <row r="936" spans="1:19" ht="39.950000000000003" customHeight="1" x14ac:dyDescent="0.3">
      <c r="A936" s="4">
        <f t="shared" si="84"/>
        <v>579</v>
      </c>
      <c r="B936" s="4" t="s">
        <v>4187</v>
      </c>
      <c r="C936" s="4" t="s">
        <v>4188</v>
      </c>
      <c r="D936" s="4" t="s">
        <v>265</v>
      </c>
      <c r="E936" s="28" t="s">
        <v>266</v>
      </c>
      <c r="F936" s="4">
        <f t="shared" si="85"/>
        <v>1</v>
      </c>
      <c r="G936" s="4" t="s">
        <v>295</v>
      </c>
      <c r="H936" s="4" t="s">
        <v>296</v>
      </c>
      <c r="I936" s="4" t="s">
        <v>4195</v>
      </c>
      <c r="J936" s="4" t="s">
        <v>544</v>
      </c>
      <c r="L936" s="4" t="s">
        <v>312</v>
      </c>
      <c r="M936" s="4">
        <f>IF(L936="비해당","-",VLOOKUP(G936,자격증backdata!A:E,3,0))</f>
        <v>1</v>
      </c>
      <c r="N936" s="4" t="str">
        <f>IF(L936="비해당","-",VLOOKUP(G936,자격증backdata!A:E,5,0))</f>
        <v>한국사</v>
      </c>
      <c r="O936" s="4">
        <f>IF(L936="비해당","-",IF(M936=1,VLOOKUP(G936,자격증backdata!A:E,4,0),0))</f>
        <v>5</v>
      </c>
      <c r="P936" s="4">
        <f t="shared" si="86"/>
        <v>5</v>
      </c>
      <c r="Q936" s="4">
        <f t="shared" si="87"/>
        <v>5</v>
      </c>
      <c r="R936" s="4">
        <f t="shared" si="88"/>
        <v>10</v>
      </c>
      <c r="S936" s="4">
        <f t="shared" si="89"/>
        <v>0</v>
      </c>
    </row>
    <row r="937" spans="1:19" ht="39.950000000000003" customHeight="1" x14ac:dyDescent="0.3">
      <c r="A937" s="4">
        <f t="shared" si="84"/>
        <v>579</v>
      </c>
      <c r="B937" s="4" t="s">
        <v>4187</v>
      </c>
      <c r="C937" s="4" t="s">
        <v>4188</v>
      </c>
      <c r="D937" s="4" t="s">
        <v>265</v>
      </c>
      <c r="E937" s="28" t="s">
        <v>266</v>
      </c>
      <c r="F937" s="4">
        <f t="shared" si="85"/>
        <v>2</v>
      </c>
      <c r="G937" s="4" t="s">
        <v>1500</v>
      </c>
      <c r="H937" s="4" t="s">
        <v>367</v>
      </c>
      <c r="I937" s="4" t="s">
        <v>4196</v>
      </c>
      <c r="J937" s="4" t="s">
        <v>4197</v>
      </c>
      <c r="L937" s="4" t="s">
        <v>312</v>
      </c>
      <c r="M937" s="4">
        <f>IF(L937="비해당","-",VLOOKUP(G937,자격증backdata!A:E,3,0))</f>
        <v>1</v>
      </c>
      <c r="N937" s="4" t="str">
        <f>IF(L937="비해당","-",VLOOKUP(G937,자격증backdata!A:E,5,0))</f>
        <v>국가기술</v>
      </c>
      <c r="O937" s="4">
        <f>IF(L937="비해당","-",IF(M937=1,VLOOKUP(G937,자격증backdata!A:E,4,0),0))</f>
        <v>5</v>
      </c>
      <c r="P937" s="4">
        <f t="shared" si="86"/>
        <v>5</v>
      </c>
      <c r="Q937" s="4">
        <f t="shared" si="87"/>
        <v>5</v>
      </c>
      <c r="R937" s="4">
        <f t="shared" si="88"/>
        <v>10</v>
      </c>
      <c r="S937" s="4">
        <f t="shared" si="89"/>
        <v>0</v>
      </c>
    </row>
    <row r="938" spans="1:19" ht="39.950000000000003" customHeight="1" x14ac:dyDescent="0.3">
      <c r="A938" s="29">
        <f t="shared" si="84"/>
        <v>580</v>
      </c>
      <c r="B938" s="29" t="s">
        <v>4207</v>
      </c>
      <c r="C938" s="29" t="s">
        <v>4208</v>
      </c>
      <c r="D938" s="4" t="s">
        <v>265</v>
      </c>
      <c r="E938" s="30" t="s">
        <v>266</v>
      </c>
      <c r="F938" s="29">
        <f t="shared" si="85"/>
        <v>1</v>
      </c>
      <c r="G938" s="29" t="s">
        <v>4227</v>
      </c>
      <c r="H938" s="29" t="s">
        <v>835</v>
      </c>
      <c r="I938" s="29" t="s">
        <v>4228</v>
      </c>
      <c r="J938" s="29" t="s">
        <v>4229</v>
      </c>
      <c r="L938" s="29" t="s">
        <v>312</v>
      </c>
      <c r="M938" s="29">
        <f>IF(L938="비해당","-",VLOOKUP(G938,자격증backdata!A:E,3,0))</f>
        <v>0</v>
      </c>
      <c r="N938" s="29" t="str">
        <f>IF(L938="비해당","-",VLOOKUP(G938,자격증backdata!A:E,5,0))</f>
        <v>-</v>
      </c>
      <c r="O938" s="29">
        <f>IF(L938="비해당","-",IF(M938=1,VLOOKUP(G938,자격증backdata!A:E,4,0),0))</f>
        <v>0</v>
      </c>
      <c r="P938" s="29">
        <f t="shared" si="86"/>
        <v>0</v>
      </c>
      <c r="Q938" s="29">
        <f t="shared" si="87"/>
        <v>0</v>
      </c>
      <c r="R938" s="29">
        <f t="shared" si="88"/>
        <v>0</v>
      </c>
      <c r="S938" s="29">
        <f t="shared" si="89"/>
        <v>0</v>
      </c>
    </row>
    <row r="939" spans="1:19" ht="39.950000000000003" customHeight="1" x14ac:dyDescent="0.3">
      <c r="A939" s="29">
        <f t="shared" si="84"/>
        <v>580</v>
      </c>
      <c r="B939" s="29" t="s">
        <v>4207</v>
      </c>
      <c r="C939" s="29" t="s">
        <v>4208</v>
      </c>
      <c r="D939" s="4" t="s">
        <v>265</v>
      </c>
      <c r="E939" s="30" t="s">
        <v>266</v>
      </c>
      <c r="F939" s="29">
        <f t="shared" si="85"/>
        <v>2</v>
      </c>
      <c r="G939" s="29" t="s">
        <v>4230</v>
      </c>
      <c r="H939" s="29" t="s">
        <v>4231</v>
      </c>
      <c r="I939" s="29" t="s">
        <v>4232</v>
      </c>
      <c r="J939" s="29" t="s">
        <v>4233</v>
      </c>
      <c r="L939" s="29" t="s">
        <v>312</v>
      </c>
      <c r="M939" s="29">
        <f>IF(L939="비해당","-",VLOOKUP(G939,자격증backdata!A:E,3,0))</f>
        <v>0</v>
      </c>
      <c r="N939" s="29" t="str">
        <f>IF(L939="비해당","-",VLOOKUP(G939,자격증backdata!A:E,5,0))</f>
        <v>-</v>
      </c>
      <c r="O939" s="29">
        <f>IF(L939="비해당","-",IF(M939=1,VLOOKUP(G939,자격증backdata!A:E,4,0),0))</f>
        <v>0</v>
      </c>
      <c r="P939" s="29">
        <f t="shared" si="86"/>
        <v>0</v>
      </c>
      <c r="Q939" s="29">
        <f t="shared" si="87"/>
        <v>0</v>
      </c>
      <c r="R939" s="29">
        <f t="shared" si="88"/>
        <v>0</v>
      </c>
      <c r="S939" s="29">
        <f t="shared" si="89"/>
        <v>0</v>
      </c>
    </row>
    <row r="940" spans="1:19" ht="39.950000000000003" customHeight="1" x14ac:dyDescent="0.3">
      <c r="A940" s="4">
        <f t="shared" si="84"/>
        <v>581</v>
      </c>
      <c r="B940" s="4" t="s">
        <v>4235</v>
      </c>
      <c r="C940" s="4" t="s">
        <v>4236</v>
      </c>
      <c r="D940" s="4" t="s">
        <v>265</v>
      </c>
      <c r="E940" s="28" t="s">
        <v>266</v>
      </c>
      <c r="F940" s="4">
        <f t="shared" si="85"/>
        <v>1</v>
      </c>
      <c r="G940" s="4" t="s">
        <v>568</v>
      </c>
      <c r="H940" s="4" t="s">
        <v>459</v>
      </c>
      <c r="I940" s="4" t="s">
        <v>4242</v>
      </c>
      <c r="J940" s="4" t="s">
        <v>4243</v>
      </c>
      <c r="L940" s="4" t="s">
        <v>312</v>
      </c>
      <c r="M940" s="4">
        <f>IF(L940="비해당","-",VLOOKUP(G940,자격증backdata!A:E,3,0))</f>
        <v>1</v>
      </c>
      <c r="N940" s="4" t="str">
        <f>IF(L940="비해당","-",VLOOKUP(G940,자격증backdata!A:E,5,0))</f>
        <v>국가기술</v>
      </c>
      <c r="O940" s="4">
        <f>IF(L940="비해당","-",IF(M940=1,VLOOKUP(G940,자격증backdata!A:E,4,0),0))</f>
        <v>3</v>
      </c>
      <c r="P940" s="4">
        <f t="shared" si="86"/>
        <v>5</v>
      </c>
      <c r="Q940" s="4">
        <f t="shared" si="87"/>
        <v>3</v>
      </c>
      <c r="R940" s="4">
        <f t="shared" si="88"/>
        <v>8</v>
      </c>
      <c r="S940" s="4">
        <f t="shared" si="89"/>
        <v>0</v>
      </c>
    </row>
    <row r="941" spans="1:19" ht="39.950000000000003" customHeight="1" x14ac:dyDescent="0.3">
      <c r="A941" s="4">
        <f t="shared" si="84"/>
        <v>581</v>
      </c>
      <c r="B941" s="4" t="s">
        <v>4235</v>
      </c>
      <c r="C941" s="4" t="s">
        <v>4236</v>
      </c>
      <c r="D941" s="4" t="s">
        <v>265</v>
      </c>
      <c r="E941" s="28" t="s">
        <v>266</v>
      </c>
      <c r="F941" s="4">
        <f t="shared" si="85"/>
        <v>2</v>
      </c>
      <c r="G941" s="4" t="s">
        <v>295</v>
      </c>
      <c r="H941" s="4" t="s">
        <v>296</v>
      </c>
      <c r="I941" s="4" t="s">
        <v>4244</v>
      </c>
      <c r="J941" s="4" t="s">
        <v>1064</v>
      </c>
      <c r="L941" s="4" t="s">
        <v>312</v>
      </c>
      <c r="M941" s="4">
        <f>IF(L941="비해당","-",VLOOKUP(G941,자격증backdata!A:E,3,0))</f>
        <v>1</v>
      </c>
      <c r="N941" s="4" t="str">
        <f>IF(L941="비해당","-",VLOOKUP(G941,자격증backdata!A:E,5,0))</f>
        <v>한국사</v>
      </c>
      <c r="O941" s="4">
        <f>IF(L941="비해당","-",IF(M941=1,VLOOKUP(G941,자격증backdata!A:E,4,0),0))</f>
        <v>5</v>
      </c>
      <c r="P941" s="4">
        <f t="shared" si="86"/>
        <v>5</v>
      </c>
      <c r="Q941" s="4">
        <f t="shared" si="87"/>
        <v>3</v>
      </c>
      <c r="R941" s="4">
        <f t="shared" si="88"/>
        <v>8</v>
      </c>
      <c r="S941" s="4">
        <f t="shared" si="89"/>
        <v>0</v>
      </c>
    </row>
    <row r="942" spans="1:19" ht="39.950000000000003" customHeight="1" x14ac:dyDescent="0.3">
      <c r="A942" s="29">
        <f t="shared" si="84"/>
        <v>582</v>
      </c>
      <c r="B942" s="29" t="s">
        <v>4247</v>
      </c>
      <c r="C942" s="29" t="s">
        <v>4248</v>
      </c>
      <c r="D942" s="4" t="s">
        <v>265</v>
      </c>
      <c r="E942" s="30" t="s">
        <v>266</v>
      </c>
      <c r="F942" s="29">
        <f t="shared" si="85"/>
        <v>1</v>
      </c>
      <c r="G942" s="29" t="s">
        <v>295</v>
      </c>
      <c r="H942" s="29" t="s">
        <v>296</v>
      </c>
      <c r="I942" s="29" t="s">
        <v>4271</v>
      </c>
      <c r="J942" s="29" t="s">
        <v>1268</v>
      </c>
      <c r="L942" s="29" t="s">
        <v>312</v>
      </c>
      <c r="M942" s="29">
        <f>IF(L942="비해당","-",VLOOKUP(G942,자격증backdata!A:E,3,0))</f>
        <v>1</v>
      </c>
      <c r="N942" s="29" t="str">
        <f>IF(L942="비해당","-",VLOOKUP(G942,자격증backdata!A:E,5,0))</f>
        <v>한국사</v>
      </c>
      <c r="O942" s="29">
        <f>IF(L942="비해당","-",IF(M942=1,VLOOKUP(G942,자격증backdata!A:E,4,0),0))</f>
        <v>5</v>
      </c>
      <c r="P942" s="29">
        <f t="shared" si="86"/>
        <v>5</v>
      </c>
      <c r="Q942" s="29">
        <f t="shared" si="87"/>
        <v>0</v>
      </c>
      <c r="R942" s="29">
        <f t="shared" si="88"/>
        <v>5</v>
      </c>
      <c r="S942" s="29">
        <f t="shared" si="89"/>
        <v>0</v>
      </c>
    </row>
    <row r="943" spans="1:19" ht="39.950000000000003" customHeight="1" x14ac:dyDescent="0.3">
      <c r="A943" s="4">
        <f t="shared" si="84"/>
        <v>583</v>
      </c>
      <c r="B943" s="4" t="s">
        <v>4281</v>
      </c>
      <c r="C943" s="4" t="s">
        <v>4282</v>
      </c>
      <c r="D943" s="4" t="s">
        <v>265</v>
      </c>
      <c r="E943" s="28" t="s">
        <v>266</v>
      </c>
      <c r="F943" s="4">
        <f t="shared" si="85"/>
        <v>1</v>
      </c>
      <c r="G943" s="4" t="s">
        <v>2324</v>
      </c>
      <c r="H943" s="4" t="s">
        <v>367</v>
      </c>
      <c r="I943" s="4" t="s">
        <v>4300</v>
      </c>
      <c r="J943" s="4" t="s">
        <v>2913</v>
      </c>
      <c r="L943" s="4" t="s">
        <v>312</v>
      </c>
      <c r="M943" s="4">
        <f>IF(L943="비해당","-",VLOOKUP(G943,자격증backdata!A:E,3,0))</f>
        <v>1</v>
      </c>
      <c r="N943" s="4" t="str">
        <f>IF(L943="비해당","-",VLOOKUP(G943,자격증backdata!A:E,5,0))</f>
        <v>국가기술</v>
      </c>
      <c r="O943" s="4">
        <f>IF(L943="비해당","-",IF(M943=1,VLOOKUP(G943,자격증backdata!A:E,4,0),0))</f>
        <v>5</v>
      </c>
      <c r="P943" s="4">
        <f t="shared" si="86"/>
        <v>0</v>
      </c>
      <c r="Q943" s="4">
        <f t="shared" si="87"/>
        <v>5</v>
      </c>
      <c r="R943" s="4">
        <f t="shared" si="88"/>
        <v>5</v>
      </c>
      <c r="S943" s="4">
        <f t="shared" si="89"/>
        <v>0</v>
      </c>
    </row>
    <row r="944" spans="1:19" ht="39.950000000000003" customHeight="1" x14ac:dyDescent="0.3">
      <c r="A944" s="4">
        <f t="shared" si="84"/>
        <v>583</v>
      </c>
      <c r="B944" s="4" t="s">
        <v>4281</v>
      </c>
      <c r="C944" s="4" t="s">
        <v>4282</v>
      </c>
      <c r="D944" s="4" t="s">
        <v>265</v>
      </c>
      <c r="E944" s="28" t="s">
        <v>266</v>
      </c>
      <c r="F944" s="4">
        <f t="shared" si="85"/>
        <v>2</v>
      </c>
      <c r="G944" s="4" t="s">
        <v>1667</v>
      </c>
      <c r="H944" s="4" t="s">
        <v>835</v>
      </c>
      <c r="I944" s="4" t="s">
        <v>4301</v>
      </c>
      <c r="J944" s="4" t="s">
        <v>4302</v>
      </c>
      <c r="L944" s="4" t="s">
        <v>312</v>
      </c>
      <c r="M944" s="4">
        <f>IF(L944="비해당","-",VLOOKUP(G944,자격증backdata!A:E,3,0))</f>
        <v>0</v>
      </c>
      <c r="N944" s="4" t="str">
        <f>IF(L944="비해당","-",VLOOKUP(G944,자격증backdata!A:E,5,0))</f>
        <v>-</v>
      </c>
      <c r="O944" s="4">
        <f>IF(L944="비해당","-",IF(M944=1,VLOOKUP(G944,자격증backdata!A:E,4,0),0))</f>
        <v>0</v>
      </c>
      <c r="P944" s="4">
        <f t="shared" si="86"/>
        <v>0</v>
      </c>
      <c r="Q944" s="4">
        <f t="shared" si="87"/>
        <v>5</v>
      </c>
      <c r="R944" s="4">
        <f t="shared" si="88"/>
        <v>5</v>
      </c>
      <c r="S944" s="4">
        <f t="shared" si="89"/>
        <v>0</v>
      </c>
    </row>
    <row r="945" spans="1:19" ht="39.950000000000003" customHeight="1" x14ac:dyDescent="0.3">
      <c r="A945" s="29">
        <f t="shared" si="84"/>
        <v>584</v>
      </c>
      <c r="B945" s="29" t="s">
        <v>4376</v>
      </c>
      <c r="C945" s="29" t="s">
        <v>4377</v>
      </c>
      <c r="D945" s="4" t="s">
        <v>265</v>
      </c>
      <c r="E945" s="30" t="s">
        <v>266</v>
      </c>
      <c r="F945" s="29">
        <f t="shared" si="85"/>
        <v>1</v>
      </c>
      <c r="G945" s="29" t="s">
        <v>366</v>
      </c>
      <c r="H945" s="29" t="s">
        <v>367</v>
      </c>
      <c r="I945" s="29" t="s">
        <v>4388</v>
      </c>
      <c r="J945" s="29" t="s">
        <v>2999</v>
      </c>
      <c r="L945" s="29" t="s">
        <v>312</v>
      </c>
      <c r="M945" s="29">
        <f>IF(L945="비해당","-",VLOOKUP(G945,자격증backdata!A:E,3,0))</f>
        <v>1</v>
      </c>
      <c r="N945" s="29" t="str">
        <f>IF(L945="비해당","-",VLOOKUP(G945,자격증backdata!A:E,5,0))</f>
        <v>국가기술</v>
      </c>
      <c r="O945" s="29">
        <f>IF(L945="비해당","-",IF(M945=1,VLOOKUP(G945,자격증backdata!A:E,4,0),0))</f>
        <v>3</v>
      </c>
      <c r="P945" s="29">
        <f t="shared" si="86"/>
        <v>5</v>
      </c>
      <c r="Q945" s="29">
        <f t="shared" si="87"/>
        <v>3</v>
      </c>
      <c r="R945" s="29">
        <f t="shared" si="88"/>
        <v>8</v>
      </c>
      <c r="S945" s="29">
        <f t="shared" si="89"/>
        <v>0</v>
      </c>
    </row>
    <row r="946" spans="1:19" ht="39.950000000000003" customHeight="1" x14ac:dyDescent="0.3">
      <c r="A946" s="29">
        <f t="shared" si="84"/>
        <v>584</v>
      </c>
      <c r="B946" s="29" t="s">
        <v>4376</v>
      </c>
      <c r="C946" s="29" t="s">
        <v>4377</v>
      </c>
      <c r="D946" s="4" t="s">
        <v>265</v>
      </c>
      <c r="E946" s="30" t="s">
        <v>266</v>
      </c>
      <c r="F946" s="29">
        <f t="shared" si="85"/>
        <v>2</v>
      </c>
      <c r="G946" s="29" t="s">
        <v>295</v>
      </c>
      <c r="H946" s="29" t="s">
        <v>296</v>
      </c>
      <c r="I946" s="29" t="s">
        <v>4389</v>
      </c>
      <c r="J946" s="29" t="s">
        <v>2857</v>
      </c>
      <c r="L946" s="29" t="s">
        <v>312</v>
      </c>
      <c r="M946" s="29">
        <f>IF(L946="비해당","-",VLOOKUP(G946,자격증backdata!A:E,3,0))</f>
        <v>1</v>
      </c>
      <c r="N946" s="29" t="str">
        <f>IF(L946="비해당","-",VLOOKUP(G946,자격증backdata!A:E,5,0))</f>
        <v>한국사</v>
      </c>
      <c r="O946" s="29">
        <f>IF(L946="비해당","-",IF(M946=1,VLOOKUP(G946,자격증backdata!A:E,4,0),0))</f>
        <v>5</v>
      </c>
      <c r="P946" s="29">
        <f t="shared" si="86"/>
        <v>5</v>
      </c>
      <c r="Q946" s="29">
        <f t="shared" si="87"/>
        <v>3</v>
      </c>
      <c r="R946" s="29">
        <f t="shared" si="88"/>
        <v>8</v>
      </c>
      <c r="S946" s="29">
        <f t="shared" si="89"/>
        <v>0</v>
      </c>
    </row>
    <row r="947" spans="1:19" ht="39.950000000000003" customHeight="1" x14ac:dyDescent="0.3">
      <c r="A947" s="4">
        <f t="shared" si="84"/>
        <v>585</v>
      </c>
      <c r="B947" s="4" t="s">
        <v>4391</v>
      </c>
      <c r="C947" s="4" t="s">
        <v>4392</v>
      </c>
      <c r="D947" s="4" t="s">
        <v>265</v>
      </c>
      <c r="E947" s="28" t="s">
        <v>266</v>
      </c>
      <c r="F947" s="4">
        <f t="shared" si="85"/>
        <v>1</v>
      </c>
      <c r="G947" s="4" t="s">
        <v>295</v>
      </c>
      <c r="H947" s="4" t="s">
        <v>296</v>
      </c>
      <c r="I947" s="4" t="s">
        <v>4409</v>
      </c>
      <c r="J947" s="4" t="s">
        <v>4410</v>
      </c>
      <c r="L947" s="4" t="s">
        <v>312</v>
      </c>
      <c r="M947" s="4">
        <f>IF(L947="비해당","-",VLOOKUP(G947,자격증backdata!A:E,3,0))</f>
        <v>1</v>
      </c>
      <c r="N947" s="4" t="str">
        <f>IF(L947="비해당","-",VLOOKUP(G947,자격증backdata!A:E,5,0))</f>
        <v>한국사</v>
      </c>
      <c r="O947" s="4">
        <f>IF(L947="비해당","-",IF(M947=1,VLOOKUP(G947,자격증backdata!A:E,4,0),0))</f>
        <v>5</v>
      </c>
      <c r="P947" s="4">
        <f t="shared" si="86"/>
        <v>5</v>
      </c>
      <c r="Q947" s="4">
        <f t="shared" si="87"/>
        <v>0</v>
      </c>
      <c r="R947" s="4">
        <f t="shared" si="88"/>
        <v>5</v>
      </c>
      <c r="S947" s="4">
        <f t="shared" si="89"/>
        <v>0</v>
      </c>
    </row>
    <row r="948" spans="1:19" ht="39.950000000000003" customHeight="1" x14ac:dyDescent="0.3">
      <c r="A948" s="29">
        <f t="shared" si="84"/>
        <v>586</v>
      </c>
      <c r="B948" s="29" t="s">
        <v>4411</v>
      </c>
      <c r="C948" s="29" t="s">
        <v>4412</v>
      </c>
      <c r="D948" s="4" t="s">
        <v>265</v>
      </c>
      <c r="E948" s="30" t="s">
        <v>266</v>
      </c>
      <c r="F948" s="29">
        <f t="shared" si="85"/>
        <v>1</v>
      </c>
      <c r="G948" s="29" t="s">
        <v>458</v>
      </c>
      <c r="H948" s="29" t="s">
        <v>459</v>
      </c>
      <c r="I948" s="29" t="s">
        <v>4430</v>
      </c>
      <c r="J948" s="29" t="s">
        <v>2478</v>
      </c>
      <c r="L948" s="29" t="s">
        <v>312</v>
      </c>
      <c r="M948" s="29">
        <f>IF(L948="비해당","-",VLOOKUP(G948,자격증backdata!A:E,3,0))</f>
        <v>1</v>
      </c>
      <c r="N948" s="29" t="str">
        <f>IF(L948="비해당","-",VLOOKUP(G948,자격증backdata!A:E,5,0))</f>
        <v>국가기술</v>
      </c>
      <c r="O948" s="29">
        <f>IF(L948="비해당","-",IF(M948=1,VLOOKUP(G948,자격증backdata!A:E,4,0),0))</f>
        <v>5</v>
      </c>
      <c r="P948" s="29">
        <f t="shared" si="86"/>
        <v>5</v>
      </c>
      <c r="Q948" s="29">
        <f t="shared" si="87"/>
        <v>5</v>
      </c>
      <c r="R948" s="29">
        <f t="shared" si="88"/>
        <v>10</v>
      </c>
      <c r="S948" s="29">
        <f t="shared" si="89"/>
        <v>0</v>
      </c>
    </row>
    <row r="949" spans="1:19" ht="39.950000000000003" customHeight="1" x14ac:dyDescent="0.3">
      <c r="A949" s="29">
        <f t="shared" si="84"/>
        <v>586</v>
      </c>
      <c r="B949" s="29" t="s">
        <v>4411</v>
      </c>
      <c r="C949" s="29" t="s">
        <v>4412</v>
      </c>
      <c r="D949" s="4" t="s">
        <v>265</v>
      </c>
      <c r="E949" s="30" t="s">
        <v>266</v>
      </c>
      <c r="F949" s="29">
        <f t="shared" si="85"/>
        <v>2</v>
      </c>
      <c r="G949" s="29" t="s">
        <v>295</v>
      </c>
      <c r="H949" s="29" t="s">
        <v>296</v>
      </c>
      <c r="I949" s="29" t="s">
        <v>4431</v>
      </c>
      <c r="J949" s="29" t="s">
        <v>3500</v>
      </c>
      <c r="L949" s="29" t="s">
        <v>312</v>
      </c>
      <c r="M949" s="29">
        <f>IF(L949="비해당","-",VLOOKUP(G949,자격증backdata!A:E,3,0))</f>
        <v>1</v>
      </c>
      <c r="N949" s="29" t="str">
        <f>IF(L949="비해당","-",VLOOKUP(G949,자격증backdata!A:E,5,0))</f>
        <v>한국사</v>
      </c>
      <c r="O949" s="29">
        <f>IF(L949="비해당","-",IF(M949=1,VLOOKUP(G949,자격증backdata!A:E,4,0),0))</f>
        <v>5</v>
      </c>
      <c r="P949" s="29">
        <f t="shared" si="86"/>
        <v>5</v>
      </c>
      <c r="Q949" s="29">
        <f t="shared" si="87"/>
        <v>5</v>
      </c>
      <c r="R949" s="29">
        <f t="shared" si="88"/>
        <v>10</v>
      </c>
      <c r="S949" s="29">
        <f t="shared" si="89"/>
        <v>0</v>
      </c>
    </row>
    <row r="950" spans="1:19" ht="39.950000000000003" customHeight="1" x14ac:dyDescent="0.3">
      <c r="A950" s="4">
        <f t="shared" si="84"/>
        <v>587</v>
      </c>
      <c r="B950" s="4" t="s">
        <v>4456</v>
      </c>
      <c r="C950" s="4" t="s">
        <v>4457</v>
      </c>
      <c r="D950" s="4" t="s">
        <v>265</v>
      </c>
      <c r="E950" s="28" t="s">
        <v>266</v>
      </c>
      <c r="F950" s="4">
        <f t="shared" si="85"/>
        <v>1</v>
      </c>
      <c r="G950" s="4" t="s">
        <v>11687</v>
      </c>
      <c r="H950" s="4" t="s">
        <v>277</v>
      </c>
      <c r="I950" s="4" t="s">
        <v>277</v>
      </c>
      <c r="J950" s="4" t="s">
        <v>277</v>
      </c>
      <c r="L950" s="4" t="s">
        <v>312</v>
      </c>
      <c r="M950" s="4">
        <f>IF(L950="비해당","-",VLOOKUP(G950,자격증backdata!A:E,3,0))</f>
        <v>0</v>
      </c>
      <c r="N950" s="4" t="str">
        <f>IF(L950="비해당","-",VLOOKUP(G950,자격증backdata!A:E,5,0))</f>
        <v>-</v>
      </c>
      <c r="O950" s="4">
        <f>IF(L950="비해당","-",IF(M950=1,VLOOKUP(G950,자격증backdata!A:E,4,0),0))</f>
        <v>0</v>
      </c>
      <c r="P950" s="4">
        <f t="shared" si="86"/>
        <v>0</v>
      </c>
      <c r="Q950" s="4">
        <f t="shared" si="87"/>
        <v>0</v>
      </c>
      <c r="R950" s="4">
        <f t="shared" si="88"/>
        <v>0</v>
      </c>
      <c r="S950" s="4">
        <f t="shared" si="89"/>
        <v>0</v>
      </c>
    </row>
    <row r="951" spans="1:19" ht="39.950000000000003" customHeight="1" x14ac:dyDescent="0.3">
      <c r="A951" s="29">
        <f t="shared" si="84"/>
        <v>588</v>
      </c>
      <c r="B951" s="29" t="s">
        <v>4492</v>
      </c>
      <c r="C951" s="29" t="s">
        <v>4493</v>
      </c>
      <c r="D951" s="4" t="s">
        <v>265</v>
      </c>
      <c r="E951" s="30" t="s">
        <v>266</v>
      </c>
      <c r="F951" s="29">
        <f t="shared" si="85"/>
        <v>1</v>
      </c>
      <c r="G951" s="29" t="s">
        <v>568</v>
      </c>
      <c r="H951" s="29" t="s">
        <v>459</v>
      </c>
      <c r="I951" s="29" t="s">
        <v>4499</v>
      </c>
      <c r="J951" s="29" t="s">
        <v>4500</v>
      </c>
      <c r="L951" s="29" t="s">
        <v>312</v>
      </c>
      <c r="M951" s="29">
        <f>IF(L951="비해당","-",VLOOKUP(G951,자격증backdata!A:E,3,0))</f>
        <v>1</v>
      </c>
      <c r="N951" s="29" t="str">
        <f>IF(L951="비해당","-",VLOOKUP(G951,자격증backdata!A:E,5,0))</f>
        <v>국가기술</v>
      </c>
      <c r="O951" s="29">
        <f>IF(L951="비해당","-",IF(M951=1,VLOOKUP(G951,자격증backdata!A:E,4,0),0))</f>
        <v>3</v>
      </c>
      <c r="P951" s="29">
        <f t="shared" si="86"/>
        <v>0</v>
      </c>
      <c r="Q951" s="29">
        <f t="shared" si="87"/>
        <v>3</v>
      </c>
      <c r="R951" s="29">
        <f t="shared" si="88"/>
        <v>3</v>
      </c>
      <c r="S951" s="29">
        <f t="shared" si="89"/>
        <v>0</v>
      </c>
    </row>
    <row r="952" spans="1:19" ht="39.950000000000003" customHeight="1" x14ac:dyDescent="0.3">
      <c r="A952" s="4">
        <f t="shared" si="84"/>
        <v>589</v>
      </c>
      <c r="B952" s="4" t="s">
        <v>4529</v>
      </c>
      <c r="C952" s="4" t="s">
        <v>4530</v>
      </c>
      <c r="D952" s="4" t="s">
        <v>265</v>
      </c>
      <c r="E952" s="28" t="s">
        <v>266</v>
      </c>
      <c r="F952" s="4">
        <f t="shared" si="85"/>
        <v>1</v>
      </c>
      <c r="G952" s="4" t="s">
        <v>11687</v>
      </c>
      <c r="H952" s="4" t="s">
        <v>277</v>
      </c>
      <c r="I952" s="4" t="s">
        <v>277</v>
      </c>
      <c r="J952" s="4" t="s">
        <v>277</v>
      </c>
      <c r="L952" s="4" t="s">
        <v>312</v>
      </c>
      <c r="M952" s="4">
        <f>IF(L952="비해당","-",VLOOKUP(G952,자격증backdata!A:E,3,0))</f>
        <v>0</v>
      </c>
      <c r="N952" s="4" t="str">
        <f>IF(L952="비해당","-",VLOOKUP(G952,자격증backdata!A:E,5,0))</f>
        <v>-</v>
      </c>
      <c r="O952" s="4">
        <f>IF(L952="비해당","-",IF(M952=1,VLOOKUP(G952,자격증backdata!A:E,4,0),0))</f>
        <v>0</v>
      </c>
      <c r="P952" s="4">
        <f t="shared" si="86"/>
        <v>0</v>
      </c>
      <c r="Q952" s="4">
        <f t="shared" si="87"/>
        <v>0</v>
      </c>
      <c r="R952" s="4">
        <f t="shared" si="88"/>
        <v>0</v>
      </c>
      <c r="S952" s="4">
        <f t="shared" si="89"/>
        <v>0</v>
      </c>
    </row>
    <row r="953" spans="1:19" ht="39.950000000000003" customHeight="1" x14ac:dyDescent="0.3">
      <c r="A953" s="29">
        <f t="shared" si="84"/>
        <v>590</v>
      </c>
      <c r="B953" s="29" t="s">
        <v>4551</v>
      </c>
      <c r="C953" s="29" t="s">
        <v>4552</v>
      </c>
      <c r="D953" s="4" t="s">
        <v>265</v>
      </c>
      <c r="E953" s="30" t="s">
        <v>266</v>
      </c>
      <c r="F953" s="29">
        <f t="shared" si="85"/>
        <v>1</v>
      </c>
      <c r="G953" s="29" t="s">
        <v>1555</v>
      </c>
      <c r="H953" s="29" t="s">
        <v>459</v>
      </c>
      <c r="I953" s="29" t="s">
        <v>4557</v>
      </c>
      <c r="J953" s="29" t="s">
        <v>4558</v>
      </c>
      <c r="L953" s="29" t="s">
        <v>312</v>
      </c>
      <c r="M953" s="29">
        <f>IF(L953="비해당","-",VLOOKUP(G953,자격증backdata!A:E,3,0))</f>
        <v>0</v>
      </c>
      <c r="N953" s="29" t="str">
        <f>IF(L953="비해당","-",VLOOKUP(G953,자격증backdata!A:E,5,0))</f>
        <v>-</v>
      </c>
      <c r="O953" s="29">
        <f>IF(L953="비해당","-",IF(M953=1,VLOOKUP(G953,자격증backdata!A:E,4,0),0))</f>
        <v>0</v>
      </c>
      <c r="P953" s="29">
        <f t="shared" si="86"/>
        <v>0</v>
      </c>
      <c r="Q953" s="29">
        <f t="shared" si="87"/>
        <v>0</v>
      </c>
      <c r="R953" s="29">
        <f t="shared" si="88"/>
        <v>0</v>
      </c>
      <c r="S953" s="29">
        <f t="shared" si="89"/>
        <v>0</v>
      </c>
    </row>
    <row r="954" spans="1:19" ht="39.950000000000003" customHeight="1" x14ac:dyDescent="0.3">
      <c r="A954" s="4">
        <f t="shared" si="84"/>
        <v>591</v>
      </c>
      <c r="B954" s="4" t="s">
        <v>4621</v>
      </c>
      <c r="C954" s="4" t="s">
        <v>3549</v>
      </c>
      <c r="D954" s="4" t="s">
        <v>265</v>
      </c>
      <c r="E954" s="28" t="s">
        <v>266</v>
      </c>
      <c r="F954" s="4">
        <f t="shared" si="85"/>
        <v>1</v>
      </c>
      <c r="G954" s="4" t="s">
        <v>11687</v>
      </c>
      <c r="H954" s="4" t="s">
        <v>277</v>
      </c>
      <c r="I954" s="4" t="s">
        <v>277</v>
      </c>
      <c r="J954" s="4" t="s">
        <v>277</v>
      </c>
      <c r="L954" s="4" t="s">
        <v>312</v>
      </c>
      <c r="M954" s="4">
        <f>IF(L954="비해당","-",VLOOKUP(G954,자격증backdata!A:E,3,0))</f>
        <v>0</v>
      </c>
      <c r="N954" s="4" t="str">
        <f>IF(L954="비해당","-",VLOOKUP(G954,자격증backdata!A:E,5,0))</f>
        <v>-</v>
      </c>
      <c r="O954" s="4">
        <f>IF(L954="비해당","-",IF(M954=1,VLOOKUP(G954,자격증backdata!A:E,4,0),0))</f>
        <v>0</v>
      </c>
      <c r="P954" s="4">
        <f t="shared" si="86"/>
        <v>0</v>
      </c>
      <c r="Q954" s="4">
        <f t="shared" si="87"/>
        <v>0</v>
      </c>
      <c r="R954" s="4">
        <f t="shared" si="88"/>
        <v>0</v>
      </c>
      <c r="S954" s="4">
        <f t="shared" si="89"/>
        <v>0</v>
      </c>
    </row>
    <row r="955" spans="1:19" ht="39.950000000000003" customHeight="1" x14ac:dyDescent="0.3">
      <c r="A955" s="29">
        <f t="shared" si="84"/>
        <v>592</v>
      </c>
      <c r="B955" s="29" t="s">
        <v>4645</v>
      </c>
      <c r="C955" s="29" t="s">
        <v>4646</v>
      </c>
      <c r="D955" s="4" t="s">
        <v>265</v>
      </c>
      <c r="E955" s="30" t="s">
        <v>266</v>
      </c>
      <c r="F955" s="29">
        <f t="shared" si="85"/>
        <v>1</v>
      </c>
      <c r="G955" s="29" t="s">
        <v>1780</v>
      </c>
      <c r="H955" s="29" t="s">
        <v>459</v>
      </c>
      <c r="I955" s="29" t="s">
        <v>4660</v>
      </c>
      <c r="J955" s="29" t="s">
        <v>4661</v>
      </c>
      <c r="L955" s="29" t="s">
        <v>312</v>
      </c>
      <c r="M955" s="29">
        <f>IF(L955="비해당","-",VLOOKUP(G955,자격증backdata!A:E,3,0))</f>
        <v>0</v>
      </c>
      <c r="N955" s="29" t="str">
        <f>IF(L955="비해당","-",VLOOKUP(G955,자격증backdata!A:E,5,0))</f>
        <v>-</v>
      </c>
      <c r="O955" s="29">
        <f>IF(L955="비해당","-",IF(M955=1,VLOOKUP(G955,자격증backdata!A:E,4,0),0))</f>
        <v>0</v>
      </c>
      <c r="P955" s="29">
        <f t="shared" si="86"/>
        <v>0</v>
      </c>
      <c r="Q955" s="29">
        <f t="shared" si="87"/>
        <v>0</v>
      </c>
      <c r="R955" s="29">
        <f t="shared" si="88"/>
        <v>0</v>
      </c>
      <c r="S955" s="29">
        <f t="shared" si="89"/>
        <v>0</v>
      </c>
    </row>
    <row r="956" spans="1:19" ht="39.950000000000003" customHeight="1" x14ac:dyDescent="0.3">
      <c r="A956" s="4">
        <f t="shared" si="84"/>
        <v>593</v>
      </c>
      <c r="B956" s="4" t="s">
        <v>4683</v>
      </c>
      <c r="C956" s="4" t="s">
        <v>4684</v>
      </c>
      <c r="D956" s="4" t="s">
        <v>265</v>
      </c>
      <c r="E956" s="28" t="s">
        <v>266</v>
      </c>
      <c r="F956" s="4">
        <f t="shared" si="85"/>
        <v>1</v>
      </c>
      <c r="G956" s="4" t="s">
        <v>568</v>
      </c>
      <c r="H956" s="4" t="s">
        <v>459</v>
      </c>
      <c r="I956" s="4" t="s">
        <v>4690</v>
      </c>
      <c r="J956" s="4" t="s">
        <v>4691</v>
      </c>
      <c r="L956" s="4" t="s">
        <v>312</v>
      </c>
      <c r="M956" s="4">
        <f>IF(L956="비해당","-",VLOOKUP(G956,자격증backdata!A:E,3,0))</f>
        <v>1</v>
      </c>
      <c r="N956" s="4" t="str">
        <f>IF(L956="비해당","-",VLOOKUP(G956,자격증backdata!A:E,5,0))</f>
        <v>국가기술</v>
      </c>
      <c r="O956" s="4">
        <f>IF(L956="비해당","-",IF(M956=1,VLOOKUP(G956,자격증backdata!A:E,4,0),0))</f>
        <v>3</v>
      </c>
      <c r="P956" s="4">
        <f t="shared" si="86"/>
        <v>0</v>
      </c>
      <c r="Q956" s="4">
        <f t="shared" si="87"/>
        <v>3</v>
      </c>
      <c r="R956" s="4">
        <f t="shared" si="88"/>
        <v>3</v>
      </c>
      <c r="S956" s="4">
        <f t="shared" si="89"/>
        <v>0</v>
      </c>
    </row>
    <row r="957" spans="1:19" ht="39.950000000000003" customHeight="1" x14ac:dyDescent="0.3">
      <c r="A957" s="29">
        <f t="shared" si="84"/>
        <v>594</v>
      </c>
      <c r="B957" s="29" t="s">
        <v>4692</v>
      </c>
      <c r="C957" s="29" t="s">
        <v>4693</v>
      </c>
      <c r="D957" s="4" t="s">
        <v>265</v>
      </c>
      <c r="E957" s="30" t="s">
        <v>266</v>
      </c>
      <c r="F957" s="29">
        <f t="shared" si="85"/>
        <v>1</v>
      </c>
      <c r="G957" s="29" t="s">
        <v>568</v>
      </c>
      <c r="H957" s="29" t="s">
        <v>459</v>
      </c>
      <c r="I957" s="29" t="s">
        <v>4706</v>
      </c>
      <c r="J957" s="29" t="s">
        <v>4707</v>
      </c>
      <c r="L957" s="29" t="s">
        <v>312</v>
      </c>
      <c r="M957" s="29">
        <f>IF(L957="비해당","-",VLOOKUP(G957,자격증backdata!A:E,3,0))</f>
        <v>1</v>
      </c>
      <c r="N957" s="29" t="str">
        <f>IF(L957="비해당","-",VLOOKUP(G957,자격증backdata!A:E,5,0))</f>
        <v>국가기술</v>
      </c>
      <c r="O957" s="29">
        <f>IF(L957="비해당","-",IF(M957=1,VLOOKUP(G957,자격증backdata!A:E,4,0),0))</f>
        <v>3</v>
      </c>
      <c r="P957" s="29">
        <f t="shared" si="86"/>
        <v>5</v>
      </c>
      <c r="Q957" s="29">
        <f t="shared" si="87"/>
        <v>3</v>
      </c>
      <c r="R957" s="29">
        <f t="shared" si="88"/>
        <v>8</v>
      </c>
      <c r="S957" s="29">
        <f t="shared" si="89"/>
        <v>0</v>
      </c>
    </row>
    <row r="958" spans="1:19" ht="39.950000000000003" customHeight="1" x14ac:dyDescent="0.3">
      <c r="A958" s="29">
        <f t="shared" si="84"/>
        <v>594</v>
      </c>
      <c r="B958" s="29" t="s">
        <v>4692</v>
      </c>
      <c r="C958" s="29" t="s">
        <v>4693</v>
      </c>
      <c r="D958" s="4" t="s">
        <v>265</v>
      </c>
      <c r="E958" s="30" t="s">
        <v>266</v>
      </c>
      <c r="F958" s="29">
        <f t="shared" si="85"/>
        <v>2</v>
      </c>
      <c r="G958" s="29" t="s">
        <v>295</v>
      </c>
      <c r="H958" s="29" t="s">
        <v>296</v>
      </c>
      <c r="I958" s="29" t="s">
        <v>4708</v>
      </c>
      <c r="J958" s="29" t="s">
        <v>1268</v>
      </c>
      <c r="L958" s="29" t="s">
        <v>312</v>
      </c>
      <c r="M958" s="29">
        <f>IF(L958="비해당","-",VLOOKUP(G958,자격증backdata!A:E,3,0))</f>
        <v>1</v>
      </c>
      <c r="N958" s="29" t="str">
        <f>IF(L958="비해당","-",VLOOKUP(G958,자격증backdata!A:E,5,0))</f>
        <v>한국사</v>
      </c>
      <c r="O958" s="29">
        <f>IF(L958="비해당","-",IF(M958=1,VLOOKUP(G958,자격증backdata!A:E,4,0),0))</f>
        <v>5</v>
      </c>
      <c r="P958" s="29">
        <f t="shared" si="86"/>
        <v>5</v>
      </c>
      <c r="Q958" s="29">
        <f t="shared" si="87"/>
        <v>3</v>
      </c>
      <c r="R958" s="29">
        <f t="shared" si="88"/>
        <v>8</v>
      </c>
      <c r="S958" s="29">
        <f t="shared" si="89"/>
        <v>0</v>
      </c>
    </row>
    <row r="959" spans="1:19" ht="39.950000000000003" customHeight="1" x14ac:dyDescent="0.3">
      <c r="A959" s="4">
        <f t="shared" si="84"/>
        <v>595</v>
      </c>
      <c r="B959" s="4" t="s">
        <v>4798</v>
      </c>
      <c r="C959" s="4" t="s">
        <v>4799</v>
      </c>
      <c r="D959" s="4" t="s">
        <v>265</v>
      </c>
      <c r="E959" s="28" t="s">
        <v>266</v>
      </c>
      <c r="F959" s="4">
        <f t="shared" si="85"/>
        <v>1</v>
      </c>
      <c r="G959" s="4" t="s">
        <v>1196</v>
      </c>
      <c r="H959" s="4" t="s">
        <v>292</v>
      </c>
      <c r="I959" s="4" t="s">
        <v>4817</v>
      </c>
      <c r="J959" s="4" t="s">
        <v>3872</v>
      </c>
      <c r="L959" s="4" t="s">
        <v>312</v>
      </c>
      <c r="M959" s="4">
        <f>IF(L959="비해당","-",VLOOKUP(G959,자격증backdata!A:E,3,0))</f>
        <v>0</v>
      </c>
      <c r="N959" s="4" t="str">
        <f>IF(L959="비해당","-",VLOOKUP(G959,자격증backdata!A:E,5,0))</f>
        <v>-</v>
      </c>
      <c r="O959" s="4">
        <f>IF(L959="비해당","-",IF(M959=1,VLOOKUP(G959,자격증backdata!A:E,4,0),0))</f>
        <v>0</v>
      </c>
      <c r="P959" s="4">
        <f t="shared" si="86"/>
        <v>0</v>
      </c>
      <c r="Q959" s="4">
        <f t="shared" si="87"/>
        <v>0</v>
      </c>
      <c r="R959" s="4">
        <f t="shared" si="88"/>
        <v>0</v>
      </c>
      <c r="S959" s="4">
        <f t="shared" si="89"/>
        <v>0</v>
      </c>
    </row>
    <row r="960" spans="1:19" ht="39.950000000000003" customHeight="1" x14ac:dyDescent="0.3">
      <c r="A960" s="29">
        <f t="shared" si="84"/>
        <v>596</v>
      </c>
      <c r="B960" s="29" t="s">
        <v>4820</v>
      </c>
      <c r="C960" s="29" t="s">
        <v>4821</v>
      </c>
      <c r="D960" s="4" t="s">
        <v>265</v>
      </c>
      <c r="E960" s="30" t="s">
        <v>266</v>
      </c>
      <c r="F960" s="29">
        <f t="shared" si="85"/>
        <v>1</v>
      </c>
      <c r="G960" s="29" t="s">
        <v>11687</v>
      </c>
      <c r="H960" s="29" t="s">
        <v>277</v>
      </c>
      <c r="I960" s="29" t="s">
        <v>277</v>
      </c>
      <c r="J960" s="29" t="s">
        <v>277</v>
      </c>
      <c r="L960" s="29" t="s">
        <v>312</v>
      </c>
      <c r="M960" s="29">
        <f>IF(L960="비해당","-",VLOOKUP(G960,자격증backdata!A:E,3,0))</f>
        <v>0</v>
      </c>
      <c r="N960" s="29" t="str">
        <f>IF(L960="비해당","-",VLOOKUP(G960,자격증backdata!A:E,5,0))</f>
        <v>-</v>
      </c>
      <c r="O960" s="29">
        <f>IF(L960="비해당","-",IF(M960=1,VLOOKUP(G960,자격증backdata!A:E,4,0),0))</f>
        <v>0</v>
      </c>
      <c r="P960" s="29">
        <f t="shared" si="86"/>
        <v>0</v>
      </c>
      <c r="Q960" s="29">
        <f t="shared" si="87"/>
        <v>0</v>
      </c>
      <c r="R960" s="29">
        <f t="shared" si="88"/>
        <v>0</v>
      </c>
      <c r="S960" s="29">
        <f t="shared" si="89"/>
        <v>0</v>
      </c>
    </row>
    <row r="961" spans="1:19" ht="39.950000000000003" customHeight="1" x14ac:dyDescent="0.3">
      <c r="A961" s="4">
        <f t="shared" si="84"/>
        <v>597</v>
      </c>
      <c r="B961" s="4" t="s">
        <v>4904</v>
      </c>
      <c r="C961" s="4" t="s">
        <v>4905</v>
      </c>
      <c r="D961" s="4" t="s">
        <v>265</v>
      </c>
      <c r="E961" s="28" t="s">
        <v>266</v>
      </c>
      <c r="F961" s="4">
        <f t="shared" si="85"/>
        <v>1</v>
      </c>
      <c r="G961" s="4" t="s">
        <v>366</v>
      </c>
      <c r="H961" s="4" t="s">
        <v>367</v>
      </c>
      <c r="I961" s="4" t="s">
        <v>4927</v>
      </c>
      <c r="J961" s="4" t="s">
        <v>2857</v>
      </c>
      <c r="L961" s="4" t="s">
        <v>312</v>
      </c>
      <c r="M961" s="4">
        <f>IF(L961="비해당","-",VLOOKUP(G961,자격증backdata!A:E,3,0))</f>
        <v>1</v>
      </c>
      <c r="N961" s="4" t="str">
        <f>IF(L961="비해당","-",VLOOKUP(G961,자격증backdata!A:E,5,0))</f>
        <v>국가기술</v>
      </c>
      <c r="O961" s="4">
        <f>IF(L961="비해당","-",IF(M961=1,VLOOKUP(G961,자격증backdata!A:E,4,0),0))</f>
        <v>3</v>
      </c>
      <c r="P961" s="4">
        <f t="shared" si="86"/>
        <v>3</v>
      </c>
      <c r="Q961" s="4">
        <f t="shared" si="87"/>
        <v>3</v>
      </c>
      <c r="R961" s="4">
        <f t="shared" si="88"/>
        <v>6</v>
      </c>
      <c r="S961" s="4">
        <f t="shared" si="89"/>
        <v>0</v>
      </c>
    </row>
    <row r="962" spans="1:19" ht="39.950000000000003" customHeight="1" x14ac:dyDescent="0.3">
      <c r="A962" s="4">
        <f t="shared" si="84"/>
        <v>597</v>
      </c>
      <c r="B962" s="4" t="s">
        <v>4904</v>
      </c>
      <c r="C962" s="4" t="s">
        <v>4905</v>
      </c>
      <c r="D962" s="4" t="s">
        <v>265</v>
      </c>
      <c r="E962" s="28" t="s">
        <v>266</v>
      </c>
      <c r="F962" s="4">
        <f t="shared" si="85"/>
        <v>2</v>
      </c>
      <c r="G962" s="4" t="s">
        <v>803</v>
      </c>
      <c r="H962" s="4" t="s">
        <v>296</v>
      </c>
      <c r="I962" s="4" t="s">
        <v>4928</v>
      </c>
      <c r="J962" s="4" t="s">
        <v>2445</v>
      </c>
      <c r="L962" s="4" t="s">
        <v>312</v>
      </c>
      <c r="M962" s="4">
        <f>IF(L962="비해당","-",VLOOKUP(G962,자격증backdata!A:E,3,0))</f>
        <v>1</v>
      </c>
      <c r="N962" s="4" t="str">
        <f>IF(L962="비해당","-",VLOOKUP(G962,자격증backdata!A:E,5,0))</f>
        <v>한국사</v>
      </c>
      <c r="O962" s="4">
        <f>IF(L962="비해당","-",IF(M962=1,VLOOKUP(G962,자격증backdata!A:E,4,0),0))</f>
        <v>3</v>
      </c>
      <c r="P962" s="4">
        <f t="shared" si="86"/>
        <v>3</v>
      </c>
      <c r="Q962" s="4">
        <f t="shared" si="87"/>
        <v>3</v>
      </c>
      <c r="R962" s="4">
        <f t="shared" si="88"/>
        <v>6</v>
      </c>
      <c r="S962" s="4">
        <f t="shared" si="89"/>
        <v>0</v>
      </c>
    </row>
    <row r="963" spans="1:19" ht="39.950000000000003" customHeight="1" x14ac:dyDescent="0.3">
      <c r="A963" s="29">
        <f t="shared" ref="A963:A1026" si="90">IF(B963=B962,A962,SUM(A962,1))</f>
        <v>598</v>
      </c>
      <c r="B963" s="29" t="s">
        <v>4967</v>
      </c>
      <c r="C963" s="29" t="s">
        <v>4968</v>
      </c>
      <c r="D963" s="4" t="s">
        <v>265</v>
      </c>
      <c r="E963" s="30" t="s">
        <v>266</v>
      </c>
      <c r="F963" s="29">
        <f t="shared" ref="F963:F1026" si="91">IF(B963=B962,SUM(F962,1),1)</f>
        <v>1</v>
      </c>
      <c r="G963" s="29" t="s">
        <v>366</v>
      </c>
      <c r="H963" s="29" t="s">
        <v>367</v>
      </c>
      <c r="I963" s="29" t="s">
        <v>4982</v>
      </c>
      <c r="J963" s="29" t="s">
        <v>2535</v>
      </c>
      <c r="L963" s="29" t="s">
        <v>312</v>
      </c>
      <c r="M963" s="29">
        <f>IF(L963="비해당","-",VLOOKUP(G963,자격증backdata!A:E,3,0))</f>
        <v>1</v>
      </c>
      <c r="N963" s="29" t="str">
        <f>IF(L963="비해당","-",VLOOKUP(G963,자격증backdata!A:E,5,0))</f>
        <v>국가기술</v>
      </c>
      <c r="O963" s="29">
        <f>IF(L963="비해당","-",IF(M963=1,VLOOKUP(G963,자격증backdata!A:E,4,0),0))</f>
        <v>3</v>
      </c>
      <c r="P963" s="29">
        <f t="shared" ref="P963:P1026" si="92">_xlfn.MAXIFS(O:O,B:B,B963,N:N,"한국사")</f>
        <v>0</v>
      </c>
      <c r="Q963" s="29">
        <f t="shared" ref="Q963:Q1026" si="93">_xlfn.MAXIFS(O:O,B:B,B963,N:N,"국가기술")</f>
        <v>3</v>
      </c>
      <c r="R963" s="29">
        <f t="shared" ref="R963:R1026" si="94">SUM(P963:Q963)</f>
        <v>3</v>
      </c>
      <c r="S963" s="29">
        <f t="shared" ref="S963:S1026" si="95">_xlfn.MAXIFS(O:O,B:B,B963,N:N,"전문분야")</f>
        <v>0</v>
      </c>
    </row>
    <row r="964" spans="1:19" ht="39.950000000000003" customHeight="1" x14ac:dyDescent="0.3">
      <c r="A964" s="29">
        <f t="shared" si="90"/>
        <v>598</v>
      </c>
      <c r="B964" s="29" t="s">
        <v>4967</v>
      </c>
      <c r="C964" s="29" t="s">
        <v>4968</v>
      </c>
      <c r="D964" s="4" t="s">
        <v>265</v>
      </c>
      <c r="E964" s="30" t="s">
        <v>266</v>
      </c>
      <c r="F964" s="29">
        <f t="shared" si="91"/>
        <v>2</v>
      </c>
      <c r="G964" s="29" t="s">
        <v>568</v>
      </c>
      <c r="H964" s="29" t="s">
        <v>459</v>
      </c>
      <c r="I964" s="29" t="s">
        <v>4983</v>
      </c>
      <c r="J964" s="29" t="s">
        <v>4984</v>
      </c>
      <c r="L964" s="29" t="s">
        <v>312</v>
      </c>
      <c r="M964" s="29">
        <f>IF(L964="비해당","-",VLOOKUP(G964,자격증backdata!A:E,3,0))</f>
        <v>1</v>
      </c>
      <c r="N964" s="29" t="str">
        <f>IF(L964="비해당","-",VLOOKUP(G964,자격증backdata!A:E,5,0))</f>
        <v>국가기술</v>
      </c>
      <c r="O964" s="29">
        <f>IF(L964="비해당","-",IF(M964=1,VLOOKUP(G964,자격증backdata!A:E,4,0),0))</f>
        <v>3</v>
      </c>
      <c r="P964" s="29">
        <f t="shared" si="92"/>
        <v>0</v>
      </c>
      <c r="Q964" s="29">
        <f t="shared" si="93"/>
        <v>3</v>
      </c>
      <c r="R964" s="29">
        <f t="shared" si="94"/>
        <v>3</v>
      </c>
      <c r="S964" s="29">
        <f t="shared" si="95"/>
        <v>0</v>
      </c>
    </row>
    <row r="965" spans="1:19" ht="39.950000000000003" customHeight="1" x14ac:dyDescent="0.3">
      <c r="A965" s="4">
        <f t="shared" si="90"/>
        <v>599</v>
      </c>
      <c r="B965" s="4" t="s">
        <v>4993</v>
      </c>
      <c r="C965" s="4" t="s">
        <v>4994</v>
      </c>
      <c r="D965" s="4" t="s">
        <v>265</v>
      </c>
      <c r="E965" s="28" t="s">
        <v>266</v>
      </c>
      <c r="F965" s="4">
        <f t="shared" si="91"/>
        <v>1</v>
      </c>
      <c r="G965" s="4" t="s">
        <v>458</v>
      </c>
      <c r="H965" s="4" t="s">
        <v>459</v>
      </c>
      <c r="I965" s="4" t="s">
        <v>5001</v>
      </c>
      <c r="J965" s="4" t="s">
        <v>763</v>
      </c>
      <c r="L965" s="4" t="s">
        <v>312</v>
      </c>
      <c r="M965" s="4">
        <f>IF(L965="비해당","-",VLOOKUP(G965,자격증backdata!A:E,3,0))</f>
        <v>1</v>
      </c>
      <c r="N965" s="4" t="str">
        <f>IF(L965="비해당","-",VLOOKUP(G965,자격증backdata!A:E,5,0))</f>
        <v>국가기술</v>
      </c>
      <c r="O965" s="4">
        <f>IF(L965="비해당","-",IF(M965=1,VLOOKUP(G965,자격증backdata!A:E,4,0),0))</f>
        <v>5</v>
      </c>
      <c r="P965" s="4">
        <f t="shared" si="92"/>
        <v>5</v>
      </c>
      <c r="Q965" s="4">
        <f t="shared" si="93"/>
        <v>5</v>
      </c>
      <c r="R965" s="4">
        <f t="shared" si="94"/>
        <v>10</v>
      </c>
      <c r="S965" s="4">
        <f t="shared" si="95"/>
        <v>0</v>
      </c>
    </row>
    <row r="966" spans="1:19" ht="39.950000000000003" customHeight="1" x14ac:dyDescent="0.3">
      <c r="A966" s="4">
        <f t="shared" si="90"/>
        <v>599</v>
      </c>
      <c r="B966" s="4" t="s">
        <v>4993</v>
      </c>
      <c r="C966" s="4" t="s">
        <v>4994</v>
      </c>
      <c r="D966" s="4" t="s">
        <v>265</v>
      </c>
      <c r="E966" s="28" t="s">
        <v>266</v>
      </c>
      <c r="F966" s="4">
        <f t="shared" si="91"/>
        <v>2</v>
      </c>
      <c r="G966" s="4" t="s">
        <v>295</v>
      </c>
      <c r="H966" s="4" t="s">
        <v>296</v>
      </c>
      <c r="I966" s="4" t="s">
        <v>5002</v>
      </c>
      <c r="J966" s="4" t="s">
        <v>1912</v>
      </c>
      <c r="L966" s="4" t="s">
        <v>312</v>
      </c>
      <c r="M966" s="4">
        <f>IF(L966="비해당","-",VLOOKUP(G966,자격증backdata!A:E,3,0))</f>
        <v>1</v>
      </c>
      <c r="N966" s="4" t="str">
        <f>IF(L966="비해당","-",VLOOKUP(G966,자격증backdata!A:E,5,0))</f>
        <v>한국사</v>
      </c>
      <c r="O966" s="4">
        <f>IF(L966="비해당","-",IF(M966=1,VLOOKUP(G966,자격증backdata!A:E,4,0),0))</f>
        <v>5</v>
      </c>
      <c r="P966" s="4">
        <f t="shared" si="92"/>
        <v>5</v>
      </c>
      <c r="Q966" s="4">
        <f t="shared" si="93"/>
        <v>5</v>
      </c>
      <c r="R966" s="4">
        <f t="shared" si="94"/>
        <v>10</v>
      </c>
      <c r="S966" s="4">
        <f t="shared" si="95"/>
        <v>0</v>
      </c>
    </row>
    <row r="967" spans="1:19" ht="39.950000000000003" customHeight="1" x14ac:dyDescent="0.3">
      <c r="A967" s="29">
        <f t="shared" si="90"/>
        <v>600</v>
      </c>
      <c r="B967" s="29" t="s">
        <v>5003</v>
      </c>
      <c r="C967" s="29" t="s">
        <v>5004</v>
      </c>
      <c r="D967" s="4" t="s">
        <v>265</v>
      </c>
      <c r="E967" s="30" t="s">
        <v>266</v>
      </c>
      <c r="F967" s="29">
        <f t="shared" si="91"/>
        <v>1</v>
      </c>
      <c r="G967" s="29" t="s">
        <v>803</v>
      </c>
      <c r="H967" s="29" t="s">
        <v>296</v>
      </c>
      <c r="I967" s="29" t="s">
        <v>5010</v>
      </c>
      <c r="J967" s="29" t="s">
        <v>627</v>
      </c>
      <c r="L967" s="29" t="s">
        <v>312</v>
      </c>
      <c r="M967" s="29">
        <f>IF(L967="비해당","-",VLOOKUP(G967,자격증backdata!A:E,3,0))</f>
        <v>1</v>
      </c>
      <c r="N967" s="29" t="str">
        <f>IF(L967="비해당","-",VLOOKUP(G967,자격증backdata!A:E,5,0))</f>
        <v>한국사</v>
      </c>
      <c r="O967" s="29">
        <f>IF(L967="비해당","-",IF(M967=1,VLOOKUP(G967,자격증backdata!A:E,4,0),0))</f>
        <v>3</v>
      </c>
      <c r="P967" s="29">
        <f t="shared" si="92"/>
        <v>3</v>
      </c>
      <c r="Q967" s="29">
        <f t="shared" si="93"/>
        <v>3</v>
      </c>
      <c r="R967" s="29">
        <f t="shared" si="94"/>
        <v>6</v>
      </c>
      <c r="S967" s="29">
        <f t="shared" si="95"/>
        <v>0</v>
      </c>
    </row>
    <row r="968" spans="1:19" ht="39.950000000000003" customHeight="1" x14ac:dyDescent="0.3">
      <c r="A968" s="29">
        <f t="shared" si="90"/>
        <v>600</v>
      </c>
      <c r="B968" s="29" t="s">
        <v>5003</v>
      </c>
      <c r="C968" s="29" t="s">
        <v>5004</v>
      </c>
      <c r="D968" s="4" t="s">
        <v>265</v>
      </c>
      <c r="E968" s="30" t="s">
        <v>266</v>
      </c>
      <c r="F968" s="29">
        <f t="shared" si="91"/>
        <v>2</v>
      </c>
      <c r="G968" s="29" t="s">
        <v>568</v>
      </c>
      <c r="H968" s="29" t="s">
        <v>459</v>
      </c>
      <c r="I968" s="29" t="s">
        <v>5011</v>
      </c>
      <c r="J968" s="29" t="s">
        <v>5012</v>
      </c>
      <c r="L968" s="29" t="s">
        <v>312</v>
      </c>
      <c r="M968" s="29">
        <f>IF(L968="비해당","-",VLOOKUP(G968,자격증backdata!A:E,3,0))</f>
        <v>1</v>
      </c>
      <c r="N968" s="29" t="str">
        <f>IF(L968="비해당","-",VLOOKUP(G968,자격증backdata!A:E,5,0))</f>
        <v>국가기술</v>
      </c>
      <c r="O968" s="29">
        <f>IF(L968="비해당","-",IF(M968=1,VLOOKUP(G968,자격증backdata!A:E,4,0),0))</f>
        <v>3</v>
      </c>
      <c r="P968" s="29">
        <f t="shared" si="92"/>
        <v>3</v>
      </c>
      <c r="Q968" s="29">
        <f t="shared" si="93"/>
        <v>3</v>
      </c>
      <c r="R968" s="29">
        <f t="shared" si="94"/>
        <v>6</v>
      </c>
      <c r="S968" s="29">
        <f t="shared" si="95"/>
        <v>0</v>
      </c>
    </row>
    <row r="969" spans="1:19" ht="39.950000000000003" customHeight="1" x14ac:dyDescent="0.3">
      <c r="A969" s="4">
        <f t="shared" si="90"/>
        <v>601</v>
      </c>
      <c r="B969" s="4" t="s">
        <v>5023</v>
      </c>
      <c r="C969" s="4" t="s">
        <v>5024</v>
      </c>
      <c r="D969" s="4" t="s">
        <v>265</v>
      </c>
      <c r="E969" s="28" t="s">
        <v>266</v>
      </c>
      <c r="F969" s="4">
        <f t="shared" si="91"/>
        <v>1</v>
      </c>
      <c r="G969" s="4" t="s">
        <v>11687</v>
      </c>
      <c r="H969" s="4" t="s">
        <v>277</v>
      </c>
      <c r="I969" s="4" t="s">
        <v>277</v>
      </c>
      <c r="J969" s="4" t="s">
        <v>277</v>
      </c>
      <c r="L969" s="4" t="s">
        <v>312</v>
      </c>
      <c r="M969" s="4">
        <f>IF(L969="비해당","-",VLOOKUP(G969,자격증backdata!A:E,3,0))</f>
        <v>0</v>
      </c>
      <c r="N969" s="4" t="str">
        <f>IF(L969="비해당","-",VLOOKUP(G969,자격증backdata!A:E,5,0))</f>
        <v>-</v>
      </c>
      <c r="O969" s="4">
        <f>IF(L969="비해당","-",IF(M969=1,VLOOKUP(G969,자격증backdata!A:E,4,0),0))</f>
        <v>0</v>
      </c>
      <c r="P969" s="4">
        <f t="shared" si="92"/>
        <v>0</v>
      </c>
      <c r="Q969" s="4">
        <f t="shared" si="93"/>
        <v>0</v>
      </c>
      <c r="R969" s="4">
        <f t="shared" si="94"/>
        <v>0</v>
      </c>
      <c r="S969" s="4">
        <f t="shared" si="95"/>
        <v>0</v>
      </c>
    </row>
    <row r="970" spans="1:19" ht="39.950000000000003" customHeight="1" x14ac:dyDescent="0.3">
      <c r="A970" s="29">
        <f t="shared" si="90"/>
        <v>602</v>
      </c>
      <c r="B970" s="29" t="s">
        <v>5100</v>
      </c>
      <c r="C970" s="29" t="s">
        <v>5101</v>
      </c>
      <c r="D970" s="4" t="s">
        <v>265</v>
      </c>
      <c r="E970" s="30" t="s">
        <v>266</v>
      </c>
      <c r="F970" s="29">
        <f t="shared" si="91"/>
        <v>1</v>
      </c>
      <c r="G970" s="29" t="s">
        <v>291</v>
      </c>
      <c r="H970" s="29" t="s">
        <v>292</v>
      </c>
      <c r="I970" s="29" t="s">
        <v>5107</v>
      </c>
      <c r="J970" s="29" t="s">
        <v>1151</v>
      </c>
      <c r="L970" s="29" t="s">
        <v>312</v>
      </c>
      <c r="M970" s="29">
        <f>IF(L970="비해당","-",VLOOKUP(G970,자격증backdata!A:E,3,0))</f>
        <v>1</v>
      </c>
      <c r="N970" s="29" t="str">
        <f>IF(L970="비해당","-",VLOOKUP(G970,자격증backdata!A:E,5,0))</f>
        <v>국가기술</v>
      </c>
      <c r="O970" s="29">
        <f>IF(L970="비해당","-",IF(M970=1,VLOOKUP(G970,자격증backdata!A:E,4,0),0))</f>
        <v>5</v>
      </c>
      <c r="P970" s="29">
        <f t="shared" si="92"/>
        <v>0</v>
      </c>
      <c r="Q970" s="29">
        <f t="shared" si="93"/>
        <v>5</v>
      </c>
      <c r="R970" s="29">
        <f t="shared" si="94"/>
        <v>5</v>
      </c>
      <c r="S970" s="29">
        <f t="shared" si="95"/>
        <v>0</v>
      </c>
    </row>
    <row r="971" spans="1:19" ht="39.950000000000003" customHeight="1" x14ac:dyDescent="0.3">
      <c r="A971" s="29">
        <f t="shared" si="90"/>
        <v>602</v>
      </c>
      <c r="B971" s="29" t="s">
        <v>5100</v>
      </c>
      <c r="C971" s="29" t="s">
        <v>5101</v>
      </c>
      <c r="D971" s="4" t="s">
        <v>265</v>
      </c>
      <c r="E971" s="30" t="s">
        <v>266</v>
      </c>
      <c r="F971" s="29">
        <f t="shared" si="91"/>
        <v>2</v>
      </c>
      <c r="G971" s="29" t="s">
        <v>5108</v>
      </c>
      <c r="H971" s="29" t="s">
        <v>835</v>
      </c>
      <c r="I971" s="29" t="s">
        <v>5109</v>
      </c>
      <c r="J971" s="29" t="s">
        <v>5110</v>
      </c>
      <c r="L971" s="29" t="s">
        <v>312</v>
      </c>
      <c r="M971" s="29">
        <f>IF(L971="비해당","-",VLOOKUP(G971,자격증backdata!A:E,3,0))</f>
        <v>0</v>
      </c>
      <c r="N971" s="29" t="str">
        <f>IF(L971="비해당","-",VLOOKUP(G971,자격증backdata!A:E,5,0))</f>
        <v>-</v>
      </c>
      <c r="O971" s="29">
        <f>IF(L971="비해당","-",IF(M971=1,VLOOKUP(G971,자격증backdata!A:E,4,0),0))</f>
        <v>0</v>
      </c>
      <c r="P971" s="29">
        <f t="shared" si="92"/>
        <v>0</v>
      </c>
      <c r="Q971" s="29">
        <f t="shared" si="93"/>
        <v>5</v>
      </c>
      <c r="R971" s="29">
        <f t="shared" si="94"/>
        <v>5</v>
      </c>
      <c r="S971" s="29">
        <f t="shared" si="95"/>
        <v>0</v>
      </c>
    </row>
    <row r="972" spans="1:19" ht="39.950000000000003" customHeight="1" x14ac:dyDescent="0.3">
      <c r="A972" s="4">
        <f t="shared" si="90"/>
        <v>603</v>
      </c>
      <c r="B972" s="4" t="s">
        <v>5112</v>
      </c>
      <c r="C972" s="4" t="s">
        <v>5113</v>
      </c>
      <c r="D972" s="4" t="s">
        <v>265</v>
      </c>
      <c r="E972" s="28" t="s">
        <v>266</v>
      </c>
      <c r="F972" s="4">
        <f t="shared" si="91"/>
        <v>1</v>
      </c>
      <c r="G972" s="4" t="s">
        <v>11687</v>
      </c>
      <c r="H972" s="4" t="s">
        <v>277</v>
      </c>
      <c r="I972" s="4" t="s">
        <v>277</v>
      </c>
      <c r="J972" s="4" t="s">
        <v>277</v>
      </c>
      <c r="L972" s="4" t="s">
        <v>312</v>
      </c>
      <c r="M972" s="4">
        <f>IF(L972="비해당","-",VLOOKUP(G972,자격증backdata!A:E,3,0))</f>
        <v>0</v>
      </c>
      <c r="N972" s="4" t="str">
        <f>IF(L972="비해당","-",VLOOKUP(G972,자격증backdata!A:E,5,0))</f>
        <v>-</v>
      </c>
      <c r="O972" s="4">
        <f>IF(L972="비해당","-",IF(M972=1,VLOOKUP(G972,자격증backdata!A:E,4,0),0))</f>
        <v>0</v>
      </c>
      <c r="P972" s="4">
        <f t="shared" si="92"/>
        <v>0</v>
      </c>
      <c r="Q972" s="4">
        <f t="shared" si="93"/>
        <v>0</v>
      </c>
      <c r="R972" s="4">
        <f t="shared" si="94"/>
        <v>0</v>
      </c>
      <c r="S972" s="4">
        <f t="shared" si="95"/>
        <v>0</v>
      </c>
    </row>
    <row r="973" spans="1:19" ht="39.950000000000003" customHeight="1" x14ac:dyDescent="0.3">
      <c r="A973" s="29">
        <f t="shared" si="90"/>
        <v>604</v>
      </c>
      <c r="B973" s="29" t="s">
        <v>5134</v>
      </c>
      <c r="C973" s="29" t="s">
        <v>5135</v>
      </c>
      <c r="D973" s="4" t="s">
        <v>265</v>
      </c>
      <c r="E973" s="30" t="s">
        <v>266</v>
      </c>
      <c r="F973" s="29">
        <f t="shared" si="91"/>
        <v>1</v>
      </c>
      <c r="G973" s="29" t="s">
        <v>568</v>
      </c>
      <c r="H973" s="29" t="s">
        <v>459</v>
      </c>
      <c r="I973" s="29" t="s">
        <v>5140</v>
      </c>
      <c r="J973" s="29" t="s">
        <v>5141</v>
      </c>
      <c r="L973" s="29" t="s">
        <v>312</v>
      </c>
      <c r="M973" s="29">
        <f>IF(L973="비해당","-",VLOOKUP(G973,자격증backdata!A:E,3,0))</f>
        <v>1</v>
      </c>
      <c r="N973" s="29" t="str">
        <f>IF(L973="비해당","-",VLOOKUP(G973,자격증backdata!A:E,5,0))</f>
        <v>국가기술</v>
      </c>
      <c r="O973" s="29">
        <f>IF(L973="비해당","-",IF(M973=1,VLOOKUP(G973,자격증backdata!A:E,4,0),0))</f>
        <v>3</v>
      </c>
      <c r="P973" s="29">
        <f t="shared" si="92"/>
        <v>0</v>
      </c>
      <c r="Q973" s="29">
        <f t="shared" si="93"/>
        <v>5</v>
      </c>
      <c r="R973" s="29">
        <f t="shared" si="94"/>
        <v>5</v>
      </c>
      <c r="S973" s="29">
        <f t="shared" si="95"/>
        <v>0</v>
      </c>
    </row>
    <row r="974" spans="1:19" ht="39.950000000000003" customHeight="1" x14ac:dyDescent="0.3">
      <c r="A974" s="29">
        <f t="shared" si="90"/>
        <v>604</v>
      </c>
      <c r="B974" s="29" t="s">
        <v>5134</v>
      </c>
      <c r="C974" s="29" t="s">
        <v>5135</v>
      </c>
      <c r="D974" s="4" t="s">
        <v>265</v>
      </c>
      <c r="E974" s="30" t="s">
        <v>266</v>
      </c>
      <c r="F974" s="29">
        <f t="shared" si="91"/>
        <v>2</v>
      </c>
      <c r="G974" s="29" t="s">
        <v>2533</v>
      </c>
      <c r="H974" s="29" t="s">
        <v>367</v>
      </c>
      <c r="I974" s="29" t="s">
        <v>5142</v>
      </c>
      <c r="J974" s="29" t="s">
        <v>2535</v>
      </c>
      <c r="L974" s="29" t="s">
        <v>312</v>
      </c>
      <c r="M974" s="29">
        <f>IF(L974="비해당","-",VLOOKUP(G974,자격증backdata!A:E,3,0))</f>
        <v>1</v>
      </c>
      <c r="N974" s="29" t="str">
        <f>IF(L974="비해당","-",VLOOKUP(G974,자격증backdata!A:E,5,0))</f>
        <v>국가기술</v>
      </c>
      <c r="O974" s="29">
        <f>IF(L974="비해당","-",IF(M974=1,VLOOKUP(G974,자격증backdata!A:E,4,0),0))</f>
        <v>5</v>
      </c>
      <c r="P974" s="29">
        <f t="shared" si="92"/>
        <v>0</v>
      </c>
      <c r="Q974" s="29">
        <f t="shared" si="93"/>
        <v>5</v>
      </c>
      <c r="R974" s="29">
        <f t="shared" si="94"/>
        <v>5</v>
      </c>
      <c r="S974" s="29">
        <f t="shared" si="95"/>
        <v>0</v>
      </c>
    </row>
    <row r="975" spans="1:19" ht="39.950000000000003" customHeight="1" x14ac:dyDescent="0.3">
      <c r="A975" s="4">
        <f t="shared" si="90"/>
        <v>605</v>
      </c>
      <c r="B975" s="4" t="s">
        <v>5145</v>
      </c>
      <c r="C975" s="4" t="s">
        <v>5146</v>
      </c>
      <c r="D975" s="4" t="s">
        <v>265</v>
      </c>
      <c r="E975" s="28" t="s">
        <v>266</v>
      </c>
      <c r="F975" s="4">
        <f t="shared" si="91"/>
        <v>1</v>
      </c>
      <c r="G975" s="4" t="s">
        <v>295</v>
      </c>
      <c r="H975" s="4" t="s">
        <v>296</v>
      </c>
      <c r="I975" s="4" t="s">
        <v>5151</v>
      </c>
      <c r="J975" s="4" t="s">
        <v>2445</v>
      </c>
      <c r="L975" s="4" t="s">
        <v>312</v>
      </c>
      <c r="M975" s="4">
        <f>IF(L975="비해당","-",VLOOKUP(G975,자격증backdata!A:E,3,0))</f>
        <v>1</v>
      </c>
      <c r="N975" s="4" t="str">
        <f>IF(L975="비해당","-",VLOOKUP(G975,자격증backdata!A:E,5,0))</f>
        <v>한국사</v>
      </c>
      <c r="O975" s="4">
        <f>IF(L975="비해당","-",IF(M975=1,VLOOKUP(G975,자격증backdata!A:E,4,0),0))</f>
        <v>5</v>
      </c>
      <c r="P975" s="4">
        <f t="shared" si="92"/>
        <v>5</v>
      </c>
      <c r="Q975" s="4">
        <f t="shared" si="93"/>
        <v>0</v>
      </c>
      <c r="R975" s="4">
        <f t="shared" si="94"/>
        <v>5</v>
      </c>
      <c r="S975" s="4">
        <f t="shared" si="95"/>
        <v>0</v>
      </c>
    </row>
    <row r="976" spans="1:19" ht="39.950000000000003" customHeight="1" x14ac:dyDescent="0.3">
      <c r="A976" s="29">
        <f t="shared" si="90"/>
        <v>606</v>
      </c>
      <c r="B976" s="29" t="s">
        <v>5152</v>
      </c>
      <c r="C976" s="29" t="s">
        <v>5153</v>
      </c>
      <c r="D976" s="4" t="s">
        <v>265</v>
      </c>
      <c r="E976" s="30" t="s">
        <v>266</v>
      </c>
      <c r="F976" s="29">
        <f t="shared" si="91"/>
        <v>1</v>
      </c>
      <c r="G976" s="29" t="s">
        <v>2533</v>
      </c>
      <c r="H976" s="29" t="s">
        <v>367</v>
      </c>
      <c r="I976" s="29" t="s">
        <v>5160</v>
      </c>
      <c r="J976" s="29" t="s">
        <v>2535</v>
      </c>
      <c r="L976" s="29" t="s">
        <v>312</v>
      </c>
      <c r="M976" s="29">
        <f>IF(L976="비해당","-",VLOOKUP(G976,자격증backdata!A:E,3,0))</f>
        <v>1</v>
      </c>
      <c r="N976" s="29" t="str">
        <f>IF(L976="비해당","-",VLOOKUP(G976,자격증backdata!A:E,5,0))</f>
        <v>국가기술</v>
      </c>
      <c r="O976" s="29">
        <f>IF(L976="비해당","-",IF(M976=1,VLOOKUP(G976,자격증backdata!A:E,4,0),0))</f>
        <v>5</v>
      </c>
      <c r="P976" s="29">
        <f t="shared" si="92"/>
        <v>3</v>
      </c>
      <c r="Q976" s="29">
        <f t="shared" si="93"/>
        <v>5</v>
      </c>
      <c r="R976" s="29">
        <f t="shared" si="94"/>
        <v>8</v>
      </c>
      <c r="S976" s="29">
        <f t="shared" si="95"/>
        <v>0</v>
      </c>
    </row>
    <row r="977" spans="1:19" ht="39.950000000000003" customHeight="1" x14ac:dyDescent="0.3">
      <c r="A977" s="29">
        <f t="shared" si="90"/>
        <v>606</v>
      </c>
      <c r="B977" s="29" t="s">
        <v>5152</v>
      </c>
      <c r="C977" s="29" t="s">
        <v>5153</v>
      </c>
      <c r="D977" s="4" t="s">
        <v>265</v>
      </c>
      <c r="E977" s="30" t="s">
        <v>266</v>
      </c>
      <c r="F977" s="29">
        <f t="shared" si="91"/>
        <v>2</v>
      </c>
      <c r="G977" s="29" t="s">
        <v>803</v>
      </c>
      <c r="H977" s="29" t="s">
        <v>296</v>
      </c>
      <c r="I977" s="29" t="s">
        <v>5161</v>
      </c>
      <c r="J977" s="29" t="s">
        <v>1316</v>
      </c>
      <c r="L977" s="29" t="s">
        <v>312</v>
      </c>
      <c r="M977" s="29">
        <f>IF(L977="비해당","-",VLOOKUP(G977,자격증backdata!A:E,3,0))</f>
        <v>1</v>
      </c>
      <c r="N977" s="29" t="str">
        <f>IF(L977="비해당","-",VLOOKUP(G977,자격증backdata!A:E,5,0))</f>
        <v>한국사</v>
      </c>
      <c r="O977" s="29">
        <f>IF(L977="비해당","-",IF(M977=1,VLOOKUP(G977,자격증backdata!A:E,4,0),0))</f>
        <v>3</v>
      </c>
      <c r="P977" s="29">
        <f t="shared" si="92"/>
        <v>3</v>
      </c>
      <c r="Q977" s="29">
        <f t="shared" si="93"/>
        <v>5</v>
      </c>
      <c r="R977" s="29">
        <f t="shared" si="94"/>
        <v>8</v>
      </c>
      <c r="S977" s="29">
        <f t="shared" si="95"/>
        <v>0</v>
      </c>
    </row>
    <row r="978" spans="1:19" ht="39.950000000000003" customHeight="1" x14ac:dyDescent="0.3">
      <c r="A978" s="4">
        <f t="shared" si="90"/>
        <v>607</v>
      </c>
      <c r="B978" s="4" t="s">
        <v>5178</v>
      </c>
      <c r="C978" s="4" t="s">
        <v>5179</v>
      </c>
      <c r="D978" s="4" t="s">
        <v>265</v>
      </c>
      <c r="E978" s="28" t="s">
        <v>266</v>
      </c>
      <c r="F978" s="4">
        <f t="shared" si="91"/>
        <v>1</v>
      </c>
      <c r="G978" s="4" t="s">
        <v>458</v>
      </c>
      <c r="H978" s="4" t="s">
        <v>459</v>
      </c>
      <c r="I978" s="4" t="s">
        <v>5187</v>
      </c>
      <c r="J978" s="4" t="s">
        <v>2889</v>
      </c>
      <c r="L978" s="4" t="s">
        <v>312</v>
      </c>
      <c r="M978" s="4">
        <f>IF(L978="비해당","-",VLOOKUP(G978,자격증backdata!A:E,3,0))</f>
        <v>1</v>
      </c>
      <c r="N978" s="4" t="str">
        <f>IF(L978="비해당","-",VLOOKUP(G978,자격증backdata!A:E,5,0))</f>
        <v>국가기술</v>
      </c>
      <c r="O978" s="4">
        <f>IF(L978="비해당","-",IF(M978=1,VLOOKUP(G978,자격증backdata!A:E,4,0),0))</f>
        <v>5</v>
      </c>
      <c r="P978" s="4">
        <f t="shared" si="92"/>
        <v>3</v>
      </c>
      <c r="Q978" s="4">
        <f t="shared" si="93"/>
        <v>5</v>
      </c>
      <c r="R978" s="4">
        <f t="shared" si="94"/>
        <v>8</v>
      </c>
      <c r="S978" s="4">
        <f t="shared" si="95"/>
        <v>0</v>
      </c>
    </row>
    <row r="979" spans="1:19" ht="39.950000000000003" customHeight="1" x14ac:dyDescent="0.3">
      <c r="A979" s="4">
        <f t="shared" si="90"/>
        <v>607</v>
      </c>
      <c r="B979" s="4" t="s">
        <v>5178</v>
      </c>
      <c r="C979" s="4" t="s">
        <v>5179</v>
      </c>
      <c r="D979" s="4" t="s">
        <v>265</v>
      </c>
      <c r="E979" s="28" t="s">
        <v>266</v>
      </c>
      <c r="F979" s="4">
        <f t="shared" si="91"/>
        <v>2</v>
      </c>
      <c r="G979" s="4" t="s">
        <v>803</v>
      </c>
      <c r="H979" s="4" t="s">
        <v>296</v>
      </c>
      <c r="I979" s="4" t="s">
        <v>5188</v>
      </c>
      <c r="J979" s="4" t="s">
        <v>570</v>
      </c>
      <c r="L979" s="4" t="s">
        <v>312</v>
      </c>
      <c r="M979" s="4">
        <f>IF(L979="비해당","-",VLOOKUP(G979,자격증backdata!A:E,3,0))</f>
        <v>1</v>
      </c>
      <c r="N979" s="4" t="str">
        <f>IF(L979="비해당","-",VLOOKUP(G979,자격증backdata!A:E,5,0))</f>
        <v>한국사</v>
      </c>
      <c r="O979" s="4">
        <f>IF(L979="비해당","-",IF(M979=1,VLOOKUP(G979,자격증backdata!A:E,4,0),0))</f>
        <v>3</v>
      </c>
      <c r="P979" s="4">
        <f t="shared" si="92"/>
        <v>3</v>
      </c>
      <c r="Q979" s="4">
        <f t="shared" si="93"/>
        <v>5</v>
      </c>
      <c r="R979" s="4">
        <f t="shared" si="94"/>
        <v>8</v>
      </c>
      <c r="S979" s="4">
        <f t="shared" si="95"/>
        <v>0</v>
      </c>
    </row>
    <row r="980" spans="1:19" ht="39.950000000000003" customHeight="1" x14ac:dyDescent="0.3">
      <c r="A980" s="29">
        <f t="shared" si="90"/>
        <v>608</v>
      </c>
      <c r="B980" s="29" t="s">
        <v>5227</v>
      </c>
      <c r="C980" s="29" t="s">
        <v>5228</v>
      </c>
      <c r="D980" s="4" t="s">
        <v>265</v>
      </c>
      <c r="E980" s="30" t="s">
        <v>266</v>
      </c>
      <c r="F980" s="29">
        <f t="shared" si="91"/>
        <v>1</v>
      </c>
      <c r="G980" s="29" t="s">
        <v>2533</v>
      </c>
      <c r="H980" s="29" t="s">
        <v>367</v>
      </c>
      <c r="I980" s="29" t="s">
        <v>5242</v>
      </c>
      <c r="J980" s="29" t="s">
        <v>1217</v>
      </c>
      <c r="L980" s="29" t="s">
        <v>312</v>
      </c>
      <c r="M980" s="29">
        <f>IF(L980="비해당","-",VLOOKUP(G980,자격증backdata!A:E,3,0))</f>
        <v>1</v>
      </c>
      <c r="N980" s="29" t="str">
        <f>IF(L980="비해당","-",VLOOKUP(G980,자격증backdata!A:E,5,0))</f>
        <v>국가기술</v>
      </c>
      <c r="O980" s="29">
        <f>IF(L980="비해당","-",IF(M980=1,VLOOKUP(G980,자격증backdata!A:E,4,0),0))</f>
        <v>5</v>
      </c>
      <c r="P980" s="29">
        <f t="shared" si="92"/>
        <v>0</v>
      </c>
      <c r="Q980" s="29">
        <f t="shared" si="93"/>
        <v>5</v>
      </c>
      <c r="R980" s="29">
        <f t="shared" si="94"/>
        <v>5</v>
      </c>
      <c r="S980" s="29">
        <f t="shared" si="95"/>
        <v>0</v>
      </c>
    </row>
    <row r="981" spans="1:19" ht="39.950000000000003" customHeight="1" x14ac:dyDescent="0.3">
      <c r="A981" s="4">
        <f t="shared" si="90"/>
        <v>609</v>
      </c>
      <c r="B981" s="4" t="s">
        <v>5274</v>
      </c>
      <c r="C981" s="4" t="s">
        <v>5275</v>
      </c>
      <c r="D981" s="4" t="s">
        <v>265</v>
      </c>
      <c r="E981" s="28" t="s">
        <v>266</v>
      </c>
      <c r="F981" s="4">
        <f t="shared" si="91"/>
        <v>1</v>
      </c>
      <c r="G981" s="4" t="s">
        <v>647</v>
      </c>
      <c r="H981" s="4" t="s">
        <v>648</v>
      </c>
      <c r="I981" s="4" t="s">
        <v>5280</v>
      </c>
      <c r="J981" s="4" t="s">
        <v>3667</v>
      </c>
      <c r="L981" s="4" t="s">
        <v>312</v>
      </c>
      <c r="M981" s="4">
        <f>IF(L981="비해당","-",VLOOKUP(G981,자격증backdata!A:E,3,0))</f>
        <v>0</v>
      </c>
      <c r="N981" s="4" t="str">
        <f>IF(L981="비해당","-",VLOOKUP(G981,자격증backdata!A:E,5,0))</f>
        <v>-</v>
      </c>
      <c r="O981" s="4">
        <f>IF(L981="비해당","-",IF(M981=1,VLOOKUP(G981,자격증backdata!A:E,4,0),0))</f>
        <v>0</v>
      </c>
      <c r="P981" s="4">
        <f t="shared" si="92"/>
        <v>0</v>
      </c>
      <c r="Q981" s="4">
        <f t="shared" si="93"/>
        <v>0</v>
      </c>
      <c r="R981" s="4">
        <f t="shared" si="94"/>
        <v>0</v>
      </c>
      <c r="S981" s="4">
        <f t="shared" si="95"/>
        <v>0</v>
      </c>
    </row>
    <row r="982" spans="1:19" ht="39.950000000000003" customHeight="1" x14ac:dyDescent="0.3">
      <c r="A982" s="29">
        <f t="shared" si="90"/>
        <v>610</v>
      </c>
      <c r="B982" s="29" t="s">
        <v>5282</v>
      </c>
      <c r="C982" s="29" t="s">
        <v>5283</v>
      </c>
      <c r="D982" s="4" t="s">
        <v>265</v>
      </c>
      <c r="E982" s="30" t="s">
        <v>266</v>
      </c>
      <c r="F982" s="29">
        <f t="shared" si="91"/>
        <v>1</v>
      </c>
      <c r="G982" s="29" t="s">
        <v>2926</v>
      </c>
      <c r="H982" s="29" t="s">
        <v>648</v>
      </c>
      <c r="I982" s="29" t="s">
        <v>5290</v>
      </c>
      <c r="J982" s="29" t="s">
        <v>5291</v>
      </c>
      <c r="L982" s="29" t="s">
        <v>312</v>
      </c>
      <c r="M982" s="29">
        <f>IF(L982="비해당","-",VLOOKUP(G982,자격증backdata!A:E,3,0))</f>
        <v>0</v>
      </c>
      <c r="N982" s="29" t="str">
        <f>IF(L982="비해당","-",VLOOKUP(G982,자격증backdata!A:E,5,0))</f>
        <v>-</v>
      </c>
      <c r="O982" s="29">
        <f>IF(L982="비해당","-",IF(M982=1,VLOOKUP(G982,자격증backdata!A:E,4,0),0))</f>
        <v>0</v>
      </c>
      <c r="P982" s="29">
        <f t="shared" si="92"/>
        <v>0</v>
      </c>
      <c r="Q982" s="29">
        <f t="shared" si="93"/>
        <v>5</v>
      </c>
      <c r="R982" s="29">
        <f t="shared" si="94"/>
        <v>5</v>
      </c>
      <c r="S982" s="29">
        <f t="shared" si="95"/>
        <v>0</v>
      </c>
    </row>
    <row r="983" spans="1:19" ht="39.950000000000003" customHeight="1" x14ac:dyDescent="0.3">
      <c r="A983" s="29">
        <f t="shared" si="90"/>
        <v>610</v>
      </c>
      <c r="B983" s="29" t="s">
        <v>5282</v>
      </c>
      <c r="C983" s="29" t="s">
        <v>5283</v>
      </c>
      <c r="D983" s="4" t="s">
        <v>265</v>
      </c>
      <c r="E983" s="30" t="s">
        <v>266</v>
      </c>
      <c r="F983" s="29">
        <f t="shared" si="91"/>
        <v>2</v>
      </c>
      <c r="G983" s="29" t="s">
        <v>291</v>
      </c>
      <c r="H983" s="29" t="s">
        <v>292</v>
      </c>
      <c r="I983" s="29" t="s">
        <v>5292</v>
      </c>
      <c r="J983" s="29" t="s">
        <v>5293</v>
      </c>
      <c r="L983" s="29" t="s">
        <v>312</v>
      </c>
      <c r="M983" s="29">
        <f>IF(L983="비해당","-",VLOOKUP(G983,자격증backdata!A:E,3,0))</f>
        <v>1</v>
      </c>
      <c r="N983" s="29" t="str">
        <f>IF(L983="비해당","-",VLOOKUP(G983,자격증backdata!A:E,5,0))</f>
        <v>국가기술</v>
      </c>
      <c r="O983" s="29">
        <f>IF(L983="비해당","-",IF(M983=1,VLOOKUP(G983,자격증backdata!A:E,4,0),0))</f>
        <v>5</v>
      </c>
      <c r="P983" s="29">
        <f t="shared" si="92"/>
        <v>0</v>
      </c>
      <c r="Q983" s="29">
        <f t="shared" si="93"/>
        <v>5</v>
      </c>
      <c r="R983" s="29">
        <f t="shared" si="94"/>
        <v>5</v>
      </c>
      <c r="S983" s="29">
        <f t="shared" si="95"/>
        <v>0</v>
      </c>
    </row>
    <row r="984" spans="1:19" ht="39.950000000000003" customHeight="1" x14ac:dyDescent="0.3">
      <c r="A984" s="4">
        <f t="shared" si="90"/>
        <v>611</v>
      </c>
      <c r="B984" s="4" t="s">
        <v>5304</v>
      </c>
      <c r="C984" s="4" t="s">
        <v>5305</v>
      </c>
      <c r="D984" s="4" t="s">
        <v>265</v>
      </c>
      <c r="E984" s="28" t="s">
        <v>266</v>
      </c>
      <c r="F984" s="4">
        <f t="shared" si="91"/>
        <v>1</v>
      </c>
      <c r="G984" s="4" t="s">
        <v>295</v>
      </c>
      <c r="H984" s="4" t="s">
        <v>296</v>
      </c>
      <c r="I984" s="4" t="s">
        <v>5312</v>
      </c>
      <c r="J984" s="4" t="s">
        <v>324</v>
      </c>
      <c r="L984" s="4" t="s">
        <v>312</v>
      </c>
      <c r="M984" s="4">
        <f>IF(L984="비해당","-",VLOOKUP(G984,자격증backdata!A:E,3,0))</f>
        <v>1</v>
      </c>
      <c r="N984" s="4" t="str">
        <f>IF(L984="비해당","-",VLOOKUP(G984,자격증backdata!A:E,5,0))</f>
        <v>한국사</v>
      </c>
      <c r="O984" s="4">
        <f>IF(L984="비해당","-",IF(M984=1,VLOOKUP(G984,자격증backdata!A:E,4,0),0))</f>
        <v>5</v>
      </c>
      <c r="P984" s="4">
        <f t="shared" si="92"/>
        <v>5</v>
      </c>
      <c r="Q984" s="4">
        <f t="shared" si="93"/>
        <v>5</v>
      </c>
      <c r="R984" s="4">
        <f t="shared" si="94"/>
        <v>10</v>
      </c>
      <c r="S984" s="4">
        <f t="shared" si="95"/>
        <v>0</v>
      </c>
    </row>
    <row r="985" spans="1:19" ht="39.950000000000003" customHeight="1" x14ac:dyDescent="0.3">
      <c r="A985" s="4">
        <f t="shared" si="90"/>
        <v>611</v>
      </c>
      <c r="B985" s="4" t="s">
        <v>5304</v>
      </c>
      <c r="C985" s="4" t="s">
        <v>5305</v>
      </c>
      <c r="D985" s="4" t="s">
        <v>265</v>
      </c>
      <c r="E985" s="28" t="s">
        <v>266</v>
      </c>
      <c r="F985" s="4">
        <f t="shared" si="91"/>
        <v>2</v>
      </c>
      <c r="G985" s="4" t="s">
        <v>458</v>
      </c>
      <c r="H985" s="4" t="s">
        <v>459</v>
      </c>
      <c r="I985" s="4" t="s">
        <v>5313</v>
      </c>
      <c r="J985" s="4" t="s">
        <v>5314</v>
      </c>
      <c r="L985" s="4" t="s">
        <v>312</v>
      </c>
      <c r="M985" s="4">
        <f>IF(L985="비해당","-",VLOOKUP(G985,자격증backdata!A:E,3,0))</f>
        <v>1</v>
      </c>
      <c r="N985" s="4" t="str">
        <f>IF(L985="비해당","-",VLOOKUP(G985,자격증backdata!A:E,5,0))</f>
        <v>국가기술</v>
      </c>
      <c r="O985" s="4">
        <f>IF(L985="비해당","-",IF(M985=1,VLOOKUP(G985,자격증backdata!A:E,4,0),0))</f>
        <v>5</v>
      </c>
      <c r="P985" s="4">
        <f t="shared" si="92"/>
        <v>5</v>
      </c>
      <c r="Q985" s="4">
        <f t="shared" si="93"/>
        <v>5</v>
      </c>
      <c r="R985" s="4">
        <f t="shared" si="94"/>
        <v>10</v>
      </c>
      <c r="S985" s="4">
        <f t="shared" si="95"/>
        <v>0</v>
      </c>
    </row>
    <row r="986" spans="1:19" ht="39.950000000000003" customHeight="1" x14ac:dyDescent="0.3">
      <c r="A986" s="29">
        <f t="shared" si="90"/>
        <v>612</v>
      </c>
      <c r="B986" s="29" t="s">
        <v>5316</v>
      </c>
      <c r="C986" s="29" t="s">
        <v>5317</v>
      </c>
      <c r="D986" s="4" t="s">
        <v>265</v>
      </c>
      <c r="E986" s="30" t="s">
        <v>266</v>
      </c>
      <c r="F986" s="29">
        <f t="shared" si="91"/>
        <v>1</v>
      </c>
      <c r="G986" s="29" t="s">
        <v>295</v>
      </c>
      <c r="H986" s="29" t="s">
        <v>296</v>
      </c>
      <c r="I986" s="29" t="s">
        <v>5323</v>
      </c>
      <c r="J986" s="29" t="s">
        <v>324</v>
      </c>
      <c r="L986" s="29" t="s">
        <v>312</v>
      </c>
      <c r="M986" s="29">
        <f>IF(L986="비해당","-",VLOOKUP(G986,자격증backdata!A:E,3,0))</f>
        <v>1</v>
      </c>
      <c r="N986" s="29" t="str">
        <f>IF(L986="비해당","-",VLOOKUP(G986,자격증backdata!A:E,5,0))</f>
        <v>한국사</v>
      </c>
      <c r="O986" s="29">
        <f>IF(L986="비해당","-",IF(M986=1,VLOOKUP(G986,자격증backdata!A:E,4,0),0))</f>
        <v>5</v>
      </c>
      <c r="P986" s="29">
        <f t="shared" si="92"/>
        <v>5</v>
      </c>
      <c r="Q986" s="29">
        <f t="shared" si="93"/>
        <v>3</v>
      </c>
      <c r="R986" s="29">
        <f t="shared" si="94"/>
        <v>8</v>
      </c>
      <c r="S986" s="29">
        <f t="shared" si="95"/>
        <v>0</v>
      </c>
    </row>
    <row r="987" spans="1:19" ht="39.950000000000003" customHeight="1" x14ac:dyDescent="0.3">
      <c r="A987" s="29">
        <f t="shared" si="90"/>
        <v>612</v>
      </c>
      <c r="B987" s="29" t="s">
        <v>5316</v>
      </c>
      <c r="C987" s="29" t="s">
        <v>5317</v>
      </c>
      <c r="D987" s="4" t="s">
        <v>265</v>
      </c>
      <c r="E987" s="30" t="s">
        <v>266</v>
      </c>
      <c r="F987" s="29">
        <f t="shared" si="91"/>
        <v>2</v>
      </c>
      <c r="G987" s="29" t="s">
        <v>568</v>
      </c>
      <c r="H987" s="29" t="s">
        <v>459</v>
      </c>
      <c r="I987" s="29" t="s">
        <v>5324</v>
      </c>
      <c r="J987" s="29" t="s">
        <v>3451</v>
      </c>
      <c r="L987" s="29" t="s">
        <v>312</v>
      </c>
      <c r="M987" s="29">
        <f>IF(L987="비해당","-",VLOOKUP(G987,자격증backdata!A:E,3,0))</f>
        <v>1</v>
      </c>
      <c r="N987" s="29" t="str">
        <f>IF(L987="비해당","-",VLOOKUP(G987,자격증backdata!A:E,5,0))</f>
        <v>국가기술</v>
      </c>
      <c r="O987" s="29">
        <f>IF(L987="비해당","-",IF(M987=1,VLOOKUP(G987,자격증backdata!A:E,4,0),0))</f>
        <v>3</v>
      </c>
      <c r="P987" s="29">
        <f t="shared" si="92"/>
        <v>5</v>
      </c>
      <c r="Q987" s="29">
        <f t="shared" si="93"/>
        <v>3</v>
      </c>
      <c r="R987" s="29">
        <f t="shared" si="94"/>
        <v>8</v>
      </c>
      <c r="S987" s="29">
        <f t="shared" si="95"/>
        <v>0</v>
      </c>
    </row>
    <row r="988" spans="1:19" ht="39.950000000000003" customHeight="1" x14ac:dyDescent="0.3">
      <c r="A988" s="4">
        <f t="shared" si="90"/>
        <v>613</v>
      </c>
      <c r="B988" s="4" t="s">
        <v>5337</v>
      </c>
      <c r="C988" s="4" t="s">
        <v>5338</v>
      </c>
      <c r="D988" s="4" t="s">
        <v>265</v>
      </c>
      <c r="E988" s="28" t="s">
        <v>266</v>
      </c>
      <c r="F988" s="4">
        <f t="shared" si="91"/>
        <v>1</v>
      </c>
      <c r="G988" s="4" t="s">
        <v>295</v>
      </c>
      <c r="H988" s="4" t="s">
        <v>296</v>
      </c>
      <c r="I988" s="4" t="s">
        <v>5345</v>
      </c>
      <c r="J988" s="4" t="s">
        <v>805</v>
      </c>
      <c r="L988" s="4" t="s">
        <v>312</v>
      </c>
      <c r="M988" s="4">
        <f>IF(L988="비해당","-",VLOOKUP(G988,자격증backdata!A:E,3,0))</f>
        <v>1</v>
      </c>
      <c r="N988" s="4" t="str">
        <f>IF(L988="비해당","-",VLOOKUP(G988,자격증backdata!A:E,5,0))</f>
        <v>한국사</v>
      </c>
      <c r="O988" s="4">
        <f>IF(L988="비해당","-",IF(M988=1,VLOOKUP(G988,자격증backdata!A:E,4,0),0))</f>
        <v>5</v>
      </c>
      <c r="P988" s="4">
        <f t="shared" si="92"/>
        <v>5</v>
      </c>
      <c r="Q988" s="4">
        <f t="shared" si="93"/>
        <v>5</v>
      </c>
      <c r="R988" s="4">
        <f t="shared" si="94"/>
        <v>10</v>
      </c>
      <c r="S988" s="4">
        <f t="shared" si="95"/>
        <v>0</v>
      </c>
    </row>
    <row r="989" spans="1:19" ht="39.950000000000003" customHeight="1" x14ac:dyDescent="0.3">
      <c r="A989" s="4">
        <f t="shared" si="90"/>
        <v>613</v>
      </c>
      <c r="B989" s="4" t="s">
        <v>5337</v>
      </c>
      <c r="C989" s="4" t="s">
        <v>5338</v>
      </c>
      <c r="D989" s="4" t="s">
        <v>265</v>
      </c>
      <c r="E989" s="28" t="s">
        <v>266</v>
      </c>
      <c r="F989" s="4">
        <f t="shared" si="91"/>
        <v>2</v>
      </c>
      <c r="G989" s="4" t="s">
        <v>2324</v>
      </c>
      <c r="H989" s="4" t="s">
        <v>367</v>
      </c>
      <c r="I989" s="4" t="s">
        <v>5346</v>
      </c>
      <c r="J989" s="4" t="s">
        <v>2913</v>
      </c>
      <c r="L989" s="4" t="s">
        <v>312</v>
      </c>
      <c r="M989" s="4">
        <f>IF(L989="비해당","-",VLOOKUP(G989,자격증backdata!A:E,3,0))</f>
        <v>1</v>
      </c>
      <c r="N989" s="4" t="str">
        <f>IF(L989="비해당","-",VLOOKUP(G989,자격증backdata!A:E,5,0))</f>
        <v>국가기술</v>
      </c>
      <c r="O989" s="4">
        <f>IF(L989="비해당","-",IF(M989=1,VLOOKUP(G989,자격증backdata!A:E,4,0),0))</f>
        <v>5</v>
      </c>
      <c r="P989" s="4">
        <f t="shared" si="92"/>
        <v>5</v>
      </c>
      <c r="Q989" s="4">
        <f t="shared" si="93"/>
        <v>5</v>
      </c>
      <c r="R989" s="4">
        <f t="shared" si="94"/>
        <v>10</v>
      </c>
      <c r="S989" s="4">
        <f t="shared" si="95"/>
        <v>0</v>
      </c>
    </row>
    <row r="990" spans="1:19" ht="39.950000000000003" customHeight="1" x14ac:dyDescent="0.3">
      <c r="A990" s="29">
        <f t="shared" si="90"/>
        <v>614</v>
      </c>
      <c r="B990" s="29" t="s">
        <v>5370</v>
      </c>
      <c r="C990" s="29" t="s">
        <v>5371</v>
      </c>
      <c r="D990" s="4" t="s">
        <v>265</v>
      </c>
      <c r="E990" s="30" t="s">
        <v>266</v>
      </c>
      <c r="F990" s="29">
        <f t="shared" si="91"/>
        <v>1</v>
      </c>
      <c r="G990" s="29" t="s">
        <v>568</v>
      </c>
      <c r="H990" s="29" t="s">
        <v>459</v>
      </c>
      <c r="I990" s="29" t="s">
        <v>5390</v>
      </c>
      <c r="J990" s="29" t="s">
        <v>5391</v>
      </c>
      <c r="L990" s="29" t="s">
        <v>312</v>
      </c>
      <c r="M990" s="29">
        <f>IF(L990="비해당","-",VLOOKUP(G990,자격증backdata!A:E,3,0))</f>
        <v>1</v>
      </c>
      <c r="N990" s="29" t="str">
        <f>IF(L990="비해당","-",VLOOKUP(G990,자격증backdata!A:E,5,0))</f>
        <v>국가기술</v>
      </c>
      <c r="O990" s="29">
        <f>IF(L990="비해당","-",IF(M990=1,VLOOKUP(G990,자격증backdata!A:E,4,0),0))</f>
        <v>3</v>
      </c>
      <c r="P990" s="29">
        <f t="shared" si="92"/>
        <v>0</v>
      </c>
      <c r="Q990" s="29">
        <f t="shared" si="93"/>
        <v>3</v>
      </c>
      <c r="R990" s="29">
        <f t="shared" si="94"/>
        <v>3</v>
      </c>
      <c r="S990" s="29">
        <f t="shared" si="95"/>
        <v>0</v>
      </c>
    </row>
    <row r="991" spans="1:19" ht="39.950000000000003" customHeight="1" x14ac:dyDescent="0.3">
      <c r="A991" s="4">
        <f t="shared" si="90"/>
        <v>615</v>
      </c>
      <c r="B991" s="4" t="s">
        <v>5393</v>
      </c>
      <c r="C991" s="4" t="s">
        <v>5394</v>
      </c>
      <c r="D991" s="4" t="s">
        <v>265</v>
      </c>
      <c r="E991" s="28" t="s">
        <v>266</v>
      </c>
      <c r="F991" s="4">
        <f t="shared" si="91"/>
        <v>1</v>
      </c>
      <c r="G991" s="4" t="s">
        <v>568</v>
      </c>
      <c r="H991" s="4" t="s">
        <v>459</v>
      </c>
      <c r="I991" s="4" t="s">
        <v>5409</v>
      </c>
      <c r="J991" s="4" t="s">
        <v>5410</v>
      </c>
      <c r="L991" s="4" t="s">
        <v>312</v>
      </c>
      <c r="M991" s="4">
        <f>IF(L991="비해당","-",VLOOKUP(G991,자격증backdata!A:E,3,0))</f>
        <v>1</v>
      </c>
      <c r="N991" s="4" t="str">
        <f>IF(L991="비해당","-",VLOOKUP(G991,자격증backdata!A:E,5,0))</f>
        <v>국가기술</v>
      </c>
      <c r="O991" s="4">
        <f>IF(L991="비해당","-",IF(M991=1,VLOOKUP(G991,자격증backdata!A:E,4,0),0))</f>
        <v>3</v>
      </c>
      <c r="P991" s="4">
        <f t="shared" si="92"/>
        <v>5</v>
      </c>
      <c r="Q991" s="4">
        <f t="shared" si="93"/>
        <v>3</v>
      </c>
      <c r="R991" s="4">
        <f t="shared" si="94"/>
        <v>8</v>
      </c>
      <c r="S991" s="4">
        <f t="shared" si="95"/>
        <v>0</v>
      </c>
    </row>
    <row r="992" spans="1:19" ht="39.950000000000003" customHeight="1" x14ac:dyDescent="0.3">
      <c r="A992" s="4">
        <f t="shared" si="90"/>
        <v>615</v>
      </c>
      <c r="B992" s="4" t="s">
        <v>5393</v>
      </c>
      <c r="C992" s="4" t="s">
        <v>5394</v>
      </c>
      <c r="D992" s="4" t="s">
        <v>265</v>
      </c>
      <c r="E992" s="28" t="s">
        <v>266</v>
      </c>
      <c r="F992" s="4">
        <f t="shared" si="91"/>
        <v>2</v>
      </c>
      <c r="G992" s="4" t="s">
        <v>295</v>
      </c>
      <c r="H992" s="4" t="s">
        <v>296</v>
      </c>
      <c r="I992" s="4" t="s">
        <v>5411</v>
      </c>
      <c r="J992" s="4" t="s">
        <v>1020</v>
      </c>
      <c r="L992" s="4" t="s">
        <v>312</v>
      </c>
      <c r="M992" s="4">
        <f>IF(L992="비해당","-",VLOOKUP(G992,자격증backdata!A:E,3,0))</f>
        <v>1</v>
      </c>
      <c r="N992" s="4" t="str">
        <f>IF(L992="비해당","-",VLOOKUP(G992,자격증backdata!A:E,5,0))</f>
        <v>한국사</v>
      </c>
      <c r="O992" s="4">
        <f>IF(L992="비해당","-",IF(M992=1,VLOOKUP(G992,자격증backdata!A:E,4,0),0))</f>
        <v>5</v>
      </c>
      <c r="P992" s="4">
        <f t="shared" si="92"/>
        <v>5</v>
      </c>
      <c r="Q992" s="4">
        <f t="shared" si="93"/>
        <v>3</v>
      </c>
      <c r="R992" s="4">
        <f t="shared" si="94"/>
        <v>8</v>
      </c>
      <c r="S992" s="4">
        <f t="shared" si="95"/>
        <v>0</v>
      </c>
    </row>
    <row r="993" spans="1:19" ht="39.950000000000003" customHeight="1" x14ac:dyDescent="0.3">
      <c r="A993" s="29">
        <f t="shared" si="90"/>
        <v>616</v>
      </c>
      <c r="B993" s="29" t="s">
        <v>5427</v>
      </c>
      <c r="C993" s="29" t="s">
        <v>5428</v>
      </c>
      <c r="D993" s="4" t="s">
        <v>265</v>
      </c>
      <c r="E993" s="30" t="s">
        <v>266</v>
      </c>
      <c r="F993" s="29">
        <f t="shared" si="91"/>
        <v>1</v>
      </c>
      <c r="G993" s="29" t="s">
        <v>291</v>
      </c>
      <c r="H993" s="29" t="s">
        <v>292</v>
      </c>
      <c r="I993" s="29" t="s">
        <v>5432</v>
      </c>
      <c r="J993" s="29" t="s">
        <v>2079</v>
      </c>
      <c r="L993" s="29" t="s">
        <v>312</v>
      </c>
      <c r="M993" s="29">
        <f>IF(L993="비해당","-",VLOOKUP(G993,자격증backdata!A:E,3,0))</f>
        <v>1</v>
      </c>
      <c r="N993" s="29" t="str">
        <f>IF(L993="비해당","-",VLOOKUP(G993,자격증backdata!A:E,5,0))</f>
        <v>국가기술</v>
      </c>
      <c r="O993" s="29">
        <f>IF(L993="비해당","-",IF(M993=1,VLOOKUP(G993,자격증backdata!A:E,4,0),0))</f>
        <v>5</v>
      </c>
      <c r="P993" s="29">
        <f t="shared" si="92"/>
        <v>3</v>
      </c>
      <c r="Q993" s="29">
        <f t="shared" si="93"/>
        <v>5</v>
      </c>
      <c r="R993" s="29">
        <f t="shared" si="94"/>
        <v>8</v>
      </c>
      <c r="S993" s="29">
        <f t="shared" si="95"/>
        <v>0</v>
      </c>
    </row>
    <row r="994" spans="1:19" ht="39.950000000000003" customHeight="1" x14ac:dyDescent="0.3">
      <c r="A994" s="29">
        <f t="shared" si="90"/>
        <v>616</v>
      </c>
      <c r="B994" s="29" t="s">
        <v>5427</v>
      </c>
      <c r="C994" s="29" t="s">
        <v>5428</v>
      </c>
      <c r="D994" s="4" t="s">
        <v>265</v>
      </c>
      <c r="E994" s="30" t="s">
        <v>266</v>
      </c>
      <c r="F994" s="29">
        <f t="shared" si="91"/>
        <v>2</v>
      </c>
      <c r="G994" s="29" t="s">
        <v>803</v>
      </c>
      <c r="H994" s="29" t="s">
        <v>296</v>
      </c>
      <c r="I994" s="29" t="s">
        <v>5433</v>
      </c>
      <c r="J994" s="29" t="s">
        <v>370</v>
      </c>
      <c r="L994" s="29" t="s">
        <v>312</v>
      </c>
      <c r="M994" s="29">
        <f>IF(L994="비해당","-",VLOOKUP(G994,자격증backdata!A:E,3,0))</f>
        <v>1</v>
      </c>
      <c r="N994" s="29" t="str">
        <f>IF(L994="비해당","-",VLOOKUP(G994,자격증backdata!A:E,5,0))</f>
        <v>한국사</v>
      </c>
      <c r="O994" s="29">
        <f>IF(L994="비해당","-",IF(M994=1,VLOOKUP(G994,자격증backdata!A:E,4,0),0))</f>
        <v>3</v>
      </c>
      <c r="P994" s="29">
        <f t="shared" si="92"/>
        <v>3</v>
      </c>
      <c r="Q994" s="29">
        <f t="shared" si="93"/>
        <v>5</v>
      </c>
      <c r="R994" s="29">
        <f t="shared" si="94"/>
        <v>8</v>
      </c>
      <c r="S994" s="29">
        <f t="shared" si="95"/>
        <v>0</v>
      </c>
    </row>
    <row r="995" spans="1:19" ht="39.950000000000003" customHeight="1" x14ac:dyDescent="0.3">
      <c r="A995" s="4">
        <f t="shared" si="90"/>
        <v>617</v>
      </c>
      <c r="B995" s="4" t="s">
        <v>5463</v>
      </c>
      <c r="C995" s="4" t="s">
        <v>5464</v>
      </c>
      <c r="D995" s="4" t="s">
        <v>265</v>
      </c>
      <c r="E995" s="28" t="s">
        <v>266</v>
      </c>
      <c r="F995" s="4">
        <f t="shared" si="91"/>
        <v>1</v>
      </c>
      <c r="G995" s="4" t="s">
        <v>366</v>
      </c>
      <c r="H995" s="4" t="s">
        <v>367</v>
      </c>
      <c r="I995" s="4" t="s">
        <v>5483</v>
      </c>
      <c r="J995" s="4" t="s">
        <v>5484</v>
      </c>
      <c r="L995" s="4" t="s">
        <v>312</v>
      </c>
      <c r="M995" s="4">
        <f>IF(L995="비해당","-",VLOOKUP(G995,자격증backdata!A:E,3,0))</f>
        <v>1</v>
      </c>
      <c r="N995" s="4" t="str">
        <f>IF(L995="비해당","-",VLOOKUP(G995,자격증backdata!A:E,5,0))</f>
        <v>국가기술</v>
      </c>
      <c r="O995" s="4">
        <f>IF(L995="비해당","-",IF(M995=1,VLOOKUP(G995,자격증backdata!A:E,4,0),0))</f>
        <v>3</v>
      </c>
      <c r="P995" s="4">
        <f t="shared" si="92"/>
        <v>0</v>
      </c>
      <c r="Q995" s="4">
        <f t="shared" si="93"/>
        <v>3</v>
      </c>
      <c r="R995" s="4">
        <f t="shared" si="94"/>
        <v>3</v>
      </c>
      <c r="S995" s="4">
        <f t="shared" si="95"/>
        <v>0</v>
      </c>
    </row>
    <row r="996" spans="1:19" ht="39.950000000000003" customHeight="1" x14ac:dyDescent="0.3">
      <c r="A996" s="29">
        <f t="shared" si="90"/>
        <v>618</v>
      </c>
      <c r="B996" s="29" t="s">
        <v>5513</v>
      </c>
      <c r="C996" s="29" t="s">
        <v>5514</v>
      </c>
      <c r="D996" s="4" t="s">
        <v>265</v>
      </c>
      <c r="E996" s="30" t="s">
        <v>266</v>
      </c>
      <c r="F996" s="29">
        <f t="shared" si="91"/>
        <v>1</v>
      </c>
      <c r="G996" s="29" t="s">
        <v>11687</v>
      </c>
      <c r="H996" s="29" t="s">
        <v>277</v>
      </c>
      <c r="I996" s="29" t="s">
        <v>277</v>
      </c>
      <c r="J996" s="29" t="s">
        <v>277</v>
      </c>
      <c r="L996" s="29" t="s">
        <v>312</v>
      </c>
      <c r="M996" s="29">
        <f>IF(L996="비해당","-",VLOOKUP(G996,자격증backdata!A:E,3,0))</f>
        <v>0</v>
      </c>
      <c r="N996" s="29" t="str">
        <f>IF(L996="비해당","-",VLOOKUP(G996,자격증backdata!A:E,5,0))</f>
        <v>-</v>
      </c>
      <c r="O996" s="29">
        <f>IF(L996="비해당","-",IF(M996=1,VLOOKUP(G996,자격증backdata!A:E,4,0),0))</f>
        <v>0</v>
      </c>
      <c r="P996" s="29">
        <f t="shared" si="92"/>
        <v>0</v>
      </c>
      <c r="Q996" s="29">
        <f t="shared" si="93"/>
        <v>0</v>
      </c>
      <c r="R996" s="29">
        <f t="shared" si="94"/>
        <v>0</v>
      </c>
      <c r="S996" s="29">
        <f t="shared" si="95"/>
        <v>0</v>
      </c>
    </row>
    <row r="997" spans="1:19" ht="39.950000000000003" customHeight="1" x14ac:dyDescent="0.3">
      <c r="A997" s="4">
        <f t="shared" si="90"/>
        <v>619</v>
      </c>
      <c r="B997" s="4" t="s">
        <v>5543</v>
      </c>
      <c r="C997" s="4" t="s">
        <v>5544</v>
      </c>
      <c r="D997" s="4" t="s">
        <v>265</v>
      </c>
      <c r="E997" s="28" t="s">
        <v>266</v>
      </c>
      <c r="F997" s="4">
        <f t="shared" si="91"/>
        <v>1</v>
      </c>
      <c r="G997" s="4" t="s">
        <v>295</v>
      </c>
      <c r="H997" s="4" t="s">
        <v>296</v>
      </c>
      <c r="I997" s="4" t="s">
        <v>5550</v>
      </c>
      <c r="J997" s="4" t="s">
        <v>5551</v>
      </c>
      <c r="L997" s="4" t="s">
        <v>312</v>
      </c>
      <c r="M997" s="4">
        <f>IF(L997="비해당","-",VLOOKUP(G997,자격증backdata!A:E,3,0))</f>
        <v>1</v>
      </c>
      <c r="N997" s="4" t="str">
        <f>IF(L997="비해당","-",VLOOKUP(G997,자격증backdata!A:E,5,0))</f>
        <v>한국사</v>
      </c>
      <c r="O997" s="4">
        <f>IF(L997="비해당","-",IF(M997=1,VLOOKUP(G997,자격증backdata!A:E,4,0),0))</f>
        <v>5</v>
      </c>
      <c r="P997" s="4">
        <f t="shared" si="92"/>
        <v>5</v>
      </c>
      <c r="Q997" s="4">
        <f t="shared" si="93"/>
        <v>5</v>
      </c>
      <c r="R997" s="4">
        <f t="shared" si="94"/>
        <v>10</v>
      </c>
      <c r="S997" s="4">
        <f t="shared" si="95"/>
        <v>0</v>
      </c>
    </row>
    <row r="998" spans="1:19" ht="39.950000000000003" customHeight="1" x14ac:dyDescent="0.3">
      <c r="A998" s="4">
        <f t="shared" si="90"/>
        <v>619</v>
      </c>
      <c r="B998" s="4" t="s">
        <v>5543</v>
      </c>
      <c r="C998" s="4" t="s">
        <v>5544</v>
      </c>
      <c r="D998" s="4" t="s">
        <v>265</v>
      </c>
      <c r="E998" s="28" t="s">
        <v>266</v>
      </c>
      <c r="F998" s="4">
        <f t="shared" si="91"/>
        <v>2</v>
      </c>
      <c r="G998" s="4" t="s">
        <v>2533</v>
      </c>
      <c r="H998" s="4" t="s">
        <v>367</v>
      </c>
      <c r="I998" s="4" t="s">
        <v>5552</v>
      </c>
      <c r="J998" s="4" t="s">
        <v>2383</v>
      </c>
      <c r="L998" s="4" t="s">
        <v>312</v>
      </c>
      <c r="M998" s="4">
        <f>IF(L998="비해당","-",VLOOKUP(G998,자격증backdata!A:E,3,0))</f>
        <v>1</v>
      </c>
      <c r="N998" s="4" t="str">
        <f>IF(L998="비해당","-",VLOOKUP(G998,자격증backdata!A:E,5,0))</f>
        <v>국가기술</v>
      </c>
      <c r="O998" s="4">
        <f>IF(L998="비해당","-",IF(M998=1,VLOOKUP(G998,자격증backdata!A:E,4,0),0))</f>
        <v>5</v>
      </c>
      <c r="P998" s="4">
        <f t="shared" si="92"/>
        <v>5</v>
      </c>
      <c r="Q998" s="4">
        <f t="shared" si="93"/>
        <v>5</v>
      </c>
      <c r="R998" s="4">
        <f t="shared" si="94"/>
        <v>10</v>
      </c>
      <c r="S998" s="4">
        <f t="shared" si="95"/>
        <v>0</v>
      </c>
    </row>
    <row r="999" spans="1:19" ht="39.950000000000003" customHeight="1" x14ac:dyDescent="0.3">
      <c r="A999" s="29">
        <f t="shared" si="90"/>
        <v>620</v>
      </c>
      <c r="B999" s="29" t="s">
        <v>5562</v>
      </c>
      <c r="C999" s="29" t="s">
        <v>5563</v>
      </c>
      <c r="D999" s="4" t="s">
        <v>265</v>
      </c>
      <c r="E999" s="30" t="s">
        <v>266</v>
      </c>
      <c r="F999" s="29">
        <f t="shared" si="91"/>
        <v>1</v>
      </c>
      <c r="G999" s="29" t="s">
        <v>1555</v>
      </c>
      <c r="H999" s="29" t="s">
        <v>459</v>
      </c>
      <c r="I999" s="29" t="s">
        <v>5570</v>
      </c>
      <c r="J999" s="29" t="s">
        <v>1890</v>
      </c>
      <c r="L999" s="29" t="s">
        <v>312</v>
      </c>
      <c r="M999" s="29">
        <f>IF(L999="비해당","-",VLOOKUP(G999,자격증backdata!A:E,3,0))</f>
        <v>0</v>
      </c>
      <c r="N999" s="29" t="str">
        <f>IF(L999="비해당","-",VLOOKUP(G999,자격증backdata!A:E,5,0))</f>
        <v>-</v>
      </c>
      <c r="O999" s="29">
        <f>IF(L999="비해당","-",IF(M999=1,VLOOKUP(G999,자격증backdata!A:E,4,0),0))</f>
        <v>0</v>
      </c>
      <c r="P999" s="29">
        <f t="shared" si="92"/>
        <v>0</v>
      </c>
      <c r="Q999" s="29">
        <f t="shared" si="93"/>
        <v>0</v>
      </c>
      <c r="R999" s="29">
        <f t="shared" si="94"/>
        <v>0</v>
      </c>
      <c r="S999" s="29">
        <f t="shared" si="95"/>
        <v>0</v>
      </c>
    </row>
    <row r="1000" spans="1:19" ht="39.950000000000003" customHeight="1" x14ac:dyDescent="0.3">
      <c r="A1000" s="29">
        <f t="shared" si="90"/>
        <v>620</v>
      </c>
      <c r="B1000" s="29" t="s">
        <v>5562</v>
      </c>
      <c r="C1000" s="29" t="s">
        <v>5563</v>
      </c>
      <c r="D1000" s="4" t="s">
        <v>265</v>
      </c>
      <c r="E1000" s="30" t="s">
        <v>266</v>
      </c>
      <c r="F1000" s="29">
        <f t="shared" si="91"/>
        <v>2</v>
      </c>
      <c r="G1000" s="29" t="s">
        <v>5571</v>
      </c>
      <c r="H1000" s="29" t="s">
        <v>677</v>
      </c>
      <c r="I1000" s="29" t="s">
        <v>5572</v>
      </c>
      <c r="J1000" s="29" t="s">
        <v>5573</v>
      </c>
      <c r="L1000" s="29" t="s">
        <v>312</v>
      </c>
      <c r="M1000" s="29">
        <f>IF(L1000="비해당","-",VLOOKUP(G1000,자격증backdata!A:E,3,0))</f>
        <v>0</v>
      </c>
      <c r="N1000" s="29" t="str">
        <f>IF(L1000="비해당","-",VLOOKUP(G1000,자격증backdata!A:E,5,0))</f>
        <v>-</v>
      </c>
      <c r="O1000" s="29">
        <f>IF(L1000="비해당","-",IF(M1000=1,VLOOKUP(G1000,자격증backdata!A:E,4,0),0))</f>
        <v>0</v>
      </c>
      <c r="P1000" s="29">
        <f t="shared" si="92"/>
        <v>0</v>
      </c>
      <c r="Q1000" s="29">
        <f t="shared" si="93"/>
        <v>0</v>
      </c>
      <c r="R1000" s="29">
        <f t="shared" si="94"/>
        <v>0</v>
      </c>
      <c r="S1000" s="29">
        <f t="shared" si="95"/>
        <v>0</v>
      </c>
    </row>
    <row r="1001" spans="1:19" ht="39.950000000000003" customHeight="1" x14ac:dyDescent="0.3">
      <c r="A1001" s="4">
        <f t="shared" si="90"/>
        <v>621</v>
      </c>
      <c r="B1001" s="4" t="s">
        <v>5604</v>
      </c>
      <c r="C1001" s="4" t="s">
        <v>5605</v>
      </c>
      <c r="D1001" s="4" t="s">
        <v>265</v>
      </c>
      <c r="E1001" s="28" t="s">
        <v>266</v>
      </c>
      <c r="F1001" s="4">
        <f t="shared" si="91"/>
        <v>1</v>
      </c>
      <c r="G1001" s="4" t="s">
        <v>458</v>
      </c>
      <c r="H1001" s="4" t="s">
        <v>459</v>
      </c>
      <c r="I1001" s="4" t="s">
        <v>5613</v>
      </c>
      <c r="J1001" s="4" t="s">
        <v>5614</v>
      </c>
      <c r="L1001" s="4" t="s">
        <v>312</v>
      </c>
      <c r="M1001" s="4">
        <f>IF(L1001="비해당","-",VLOOKUP(G1001,자격증backdata!A:E,3,0))</f>
        <v>1</v>
      </c>
      <c r="N1001" s="4" t="str">
        <f>IF(L1001="비해당","-",VLOOKUP(G1001,자격증backdata!A:E,5,0))</f>
        <v>국가기술</v>
      </c>
      <c r="O1001" s="4">
        <f>IF(L1001="비해당","-",IF(M1001=1,VLOOKUP(G1001,자격증backdata!A:E,4,0),0))</f>
        <v>5</v>
      </c>
      <c r="P1001" s="4">
        <f t="shared" si="92"/>
        <v>5</v>
      </c>
      <c r="Q1001" s="4">
        <f t="shared" si="93"/>
        <v>5</v>
      </c>
      <c r="R1001" s="4">
        <f t="shared" si="94"/>
        <v>10</v>
      </c>
      <c r="S1001" s="4">
        <f t="shared" si="95"/>
        <v>0</v>
      </c>
    </row>
    <row r="1002" spans="1:19" ht="39.950000000000003" customHeight="1" x14ac:dyDescent="0.3">
      <c r="A1002" s="4">
        <f t="shared" si="90"/>
        <v>621</v>
      </c>
      <c r="B1002" s="4" t="s">
        <v>5604</v>
      </c>
      <c r="C1002" s="4" t="s">
        <v>5605</v>
      </c>
      <c r="D1002" s="4" t="s">
        <v>265</v>
      </c>
      <c r="E1002" s="28" t="s">
        <v>266</v>
      </c>
      <c r="F1002" s="4">
        <f t="shared" si="91"/>
        <v>2</v>
      </c>
      <c r="G1002" s="4" t="s">
        <v>295</v>
      </c>
      <c r="H1002" s="4" t="s">
        <v>296</v>
      </c>
      <c r="I1002" s="4" t="s">
        <v>5615</v>
      </c>
      <c r="J1002" s="4" t="s">
        <v>2272</v>
      </c>
      <c r="L1002" s="4" t="s">
        <v>312</v>
      </c>
      <c r="M1002" s="4">
        <f>IF(L1002="비해당","-",VLOOKUP(G1002,자격증backdata!A:E,3,0))</f>
        <v>1</v>
      </c>
      <c r="N1002" s="4" t="str">
        <f>IF(L1002="비해당","-",VLOOKUP(G1002,자격증backdata!A:E,5,0))</f>
        <v>한국사</v>
      </c>
      <c r="O1002" s="4">
        <f>IF(L1002="비해당","-",IF(M1002=1,VLOOKUP(G1002,자격증backdata!A:E,4,0),0))</f>
        <v>5</v>
      </c>
      <c r="P1002" s="4">
        <f t="shared" si="92"/>
        <v>5</v>
      </c>
      <c r="Q1002" s="4">
        <f t="shared" si="93"/>
        <v>5</v>
      </c>
      <c r="R1002" s="4">
        <f t="shared" si="94"/>
        <v>10</v>
      </c>
      <c r="S1002" s="4">
        <f t="shared" si="95"/>
        <v>0</v>
      </c>
    </row>
    <row r="1003" spans="1:19" ht="39.950000000000003" customHeight="1" x14ac:dyDescent="0.3">
      <c r="A1003" s="29">
        <f t="shared" si="90"/>
        <v>622</v>
      </c>
      <c r="B1003" s="29" t="s">
        <v>5617</v>
      </c>
      <c r="C1003" s="29" t="s">
        <v>5618</v>
      </c>
      <c r="D1003" s="4" t="s">
        <v>265</v>
      </c>
      <c r="E1003" s="30" t="s">
        <v>266</v>
      </c>
      <c r="F1003" s="29">
        <f t="shared" si="91"/>
        <v>1</v>
      </c>
      <c r="G1003" s="29" t="s">
        <v>11687</v>
      </c>
      <c r="H1003" s="29" t="s">
        <v>277</v>
      </c>
      <c r="I1003" s="29" t="s">
        <v>277</v>
      </c>
      <c r="J1003" s="29" t="s">
        <v>277</v>
      </c>
      <c r="L1003" s="29" t="s">
        <v>312</v>
      </c>
      <c r="M1003" s="29">
        <f>IF(L1003="비해당","-",VLOOKUP(G1003,자격증backdata!A:E,3,0))</f>
        <v>0</v>
      </c>
      <c r="N1003" s="29" t="str">
        <f>IF(L1003="비해당","-",VLOOKUP(G1003,자격증backdata!A:E,5,0))</f>
        <v>-</v>
      </c>
      <c r="O1003" s="29">
        <f>IF(L1003="비해당","-",IF(M1003=1,VLOOKUP(G1003,자격증backdata!A:E,4,0),0))</f>
        <v>0</v>
      </c>
      <c r="P1003" s="29">
        <f t="shared" si="92"/>
        <v>0</v>
      </c>
      <c r="Q1003" s="29">
        <f t="shared" si="93"/>
        <v>0</v>
      </c>
      <c r="R1003" s="29">
        <f t="shared" si="94"/>
        <v>0</v>
      </c>
      <c r="S1003" s="29">
        <f t="shared" si="95"/>
        <v>0</v>
      </c>
    </row>
    <row r="1004" spans="1:19" ht="39.950000000000003" customHeight="1" x14ac:dyDescent="0.3">
      <c r="A1004" s="4">
        <f t="shared" si="90"/>
        <v>623</v>
      </c>
      <c r="B1004" s="4" t="s">
        <v>5636</v>
      </c>
      <c r="C1004" s="4" t="s">
        <v>5637</v>
      </c>
      <c r="D1004" s="4" t="s">
        <v>265</v>
      </c>
      <c r="E1004" s="28" t="s">
        <v>266</v>
      </c>
      <c r="F1004" s="4">
        <f t="shared" si="91"/>
        <v>1</v>
      </c>
      <c r="G1004" s="4" t="s">
        <v>1854</v>
      </c>
      <c r="H1004" s="4" t="s">
        <v>572</v>
      </c>
      <c r="I1004" s="4" t="s">
        <v>5647</v>
      </c>
      <c r="J1004" s="4" t="s">
        <v>5648</v>
      </c>
      <c r="L1004" s="4" t="s">
        <v>312</v>
      </c>
      <c r="M1004" s="4">
        <f>IF(L1004="비해당","-",VLOOKUP(G1004,자격증backdata!A:E,3,0))</f>
        <v>0</v>
      </c>
      <c r="N1004" s="4" t="str">
        <f>IF(L1004="비해당","-",VLOOKUP(G1004,자격증backdata!A:E,5,0))</f>
        <v>-</v>
      </c>
      <c r="O1004" s="4">
        <f>IF(L1004="비해당","-",IF(M1004=1,VLOOKUP(G1004,자격증backdata!A:E,4,0),0))</f>
        <v>0</v>
      </c>
      <c r="P1004" s="4">
        <f t="shared" si="92"/>
        <v>0</v>
      </c>
      <c r="Q1004" s="4">
        <f t="shared" si="93"/>
        <v>5</v>
      </c>
      <c r="R1004" s="4">
        <f t="shared" si="94"/>
        <v>5</v>
      </c>
      <c r="S1004" s="4">
        <f t="shared" si="95"/>
        <v>0</v>
      </c>
    </row>
    <row r="1005" spans="1:19" ht="39.950000000000003" customHeight="1" x14ac:dyDescent="0.3">
      <c r="A1005" s="4">
        <f t="shared" si="90"/>
        <v>623</v>
      </c>
      <c r="B1005" s="4" t="s">
        <v>5636</v>
      </c>
      <c r="C1005" s="4" t="s">
        <v>5637</v>
      </c>
      <c r="D1005" s="4" t="s">
        <v>265</v>
      </c>
      <c r="E1005" s="28" t="s">
        <v>266</v>
      </c>
      <c r="F1005" s="4">
        <f t="shared" si="91"/>
        <v>2</v>
      </c>
      <c r="G1005" s="4" t="s">
        <v>458</v>
      </c>
      <c r="H1005" s="4" t="s">
        <v>459</v>
      </c>
      <c r="I1005" s="4" t="s">
        <v>5649</v>
      </c>
      <c r="J1005" s="4" t="s">
        <v>5650</v>
      </c>
      <c r="L1005" s="4" t="s">
        <v>312</v>
      </c>
      <c r="M1005" s="4">
        <f>IF(L1005="비해당","-",VLOOKUP(G1005,자격증backdata!A:E,3,0))</f>
        <v>1</v>
      </c>
      <c r="N1005" s="4" t="str">
        <f>IF(L1005="비해당","-",VLOOKUP(G1005,자격증backdata!A:E,5,0))</f>
        <v>국가기술</v>
      </c>
      <c r="O1005" s="4">
        <f>IF(L1005="비해당","-",IF(M1005=1,VLOOKUP(G1005,자격증backdata!A:E,4,0),0))</f>
        <v>5</v>
      </c>
      <c r="P1005" s="4">
        <f t="shared" si="92"/>
        <v>0</v>
      </c>
      <c r="Q1005" s="4">
        <f t="shared" si="93"/>
        <v>5</v>
      </c>
      <c r="R1005" s="4">
        <f t="shared" si="94"/>
        <v>5</v>
      </c>
      <c r="S1005" s="4">
        <f t="shared" si="95"/>
        <v>0</v>
      </c>
    </row>
    <row r="1006" spans="1:19" ht="39.950000000000003" customHeight="1" x14ac:dyDescent="0.3">
      <c r="A1006" s="29">
        <f t="shared" si="90"/>
        <v>624</v>
      </c>
      <c r="B1006" s="29" t="s">
        <v>5653</v>
      </c>
      <c r="C1006" s="29" t="s">
        <v>5654</v>
      </c>
      <c r="D1006" s="4" t="s">
        <v>265</v>
      </c>
      <c r="E1006" s="30" t="s">
        <v>266</v>
      </c>
      <c r="F1006" s="29">
        <f t="shared" si="91"/>
        <v>1</v>
      </c>
      <c r="G1006" s="29" t="s">
        <v>295</v>
      </c>
      <c r="H1006" s="29" t="s">
        <v>296</v>
      </c>
      <c r="I1006" s="29" t="s">
        <v>5662</v>
      </c>
      <c r="J1006" s="29" t="s">
        <v>627</v>
      </c>
      <c r="L1006" s="29" t="s">
        <v>312</v>
      </c>
      <c r="M1006" s="29">
        <f>IF(L1006="비해당","-",VLOOKUP(G1006,자격증backdata!A:E,3,0))</f>
        <v>1</v>
      </c>
      <c r="N1006" s="29" t="str">
        <f>IF(L1006="비해당","-",VLOOKUP(G1006,자격증backdata!A:E,5,0))</f>
        <v>한국사</v>
      </c>
      <c r="O1006" s="29">
        <f>IF(L1006="비해당","-",IF(M1006=1,VLOOKUP(G1006,자격증backdata!A:E,4,0),0))</f>
        <v>5</v>
      </c>
      <c r="P1006" s="29">
        <f t="shared" si="92"/>
        <v>5</v>
      </c>
      <c r="Q1006" s="29">
        <f t="shared" si="93"/>
        <v>3</v>
      </c>
      <c r="R1006" s="29">
        <f t="shared" si="94"/>
        <v>8</v>
      </c>
      <c r="S1006" s="29">
        <f t="shared" si="95"/>
        <v>0</v>
      </c>
    </row>
    <row r="1007" spans="1:19" ht="39.950000000000003" customHeight="1" x14ac:dyDescent="0.3">
      <c r="A1007" s="29">
        <f t="shared" si="90"/>
        <v>624</v>
      </c>
      <c r="B1007" s="29" t="s">
        <v>5653</v>
      </c>
      <c r="C1007" s="29" t="s">
        <v>5654</v>
      </c>
      <c r="D1007" s="4" t="s">
        <v>265</v>
      </c>
      <c r="E1007" s="30" t="s">
        <v>266</v>
      </c>
      <c r="F1007" s="29">
        <f t="shared" si="91"/>
        <v>2</v>
      </c>
      <c r="G1007" s="29" t="s">
        <v>568</v>
      </c>
      <c r="H1007" s="29" t="s">
        <v>459</v>
      </c>
      <c r="I1007" s="29" t="s">
        <v>5663</v>
      </c>
      <c r="J1007" s="29" t="s">
        <v>5664</v>
      </c>
      <c r="L1007" s="29" t="s">
        <v>312</v>
      </c>
      <c r="M1007" s="29">
        <f>IF(L1007="비해당","-",VLOOKUP(G1007,자격증backdata!A:E,3,0))</f>
        <v>1</v>
      </c>
      <c r="N1007" s="29" t="str">
        <f>IF(L1007="비해당","-",VLOOKUP(G1007,자격증backdata!A:E,5,0))</f>
        <v>국가기술</v>
      </c>
      <c r="O1007" s="29">
        <f>IF(L1007="비해당","-",IF(M1007=1,VLOOKUP(G1007,자격증backdata!A:E,4,0),0))</f>
        <v>3</v>
      </c>
      <c r="P1007" s="29">
        <f t="shared" si="92"/>
        <v>5</v>
      </c>
      <c r="Q1007" s="29">
        <f t="shared" si="93"/>
        <v>3</v>
      </c>
      <c r="R1007" s="29">
        <f t="shared" si="94"/>
        <v>8</v>
      </c>
      <c r="S1007" s="29">
        <f t="shared" si="95"/>
        <v>0</v>
      </c>
    </row>
    <row r="1008" spans="1:19" ht="39.950000000000003" customHeight="1" x14ac:dyDescent="0.3">
      <c r="A1008" s="4">
        <f t="shared" si="90"/>
        <v>625</v>
      </c>
      <c r="B1008" s="4" t="s">
        <v>5727</v>
      </c>
      <c r="C1008" s="4" t="s">
        <v>5728</v>
      </c>
      <c r="D1008" s="4" t="s">
        <v>265</v>
      </c>
      <c r="E1008" s="28" t="s">
        <v>266</v>
      </c>
      <c r="F1008" s="4">
        <f t="shared" si="91"/>
        <v>1</v>
      </c>
      <c r="G1008" s="4" t="s">
        <v>568</v>
      </c>
      <c r="H1008" s="4" t="s">
        <v>459</v>
      </c>
      <c r="I1008" s="4" t="s">
        <v>5734</v>
      </c>
      <c r="J1008" s="4" t="s">
        <v>5735</v>
      </c>
      <c r="L1008" s="4" t="s">
        <v>312</v>
      </c>
      <c r="M1008" s="4">
        <f>IF(L1008="비해당","-",VLOOKUP(G1008,자격증backdata!A:E,3,0))</f>
        <v>1</v>
      </c>
      <c r="N1008" s="4" t="str">
        <f>IF(L1008="비해당","-",VLOOKUP(G1008,자격증backdata!A:E,5,0))</f>
        <v>국가기술</v>
      </c>
      <c r="O1008" s="4">
        <f>IF(L1008="비해당","-",IF(M1008=1,VLOOKUP(G1008,자격증backdata!A:E,4,0),0))</f>
        <v>3</v>
      </c>
      <c r="P1008" s="4">
        <f t="shared" si="92"/>
        <v>0</v>
      </c>
      <c r="Q1008" s="4">
        <f t="shared" si="93"/>
        <v>3</v>
      </c>
      <c r="R1008" s="4">
        <f t="shared" si="94"/>
        <v>3</v>
      </c>
      <c r="S1008" s="4">
        <f t="shared" si="95"/>
        <v>0</v>
      </c>
    </row>
    <row r="1009" spans="1:19" ht="39.950000000000003" customHeight="1" x14ac:dyDescent="0.3">
      <c r="A1009" s="29">
        <f t="shared" si="90"/>
        <v>626</v>
      </c>
      <c r="B1009" s="29" t="s">
        <v>5750</v>
      </c>
      <c r="C1009" s="29" t="s">
        <v>5751</v>
      </c>
      <c r="D1009" s="4" t="s">
        <v>265</v>
      </c>
      <c r="E1009" s="30" t="s">
        <v>266</v>
      </c>
      <c r="F1009" s="29">
        <f t="shared" si="91"/>
        <v>1</v>
      </c>
      <c r="G1009" s="29" t="s">
        <v>3709</v>
      </c>
      <c r="H1009" s="29" t="s">
        <v>648</v>
      </c>
      <c r="I1009" s="29" t="s">
        <v>5757</v>
      </c>
      <c r="J1009" s="29" t="s">
        <v>5758</v>
      </c>
      <c r="L1009" s="29" t="s">
        <v>312</v>
      </c>
      <c r="M1009" s="29">
        <f>IF(L1009="비해당","-",VLOOKUP(G1009,자격증backdata!A:E,3,0))</f>
        <v>0</v>
      </c>
      <c r="N1009" s="29" t="str">
        <f>IF(L1009="비해당","-",VLOOKUP(G1009,자격증backdata!A:E,5,0))</f>
        <v>-</v>
      </c>
      <c r="O1009" s="29">
        <f>IF(L1009="비해당","-",IF(M1009=1,VLOOKUP(G1009,자격증backdata!A:E,4,0),0))</f>
        <v>0</v>
      </c>
      <c r="P1009" s="29">
        <f t="shared" si="92"/>
        <v>0</v>
      </c>
      <c r="Q1009" s="29">
        <f t="shared" si="93"/>
        <v>5</v>
      </c>
      <c r="R1009" s="29">
        <f t="shared" si="94"/>
        <v>5</v>
      </c>
      <c r="S1009" s="29">
        <f t="shared" si="95"/>
        <v>0</v>
      </c>
    </row>
    <row r="1010" spans="1:19" ht="39.950000000000003" customHeight="1" x14ac:dyDescent="0.3">
      <c r="A1010" s="29">
        <f t="shared" si="90"/>
        <v>626</v>
      </c>
      <c r="B1010" s="29" t="s">
        <v>5750</v>
      </c>
      <c r="C1010" s="29" t="s">
        <v>5751</v>
      </c>
      <c r="D1010" s="4" t="s">
        <v>265</v>
      </c>
      <c r="E1010" s="30" t="s">
        <v>266</v>
      </c>
      <c r="F1010" s="29">
        <f t="shared" si="91"/>
        <v>2</v>
      </c>
      <c r="G1010" s="29" t="s">
        <v>458</v>
      </c>
      <c r="H1010" s="29" t="s">
        <v>459</v>
      </c>
      <c r="I1010" s="29" t="s">
        <v>5759</v>
      </c>
      <c r="J1010" s="29" t="s">
        <v>5760</v>
      </c>
      <c r="L1010" s="29" t="s">
        <v>312</v>
      </c>
      <c r="M1010" s="29">
        <f>IF(L1010="비해당","-",VLOOKUP(G1010,자격증backdata!A:E,3,0))</f>
        <v>1</v>
      </c>
      <c r="N1010" s="29" t="str">
        <f>IF(L1010="비해당","-",VLOOKUP(G1010,자격증backdata!A:E,5,0))</f>
        <v>국가기술</v>
      </c>
      <c r="O1010" s="29">
        <f>IF(L1010="비해당","-",IF(M1010=1,VLOOKUP(G1010,자격증backdata!A:E,4,0),0))</f>
        <v>5</v>
      </c>
      <c r="P1010" s="29">
        <f t="shared" si="92"/>
        <v>0</v>
      </c>
      <c r="Q1010" s="29">
        <f t="shared" si="93"/>
        <v>5</v>
      </c>
      <c r="R1010" s="29">
        <f t="shared" si="94"/>
        <v>5</v>
      </c>
      <c r="S1010" s="29">
        <f t="shared" si="95"/>
        <v>0</v>
      </c>
    </row>
    <row r="1011" spans="1:19" ht="39.950000000000003" customHeight="1" x14ac:dyDescent="0.3">
      <c r="A1011" s="4">
        <f t="shared" si="90"/>
        <v>627</v>
      </c>
      <c r="B1011" s="4" t="s">
        <v>5782</v>
      </c>
      <c r="C1011" s="4" t="s">
        <v>5783</v>
      </c>
      <c r="D1011" s="4" t="s">
        <v>265</v>
      </c>
      <c r="E1011" s="28" t="s">
        <v>266</v>
      </c>
      <c r="F1011" s="4">
        <f t="shared" si="91"/>
        <v>1</v>
      </c>
      <c r="G1011" s="4" t="s">
        <v>458</v>
      </c>
      <c r="H1011" s="4" t="s">
        <v>459</v>
      </c>
      <c r="I1011" s="4" t="s">
        <v>5790</v>
      </c>
      <c r="J1011" s="4" t="s">
        <v>1352</v>
      </c>
      <c r="L1011" s="4" t="s">
        <v>312</v>
      </c>
      <c r="M1011" s="4">
        <f>IF(L1011="비해당","-",VLOOKUP(G1011,자격증backdata!A:E,3,0))</f>
        <v>1</v>
      </c>
      <c r="N1011" s="4" t="str">
        <f>IF(L1011="비해당","-",VLOOKUP(G1011,자격증backdata!A:E,5,0))</f>
        <v>국가기술</v>
      </c>
      <c r="O1011" s="4">
        <f>IF(L1011="비해당","-",IF(M1011=1,VLOOKUP(G1011,자격증backdata!A:E,4,0),0))</f>
        <v>5</v>
      </c>
      <c r="P1011" s="4">
        <f t="shared" si="92"/>
        <v>5</v>
      </c>
      <c r="Q1011" s="4">
        <f t="shared" si="93"/>
        <v>5</v>
      </c>
      <c r="R1011" s="4">
        <f t="shared" si="94"/>
        <v>10</v>
      </c>
      <c r="S1011" s="4">
        <f t="shared" si="95"/>
        <v>0</v>
      </c>
    </row>
    <row r="1012" spans="1:19" ht="39.950000000000003" customHeight="1" x14ac:dyDescent="0.3">
      <c r="A1012" s="4">
        <f t="shared" si="90"/>
        <v>627</v>
      </c>
      <c r="B1012" s="4" t="s">
        <v>5782</v>
      </c>
      <c r="C1012" s="4" t="s">
        <v>5783</v>
      </c>
      <c r="D1012" s="4" t="s">
        <v>265</v>
      </c>
      <c r="E1012" s="28" t="s">
        <v>266</v>
      </c>
      <c r="F1012" s="4">
        <f t="shared" si="91"/>
        <v>2</v>
      </c>
      <c r="G1012" s="4" t="s">
        <v>295</v>
      </c>
      <c r="H1012" s="4" t="s">
        <v>296</v>
      </c>
      <c r="I1012" s="4" t="s">
        <v>5791</v>
      </c>
      <c r="J1012" s="4" t="s">
        <v>370</v>
      </c>
      <c r="L1012" s="4" t="s">
        <v>312</v>
      </c>
      <c r="M1012" s="4">
        <f>IF(L1012="비해당","-",VLOOKUP(G1012,자격증backdata!A:E,3,0))</f>
        <v>1</v>
      </c>
      <c r="N1012" s="4" t="str">
        <f>IF(L1012="비해당","-",VLOOKUP(G1012,자격증backdata!A:E,5,0))</f>
        <v>한국사</v>
      </c>
      <c r="O1012" s="4">
        <f>IF(L1012="비해당","-",IF(M1012=1,VLOOKUP(G1012,자격증backdata!A:E,4,0),0))</f>
        <v>5</v>
      </c>
      <c r="P1012" s="4">
        <f t="shared" si="92"/>
        <v>5</v>
      </c>
      <c r="Q1012" s="4">
        <f t="shared" si="93"/>
        <v>5</v>
      </c>
      <c r="R1012" s="4">
        <f t="shared" si="94"/>
        <v>10</v>
      </c>
      <c r="S1012" s="4">
        <f t="shared" si="95"/>
        <v>0</v>
      </c>
    </row>
    <row r="1013" spans="1:19" ht="39.950000000000003" customHeight="1" x14ac:dyDescent="0.3">
      <c r="A1013" s="29">
        <f t="shared" si="90"/>
        <v>628</v>
      </c>
      <c r="B1013" s="29" t="s">
        <v>5793</v>
      </c>
      <c r="C1013" s="29" t="s">
        <v>5794</v>
      </c>
      <c r="D1013" s="4" t="s">
        <v>265</v>
      </c>
      <c r="E1013" s="30" t="s">
        <v>266</v>
      </c>
      <c r="F1013" s="29">
        <f t="shared" si="91"/>
        <v>1</v>
      </c>
      <c r="G1013" s="29" t="s">
        <v>291</v>
      </c>
      <c r="H1013" s="29" t="s">
        <v>292</v>
      </c>
      <c r="I1013" s="29" t="s">
        <v>5799</v>
      </c>
      <c r="J1013" s="29" t="s">
        <v>1569</v>
      </c>
      <c r="L1013" s="29" t="s">
        <v>312</v>
      </c>
      <c r="M1013" s="29">
        <f>IF(L1013="비해당","-",VLOOKUP(G1013,자격증backdata!A:E,3,0))</f>
        <v>1</v>
      </c>
      <c r="N1013" s="29" t="str">
        <f>IF(L1013="비해당","-",VLOOKUP(G1013,자격증backdata!A:E,5,0))</f>
        <v>국가기술</v>
      </c>
      <c r="O1013" s="29">
        <f>IF(L1013="비해당","-",IF(M1013=1,VLOOKUP(G1013,자격증backdata!A:E,4,0),0))</f>
        <v>5</v>
      </c>
      <c r="P1013" s="29">
        <f t="shared" si="92"/>
        <v>0</v>
      </c>
      <c r="Q1013" s="29">
        <f t="shared" si="93"/>
        <v>5</v>
      </c>
      <c r="R1013" s="29">
        <f t="shared" si="94"/>
        <v>5</v>
      </c>
      <c r="S1013" s="29">
        <f t="shared" si="95"/>
        <v>0</v>
      </c>
    </row>
    <row r="1014" spans="1:19" ht="39.950000000000003" customHeight="1" x14ac:dyDescent="0.3">
      <c r="A1014" s="29">
        <f t="shared" si="90"/>
        <v>628</v>
      </c>
      <c r="B1014" s="29" t="s">
        <v>5793</v>
      </c>
      <c r="C1014" s="29" t="s">
        <v>5794</v>
      </c>
      <c r="D1014" s="4" t="s">
        <v>265</v>
      </c>
      <c r="E1014" s="30" t="s">
        <v>266</v>
      </c>
      <c r="F1014" s="29">
        <f t="shared" si="91"/>
        <v>2</v>
      </c>
      <c r="G1014" s="29" t="s">
        <v>571</v>
      </c>
      <c r="H1014" s="29" t="s">
        <v>572</v>
      </c>
      <c r="I1014" s="29" t="s">
        <v>5800</v>
      </c>
      <c r="J1014" s="29" t="s">
        <v>3691</v>
      </c>
      <c r="L1014" s="29" t="s">
        <v>312</v>
      </c>
      <c r="M1014" s="29">
        <f>IF(L1014="비해당","-",VLOOKUP(G1014,자격증backdata!A:E,3,0))</f>
        <v>0</v>
      </c>
      <c r="N1014" s="29" t="str">
        <f>IF(L1014="비해당","-",VLOOKUP(G1014,자격증backdata!A:E,5,0))</f>
        <v>-</v>
      </c>
      <c r="O1014" s="29">
        <f>IF(L1014="비해당","-",IF(M1014=1,VLOOKUP(G1014,자격증backdata!A:E,4,0),0))</f>
        <v>0</v>
      </c>
      <c r="P1014" s="29">
        <f t="shared" si="92"/>
        <v>0</v>
      </c>
      <c r="Q1014" s="29">
        <f t="shared" si="93"/>
        <v>5</v>
      </c>
      <c r="R1014" s="29">
        <f t="shared" si="94"/>
        <v>5</v>
      </c>
      <c r="S1014" s="29">
        <f t="shared" si="95"/>
        <v>0</v>
      </c>
    </row>
    <row r="1015" spans="1:19" ht="39.950000000000003" customHeight="1" x14ac:dyDescent="0.3">
      <c r="A1015" s="4">
        <f t="shared" si="90"/>
        <v>629</v>
      </c>
      <c r="B1015" s="4" t="s">
        <v>5801</v>
      </c>
      <c r="C1015" s="4" t="s">
        <v>5802</v>
      </c>
      <c r="D1015" s="4" t="s">
        <v>265</v>
      </c>
      <c r="E1015" s="28" t="s">
        <v>266</v>
      </c>
      <c r="F1015" s="4">
        <f t="shared" si="91"/>
        <v>1</v>
      </c>
      <c r="G1015" s="4" t="s">
        <v>11687</v>
      </c>
      <c r="H1015" s="4" t="s">
        <v>277</v>
      </c>
      <c r="I1015" s="4" t="s">
        <v>277</v>
      </c>
      <c r="J1015" s="4" t="s">
        <v>277</v>
      </c>
      <c r="L1015" s="4" t="s">
        <v>312</v>
      </c>
      <c r="M1015" s="4">
        <f>IF(L1015="비해당","-",VLOOKUP(G1015,자격증backdata!A:E,3,0))</f>
        <v>0</v>
      </c>
      <c r="N1015" s="4" t="str">
        <f>IF(L1015="비해당","-",VLOOKUP(G1015,자격증backdata!A:E,5,0))</f>
        <v>-</v>
      </c>
      <c r="O1015" s="4">
        <f>IF(L1015="비해당","-",IF(M1015=1,VLOOKUP(G1015,자격증backdata!A:E,4,0),0))</f>
        <v>0</v>
      </c>
      <c r="P1015" s="4">
        <f t="shared" si="92"/>
        <v>0</v>
      </c>
      <c r="Q1015" s="4">
        <f t="shared" si="93"/>
        <v>0</v>
      </c>
      <c r="R1015" s="4">
        <f t="shared" si="94"/>
        <v>0</v>
      </c>
      <c r="S1015" s="4">
        <f t="shared" si="95"/>
        <v>0</v>
      </c>
    </row>
    <row r="1016" spans="1:19" ht="39.950000000000003" customHeight="1" x14ac:dyDescent="0.3">
      <c r="A1016" s="29">
        <f t="shared" si="90"/>
        <v>630</v>
      </c>
      <c r="B1016" s="29" t="s">
        <v>5813</v>
      </c>
      <c r="C1016" s="29" t="s">
        <v>5814</v>
      </c>
      <c r="D1016" s="4" t="s">
        <v>265</v>
      </c>
      <c r="E1016" s="30" t="s">
        <v>266</v>
      </c>
      <c r="F1016" s="29">
        <f t="shared" si="91"/>
        <v>1</v>
      </c>
      <c r="G1016" s="29" t="s">
        <v>295</v>
      </c>
      <c r="H1016" s="29" t="s">
        <v>296</v>
      </c>
      <c r="I1016" s="29" t="s">
        <v>5820</v>
      </c>
      <c r="J1016" s="29" t="s">
        <v>1020</v>
      </c>
      <c r="L1016" s="29" t="s">
        <v>312</v>
      </c>
      <c r="M1016" s="29">
        <f>IF(L1016="비해당","-",VLOOKUP(G1016,자격증backdata!A:E,3,0))</f>
        <v>1</v>
      </c>
      <c r="N1016" s="29" t="str">
        <f>IF(L1016="비해당","-",VLOOKUP(G1016,자격증backdata!A:E,5,0))</f>
        <v>한국사</v>
      </c>
      <c r="O1016" s="29">
        <f>IF(L1016="비해당","-",IF(M1016=1,VLOOKUP(G1016,자격증backdata!A:E,4,0),0))</f>
        <v>5</v>
      </c>
      <c r="P1016" s="29">
        <f t="shared" si="92"/>
        <v>5</v>
      </c>
      <c r="Q1016" s="29">
        <f t="shared" si="93"/>
        <v>0</v>
      </c>
      <c r="R1016" s="29">
        <f t="shared" si="94"/>
        <v>5</v>
      </c>
      <c r="S1016" s="29">
        <f t="shared" si="95"/>
        <v>0</v>
      </c>
    </row>
    <row r="1017" spans="1:19" ht="39.950000000000003" customHeight="1" x14ac:dyDescent="0.3">
      <c r="A1017" s="4">
        <f t="shared" si="90"/>
        <v>631</v>
      </c>
      <c r="B1017" s="4" t="s">
        <v>5832</v>
      </c>
      <c r="C1017" s="4" t="s">
        <v>5833</v>
      </c>
      <c r="D1017" s="4" t="s">
        <v>265</v>
      </c>
      <c r="E1017" s="28" t="s">
        <v>266</v>
      </c>
      <c r="F1017" s="4">
        <f t="shared" si="91"/>
        <v>1</v>
      </c>
      <c r="G1017" s="4" t="s">
        <v>5838</v>
      </c>
      <c r="H1017" s="4" t="s">
        <v>5839</v>
      </c>
      <c r="I1017" s="4" t="s">
        <v>5840</v>
      </c>
      <c r="J1017" s="4" t="s">
        <v>5841</v>
      </c>
      <c r="L1017" s="4" t="s">
        <v>312</v>
      </c>
      <c r="M1017" s="4">
        <f>IF(L1017="비해당","-",VLOOKUP(G1017,자격증backdata!A:E,3,0))</f>
        <v>0</v>
      </c>
      <c r="N1017" s="4" t="str">
        <f>IF(L1017="비해당","-",VLOOKUP(G1017,자격증backdata!A:E,5,0))</f>
        <v>-</v>
      </c>
      <c r="O1017" s="4">
        <f>IF(L1017="비해당","-",IF(M1017=1,VLOOKUP(G1017,자격증backdata!A:E,4,0),0))</f>
        <v>0</v>
      </c>
      <c r="P1017" s="4">
        <f t="shared" si="92"/>
        <v>0</v>
      </c>
      <c r="Q1017" s="4">
        <f t="shared" si="93"/>
        <v>0</v>
      </c>
      <c r="R1017" s="4">
        <f t="shared" si="94"/>
        <v>0</v>
      </c>
      <c r="S1017" s="4">
        <f t="shared" si="95"/>
        <v>0</v>
      </c>
    </row>
    <row r="1018" spans="1:19" ht="39.950000000000003" customHeight="1" x14ac:dyDescent="0.3">
      <c r="A1018" s="4">
        <f t="shared" si="90"/>
        <v>631</v>
      </c>
      <c r="B1018" s="4" t="s">
        <v>5832</v>
      </c>
      <c r="C1018" s="4" t="s">
        <v>5833</v>
      </c>
      <c r="D1018" s="4" t="s">
        <v>265</v>
      </c>
      <c r="E1018" s="28" t="s">
        <v>266</v>
      </c>
      <c r="F1018" s="4">
        <f t="shared" si="91"/>
        <v>2</v>
      </c>
      <c r="G1018" s="4" t="s">
        <v>5842</v>
      </c>
      <c r="H1018" s="4" t="s">
        <v>5839</v>
      </c>
      <c r="I1018" s="4" t="s">
        <v>5843</v>
      </c>
      <c r="J1018" s="4" t="s">
        <v>5844</v>
      </c>
      <c r="L1018" s="4" t="s">
        <v>312</v>
      </c>
      <c r="M1018" s="4">
        <f>IF(L1018="비해당","-",VLOOKUP(G1018,자격증backdata!A:E,3,0))</f>
        <v>0</v>
      </c>
      <c r="N1018" s="4" t="str">
        <f>IF(L1018="비해당","-",VLOOKUP(G1018,자격증backdata!A:E,5,0))</f>
        <v>-</v>
      </c>
      <c r="O1018" s="4">
        <f>IF(L1018="비해당","-",IF(M1018=1,VLOOKUP(G1018,자격증backdata!A:E,4,0),0))</f>
        <v>0</v>
      </c>
      <c r="P1018" s="4">
        <f t="shared" si="92"/>
        <v>0</v>
      </c>
      <c r="Q1018" s="4">
        <f t="shared" si="93"/>
        <v>0</v>
      </c>
      <c r="R1018" s="4">
        <f t="shared" si="94"/>
        <v>0</v>
      </c>
      <c r="S1018" s="4">
        <f t="shared" si="95"/>
        <v>0</v>
      </c>
    </row>
    <row r="1019" spans="1:19" ht="39.950000000000003" customHeight="1" x14ac:dyDescent="0.3">
      <c r="A1019" s="29">
        <f t="shared" si="90"/>
        <v>632</v>
      </c>
      <c r="B1019" s="29" t="s">
        <v>5845</v>
      </c>
      <c r="C1019" s="29" t="s">
        <v>4485</v>
      </c>
      <c r="D1019" s="4" t="s">
        <v>265</v>
      </c>
      <c r="E1019" s="30" t="s">
        <v>266</v>
      </c>
      <c r="F1019" s="29">
        <f t="shared" si="91"/>
        <v>1</v>
      </c>
      <c r="G1019" s="29" t="s">
        <v>803</v>
      </c>
      <c r="H1019" s="29" t="s">
        <v>296</v>
      </c>
      <c r="I1019" s="29" t="s">
        <v>5851</v>
      </c>
      <c r="J1019" s="29" t="s">
        <v>2857</v>
      </c>
      <c r="L1019" s="29" t="s">
        <v>312</v>
      </c>
      <c r="M1019" s="29">
        <f>IF(L1019="비해당","-",VLOOKUP(G1019,자격증backdata!A:E,3,0))</f>
        <v>1</v>
      </c>
      <c r="N1019" s="29" t="str">
        <f>IF(L1019="비해당","-",VLOOKUP(G1019,자격증backdata!A:E,5,0))</f>
        <v>한국사</v>
      </c>
      <c r="O1019" s="29">
        <f>IF(L1019="비해당","-",IF(M1019=1,VLOOKUP(G1019,자격증backdata!A:E,4,0),0))</f>
        <v>3</v>
      </c>
      <c r="P1019" s="29">
        <f t="shared" si="92"/>
        <v>3</v>
      </c>
      <c r="Q1019" s="29">
        <f t="shared" si="93"/>
        <v>5</v>
      </c>
      <c r="R1019" s="29">
        <f t="shared" si="94"/>
        <v>8</v>
      </c>
      <c r="S1019" s="29">
        <f t="shared" si="95"/>
        <v>0</v>
      </c>
    </row>
    <row r="1020" spans="1:19" ht="39.950000000000003" customHeight="1" x14ac:dyDescent="0.3">
      <c r="A1020" s="29">
        <f t="shared" si="90"/>
        <v>632</v>
      </c>
      <c r="B1020" s="29" t="s">
        <v>5845</v>
      </c>
      <c r="C1020" s="29" t="s">
        <v>4485</v>
      </c>
      <c r="D1020" s="4" t="s">
        <v>265</v>
      </c>
      <c r="E1020" s="30" t="s">
        <v>266</v>
      </c>
      <c r="F1020" s="29">
        <f t="shared" si="91"/>
        <v>2</v>
      </c>
      <c r="G1020" s="29" t="s">
        <v>458</v>
      </c>
      <c r="H1020" s="29" t="s">
        <v>459</v>
      </c>
      <c r="I1020" s="29" t="s">
        <v>5852</v>
      </c>
      <c r="J1020" s="29" t="s">
        <v>5853</v>
      </c>
      <c r="L1020" s="29" t="s">
        <v>312</v>
      </c>
      <c r="M1020" s="29">
        <f>IF(L1020="비해당","-",VLOOKUP(G1020,자격증backdata!A:E,3,0))</f>
        <v>1</v>
      </c>
      <c r="N1020" s="29" t="str">
        <f>IF(L1020="비해당","-",VLOOKUP(G1020,자격증backdata!A:E,5,0))</f>
        <v>국가기술</v>
      </c>
      <c r="O1020" s="29">
        <f>IF(L1020="비해당","-",IF(M1020=1,VLOOKUP(G1020,자격증backdata!A:E,4,0),0))</f>
        <v>5</v>
      </c>
      <c r="P1020" s="29">
        <f t="shared" si="92"/>
        <v>3</v>
      </c>
      <c r="Q1020" s="29">
        <f t="shared" si="93"/>
        <v>5</v>
      </c>
      <c r="R1020" s="29">
        <f t="shared" si="94"/>
        <v>8</v>
      </c>
      <c r="S1020" s="29">
        <f t="shared" si="95"/>
        <v>0</v>
      </c>
    </row>
    <row r="1021" spans="1:19" ht="39.950000000000003" customHeight="1" x14ac:dyDescent="0.3">
      <c r="A1021" s="4">
        <f t="shared" si="90"/>
        <v>633</v>
      </c>
      <c r="B1021" s="4" t="s">
        <v>5974</v>
      </c>
      <c r="C1021" s="4" t="s">
        <v>5975</v>
      </c>
      <c r="D1021" s="4" t="s">
        <v>265</v>
      </c>
      <c r="E1021" s="28" t="s">
        <v>266</v>
      </c>
      <c r="F1021" s="4">
        <f t="shared" si="91"/>
        <v>1</v>
      </c>
      <c r="G1021" s="4" t="s">
        <v>295</v>
      </c>
      <c r="H1021" s="4" t="s">
        <v>296</v>
      </c>
      <c r="I1021" s="4" t="s">
        <v>5997</v>
      </c>
      <c r="J1021" s="4" t="s">
        <v>570</v>
      </c>
      <c r="L1021" s="4" t="s">
        <v>312</v>
      </c>
      <c r="M1021" s="4">
        <f>IF(L1021="비해당","-",VLOOKUP(G1021,자격증backdata!A:E,3,0))</f>
        <v>1</v>
      </c>
      <c r="N1021" s="4" t="str">
        <f>IF(L1021="비해당","-",VLOOKUP(G1021,자격증backdata!A:E,5,0))</f>
        <v>한국사</v>
      </c>
      <c r="O1021" s="4">
        <f>IF(L1021="비해당","-",IF(M1021=1,VLOOKUP(G1021,자격증backdata!A:E,4,0),0))</f>
        <v>5</v>
      </c>
      <c r="P1021" s="4">
        <f t="shared" si="92"/>
        <v>5</v>
      </c>
      <c r="Q1021" s="4">
        <f t="shared" si="93"/>
        <v>5</v>
      </c>
      <c r="R1021" s="4">
        <f t="shared" si="94"/>
        <v>10</v>
      </c>
      <c r="S1021" s="4">
        <f t="shared" si="95"/>
        <v>0</v>
      </c>
    </row>
    <row r="1022" spans="1:19" ht="39.950000000000003" customHeight="1" x14ac:dyDescent="0.3">
      <c r="A1022" s="4">
        <f t="shared" si="90"/>
        <v>633</v>
      </c>
      <c r="B1022" s="4" t="s">
        <v>5974</v>
      </c>
      <c r="C1022" s="4" t="s">
        <v>5975</v>
      </c>
      <c r="D1022" s="4" t="s">
        <v>265</v>
      </c>
      <c r="E1022" s="28" t="s">
        <v>266</v>
      </c>
      <c r="F1022" s="4">
        <f t="shared" si="91"/>
        <v>2</v>
      </c>
      <c r="G1022" s="4" t="s">
        <v>458</v>
      </c>
      <c r="H1022" s="4" t="s">
        <v>459</v>
      </c>
      <c r="I1022" s="4" t="s">
        <v>5998</v>
      </c>
      <c r="J1022" s="4" t="s">
        <v>1757</v>
      </c>
      <c r="L1022" s="4" t="s">
        <v>312</v>
      </c>
      <c r="M1022" s="4">
        <f>IF(L1022="비해당","-",VLOOKUP(G1022,자격증backdata!A:E,3,0))</f>
        <v>1</v>
      </c>
      <c r="N1022" s="4" t="str">
        <f>IF(L1022="비해당","-",VLOOKUP(G1022,자격증backdata!A:E,5,0))</f>
        <v>국가기술</v>
      </c>
      <c r="O1022" s="4">
        <f>IF(L1022="비해당","-",IF(M1022=1,VLOOKUP(G1022,자격증backdata!A:E,4,0),0))</f>
        <v>5</v>
      </c>
      <c r="P1022" s="4">
        <f t="shared" si="92"/>
        <v>5</v>
      </c>
      <c r="Q1022" s="4">
        <f t="shared" si="93"/>
        <v>5</v>
      </c>
      <c r="R1022" s="4">
        <f t="shared" si="94"/>
        <v>10</v>
      </c>
      <c r="S1022" s="4">
        <f t="shared" si="95"/>
        <v>0</v>
      </c>
    </row>
    <row r="1023" spans="1:19" ht="39.950000000000003" customHeight="1" x14ac:dyDescent="0.3">
      <c r="A1023" s="29">
        <f t="shared" si="90"/>
        <v>634</v>
      </c>
      <c r="B1023" s="29" t="s">
        <v>6050</v>
      </c>
      <c r="C1023" s="29" t="s">
        <v>6051</v>
      </c>
      <c r="D1023" s="4" t="s">
        <v>265</v>
      </c>
      <c r="E1023" s="30" t="s">
        <v>266</v>
      </c>
      <c r="F1023" s="29">
        <f t="shared" si="91"/>
        <v>1</v>
      </c>
      <c r="G1023" s="29" t="s">
        <v>458</v>
      </c>
      <c r="H1023" s="29" t="s">
        <v>459</v>
      </c>
      <c r="I1023" s="29" t="s">
        <v>6057</v>
      </c>
      <c r="J1023" s="29" t="s">
        <v>4898</v>
      </c>
      <c r="L1023" s="29" t="s">
        <v>312</v>
      </c>
      <c r="M1023" s="29">
        <f>IF(L1023="비해당","-",VLOOKUP(G1023,자격증backdata!A:E,3,0))</f>
        <v>1</v>
      </c>
      <c r="N1023" s="29" t="str">
        <f>IF(L1023="비해당","-",VLOOKUP(G1023,자격증backdata!A:E,5,0))</f>
        <v>국가기술</v>
      </c>
      <c r="O1023" s="29">
        <f>IF(L1023="비해당","-",IF(M1023=1,VLOOKUP(G1023,자격증backdata!A:E,4,0),0))</f>
        <v>5</v>
      </c>
      <c r="P1023" s="29">
        <f t="shared" si="92"/>
        <v>0</v>
      </c>
      <c r="Q1023" s="29">
        <f t="shared" si="93"/>
        <v>5</v>
      </c>
      <c r="R1023" s="29">
        <f t="shared" si="94"/>
        <v>5</v>
      </c>
      <c r="S1023" s="29">
        <f t="shared" si="95"/>
        <v>0</v>
      </c>
    </row>
    <row r="1024" spans="1:19" ht="39.950000000000003" customHeight="1" x14ac:dyDescent="0.3">
      <c r="A1024" s="29">
        <f t="shared" si="90"/>
        <v>634</v>
      </c>
      <c r="B1024" s="29" t="s">
        <v>6050</v>
      </c>
      <c r="C1024" s="29" t="s">
        <v>6051</v>
      </c>
      <c r="D1024" s="4" t="s">
        <v>265</v>
      </c>
      <c r="E1024" s="30" t="s">
        <v>266</v>
      </c>
      <c r="F1024" s="29">
        <f t="shared" si="91"/>
        <v>2</v>
      </c>
      <c r="G1024" s="29" t="s">
        <v>1500</v>
      </c>
      <c r="H1024" s="29" t="s">
        <v>367</v>
      </c>
      <c r="I1024" s="29" t="s">
        <v>6058</v>
      </c>
      <c r="J1024" s="29" t="s">
        <v>3215</v>
      </c>
      <c r="L1024" s="29" t="s">
        <v>312</v>
      </c>
      <c r="M1024" s="29">
        <f>IF(L1024="비해당","-",VLOOKUP(G1024,자격증backdata!A:E,3,0))</f>
        <v>1</v>
      </c>
      <c r="N1024" s="29" t="str">
        <f>IF(L1024="비해당","-",VLOOKUP(G1024,자격증backdata!A:E,5,0))</f>
        <v>국가기술</v>
      </c>
      <c r="O1024" s="29">
        <f>IF(L1024="비해당","-",IF(M1024=1,VLOOKUP(G1024,자격증backdata!A:E,4,0),0))</f>
        <v>5</v>
      </c>
      <c r="P1024" s="29">
        <f t="shared" si="92"/>
        <v>0</v>
      </c>
      <c r="Q1024" s="29">
        <f t="shared" si="93"/>
        <v>5</v>
      </c>
      <c r="R1024" s="29">
        <f t="shared" si="94"/>
        <v>5</v>
      </c>
      <c r="S1024" s="29">
        <f t="shared" si="95"/>
        <v>0</v>
      </c>
    </row>
    <row r="1025" spans="1:19" ht="39.950000000000003" customHeight="1" x14ac:dyDescent="0.3">
      <c r="A1025" s="4">
        <f t="shared" si="90"/>
        <v>635</v>
      </c>
      <c r="B1025" s="4" t="s">
        <v>6111</v>
      </c>
      <c r="C1025" s="4" t="s">
        <v>6112</v>
      </c>
      <c r="D1025" s="4" t="s">
        <v>265</v>
      </c>
      <c r="E1025" s="28" t="s">
        <v>266</v>
      </c>
      <c r="F1025" s="4">
        <f t="shared" si="91"/>
        <v>1</v>
      </c>
      <c r="G1025" s="4" t="s">
        <v>458</v>
      </c>
      <c r="H1025" s="4" t="s">
        <v>459</v>
      </c>
      <c r="I1025" s="4" t="s">
        <v>6120</v>
      </c>
      <c r="J1025" s="4" t="s">
        <v>6121</v>
      </c>
      <c r="L1025" s="4" t="s">
        <v>312</v>
      </c>
      <c r="M1025" s="4">
        <f>IF(L1025="비해당","-",VLOOKUP(G1025,자격증backdata!A:E,3,0))</f>
        <v>1</v>
      </c>
      <c r="N1025" s="4" t="str">
        <f>IF(L1025="비해당","-",VLOOKUP(G1025,자격증backdata!A:E,5,0))</f>
        <v>국가기술</v>
      </c>
      <c r="O1025" s="4">
        <f>IF(L1025="비해당","-",IF(M1025=1,VLOOKUP(G1025,자격증backdata!A:E,4,0),0))</f>
        <v>5</v>
      </c>
      <c r="P1025" s="4">
        <f t="shared" si="92"/>
        <v>5</v>
      </c>
      <c r="Q1025" s="4">
        <f t="shared" si="93"/>
        <v>5</v>
      </c>
      <c r="R1025" s="4">
        <f t="shared" si="94"/>
        <v>10</v>
      </c>
      <c r="S1025" s="4">
        <f t="shared" si="95"/>
        <v>0</v>
      </c>
    </row>
    <row r="1026" spans="1:19" ht="39.950000000000003" customHeight="1" x14ac:dyDescent="0.3">
      <c r="A1026" s="4">
        <f t="shared" si="90"/>
        <v>635</v>
      </c>
      <c r="B1026" s="4" t="s">
        <v>6111</v>
      </c>
      <c r="C1026" s="4" t="s">
        <v>6112</v>
      </c>
      <c r="D1026" s="4" t="s">
        <v>265</v>
      </c>
      <c r="E1026" s="28" t="s">
        <v>266</v>
      </c>
      <c r="F1026" s="4">
        <f t="shared" si="91"/>
        <v>2</v>
      </c>
      <c r="G1026" s="4" t="s">
        <v>295</v>
      </c>
      <c r="H1026" s="4" t="s">
        <v>296</v>
      </c>
      <c r="I1026" s="4" t="s">
        <v>6122</v>
      </c>
      <c r="J1026" s="4" t="s">
        <v>2409</v>
      </c>
      <c r="L1026" s="4" t="s">
        <v>312</v>
      </c>
      <c r="M1026" s="4">
        <f>IF(L1026="비해당","-",VLOOKUP(G1026,자격증backdata!A:E,3,0))</f>
        <v>1</v>
      </c>
      <c r="N1026" s="4" t="str">
        <f>IF(L1026="비해당","-",VLOOKUP(G1026,자격증backdata!A:E,5,0))</f>
        <v>한국사</v>
      </c>
      <c r="O1026" s="4">
        <f>IF(L1026="비해당","-",IF(M1026=1,VLOOKUP(G1026,자격증backdata!A:E,4,0),0))</f>
        <v>5</v>
      </c>
      <c r="P1026" s="4">
        <f t="shared" si="92"/>
        <v>5</v>
      </c>
      <c r="Q1026" s="4">
        <f t="shared" si="93"/>
        <v>5</v>
      </c>
      <c r="R1026" s="4">
        <f t="shared" si="94"/>
        <v>10</v>
      </c>
      <c r="S1026" s="4">
        <f t="shared" si="95"/>
        <v>0</v>
      </c>
    </row>
    <row r="1027" spans="1:19" ht="39.950000000000003" customHeight="1" x14ac:dyDescent="0.3">
      <c r="A1027" s="29">
        <f t="shared" ref="A1027:A1090" si="96">IF(B1027=B1026,A1026,SUM(A1026,1))</f>
        <v>636</v>
      </c>
      <c r="B1027" s="29" t="s">
        <v>6123</v>
      </c>
      <c r="C1027" s="29" t="s">
        <v>6124</v>
      </c>
      <c r="D1027" s="4" t="s">
        <v>265</v>
      </c>
      <c r="E1027" s="30" t="s">
        <v>266</v>
      </c>
      <c r="F1027" s="29">
        <f t="shared" ref="F1027:F1090" si="97">IF(B1027=B1026,SUM(F1026,1),1)</f>
        <v>1</v>
      </c>
      <c r="G1027" s="29" t="s">
        <v>1539</v>
      </c>
      <c r="H1027" s="29" t="s">
        <v>292</v>
      </c>
      <c r="I1027" s="29" t="s">
        <v>6145</v>
      </c>
      <c r="J1027" s="29" t="s">
        <v>6146</v>
      </c>
      <c r="L1027" s="29" t="s">
        <v>312</v>
      </c>
      <c r="M1027" s="29">
        <f>IF(L1027="비해당","-",VLOOKUP(G1027,자격증backdata!A:E,3,0))</f>
        <v>0</v>
      </c>
      <c r="N1027" s="29" t="str">
        <f>IF(L1027="비해당","-",VLOOKUP(G1027,자격증backdata!A:E,5,0))</f>
        <v>-</v>
      </c>
      <c r="O1027" s="29">
        <f>IF(L1027="비해당","-",IF(M1027=1,VLOOKUP(G1027,자격증backdata!A:E,4,0),0))</f>
        <v>0</v>
      </c>
      <c r="P1027" s="29">
        <f t="shared" ref="P1027:P1090" si="98">_xlfn.MAXIFS(O:O,B:B,B1027,N:N,"한국사")</f>
        <v>0</v>
      </c>
      <c r="Q1027" s="29">
        <f t="shared" ref="Q1027:Q1090" si="99">_xlfn.MAXIFS(O:O,B:B,B1027,N:N,"국가기술")</f>
        <v>0</v>
      </c>
      <c r="R1027" s="29">
        <f t="shared" ref="R1027:R1090" si="100">SUM(P1027:Q1027)</f>
        <v>0</v>
      </c>
      <c r="S1027" s="29">
        <f t="shared" ref="S1027:S1090" si="101">_xlfn.MAXIFS(O:O,B:B,B1027,N:N,"전문분야")</f>
        <v>0</v>
      </c>
    </row>
    <row r="1028" spans="1:19" ht="39.950000000000003" customHeight="1" x14ac:dyDescent="0.3">
      <c r="A1028" s="4">
        <f t="shared" si="96"/>
        <v>637</v>
      </c>
      <c r="B1028" s="4" t="s">
        <v>6165</v>
      </c>
      <c r="C1028" s="4" t="s">
        <v>6166</v>
      </c>
      <c r="D1028" s="4" t="s">
        <v>265</v>
      </c>
      <c r="E1028" s="28" t="s">
        <v>266</v>
      </c>
      <c r="F1028" s="4">
        <f t="shared" si="97"/>
        <v>1</v>
      </c>
      <c r="G1028" s="4" t="s">
        <v>366</v>
      </c>
      <c r="H1028" s="4" t="s">
        <v>367</v>
      </c>
      <c r="I1028" s="4" t="s">
        <v>6174</v>
      </c>
      <c r="J1028" s="4" t="s">
        <v>802</v>
      </c>
      <c r="L1028" s="4" t="s">
        <v>312</v>
      </c>
      <c r="M1028" s="4">
        <f>IF(L1028="비해당","-",VLOOKUP(G1028,자격증backdata!A:E,3,0))</f>
        <v>1</v>
      </c>
      <c r="N1028" s="4" t="str">
        <f>IF(L1028="비해당","-",VLOOKUP(G1028,자격증backdata!A:E,5,0))</f>
        <v>국가기술</v>
      </c>
      <c r="O1028" s="4">
        <f>IF(L1028="비해당","-",IF(M1028=1,VLOOKUP(G1028,자격증backdata!A:E,4,0),0))</f>
        <v>3</v>
      </c>
      <c r="P1028" s="4">
        <f t="shared" si="98"/>
        <v>0</v>
      </c>
      <c r="Q1028" s="4">
        <f t="shared" si="99"/>
        <v>3</v>
      </c>
      <c r="R1028" s="4">
        <f t="shared" si="100"/>
        <v>3</v>
      </c>
      <c r="S1028" s="4">
        <f t="shared" si="101"/>
        <v>0</v>
      </c>
    </row>
    <row r="1029" spans="1:19" ht="39.950000000000003" customHeight="1" x14ac:dyDescent="0.3">
      <c r="A1029" s="4">
        <f t="shared" si="96"/>
        <v>637</v>
      </c>
      <c r="B1029" s="4" t="s">
        <v>6165</v>
      </c>
      <c r="C1029" s="4" t="s">
        <v>6166</v>
      </c>
      <c r="D1029" s="4" t="s">
        <v>265</v>
      </c>
      <c r="E1029" s="28" t="s">
        <v>266</v>
      </c>
      <c r="F1029" s="4">
        <f t="shared" si="97"/>
        <v>2</v>
      </c>
      <c r="G1029" s="4" t="s">
        <v>6175</v>
      </c>
      <c r="H1029" s="4" t="s">
        <v>6176</v>
      </c>
      <c r="I1029" s="4" t="s">
        <v>277</v>
      </c>
      <c r="J1029" s="4" t="s">
        <v>446</v>
      </c>
      <c r="L1029" s="4" t="s">
        <v>312</v>
      </c>
      <c r="M1029" s="4">
        <f>IF(L1029="비해당","-",VLOOKUP(G1029,자격증backdata!A:E,3,0))</f>
        <v>0</v>
      </c>
      <c r="N1029" s="4" t="str">
        <f>IF(L1029="비해당","-",VLOOKUP(G1029,자격증backdata!A:E,5,0))</f>
        <v>-</v>
      </c>
      <c r="O1029" s="4">
        <f>IF(L1029="비해당","-",IF(M1029=1,VLOOKUP(G1029,자격증backdata!A:E,4,0),0))</f>
        <v>0</v>
      </c>
      <c r="P1029" s="4">
        <f t="shared" si="98"/>
        <v>0</v>
      </c>
      <c r="Q1029" s="4">
        <f t="shared" si="99"/>
        <v>3</v>
      </c>
      <c r="R1029" s="4">
        <f t="shared" si="100"/>
        <v>3</v>
      </c>
      <c r="S1029" s="4">
        <f t="shared" si="101"/>
        <v>0</v>
      </c>
    </row>
    <row r="1030" spans="1:19" ht="39.950000000000003" customHeight="1" x14ac:dyDescent="0.3">
      <c r="A1030" s="29">
        <f t="shared" si="96"/>
        <v>638</v>
      </c>
      <c r="B1030" s="29" t="s">
        <v>6178</v>
      </c>
      <c r="C1030" s="29" t="s">
        <v>6179</v>
      </c>
      <c r="D1030" s="4" t="s">
        <v>265</v>
      </c>
      <c r="E1030" s="30" t="s">
        <v>266</v>
      </c>
      <c r="F1030" s="29">
        <f t="shared" si="97"/>
        <v>1</v>
      </c>
      <c r="G1030" s="29" t="s">
        <v>458</v>
      </c>
      <c r="H1030" s="29" t="s">
        <v>459</v>
      </c>
      <c r="I1030" s="29" t="s">
        <v>6197</v>
      </c>
      <c r="J1030" s="29" t="s">
        <v>2265</v>
      </c>
      <c r="L1030" s="29" t="s">
        <v>312</v>
      </c>
      <c r="M1030" s="29">
        <f>IF(L1030="비해당","-",VLOOKUP(G1030,자격증backdata!A:E,3,0))</f>
        <v>1</v>
      </c>
      <c r="N1030" s="29" t="str">
        <f>IF(L1030="비해당","-",VLOOKUP(G1030,자격증backdata!A:E,5,0))</f>
        <v>국가기술</v>
      </c>
      <c r="O1030" s="29">
        <f>IF(L1030="비해당","-",IF(M1030=1,VLOOKUP(G1030,자격증backdata!A:E,4,0),0))</f>
        <v>5</v>
      </c>
      <c r="P1030" s="29">
        <f t="shared" si="98"/>
        <v>5</v>
      </c>
      <c r="Q1030" s="29">
        <f t="shared" si="99"/>
        <v>5</v>
      </c>
      <c r="R1030" s="29">
        <f t="shared" si="100"/>
        <v>10</v>
      </c>
      <c r="S1030" s="29">
        <f t="shared" si="101"/>
        <v>0</v>
      </c>
    </row>
    <row r="1031" spans="1:19" ht="39.950000000000003" customHeight="1" x14ac:dyDescent="0.3">
      <c r="A1031" s="29">
        <f t="shared" si="96"/>
        <v>638</v>
      </c>
      <c r="B1031" s="29" t="s">
        <v>6178</v>
      </c>
      <c r="C1031" s="29" t="s">
        <v>6179</v>
      </c>
      <c r="D1031" s="4" t="s">
        <v>265</v>
      </c>
      <c r="E1031" s="30" t="s">
        <v>266</v>
      </c>
      <c r="F1031" s="29">
        <f t="shared" si="97"/>
        <v>2</v>
      </c>
      <c r="G1031" s="29" t="s">
        <v>295</v>
      </c>
      <c r="H1031" s="29" t="s">
        <v>296</v>
      </c>
      <c r="I1031" s="29" t="s">
        <v>6198</v>
      </c>
      <c r="J1031" s="29" t="s">
        <v>298</v>
      </c>
      <c r="L1031" s="29" t="s">
        <v>312</v>
      </c>
      <c r="M1031" s="29">
        <f>IF(L1031="비해당","-",VLOOKUP(G1031,자격증backdata!A:E,3,0))</f>
        <v>1</v>
      </c>
      <c r="N1031" s="29" t="str">
        <f>IF(L1031="비해당","-",VLOOKUP(G1031,자격증backdata!A:E,5,0))</f>
        <v>한국사</v>
      </c>
      <c r="O1031" s="29">
        <f>IF(L1031="비해당","-",IF(M1031=1,VLOOKUP(G1031,자격증backdata!A:E,4,0),0))</f>
        <v>5</v>
      </c>
      <c r="P1031" s="29">
        <f t="shared" si="98"/>
        <v>5</v>
      </c>
      <c r="Q1031" s="29">
        <f t="shared" si="99"/>
        <v>5</v>
      </c>
      <c r="R1031" s="29">
        <f t="shared" si="100"/>
        <v>10</v>
      </c>
      <c r="S1031" s="29">
        <f t="shared" si="101"/>
        <v>0</v>
      </c>
    </row>
    <row r="1032" spans="1:19" ht="39.950000000000003" customHeight="1" x14ac:dyDescent="0.3">
      <c r="A1032" s="4">
        <f t="shared" si="96"/>
        <v>639</v>
      </c>
      <c r="B1032" s="4" t="s">
        <v>6208</v>
      </c>
      <c r="C1032" s="4" t="s">
        <v>6209</v>
      </c>
      <c r="D1032" s="4" t="s">
        <v>265</v>
      </c>
      <c r="E1032" s="28" t="s">
        <v>266</v>
      </c>
      <c r="F1032" s="4">
        <f t="shared" si="97"/>
        <v>1</v>
      </c>
      <c r="G1032" s="4" t="s">
        <v>291</v>
      </c>
      <c r="H1032" s="4" t="s">
        <v>292</v>
      </c>
      <c r="I1032" s="4" t="s">
        <v>6214</v>
      </c>
      <c r="J1032" s="4" t="s">
        <v>5910</v>
      </c>
      <c r="L1032" s="4" t="s">
        <v>312</v>
      </c>
      <c r="M1032" s="4">
        <f>IF(L1032="비해당","-",VLOOKUP(G1032,자격증backdata!A:E,3,0))</f>
        <v>1</v>
      </c>
      <c r="N1032" s="4" t="str">
        <f>IF(L1032="비해당","-",VLOOKUP(G1032,자격증backdata!A:E,5,0))</f>
        <v>국가기술</v>
      </c>
      <c r="O1032" s="4">
        <f>IF(L1032="비해당","-",IF(M1032=1,VLOOKUP(G1032,자격증backdata!A:E,4,0),0))</f>
        <v>5</v>
      </c>
      <c r="P1032" s="4">
        <f t="shared" si="98"/>
        <v>5</v>
      </c>
      <c r="Q1032" s="4">
        <f t="shared" si="99"/>
        <v>5</v>
      </c>
      <c r="R1032" s="4">
        <f t="shared" si="100"/>
        <v>10</v>
      </c>
      <c r="S1032" s="4">
        <f t="shared" si="101"/>
        <v>0</v>
      </c>
    </row>
    <row r="1033" spans="1:19" ht="39.950000000000003" customHeight="1" x14ac:dyDescent="0.3">
      <c r="A1033" s="4">
        <f t="shared" si="96"/>
        <v>639</v>
      </c>
      <c r="B1033" s="4" t="s">
        <v>6208</v>
      </c>
      <c r="C1033" s="4" t="s">
        <v>6209</v>
      </c>
      <c r="D1033" s="4" t="s">
        <v>265</v>
      </c>
      <c r="E1033" s="28" t="s">
        <v>266</v>
      </c>
      <c r="F1033" s="4">
        <f t="shared" si="97"/>
        <v>2</v>
      </c>
      <c r="G1033" s="4" t="s">
        <v>295</v>
      </c>
      <c r="H1033" s="4" t="s">
        <v>296</v>
      </c>
      <c r="I1033" s="4" t="s">
        <v>6215</v>
      </c>
      <c r="J1033" s="4" t="s">
        <v>1050</v>
      </c>
      <c r="L1033" s="4" t="s">
        <v>312</v>
      </c>
      <c r="M1033" s="4">
        <f>IF(L1033="비해당","-",VLOOKUP(G1033,자격증backdata!A:E,3,0))</f>
        <v>1</v>
      </c>
      <c r="N1033" s="4" t="str">
        <f>IF(L1033="비해당","-",VLOOKUP(G1033,자격증backdata!A:E,5,0))</f>
        <v>한국사</v>
      </c>
      <c r="O1033" s="4">
        <f>IF(L1033="비해당","-",IF(M1033=1,VLOOKUP(G1033,자격증backdata!A:E,4,0),0))</f>
        <v>5</v>
      </c>
      <c r="P1033" s="4">
        <f t="shared" si="98"/>
        <v>5</v>
      </c>
      <c r="Q1033" s="4">
        <f t="shared" si="99"/>
        <v>5</v>
      </c>
      <c r="R1033" s="4">
        <f t="shared" si="100"/>
        <v>10</v>
      </c>
      <c r="S1033" s="4">
        <f t="shared" si="101"/>
        <v>0</v>
      </c>
    </row>
    <row r="1034" spans="1:19" ht="39.950000000000003" customHeight="1" x14ac:dyDescent="0.3">
      <c r="A1034" s="29">
        <f t="shared" si="96"/>
        <v>640</v>
      </c>
      <c r="B1034" s="29" t="s">
        <v>6216</v>
      </c>
      <c r="C1034" s="29" t="s">
        <v>6101</v>
      </c>
      <c r="D1034" s="4" t="s">
        <v>265</v>
      </c>
      <c r="E1034" s="30" t="s">
        <v>266</v>
      </c>
      <c r="F1034" s="29">
        <f t="shared" si="97"/>
        <v>1</v>
      </c>
      <c r="G1034" s="29" t="s">
        <v>11687</v>
      </c>
      <c r="H1034" s="29" t="s">
        <v>277</v>
      </c>
      <c r="I1034" s="29" t="s">
        <v>277</v>
      </c>
      <c r="J1034" s="29" t="s">
        <v>277</v>
      </c>
      <c r="L1034" s="29" t="s">
        <v>312</v>
      </c>
      <c r="M1034" s="29">
        <f>IF(L1034="비해당","-",VLOOKUP(G1034,자격증backdata!A:E,3,0))</f>
        <v>0</v>
      </c>
      <c r="N1034" s="29" t="str">
        <f>IF(L1034="비해당","-",VLOOKUP(G1034,자격증backdata!A:E,5,0))</f>
        <v>-</v>
      </c>
      <c r="O1034" s="29">
        <f>IF(L1034="비해당","-",IF(M1034=1,VLOOKUP(G1034,자격증backdata!A:E,4,0),0))</f>
        <v>0</v>
      </c>
      <c r="P1034" s="29">
        <f t="shared" si="98"/>
        <v>0</v>
      </c>
      <c r="Q1034" s="29">
        <f t="shared" si="99"/>
        <v>0</v>
      </c>
      <c r="R1034" s="29">
        <f t="shared" si="100"/>
        <v>0</v>
      </c>
      <c r="S1034" s="29">
        <f t="shared" si="101"/>
        <v>0</v>
      </c>
    </row>
    <row r="1035" spans="1:19" ht="39.950000000000003" customHeight="1" x14ac:dyDescent="0.3">
      <c r="A1035" s="4">
        <f t="shared" si="96"/>
        <v>641</v>
      </c>
      <c r="B1035" s="4" t="s">
        <v>6220</v>
      </c>
      <c r="C1035" s="4" t="s">
        <v>6221</v>
      </c>
      <c r="D1035" s="4" t="s">
        <v>265</v>
      </c>
      <c r="E1035" s="28" t="s">
        <v>266</v>
      </c>
      <c r="F1035" s="4">
        <f t="shared" si="97"/>
        <v>1</v>
      </c>
      <c r="G1035" s="4" t="s">
        <v>803</v>
      </c>
      <c r="H1035" s="4" t="s">
        <v>296</v>
      </c>
      <c r="I1035" s="4" t="s">
        <v>6240</v>
      </c>
      <c r="J1035" s="4" t="s">
        <v>1268</v>
      </c>
      <c r="L1035" s="4" t="s">
        <v>312</v>
      </c>
      <c r="M1035" s="4">
        <f>IF(L1035="비해당","-",VLOOKUP(G1035,자격증backdata!A:E,3,0))</f>
        <v>1</v>
      </c>
      <c r="N1035" s="4" t="str">
        <f>IF(L1035="비해당","-",VLOOKUP(G1035,자격증backdata!A:E,5,0))</f>
        <v>한국사</v>
      </c>
      <c r="O1035" s="4">
        <f>IF(L1035="비해당","-",IF(M1035=1,VLOOKUP(G1035,자격증backdata!A:E,4,0),0))</f>
        <v>3</v>
      </c>
      <c r="P1035" s="4">
        <f t="shared" si="98"/>
        <v>3</v>
      </c>
      <c r="Q1035" s="4">
        <f t="shared" si="99"/>
        <v>3</v>
      </c>
      <c r="R1035" s="4">
        <f t="shared" si="100"/>
        <v>6</v>
      </c>
      <c r="S1035" s="4">
        <f t="shared" si="101"/>
        <v>0</v>
      </c>
    </row>
    <row r="1036" spans="1:19" ht="39.950000000000003" customHeight="1" x14ac:dyDescent="0.3">
      <c r="A1036" s="4">
        <f t="shared" si="96"/>
        <v>641</v>
      </c>
      <c r="B1036" s="4" t="s">
        <v>6220</v>
      </c>
      <c r="C1036" s="4" t="s">
        <v>6221</v>
      </c>
      <c r="D1036" s="4" t="s">
        <v>265</v>
      </c>
      <c r="E1036" s="28" t="s">
        <v>266</v>
      </c>
      <c r="F1036" s="4">
        <f t="shared" si="97"/>
        <v>2</v>
      </c>
      <c r="G1036" s="4" t="s">
        <v>568</v>
      </c>
      <c r="H1036" s="4" t="s">
        <v>459</v>
      </c>
      <c r="I1036" s="4" t="s">
        <v>6241</v>
      </c>
      <c r="J1036" s="4" t="s">
        <v>6242</v>
      </c>
      <c r="L1036" s="4" t="s">
        <v>312</v>
      </c>
      <c r="M1036" s="4">
        <f>IF(L1036="비해당","-",VLOOKUP(G1036,자격증backdata!A:E,3,0))</f>
        <v>1</v>
      </c>
      <c r="N1036" s="4" t="str">
        <f>IF(L1036="비해당","-",VLOOKUP(G1036,자격증backdata!A:E,5,0))</f>
        <v>국가기술</v>
      </c>
      <c r="O1036" s="4">
        <f>IF(L1036="비해당","-",IF(M1036=1,VLOOKUP(G1036,자격증backdata!A:E,4,0),0))</f>
        <v>3</v>
      </c>
      <c r="P1036" s="4">
        <f t="shared" si="98"/>
        <v>3</v>
      </c>
      <c r="Q1036" s="4">
        <f t="shared" si="99"/>
        <v>3</v>
      </c>
      <c r="R1036" s="4">
        <f t="shared" si="100"/>
        <v>6</v>
      </c>
      <c r="S1036" s="4">
        <f t="shared" si="101"/>
        <v>0</v>
      </c>
    </row>
    <row r="1037" spans="1:19" ht="39.950000000000003" customHeight="1" x14ac:dyDescent="0.3">
      <c r="A1037" s="29">
        <f t="shared" si="96"/>
        <v>642</v>
      </c>
      <c r="B1037" s="29" t="s">
        <v>6247</v>
      </c>
      <c r="C1037" s="29" t="s">
        <v>6248</v>
      </c>
      <c r="D1037" s="4" t="s">
        <v>265</v>
      </c>
      <c r="E1037" s="30" t="s">
        <v>266</v>
      </c>
      <c r="F1037" s="29">
        <f t="shared" si="97"/>
        <v>1</v>
      </c>
      <c r="G1037" s="29" t="s">
        <v>803</v>
      </c>
      <c r="H1037" s="29" t="s">
        <v>296</v>
      </c>
      <c r="I1037" s="29" t="s">
        <v>6253</v>
      </c>
      <c r="J1037" s="29" t="s">
        <v>1020</v>
      </c>
      <c r="L1037" s="29" t="s">
        <v>312</v>
      </c>
      <c r="M1037" s="29">
        <f>IF(L1037="비해당","-",VLOOKUP(G1037,자격증backdata!A:E,3,0))</f>
        <v>1</v>
      </c>
      <c r="N1037" s="29" t="str">
        <f>IF(L1037="비해당","-",VLOOKUP(G1037,자격증backdata!A:E,5,0))</f>
        <v>한국사</v>
      </c>
      <c r="O1037" s="29">
        <f>IF(L1037="비해당","-",IF(M1037=1,VLOOKUP(G1037,자격증backdata!A:E,4,0),0))</f>
        <v>3</v>
      </c>
      <c r="P1037" s="29">
        <f t="shared" si="98"/>
        <v>3</v>
      </c>
      <c r="Q1037" s="29">
        <f t="shared" si="99"/>
        <v>0</v>
      </c>
      <c r="R1037" s="29">
        <f t="shared" si="100"/>
        <v>3</v>
      </c>
      <c r="S1037" s="29">
        <f t="shared" si="101"/>
        <v>0</v>
      </c>
    </row>
    <row r="1038" spans="1:19" ht="39.950000000000003" customHeight="1" x14ac:dyDescent="0.3">
      <c r="A1038" s="4">
        <f t="shared" si="96"/>
        <v>643</v>
      </c>
      <c r="B1038" s="4" t="s">
        <v>6255</v>
      </c>
      <c r="C1038" s="4" t="s">
        <v>6256</v>
      </c>
      <c r="D1038" s="4" t="s">
        <v>265</v>
      </c>
      <c r="E1038" s="28" t="s">
        <v>266</v>
      </c>
      <c r="F1038" s="4">
        <f t="shared" si="97"/>
        <v>1</v>
      </c>
      <c r="G1038" s="4" t="s">
        <v>295</v>
      </c>
      <c r="H1038" s="4" t="s">
        <v>296</v>
      </c>
      <c r="I1038" s="4" t="s">
        <v>6263</v>
      </c>
      <c r="J1038" s="4" t="s">
        <v>2407</v>
      </c>
      <c r="L1038" s="4" t="s">
        <v>312</v>
      </c>
      <c r="M1038" s="4">
        <f>IF(L1038="비해당","-",VLOOKUP(G1038,자격증backdata!A:E,3,0))</f>
        <v>1</v>
      </c>
      <c r="N1038" s="4" t="str">
        <f>IF(L1038="비해당","-",VLOOKUP(G1038,자격증backdata!A:E,5,0))</f>
        <v>한국사</v>
      </c>
      <c r="O1038" s="4">
        <f>IF(L1038="비해당","-",IF(M1038=1,VLOOKUP(G1038,자격증backdata!A:E,4,0),0))</f>
        <v>5</v>
      </c>
      <c r="P1038" s="4">
        <f t="shared" si="98"/>
        <v>5</v>
      </c>
      <c r="Q1038" s="4">
        <f t="shared" si="99"/>
        <v>5</v>
      </c>
      <c r="R1038" s="4">
        <f t="shared" si="100"/>
        <v>10</v>
      </c>
      <c r="S1038" s="4">
        <f t="shared" si="101"/>
        <v>0</v>
      </c>
    </row>
    <row r="1039" spans="1:19" ht="39.950000000000003" customHeight="1" x14ac:dyDescent="0.3">
      <c r="A1039" s="4">
        <f t="shared" si="96"/>
        <v>643</v>
      </c>
      <c r="B1039" s="4" t="s">
        <v>6255</v>
      </c>
      <c r="C1039" s="4" t="s">
        <v>6256</v>
      </c>
      <c r="D1039" s="4" t="s">
        <v>265</v>
      </c>
      <c r="E1039" s="28" t="s">
        <v>266</v>
      </c>
      <c r="F1039" s="4">
        <f t="shared" si="97"/>
        <v>2</v>
      </c>
      <c r="G1039" s="4" t="s">
        <v>458</v>
      </c>
      <c r="H1039" s="4" t="s">
        <v>459</v>
      </c>
      <c r="I1039" s="4" t="s">
        <v>6264</v>
      </c>
      <c r="J1039" s="4" t="s">
        <v>6265</v>
      </c>
      <c r="L1039" s="4" t="s">
        <v>312</v>
      </c>
      <c r="M1039" s="4">
        <f>IF(L1039="비해당","-",VLOOKUP(G1039,자격증backdata!A:E,3,0))</f>
        <v>1</v>
      </c>
      <c r="N1039" s="4" t="str">
        <f>IF(L1039="비해당","-",VLOOKUP(G1039,자격증backdata!A:E,5,0))</f>
        <v>국가기술</v>
      </c>
      <c r="O1039" s="4">
        <f>IF(L1039="비해당","-",IF(M1039=1,VLOOKUP(G1039,자격증backdata!A:E,4,0),0))</f>
        <v>5</v>
      </c>
      <c r="P1039" s="4">
        <f t="shared" si="98"/>
        <v>5</v>
      </c>
      <c r="Q1039" s="4">
        <f t="shared" si="99"/>
        <v>5</v>
      </c>
      <c r="R1039" s="4">
        <f t="shared" si="100"/>
        <v>10</v>
      </c>
      <c r="S1039" s="4">
        <f t="shared" si="101"/>
        <v>0</v>
      </c>
    </row>
    <row r="1040" spans="1:19" ht="39.950000000000003" customHeight="1" x14ac:dyDescent="0.3">
      <c r="A1040" s="29">
        <f t="shared" si="96"/>
        <v>644</v>
      </c>
      <c r="B1040" s="29" t="s">
        <v>6284</v>
      </c>
      <c r="C1040" s="29" t="s">
        <v>6285</v>
      </c>
      <c r="D1040" s="4" t="s">
        <v>265</v>
      </c>
      <c r="E1040" s="30" t="s">
        <v>266</v>
      </c>
      <c r="F1040" s="29">
        <f t="shared" si="97"/>
        <v>1</v>
      </c>
      <c r="G1040" s="29" t="s">
        <v>295</v>
      </c>
      <c r="H1040" s="29" t="s">
        <v>296</v>
      </c>
      <c r="I1040" s="29" t="s">
        <v>6292</v>
      </c>
      <c r="J1040" s="29" t="s">
        <v>5167</v>
      </c>
      <c r="L1040" s="29" t="s">
        <v>312</v>
      </c>
      <c r="M1040" s="29">
        <f>IF(L1040="비해당","-",VLOOKUP(G1040,자격증backdata!A:E,3,0))</f>
        <v>1</v>
      </c>
      <c r="N1040" s="29" t="str">
        <f>IF(L1040="비해당","-",VLOOKUP(G1040,자격증backdata!A:E,5,0))</f>
        <v>한국사</v>
      </c>
      <c r="O1040" s="29">
        <f>IF(L1040="비해당","-",IF(M1040=1,VLOOKUP(G1040,자격증backdata!A:E,4,0),0))</f>
        <v>5</v>
      </c>
      <c r="P1040" s="29">
        <f t="shared" si="98"/>
        <v>5</v>
      </c>
      <c r="Q1040" s="29">
        <f t="shared" si="99"/>
        <v>5</v>
      </c>
      <c r="R1040" s="29">
        <f t="shared" si="100"/>
        <v>10</v>
      </c>
      <c r="S1040" s="29">
        <f t="shared" si="101"/>
        <v>0</v>
      </c>
    </row>
    <row r="1041" spans="1:19" ht="39.950000000000003" customHeight="1" x14ac:dyDescent="0.3">
      <c r="A1041" s="29">
        <f t="shared" si="96"/>
        <v>644</v>
      </c>
      <c r="B1041" s="29" t="s">
        <v>6284</v>
      </c>
      <c r="C1041" s="29" t="s">
        <v>6285</v>
      </c>
      <c r="D1041" s="4" t="s">
        <v>265</v>
      </c>
      <c r="E1041" s="30" t="s">
        <v>266</v>
      </c>
      <c r="F1041" s="29">
        <f t="shared" si="97"/>
        <v>2</v>
      </c>
      <c r="G1041" s="29" t="s">
        <v>458</v>
      </c>
      <c r="H1041" s="29" t="s">
        <v>459</v>
      </c>
      <c r="I1041" s="29" t="s">
        <v>6293</v>
      </c>
      <c r="J1041" s="29" t="s">
        <v>2753</v>
      </c>
      <c r="L1041" s="29" t="s">
        <v>312</v>
      </c>
      <c r="M1041" s="29">
        <f>IF(L1041="비해당","-",VLOOKUP(G1041,자격증backdata!A:E,3,0))</f>
        <v>1</v>
      </c>
      <c r="N1041" s="29" t="str">
        <f>IF(L1041="비해당","-",VLOOKUP(G1041,자격증backdata!A:E,5,0))</f>
        <v>국가기술</v>
      </c>
      <c r="O1041" s="29">
        <f>IF(L1041="비해당","-",IF(M1041=1,VLOOKUP(G1041,자격증backdata!A:E,4,0),0))</f>
        <v>5</v>
      </c>
      <c r="P1041" s="29">
        <f t="shared" si="98"/>
        <v>5</v>
      </c>
      <c r="Q1041" s="29">
        <f t="shared" si="99"/>
        <v>5</v>
      </c>
      <c r="R1041" s="29">
        <f t="shared" si="100"/>
        <v>10</v>
      </c>
      <c r="S1041" s="29">
        <f t="shared" si="101"/>
        <v>0</v>
      </c>
    </row>
    <row r="1042" spans="1:19" ht="39.950000000000003" customHeight="1" x14ac:dyDescent="0.3">
      <c r="A1042" s="4">
        <f t="shared" si="96"/>
        <v>645</v>
      </c>
      <c r="B1042" s="4" t="s">
        <v>6295</v>
      </c>
      <c r="C1042" s="4" t="s">
        <v>6296</v>
      </c>
      <c r="D1042" s="4" t="s">
        <v>265</v>
      </c>
      <c r="E1042" s="28" t="s">
        <v>266</v>
      </c>
      <c r="F1042" s="4">
        <f t="shared" si="97"/>
        <v>1</v>
      </c>
      <c r="G1042" s="4" t="s">
        <v>11687</v>
      </c>
      <c r="H1042" s="4" t="s">
        <v>277</v>
      </c>
      <c r="I1042" s="4" t="s">
        <v>277</v>
      </c>
      <c r="J1042" s="4" t="s">
        <v>277</v>
      </c>
      <c r="L1042" s="4" t="s">
        <v>312</v>
      </c>
      <c r="M1042" s="4">
        <f>IF(L1042="비해당","-",VLOOKUP(G1042,자격증backdata!A:E,3,0))</f>
        <v>0</v>
      </c>
      <c r="N1042" s="4" t="str">
        <f>IF(L1042="비해당","-",VLOOKUP(G1042,자격증backdata!A:E,5,0))</f>
        <v>-</v>
      </c>
      <c r="O1042" s="4">
        <f>IF(L1042="비해당","-",IF(M1042=1,VLOOKUP(G1042,자격증backdata!A:E,4,0),0))</f>
        <v>0</v>
      </c>
      <c r="P1042" s="4">
        <f t="shared" si="98"/>
        <v>0</v>
      </c>
      <c r="Q1042" s="4">
        <f t="shared" si="99"/>
        <v>0</v>
      </c>
      <c r="R1042" s="4">
        <f t="shared" si="100"/>
        <v>0</v>
      </c>
      <c r="S1042" s="4">
        <f t="shared" si="101"/>
        <v>0</v>
      </c>
    </row>
    <row r="1043" spans="1:19" ht="39.950000000000003" customHeight="1" x14ac:dyDescent="0.3">
      <c r="A1043" s="29">
        <f t="shared" si="96"/>
        <v>646</v>
      </c>
      <c r="B1043" s="29" t="s">
        <v>6428</v>
      </c>
      <c r="C1043" s="29" t="s">
        <v>6429</v>
      </c>
      <c r="D1043" s="4" t="s">
        <v>265</v>
      </c>
      <c r="E1043" s="30" t="s">
        <v>266</v>
      </c>
      <c r="F1043" s="29">
        <f t="shared" si="97"/>
        <v>1</v>
      </c>
      <c r="G1043" s="29" t="s">
        <v>2324</v>
      </c>
      <c r="H1043" s="29" t="s">
        <v>367</v>
      </c>
      <c r="I1043" s="29" t="s">
        <v>6439</v>
      </c>
      <c r="J1043" s="29" t="s">
        <v>2535</v>
      </c>
      <c r="L1043" s="29" t="s">
        <v>312</v>
      </c>
      <c r="M1043" s="29">
        <f>IF(L1043="비해당","-",VLOOKUP(G1043,자격증backdata!A:E,3,0))</f>
        <v>1</v>
      </c>
      <c r="N1043" s="29" t="str">
        <f>IF(L1043="비해당","-",VLOOKUP(G1043,자격증backdata!A:E,5,0))</f>
        <v>국가기술</v>
      </c>
      <c r="O1043" s="29">
        <f>IF(L1043="비해당","-",IF(M1043=1,VLOOKUP(G1043,자격증backdata!A:E,4,0),0))</f>
        <v>5</v>
      </c>
      <c r="P1043" s="29">
        <f t="shared" si="98"/>
        <v>5</v>
      </c>
      <c r="Q1043" s="29">
        <f t="shared" si="99"/>
        <v>5</v>
      </c>
      <c r="R1043" s="29">
        <f t="shared" si="100"/>
        <v>10</v>
      </c>
      <c r="S1043" s="29">
        <f t="shared" si="101"/>
        <v>0</v>
      </c>
    </row>
    <row r="1044" spans="1:19" ht="39.950000000000003" customHeight="1" x14ac:dyDescent="0.3">
      <c r="A1044" s="29">
        <f t="shared" si="96"/>
        <v>646</v>
      </c>
      <c r="B1044" s="29" t="s">
        <v>6428</v>
      </c>
      <c r="C1044" s="29" t="s">
        <v>6429</v>
      </c>
      <c r="D1044" s="4" t="s">
        <v>265</v>
      </c>
      <c r="E1044" s="30" t="s">
        <v>266</v>
      </c>
      <c r="F1044" s="29">
        <f t="shared" si="97"/>
        <v>2</v>
      </c>
      <c r="G1044" s="29" t="s">
        <v>295</v>
      </c>
      <c r="H1044" s="29" t="s">
        <v>296</v>
      </c>
      <c r="I1044" s="29" t="s">
        <v>6440</v>
      </c>
      <c r="J1044" s="29" t="s">
        <v>4569</v>
      </c>
      <c r="L1044" s="29" t="s">
        <v>312</v>
      </c>
      <c r="M1044" s="29">
        <f>IF(L1044="비해당","-",VLOOKUP(G1044,자격증backdata!A:E,3,0))</f>
        <v>1</v>
      </c>
      <c r="N1044" s="29" t="str">
        <f>IF(L1044="비해당","-",VLOOKUP(G1044,자격증backdata!A:E,5,0))</f>
        <v>한국사</v>
      </c>
      <c r="O1044" s="29">
        <f>IF(L1044="비해당","-",IF(M1044=1,VLOOKUP(G1044,자격증backdata!A:E,4,0),0))</f>
        <v>5</v>
      </c>
      <c r="P1044" s="29">
        <f t="shared" si="98"/>
        <v>5</v>
      </c>
      <c r="Q1044" s="29">
        <f t="shared" si="99"/>
        <v>5</v>
      </c>
      <c r="R1044" s="29">
        <f t="shared" si="100"/>
        <v>10</v>
      </c>
      <c r="S1044" s="29">
        <f t="shared" si="101"/>
        <v>0</v>
      </c>
    </row>
    <row r="1045" spans="1:19" ht="39.950000000000003" customHeight="1" x14ac:dyDescent="0.3">
      <c r="A1045" s="4">
        <f t="shared" si="96"/>
        <v>647</v>
      </c>
      <c r="B1045" s="4" t="s">
        <v>6449</v>
      </c>
      <c r="C1045" s="4" t="s">
        <v>6450</v>
      </c>
      <c r="D1045" s="4" t="s">
        <v>265</v>
      </c>
      <c r="E1045" s="28" t="s">
        <v>266</v>
      </c>
      <c r="F1045" s="4">
        <f t="shared" si="97"/>
        <v>1</v>
      </c>
      <c r="G1045" s="4" t="s">
        <v>295</v>
      </c>
      <c r="H1045" s="4" t="s">
        <v>296</v>
      </c>
      <c r="I1045" s="4" t="s">
        <v>6457</v>
      </c>
      <c r="J1045" s="4" t="s">
        <v>2407</v>
      </c>
      <c r="L1045" s="4" t="s">
        <v>312</v>
      </c>
      <c r="M1045" s="4">
        <f>IF(L1045="비해당","-",VLOOKUP(G1045,자격증backdata!A:E,3,0))</f>
        <v>1</v>
      </c>
      <c r="N1045" s="4" t="str">
        <f>IF(L1045="비해당","-",VLOOKUP(G1045,자격증backdata!A:E,5,0))</f>
        <v>한국사</v>
      </c>
      <c r="O1045" s="4">
        <f>IF(L1045="비해당","-",IF(M1045=1,VLOOKUP(G1045,자격증backdata!A:E,4,0),0))</f>
        <v>5</v>
      </c>
      <c r="P1045" s="4">
        <f t="shared" si="98"/>
        <v>5</v>
      </c>
      <c r="Q1045" s="4">
        <f t="shared" si="99"/>
        <v>0</v>
      </c>
      <c r="R1045" s="4">
        <f t="shared" si="100"/>
        <v>5</v>
      </c>
      <c r="S1045" s="4">
        <f t="shared" si="101"/>
        <v>0</v>
      </c>
    </row>
    <row r="1046" spans="1:19" ht="39.950000000000003" customHeight="1" x14ac:dyDescent="0.3">
      <c r="A1046" s="29">
        <f t="shared" si="96"/>
        <v>648</v>
      </c>
      <c r="B1046" s="29" t="s">
        <v>6482</v>
      </c>
      <c r="C1046" s="29" t="s">
        <v>6483</v>
      </c>
      <c r="D1046" s="4" t="s">
        <v>265</v>
      </c>
      <c r="E1046" s="30" t="s">
        <v>266</v>
      </c>
      <c r="F1046" s="29">
        <f t="shared" si="97"/>
        <v>1</v>
      </c>
      <c r="G1046" s="29" t="s">
        <v>295</v>
      </c>
      <c r="H1046" s="29" t="s">
        <v>296</v>
      </c>
      <c r="I1046" s="29" t="s">
        <v>6490</v>
      </c>
      <c r="J1046" s="29" t="s">
        <v>6491</v>
      </c>
      <c r="L1046" s="29" t="s">
        <v>312</v>
      </c>
      <c r="M1046" s="29">
        <f>IF(L1046="비해당","-",VLOOKUP(G1046,자격증backdata!A:E,3,0))</f>
        <v>1</v>
      </c>
      <c r="N1046" s="29" t="str">
        <f>IF(L1046="비해당","-",VLOOKUP(G1046,자격증backdata!A:E,5,0))</f>
        <v>한국사</v>
      </c>
      <c r="O1046" s="29">
        <f>IF(L1046="비해당","-",IF(M1046=1,VLOOKUP(G1046,자격증backdata!A:E,4,0),0))</f>
        <v>5</v>
      </c>
      <c r="P1046" s="29">
        <f t="shared" si="98"/>
        <v>5</v>
      </c>
      <c r="Q1046" s="29">
        <f t="shared" si="99"/>
        <v>0</v>
      </c>
      <c r="R1046" s="29">
        <f t="shared" si="100"/>
        <v>5</v>
      </c>
      <c r="S1046" s="29">
        <f t="shared" si="101"/>
        <v>0</v>
      </c>
    </row>
    <row r="1047" spans="1:19" ht="39.950000000000003" customHeight="1" x14ac:dyDescent="0.3">
      <c r="A1047" s="29">
        <f t="shared" si="96"/>
        <v>648</v>
      </c>
      <c r="B1047" s="29" t="s">
        <v>6482</v>
      </c>
      <c r="C1047" s="29" t="s">
        <v>6483</v>
      </c>
      <c r="D1047" s="4" t="s">
        <v>265</v>
      </c>
      <c r="E1047" s="30" t="s">
        <v>266</v>
      </c>
      <c r="F1047" s="29">
        <f t="shared" si="97"/>
        <v>2</v>
      </c>
      <c r="G1047" s="29" t="s">
        <v>1888</v>
      </c>
      <c r="H1047" s="29" t="s">
        <v>6492</v>
      </c>
      <c r="I1047" s="29" t="s">
        <v>6493</v>
      </c>
      <c r="J1047" s="29" t="s">
        <v>6494</v>
      </c>
      <c r="L1047" s="29" t="s">
        <v>312</v>
      </c>
      <c r="M1047" s="29">
        <f>IF(L1047="비해당","-",VLOOKUP(G1047,자격증backdata!A:E,3,0))</f>
        <v>0</v>
      </c>
      <c r="N1047" s="29" t="str">
        <f>IF(L1047="비해당","-",VLOOKUP(G1047,자격증backdata!A:E,5,0))</f>
        <v>-</v>
      </c>
      <c r="O1047" s="29">
        <f>IF(L1047="비해당","-",IF(M1047=1,VLOOKUP(G1047,자격증backdata!A:E,4,0),0))</f>
        <v>0</v>
      </c>
      <c r="P1047" s="29">
        <f t="shared" si="98"/>
        <v>5</v>
      </c>
      <c r="Q1047" s="29">
        <f t="shared" si="99"/>
        <v>0</v>
      </c>
      <c r="R1047" s="29">
        <f t="shared" si="100"/>
        <v>5</v>
      </c>
      <c r="S1047" s="29">
        <f t="shared" si="101"/>
        <v>0</v>
      </c>
    </row>
    <row r="1048" spans="1:19" ht="39.950000000000003" customHeight="1" x14ac:dyDescent="0.3">
      <c r="A1048" s="4">
        <f t="shared" si="96"/>
        <v>649</v>
      </c>
      <c r="B1048" s="4" t="s">
        <v>6542</v>
      </c>
      <c r="C1048" s="4" t="s">
        <v>6543</v>
      </c>
      <c r="D1048" s="4" t="s">
        <v>265</v>
      </c>
      <c r="E1048" s="28" t="s">
        <v>266</v>
      </c>
      <c r="F1048" s="4">
        <f t="shared" si="97"/>
        <v>1</v>
      </c>
      <c r="G1048" s="4" t="s">
        <v>458</v>
      </c>
      <c r="H1048" s="4" t="s">
        <v>459</v>
      </c>
      <c r="I1048" s="4" t="s">
        <v>6551</v>
      </c>
      <c r="J1048" s="4" t="s">
        <v>672</v>
      </c>
      <c r="L1048" s="4" t="s">
        <v>312</v>
      </c>
      <c r="M1048" s="4">
        <f>IF(L1048="비해당","-",VLOOKUP(G1048,자격증backdata!A:E,3,0))</f>
        <v>1</v>
      </c>
      <c r="N1048" s="4" t="str">
        <f>IF(L1048="비해당","-",VLOOKUP(G1048,자격증backdata!A:E,5,0))</f>
        <v>국가기술</v>
      </c>
      <c r="O1048" s="4">
        <f>IF(L1048="비해당","-",IF(M1048=1,VLOOKUP(G1048,자격증backdata!A:E,4,0),0))</f>
        <v>5</v>
      </c>
      <c r="P1048" s="4">
        <f t="shared" si="98"/>
        <v>5</v>
      </c>
      <c r="Q1048" s="4">
        <f t="shared" si="99"/>
        <v>5</v>
      </c>
      <c r="R1048" s="4">
        <f t="shared" si="100"/>
        <v>10</v>
      </c>
      <c r="S1048" s="4">
        <f t="shared" si="101"/>
        <v>0</v>
      </c>
    </row>
    <row r="1049" spans="1:19" ht="39.950000000000003" customHeight="1" x14ac:dyDescent="0.3">
      <c r="A1049" s="4">
        <f t="shared" si="96"/>
        <v>649</v>
      </c>
      <c r="B1049" s="4" t="s">
        <v>6542</v>
      </c>
      <c r="C1049" s="4" t="s">
        <v>6543</v>
      </c>
      <c r="D1049" s="4" t="s">
        <v>265</v>
      </c>
      <c r="E1049" s="28" t="s">
        <v>266</v>
      </c>
      <c r="F1049" s="4">
        <f t="shared" si="97"/>
        <v>2</v>
      </c>
      <c r="G1049" s="4" t="s">
        <v>295</v>
      </c>
      <c r="H1049" s="4" t="s">
        <v>296</v>
      </c>
      <c r="I1049" s="4" t="s">
        <v>6552</v>
      </c>
      <c r="J1049" s="4" t="s">
        <v>1912</v>
      </c>
      <c r="L1049" s="4" t="s">
        <v>312</v>
      </c>
      <c r="M1049" s="4">
        <f>IF(L1049="비해당","-",VLOOKUP(G1049,자격증backdata!A:E,3,0))</f>
        <v>1</v>
      </c>
      <c r="N1049" s="4" t="str">
        <f>IF(L1049="비해당","-",VLOOKUP(G1049,자격증backdata!A:E,5,0))</f>
        <v>한국사</v>
      </c>
      <c r="O1049" s="4">
        <f>IF(L1049="비해당","-",IF(M1049=1,VLOOKUP(G1049,자격증backdata!A:E,4,0),0))</f>
        <v>5</v>
      </c>
      <c r="P1049" s="4">
        <f t="shared" si="98"/>
        <v>5</v>
      </c>
      <c r="Q1049" s="4">
        <f t="shared" si="99"/>
        <v>5</v>
      </c>
      <c r="R1049" s="4">
        <f t="shared" si="100"/>
        <v>10</v>
      </c>
      <c r="S1049" s="4">
        <f t="shared" si="101"/>
        <v>0</v>
      </c>
    </row>
    <row r="1050" spans="1:19" ht="39.950000000000003" customHeight="1" x14ac:dyDescent="0.3">
      <c r="A1050" s="29">
        <f t="shared" si="96"/>
        <v>650</v>
      </c>
      <c r="B1050" s="29" t="s">
        <v>6553</v>
      </c>
      <c r="C1050" s="29" t="s">
        <v>6554</v>
      </c>
      <c r="D1050" s="4" t="s">
        <v>265</v>
      </c>
      <c r="E1050" s="30" t="s">
        <v>266</v>
      </c>
      <c r="F1050" s="29">
        <f t="shared" si="97"/>
        <v>1</v>
      </c>
      <c r="G1050" s="29" t="s">
        <v>11687</v>
      </c>
      <c r="H1050" s="29" t="s">
        <v>277</v>
      </c>
      <c r="I1050" s="29" t="s">
        <v>277</v>
      </c>
      <c r="J1050" s="29" t="s">
        <v>277</v>
      </c>
      <c r="L1050" s="29" t="s">
        <v>312</v>
      </c>
      <c r="M1050" s="29">
        <f>IF(L1050="비해당","-",VLOOKUP(G1050,자격증backdata!A:E,3,0))</f>
        <v>0</v>
      </c>
      <c r="N1050" s="29" t="str">
        <f>IF(L1050="비해당","-",VLOOKUP(G1050,자격증backdata!A:E,5,0))</f>
        <v>-</v>
      </c>
      <c r="O1050" s="29">
        <f>IF(L1050="비해당","-",IF(M1050=1,VLOOKUP(G1050,자격증backdata!A:E,4,0),0))</f>
        <v>0</v>
      </c>
      <c r="P1050" s="29">
        <f t="shared" si="98"/>
        <v>0</v>
      </c>
      <c r="Q1050" s="29">
        <f t="shared" si="99"/>
        <v>0</v>
      </c>
      <c r="R1050" s="29">
        <f t="shared" si="100"/>
        <v>0</v>
      </c>
      <c r="S1050" s="29">
        <f t="shared" si="101"/>
        <v>0</v>
      </c>
    </row>
    <row r="1051" spans="1:19" ht="39.950000000000003" customHeight="1" x14ac:dyDescent="0.3">
      <c r="A1051" s="4">
        <f t="shared" si="96"/>
        <v>651</v>
      </c>
      <c r="B1051" s="4" t="s">
        <v>6571</v>
      </c>
      <c r="C1051" s="4" t="s">
        <v>6572</v>
      </c>
      <c r="D1051" s="4" t="s">
        <v>265</v>
      </c>
      <c r="E1051" s="28" t="s">
        <v>266</v>
      </c>
      <c r="F1051" s="4">
        <f t="shared" si="97"/>
        <v>1</v>
      </c>
      <c r="G1051" s="4" t="s">
        <v>295</v>
      </c>
      <c r="H1051" s="4" t="s">
        <v>296</v>
      </c>
      <c r="I1051" s="4" t="s">
        <v>6578</v>
      </c>
      <c r="J1051" s="4" t="s">
        <v>570</v>
      </c>
      <c r="L1051" s="4" t="s">
        <v>312</v>
      </c>
      <c r="M1051" s="4">
        <f>IF(L1051="비해당","-",VLOOKUP(G1051,자격증backdata!A:E,3,0))</f>
        <v>1</v>
      </c>
      <c r="N1051" s="4" t="str">
        <f>IF(L1051="비해당","-",VLOOKUP(G1051,자격증backdata!A:E,5,0))</f>
        <v>한국사</v>
      </c>
      <c r="O1051" s="4">
        <f>IF(L1051="비해당","-",IF(M1051=1,VLOOKUP(G1051,자격증backdata!A:E,4,0),0))</f>
        <v>5</v>
      </c>
      <c r="P1051" s="4">
        <f t="shared" si="98"/>
        <v>5</v>
      </c>
      <c r="Q1051" s="4">
        <f t="shared" si="99"/>
        <v>3</v>
      </c>
      <c r="R1051" s="4">
        <f t="shared" si="100"/>
        <v>8</v>
      </c>
      <c r="S1051" s="4">
        <f t="shared" si="101"/>
        <v>0</v>
      </c>
    </row>
    <row r="1052" spans="1:19" ht="39.950000000000003" customHeight="1" x14ac:dyDescent="0.3">
      <c r="A1052" s="4">
        <f t="shared" si="96"/>
        <v>651</v>
      </c>
      <c r="B1052" s="4" t="s">
        <v>6571</v>
      </c>
      <c r="C1052" s="4" t="s">
        <v>6572</v>
      </c>
      <c r="D1052" s="4" t="s">
        <v>265</v>
      </c>
      <c r="E1052" s="28" t="s">
        <v>266</v>
      </c>
      <c r="F1052" s="4">
        <f t="shared" si="97"/>
        <v>2</v>
      </c>
      <c r="G1052" s="4" t="s">
        <v>6579</v>
      </c>
      <c r="H1052" s="4" t="s">
        <v>6580</v>
      </c>
      <c r="I1052" s="4" t="s">
        <v>6581</v>
      </c>
      <c r="J1052" s="4" t="s">
        <v>6582</v>
      </c>
      <c r="L1052" s="4" t="s">
        <v>312</v>
      </c>
      <c r="M1052" s="4">
        <f>IF(L1052="비해당","-",VLOOKUP(G1052,자격증backdata!A:E,3,0))</f>
        <v>1</v>
      </c>
      <c r="N1052" s="4" t="str">
        <f>IF(L1052="비해당","-",VLOOKUP(G1052,자격증backdata!A:E,5,0))</f>
        <v>국가기술</v>
      </c>
      <c r="O1052" s="4">
        <f>IF(L1052="비해당","-",IF(M1052=1,VLOOKUP(G1052,자격증backdata!A:E,4,0),0))</f>
        <v>3</v>
      </c>
      <c r="P1052" s="4">
        <f t="shared" si="98"/>
        <v>5</v>
      </c>
      <c r="Q1052" s="4">
        <f t="shared" si="99"/>
        <v>3</v>
      </c>
      <c r="R1052" s="4">
        <f t="shared" si="100"/>
        <v>8</v>
      </c>
      <c r="S1052" s="4">
        <f t="shared" si="101"/>
        <v>0</v>
      </c>
    </row>
    <row r="1053" spans="1:19" ht="39.950000000000003" customHeight="1" x14ac:dyDescent="0.3">
      <c r="A1053" s="29">
        <f t="shared" si="96"/>
        <v>652</v>
      </c>
      <c r="B1053" s="29" t="s">
        <v>6583</v>
      </c>
      <c r="C1053" s="29" t="s">
        <v>6584</v>
      </c>
      <c r="D1053" s="4" t="s">
        <v>265</v>
      </c>
      <c r="E1053" s="30" t="s">
        <v>266</v>
      </c>
      <c r="F1053" s="29">
        <f t="shared" si="97"/>
        <v>1</v>
      </c>
      <c r="G1053" s="29" t="s">
        <v>11687</v>
      </c>
      <c r="H1053" s="29" t="s">
        <v>277</v>
      </c>
      <c r="I1053" s="29" t="s">
        <v>277</v>
      </c>
      <c r="J1053" s="29" t="s">
        <v>277</v>
      </c>
      <c r="L1053" s="29" t="s">
        <v>312</v>
      </c>
      <c r="M1053" s="29">
        <f>IF(L1053="비해당","-",VLOOKUP(G1053,자격증backdata!A:E,3,0))</f>
        <v>0</v>
      </c>
      <c r="N1053" s="29" t="str">
        <f>IF(L1053="비해당","-",VLOOKUP(G1053,자격증backdata!A:E,5,0))</f>
        <v>-</v>
      </c>
      <c r="O1053" s="29">
        <f>IF(L1053="비해당","-",IF(M1053=1,VLOOKUP(G1053,자격증backdata!A:E,4,0),0))</f>
        <v>0</v>
      </c>
      <c r="P1053" s="29">
        <f t="shared" si="98"/>
        <v>0</v>
      </c>
      <c r="Q1053" s="29">
        <f t="shared" si="99"/>
        <v>0</v>
      </c>
      <c r="R1053" s="29">
        <f t="shared" si="100"/>
        <v>0</v>
      </c>
      <c r="S1053" s="29">
        <f t="shared" si="101"/>
        <v>0</v>
      </c>
    </row>
    <row r="1054" spans="1:19" ht="39.950000000000003" customHeight="1" x14ac:dyDescent="0.3">
      <c r="A1054" s="4">
        <f t="shared" si="96"/>
        <v>653</v>
      </c>
      <c r="B1054" s="4" t="s">
        <v>6590</v>
      </c>
      <c r="C1054" s="4" t="s">
        <v>6591</v>
      </c>
      <c r="D1054" s="4" t="s">
        <v>265</v>
      </c>
      <c r="E1054" s="28" t="s">
        <v>266</v>
      </c>
      <c r="F1054" s="4">
        <f t="shared" si="97"/>
        <v>1</v>
      </c>
      <c r="G1054" s="4" t="s">
        <v>803</v>
      </c>
      <c r="H1054" s="4" t="s">
        <v>6596</v>
      </c>
      <c r="I1054" s="4" t="s">
        <v>6597</v>
      </c>
      <c r="J1054" s="4" t="s">
        <v>2265</v>
      </c>
      <c r="L1054" s="4" t="s">
        <v>312</v>
      </c>
      <c r="M1054" s="4">
        <f>IF(L1054="비해당","-",VLOOKUP(G1054,자격증backdata!A:E,3,0))</f>
        <v>1</v>
      </c>
      <c r="N1054" s="4" t="str">
        <f>IF(L1054="비해당","-",VLOOKUP(G1054,자격증backdata!A:E,5,0))</f>
        <v>한국사</v>
      </c>
      <c r="O1054" s="4">
        <f>IF(L1054="비해당","-",IF(M1054=1,VLOOKUP(G1054,자격증backdata!A:E,4,0),0))</f>
        <v>3</v>
      </c>
      <c r="P1054" s="4">
        <f t="shared" si="98"/>
        <v>3</v>
      </c>
      <c r="Q1054" s="4">
        <f t="shared" si="99"/>
        <v>3</v>
      </c>
      <c r="R1054" s="4">
        <f t="shared" si="100"/>
        <v>6</v>
      </c>
      <c r="S1054" s="4">
        <f t="shared" si="101"/>
        <v>0</v>
      </c>
    </row>
    <row r="1055" spans="1:19" ht="39.950000000000003" customHeight="1" x14ac:dyDescent="0.3">
      <c r="A1055" s="4">
        <f t="shared" si="96"/>
        <v>653</v>
      </c>
      <c r="B1055" s="4" t="s">
        <v>6590</v>
      </c>
      <c r="C1055" s="4" t="s">
        <v>6591</v>
      </c>
      <c r="D1055" s="4" t="s">
        <v>265</v>
      </c>
      <c r="E1055" s="28" t="s">
        <v>266</v>
      </c>
      <c r="F1055" s="4">
        <f t="shared" si="97"/>
        <v>2</v>
      </c>
      <c r="G1055" s="4" t="s">
        <v>780</v>
      </c>
      <c r="H1055" s="4" t="s">
        <v>572</v>
      </c>
      <c r="I1055" s="4" t="s">
        <v>6598</v>
      </c>
      <c r="J1055" s="4" t="s">
        <v>6599</v>
      </c>
      <c r="L1055" s="4" t="s">
        <v>312</v>
      </c>
      <c r="M1055" s="4">
        <f>IF(L1055="비해당","-",VLOOKUP(G1055,자격증backdata!A:E,3,0))</f>
        <v>1</v>
      </c>
      <c r="N1055" s="4" t="str">
        <f>IF(L1055="비해당","-",VLOOKUP(G1055,자격증backdata!A:E,5,0))</f>
        <v>국가기술</v>
      </c>
      <c r="O1055" s="4">
        <f>IF(L1055="비해당","-",IF(M1055=1,VLOOKUP(G1055,자격증backdata!A:E,4,0),0))</f>
        <v>3</v>
      </c>
      <c r="P1055" s="4">
        <f t="shared" si="98"/>
        <v>3</v>
      </c>
      <c r="Q1055" s="4">
        <f t="shared" si="99"/>
        <v>3</v>
      </c>
      <c r="R1055" s="4">
        <f t="shared" si="100"/>
        <v>6</v>
      </c>
      <c r="S1055" s="4">
        <f t="shared" si="101"/>
        <v>0</v>
      </c>
    </row>
    <row r="1056" spans="1:19" ht="39.950000000000003" customHeight="1" x14ac:dyDescent="0.3">
      <c r="A1056" s="29">
        <f t="shared" si="96"/>
        <v>654</v>
      </c>
      <c r="B1056" s="29" t="s">
        <v>6616</v>
      </c>
      <c r="C1056" s="29" t="s">
        <v>6617</v>
      </c>
      <c r="D1056" s="4" t="s">
        <v>265</v>
      </c>
      <c r="E1056" s="30" t="s">
        <v>266</v>
      </c>
      <c r="F1056" s="29">
        <f t="shared" si="97"/>
        <v>1</v>
      </c>
      <c r="G1056" s="29" t="s">
        <v>295</v>
      </c>
      <c r="H1056" s="29" t="s">
        <v>296</v>
      </c>
      <c r="I1056" s="29" t="s">
        <v>6624</v>
      </c>
      <c r="J1056" s="29" t="s">
        <v>500</v>
      </c>
      <c r="L1056" s="29" t="s">
        <v>312</v>
      </c>
      <c r="M1056" s="29">
        <f>IF(L1056="비해당","-",VLOOKUP(G1056,자격증backdata!A:E,3,0))</f>
        <v>1</v>
      </c>
      <c r="N1056" s="29" t="str">
        <f>IF(L1056="비해당","-",VLOOKUP(G1056,자격증backdata!A:E,5,0))</f>
        <v>한국사</v>
      </c>
      <c r="O1056" s="29">
        <f>IF(L1056="비해당","-",IF(M1056=1,VLOOKUP(G1056,자격증backdata!A:E,4,0),0))</f>
        <v>5</v>
      </c>
      <c r="P1056" s="29">
        <f t="shared" si="98"/>
        <v>5</v>
      </c>
      <c r="Q1056" s="29">
        <f t="shared" si="99"/>
        <v>3</v>
      </c>
      <c r="R1056" s="29">
        <f t="shared" si="100"/>
        <v>8</v>
      </c>
      <c r="S1056" s="29">
        <f t="shared" si="101"/>
        <v>0</v>
      </c>
    </row>
    <row r="1057" spans="1:19" ht="39.950000000000003" customHeight="1" x14ac:dyDescent="0.3">
      <c r="A1057" s="29">
        <f t="shared" si="96"/>
        <v>654</v>
      </c>
      <c r="B1057" s="29" t="s">
        <v>6616</v>
      </c>
      <c r="C1057" s="29" t="s">
        <v>6617</v>
      </c>
      <c r="D1057" s="4" t="s">
        <v>265</v>
      </c>
      <c r="E1057" s="30" t="s">
        <v>266</v>
      </c>
      <c r="F1057" s="29">
        <f t="shared" si="97"/>
        <v>2</v>
      </c>
      <c r="G1057" s="29" t="s">
        <v>568</v>
      </c>
      <c r="H1057" s="29" t="s">
        <v>459</v>
      </c>
      <c r="I1057" s="29" t="s">
        <v>6625</v>
      </c>
      <c r="J1057" s="29" t="s">
        <v>1048</v>
      </c>
      <c r="L1057" s="29" t="s">
        <v>312</v>
      </c>
      <c r="M1057" s="29">
        <f>IF(L1057="비해당","-",VLOOKUP(G1057,자격증backdata!A:E,3,0))</f>
        <v>1</v>
      </c>
      <c r="N1057" s="29" t="str">
        <f>IF(L1057="비해당","-",VLOOKUP(G1057,자격증backdata!A:E,5,0))</f>
        <v>국가기술</v>
      </c>
      <c r="O1057" s="29">
        <f>IF(L1057="비해당","-",IF(M1057=1,VLOOKUP(G1057,자격증backdata!A:E,4,0),0))</f>
        <v>3</v>
      </c>
      <c r="P1057" s="29">
        <f t="shared" si="98"/>
        <v>5</v>
      </c>
      <c r="Q1057" s="29">
        <f t="shared" si="99"/>
        <v>3</v>
      </c>
      <c r="R1057" s="29">
        <f t="shared" si="100"/>
        <v>8</v>
      </c>
      <c r="S1057" s="29">
        <f t="shared" si="101"/>
        <v>0</v>
      </c>
    </row>
    <row r="1058" spans="1:19" ht="39.950000000000003" customHeight="1" x14ac:dyDescent="0.3">
      <c r="A1058" s="4">
        <f t="shared" si="96"/>
        <v>655</v>
      </c>
      <c r="B1058" s="4" t="s">
        <v>6627</v>
      </c>
      <c r="C1058" s="4" t="s">
        <v>6628</v>
      </c>
      <c r="D1058" s="4" t="s">
        <v>265</v>
      </c>
      <c r="E1058" s="28" t="s">
        <v>266</v>
      </c>
      <c r="F1058" s="4">
        <f t="shared" si="97"/>
        <v>1</v>
      </c>
      <c r="G1058" s="4" t="s">
        <v>295</v>
      </c>
      <c r="H1058" s="4" t="s">
        <v>296</v>
      </c>
      <c r="I1058" s="4" t="s">
        <v>6636</v>
      </c>
      <c r="J1058" s="4" t="s">
        <v>1912</v>
      </c>
      <c r="L1058" s="4" t="s">
        <v>312</v>
      </c>
      <c r="M1058" s="4">
        <f>IF(L1058="비해당","-",VLOOKUP(G1058,자격증backdata!A:E,3,0))</f>
        <v>1</v>
      </c>
      <c r="N1058" s="4" t="str">
        <f>IF(L1058="비해당","-",VLOOKUP(G1058,자격증backdata!A:E,5,0))</f>
        <v>한국사</v>
      </c>
      <c r="O1058" s="4">
        <f>IF(L1058="비해당","-",IF(M1058=1,VLOOKUP(G1058,자격증backdata!A:E,4,0),0))</f>
        <v>5</v>
      </c>
      <c r="P1058" s="4">
        <f t="shared" si="98"/>
        <v>5</v>
      </c>
      <c r="Q1058" s="4">
        <f t="shared" si="99"/>
        <v>5</v>
      </c>
      <c r="R1058" s="4">
        <f t="shared" si="100"/>
        <v>10</v>
      </c>
      <c r="S1058" s="4">
        <f t="shared" si="101"/>
        <v>0</v>
      </c>
    </row>
    <row r="1059" spans="1:19" ht="39.950000000000003" customHeight="1" x14ac:dyDescent="0.3">
      <c r="A1059" s="4">
        <f t="shared" si="96"/>
        <v>655</v>
      </c>
      <c r="B1059" s="4" t="s">
        <v>6627</v>
      </c>
      <c r="C1059" s="4" t="s">
        <v>6628</v>
      </c>
      <c r="D1059" s="4" t="s">
        <v>265</v>
      </c>
      <c r="E1059" s="28" t="s">
        <v>266</v>
      </c>
      <c r="F1059" s="4">
        <f t="shared" si="97"/>
        <v>2</v>
      </c>
      <c r="G1059" s="4" t="s">
        <v>458</v>
      </c>
      <c r="H1059" s="4" t="s">
        <v>459</v>
      </c>
      <c r="I1059" s="4" t="s">
        <v>6637</v>
      </c>
      <c r="J1059" s="4" t="s">
        <v>3641</v>
      </c>
      <c r="L1059" s="4" t="s">
        <v>312</v>
      </c>
      <c r="M1059" s="4">
        <f>IF(L1059="비해당","-",VLOOKUP(G1059,자격증backdata!A:E,3,0))</f>
        <v>1</v>
      </c>
      <c r="N1059" s="4" t="str">
        <f>IF(L1059="비해당","-",VLOOKUP(G1059,자격증backdata!A:E,5,0))</f>
        <v>국가기술</v>
      </c>
      <c r="O1059" s="4">
        <f>IF(L1059="비해당","-",IF(M1059=1,VLOOKUP(G1059,자격증backdata!A:E,4,0),0))</f>
        <v>5</v>
      </c>
      <c r="P1059" s="4">
        <f t="shared" si="98"/>
        <v>5</v>
      </c>
      <c r="Q1059" s="4">
        <f t="shared" si="99"/>
        <v>5</v>
      </c>
      <c r="R1059" s="4">
        <f t="shared" si="100"/>
        <v>10</v>
      </c>
      <c r="S1059" s="4">
        <f t="shared" si="101"/>
        <v>0</v>
      </c>
    </row>
    <row r="1060" spans="1:19" ht="39.950000000000003" customHeight="1" x14ac:dyDescent="0.3">
      <c r="A1060" s="29">
        <f t="shared" si="96"/>
        <v>656</v>
      </c>
      <c r="B1060" s="29" t="s">
        <v>6638</v>
      </c>
      <c r="C1060" s="29" t="s">
        <v>6639</v>
      </c>
      <c r="D1060" s="4" t="s">
        <v>265</v>
      </c>
      <c r="E1060" s="30" t="s">
        <v>266</v>
      </c>
      <c r="F1060" s="29">
        <f t="shared" si="97"/>
        <v>1</v>
      </c>
      <c r="G1060" s="29" t="s">
        <v>366</v>
      </c>
      <c r="H1060" s="29" t="s">
        <v>367</v>
      </c>
      <c r="I1060" s="29" t="s">
        <v>6659</v>
      </c>
      <c r="J1060" s="29" t="s">
        <v>6660</v>
      </c>
      <c r="L1060" s="29" t="s">
        <v>312</v>
      </c>
      <c r="M1060" s="29">
        <f>IF(L1060="비해당","-",VLOOKUP(G1060,자격증backdata!A:E,3,0))</f>
        <v>1</v>
      </c>
      <c r="N1060" s="29" t="str">
        <f>IF(L1060="비해당","-",VLOOKUP(G1060,자격증backdata!A:E,5,0))</f>
        <v>국가기술</v>
      </c>
      <c r="O1060" s="29">
        <f>IF(L1060="비해당","-",IF(M1060=1,VLOOKUP(G1060,자격증backdata!A:E,4,0),0))</f>
        <v>3</v>
      </c>
      <c r="P1060" s="29">
        <f t="shared" si="98"/>
        <v>0</v>
      </c>
      <c r="Q1060" s="29">
        <f t="shared" si="99"/>
        <v>3</v>
      </c>
      <c r="R1060" s="29">
        <f t="shared" si="100"/>
        <v>3</v>
      </c>
      <c r="S1060" s="29">
        <f t="shared" si="101"/>
        <v>0</v>
      </c>
    </row>
    <row r="1061" spans="1:19" ht="39.950000000000003" customHeight="1" x14ac:dyDescent="0.3">
      <c r="A1061" s="29">
        <f t="shared" si="96"/>
        <v>656</v>
      </c>
      <c r="B1061" s="29" t="s">
        <v>6638</v>
      </c>
      <c r="C1061" s="29" t="s">
        <v>6639</v>
      </c>
      <c r="D1061" s="4" t="s">
        <v>265</v>
      </c>
      <c r="E1061" s="30" t="s">
        <v>266</v>
      </c>
      <c r="F1061" s="29">
        <f t="shared" si="97"/>
        <v>2</v>
      </c>
      <c r="G1061" s="29" t="s">
        <v>6661</v>
      </c>
      <c r="H1061" s="29" t="s">
        <v>367</v>
      </c>
      <c r="I1061" s="29" t="s">
        <v>6662</v>
      </c>
      <c r="J1061" s="29" t="s">
        <v>6663</v>
      </c>
      <c r="L1061" s="29" t="s">
        <v>312</v>
      </c>
      <c r="M1061" s="29">
        <f>IF(L1061="비해당","-",VLOOKUP(G1061,자격증backdata!A:E,3,0))</f>
        <v>0</v>
      </c>
      <c r="N1061" s="29" t="str">
        <f>IF(L1061="비해당","-",VLOOKUP(G1061,자격증backdata!A:E,5,0))</f>
        <v>-</v>
      </c>
      <c r="O1061" s="29">
        <f>IF(L1061="비해당","-",IF(M1061=1,VLOOKUP(G1061,자격증backdata!A:E,4,0),0))</f>
        <v>0</v>
      </c>
      <c r="P1061" s="29">
        <f t="shared" si="98"/>
        <v>0</v>
      </c>
      <c r="Q1061" s="29">
        <f t="shared" si="99"/>
        <v>3</v>
      </c>
      <c r="R1061" s="29">
        <f t="shared" si="100"/>
        <v>3</v>
      </c>
      <c r="S1061" s="29">
        <f t="shared" si="101"/>
        <v>0</v>
      </c>
    </row>
    <row r="1062" spans="1:19" ht="39.950000000000003" customHeight="1" x14ac:dyDescent="0.3">
      <c r="A1062" s="4">
        <f t="shared" si="96"/>
        <v>657</v>
      </c>
      <c r="B1062" s="4" t="s">
        <v>6664</v>
      </c>
      <c r="C1062" s="4" t="s">
        <v>6665</v>
      </c>
      <c r="D1062" s="4" t="s">
        <v>265</v>
      </c>
      <c r="E1062" s="28" t="s">
        <v>266</v>
      </c>
      <c r="F1062" s="4">
        <f t="shared" si="97"/>
        <v>1</v>
      </c>
      <c r="G1062" s="4" t="s">
        <v>647</v>
      </c>
      <c r="H1062" s="4" t="s">
        <v>648</v>
      </c>
      <c r="I1062" s="4" t="s">
        <v>6682</v>
      </c>
      <c r="J1062" s="4" t="s">
        <v>6683</v>
      </c>
      <c r="L1062" s="4" t="s">
        <v>312</v>
      </c>
      <c r="M1062" s="4">
        <f>IF(L1062="비해당","-",VLOOKUP(G1062,자격증backdata!A:E,3,0))</f>
        <v>0</v>
      </c>
      <c r="N1062" s="4" t="str">
        <f>IF(L1062="비해당","-",VLOOKUP(G1062,자격증backdata!A:E,5,0))</f>
        <v>-</v>
      </c>
      <c r="O1062" s="4">
        <f>IF(L1062="비해당","-",IF(M1062=1,VLOOKUP(G1062,자격증backdata!A:E,4,0),0))</f>
        <v>0</v>
      </c>
      <c r="P1062" s="4">
        <f t="shared" si="98"/>
        <v>0</v>
      </c>
      <c r="Q1062" s="4">
        <f t="shared" si="99"/>
        <v>0</v>
      </c>
      <c r="R1062" s="4">
        <f t="shared" si="100"/>
        <v>0</v>
      </c>
      <c r="S1062" s="4">
        <f t="shared" si="101"/>
        <v>0</v>
      </c>
    </row>
    <row r="1063" spans="1:19" ht="39.950000000000003" customHeight="1" x14ac:dyDescent="0.3">
      <c r="A1063" s="4">
        <f t="shared" si="96"/>
        <v>657</v>
      </c>
      <c r="B1063" s="4" t="s">
        <v>6664</v>
      </c>
      <c r="C1063" s="4" t="s">
        <v>6665</v>
      </c>
      <c r="D1063" s="4" t="s">
        <v>265</v>
      </c>
      <c r="E1063" s="28" t="s">
        <v>266</v>
      </c>
      <c r="F1063" s="4">
        <f t="shared" si="97"/>
        <v>2</v>
      </c>
      <c r="G1063" s="4" t="s">
        <v>4736</v>
      </c>
      <c r="H1063" s="4" t="s">
        <v>6684</v>
      </c>
      <c r="I1063" s="4" t="s">
        <v>6685</v>
      </c>
      <c r="J1063" s="4" t="s">
        <v>6686</v>
      </c>
      <c r="L1063" s="4" t="s">
        <v>312</v>
      </c>
      <c r="M1063" s="4">
        <f>IF(L1063="비해당","-",VLOOKUP(G1063,자격증backdata!A:E,3,0))</f>
        <v>0</v>
      </c>
      <c r="N1063" s="4" t="str">
        <f>IF(L1063="비해당","-",VLOOKUP(G1063,자격증backdata!A:E,5,0))</f>
        <v>-</v>
      </c>
      <c r="O1063" s="4">
        <f>IF(L1063="비해당","-",IF(M1063=1,VLOOKUP(G1063,자격증backdata!A:E,4,0),0))</f>
        <v>0</v>
      </c>
      <c r="P1063" s="4">
        <f t="shared" si="98"/>
        <v>0</v>
      </c>
      <c r="Q1063" s="4">
        <f t="shared" si="99"/>
        <v>0</v>
      </c>
      <c r="R1063" s="4">
        <f t="shared" si="100"/>
        <v>0</v>
      </c>
      <c r="S1063" s="4">
        <f t="shared" si="101"/>
        <v>0</v>
      </c>
    </row>
    <row r="1064" spans="1:19" ht="39.950000000000003" customHeight="1" x14ac:dyDescent="0.3">
      <c r="A1064" s="29">
        <f t="shared" si="96"/>
        <v>658</v>
      </c>
      <c r="B1064" s="29" t="s">
        <v>6699</v>
      </c>
      <c r="C1064" s="29" t="s">
        <v>6700</v>
      </c>
      <c r="D1064" s="4" t="s">
        <v>265</v>
      </c>
      <c r="E1064" s="30" t="s">
        <v>266</v>
      </c>
      <c r="F1064" s="29">
        <f t="shared" si="97"/>
        <v>1</v>
      </c>
      <c r="G1064" s="29" t="s">
        <v>295</v>
      </c>
      <c r="H1064" s="29" t="s">
        <v>296</v>
      </c>
      <c r="I1064" s="29" t="s">
        <v>6709</v>
      </c>
      <c r="J1064" s="29" t="s">
        <v>1603</v>
      </c>
      <c r="L1064" s="29" t="s">
        <v>312</v>
      </c>
      <c r="M1064" s="29">
        <f>IF(L1064="비해당","-",VLOOKUP(G1064,자격증backdata!A:E,3,0))</f>
        <v>1</v>
      </c>
      <c r="N1064" s="29" t="str">
        <f>IF(L1064="비해당","-",VLOOKUP(G1064,자격증backdata!A:E,5,0))</f>
        <v>한국사</v>
      </c>
      <c r="O1064" s="29">
        <f>IF(L1064="비해당","-",IF(M1064=1,VLOOKUP(G1064,자격증backdata!A:E,4,0),0))</f>
        <v>5</v>
      </c>
      <c r="P1064" s="29">
        <f t="shared" si="98"/>
        <v>5</v>
      </c>
      <c r="Q1064" s="29">
        <f t="shared" si="99"/>
        <v>0</v>
      </c>
      <c r="R1064" s="29">
        <f t="shared" si="100"/>
        <v>5</v>
      </c>
      <c r="S1064" s="29">
        <f t="shared" si="101"/>
        <v>0</v>
      </c>
    </row>
    <row r="1065" spans="1:19" ht="39.950000000000003" customHeight="1" x14ac:dyDescent="0.3">
      <c r="A1065" s="4">
        <f t="shared" si="96"/>
        <v>659</v>
      </c>
      <c r="B1065" s="4" t="s">
        <v>6710</v>
      </c>
      <c r="C1065" s="4" t="s">
        <v>6711</v>
      </c>
      <c r="D1065" s="4" t="s">
        <v>265</v>
      </c>
      <c r="E1065" s="28" t="s">
        <v>266</v>
      </c>
      <c r="F1065" s="4">
        <f t="shared" si="97"/>
        <v>1</v>
      </c>
      <c r="G1065" s="4" t="s">
        <v>1139</v>
      </c>
      <c r="H1065" s="4" t="s">
        <v>2392</v>
      </c>
      <c r="I1065" s="4" t="s">
        <v>277</v>
      </c>
      <c r="J1065" s="4" t="s">
        <v>6717</v>
      </c>
      <c r="L1065" s="4" t="s">
        <v>312</v>
      </c>
      <c r="M1065" s="4">
        <f>IF(L1065="비해당","-",VLOOKUP(G1065,자격증backdata!A:E,3,0))</f>
        <v>0</v>
      </c>
      <c r="N1065" s="4" t="str">
        <f>IF(L1065="비해당","-",VLOOKUP(G1065,자격증backdata!A:E,5,0))</f>
        <v>-</v>
      </c>
      <c r="O1065" s="4">
        <f>IF(L1065="비해당","-",IF(M1065=1,VLOOKUP(G1065,자격증backdata!A:E,4,0),0))</f>
        <v>0</v>
      </c>
      <c r="P1065" s="4">
        <f t="shared" si="98"/>
        <v>0</v>
      </c>
      <c r="Q1065" s="4">
        <f t="shared" si="99"/>
        <v>0</v>
      </c>
      <c r="R1065" s="4">
        <f t="shared" si="100"/>
        <v>0</v>
      </c>
      <c r="S1065" s="4">
        <f t="shared" si="101"/>
        <v>0</v>
      </c>
    </row>
    <row r="1066" spans="1:19" ht="39.950000000000003" customHeight="1" x14ac:dyDescent="0.3">
      <c r="A1066" s="4">
        <f t="shared" si="96"/>
        <v>659</v>
      </c>
      <c r="B1066" s="4" t="s">
        <v>6710</v>
      </c>
      <c r="C1066" s="4" t="s">
        <v>6711</v>
      </c>
      <c r="D1066" s="4" t="s">
        <v>265</v>
      </c>
      <c r="E1066" s="28" t="s">
        <v>266</v>
      </c>
      <c r="F1066" s="4">
        <f t="shared" si="97"/>
        <v>2</v>
      </c>
      <c r="G1066" s="4" t="s">
        <v>1555</v>
      </c>
      <c r="H1066" s="4" t="s">
        <v>6718</v>
      </c>
      <c r="I1066" s="4" t="s">
        <v>6719</v>
      </c>
      <c r="J1066" s="4" t="s">
        <v>6720</v>
      </c>
      <c r="L1066" s="4" t="s">
        <v>312</v>
      </c>
      <c r="M1066" s="4">
        <f>IF(L1066="비해당","-",VLOOKUP(G1066,자격증backdata!A:E,3,0))</f>
        <v>0</v>
      </c>
      <c r="N1066" s="4" t="str">
        <f>IF(L1066="비해당","-",VLOOKUP(G1066,자격증backdata!A:E,5,0))</f>
        <v>-</v>
      </c>
      <c r="O1066" s="4">
        <f>IF(L1066="비해당","-",IF(M1066=1,VLOOKUP(G1066,자격증backdata!A:E,4,0),0))</f>
        <v>0</v>
      </c>
      <c r="P1066" s="4">
        <f t="shared" si="98"/>
        <v>0</v>
      </c>
      <c r="Q1066" s="4">
        <f t="shared" si="99"/>
        <v>0</v>
      </c>
      <c r="R1066" s="4">
        <f t="shared" si="100"/>
        <v>0</v>
      </c>
      <c r="S1066" s="4">
        <f t="shared" si="101"/>
        <v>0</v>
      </c>
    </row>
    <row r="1067" spans="1:19" ht="39.950000000000003" customHeight="1" x14ac:dyDescent="0.3">
      <c r="A1067" s="29">
        <f t="shared" si="96"/>
        <v>660</v>
      </c>
      <c r="B1067" s="29" t="s">
        <v>6745</v>
      </c>
      <c r="C1067" s="29" t="s">
        <v>6746</v>
      </c>
      <c r="D1067" s="4" t="s">
        <v>265</v>
      </c>
      <c r="E1067" s="30" t="s">
        <v>266</v>
      </c>
      <c r="F1067" s="29">
        <f t="shared" si="97"/>
        <v>1</v>
      </c>
      <c r="G1067" s="29" t="s">
        <v>803</v>
      </c>
      <c r="H1067" s="29" t="s">
        <v>296</v>
      </c>
      <c r="I1067" s="29" t="s">
        <v>6761</v>
      </c>
      <c r="J1067" s="29" t="s">
        <v>6762</v>
      </c>
      <c r="L1067" s="29" t="s">
        <v>312</v>
      </c>
      <c r="M1067" s="29">
        <f>IF(L1067="비해당","-",VLOOKUP(G1067,자격증backdata!A:E,3,0))</f>
        <v>1</v>
      </c>
      <c r="N1067" s="29" t="str">
        <f>IF(L1067="비해당","-",VLOOKUP(G1067,자격증backdata!A:E,5,0))</f>
        <v>한국사</v>
      </c>
      <c r="O1067" s="29">
        <f>IF(L1067="비해당","-",IF(M1067=1,VLOOKUP(G1067,자격증backdata!A:E,4,0),0))</f>
        <v>3</v>
      </c>
      <c r="P1067" s="29">
        <f t="shared" si="98"/>
        <v>3</v>
      </c>
      <c r="Q1067" s="29">
        <f t="shared" si="99"/>
        <v>3</v>
      </c>
      <c r="R1067" s="29">
        <f t="shared" si="100"/>
        <v>6</v>
      </c>
      <c r="S1067" s="29">
        <f t="shared" si="101"/>
        <v>0</v>
      </c>
    </row>
    <row r="1068" spans="1:19" ht="39.950000000000003" customHeight="1" x14ac:dyDescent="0.3">
      <c r="A1068" s="29">
        <f t="shared" si="96"/>
        <v>660</v>
      </c>
      <c r="B1068" s="29" t="s">
        <v>6745</v>
      </c>
      <c r="C1068" s="29" t="s">
        <v>6746</v>
      </c>
      <c r="D1068" s="4" t="s">
        <v>265</v>
      </c>
      <c r="E1068" s="30" t="s">
        <v>266</v>
      </c>
      <c r="F1068" s="29">
        <f t="shared" si="97"/>
        <v>2</v>
      </c>
      <c r="G1068" s="29" t="s">
        <v>568</v>
      </c>
      <c r="H1068" s="29" t="s">
        <v>459</v>
      </c>
      <c r="I1068" s="29" t="s">
        <v>6763</v>
      </c>
      <c r="J1068" s="29" t="s">
        <v>6764</v>
      </c>
      <c r="L1068" s="29" t="s">
        <v>312</v>
      </c>
      <c r="M1068" s="29">
        <f>IF(L1068="비해당","-",VLOOKUP(G1068,자격증backdata!A:E,3,0))</f>
        <v>1</v>
      </c>
      <c r="N1068" s="29" t="str">
        <f>IF(L1068="비해당","-",VLOOKUP(G1068,자격증backdata!A:E,5,0))</f>
        <v>국가기술</v>
      </c>
      <c r="O1068" s="29">
        <f>IF(L1068="비해당","-",IF(M1068=1,VLOOKUP(G1068,자격증backdata!A:E,4,0),0))</f>
        <v>3</v>
      </c>
      <c r="P1068" s="29">
        <f t="shared" si="98"/>
        <v>3</v>
      </c>
      <c r="Q1068" s="29">
        <f t="shared" si="99"/>
        <v>3</v>
      </c>
      <c r="R1068" s="29">
        <f t="shared" si="100"/>
        <v>6</v>
      </c>
      <c r="S1068" s="29">
        <f t="shared" si="101"/>
        <v>0</v>
      </c>
    </row>
    <row r="1069" spans="1:19" ht="39.950000000000003" customHeight="1" x14ac:dyDescent="0.3">
      <c r="A1069" s="4">
        <f t="shared" si="96"/>
        <v>661</v>
      </c>
      <c r="B1069" s="4" t="s">
        <v>6784</v>
      </c>
      <c r="C1069" s="4" t="s">
        <v>6785</v>
      </c>
      <c r="D1069" s="4" t="s">
        <v>265</v>
      </c>
      <c r="E1069" s="28" t="s">
        <v>266</v>
      </c>
      <c r="F1069" s="4">
        <f t="shared" si="97"/>
        <v>1</v>
      </c>
      <c r="G1069" s="4" t="s">
        <v>11687</v>
      </c>
      <c r="H1069" s="4" t="s">
        <v>277</v>
      </c>
      <c r="I1069" s="4" t="s">
        <v>277</v>
      </c>
      <c r="J1069" s="4" t="s">
        <v>277</v>
      </c>
      <c r="L1069" s="4" t="s">
        <v>312</v>
      </c>
      <c r="M1069" s="4">
        <f>IF(L1069="비해당","-",VLOOKUP(G1069,자격증backdata!A:E,3,0))</f>
        <v>0</v>
      </c>
      <c r="N1069" s="4" t="str">
        <f>IF(L1069="비해당","-",VLOOKUP(G1069,자격증backdata!A:E,5,0))</f>
        <v>-</v>
      </c>
      <c r="O1069" s="4">
        <f>IF(L1069="비해당","-",IF(M1069=1,VLOOKUP(G1069,자격증backdata!A:E,4,0),0))</f>
        <v>0</v>
      </c>
      <c r="P1069" s="4">
        <f t="shared" si="98"/>
        <v>0</v>
      </c>
      <c r="Q1069" s="4">
        <f t="shared" si="99"/>
        <v>0</v>
      </c>
      <c r="R1069" s="4">
        <f t="shared" si="100"/>
        <v>0</v>
      </c>
      <c r="S1069" s="4">
        <f t="shared" si="101"/>
        <v>0</v>
      </c>
    </row>
    <row r="1070" spans="1:19" ht="39.950000000000003" customHeight="1" x14ac:dyDescent="0.3">
      <c r="A1070" s="29">
        <f t="shared" si="96"/>
        <v>662</v>
      </c>
      <c r="B1070" s="29" t="s">
        <v>6808</v>
      </c>
      <c r="C1070" s="29" t="s">
        <v>6809</v>
      </c>
      <c r="D1070" s="4" t="s">
        <v>265</v>
      </c>
      <c r="E1070" s="30" t="s">
        <v>266</v>
      </c>
      <c r="F1070" s="29">
        <f t="shared" si="97"/>
        <v>1</v>
      </c>
      <c r="G1070" s="29" t="s">
        <v>568</v>
      </c>
      <c r="H1070" s="29" t="s">
        <v>459</v>
      </c>
      <c r="I1070" s="29" t="s">
        <v>6828</v>
      </c>
      <c r="J1070" s="29" t="s">
        <v>1352</v>
      </c>
      <c r="L1070" s="29" t="s">
        <v>312</v>
      </c>
      <c r="M1070" s="29">
        <f>IF(L1070="비해당","-",VLOOKUP(G1070,자격증backdata!A:E,3,0))</f>
        <v>1</v>
      </c>
      <c r="N1070" s="29" t="str">
        <f>IF(L1070="비해당","-",VLOOKUP(G1070,자격증backdata!A:E,5,0))</f>
        <v>국가기술</v>
      </c>
      <c r="O1070" s="29">
        <f>IF(L1070="비해당","-",IF(M1070=1,VLOOKUP(G1070,자격증backdata!A:E,4,0),0))</f>
        <v>3</v>
      </c>
      <c r="P1070" s="29">
        <f t="shared" si="98"/>
        <v>5</v>
      </c>
      <c r="Q1070" s="29">
        <f t="shared" si="99"/>
        <v>3</v>
      </c>
      <c r="R1070" s="29">
        <f t="shared" si="100"/>
        <v>8</v>
      </c>
      <c r="S1070" s="29">
        <f t="shared" si="101"/>
        <v>0</v>
      </c>
    </row>
    <row r="1071" spans="1:19" ht="39.950000000000003" customHeight="1" x14ac:dyDescent="0.3">
      <c r="A1071" s="29">
        <f t="shared" si="96"/>
        <v>662</v>
      </c>
      <c r="B1071" s="29" t="s">
        <v>6808</v>
      </c>
      <c r="C1071" s="29" t="s">
        <v>6809</v>
      </c>
      <c r="D1071" s="4" t="s">
        <v>265</v>
      </c>
      <c r="E1071" s="30" t="s">
        <v>266</v>
      </c>
      <c r="F1071" s="29">
        <f t="shared" si="97"/>
        <v>2</v>
      </c>
      <c r="G1071" s="29" t="s">
        <v>295</v>
      </c>
      <c r="H1071" s="29" t="s">
        <v>296</v>
      </c>
      <c r="I1071" s="29" t="s">
        <v>6829</v>
      </c>
      <c r="J1071" s="29" t="s">
        <v>2272</v>
      </c>
      <c r="L1071" s="29" t="s">
        <v>312</v>
      </c>
      <c r="M1071" s="29">
        <f>IF(L1071="비해당","-",VLOOKUP(G1071,자격증backdata!A:E,3,0))</f>
        <v>1</v>
      </c>
      <c r="N1071" s="29" t="str">
        <f>IF(L1071="비해당","-",VLOOKUP(G1071,자격증backdata!A:E,5,0))</f>
        <v>한국사</v>
      </c>
      <c r="O1071" s="29">
        <f>IF(L1071="비해당","-",IF(M1071=1,VLOOKUP(G1071,자격증backdata!A:E,4,0),0))</f>
        <v>5</v>
      </c>
      <c r="P1071" s="29">
        <f t="shared" si="98"/>
        <v>5</v>
      </c>
      <c r="Q1071" s="29">
        <f t="shared" si="99"/>
        <v>3</v>
      </c>
      <c r="R1071" s="29">
        <f t="shared" si="100"/>
        <v>8</v>
      </c>
      <c r="S1071" s="29">
        <f t="shared" si="101"/>
        <v>0</v>
      </c>
    </row>
    <row r="1072" spans="1:19" ht="39.950000000000003" customHeight="1" x14ac:dyDescent="0.3">
      <c r="A1072" s="4">
        <f t="shared" si="96"/>
        <v>663</v>
      </c>
      <c r="B1072" s="4" t="s">
        <v>6864</v>
      </c>
      <c r="C1072" s="4" t="s">
        <v>6865</v>
      </c>
      <c r="D1072" s="4" t="s">
        <v>265</v>
      </c>
      <c r="E1072" s="28" t="s">
        <v>266</v>
      </c>
      <c r="F1072" s="4">
        <f t="shared" si="97"/>
        <v>1</v>
      </c>
      <c r="G1072" s="4" t="s">
        <v>458</v>
      </c>
      <c r="H1072" s="4" t="s">
        <v>459</v>
      </c>
      <c r="I1072" s="4" t="s">
        <v>6872</v>
      </c>
      <c r="J1072" s="4" t="s">
        <v>3869</v>
      </c>
      <c r="L1072" s="4" t="s">
        <v>312</v>
      </c>
      <c r="M1072" s="4">
        <f>IF(L1072="비해당","-",VLOOKUP(G1072,자격증backdata!A:E,3,0))</f>
        <v>1</v>
      </c>
      <c r="N1072" s="4" t="str">
        <f>IF(L1072="비해당","-",VLOOKUP(G1072,자격증backdata!A:E,5,0))</f>
        <v>국가기술</v>
      </c>
      <c r="O1072" s="4">
        <f>IF(L1072="비해당","-",IF(M1072=1,VLOOKUP(G1072,자격증backdata!A:E,4,0),0))</f>
        <v>5</v>
      </c>
      <c r="P1072" s="4">
        <f t="shared" si="98"/>
        <v>0</v>
      </c>
      <c r="Q1072" s="4">
        <f t="shared" si="99"/>
        <v>5</v>
      </c>
      <c r="R1072" s="4">
        <f t="shared" si="100"/>
        <v>5</v>
      </c>
      <c r="S1072" s="4">
        <f t="shared" si="101"/>
        <v>0</v>
      </c>
    </row>
    <row r="1073" spans="1:19" ht="39.950000000000003" customHeight="1" x14ac:dyDescent="0.3">
      <c r="A1073" s="29">
        <f t="shared" si="96"/>
        <v>664</v>
      </c>
      <c r="B1073" s="29" t="s">
        <v>6873</v>
      </c>
      <c r="C1073" s="29" t="s">
        <v>6874</v>
      </c>
      <c r="D1073" s="4" t="s">
        <v>265</v>
      </c>
      <c r="E1073" s="30" t="s">
        <v>266</v>
      </c>
      <c r="F1073" s="29">
        <f t="shared" si="97"/>
        <v>1</v>
      </c>
      <c r="G1073" s="29" t="s">
        <v>295</v>
      </c>
      <c r="H1073" s="29" t="s">
        <v>296</v>
      </c>
      <c r="I1073" s="29" t="s">
        <v>6879</v>
      </c>
      <c r="J1073" s="29" t="s">
        <v>463</v>
      </c>
      <c r="L1073" s="29" t="s">
        <v>312</v>
      </c>
      <c r="M1073" s="29">
        <f>IF(L1073="비해당","-",VLOOKUP(G1073,자격증backdata!A:E,3,0))</f>
        <v>1</v>
      </c>
      <c r="N1073" s="29" t="str">
        <f>IF(L1073="비해당","-",VLOOKUP(G1073,자격증backdata!A:E,5,0))</f>
        <v>한국사</v>
      </c>
      <c r="O1073" s="29">
        <f>IF(L1073="비해당","-",IF(M1073=1,VLOOKUP(G1073,자격증backdata!A:E,4,0),0))</f>
        <v>5</v>
      </c>
      <c r="P1073" s="29">
        <f t="shared" si="98"/>
        <v>5</v>
      </c>
      <c r="Q1073" s="29">
        <f t="shared" si="99"/>
        <v>0</v>
      </c>
      <c r="R1073" s="29">
        <f t="shared" si="100"/>
        <v>5</v>
      </c>
      <c r="S1073" s="29">
        <f t="shared" si="101"/>
        <v>0</v>
      </c>
    </row>
    <row r="1074" spans="1:19" ht="39.950000000000003" customHeight="1" x14ac:dyDescent="0.3">
      <c r="A1074" s="4">
        <f t="shared" si="96"/>
        <v>665</v>
      </c>
      <c r="B1074" s="4" t="s">
        <v>6880</v>
      </c>
      <c r="C1074" s="4" t="s">
        <v>6881</v>
      </c>
      <c r="D1074" s="4" t="s">
        <v>265</v>
      </c>
      <c r="E1074" s="28" t="s">
        <v>266</v>
      </c>
      <c r="F1074" s="4">
        <f t="shared" si="97"/>
        <v>1</v>
      </c>
      <c r="G1074" s="4" t="s">
        <v>803</v>
      </c>
      <c r="H1074" s="4" t="s">
        <v>296</v>
      </c>
      <c r="I1074" s="4" t="s">
        <v>6887</v>
      </c>
      <c r="J1074" s="4" t="s">
        <v>500</v>
      </c>
      <c r="L1074" s="4" t="s">
        <v>312</v>
      </c>
      <c r="M1074" s="4">
        <f>IF(L1074="비해당","-",VLOOKUP(G1074,자격증backdata!A:E,3,0))</f>
        <v>1</v>
      </c>
      <c r="N1074" s="4" t="str">
        <f>IF(L1074="비해당","-",VLOOKUP(G1074,자격증backdata!A:E,5,0))</f>
        <v>한국사</v>
      </c>
      <c r="O1074" s="4">
        <f>IF(L1074="비해당","-",IF(M1074=1,VLOOKUP(G1074,자격증backdata!A:E,4,0),0))</f>
        <v>3</v>
      </c>
      <c r="P1074" s="4">
        <f t="shared" si="98"/>
        <v>3</v>
      </c>
      <c r="Q1074" s="4">
        <f t="shared" si="99"/>
        <v>0</v>
      </c>
      <c r="R1074" s="4">
        <f t="shared" si="100"/>
        <v>3</v>
      </c>
      <c r="S1074" s="4">
        <f t="shared" si="101"/>
        <v>0</v>
      </c>
    </row>
    <row r="1075" spans="1:19" ht="39.950000000000003" customHeight="1" x14ac:dyDescent="0.3">
      <c r="A1075" s="4">
        <f t="shared" si="96"/>
        <v>665</v>
      </c>
      <c r="B1075" s="4" t="s">
        <v>6880</v>
      </c>
      <c r="C1075" s="4" t="s">
        <v>6881</v>
      </c>
      <c r="D1075" s="4" t="s">
        <v>265</v>
      </c>
      <c r="E1075" s="28" t="s">
        <v>266</v>
      </c>
      <c r="F1075" s="4">
        <f t="shared" si="97"/>
        <v>2</v>
      </c>
      <c r="G1075" s="4" t="s">
        <v>1196</v>
      </c>
      <c r="H1075" s="4" t="s">
        <v>292</v>
      </c>
      <c r="I1075" s="4" t="s">
        <v>6888</v>
      </c>
      <c r="J1075" s="4" t="s">
        <v>1930</v>
      </c>
      <c r="L1075" s="4" t="s">
        <v>312</v>
      </c>
      <c r="M1075" s="4">
        <f>IF(L1075="비해당","-",VLOOKUP(G1075,자격증backdata!A:E,3,0))</f>
        <v>0</v>
      </c>
      <c r="N1075" s="4" t="str">
        <f>IF(L1075="비해당","-",VLOOKUP(G1075,자격증backdata!A:E,5,0))</f>
        <v>-</v>
      </c>
      <c r="O1075" s="4">
        <f>IF(L1075="비해당","-",IF(M1075=1,VLOOKUP(G1075,자격증backdata!A:E,4,0),0))</f>
        <v>0</v>
      </c>
      <c r="P1075" s="4">
        <f t="shared" si="98"/>
        <v>3</v>
      </c>
      <c r="Q1075" s="4">
        <f t="shared" si="99"/>
        <v>0</v>
      </c>
      <c r="R1075" s="4">
        <f t="shared" si="100"/>
        <v>3</v>
      </c>
      <c r="S1075" s="4">
        <f t="shared" si="101"/>
        <v>0</v>
      </c>
    </row>
    <row r="1076" spans="1:19" ht="39.950000000000003" customHeight="1" x14ac:dyDescent="0.3">
      <c r="A1076" s="29">
        <f t="shared" si="96"/>
        <v>666</v>
      </c>
      <c r="B1076" s="29" t="s">
        <v>6926</v>
      </c>
      <c r="C1076" s="29" t="s">
        <v>6927</v>
      </c>
      <c r="D1076" s="4" t="s">
        <v>265</v>
      </c>
      <c r="E1076" s="30" t="s">
        <v>266</v>
      </c>
      <c r="F1076" s="29">
        <f t="shared" si="97"/>
        <v>1</v>
      </c>
      <c r="G1076" s="29" t="s">
        <v>11687</v>
      </c>
      <c r="H1076" s="29" t="s">
        <v>277</v>
      </c>
      <c r="I1076" s="29" t="s">
        <v>277</v>
      </c>
      <c r="J1076" s="29" t="s">
        <v>277</v>
      </c>
      <c r="L1076" s="29" t="s">
        <v>312</v>
      </c>
      <c r="M1076" s="29">
        <f>IF(L1076="비해당","-",VLOOKUP(G1076,자격증backdata!A:E,3,0))</f>
        <v>0</v>
      </c>
      <c r="N1076" s="29" t="str">
        <f>IF(L1076="비해당","-",VLOOKUP(G1076,자격증backdata!A:E,5,0))</f>
        <v>-</v>
      </c>
      <c r="O1076" s="29">
        <f>IF(L1076="비해당","-",IF(M1076=1,VLOOKUP(G1076,자격증backdata!A:E,4,0),0))</f>
        <v>0</v>
      </c>
      <c r="P1076" s="29">
        <f t="shared" si="98"/>
        <v>0</v>
      </c>
      <c r="Q1076" s="29">
        <f t="shared" si="99"/>
        <v>0</v>
      </c>
      <c r="R1076" s="29">
        <f t="shared" si="100"/>
        <v>0</v>
      </c>
      <c r="S1076" s="29">
        <f t="shared" si="101"/>
        <v>0</v>
      </c>
    </row>
    <row r="1077" spans="1:19" ht="39.950000000000003" customHeight="1" x14ac:dyDescent="0.3">
      <c r="A1077" s="4">
        <f t="shared" si="96"/>
        <v>667</v>
      </c>
      <c r="B1077" s="4" t="s">
        <v>6931</v>
      </c>
      <c r="C1077" s="4" t="s">
        <v>6932</v>
      </c>
      <c r="D1077" s="4" t="s">
        <v>265</v>
      </c>
      <c r="E1077" s="28" t="s">
        <v>266</v>
      </c>
      <c r="F1077" s="4">
        <f t="shared" si="97"/>
        <v>1</v>
      </c>
      <c r="G1077" s="4" t="s">
        <v>295</v>
      </c>
      <c r="H1077" s="4" t="s">
        <v>296</v>
      </c>
      <c r="I1077" s="4" t="s">
        <v>6937</v>
      </c>
      <c r="J1077" s="4" t="s">
        <v>1316</v>
      </c>
      <c r="L1077" s="4" t="s">
        <v>312</v>
      </c>
      <c r="M1077" s="4">
        <f>IF(L1077="비해당","-",VLOOKUP(G1077,자격증backdata!A:E,3,0))</f>
        <v>1</v>
      </c>
      <c r="N1077" s="4" t="str">
        <f>IF(L1077="비해당","-",VLOOKUP(G1077,자격증backdata!A:E,5,0))</f>
        <v>한국사</v>
      </c>
      <c r="O1077" s="4">
        <f>IF(L1077="비해당","-",IF(M1077=1,VLOOKUP(G1077,자격증backdata!A:E,4,0),0))</f>
        <v>5</v>
      </c>
      <c r="P1077" s="4">
        <f t="shared" si="98"/>
        <v>5</v>
      </c>
      <c r="Q1077" s="4">
        <f t="shared" si="99"/>
        <v>0</v>
      </c>
      <c r="R1077" s="4">
        <f t="shared" si="100"/>
        <v>5</v>
      </c>
      <c r="S1077" s="4">
        <f t="shared" si="101"/>
        <v>0</v>
      </c>
    </row>
    <row r="1078" spans="1:19" ht="39.950000000000003" customHeight="1" x14ac:dyDescent="0.3">
      <c r="A1078" s="29">
        <f t="shared" si="96"/>
        <v>668</v>
      </c>
      <c r="B1078" s="29" t="s">
        <v>6949</v>
      </c>
      <c r="C1078" s="29" t="s">
        <v>6950</v>
      </c>
      <c r="D1078" s="4" t="s">
        <v>265</v>
      </c>
      <c r="E1078" s="30" t="s">
        <v>266</v>
      </c>
      <c r="F1078" s="29">
        <f t="shared" si="97"/>
        <v>1</v>
      </c>
      <c r="G1078" s="29" t="s">
        <v>295</v>
      </c>
      <c r="H1078" s="29" t="s">
        <v>296</v>
      </c>
      <c r="I1078" s="29" t="s">
        <v>6957</v>
      </c>
      <c r="J1078" s="29" t="s">
        <v>4569</v>
      </c>
      <c r="L1078" s="29" t="s">
        <v>312</v>
      </c>
      <c r="M1078" s="29">
        <f>IF(L1078="비해당","-",VLOOKUP(G1078,자격증backdata!A:E,3,0))</f>
        <v>1</v>
      </c>
      <c r="N1078" s="29" t="str">
        <f>IF(L1078="비해당","-",VLOOKUP(G1078,자격증backdata!A:E,5,0))</f>
        <v>한국사</v>
      </c>
      <c r="O1078" s="29">
        <f>IF(L1078="비해당","-",IF(M1078=1,VLOOKUP(G1078,자격증backdata!A:E,4,0),0))</f>
        <v>5</v>
      </c>
      <c r="P1078" s="29">
        <f t="shared" si="98"/>
        <v>5</v>
      </c>
      <c r="Q1078" s="29">
        <f t="shared" si="99"/>
        <v>5</v>
      </c>
      <c r="R1078" s="29">
        <f t="shared" si="100"/>
        <v>10</v>
      </c>
      <c r="S1078" s="29">
        <f t="shared" si="101"/>
        <v>0</v>
      </c>
    </row>
    <row r="1079" spans="1:19" ht="39.950000000000003" customHeight="1" x14ac:dyDescent="0.3">
      <c r="A1079" s="29">
        <f t="shared" si="96"/>
        <v>668</v>
      </c>
      <c r="B1079" s="29" t="s">
        <v>6949</v>
      </c>
      <c r="C1079" s="29" t="s">
        <v>6950</v>
      </c>
      <c r="D1079" s="4" t="s">
        <v>265</v>
      </c>
      <c r="E1079" s="30" t="s">
        <v>266</v>
      </c>
      <c r="F1079" s="29">
        <f t="shared" si="97"/>
        <v>2</v>
      </c>
      <c r="G1079" s="29" t="s">
        <v>291</v>
      </c>
      <c r="H1079" s="29" t="s">
        <v>292</v>
      </c>
      <c r="I1079" s="29" t="s">
        <v>6958</v>
      </c>
      <c r="J1079" s="29" t="s">
        <v>6959</v>
      </c>
      <c r="L1079" s="29" t="s">
        <v>312</v>
      </c>
      <c r="M1079" s="29">
        <f>IF(L1079="비해당","-",VLOOKUP(G1079,자격증backdata!A:E,3,0))</f>
        <v>1</v>
      </c>
      <c r="N1079" s="29" t="str">
        <f>IF(L1079="비해당","-",VLOOKUP(G1079,자격증backdata!A:E,5,0))</f>
        <v>국가기술</v>
      </c>
      <c r="O1079" s="29">
        <f>IF(L1079="비해당","-",IF(M1079=1,VLOOKUP(G1079,자격증backdata!A:E,4,0),0))</f>
        <v>5</v>
      </c>
      <c r="P1079" s="29">
        <f t="shared" si="98"/>
        <v>5</v>
      </c>
      <c r="Q1079" s="29">
        <f t="shared" si="99"/>
        <v>5</v>
      </c>
      <c r="R1079" s="29">
        <f t="shared" si="100"/>
        <v>10</v>
      </c>
      <c r="S1079" s="29">
        <f t="shared" si="101"/>
        <v>0</v>
      </c>
    </row>
    <row r="1080" spans="1:19" ht="39.950000000000003" customHeight="1" x14ac:dyDescent="0.3">
      <c r="A1080" s="4">
        <f t="shared" si="96"/>
        <v>669</v>
      </c>
      <c r="B1080" s="4" t="s">
        <v>7063</v>
      </c>
      <c r="C1080" s="4" t="s">
        <v>7064</v>
      </c>
      <c r="D1080" s="4" t="s">
        <v>265</v>
      </c>
      <c r="E1080" s="28" t="s">
        <v>266</v>
      </c>
      <c r="F1080" s="4">
        <f t="shared" si="97"/>
        <v>1</v>
      </c>
      <c r="G1080" s="4" t="s">
        <v>612</v>
      </c>
      <c r="H1080" s="4" t="s">
        <v>296</v>
      </c>
      <c r="I1080" s="4" t="s">
        <v>7069</v>
      </c>
      <c r="J1080" s="4" t="s">
        <v>421</v>
      </c>
      <c r="L1080" s="4" t="s">
        <v>312</v>
      </c>
      <c r="M1080" s="4">
        <f>IF(L1080="비해당","-",VLOOKUP(G1080,자격증backdata!A:E,3,0))</f>
        <v>1</v>
      </c>
      <c r="N1080" s="4" t="str">
        <f>IF(L1080="비해당","-",VLOOKUP(G1080,자격증backdata!A:E,5,0))</f>
        <v>한국사</v>
      </c>
      <c r="O1080" s="4">
        <f>IF(L1080="비해당","-",IF(M1080=1,VLOOKUP(G1080,자격증backdata!A:E,4,0),0))</f>
        <v>1</v>
      </c>
      <c r="P1080" s="4">
        <f t="shared" si="98"/>
        <v>1</v>
      </c>
      <c r="Q1080" s="4">
        <f t="shared" si="99"/>
        <v>0</v>
      </c>
      <c r="R1080" s="4">
        <f t="shared" si="100"/>
        <v>1</v>
      </c>
      <c r="S1080" s="4">
        <f t="shared" si="101"/>
        <v>0</v>
      </c>
    </row>
    <row r="1081" spans="1:19" ht="39.950000000000003" customHeight="1" x14ac:dyDescent="0.3">
      <c r="A1081" s="29">
        <f t="shared" si="96"/>
        <v>670</v>
      </c>
      <c r="B1081" s="29" t="s">
        <v>7088</v>
      </c>
      <c r="C1081" s="29" t="s">
        <v>7089</v>
      </c>
      <c r="D1081" s="4" t="s">
        <v>265</v>
      </c>
      <c r="E1081" s="30" t="s">
        <v>266</v>
      </c>
      <c r="F1081" s="29">
        <f t="shared" si="97"/>
        <v>1</v>
      </c>
      <c r="G1081" s="29" t="s">
        <v>291</v>
      </c>
      <c r="H1081" s="29" t="s">
        <v>292</v>
      </c>
      <c r="I1081" s="29" t="s">
        <v>7095</v>
      </c>
      <c r="J1081" s="29" t="s">
        <v>3445</v>
      </c>
      <c r="L1081" s="29" t="s">
        <v>312</v>
      </c>
      <c r="M1081" s="29">
        <f>IF(L1081="비해당","-",VLOOKUP(G1081,자격증backdata!A:E,3,0))</f>
        <v>1</v>
      </c>
      <c r="N1081" s="29" t="str">
        <f>IF(L1081="비해당","-",VLOOKUP(G1081,자격증backdata!A:E,5,0))</f>
        <v>국가기술</v>
      </c>
      <c r="O1081" s="29">
        <f>IF(L1081="비해당","-",IF(M1081=1,VLOOKUP(G1081,자격증backdata!A:E,4,0),0))</f>
        <v>5</v>
      </c>
      <c r="P1081" s="29">
        <f t="shared" si="98"/>
        <v>3</v>
      </c>
      <c r="Q1081" s="29">
        <f t="shared" si="99"/>
        <v>5</v>
      </c>
      <c r="R1081" s="29">
        <f t="shared" si="100"/>
        <v>8</v>
      </c>
      <c r="S1081" s="29">
        <f t="shared" si="101"/>
        <v>0</v>
      </c>
    </row>
    <row r="1082" spans="1:19" ht="39.950000000000003" customHeight="1" x14ac:dyDescent="0.3">
      <c r="A1082" s="29">
        <f t="shared" si="96"/>
        <v>670</v>
      </c>
      <c r="B1082" s="29" t="s">
        <v>7088</v>
      </c>
      <c r="C1082" s="29" t="s">
        <v>7089</v>
      </c>
      <c r="D1082" s="4" t="s">
        <v>265</v>
      </c>
      <c r="E1082" s="30" t="s">
        <v>266</v>
      </c>
      <c r="F1082" s="29">
        <f t="shared" si="97"/>
        <v>2</v>
      </c>
      <c r="G1082" s="29" t="s">
        <v>803</v>
      </c>
      <c r="H1082" s="29" t="s">
        <v>296</v>
      </c>
      <c r="I1082" s="29" t="s">
        <v>7096</v>
      </c>
      <c r="J1082" s="29" t="s">
        <v>7097</v>
      </c>
      <c r="L1082" s="29" t="s">
        <v>312</v>
      </c>
      <c r="M1082" s="29">
        <f>IF(L1082="비해당","-",VLOOKUP(G1082,자격증backdata!A:E,3,0))</f>
        <v>1</v>
      </c>
      <c r="N1082" s="29" t="str">
        <f>IF(L1082="비해당","-",VLOOKUP(G1082,자격증backdata!A:E,5,0))</f>
        <v>한국사</v>
      </c>
      <c r="O1082" s="29">
        <f>IF(L1082="비해당","-",IF(M1082=1,VLOOKUP(G1082,자격증backdata!A:E,4,0),0))</f>
        <v>3</v>
      </c>
      <c r="P1082" s="29">
        <f t="shared" si="98"/>
        <v>3</v>
      </c>
      <c r="Q1082" s="29">
        <f t="shared" si="99"/>
        <v>5</v>
      </c>
      <c r="R1082" s="29">
        <f t="shared" si="100"/>
        <v>8</v>
      </c>
      <c r="S1082" s="29">
        <f t="shared" si="101"/>
        <v>0</v>
      </c>
    </row>
    <row r="1083" spans="1:19" ht="39.950000000000003" customHeight="1" x14ac:dyDescent="0.3">
      <c r="A1083" s="4">
        <f t="shared" si="96"/>
        <v>671</v>
      </c>
      <c r="B1083" s="4" t="s">
        <v>7106</v>
      </c>
      <c r="C1083" s="4" t="s">
        <v>7107</v>
      </c>
      <c r="D1083" s="4" t="s">
        <v>265</v>
      </c>
      <c r="E1083" s="28" t="s">
        <v>266</v>
      </c>
      <c r="F1083" s="4">
        <f t="shared" si="97"/>
        <v>1</v>
      </c>
      <c r="G1083" s="4" t="s">
        <v>568</v>
      </c>
      <c r="H1083" s="4" t="s">
        <v>459</v>
      </c>
      <c r="I1083" s="4" t="s">
        <v>7121</v>
      </c>
      <c r="J1083" s="4" t="s">
        <v>6110</v>
      </c>
      <c r="L1083" s="4" t="s">
        <v>312</v>
      </c>
      <c r="M1083" s="4">
        <f>IF(L1083="비해당","-",VLOOKUP(G1083,자격증backdata!A:E,3,0))</f>
        <v>1</v>
      </c>
      <c r="N1083" s="4" t="str">
        <f>IF(L1083="비해당","-",VLOOKUP(G1083,자격증backdata!A:E,5,0))</f>
        <v>국가기술</v>
      </c>
      <c r="O1083" s="4">
        <f>IF(L1083="비해당","-",IF(M1083=1,VLOOKUP(G1083,자격증backdata!A:E,4,0),0))</f>
        <v>3</v>
      </c>
      <c r="P1083" s="4">
        <f t="shared" si="98"/>
        <v>0</v>
      </c>
      <c r="Q1083" s="4">
        <f t="shared" si="99"/>
        <v>3</v>
      </c>
      <c r="R1083" s="4">
        <f t="shared" si="100"/>
        <v>3</v>
      </c>
      <c r="S1083" s="4">
        <f t="shared" si="101"/>
        <v>0</v>
      </c>
    </row>
    <row r="1084" spans="1:19" ht="39.950000000000003" customHeight="1" x14ac:dyDescent="0.3">
      <c r="A1084" s="4">
        <f t="shared" si="96"/>
        <v>671</v>
      </c>
      <c r="B1084" s="4" t="s">
        <v>7106</v>
      </c>
      <c r="C1084" s="4" t="s">
        <v>7107</v>
      </c>
      <c r="D1084" s="4" t="s">
        <v>265</v>
      </c>
      <c r="E1084" s="28" t="s">
        <v>266</v>
      </c>
      <c r="F1084" s="4">
        <f t="shared" si="97"/>
        <v>2</v>
      </c>
      <c r="G1084" s="4" t="s">
        <v>7122</v>
      </c>
      <c r="H1084" s="4" t="s">
        <v>367</v>
      </c>
      <c r="I1084" s="4" t="s">
        <v>7123</v>
      </c>
      <c r="J1084" s="4" t="s">
        <v>3088</v>
      </c>
      <c r="L1084" s="4" t="s">
        <v>312</v>
      </c>
      <c r="M1084" s="4">
        <f>IF(L1084="비해당","-",VLOOKUP(G1084,자격증backdata!A:E,3,0))</f>
        <v>0</v>
      </c>
      <c r="N1084" s="4" t="str">
        <f>IF(L1084="비해당","-",VLOOKUP(G1084,자격증backdata!A:E,5,0))</f>
        <v>-</v>
      </c>
      <c r="O1084" s="4">
        <f>IF(L1084="비해당","-",IF(M1084=1,VLOOKUP(G1084,자격증backdata!A:E,4,0),0))</f>
        <v>0</v>
      </c>
      <c r="P1084" s="4">
        <f t="shared" si="98"/>
        <v>0</v>
      </c>
      <c r="Q1084" s="4">
        <f t="shared" si="99"/>
        <v>3</v>
      </c>
      <c r="R1084" s="4">
        <f t="shared" si="100"/>
        <v>3</v>
      </c>
      <c r="S1084" s="4">
        <f t="shared" si="101"/>
        <v>0</v>
      </c>
    </row>
    <row r="1085" spans="1:19" ht="39.950000000000003" customHeight="1" x14ac:dyDescent="0.3">
      <c r="A1085" s="29">
        <f t="shared" si="96"/>
        <v>672</v>
      </c>
      <c r="B1085" s="29" t="s">
        <v>7128</v>
      </c>
      <c r="C1085" s="29" t="s">
        <v>7129</v>
      </c>
      <c r="D1085" s="4" t="s">
        <v>265</v>
      </c>
      <c r="E1085" s="30" t="s">
        <v>266</v>
      </c>
      <c r="F1085" s="29">
        <f t="shared" si="97"/>
        <v>1</v>
      </c>
      <c r="G1085" s="29" t="s">
        <v>11687</v>
      </c>
      <c r="H1085" s="29" t="s">
        <v>277</v>
      </c>
      <c r="I1085" s="29" t="s">
        <v>277</v>
      </c>
      <c r="J1085" s="29" t="s">
        <v>277</v>
      </c>
      <c r="L1085" s="29" t="s">
        <v>312</v>
      </c>
      <c r="M1085" s="29">
        <f>IF(L1085="비해당","-",VLOOKUP(G1085,자격증backdata!A:E,3,0))</f>
        <v>0</v>
      </c>
      <c r="N1085" s="29" t="str">
        <f>IF(L1085="비해당","-",VLOOKUP(G1085,자격증backdata!A:E,5,0))</f>
        <v>-</v>
      </c>
      <c r="O1085" s="29">
        <f>IF(L1085="비해당","-",IF(M1085=1,VLOOKUP(G1085,자격증backdata!A:E,4,0),0))</f>
        <v>0</v>
      </c>
      <c r="P1085" s="29">
        <f t="shared" si="98"/>
        <v>0</v>
      </c>
      <c r="Q1085" s="29">
        <f t="shared" si="99"/>
        <v>0</v>
      </c>
      <c r="R1085" s="29">
        <f t="shared" si="100"/>
        <v>0</v>
      </c>
      <c r="S1085" s="29">
        <f t="shared" si="101"/>
        <v>0</v>
      </c>
    </row>
    <row r="1086" spans="1:19" ht="39.950000000000003" customHeight="1" x14ac:dyDescent="0.3">
      <c r="A1086" s="4">
        <f t="shared" si="96"/>
        <v>673</v>
      </c>
      <c r="B1086" s="4" t="s">
        <v>7134</v>
      </c>
      <c r="C1086" s="4" t="s">
        <v>7135</v>
      </c>
      <c r="D1086" s="4" t="s">
        <v>265</v>
      </c>
      <c r="E1086" s="28" t="s">
        <v>266</v>
      </c>
      <c r="F1086" s="4">
        <f t="shared" si="97"/>
        <v>1</v>
      </c>
      <c r="G1086" s="4" t="s">
        <v>295</v>
      </c>
      <c r="H1086" s="4" t="s">
        <v>296</v>
      </c>
      <c r="I1086" s="4" t="s">
        <v>7145</v>
      </c>
      <c r="J1086" s="4" t="s">
        <v>1284</v>
      </c>
      <c r="L1086" s="4" t="s">
        <v>312</v>
      </c>
      <c r="M1086" s="4">
        <f>IF(L1086="비해당","-",VLOOKUP(G1086,자격증backdata!A:E,3,0))</f>
        <v>1</v>
      </c>
      <c r="N1086" s="4" t="str">
        <f>IF(L1086="비해당","-",VLOOKUP(G1086,자격증backdata!A:E,5,0))</f>
        <v>한국사</v>
      </c>
      <c r="O1086" s="4">
        <f>IF(L1086="비해당","-",IF(M1086=1,VLOOKUP(G1086,자격증backdata!A:E,4,0),0))</f>
        <v>5</v>
      </c>
      <c r="P1086" s="4">
        <f t="shared" si="98"/>
        <v>5</v>
      </c>
      <c r="Q1086" s="4">
        <f t="shared" si="99"/>
        <v>0</v>
      </c>
      <c r="R1086" s="4">
        <f t="shared" si="100"/>
        <v>5</v>
      </c>
      <c r="S1086" s="4">
        <f t="shared" si="101"/>
        <v>0</v>
      </c>
    </row>
    <row r="1087" spans="1:19" ht="39.950000000000003" customHeight="1" x14ac:dyDescent="0.3">
      <c r="A1087" s="29">
        <f t="shared" si="96"/>
        <v>674</v>
      </c>
      <c r="B1087" s="29" t="s">
        <v>7147</v>
      </c>
      <c r="C1087" s="29" t="s">
        <v>7148</v>
      </c>
      <c r="D1087" s="4" t="s">
        <v>265</v>
      </c>
      <c r="E1087" s="30" t="s">
        <v>266</v>
      </c>
      <c r="F1087" s="29">
        <f t="shared" si="97"/>
        <v>1</v>
      </c>
      <c r="G1087" s="29" t="s">
        <v>295</v>
      </c>
      <c r="H1087" s="29" t="s">
        <v>296</v>
      </c>
      <c r="I1087" s="29" t="s">
        <v>7156</v>
      </c>
      <c r="J1087" s="29" t="s">
        <v>6491</v>
      </c>
      <c r="L1087" s="29" t="s">
        <v>312</v>
      </c>
      <c r="M1087" s="29">
        <f>IF(L1087="비해당","-",VLOOKUP(G1087,자격증backdata!A:E,3,0))</f>
        <v>1</v>
      </c>
      <c r="N1087" s="29" t="str">
        <f>IF(L1087="비해당","-",VLOOKUP(G1087,자격증backdata!A:E,5,0))</f>
        <v>한국사</v>
      </c>
      <c r="O1087" s="29">
        <f>IF(L1087="비해당","-",IF(M1087=1,VLOOKUP(G1087,자격증backdata!A:E,4,0),0))</f>
        <v>5</v>
      </c>
      <c r="P1087" s="29">
        <f t="shared" si="98"/>
        <v>5</v>
      </c>
      <c r="Q1087" s="29">
        <f t="shared" si="99"/>
        <v>0</v>
      </c>
      <c r="R1087" s="29">
        <f t="shared" si="100"/>
        <v>5</v>
      </c>
      <c r="S1087" s="29">
        <f t="shared" si="101"/>
        <v>0</v>
      </c>
    </row>
    <row r="1088" spans="1:19" ht="39.950000000000003" customHeight="1" x14ac:dyDescent="0.3">
      <c r="A1088" s="4">
        <f t="shared" si="96"/>
        <v>675</v>
      </c>
      <c r="B1088" s="4" t="s">
        <v>7165</v>
      </c>
      <c r="C1088" s="4" t="s">
        <v>7166</v>
      </c>
      <c r="D1088" s="4" t="s">
        <v>265</v>
      </c>
      <c r="E1088" s="28" t="s">
        <v>266</v>
      </c>
      <c r="F1088" s="4">
        <f t="shared" si="97"/>
        <v>1</v>
      </c>
      <c r="G1088" s="4" t="s">
        <v>568</v>
      </c>
      <c r="H1088" s="4" t="s">
        <v>459</v>
      </c>
      <c r="I1088" s="4" t="s">
        <v>7173</v>
      </c>
      <c r="J1088" s="4" t="s">
        <v>3572</v>
      </c>
      <c r="L1088" s="4" t="s">
        <v>312</v>
      </c>
      <c r="M1088" s="4">
        <f>IF(L1088="비해당","-",VLOOKUP(G1088,자격증backdata!A:E,3,0))</f>
        <v>1</v>
      </c>
      <c r="N1088" s="4" t="str">
        <f>IF(L1088="비해당","-",VLOOKUP(G1088,자격증backdata!A:E,5,0))</f>
        <v>국가기술</v>
      </c>
      <c r="O1088" s="4">
        <f>IF(L1088="비해당","-",IF(M1088=1,VLOOKUP(G1088,자격증backdata!A:E,4,0),0))</f>
        <v>3</v>
      </c>
      <c r="P1088" s="4">
        <f t="shared" si="98"/>
        <v>5</v>
      </c>
      <c r="Q1088" s="4">
        <f t="shared" si="99"/>
        <v>3</v>
      </c>
      <c r="R1088" s="4">
        <f t="shared" si="100"/>
        <v>8</v>
      </c>
      <c r="S1088" s="4">
        <f t="shared" si="101"/>
        <v>0</v>
      </c>
    </row>
    <row r="1089" spans="1:19" ht="39.950000000000003" customHeight="1" x14ac:dyDescent="0.3">
      <c r="A1089" s="4">
        <f t="shared" si="96"/>
        <v>675</v>
      </c>
      <c r="B1089" s="4" t="s">
        <v>7165</v>
      </c>
      <c r="C1089" s="4" t="s">
        <v>7166</v>
      </c>
      <c r="D1089" s="4" t="s">
        <v>265</v>
      </c>
      <c r="E1089" s="28" t="s">
        <v>266</v>
      </c>
      <c r="F1089" s="4">
        <f t="shared" si="97"/>
        <v>2</v>
      </c>
      <c r="G1089" s="4" t="s">
        <v>295</v>
      </c>
      <c r="H1089" s="4" t="s">
        <v>296</v>
      </c>
      <c r="I1089" s="4" t="s">
        <v>7174</v>
      </c>
      <c r="J1089" s="4" t="s">
        <v>2522</v>
      </c>
      <c r="L1089" s="4" t="s">
        <v>312</v>
      </c>
      <c r="M1089" s="4">
        <f>IF(L1089="비해당","-",VLOOKUP(G1089,자격증backdata!A:E,3,0))</f>
        <v>1</v>
      </c>
      <c r="N1089" s="4" t="str">
        <f>IF(L1089="비해당","-",VLOOKUP(G1089,자격증backdata!A:E,5,0))</f>
        <v>한국사</v>
      </c>
      <c r="O1089" s="4">
        <f>IF(L1089="비해당","-",IF(M1089=1,VLOOKUP(G1089,자격증backdata!A:E,4,0),0))</f>
        <v>5</v>
      </c>
      <c r="P1089" s="4">
        <f t="shared" si="98"/>
        <v>5</v>
      </c>
      <c r="Q1089" s="4">
        <f t="shared" si="99"/>
        <v>3</v>
      </c>
      <c r="R1089" s="4">
        <f t="shared" si="100"/>
        <v>8</v>
      </c>
      <c r="S1089" s="4">
        <f t="shared" si="101"/>
        <v>0</v>
      </c>
    </row>
    <row r="1090" spans="1:19" ht="39.950000000000003" customHeight="1" x14ac:dyDescent="0.3">
      <c r="A1090" s="29">
        <f t="shared" si="96"/>
        <v>676</v>
      </c>
      <c r="B1090" s="29" t="s">
        <v>7176</v>
      </c>
      <c r="C1090" s="29" t="s">
        <v>7177</v>
      </c>
      <c r="D1090" s="4" t="s">
        <v>265</v>
      </c>
      <c r="E1090" s="30" t="s">
        <v>266</v>
      </c>
      <c r="F1090" s="29">
        <f t="shared" si="97"/>
        <v>1</v>
      </c>
      <c r="G1090" s="29" t="s">
        <v>11687</v>
      </c>
      <c r="H1090" s="29" t="s">
        <v>277</v>
      </c>
      <c r="I1090" s="29" t="s">
        <v>277</v>
      </c>
      <c r="J1090" s="29" t="s">
        <v>277</v>
      </c>
      <c r="L1090" s="29" t="s">
        <v>312</v>
      </c>
      <c r="M1090" s="29">
        <f>IF(L1090="비해당","-",VLOOKUP(G1090,자격증backdata!A:E,3,0))</f>
        <v>0</v>
      </c>
      <c r="N1090" s="29" t="str">
        <f>IF(L1090="비해당","-",VLOOKUP(G1090,자격증backdata!A:E,5,0))</f>
        <v>-</v>
      </c>
      <c r="O1090" s="29">
        <f>IF(L1090="비해당","-",IF(M1090=1,VLOOKUP(G1090,자격증backdata!A:E,4,0),0))</f>
        <v>0</v>
      </c>
      <c r="P1090" s="29">
        <f t="shared" si="98"/>
        <v>0</v>
      </c>
      <c r="Q1090" s="29">
        <f t="shared" si="99"/>
        <v>0</v>
      </c>
      <c r="R1090" s="29">
        <f t="shared" si="100"/>
        <v>0</v>
      </c>
      <c r="S1090" s="29">
        <f t="shared" si="101"/>
        <v>0</v>
      </c>
    </row>
    <row r="1091" spans="1:19" ht="39.950000000000003" customHeight="1" x14ac:dyDescent="0.3">
      <c r="A1091" s="4">
        <f t="shared" ref="A1091:A1154" si="102">IF(B1091=B1090,A1090,SUM(A1090,1))</f>
        <v>677</v>
      </c>
      <c r="B1091" s="4" t="s">
        <v>7182</v>
      </c>
      <c r="C1091" s="4" t="s">
        <v>7183</v>
      </c>
      <c r="D1091" s="4" t="s">
        <v>265</v>
      </c>
      <c r="E1091" s="28" t="s">
        <v>266</v>
      </c>
      <c r="F1091" s="4">
        <f t="shared" ref="F1091:F1154" si="103">IF(B1091=B1090,SUM(F1090,1),1)</f>
        <v>1</v>
      </c>
      <c r="G1091" s="4" t="s">
        <v>1500</v>
      </c>
      <c r="H1091" s="4" t="s">
        <v>367</v>
      </c>
      <c r="I1091" s="4" t="s">
        <v>7196</v>
      </c>
      <c r="J1091" s="4" t="s">
        <v>4490</v>
      </c>
      <c r="L1091" s="4" t="s">
        <v>312</v>
      </c>
      <c r="M1091" s="4">
        <f>IF(L1091="비해당","-",VLOOKUP(G1091,자격증backdata!A:E,3,0))</f>
        <v>1</v>
      </c>
      <c r="N1091" s="4" t="str">
        <f>IF(L1091="비해당","-",VLOOKUP(G1091,자격증backdata!A:E,5,0))</f>
        <v>국가기술</v>
      </c>
      <c r="O1091" s="4">
        <f>IF(L1091="비해당","-",IF(M1091=1,VLOOKUP(G1091,자격증backdata!A:E,4,0),0))</f>
        <v>5</v>
      </c>
      <c r="P1091" s="4">
        <f t="shared" ref="P1091:P1154" si="104">_xlfn.MAXIFS(O:O,B:B,B1091,N:N,"한국사")</f>
        <v>5</v>
      </c>
      <c r="Q1091" s="4">
        <f t="shared" ref="Q1091:Q1154" si="105">_xlfn.MAXIFS(O:O,B:B,B1091,N:N,"국가기술")</f>
        <v>5</v>
      </c>
      <c r="R1091" s="4">
        <f t="shared" ref="R1091:R1154" si="106">SUM(P1091:Q1091)</f>
        <v>10</v>
      </c>
      <c r="S1091" s="4">
        <f t="shared" ref="S1091:S1154" si="107">_xlfn.MAXIFS(O:O,B:B,B1091,N:N,"전문분야")</f>
        <v>0</v>
      </c>
    </row>
    <row r="1092" spans="1:19" ht="39.950000000000003" customHeight="1" x14ac:dyDescent="0.3">
      <c r="A1092" s="4">
        <f t="shared" si="102"/>
        <v>677</v>
      </c>
      <c r="B1092" s="4" t="s">
        <v>7182</v>
      </c>
      <c r="C1092" s="4" t="s">
        <v>7183</v>
      </c>
      <c r="D1092" s="4" t="s">
        <v>265</v>
      </c>
      <c r="E1092" s="28" t="s">
        <v>266</v>
      </c>
      <c r="F1092" s="4">
        <f t="shared" si="103"/>
        <v>2</v>
      </c>
      <c r="G1092" s="4" t="s">
        <v>295</v>
      </c>
      <c r="H1092" s="4" t="s">
        <v>296</v>
      </c>
      <c r="I1092" s="4" t="s">
        <v>7197</v>
      </c>
      <c r="J1092" s="4" t="s">
        <v>600</v>
      </c>
      <c r="L1092" s="4" t="s">
        <v>312</v>
      </c>
      <c r="M1092" s="4">
        <f>IF(L1092="비해당","-",VLOOKUP(G1092,자격증backdata!A:E,3,0))</f>
        <v>1</v>
      </c>
      <c r="N1092" s="4" t="str">
        <f>IF(L1092="비해당","-",VLOOKUP(G1092,자격증backdata!A:E,5,0))</f>
        <v>한국사</v>
      </c>
      <c r="O1092" s="4">
        <f>IF(L1092="비해당","-",IF(M1092=1,VLOOKUP(G1092,자격증backdata!A:E,4,0),0))</f>
        <v>5</v>
      </c>
      <c r="P1092" s="4">
        <f t="shared" si="104"/>
        <v>5</v>
      </c>
      <c r="Q1092" s="4">
        <f t="shared" si="105"/>
        <v>5</v>
      </c>
      <c r="R1092" s="4">
        <f t="shared" si="106"/>
        <v>10</v>
      </c>
      <c r="S1092" s="4">
        <f t="shared" si="107"/>
        <v>0</v>
      </c>
    </row>
    <row r="1093" spans="1:19" ht="39.950000000000003" customHeight="1" x14ac:dyDescent="0.3">
      <c r="A1093" s="29">
        <f t="shared" si="102"/>
        <v>678</v>
      </c>
      <c r="B1093" s="29" t="s">
        <v>7199</v>
      </c>
      <c r="C1093" s="29" t="s">
        <v>7200</v>
      </c>
      <c r="D1093" s="4" t="s">
        <v>265</v>
      </c>
      <c r="E1093" s="30" t="s">
        <v>266</v>
      </c>
      <c r="F1093" s="29">
        <f t="shared" si="103"/>
        <v>1</v>
      </c>
      <c r="G1093" s="29" t="s">
        <v>366</v>
      </c>
      <c r="H1093" s="29" t="s">
        <v>367</v>
      </c>
      <c r="I1093" s="29" t="s">
        <v>7204</v>
      </c>
      <c r="J1093" s="29" t="s">
        <v>4888</v>
      </c>
      <c r="L1093" s="29" t="s">
        <v>312</v>
      </c>
      <c r="M1093" s="29">
        <f>IF(L1093="비해당","-",VLOOKUP(G1093,자격증backdata!A:E,3,0))</f>
        <v>1</v>
      </c>
      <c r="N1093" s="29" t="str">
        <f>IF(L1093="비해당","-",VLOOKUP(G1093,자격증backdata!A:E,5,0))</f>
        <v>국가기술</v>
      </c>
      <c r="O1093" s="29">
        <f>IF(L1093="비해당","-",IF(M1093=1,VLOOKUP(G1093,자격증backdata!A:E,4,0),0))</f>
        <v>3</v>
      </c>
      <c r="P1093" s="29">
        <f t="shared" si="104"/>
        <v>3</v>
      </c>
      <c r="Q1093" s="29">
        <f t="shared" si="105"/>
        <v>3</v>
      </c>
      <c r="R1093" s="29">
        <f t="shared" si="106"/>
        <v>6</v>
      </c>
      <c r="S1093" s="29">
        <f t="shared" si="107"/>
        <v>0</v>
      </c>
    </row>
    <row r="1094" spans="1:19" ht="39.950000000000003" customHeight="1" x14ac:dyDescent="0.3">
      <c r="A1094" s="29">
        <f t="shared" si="102"/>
        <v>678</v>
      </c>
      <c r="B1094" s="29" t="s">
        <v>7199</v>
      </c>
      <c r="C1094" s="29" t="s">
        <v>7200</v>
      </c>
      <c r="D1094" s="4" t="s">
        <v>265</v>
      </c>
      <c r="E1094" s="30" t="s">
        <v>266</v>
      </c>
      <c r="F1094" s="29">
        <f t="shared" si="103"/>
        <v>2</v>
      </c>
      <c r="G1094" s="29" t="s">
        <v>803</v>
      </c>
      <c r="H1094" s="29" t="s">
        <v>296</v>
      </c>
      <c r="I1094" s="29" t="s">
        <v>7205</v>
      </c>
      <c r="J1094" s="29" t="s">
        <v>1603</v>
      </c>
      <c r="L1094" s="29" t="s">
        <v>312</v>
      </c>
      <c r="M1094" s="29">
        <f>IF(L1094="비해당","-",VLOOKUP(G1094,자격증backdata!A:E,3,0))</f>
        <v>1</v>
      </c>
      <c r="N1094" s="29" t="str">
        <f>IF(L1094="비해당","-",VLOOKUP(G1094,자격증backdata!A:E,5,0))</f>
        <v>한국사</v>
      </c>
      <c r="O1094" s="29">
        <f>IF(L1094="비해당","-",IF(M1094=1,VLOOKUP(G1094,자격증backdata!A:E,4,0),0))</f>
        <v>3</v>
      </c>
      <c r="P1094" s="29">
        <f t="shared" si="104"/>
        <v>3</v>
      </c>
      <c r="Q1094" s="29">
        <f t="shared" si="105"/>
        <v>3</v>
      </c>
      <c r="R1094" s="29">
        <f t="shared" si="106"/>
        <v>6</v>
      </c>
      <c r="S1094" s="29">
        <f t="shared" si="107"/>
        <v>0</v>
      </c>
    </row>
    <row r="1095" spans="1:19" ht="39.950000000000003" customHeight="1" x14ac:dyDescent="0.3">
      <c r="A1095" s="4">
        <f t="shared" si="102"/>
        <v>679</v>
      </c>
      <c r="B1095" s="4" t="s">
        <v>7252</v>
      </c>
      <c r="C1095" s="4" t="s">
        <v>7253</v>
      </c>
      <c r="D1095" s="4" t="s">
        <v>265</v>
      </c>
      <c r="E1095" s="28" t="s">
        <v>266</v>
      </c>
      <c r="F1095" s="4">
        <f t="shared" si="103"/>
        <v>1</v>
      </c>
      <c r="G1095" s="4" t="s">
        <v>295</v>
      </c>
      <c r="H1095" s="4" t="s">
        <v>296</v>
      </c>
      <c r="I1095" s="4" t="s">
        <v>7258</v>
      </c>
      <c r="J1095" s="4" t="s">
        <v>1284</v>
      </c>
      <c r="L1095" s="4" t="s">
        <v>312</v>
      </c>
      <c r="M1095" s="4">
        <f>IF(L1095="비해당","-",VLOOKUP(G1095,자격증backdata!A:E,3,0))</f>
        <v>1</v>
      </c>
      <c r="N1095" s="4" t="str">
        <f>IF(L1095="비해당","-",VLOOKUP(G1095,자격증backdata!A:E,5,0))</f>
        <v>한국사</v>
      </c>
      <c r="O1095" s="4">
        <f>IF(L1095="비해당","-",IF(M1095=1,VLOOKUP(G1095,자격증backdata!A:E,4,0),0))</f>
        <v>5</v>
      </c>
      <c r="P1095" s="4">
        <f t="shared" si="104"/>
        <v>5</v>
      </c>
      <c r="Q1095" s="4">
        <f t="shared" si="105"/>
        <v>0</v>
      </c>
      <c r="R1095" s="4">
        <f t="shared" si="106"/>
        <v>5</v>
      </c>
      <c r="S1095" s="4">
        <f t="shared" si="107"/>
        <v>0</v>
      </c>
    </row>
    <row r="1096" spans="1:19" ht="39.950000000000003" customHeight="1" x14ac:dyDescent="0.3">
      <c r="A1096" s="29">
        <f t="shared" si="102"/>
        <v>680</v>
      </c>
      <c r="B1096" s="29" t="s">
        <v>7259</v>
      </c>
      <c r="C1096" s="29" t="s">
        <v>7260</v>
      </c>
      <c r="D1096" s="4" t="s">
        <v>265</v>
      </c>
      <c r="E1096" s="30" t="s">
        <v>266</v>
      </c>
      <c r="F1096" s="29">
        <f t="shared" si="103"/>
        <v>1</v>
      </c>
      <c r="G1096" s="29" t="s">
        <v>3856</v>
      </c>
      <c r="H1096" s="29" t="s">
        <v>292</v>
      </c>
      <c r="I1096" s="29" t="s">
        <v>7290</v>
      </c>
      <c r="J1096" s="29" t="s">
        <v>7291</v>
      </c>
      <c r="L1096" s="29" t="s">
        <v>312</v>
      </c>
      <c r="M1096" s="29">
        <f>IF(L1096="비해당","-",VLOOKUP(G1096,자격증backdata!A:E,3,0))</f>
        <v>0</v>
      </c>
      <c r="N1096" s="29" t="str">
        <f>IF(L1096="비해당","-",VLOOKUP(G1096,자격증backdata!A:E,5,0))</f>
        <v>-</v>
      </c>
      <c r="O1096" s="29">
        <f>IF(L1096="비해당","-",IF(M1096=1,VLOOKUP(G1096,자격증backdata!A:E,4,0),0))</f>
        <v>0</v>
      </c>
      <c r="P1096" s="29">
        <f t="shared" si="104"/>
        <v>0</v>
      </c>
      <c r="Q1096" s="29">
        <f t="shared" si="105"/>
        <v>0</v>
      </c>
      <c r="R1096" s="29">
        <f t="shared" si="106"/>
        <v>0</v>
      </c>
      <c r="S1096" s="29">
        <f t="shared" si="107"/>
        <v>0</v>
      </c>
    </row>
    <row r="1097" spans="1:19" ht="39.950000000000003" customHeight="1" x14ac:dyDescent="0.3">
      <c r="A1097" s="4">
        <f t="shared" si="102"/>
        <v>681</v>
      </c>
      <c r="B1097" s="4" t="s">
        <v>7305</v>
      </c>
      <c r="C1097" s="4" t="s">
        <v>7306</v>
      </c>
      <c r="D1097" s="4" t="s">
        <v>265</v>
      </c>
      <c r="E1097" s="28" t="s">
        <v>266</v>
      </c>
      <c r="F1097" s="4">
        <f t="shared" si="103"/>
        <v>1</v>
      </c>
      <c r="G1097" s="4" t="s">
        <v>568</v>
      </c>
      <c r="H1097" s="4" t="s">
        <v>459</v>
      </c>
      <c r="I1097" s="4" t="s">
        <v>7314</v>
      </c>
      <c r="J1097" s="4" t="s">
        <v>4634</v>
      </c>
      <c r="L1097" s="4" t="s">
        <v>312</v>
      </c>
      <c r="M1097" s="4">
        <f>IF(L1097="비해당","-",VLOOKUP(G1097,자격증backdata!A:E,3,0))</f>
        <v>1</v>
      </c>
      <c r="N1097" s="4" t="str">
        <f>IF(L1097="비해당","-",VLOOKUP(G1097,자격증backdata!A:E,5,0))</f>
        <v>국가기술</v>
      </c>
      <c r="O1097" s="4">
        <f>IF(L1097="비해당","-",IF(M1097=1,VLOOKUP(G1097,자격증backdata!A:E,4,0),0))</f>
        <v>3</v>
      </c>
      <c r="P1097" s="4">
        <f t="shared" si="104"/>
        <v>1</v>
      </c>
      <c r="Q1097" s="4">
        <f t="shared" si="105"/>
        <v>3</v>
      </c>
      <c r="R1097" s="4">
        <f t="shared" si="106"/>
        <v>4</v>
      </c>
      <c r="S1097" s="4">
        <f t="shared" si="107"/>
        <v>0</v>
      </c>
    </row>
    <row r="1098" spans="1:19" ht="39.950000000000003" customHeight="1" x14ac:dyDescent="0.3">
      <c r="A1098" s="4">
        <f t="shared" si="102"/>
        <v>681</v>
      </c>
      <c r="B1098" s="4" t="s">
        <v>7305</v>
      </c>
      <c r="C1098" s="4" t="s">
        <v>7306</v>
      </c>
      <c r="D1098" s="4" t="s">
        <v>265</v>
      </c>
      <c r="E1098" s="28" t="s">
        <v>266</v>
      </c>
      <c r="F1098" s="4">
        <f t="shared" si="103"/>
        <v>2</v>
      </c>
      <c r="G1098" s="4" t="s">
        <v>612</v>
      </c>
      <c r="H1098" s="4" t="s">
        <v>296</v>
      </c>
      <c r="I1098" s="4" t="s">
        <v>7315</v>
      </c>
      <c r="J1098" s="4" t="s">
        <v>567</v>
      </c>
      <c r="L1098" s="4" t="s">
        <v>312</v>
      </c>
      <c r="M1098" s="4">
        <f>IF(L1098="비해당","-",VLOOKUP(G1098,자격증backdata!A:E,3,0))</f>
        <v>1</v>
      </c>
      <c r="N1098" s="4" t="str">
        <f>IF(L1098="비해당","-",VLOOKUP(G1098,자격증backdata!A:E,5,0))</f>
        <v>한국사</v>
      </c>
      <c r="O1098" s="4">
        <f>IF(L1098="비해당","-",IF(M1098=1,VLOOKUP(G1098,자격증backdata!A:E,4,0),0))</f>
        <v>1</v>
      </c>
      <c r="P1098" s="4">
        <f t="shared" si="104"/>
        <v>1</v>
      </c>
      <c r="Q1098" s="4">
        <f t="shared" si="105"/>
        <v>3</v>
      </c>
      <c r="R1098" s="4">
        <f t="shared" si="106"/>
        <v>4</v>
      </c>
      <c r="S1098" s="4">
        <f t="shared" si="107"/>
        <v>0</v>
      </c>
    </row>
    <row r="1099" spans="1:19" ht="39.950000000000003" customHeight="1" x14ac:dyDescent="0.3">
      <c r="A1099" s="29">
        <f t="shared" si="102"/>
        <v>682</v>
      </c>
      <c r="B1099" s="29" t="s">
        <v>7316</v>
      </c>
      <c r="C1099" s="29" t="s">
        <v>7317</v>
      </c>
      <c r="D1099" s="4" t="s">
        <v>265</v>
      </c>
      <c r="E1099" s="30" t="s">
        <v>266</v>
      </c>
      <c r="F1099" s="29">
        <f t="shared" si="103"/>
        <v>1</v>
      </c>
      <c r="G1099" s="29" t="s">
        <v>7339</v>
      </c>
      <c r="H1099" s="29" t="s">
        <v>6580</v>
      </c>
      <c r="I1099" s="29" t="s">
        <v>7340</v>
      </c>
      <c r="J1099" s="29" t="s">
        <v>7341</v>
      </c>
      <c r="L1099" s="29" t="s">
        <v>312</v>
      </c>
      <c r="M1099" s="29">
        <f>IF(L1099="비해당","-",VLOOKUP(G1099,자격증backdata!A:E,3,0))</f>
        <v>1</v>
      </c>
      <c r="N1099" s="29" t="str">
        <f>IF(L1099="비해당","-",VLOOKUP(G1099,자격증backdata!A:E,5,0))</f>
        <v>국가기술</v>
      </c>
      <c r="O1099" s="29">
        <f>IF(L1099="비해당","-",IF(M1099=1,VLOOKUP(G1099,자격증backdata!A:E,4,0),0))</f>
        <v>3</v>
      </c>
      <c r="P1099" s="29">
        <f t="shared" si="104"/>
        <v>0</v>
      </c>
      <c r="Q1099" s="29">
        <f t="shared" si="105"/>
        <v>3</v>
      </c>
      <c r="R1099" s="29">
        <f t="shared" si="106"/>
        <v>3</v>
      </c>
      <c r="S1099" s="29">
        <f t="shared" si="107"/>
        <v>0</v>
      </c>
    </row>
    <row r="1100" spans="1:19" ht="39.950000000000003" customHeight="1" x14ac:dyDescent="0.3">
      <c r="A1100" s="29">
        <f t="shared" si="102"/>
        <v>682</v>
      </c>
      <c r="B1100" s="29" t="s">
        <v>7316</v>
      </c>
      <c r="C1100" s="29" t="s">
        <v>7317</v>
      </c>
      <c r="D1100" s="4" t="s">
        <v>265</v>
      </c>
      <c r="E1100" s="30" t="s">
        <v>266</v>
      </c>
      <c r="F1100" s="29">
        <f t="shared" si="103"/>
        <v>2</v>
      </c>
      <c r="G1100" s="29" t="s">
        <v>568</v>
      </c>
      <c r="H1100" s="29" t="s">
        <v>459</v>
      </c>
      <c r="I1100" s="29" t="s">
        <v>7342</v>
      </c>
      <c r="J1100" s="29" t="s">
        <v>7343</v>
      </c>
      <c r="L1100" s="29" t="s">
        <v>312</v>
      </c>
      <c r="M1100" s="29">
        <f>IF(L1100="비해당","-",VLOOKUP(G1100,자격증backdata!A:E,3,0))</f>
        <v>1</v>
      </c>
      <c r="N1100" s="29" t="str">
        <f>IF(L1100="비해당","-",VLOOKUP(G1100,자격증backdata!A:E,5,0))</f>
        <v>국가기술</v>
      </c>
      <c r="O1100" s="29">
        <f>IF(L1100="비해당","-",IF(M1100=1,VLOOKUP(G1100,자격증backdata!A:E,4,0),0))</f>
        <v>3</v>
      </c>
      <c r="P1100" s="29">
        <f t="shared" si="104"/>
        <v>0</v>
      </c>
      <c r="Q1100" s="29">
        <f t="shared" si="105"/>
        <v>3</v>
      </c>
      <c r="R1100" s="29">
        <f t="shared" si="106"/>
        <v>3</v>
      </c>
      <c r="S1100" s="29">
        <f t="shared" si="107"/>
        <v>0</v>
      </c>
    </row>
    <row r="1101" spans="1:19" ht="39.950000000000003" customHeight="1" x14ac:dyDescent="0.3">
      <c r="A1101" s="4">
        <f t="shared" si="102"/>
        <v>683</v>
      </c>
      <c r="B1101" s="4" t="s">
        <v>7345</v>
      </c>
      <c r="C1101" s="4" t="s">
        <v>7346</v>
      </c>
      <c r="D1101" s="4" t="s">
        <v>265</v>
      </c>
      <c r="E1101" s="28" t="s">
        <v>266</v>
      </c>
      <c r="F1101" s="4">
        <f t="shared" si="103"/>
        <v>1</v>
      </c>
      <c r="G1101" s="4" t="s">
        <v>803</v>
      </c>
      <c r="H1101" s="4" t="s">
        <v>296</v>
      </c>
      <c r="I1101" s="4" t="s">
        <v>7366</v>
      </c>
      <c r="J1101" s="4" t="s">
        <v>570</v>
      </c>
      <c r="L1101" s="4" t="s">
        <v>312</v>
      </c>
      <c r="M1101" s="4">
        <f>IF(L1101="비해당","-",VLOOKUP(G1101,자격증backdata!A:E,3,0))</f>
        <v>1</v>
      </c>
      <c r="N1101" s="4" t="str">
        <f>IF(L1101="비해당","-",VLOOKUP(G1101,자격증backdata!A:E,5,0))</f>
        <v>한국사</v>
      </c>
      <c r="O1101" s="4">
        <f>IF(L1101="비해당","-",IF(M1101=1,VLOOKUP(G1101,자격증backdata!A:E,4,0),0))</f>
        <v>3</v>
      </c>
      <c r="P1101" s="4">
        <f t="shared" si="104"/>
        <v>3</v>
      </c>
      <c r="Q1101" s="4">
        <f t="shared" si="105"/>
        <v>0</v>
      </c>
      <c r="R1101" s="4">
        <f t="shared" si="106"/>
        <v>3</v>
      </c>
      <c r="S1101" s="4">
        <f t="shared" si="107"/>
        <v>0</v>
      </c>
    </row>
    <row r="1102" spans="1:19" ht="39.950000000000003" customHeight="1" x14ac:dyDescent="0.3">
      <c r="A1102" s="4">
        <f t="shared" si="102"/>
        <v>683</v>
      </c>
      <c r="B1102" s="4" t="s">
        <v>7345</v>
      </c>
      <c r="C1102" s="4" t="s">
        <v>7346</v>
      </c>
      <c r="D1102" s="4" t="s">
        <v>265</v>
      </c>
      <c r="E1102" s="28" t="s">
        <v>266</v>
      </c>
      <c r="F1102" s="4">
        <f t="shared" si="103"/>
        <v>2</v>
      </c>
      <c r="G1102" s="4" t="s">
        <v>5367</v>
      </c>
      <c r="H1102" s="4" t="s">
        <v>367</v>
      </c>
      <c r="I1102" s="4" t="s">
        <v>7367</v>
      </c>
      <c r="J1102" s="4" t="s">
        <v>3383</v>
      </c>
      <c r="L1102" s="4" t="s">
        <v>312</v>
      </c>
      <c r="M1102" s="4">
        <f>IF(L1102="비해당","-",VLOOKUP(G1102,자격증backdata!A:E,3,0))</f>
        <v>0</v>
      </c>
      <c r="N1102" s="4" t="str">
        <f>IF(L1102="비해당","-",VLOOKUP(G1102,자격증backdata!A:E,5,0))</f>
        <v>-</v>
      </c>
      <c r="O1102" s="4">
        <f>IF(L1102="비해당","-",IF(M1102=1,VLOOKUP(G1102,자격증backdata!A:E,4,0),0))</f>
        <v>0</v>
      </c>
      <c r="P1102" s="4">
        <f t="shared" si="104"/>
        <v>3</v>
      </c>
      <c r="Q1102" s="4">
        <f t="shared" si="105"/>
        <v>0</v>
      </c>
      <c r="R1102" s="4">
        <f t="shared" si="106"/>
        <v>3</v>
      </c>
      <c r="S1102" s="4">
        <f t="shared" si="107"/>
        <v>0</v>
      </c>
    </row>
    <row r="1103" spans="1:19" ht="39.950000000000003" customHeight="1" x14ac:dyDescent="0.3">
      <c r="A1103" s="29">
        <f t="shared" si="102"/>
        <v>684</v>
      </c>
      <c r="B1103" s="29" t="s">
        <v>7389</v>
      </c>
      <c r="C1103" s="29" t="s">
        <v>4627</v>
      </c>
      <c r="D1103" s="4" t="s">
        <v>265</v>
      </c>
      <c r="E1103" s="30" t="s">
        <v>266</v>
      </c>
      <c r="F1103" s="29">
        <f t="shared" si="103"/>
        <v>1</v>
      </c>
      <c r="G1103" s="29" t="s">
        <v>1196</v>
      </c>
      <c r="H1103" s="29" t="s">
        <v>292</v>
      </c>
      <c r="I1103" s="29" t="s">
        <v>7397</v>
      </c>
      <c r="J1103" s="29" t="s">
        <v>6376</v>
      </c>
      <c r="L1103" s="29" t="s">
        <v>312</v>
      </c>
      <c r="M1103" s="29">
        <f>IF(L1103="비해당","-",VLOOKUP(G1103,자격증backdata!A:E,3,0))</f>
        <v>0</v>
      </c>
      <c r="N1103" s="29" t="str">
        <f>IF(L1103="비해당","-",VLOOKUP(G1103,자격증backdata!A:E,5,0))</f>
        <v>-</v>
      </c>
      <c r="O1103" s="29">
        <f>IF(L1103="비해당","-",IF(M1103=1,VLOOKUP(G1103,자격증backdata!A:E,4,0),0))</f>
        <v>0</v>
      </c>
      <c r="P1103" s="29">
        <f t="shared" si="104"/>
        <v>0</v>
      </c>
      <c r="Q1103" s="29">
        <f t="shared" si="105"/>
        <v>0</v>
      </c>
      <c r="R1103" s="29">
        <f t="shared" si="106"/>
        <v>0</v>
      </c>
      <c r="S1103" s="29">
        <f t="shared" si="107"/>
        <v>0</v>
      </c>
    </row>
    <row r="1104" spans="1:19" ht="39.950000000000003" customHeight="1" x14ac:dyDescent="0.3">
      <c r="A1104" s="4">
        <f t="shared" si="102"/>
        <v>685</v>
      </c>
      <c r="B1104" s="4" t="s">
        <v>7398</v>
      </c>
      <c r="C1104" s="4" t="s">
        <v>7399</v>
      </c>
      <c r="D1104" s="4" t="s">
        <v>265</v>
      </c>
      <c r="E1104" s="28" t="s">
        <v>266</v>
      </c>
      <c r="F1104" s="4">
        <f t="shared" si="103"/>
        <v>1</v>
      </c>
      <c r="G1104" s="4" t="s">
        <v>11687</v>
      </c>
      <c r="H1104" s="4" t="s">
        <v>277</v>
      </c>
      <c r="I1104" s="4" t="s">
        <v>277</v>
      </c>
      <c r="J1104" s="4" t="s">
        <v>277</v>
      </c>
      <c r="L1104" s="4" t="s">
        <v>312</v>
      </c>
      <c r="M1104" s="4">
        <f>IF(L1104="비해당","-",VLOOKUP(G1104,자격증backdata!A:E,3,0))</f>
        <v>0</v>
      </c>
      <c r="N1104" s="4" t="str">
        <f>IF(L1104="비해당","-",VLOOKUP(G1104,자격증backdata!A:E,5,0))</f>
        <v>-</v>
      </c>
      <c r="O1104" s="4">
        <f>IF(L1104="비해당","-",IF(M1104=1,VLOOKUP(G1104,자격증backdata!A:E,4,0),0))</f>
        <v>0</v>
      </c>
      <c r="P1104" s="4">
        <f t="shared" si="104"/>
        <v>0</v>
      </c>
      <c r="Q1104" s="4">
        <f t="shared" si="105"/>
        <v>0</v>
      </c>
      <c r="R1104" s="4">
        <f t="shared" si="106"/>
        <v>0</v>
      </c>
      <c r="S1104" s="4">
        <f t="shared" si="107"/>
        <v>0</v>
      </c>
    </row>
    <row r="1105" spans="1:19" ht="39.950000000000003" customHeight="1" x14ac:dyDescent="0.3">
      <c r="A1105" s="29">
        <f t="shared" si="102"/>
        <v>686</v>
      </c>
      <c r="B1105" s="29" t="s">
        <v>7454</v>
      </c>
      <c r="C1105" s="29" t="s">
        <v>7455</v>
      </c>
      <c r="D1105" s="4" t="s">
        <v>265</v>
      </c>
      <c r="E1105" s="30" t="s">
        <v>266</v>
      </c>
      <c r="F1105" s="29">
        <f t="shared" si="103"/>
        <v>1</v>
      </c>
      <c r="G1105" s="29" t="s">
        <v>568</v>
      </c>
      <c r="H1105" s="29" t="s">
        <v>459</v>
      </c>
      <c r="I1105" s="29" t="s">
        <v>7461</v>
      </c>
      <c r="J1105" s="29" t="s">
        <v>5972</v>
      </c>
      <c r="L1105" s="29" t="s">
        <v>312</v>
      </c>
      <c r="M1105" s="29">
        <f>IF(L1105="비해당","-",VLOOKUP(G1105,자격증backdata!A:E,3,0))</f>
        <v>1</v>
      </c>
      <c r="N1105" s="29" t="str">
        <f>IF(L1105="비해당","-",VLOOKUP(G1105,자격증backdata!A:E,5,0))</f>
        <v>국가기술</v>
      </c>
      <c r="O1105" s="29">
        <f>IF(L1105="비해당","-",IF(M1105=1,VLOOKUP(G1105,자격증backdata!A:E,4,0),0))</f>
        <v>3</v>
      </c>
      <c r="P1105" s="29">
        <f t="shared" si="104"/>
        <v>0</v>
      </c>
      <c r="Q1105" s="29">
        <f t="shared" si="105"/>
        <v>3</v>
      </c>
      <c r="R1105" s="29">
        <f t="shared" si="106"/>
        <v>3</v>
      </c>
      <c r="S1105" s="29">
        <f t="shared" si="107"/>
        <v>0</v>
      </c>
    </row>
    <row r="1106" spans="1:19" ht="39.950000000000003" customHeight="1" x14ac:dyDescent="0.3">
      <c r="A1106" s="4">
        <f t="shared" si="102"/>
        <v>687</v>
      </c>
      <c r="B1106" s="4" t="s">
        <v>7470</v>
      </c>
      <c r="C1106" s="4" t="s">
        <v>7471</v>
      </c>
      <c r="D1106" s="4" t="s">
        <v>265</v>
      </c>
      <c r="E1106" s="28" t="s">
        <v>266</v>
      </c>
      <c r="F1106" s="4">
        <f t="shared" si="103"/>
        <v>1</v>
      </c>
      <c r="G1106" s="4" t="s">
        <v>458</v>
      </c>
      <c r="H1106" s="4" t="s">
        <v>1170</v>
      </c>
      <c r="I1106" s="4" t="s">
        <v>7481</v>
      </c>
      <c r="J1106" s="4" t="s">
        <v>5402</v>
      </c>
      <c r="L1106" s="4" t="s">
        <v>312</v>
      </c>
      <c r="M1106" s="4">
        <f>IF(L1106="비해당","-",VLOOKUP(G1106,자격증backdata!A:E,3,0))</f>
        <v>1</v>
      </c>
      <c r="N1106" s="4" t="str">
        <f>IF(L1106="비해당","-",VLOOKUP(G1106,자격증backdata!A:E,5,0))</f>
        <v>국가기술</v>
      </c>
      <c r="O1106" s="4">
        <f>IF(L1106="비해당","-",IF(M1106=1,VLOOKUP(G1106,자격증backdata!A:E,4,0),0))</f>
        <v>5</v>
      </c>
      <c r="P1106" s="4">
        <f t="shared" si="104"/>
        <v>3</v>
      </c>
      <c r="Q1106" s="4">
        <f t="shared" si="105"/>
        <v>5</v>
      </c>
      <c r="R1106" s="4">
        <f t="shared" si="106"/>
        <v>8</v>
      </c>
      <c r="S1106" s="4">
        <f t="shared" si="107"/>
        <v>0</v>
      </c>
    </row>
    <row r="1107" spans="1:19" ht="39.950000000000003" customHeight="1" x14ac:dyDescent="0.3">
      <c r="A1107" s="4">
        <f t="shared" si="102"/>
        <v>687</v>
      </c>
      <c r="B1107" s="4" t="s">
        <v>7470</v>
      </c>
      <c r="C1107" s="4" t="s">
        <v>7471</v>
      </c>
      <c r="D1107" s="4" t="s">
        <v>265</v>
      </c>
      <c r="E1107" s="28" t="s">
        <v>266</v>
      </c>
      <c r="F1107" s="4">
        <f t="shared" si="103"/>
        <v>2</v>
      </c>
      <c r="G1107" s="4" t="s">
        <v>803</v>
      </c>
      <c r="H1107" s="4" t="s">
        <v>296</v>
      </c>
      <c r="I1107" s="4" t="s">
        <v>7482</v>
      </c>
      <c r="J1107" s="4" t="s">
        <v>2265</v>
      </c>
      <c r="L1107" s="4" t="s">
        <v>312</v>
      </c>
      <c r="M1107" s="4">
        <f>IF(L1107="비해당","-",VLOOKUP(G1107,자격증backdata!A:E,3,0))</f>
        <v>1</v>
      </c>
      <c r="N1107" s="4" t="str">
        <f>IF(L1107="비해당","-",VLOOKUP(G1107,자격증backdata!A:E,5,0))</f>
        <v>한국사</v>
      </c>
      <c r="O1107" s="4">
        <f>IF(L1107="비해당","-",IF(M1107=1,VLOOKUP(G1107,자격증backdata!A:E,4,0),0))</f>
        <v>3</v>
      </c>
      <c r="P1107" s="4">
        <f t="shared" si="104"/>
        <v>3</v>
      </c>
      <c r="Q1107" s="4">
        <f t="shared" si="105"/>
        <v>5</v>
      </c>
      <c r="R1107" s="4">
        <f t="shared" si="106"/>
        <v>8</v>
      </c>
      <c r="S1107" s="4">
        <f t="shared" si="107"/>
        <v>0</v>
      </c>
    </row>
    <row r="1108" spans="1:19" ht="39.950000000000003" customHeight="1" x14ac:dyDescent="0.3">
      <c r="A1108" s="29">
        <f t="shared" si="102"/>
        <v>688</v>
      </c>
      <c r="B1108" s="29" t="s">
        <v>7483</v>
      </c>
      <c r="C1108" s="29" t="s">
        <v>7484</v>
      </c>
      <c r="D1108" s="4" t="s">
        <v>265</v>
      </c>
      <c r="E1108" s="30" t="s">
        <v>266</v>
      </c>
      <c r="F1108" s="29">
        <f t="shared" si="103"/>
        <v>1</v>
      </c>
      <c r="G1108" s="29" t="s">
        <v>11687</v>
      </c>
      <c r="H1108" s="29" t="s">
        <v>277</v>
      </c>
      <c r="I1108" s="29" t="s">
        <v>277</v>
      </c>
      <c r="J1108" s="29" t="s">
        <v>277</v>
      </c>
      <c r="L1108" s="29" t="s">
        <v>312</v>
      </c>
      <c r="M1108" s="29">
        <f>IF(L1108="비해당","-",VLOOKUP(G1108,자격증backdata!A:E,3,0))</f>
        <v>0</v>
      </c>
      <c r="N1108" s="29" t="str">
        <f>IF(L1108="비해당","-",VLOOKUP(G1108,자격증backdata!A:E,5,0))</f>
        <v>-</v>
      </c>
      <c r="O1108" s="29">
        <f>IF(L1108="비해당","-",IF(M1108=1,VLOOKUP(G1108,자격증backdata!A:E,4,0),0))</f>
        <v>0</v>
      </c>
      <c r="P1108" s="29">
        <f t="shared" si="104"/>
        <v>0</v>
      </c>
      <c r="Q1108" s="29">
        <f t="shared" si="105"/>
        <v>0</v>
      </c>
      <c r="R1108" s="29">
        <f t="shared" si="106"/>
        <v>0</v>
      </c>
      <c r="S1108" s="29">
        <f t="shared" si="107"/>
        <v>0</v>
      </c>
    </row>
    <row r="1109" spans="1:19" ht="39.950000000000003" customHeight="1" x14ac:dyDescent="0.3">
      <c r="A1109" s="4">
        <f t="shared" si="102"/>
        <v>689</v>
      </c>
      <c r="B1109" s="4" t="s">
        <v>7491</v>
      </c>
      <c r="C1109" s="4" t="s">
        <v>7492</v>
      </c>
      <c r="D1109" s="4" t="s">
        <v>265</v>
      </c>
      <c r="E1109" s="28" t="s">
        <v>266</v>
      </c>
      <c r="F1109" s="4">
        <f t="shared" si="103"/>
        <v>1</v>
      </c>
      <c r="G1109" s="4" t="s">
        <v>295</v>
      </c>
      <c r="H1109" s="4" t="s">
        <v>296</v>
      </c>
      <c r="I1109" s="4" t="s">
        <v>7510</v>
      </c>
      <c r="J1109" s="4" t="s">
        <v>2800</v>
      </c>
      <c r="L1109" s="4" t="s">
        <v>312</v>
      </c>
      <c r="M1109" s="4">
        <f>IF(L1109="비해당","-",VLOOKUP(G1109,자격증backdata!A:E,3,0))</f>
        <v>1</v>
      </c>
      <c r="N1109" s="4" t="str">
        <f>IF(L1109="비해당","-",VLOOKUP(G1109,자격증backdata!A:E,5,0))</f>
        <v>한국사</v>
      </c>
      <c r="O1109" s="4">
        <f>IF(L1109="비해당","-",IF(M1109=1,VLOOKUP(G1109,자격증backdata!A:E,4,0),0))</f>
        <v>5</v>
      </c>
      <c r="P1109" s="4">
        <f t="shared" si="104"/>
        <v>5</v>
      </c>
      <c r="Q1109" s="4">
        <f t="shared" si="105"/>
        <v>3</v>
      </c>
      <c r="R1109" s="4">
        <f t="shared" si="106"/>
        <v>8</v>
      </c>
      <c r="S1109" s="4">
        <f t="shared" si="107"/>
        <v>0</v>
      </c>
    </row>
    <row r="1110" spans="1:19" ht="39.950000000000003" customHeight="1" x14ac:dyDescent="0.3">
      <c r="A1110" s="4">
        <f t="shared" si="102"/>
        <v>689</v>
      </c>
      <c r="B1110" s="4" t="s">
        <v>7491</v>
      </c>
      <c r="C1110" s="4" t="s">
        <v>7492</v>
      </c>
      <c r="D1110" s="4" t="s">
        <v>265</v>
      </c>
      <c r="E1110" s="28" t="s">
        <v>266</v>
      </c>
      <c r="F1110" s="4">
        <f t="shared" si="103"/>
        <v>2</v>
      </c>
      <c r="G1110" s="4" t="s">
        <v>568</v>
      </c>
      <c r="H1110" s="4" t="s">
        <v>459</v>
      </c>
      <c r="I1110" s="4" t="s">
        <v>7511</v>
      </c>
      <c r="J1110" s="4" t="s">
        <v>7512</v>
      </c>
      <c r="L1110" s="4" t="s">
        <v>312</v>
      </c>
      <c r="M1110" s="4">
        <f>IF(L1110="비해당","-",VLOOKUP(G1110,자격증backdata!A:E,3,0))</f>
        <v>1</v>
      </c>
      <c r="N1110" s="4" t="str">
        <f>IF(L1110="비해당","-",VLOOKUP(G1110,자격증backdata!A:E,5,0))</f>
        <v>국가기술</v>
      </c>
      <c r="O1110" s="4">
        <f>IF(L1110="비해당","-",IF(M1110=1,VLOOKUP(G1110,자격증backdata!A:E,4,0),0))</f>
        <v>3</v>
      </c>
      <c r="P1110" s="4">
        <f t="shared" si="104"/>
        <v>5</v>
      </c>
      <c r="Q1110" s="4">
        <f t="shared" si="105"/>
        <v>3</v>
      </c>
      <c r="R1110" s="4">
        <f t="shared" si="106"/>
        <v>8</v>
      </c>
      <c r="S1110" s="4">
        <f t="shared" si="107"/>
        <v>0</v>
      </c>
    </row>
    <row r="1111" spans="1:19" ht="39.950000000000003" customHeight="1" x14ac:dyDescent="0.3">
      <c r="A1111" s="29">
        <f t="shared" si="102"/>
        <v>690</v>
      </c>
      <c r="B1111" s="29" t="s">
        <v>7524</v>
      </c>
      <c r="C1111" s="29" t="s">
        <v>7525</v>
      </c>
      <c r="D1111" s="4" t="s">
        <v>265</v>
      </c>
      <c r="E1111" s="30" t="s">
        <v>266</v>
      </c>
      <c r="F1111" s="29">
        <f t="shared" si="103"/>
        <v>1</v>
      </c>
      <c r="G1111" s="29" t="s">
        <v>295</v>
      </c>
      <c r="H1111" s="29" t="s">
        <v>296</v>
      </c>
      <c r="I1111" s="29" t="s">
        <v>7533</v>
      </c>
      <c r="J1111" s="29" t="s">
        <v>500</v>
      </c>
      <c r="L1111" s="29" t="s">
        <v>312</v>
      </c>
      <c r="M1111" s="29">
        <f>IF(L1111="비해당","-",VLOOKUP(G1111,자격증backdata!A:E,3,0))</f>
        <v>1</v>
      </c>
      <c r="N1111" s="29" t="str">
        <f>IF(L1111="비해당","-",VLOOKUP(G1111,자격증backdata!A:E,5,0))</f>
        <v>한국사</v>
      </c>
      <c r="O1111" s="29">
        <f>IF(L1111="비해당","-",IF(M1111=1,VLOOKUP(G1111,자격증backdata!A:E,4,0),0))</f>
        <v>5</v>
      </c>
      <c r="P1111" s="29">
        <f t="shared" si="104"/>
        <v>5</v>
      </c>
      <c r="Q1111" s="29">
        <f t="shared" si="105"/>
        <v>0</v>
      </c>
      <c r="R1111" s="29">
        <f t="shared" si="106"/>
        <v>5</v>
      </c>
      <c r="S1111" s="29">
        <f t="shared" si="107"/>
        <v>0</v>
      </c>
    </row>
    <row r="1112" spans="1:19" ht="39.950000000000003" customHeight="1" x14ac:dyDescent="0.3">
      <c r="A1112" s="4">
        <f t="shared" si="102"/>
        <v>691</v>
      </c>
      <c r="B1112" s="4" t="s">
        <v>7534</v>
      </c>
      <c r="C1112" s="4" t="s">
        <v>7535</v>
      </c>
      <c r="D1112" s="4" t="s">
        <v>265</v>
      </c>
      <c r="E1112" s="28" t="s">
        <v>266</v>
      </c>
      <c r="F1112" s="4">
        <f t="shared" si="103"/>
        <v>1</v>
      </c>
      <c r="G1112" s="4" t="s">
        <v>11687</v>
      </c>
      <c r="H1112" s="4" t="s">
        <v>277</v>
      </c>
      <c r="I1112" s="4" t="s">
        <v>277</v>
      </c>
      <c r="J1112" s="4" t="s">
        <v>277</v>
      </c>
      <c r="L1112" s="4" t="s">
        <v>312</v>
      </c>
      <c r="M1112" s="4">
        <f>IF(L1112="비해당","-",VLOOKUP(G1112,자격증backdata!A:E,3,0))</f>
        <v>0</v>
      </c>
      <c r="N1112" s="4" t="str">
        <f>IF(L1112="비해당","-",VLOOKUP(G1112,자격증backdata!A:E,5,0))</f>
        <v>-</v>
      </c>
      <c r="O1112" s="4">
        <f>IF(L1112="비해당","-",IF(M1112=1,VLOOKUP(G1112,자격증backdata!A:E,4,0),0))</f>
        <v>0</v>
      </c>
      <c r="P1112" s="4">
        <f t="shared" si="104"/>
        <v>0</v>
      </c>
      <c r="Q1112" s="4">
        <f t="shared" si="105"/>
        <v>0</v>
      </c>
      <c r="R1112" s="4">
        <f t="shared" si="106"/>
        <v>0</v>
      </c>
      <c r="S1112" s="4">
        <f t="shared" si="107"/>
        <v>0</v>
      </c>
    </row>
    <row r="1113" spans="1:19" ht="39.950000000000003" customHeight="1" x14ac:dyDescent="0.3">
      <c r="A1113" s="29">
        <f t="shared" si="102"/>
        <v>692</v>
      </c>
      <c r="B1113" s="29" t="s">
        <v>7574</v>
      </c>
      <c r="C1113" s="29" t="s">
        <v>7575</v>
      </c>
      <c r="D1113" s="4" t="s">
        <v>265</v>
      </c>
      <c r="E1113" s="30" t="s">
        <v>266</v>
      </c>
      <c r="F1113" s="29">
        <f t="shared" si="103"/>
        <v>1</v>
      </c>
      <c r="G1113" s="29" t="s">
        <v>11687</v>
      </c>
      <c r="H1113" s="29" t="s">
        <v>277</v>
      </c>
      <c r="I1113" s="29" t="s">
        <v>277</v>
      </c>
      <c r="J1113" s="29" t="s">
        <v>277</v>
      </c>
      <c r="L1113" s="29" t="s">
        <v>312</v>
      </c>
      <c r="M1113" s="29">
        <f>IF(L1113="비해당","-",VLOOKUP(G1113,자격증backdata!A:E,3,0))</f>
        <v>0</v>
      </c>
      <c r="N1113" s="29" t="str">
        <f>IF(L1113="비해당","-",VLOOKUP(G1113,자격증backdata!A:E,5,0))</f>
        <v>-</v>
      </c>
      <c r="O1113" s="29">
        <f>IF(L1113="비해당","-",IF(M1113=1,VLOOKUP(G1113,자격증backdata!A:E,4,0),0))</f>
        <v>0</v>
      </c>
      <c r="P1113" s="29">
        <f t="shared" si="104"/>
        <v>0</v>
      </c>
      <c r="Q1113" s="29">
        <f t="shared" si="105"/>
        <v>0</v>
      </c>
      <c r="R1113" s="29">
        <f t="shared" si="106"/>
        <v>0</v>
      </c>
      <c r="S1113" s="29">
        <f t="shared" si="107"/>
        <v>0</v>
      </c>
    </row>
    <row r="1114" spans="1:19" ht="39.950000000000003" customHeight="1" x14ac:dyDescent="0.3">
      <c r="A1114" s="4">
        <f t="shared" si="102"/>
        <v>693</v>
      </c>
      <c r="B1114" s="4" t="s">
        <v>7600</v>
      </c>
      <c r="C1114" s="4" t="s">
        <v>7601</v>
      </c>
      <c r="D1114" s="4" t="s">
        <v>265</v>
      </c>
      <c r="E1114" s="28" t="s">
        <v>266</v>
      </c>
      <c r="F1114" s="4">
        <f t="shared" si="103"/>
        <v>1</v>
      </c>
      <c r="G1114" s="4" t="s">
        <v>568</v>
      </c>
      <c r="H1114" s="4" t="s">
        <v>459</v>
      </c>
      <c r="I1114" s="4" t="s">
        <v>7608</v>
      </c>
      <c r="J1114" s="4" t="s">
        <v>5748</v>
      </c>
      <c r="L1114" s="4" t="s">
        <v>312</v>
      </c>
      <c r="M1114" s="4">
        <f>IF(L1114="비해당","-",VLOOKUP(G1114,자격증backdata!A:E,3,0))</f>
        <v>1</v>
      </c>
      <c r="N1114" s="4" t="str">
        <f>IF(L1114="비해당","-",VLOOKUP(G1114,자격증backdata!A:E,5,0))</f>
        <v>국가기술</v>
      </c>
      <c r="O1114" s="4">
        <f>IF(L1114="비해당","-",IF(M1114=1,VLOOKUP(G1114,자격증backdata!A:E,4,0),0))</f>
        <v>3</v>
      </c>
      <c r="P1114" s="4">
        <f t="shared" si="104"/>
        <v>3</v>
      </c>
      <c r="Q1114" s="4">
        <f t="shared" si="105"/>
        <v>3</v>
      </c>
      <c r="R1114" s="4">
        <f t="shared" si="106"/>
        <v>6</v>
      </c>
      <c r="S1114" s="4">
        <f t="shared" si="107"/>
        <v>0</v>
      </c>
    </row>
    <row r="1115" spans="1:19" ht="39.950000000000003" customHeight="1" x14ac:dyDescent="0.3">
      <c r="A1115" s="4">
        <f t="shared" si="102"/>
        <v>693</v>
      </c>
      <c r="B1115" s="4" t="s">
        <v>7600</v>
      </c>
      <c r="C1115" s="4" t="s">
        <v>7601</v>
      </c>
      <c r="D1115" s="4" t="s">
        <v>265</v>
      </c>
      <c r="E1115" s="28" t="s">
        <v>266</v>
      </c>
      <c r="F1115" s="4">
        <f t="shared" si="103"/>
        <v>2</v>
      </c>
      <c r="G1115" s="4" t="s">
        <v>803</v>
      </c>
      <c r="H1115" s="4" t="s">
        <v>296</v>
      </c>
      <c r="I1115" s="4" t="s">
        <v>7609</v>
      </c>
      <c r="J1115" s="4" t="s">
        <v>294</v>
      </c>
      <c r="L1115" s="4" t="s">
        <v>312</v>
      </c>
      <c r="M1115" s="4">
        <f>IF(L1115="비해당","-",VLOOKUP(G1115,자격증backdata!A:E,3,0))</f>
        <v>1</v>
      </c>
      <c r="N1115" s="4" t="str">
        <f>IF(L1115="비해당","-",VLOOKUP(G1115,자격증backdata!A:E,5,0))</f>
        <v>한국사</v>
      </c>
      <c r="O1115" s="4">
        <f>IF(L1115="비해당","-",IF(M1115=1,VLOOKUP(G1115,자격증backdata!A:E,4,0),0))</f>
        <v>3</v>
      </c>
      <c r="P1115" s="4">
        <f t="shared" si="104"/>
        <v>3</v>
      </c>
      <c r="Q1115" s="4">
        <f t="shared" si="105"/>
        <v>3</v>
      </c>
      <c r="R1115" s="4">
        <f t="shared" si="106"/>
        <v>6</v>
      </c>
      <c r="S1115" s="4">
        <f t="shared" si="107"/>
        <v>0</v>
      </c>
    </row>
    <row r="1116" spans="1:19" ht="39.950000000000003" customHeight="1" x14ac:dyDescent="0.3">
      <c r="A1116" s="29">
        <f t="shared" si="102"/>
        <v>694</v>
      </c>
      <c r="B1116" s="29" t="s">
        <v>7610</v>
      </c>
      <c r="C1116" s="29" t="s">
        <v>7611</v>
      </c>
      <c r="D1116" s="4" t="s">
        <v>265</v>
      </c>
      <c r="E1116" s="30" t="s">
        <v>266</v>
      </c>
      <c r="F1116" s="29">
        <f t="shared" si="103"/>
        <v>1</v>
      </c>
      <c r="G1116" s="29" t="s">
        <v>11687</v>
      </c>
      <c r="H1116" s="29" t="s">
        <v>277</v>
      </c>
      <c r="I1116" s="29" t="s">
        <v>277</v>
      </c>
      <c r="J1116" s="29" t="s">
        <v>277</v>
      </c>
      <c r="L1116" s="29" t="s">
        <v>312</v>
      </c>
      <c r="M1116" s="29">
        <f>IF(L1116="비해당","-",VLOOKUP(G1116,자격증backdata!A:E,3,0))</f>
        <v>0</v>
      </c>
      <c r="N1116" s="29" t="str">
        <f>IF(L1116="비해당","-",VLOOKUP(G1116,자격증backdata!A:E,5,0))</f>
        <v>-</v>
      </c>
      <c r="O1116" s="29">
        <f>IF(L1116="비해당","-",IF(M1116=1,VLOOKUP(G1116,자격증backdata!A:E,4,0),0))</f>
        <v>0</v>
      </c>
      <c r="P1116" s="29">
        <f t="shared" si="104"/>
        <v>0</v>
      </c>
      <c r="Q1116" s="29">
        <f t="shared" si="105"/>
        <v>0</v>
      </c>
      <c r="R1116" s="29">
        <f t="shared" si="106"/>
        <v>0</v>
      </c>
      <c r="S1116" s="29">
        <f t="shared" si="107"/>
        <v>0</v>
      </c>
    </row>
    <row r="1117" spans="1:19" ht="39.950000000000003" customHeight="1" x14ac:dyDescent="0.3">
      <c r="A1117" s="4">
        <f t="shared" si="102"/>
        <v>695</v>
      </c>
      <c r="B1117" s="4" t="s">
        <v>7647</v>
      </c>
      <c r="C1117" s="4" t="s">
        <v>7648</v>
      </c>
      <c r="D1117" s="4" t="s">
        <v>265</v>
      </c>
      <c r="E1117" s="28" t="s">
        <v>266</v>
      </c>
      <c r="F1117" s="4">
        <f t="shared" si="103"/>
        <v>1</v>
      </c>
      <c r="G1117" s="4" t="s">
        <v>803</v>
      </c>
      <c r="H1117" s="4" t="s">
        <v>296</v>
      </c>
      <c r="I1117" s="4" t="s">
        <v>7653</v>
      </c>
      <c r="J1117" s="4" t="s">
        <v>1603</v>
      </c>
      <c r="L1117" s="4" t="s">
        <v>312</v>
      </c>
      <c r="M1117" s="4">
        <f>IF(L1117="비해당","-",VLOOKUP(G1117,자격증backdata!A:E,3,0))</f>
        <v>1</v>
      </c>
      <c r="N1117" s="4" t="str">
        <f>IF(L1117="비해당","-",VLOOKUP(G1117,자격증backdata!A:E,5,0))</f>
        <v>한국사</v>
      </c>
      <c r="O1117" s="4">
        <f>IF(L1117="비해당","-",IF(M1117=1,VLOOKUP(G1117,자격증backdata!A:E,4,0),0))</f>
        <v>3</v>
      </c>
      <c r="P1117" s="4">
        <f t="shared" si="104"/>
        <v>3</v>
      </c>
      <c r="Q1117" s="4">
        <f t="shared" si="105"/>
        <v>0</v>
      </c>
      <c r="R1117" s="4">
        <f t="shared" si="106"/>
        <v>3</v>
      </c>
      <c r="S1117" s="4">
        <f t="shared" si="107"/>
        <v>0</v>
      </c>
    </row>
    <row r="1118" spans="1:19" ht="39.950000000000003" customHeight="1" x14ac:dyDescent="0.3">
      <c r="A1118" s="29">
        <f t="shared" si="102"/>
        <v>696</v>
      </c>
      <c r="B1118" s="29" t="s">
        <v>7654</v>
      </c>
      <c r="C1118" s="29" t="s">
        <v>7655</v>
      </c>
      <c r="D1118" s="4" t="s">
        <v>265</v>
      </c>
      <c r="E1118" s="30" t="s">
        <v>266</v>
      </c>
      <c r="F1118" s="29">
        <f t="shared" si="103"/>
        <v>1</v>
      </c>
      <c r="G1118" s="29" t="s">
        <v>803</v>
      </c>
      <c r="H1118" s="29" t="s">
        <v>296</v>
      </c>
      <c r="I1118" s="29" t="s">
        <v>7661</v>
      </c>
      <c r="J1118" s="29" t="s">
        <v>2857</v>
      </c>
      <c r="L1118" s="29" t="s">
        <v>312</v>
      </c>
      <c r="M1118" s="29">
        <f>IF(L1118="비해당","-",VLOOKUP(G1118,자격증backdata!A:E,3,0))</f>
        <v>1</v>
      </c>
      <c r="N1118" s="29" t="str">
        <f>IF(L1118="비해당","-",VLOOKUP(G1118,자격증backdata!A:E,5,0))</f>
        <v>한국사</v>
      </c>
      <c r="O1118" s="29">
        <f>IF(L1118="비해당","-",IF(M1118=1,VLOOKUP(G1118,자격증backdata!A:E,4,0),0))</f>
        <v>3</v>
      </c>
      <c r="P1118" s="29">
        <f t="shared" si="104"/>
        <v>3</v>
      </c>
      <c r="Q1118" s="29">
        <f t="shared" si="105"/>
        <v>5</v>
      </c>
      <c r="R1118" s="29">
        <f t="shared" si="106"/>
        <v>8</v>
      </c>
      <c r="S1118" s="29">
        <f t="shared" si="107"/>
        <v>0</v>
      </c>
    </row>
    <row r="1119" spans="1:19" ht="39.950000000000003" customHeight="1" x14ac:dyDescent="0.3">
      <c r="A1119" s="29">
        <f t="shared" si="102"/>
        <v>696</v>
      </c>
      <c r="B1119" s="29" t="s">
        <v>7654</v>
      </c>
      <c r="C1119" s="29" t="s">
        <v>7655</v>
      </c>
      <c r="D1119" s="4" t="s">
        <v>265</v>
      </c>
      <c r="E1119" s="30" t="s">
        <v>266</v>
      </c>
      <c r="F1119" s="29">
        <f t="shared" si="103"/>
        <v>2</v>
      </c>
      <c r="G1119" s="29" t="s">
        <v>458</v>
      </c>
      <c r="H1119" s="29" t="s">
        <v>459</v>
      </c>
      <c r="I1119" s="29" t="s">
        <v>7662</v>
      </c>
      <c r="J1119" s="29" t="s">
        <v>7663</v>
      </c>
      <c r="L1119" s="29" t="s">
        <v>312</v>
      </c>
      <c r="M1119" s="29">
        <f>IF(L1119="비해당","-",VLOOKUP(G1119,자격증backdata!A:E,3,0))</f>
        <v>1</v>
      </c>
      <c r="N1119" s="29" t="str">
        <f>IF(L1119="비해당","-",VLOOKUP(G1119,자격증backdata!A:E,5,0))</f>
        <v>국가기술</v>
      </c>
      <c r="O1119" s="29">
        <f>IF(L1119="비해당","-",IF(M1119=1,VLOOKUP(G1119,자격증backdata!A:E,4,0),0))</f>
        <v>5</v>
      </c>
      <c r="P1119" s="29">
        <f t="shared" si="104"/>
        <v>3</v>
      </c>
      <c r="Q1119" s="29">
        <f t="shared" si="105"/>
        <v>5</v>
      </c>
      <c r="R1119" s="29">
        <f t="shared" si="106"/>
        <v>8</v>
      </c>
      <c r="S1119" s="29">
        <f t="shared" si="107"/>
        <v>0</v>
      </c>
    </row>
    <row r="1120" spans="1:19" ht="39.950000000000003" customHeight="1" x14ac:dyDescent="0.3">
      <c r="A1120" s="4">
        <f t="shared" si="102"/>
        <v>697</v>
      </c>
      <c r="B1120" s="4" t="s">
        <v>7696</v>
      </c>
      <c r="C1120" s="4" t="s">
        <v>4560</v>
      </c>
      <c r="D1120" s="4" t="s">
        <v>265</v>
      </c>
      <c r="E1120" s="28" t="s">
        <v>266</v>
      </c>
      <c r="F1120" s="4">
        <f t="shared" si="103"/>
        <v>1</v>
      </c>
      <c r="G1120" s="4" t="s">
        <v>295</v>
      </c>
      <c r="H1120" s="4" t="s">
        <v>296</v>
      </c>
      <c r="I1120" s="4" t="s">
        <v>7702</v>
      </c>
      <c r="J1120" s="4" t="s">
        <v>298</v>
      </c>
      <c r="L1120" s="4" t="s">
        <v>312</v>
      </c>
      <c r="M1120" s="4">
        <f>IF(L1120="비해당","-",VLOOKUP(G1120,자격증backdata!A:E,3,0))</f>
        <v>1</v>
      </c>
      <c r="N1120" s="4" t="str">
        <f>IF(L1120="비해당","-",VLOOKUP(G1120,자격증backdata!A:E,5,0))</f>
        <v>한국사</v>
      </c>
      <c r="O1120" s="4">
        <f>IF(L1120="비해당","-",IF(M1120=1,VLOOKUP(G1120,자격증backdata!A:E,4,0),0))</f>
        <v>5</v>
      </c>
      <c r="P1120" s="4">
        <f t="shared" si="104"/>
        <v>5</v>
      </c>
      <c r="Q1120" s="4">
        <f t="shared" si="105"/>
        <v>5</v>
      </c>
      <c r="R1120" s="4">
        <f t="shared" si="106"/>
        <v>10</v>
      </c>
      <c r="S1120" s="4">
        <f t="shared" si="107"/>
        <v>0</v>
      </c>
    </row>
    <row r="1121" spans="1:19" ht="39.950000000000003" customHeight="1" x14ac:dyDescent="0.3">
      <c r="A1121" s="4">
        <f t="shared" si="102"/>
        <v>697</v>
      </c>
      <c r="B1121" s="4" t="s">
        <v>7696</v>
      </c>
      <c r="C1121" s="4" t="s">
        <v>4560</v>
      </c>
      <c r="D1121" s="4" t="s">
        <v>265</v>
      </c>
      <c r="E1121" s="28" t="s">
        <v>266</v>
      </c>
      <c r="F1121" s="4">
        <f t="shared" si="103"/>
        <v>2</v>
      </c>
      <c r="G1121" s="4" t="s">
        <v>458</v>
      </c>
      <c r="H1121" s="4" t="s">
        <v>459</v>
      </c>
      <c r="I1121" s="4" t="s">
        <v>7703</v>
      </c>
      <c r="J1121" s="4" t="s">
        <v>7592</v>
      </c>
      <c r="L1121" s="4" t="s">
        <v>312</v>
      </c>
      <c r="M1121" s="4">
        <f>IF(L1121="비해당","-",VLOOKUP(G1121,자격증backdata!A:E,3,0))</f>
        <v>1</v>
      </c>
      <c r="N1121" s="4" t="str">
        <f>IF(L1121="비해당","-",VLOOKUP(G1121,자격증backdata!A:E,5,0))</f>
        <v>국가기술</v>
      </c>
      <c r="O1121" s="4">
        <f>IF(L1121="비해당","-",IF(M1121=1,VLOOKUP(G1121,자격증backdata!A:E,4,0),0))</f>
        <v>5</v>
      </c>
      <c r="P1121" s="4">
        <f t="shared" si="104"/>
        <v>5</v>
      </c>
      <c r="Q1121" s="4">
        <f t="shared" si="105"/>
        <v>5</v>
      </c>
      <c r="R1121" s="4">
        <f t="shared" si="106"/>
        <v>10</v>
      </c>
      <c r="S1121" s="4">
        <f t="shared" si="107"/>
        <v>0</v>
      </c>
    </row>
    <row r="1122" spans="1:19" ht="39.950000000000003" customHeight="1" x14ac:dyDescent="0.3">
      <c r="A1122" s="29">
        <f t="shared" si="102"/>
        <v>698</v>
      </c>
      <c r="B1122" s="29" t="s">
        <v>7743</v>
      </c>
      <c r="C1122" s="29" t="s">
        <v>7744</v>
      </c>
      <c r="D1122" s="4" t="s">
        <v>265</v>
      </c>
      <c r="E1122" s="30" t="s">
        <v>266</v>
      </c>
      <c r="F1122" s="29">
        <f t="shared" si="103"/>
        <v>1</v>
      </c>
      <c r="G1122" s="29" t="s">
        <v>803</v>
      </c>
      <c r="H1122" s="29" t="s">
        <v>296</v>
      </c>
      <c r="I1122" s="29" t="s">
        <v>7751</v>
      </c>
      <c r="J1122" s="29" t="s">
        <v>370</v>
      </c>
      <c r="L1122" s="29" t="s">
        <v>312</v>
      </c>
      <c r="M1122" s="29">
        <f>IF(L1122="비해당","-",VLOOKUP(G1122,자격증backdata!A:E,3,0))</f>
        <v>1</v>
      </c>
      <c r="N1122" s="29" t="str">
        <f>IF(L1122="비해당","-",VLOOKUP(G1122,자격증backdata!A:E,5,0))</f>
        <v>한국사</v>
      </c>
      <c r="O1122" s="29">
        <f>IF(L1122="비해당","-",IF(M1122=1,VLOOKUP(G1122,자격증backdata!A:E,4,0),0))</f>
        <v>3</v>
      </c>
      <c r="P1122" s="29">
        <f t="shared" si="104"/>
        <v>3</v>
      </c>
      <c r="Q1122" s="29">
        <f t="shared" si="105"/>
        <v>0</v>
      </c>
      <c r="R1122" s="29">
        <f t="shared" si="106"/>
        <v>3</v>
      </c>
      <c r="S1122" s="29">
        <f t="shared" si="107"/>
        <v>0</v>
      </c>
    </row>
    <row r="1123" spans="1:19" ht="39.950000000000003" customHeight="1" x14ac:dyDescent="0.3">
      <c r="A1123" s="4">
        <f t="shared" si="102"/>
        <v>699</v>
      </c>
      <c r="B1123" s="4" t="s">
        <v>7752</v>
      </c>
      <c r="C1123" s="4" t="s">
        <v>5146</v>
      </c>
      <c r="D1123" s="4" t="s">
        <v>265</v>
      </c>
      <c r="E1123" s="28" t="s">
        <v>266</v>
      </c>
      <c r="F1123" s="4">
        <f t="shared" si="103"/>
        <v>1</v>
      </c>
      <c r="G1123" s="4" t="s">
        <v>458</v>
      </c>
      <c r="H1123" s="4" t="s">
        <v>459</v>
      </c>
      <c r="I1123" s="4" t="s">
        <v>7758</v>
      </c>
      <c r="J1123" s="4" t="s">
        <v>4341</v>
      </c>
      <c r="L1123" s="4" t="s">
        <v>312</v>
      </c>
      <c r="M1123" s="4">
        <f>IF(L1123="비해당","-",VLOOKUP(G1123,자격증backdata!A:E,3,0))</f>
        <v>1</v>
      </c>
      <c r="N1123" s="4" t="str">
        <f>IF(L1123="비해당","-",VLOOKUP(G1123,자격증backdata!A:E,5,0))</f>
        <v>국가기술</v>
      </c>
      <c r="O1123" s="4">
        <f>IF(L1123="비해당","-",IF(M1123=1,VLOOKUP(G1123,자격증backdata!A:E,4,0),0))</f>
        <v>5</v>
      </c>
      <c r="P1123" s="4">
        <f t="shared" si="104"/>
        <v>5</v>
      </c>
      <c r="Q1123" s="4">
        <f t="shared" si="105"/>
        <v>5</v>
      </c>
      <c r="R1123" s="4">
        <f t="shared" si="106"/>
        <v>10</v>
      </c>
      <c r="S1123" s="4">
        <f t="shared" si="107"/>
        <v>0</v>
      </c>
    </row>
    <row r="1124" spans="1:19" ht="39.950000000000003" customHeight="1" x14ac:dyDescent="0.3">
      <c r="A1124" s="4">
        <f t="shared" si="102"/>
        <v>699</v>
      </c>
      <c r="B1124" s="4" t="s">
        <v>7752</v>
      </c>
      <c r="C1124" s="4" t="s">
        <v>5146</v>
      </c>
      <c r="D1124" s="4" t="s">
        <v>265</v>
      </c>
      <c r="E1124" s="28" t="s">
        <v>266</v>
      </c>
      <c r="F1124" s="4">
        <f t="shared" si="103"/>
        <v>2</v>
      </c>
      <c r="G1124" s="4" t="s">
        <v>295</v>
      </c>
      <c r="H1124" s="4" t="s">
        <v>296</v>
      </c>
      <c r="I1124" s="4" t="s">
        <v>7759</v>
      </c>
      <c r="J1124" s="4" t="s">
        <v>7760</v>
      </c>
      <c r="L1124" s="4" t="s">
        <v>312</v>
      </c>
      <c r="M1124" s="4">
        <f>IF(L1124="비해당","-",VLOOKUP(G1124,자격증backdata!A:E,3,0))</f>
        <v>1</v>
      </c>
      <c r="N1124" s="4" t="str">
        <f>IF(L1124="비해당","-",VLOOKUP(G1124,자격증backdata!A:E,5,0))</f>
        <v>한국사</v>
      </c>
      <c r="O1124" s="4">
        <f>IF(L1124="비해당","-",IF(M1124=1,VLOOKUP(G1124,자격증backdata!A:E,4,0),0))</f>
        <v>5</v>
      </c>
      <c r="P1124" s="4">
        <f t="shared" si="104"/>
        <v>5</v>
      </c>
      <c r="Q1124" s="4">
        <f t="shared" si="105"/>
        <v>5</v>
      </c>
      <c r="R1124" s="4">
        <f t="shared" si="106"/>
        <v>10</v>
      </c>
      <c r="S1124" s="4">
        <f t="shared" si="107"/>
        <v>0</v>
      </c>
    </row>
    <row r="1125" spans="1:19" ht="39.950000000000003" customHeight="1" x14ac:dyDescent="0.3">
      <c r="A1125" s="29">
        <f t="shared" si="102"/>
        <v>700</v>
      </c>
      <c r="B1125" s="29" t="s">
        <v>7769</v>
      </c>
      <c r="C1125" s="29" t="s">
        <v>7770</v>
      </c>
      <c r="D1125" s="4" t="s">
        <v>265</v>
      </c>
      <c r="E1125" s="30" t="s">
        <v>266</v>
      </c>
      <c r="F1125" s="29">
        <f t="shared" si="103"/>
        <v>1</v>
      </c>
      <c r="G1125" s="29" t="s">
        <v>11687</v>
      </c>
      <c r="H1125" s="29" t="s">
        <v>277</v>
      </c>
      <c r="I1125" s="29" t="s">
        <v>277</v>
      </c>
      <c r="J1125" s="29" t="s">
        <v>277</v>
      </c>
      <c r="L1125" s="29" t="s">
        <v>312</v>
      </c>
      <c r="M1125" s="29">
        <f>IF(L1125="비해당","-",VLOOKUP(G1125,자격증backdata!A:E,3,0))</f>
        <v>0</v>
      </c>
      <c r="N1125" s="29" t="str">
        <f>IF(L1125="비해당","-",VLOOKUP(G1125,자격증backdata!A:E,5,0))</f>
        <v>-</v>
      </c>
      <c r="O1125" s="29">
        <f>IF(L1125="비해당","-",IF(M1125=1,VLOOKUP(G1125,자격증backdata!A:E,4,0),0))</f>
        <v>0</v>
      </c>
      <c r="P1125" s="29">
        <f t="shared" si="104"/>
        <v>0</v>
      </c>
      <c r="Q1125" s="29">
        <f t="shared" si="105"/>
        <v>0</v>
      </c>
      <c r="R1125" s="29">
        <f t="shared" si="106"/>
        <v>0</v>
      </c>
      <c r="S1125" s="29">
        <f t="shared" si="107"/>
        <v>0</v>
      </c>
    </row>
    <row r="1126" spans="1:19" ht="39.950000000000003" customHeight="1" x14ac:dyDescent="0.3">
      <c r="A1126" s="4">
        <f t="shared" si="102"/>
        <v>701</v>
      </c>
      <c r="B1126" s="4" t="s">
        <v>7887</v>
      </c>
      <c r="C1126" s="4" t="s">
        <v>7888</v>
      </c>
      <c r="D1126" s="4" t="s">
        <v>265</v>
      </c>
      <c r="E1126" s="28" t="s">
        <v>266</v>
      </c>
      <c r="F1126" s="4">
        <f t="shared" si="103"/>
        <v>1</v>
      </c>
      <c r="G1126" s="4" t="s">
        <v>7122</v>
      </c>
      <c r="H1126" s="4" t="s">
        <v>594</v>
      </c>
      <c r="I1126" s="4" t="s">
        <v>7899</v>
      </c>
      <c r="J1126" s="4" t="s">
        <v>4490</v>
      </c>
      <c r="L1126" s="4" t="s">
        <v>312</v>
      </c>
      <c r="M1126" s="4">
        <f>IF(L1126="비해당","-",VLOOKUP(G1126,자격증backdata!A:E,3,0))</f>
        <v>0</v>
      </c>
      <c r="N1126" s="4" t="str">
        <f>IF(L1126="비해당","-",VLOOKUP(G1126,자격증backdata!A:E,5,0))</f>
        <v>-</v>
      </c>
      <c r="O1126" s="4">
        <f>IF(L1126="비해당","-",IF(M1126=1,VLOOKUP(G1126,자격증backdata!A:E,4,0),0))</f>
        <v>0</v>
      </c>
      <c r="P1126" s="4">
        <f t="shared" si="104"/>
        <v>0</v>
      </c>
      <c r="Q1126" s="4">
        <f t="shared" si="105"/>
        <v>0</v>
      </c>
      <c r="R1126" s="4">
        <f t="shared" si="106"/>
        <v>0</v>
      </c>
      <c r="S1126" s="4">
        <f t="shared" si="107"/>
        <v>0</v>
      </c>
    </row>
    <row r="1127" spans="1:19" ht="39.950000000000003" customHeight="1" x14ac:dyDescent="0.3">
      <c r="A1127" s="4">
        <f t="shared" si="102"/>
        <v>701</v>
      </c>
      <c r="B1127" s="4" t="s">
        <v>7887</v>
      </c>
      <c r="C1127" s="4" t="s">
        <v>7888</v>
      </c>
      <c r="D1127" s="4" t="s">
        <v>265</v>
      </c>
      <c r="E1127" s="28" t="s">
        <v>266</v>
      </c>
      <c r="F1127" s="4">
        <f t="shared" si="103"/>
        <v>2</v>
      </c>
      <c r="G1127" s="4" t="s">
        <v>7900</v>
      </c>
      <c r="H1127" s="4" t="s">
        <v>7901</v>
      </c>
      <c r="I1127" s="4" t="s">
        <v>7902</v>
      </c>
      <c r="J1127" s="4" t="s">
        <v>7903</v>
      </c>
      <c r="L1127" s="4" t="s">
        <v>312</v>
      </c>
      <c r="M1127" s="4">
        <f>IF(L1127="비해당","-",VLOOKUP(G1127,자격증backdata!A:E,3,0))</f>
        <v>0</v>
      </c>
      <c r="N1127" s="4" t="str">
        <f>IF(L1127="비해당","-",VLOOKUP(G1127,자격증backdata!A:E,5,0))</f>
        <v>-</v>
      </c>
      <c r="O1127" s="4">
        <f>IF(L1127="비해당","-",IF(M1127=1,VLOOKUP(G1127,자격증backdata!A:E,4,0),0))</f>
        <v>0</v>
      </c>
      <c r="P1127" s="4">
        <f t="shared" si="104"/>
        <v>0</v>
      </c>
      <c r="Q1127" s="4">
        <f t="shared" si="105"/>
        <v>0</v>
      </c>
      <c r="R1127" s="4">
        <f t="shared" si="106"/>
        <v>0</v>
      </c>
      <c r="S1127" s="4">
        <f t="shared" si="107"/>
        <v>0</v>
      </c>
    </row>
    <row r="1128" spans="1:19" ht="39.950000000000003" customHeight="1" x14ac:dyDescent="0.3">
      <c r="A1128" s="29">
        <f t="shared" si="102"/>
        <v>702</v>
      </c>
      <c r="B1128" s="29" t="s">
        <v>7913</v>
      </c>
      <c r="C1128" s="29" t="s">
        <v>1577</v>
      </c>
      <c r="D1128" s="4" t="s">
        <v>265</v>
      </c>
      <c r="E1128" s="30" t="s">
        <v>266</v>
      </c>
      <c r="F1128" s="29">
        <f t="shared" si="103"/>
        <v>1</v>
      </c>
      <c r="G1128" s="29" t="s">
        <v>295</v>
      </c>
      <c r="H1128" s="29" t="s">
        <v>296</v>
      </c>
      <c r="I1128" s="29" t="s">
        <v>7918</v>
      </c>
      <c r="J1128" s="29" t="s">
        <v>2135</v>
      </c>
      <c r="L1128" s="29" t="s">
        <v>312</v>
      </c>
      <c r="M1128" s="29">
        <f>IF(L1128="비해당","-",VLOOKUP(G1128,자격증backdata!A:E,3,0))</f>
        <v>1</v>
      </c>
      <c r="N1128" s="29" t="str">
        <f>IF(L1128="비해당","-",VLOOKUP(G1128,자격증backdata!A:E,5,0))</f>
        <v>한국사</v>
      </c>
      <c r="O1128" s="29">
        <f>IF(L1128="비해당","-",IF(M1128=1,VLOOKUP(G1128,자격증backdata!A:E,4,0),0))</f>
        <v>5</v>
      </c>
      <c r="P1128" s="29">
        <f t="shared" si="104"/>
        <v>5</v>
      </c>
      <c r="Q1128" s="29">
        <f t="shared" si="105"/>
        <v>5</v>
      </c>
      <c r="R1128" s="29">
        <f t="shared" si="106"/>
        <v>10</v>
      </c>
      <c r="S1128" s="29">
        <f t="shared" si="107"/>
        <v>0</v>
      </c>
    </row>
    <row r="1129" spans="1:19" ht="39.950000000000003" customHeight="1" x14ac:dyDescent="0.3">
      <c r="A1129" s="29">
        <f t="shared" si="102"/>
        <v>702</v>
      </c>
      <c r="B1129" s="29" t="s">
        <v>7913</v>
      </c>
      <c r="C1129" s="29" t="s">
        <v>1577</v>
      </c>
      <c r="D1129" s="4" t="s">
        <v>265</v>
      </c>
      <c r="E1129" s="30" t="s">
        <v>266</v>
      </c>
      <c r="F1129" s="29">
        <f t="shared" si="103"/>
        <v>2</v>
      </c>
      <c r="G1129" s="29" t="s">
        <v>458</v>
      </c>
      <c r="H1129" s="29" t="s">
        <v>459</v>
      </c>
      <c r="I1129" s="29" t="s">
        <v>7919</v>
      </c>
      <c r="J1129" s="29" t="s">
        <v>7920</v>
      </c>
      <c r="L1129" s="29" t="s">
        <v>312</v>
      </c>
      <c r="M1129" s="29">
        <f>IF(L1129="비해당","-",VLOOKUP(G1129,자격증backdata!A:E,3,0))</f>
        <v>1</v>
      </c>
      <c r="N1129" s="29" t="str">
        <f>IF(L1129="비해당","-",VLOOKUP(G1129,자격증backdata!A:E,5,0))</f>
        <v>국가기술</v>
      </c>
      <c r="O1129" s="29">
        <f>IF(L1129="비해당","-",IF(M1129=1,VLOOKUP(G1129,자격증backdata!A:E,4,0),0))</f>
        <v>5</v>
      </c>
      <c r="P1129" s="29">
        <f t="shared" si="104"/>
        <v>5</v>
      </c>
      <c r="Q1129" s="29">
        <f t="shared" si="105"/>
        <v>5</v>
      </c>
      <c r="R1129" s="29">
        <f t="shared" si="106"/>
        <v>10</v>
      </c>
      <c r="S1129" s="29">
        <f t="shared" si="107"/>
        <v>0</v>
      </c>
    </row>
    <row r="1130" spans="1:19" ht="39.950000000000003" customHeight="1" x14ac:dyDescent="0.3">
      <c r="A1130" s="4">
        <f t="shared" si="102"/>
        <v>703</v>
      </c>
      <c r="B1130" s="4" t="s">
        <v>7921</v>
      </c>
      <c r="C1130" s="4" t="s">
        <v>7922</v>
      </c>
      <c r="D1130" s="4" t="s">
        <v>265</v>
      </c>
      <c r="E1130" s="28" t="s">
        <v>266</v>
      </c>
      <c r="F1130" s="4">
        <f t="shared" si="103"/>
        <v>1</v>
      </c>
      <c r="G1130" s="4" t="s">
        <v>458</v>
      </c>
      <c r="H1130" s="4" t="s">
        <v>459</v>
      </c>
      <c r="I1130" s="4" t="s">
        <v>7928</v>
      </c>
      <c r="J1130" s="4" t="s">
        <v>4912</v>
      </c>
      <c r="L1130" s="4" t="s">
        <v>312</v>
      </c>
      <c r="M1130" s="4">
        <f>IF(L1130="비해당","-",VLOOKUP(G1130,자격증backdata!A:E,3,0))</f>
        <v>1</v>
      </c>
      <c r="N1130" s="4" t="str">
        <f>IF(L1130="비해당","-",VLOOKUP(G1130,자격증backdata!A:E,5,0))</f>
        <v>국가기술</v>
      </c>
      <c r="O1130" s="4">
        <f>IF(L1130="비해당","-",IF(M1130=1,VLOOKUP(G1130,자격증backdata!A:E,4,0),0))</f>
        <v>5</v>
      </c>
      <c r="P1130" s="4">
        <f t="shared" si="104"/>
        <v>5</v>
      </c>
      <c r="Q1130" s="4">
        <f t="shared" si="105"/>
        <v>5</v>
      </c>
      <c r="R1130" s="4">
        <f t="shared" si="106"/>
        <v>10</v>
      </c>
      <c r="S1130" s="4">
        <f t="shared" si="107"/>
        <v>0</v>
      </c>
    </row>
    <row r="1131" spans="1:19" ht="39.950000000000003" customHeight="1" x14ac:dyDescent="0.3">
      <c r="A1131" s="4">
        <f t="shared" si="102"/>
        <v>703</v>
      </c>
      <c r="B1131" s="4" t="s">
        <v>7921</v>
      </c>
      <c r="C1131" s="4" t="s">
        <v>7922</v>
      </c>
      <c r="D1131" s="4" t="s">
        <v>265</v>
      </c>
      <c r="E1131" s="28" t="s">
        <v>266</v>
      </c>
      <c r="F1131" s="4">
        <f t="shared" si="103"/>
        <v>2</v>
      </c>
      <c r="G1131" s="4" t="s">
        <v>295</v>
      </c>
      <c r="H1131" s="4" t="s">
        <v>296</v>
      </c>
      <c r="I1131" s="4" t="s">
        <v>7929</v>
      </c>
      <c r="J1131" s="4" t="s">
        <v>1603</v>
      </c>
      <c r="L1131" s="4" t="s">
        <v>312</v>
      </c>
      <c r="M1131" s="4">
        <f>IF(L1131="비해당","-",VLOOKUP(G1131,자격증backdata!A:E,3,0))</f>
        <v>1</v>
      </c>
      <c r="N1131" s="4" t="str">
        <f>IF(L1131="비해당","-",VLOOKUP(G1131,자격증backdata!A:E,5,0))</f>
        <v>한국사</v>
      </c>
      <c r="O1131" s="4">
        <f>IF(L1131="비해당","-",IF(M1131=1,VLOOKUP(G1131,자격증backdata!A:E,4,0),0))</f>
        <v>5</v>
      </c>
      <c r="P1131" s="4">
        <f t="shared" si="104"/>
        <v>5</v>
      </c>
      <c r="Q1131" s="4">
        <f t="shared" si="105"/>
        <v>5</v>
      </c>
      <c r="R1131" s="4">
        <f t="shared" si="106"/>
        <v>10</v>
      </c>
      <c r="S1131" s="4">
        <f t="shared" si="107"/>
        <v>0</v>
      </c>
    </row>
    <row r="1132" spans="1:19" ht="39.950000000000003" customHeight="1" x14ac:dyDescent="0.3">
      <c r="A1132" s="29">
        <f t="shared" si="102"/>
        <v>704</v>
      </c>
      <c r="B1132" s="29" t="s">
        <v>7959</v>
      </c>
      <c r="C1132" s="29" t="s">
        <v>7960</v>
      </c>
      <c r="D1132" s="4" t="s">
        <v>265</v>
      </c>
      <c r="E1132" s="30" t="s">
        <v>266</v>
      </c>
      <c r="F1132" s="29">
        <f t="shared" si="103"/>
        <v>1</v>
      </c>
      <c r="G1132" s="29" t="s">
        <v>7965</v>
      </c>
      <c r="H1132" s="29" t="s">
        <v>7966</v>
      </c>
      <c r="I1132" s="29" t="s">
        <v>7967</v>
      </c>
      <c r="J1132" s="29" t="s">
        <v>1166</v>
      </c>
      <c r="L1132" s="29" t="s">
        <v>312</v>
      </c>
      <c r="M1132" s="29">
        <f>IF(L1132="비해당","-",VLOOKUP(G1132,자격증backdata!A:E,3,0))</f>
        <v>0</v>
      </c>
      <c r="N1132" s="29" t="str">
        <f>IF(L1132="비해당","-",VLOOKUP(G1132,자격증backdata!A:E,5,0))</f>
        <v>-</v>
      </c>
      <c r="O1132" s="29">
        <f>IF(L1132="비해당","-",IF(M1132=1,VLOOKUP(G1132,자격증backdata!A:E,4,0),0))</f>
        <v>0</v>
      </c>
      <c r="P1132" s="29">
        <f t="shared" si="104"/>
        <v>0</v>
      </c>
      <c r="Q1132" s="29">
        <f t="shared" si="105"/>
        <v>0</v>
      </c>
      <c r="R1132" s="29">
        <f t="shared" si="106"/>
        <v>0</v>
      </c>
      <c r="S1132" s="29">
        <f t="shared" si="107"/>
        <v>0</v>
      </c>
    </row>
    <row r="1133" spans="1:19" ht="39.950000000000003" customHeight="1" x14ac:dyDescent="0.3">
      <c r="A1133" s="29">
        <f t="shared" si="102"/>
        <v>704</v>
      </c>
      <c r="B1133" s="29" t="s">
        <v>7959</v>
      </c>
      <c r="C1133" s="29" t="s">
        <v>7960</v>
      </c>
      <c r="D1133" s="4" t="s">
        <v>265</v>
      </c>
      <c r="E1133" s="30" t="s">
        <v>266</v>
      </c>
      <c r="F1133" s="29">
        <f t="shared" si="103"/>
        <v>2</v>
      </c>
      <c r="G1133" s="29" t="s">
        <v>1686</v>
      </c>
      <c r="H1133" s="29" t="s">
        <v>459</v>
      </c>
      <c r="I1133" s="29" t="s">
        <v>7968</v>
      </c>
      <c r="J1133" s="29" t="s">
        <v>7969</v>
      </c>
      <c r="L1133" s="29" t="s">
        <v>312</v>
      </c>
      <c r="M1133" s="29">
        <f>IF(L1133="비해당","-",VLOOKUP(G1133,자격증backdata!A:E,3,0))</f>
        <v>0</v>
      </c>
      <c r="N1133" s="29" t="str">
        <f>IF(L1133="비해당","-",VLOOKUP(G1133,자격증backdata!A:E,5,0))</f>
        <v>-</v>
      </c>
      <c r="O1133" s="29">
        <f>IF(L1133="비해당","-",IF(M1133=1,VLOOKUP(G1133,자격증backdata!A:E,4,0),0))</f>
        <v>0</v>
      </c>
      <c r="P1133" s="29">
        <f t="shared" si="104"/>
        <v>0</v>
      </c>
      <c r="Q1133" s="29">
        <f t="shared" si="105"/>
        <v>0</v>
      </c>
      <c r="R1133" s="29">
        <f t="shared" si="106"/>
        <v>0</v>
      </c>
      <c r="S1133" s="29">
        <f t="shared" si="107"/>
        <v>0</v>
      </c>
    </row>
    <row r="1134" spans="1:19" ht="39.950000000000003" customHeight="1" x14ac:dyDescent="0.3">
      <c r="A1134" s="4">
        <f t="shared" si="102"/>
        <v>705</v>
      </c>
      <c r="B1134" s="4" t="s">
        <v>7987</v>
      </c>
      <c r="C1134" s="4" t="s">
        <v>7988</v>
      </c>
      <c r="D1134" s="4" t="s">
        <v>265</v>
      </c>
      <c r="E1134" s="28" t="s">
        <v>266</v>
      </c>
      <c r="F1134" s="4">
        <f t="shared" si="103"/>
        <v>1</v>
      </c>
      <c r="G1134" s="4" t="s">
        <v>780</v>
      </c>
      <c r="H1134" s="4" t="s">
        <v>572</v>
      </c>
      <c r="I1134" s="4" t="s">
        <v>7994</v>
      </c>
      <c r="J1134" s="4" t="s">
        <v>1419</v>
      </c>
      <c r="L1134" s="4" t="s">
        <v>312</v>
      </c>
      <c r="M1134" s="4">
        <f>IF(L1134="비해당","-",VLOOKUP(G1134,자격증backdata!A:E,3,0))</f>
        <v>1</v>
      </c>
      <c r="N1134" s="4" t="str">
        <f>IF(L1134="비해당","-",VLOOKUP(G1134,자격증backdata!A:E,5,0))</f>
        <v>국가기술</v>
      </c>
      <c r="O1134" s="4">
        <f>IF(L1134="비해당","-",IF(M1134=1,VLOOKUP(G1134,자격증backdata!A:E,4,0),0))</f>
        <v>3</v>
      </c>
      <c r="P1134" s="4">
        <f t="shared" si="104"/>
        <v>0</v>
      </c>
      <c r="Q1134" s="4">
        <f t="shared" si="105"/>
        <v>5</v>
      </c>
      <c r="R1134" s="4">
        <f t="shared" si="106"/>
        <v>5</v>
      </c>
      <c r="S1134" s="4">
        <f t="shared" si="107"/>
        <v>0</v>
      </c>
    </row>
    <row r="1135" spans="1:19" ht="39.950000000000003" customHeight="1" x14ac:dyDescent="0.3">
      <c r="A1135" s="4">
        <f t="shared" si="102"/>
        <v>705</v>
      </c>
      <c r="B1135" s="4" t="s">
        <v>7987</v>
      </c>
      <c r="C1135" s="4" t="s">
        <v>7988</v>
      </c>
      <c r="D1135" s="4" t="s">
        <v>265</v>
      </c>
      <c r="E1135" s="28" t="s">
        <v>266</v>
      </c>
      <c r="F1135" s="4">
        <f t="shared" si="103"/>
        <v>2</v>
      </c>
      <c r="G1135" s="4" t="s">
        <v>458</v>
      </c>
      <c r="H1135" s="4" t="s">
        <v>459</v>
      </c>
      <c r="I1135" s="4" t="s">
        <v>7995</v>
      </c>
      <c r="J1135" s="4" t="s">
        <v>6235</v>
      </c>
      <c r="L1135" s="4" t="s">
        <v>312</v>
      </c>
      <c r="M1135" s="4">
        <f>IF(L1135="비해당","-",VLOOKUP(G1135,자격증backdata!A:E,3,0))</f>
        <v>1</v>
      </c>
      <c r="N1135" s="4" t="str">
        <f>IF(L1135="비해당","-",VLOOKUP(G1135,자격증backdata!A:E,5,0))</f>
        <v>국가기술</v>
      </c>
      <c r="O1135" s="4">
        <f>IF(L1135="비해당","-",IF(M1135=1,VLOOKUP(G1135,자격증backdata!A:E,4,0),0))</f>
        <v>5</v>
      </c>
      <c r="P1135" s="4">
        <f t="shared" si="104"/>
        <v>0</v>
      </c>
      <c r="Q1135" s="4">
        <f t="shared" si="105"/>
        <v>5</v>
      </c>
      <c r="R1135" s="4">
        <f t="shared" si="106"/>
        <v>5</v>
      </c>
      <c r="S1135" s="4">
        <f t="shared" si="107"/>
        <v>0</v>
      </c>
    </row>
    <row r="1136" spans="1:19" ht="39.950000000000003" customHeight="1" x14ac:dyDescent="0.3">
      <c r="A1136" s="29">
        <f t="shared" si="102"/>
        <v>706</v>
      </c>
      <c r="B1136" s="29" t="s">
        <v>8006</v>
      </c>
      <c r="C1136" s="29" t="s">
        <v>8007</v>
      </c>
      <c r="D1136" s="4" t="s">
        <v>265</v>
      </c>
      <c r="E1136" s="30" t="s">
        <v>266</v>
      </c>
      <c r="F1136" s="29">
        <f t="shared" si="103"/>
        <v>1</v>
      </c>
      <c r="G1136" s="29" t="s">
        <v>568</v>
      </c>
      <c r="H1136" s="29" t="s">
        <v>459</v>
      </c>
      <c r="I1136" s="29" t="s">
        <v>8012</v>
      </c>
      <c r="J1136" s="29" t="s">
        <v>5291</v>
      </c>
      <c r="L1136" s="29" t="s">
        <v>312</v>
      </c>
      <c r="M1136" s="29">
        <f>IF(L1136="비해당","-",VLOOKUP(G1136,자격증backdata!A:E,3,0))</f>
        <v>1</v>
      </c>
      <c r="N1136" s="29" t="str">
        <f>IF(L1136="비해당","-",VLOOKUP(G1136,자격증backdata!A:E,5,0))</f>
        <v>국가기술</v>
      </c>
      <c r="O1136" s="29">
        <f>IF(L1136="비해당","-",IF(M1136=1,VLOOKUP(G1136,자격증backdata!A:E,4,0),0))</f>
        <v>3</v>
      </c>
      <c r="P1136" s="29">
        <f t="shared" si="104"/>
        <v>5</v>
      </c>
      <c r="Q1136" s="29">
        <f t="shared" si="105"/>
        <v>3</v>
      </c>
      <c r="R1136" s="29">
        <f t="shared" si="106"/>
        <v>8</v>
      </c>
      <c r="S1136" s="29">
        <f t="shared" si="107"/>
        <v>0</v>
      </c>
    </row>
    <row r="1137" spans="1:19" ht="39.950000000000003" customHeight="1" x14ac:dyDescent="0.3">
      <c r="A1137" s="29">
        <f t="shared" si="102"/>
        <v>706</v>
      </c>
      <c r="B1137" s="29" t="s">
        <v>8006</v>
      </c>
      <c r="C1137" s="29" t="s">
        <v>8007</v>
      </c>
      <c r="D1137" s="4" t="s">
        <v>265</v>
      </c>
      <c r="E1137" s="30" t="s">
        <v>266</v>
      </c>
      <c r="F1137" s="29">
        <f t="shared" si="103"/>
        <v>2</v>
      </c>
      <c r="G1137" s="29" t="s">
        <v>295</v>
      </c>
      <c r="H1137" s="29" t="s">
        <v>296</v>
      </c>
      <c r="I1137" s="29" t="s">
        <v>8013</v>
      </c>
      <c r="J1137" s="29" t="s">
        <v>463</v>
      </c>
      <c r="L1137" s="29" t="s">
        <v>312</v>
      </c>
      <c r="M1137" s="29">
        <f>IF(L1137="비해당","-",VLOOKUP(G1137,자격증backdata!A:E,3,0))</f>
        <v>1</v>
      </c>
      <c r="N1137" s="29" t="str">
        <f>IF(L1137="비해당","-",VLOOKUP(G1137,자격증backdata!A:E,5,0))</f>
        <v>한국사</v>
      </c>
      <c r="O1137" s="29">
        <f>IF(L1137="비해당","-",IF(M1137=1,VLOOKUP(G1137,자격증backdata!A:E,4,0),0))</f>
        <v>5</v>
      </c>
      <c r="P1137" s="29">
        <f t="shared" si="104"/>
        <v>5</v>
      </c>
      <c r="Q1137" s="29">
        <f t="shared" si="105"/>
        <v>3</v>
      </c>
      <c r="R1137" s="29">
        <f t="shared" si="106"/>
        <v>8</v>
      </c>
      <c r="S1137" s="29">
        <f t="shared" si="107"/>
        <v>0</v>
      </c>
    </row>
    <row r="1138" spans="1:19" ht="39.950000000000003" customHeight="1" x14ac:dyDescent="0.3">
      <c r="A1138" s="4">
        <f t="shared" si="102"/>
        <v>707</v>
      </c>
      <c r="B1138" s="4" t="s">
        <v>8023</v>
      </c>
      <c r="C1138" s="4" t="s">
        <v>8024</v>
      </c>
      <c r="D1138" s="4" t="s">
        <v>265</v>
      </c>
      <c r="E1138" s="28" t="s">
        <v>266</v>
      </c>
      <c r="F1138" s="4">
        <f t="shared" si="103"/>
        <v>1</v>
      </c>
      <c r="G1138" s="4" t="s">
        <v>3501</v>
      </c>
      <c r="H1138" s="4" t="s">
        <v>8029</v>
      </c>
      <c r="I1138" s="4" t="s">
        <v>8030</v>
      </c>
      <c r="J1138" s="4" t="s">
        <v>5831</v>
      </c>
      <c r="L1138" s="4" t="s">
        <v>312</v>
      </c>
      <c r="M1138" s="4">
        <f>IF(L1138="비해당","-",VLOOKUP(G1138,자격증backdata!A:E,3,0))</f>
        <v>0</v>
      </c>
      <c r="N1138" s="4" t="str">
        <f>IF(L1138="비해당","-",VLOOKUP(G1138,자격증backdata!A:E,5,0))</f>
        <v>-</v>
      </c>
      <c r="O1138" s="4">
        <f>IF(L1138="비해당","-",IF(M1138=1,VLOOKUP(G1138,자격증backdata!A:E,4,0),0))</f>
        <v>0</v>
      </c>
      <c r="P1138" s="4">
        <f t="shared" si="104"/>
        <v>0</v>
      </c>
      <c r="Q1138" s="4">
        <f t="shared" si="105"/>
        <v>0</v>
      </c>
      <c r="R1138" s="4">
        <f t="shared" si="106"/>
        <v>0</v>
      </c>
      <c r="S1138" s="4">
        <f t="shared" si="107"/>
        <v>0</v>
      </c>
    </row>
    <row r="1139" spans="1:19" ht="39.950000000000003" customHeight="1" x14ac:dyDescent="0.3">
      <c r="A1139" s="4">
        <f t="shared" si="102"/>
        <v>707</v>
      </c>
      <c r="B1139" s="4" t="s">
        <v>8023</v>
      </c>
      <c r="C1139" s="4" t="s">
        <v>8024</v>
      </c>
      <c r="D1139" s="4" t="s">
        <v>265</v>
      </c>
      <c r="E1139" s="28" t="s">
        <v>266</v>
      </c>
      <c r="F1139" s="4">
        <f t="shared" si="103"/>
        <v>2</v>
      </c>
      <c r="G1139" s="4" t="s">
        <v>8031</v>
      </c>
      <c r="H1139" s="4" t="s">
        <v>8032</v>
      </c>
      <c r="I1139" s="4" t="s">
        <v>8033</v>
      </c>
      <c r="J1139" s="4" t="s">
        <v>8034</v>
      </c>
      <c r="L1139" s="4" t="s">
        <v>312</v>
      </c>
      <c r="M1139" s="4">
        <f>IF(L1139="비해당","-",VLOOKUP(G1139,자격증backdata!A:E,3,0))</f>
        <v>0</v>
      </c>
      <c r="N1139" s="4" t="str">
        <f>IF(L1139="비해당","-",VLOOKUP(G1139,자격증backdata!A:E,5,0))</f>
        <v>-</v>
      </c>
      <c r="O1139" s="4">
        <f>IF(L1139="비해당","-",IF(M1139=1,VLOOKUP(G1139,자격증backdata!A:E,4,0),0))</f>
        <v>0</v>
      </c>
      <c r="P1139" s="4">
        <f t="shared" si="104"/>
        <v>0</v>
      </c>
      <c r="Q1139" s="4">
        <f t="shared" si="105"/>
        <v>0</v>
      </c>
      <c r="R1139" s="4">
        <f t="shared" si="106"/>
        <v>0</v>
      </c>
      <c r="S1139" s="4">
        <f t="shared" si="107"/>
        <v>0</v>
      </c>
    </row>
    <row r="1140" spans="1:19" ht="39.950000000000003" customHeight="1" x14ac:dyDescent="0.3">
      <c r="A1140" s="29">
        <f t="shared" si="102"/>
        <v>708</v>
      </c>
      <c r="B1140" s="29" t="s">
        <v>8064</v>
      </c>
      <c r="C1140" s="29" t="s">
        <v>8065</v>
      </c>
      <c r="D1140" s="4" t="s">
        <v>265</v>
      </c>
      <c r="E1140" s="30" t="s">
        <v>266</v>
      </c>
      <c r="F1140" s="29">
        <f t="shared" si="103"/>
        <v>1</v>
      </c>
      <c r="G1140" s="29" t="s">
        <v>868</v>
      </c>
      <c r="H1140" s="29" t="s">
        <v>296</v>
      </c>
      <c r="I1140" s="29" t="s">
        <v>8071</v>
      </c>
      <c r="J1140" s="29" t="s">
        <v>5167</v>
      </c>
      <c r="L1140" s="29" t="s">
        <v>312</v>
      </c>
      <c r="M1140" s="29">
        <f>IF(L1140="비해당","-",VLOOKUP(G1140,자격증backdata!A:E,3,0))</f>
        <v>1</v>
      </c>
      <c r="N1140" s="29" t="str">
        <f>IF(L1140="비해당","-",VLOOKUP(G1140,자격증backdata!A:E,5,0))</f>
        <v>한국사</v>
      </c>
      <c r="O1140" s="29">
        <f>IF(L1140="비해당","-",IF(M1140=1,VLOOKUP(G1140,자격증backdata!A:E,4,0),0))</f>
        <v>3</v>
      </c>
      <c r="P1140" s="29">
        <f t="shared" si="104"/>
        <v>3</v>
      </c>
      <c r="Q1140" s="29">
        <f t="shared" si="105"/>
        <v>0</v>
      </c>
      <c r="R1140" s="29">
        <f t="shared" si="106"/>
        <v>3</v>
      </c>
      <c r="S1140" s="29">
        <f t="shared" si="107"/>
        <v>0</v>
      </c>
    </row>
    <row r="1141" spans="1:19" ht="39.950000000000003" customHeight="1" x14ac:dyDescent="0.3">
      <c r="A1141" s="4">
        <f t="shared" si="102"/>
        <v>709</v>
      </c>
      <c r="B1141" s="4" t="s">
        <v>8072</v>
      </c>
      <c r="C1141" s="4" t="s">
        <v>8073</v>
      </c>
      <c r="D1141" s="4" t="s">
        <v>265</v>
      </c>
      <c r="E1141" s="28" t="s">
        <v>266</v>
      </c>
      <c r="F1141" s="4">
        <f t="shared" si="103"/>
        <v>1</v>
      </c>
      <c r="G1141" s="4" t="s">
        <v>458</v>
      </c>
      <c r="H1141" s="4" t="s">
        <v>459</v>
      </c>
      <c r="I1141" s="4" t="s">
        <v>8080</v>
      </c>
      <c r="J1141" s="4" t="s">
        <v>4857</v>
      </c>
      <c r="L1141" s="4" t="s">
        <v>312</v>
      </c>
      <c r="M1141" s="4">
        <f>IF(L1141="비해당","-",VLOOKUP(G1141,자격증backdata!A:E,3,0))</f>
        <v>1</v>
      </c>
      <c r="N1141" s="4" t="str">
        <f>IF(L1141="비해당","-",VLOOKUP(G1141,자격증backdata!A:E,5,0))</f>
        <v>국가기술</v>
      </c>
      <c r="O1141" s="4">
        <f>IF(L1141="비해당","-",IF(M1141=1,VLOOKUP(G1141,자격증backdata!A:E,4,0),0))</f>
        <v>5</v>
      </c>
      <c r="P1141" s="4">
        <f t="shared" si="104"/>
        <v>5</v>
      </c>
      <c r="Q1141" s="4">
        <f t="shared" si="105"/>
        <v>5</v>
      </c>
      <c r="R1141" s="4">
        <f t="shared" si="106"/>
        <v>10</v>
      </c>
      <c r="S1141" s="4">
        <f t="shared" si="107"/>
        <v>0</v>
      </c>
    </row>
    <row r="1142" spans="1:19" ht="39.950000000000003" customHeight="1" x14ac:dyDescent="0.3">
      <c r="A1142" s="4">
        <f t="shared" si="102"/>
        <v>709</v>
      </c>
      <c r="B1142" s="4" t="s">
        <v>8072</v>
      </c>
      <c r="C1142" s="4" t="s">
        <v>8073</v>
      </c>
      <c r="D1142" s="4" t="s">
        <v>265</v>
      </c>
      <c r="E1142" s="28" t="s">
        <v>266</v>
      </c>
      <c r="F1142" s="4">
        <f t="shared" si="103"/>
        <v>2</v>
      </c>
      <c r="G1142" s="4" t="s">
        <v>295</v>
      </c>
      <c r="H1142" s="4" t="s">
        <v>296</v>
      </c>
      <c r="I1142" s="4" t="s">
        <v>8081</v>
      </c>
      <c r="J1142" s="4" t="s">
        <v>1912</v>
      </c>
      <c r="L1142" s="4" t="s">
        <v>312</v>
      </c>
      <c r="M1142" s="4">
        <f>IF(L1142="비해당","-",VLOOKUP(G1142,자격증backdata!A:E,3,0))</f>
        <v>1</v>
      </c>
      <c r="N1142" s="4" t="str">
        <f>IF(L1142="비해당","-",VLOOKUP(G1142,자격증backdata!A:E,5,0))</f>
        <v>한국사</v>
      </c>
      <c r="O1142" s="4">
        <f>IF(L1142="비해당","-",IF(M1142=1,VLOOKUP(G1142,자격증backdata!A:E,4,0),0))</f>
        <v>5</v>
      </c>
      <c r="P1142" s="4">
        <f t="shared" si="104"/>
        <v>5</v>
      </c>
      <c r="Q1142" s="4">
        <f t="shared" si="105"/>
        <v>5</v>
      </c>
      <c r="R1142" s="4">
        <f t="shared" si="106"/>
        <v>10</v>
      </c>
      <c r="S1142" s="4">
        <f t="shared" si="107"/>
        <v>0</v>
      </c>
    </row>
    <row r="1143" spans="1:19" ht="39.950000000000003" customHeight="1" x14ac:dyDescent="0.3">
      <c r="A1143" s="29">
        <f t="shared" si="102"/>
        <v>710</v>
      </c>
      <c r="B1143" s="29" t="s">
        <v>8101</v>
      </c>
      <c r="C1143" s="29" t="s">
        <v>8102</v>
      </c>
      <c r="D1143" s="4" t="s">
        <v>265</v>
      </c>
      <c r="E1143" s="30" t="s">
        <v>266</v>
      </c>
      <c r="F1143" s="29">
        <f t="shared" si="103"/>
        <v>1</v>
      </c>
      <c r="G1143" s="29" t="s">
        <v>1500</v>
      </c>
      <c r="H1143" s="29" t="s">
        <v>367</v>
      </c>
      <c r="I1143" s="29" t="s">
        <v>8107</v>
      </c>
      <c r="J1143" s="29" t="s">
        <v>2535</v>
      </c>
      <c r="L1143" s="29" t="s">
        <v>312</v>
      </c>
      <c r="M1143" s="29">
        <f>IF(L1143="비해당","-",VLOOKUP(G1143,자격증backdata!A:E,3,0))</f>
        <v>1</v>
      </c>
      <c r="N1143" s="29" t="str">
        <f>IF(L1143="비해당","-",VLOOKUP(G1143,자격증backdata!A:E,5,0))</f>
        <v>국가기술</v>
      </c>
      <c r="O1143" s="29">
        <f>IF(L1143="비해당","-",IF(M1143=1,VLOOKUP(G1143,자격증backdata!A:E,4,0),0))</f>
        <v>5</v>
      </c>
      <c r="P1143" s="29">
        <f t="shared" si="104"/>
        <v>0</v>
      </c>
      <c r="Q1143" s="29">
        <f t="shared" si="105"/>
        <v>5</v>
      </c>
      <c r="R1143" s="29">
        <f t="shared" si="106"/>
        <v>5</v>
      </c>
      <c r="S1143" s="29">
        <f t="shared" si="107"/>
        <v>0</v>
      </c>
    </row>
    <row r="1144" spans="1:19" ht="39.950000000000003" customHeight="1" x14ac:dyDescent="0.3">
      <c r="A1144" s="29">
        <f t="shared" si="102"/>
        <v>710</v>
      </c>
      <c r="B1144" s="29" t="s">
        <v>8101</v>
      </c>
      <c r="C1144" s="29" t="s">
        <v>8102</v>
      </c>
      <c r="D1144" s="4" t="s">
        <v>265</v>
      </c>
      <c r="E1144" s="30" t="s">
        <v>266</v>
      </c>
      <c r="F1144" s="29">
        <f t="shared" si="103"/>
        <v>2</v>
      </c>
      <c r="G1144" s="29" t="s">
        <v>458</v>
      </c>
      <c r="H1144" s="29" t="s">
        <v>459</v>
      </c>
      <c r="I1144" s="29" t="s">
        <v>8108</v>
      </c>
      <c r="J1144" s="29" t="s">
        <v>8109</v>
      </c>
      <c r="L1144" s="29" t="s">
        <v>312</v>
      </c>
      <c r="M1144" s="29">
        <f>IF(L1144="비해당","-",VLOOKUP(G1144,자격증backdata!A:E,3,0))</f>
        <v>1</v>
      </c>
      <c r="N1144" s="29" t="str">
        <f>IF(L1144="비해당","-",VLOOKUP(G1144,자격증backdata!A:E,5,0))</f>
        <v>국가기술</v>
      </c>
      <c r="O1144" s="29">
        <f>IF(L1144="비해당","-",IF(M1144=1,VLOOKUP(G1144,자격증backdata!A:E,4,0),0))</f>
        <v>5</v>
      </c>
      <c r="P1144" s="29">
        <f t="shared" si="104"/>
        <v>0</v>
      </c>
      <c r="Q1144" s="29">
        <f t="shared" si="105"/>
        <v>5</v>
      </c>
      <c r="R1144" s="29">
        <f t="shared" si="106"/>
        <v>5</v>
      </c>
      <c r="S1144" s="29">
        <f t="shared" si="107"/>
        <v>0</v>
      </c>
    </row>
    <row r="1145" spans="1:19" ht="39.950000000000003" customHeight="1" x14ac:dyDescent="0.3">
      <c r="A1145" s="4">
        <f t="shared" si="102"/>
        <v>711</v>
      </c>
      <c r="B1145" s="4" t="s">
        <v>8110</v>
      </c>
      <c r="C1145" s="4" t="s">
        <v>8111</v>
      </c>
      <c r="D1145" s="4" t="s">
        <v>265</v>
      </c>
      <c r="E1145" s="28" t="s">
        <v>266</v>
      </c>
      <c r="F1145" s="4">
        <f t="shared" si="103"/>
        <v>1</v>
      </c>
      <c r="G1145" s="4" t="s">
        <v>8117</v>
      </c>
      <c r="H1145" s="4" t="s">
        <v>8118</v>
      </c>
      <c r="I1145" s="4" t="s">
        <v>8119</v>
      </c>
      <c r="J1145" s="4" t="s">
        <v>8120</v>
      </c>
      <c r="L1145" s="4" t="s">
        <v>312</v>
      </c>
      <c r="M1145" s="4">
        <f>IF(L1145="비해당","-",VLOOKUP(G1145,자격증backdata!A:E,3,0))</f>
        <v>0</v>
      </c>
      <c r="N1145" s="4" t="str">
        <f>IF(L1145="비해당","-",VLOOKUP(G1145,자격증backdata!A:E,5,0))</f>
        <v>-</v>
      </c>
      <c r="O1145" s="4">
        <f>IF(L1145="비해당","-",IF(M1145=1,VLOOKUP(G1145,자격증backdata!A:E,4,0),0))</f>
        <v>0</v>
      </c>
      <c r="P1145" s="4">
        <f t="shared" si="104"/>
        <v>0</v>
      </c>
      <c r="Q1145" s="4">
        <f t="shared" si="105"/>
        <v>0</v>
      </c>
      <c r="R1145" s="4">
        <f t="shared" si="106"/>
        <v>0</v>
      </c>
      <c r="S1145" s="4">
        <f t="shared" si="107"/>
        <v>0</v>
      </c>
    </row>
    <row r="1146" spans="1:19" ht="39.950000000000003" customHeight="1" x14ac:dyDescent="0.3">
      <c r="A1146" s="4">
        <f t="shared" si="102"/>
        <v>711</v>
      </c>
      <c r="B1146" s="4" t="s">
        <v>8110</v>
      </c>
      <c r="C1146" s="4" t="s">
        <v>8111</v>
      </c>
      <c r="D1146" s="4" t="s">
        <v>265</v>
      </c>
      <c r="E1146" s="28" t="s">
        <v>266</v>
      </c>
      <c r="F1146" s="4">
        <f t="shared" si="103"/>
        <v>2</v>
      </c>
      <c r="G1146" s="4" t="s">
        <v>1555</v>
      </c>
      <c r="H1146" s="4" t="s">
        <v>459</v>
      </c>
      <c r="I1146" s="4" t="s">
        <v>8121</v>
      </c>
      <c r="J1146" s="4" t="s">
        <v>8122</v>
      </c>
      <c r="L1146" s="4" t="s">
        <v>312</v>
      </c>
      <c r="M1146" s="4">
        <f>IF(L1146="비해당","-",VLOOKUP(G1146,자격증backdata!A:E,3,0))</f>
        <v>0</v>
      </c>
      <c r="N1146" s="4" t="str">
        <f>IF(L1146="비해당","-",VLOOKUP(G1146,자격증backdata!A:E,5,0))</f>
        <v>-</v>
      </c>
      <c r="O1146" s="4">
        <f>IF(L1146="비해당","-",IF(M1146=1,VLOOKUP(G1146,자격증backdata!A:E,4,0),0))</f>
        <v>0</v>
      </c>
      <c r="P1146" s="4">
        <f t="shared" si="104"/>
        <v>0</v>
      </c>
      <c r="Q1146" s="4">
        <f t="shared" si="105"/>
        <v>0</v>
      </c>
      <c r="R1146" s="4">
        <f t="shared" si="106"/>
        <v>0</v>
      </c>
      <c r="S1146" s="4">
        <f t="shared" si="107"/>
        <v>0</v>
      </c>
    </row>
    <row r="1147" spans="1:19" ht="39.950000000000003" customHeight="1" x14ac:dyDescent="0.3">
      <c r="A1147" s="29">
        <f t="shared" si="102"/>
        <v>712</v>
      </c>
      <c r="B1147" s="29" t="s">
        <v>8153</v>
      </c>
      <c r="C1147" s="29" t="s">
        <v>8154</v>
      </c>
      <c r="D1147" s="4" t="s">
        <v>265</v>
      </c>
      <c r="E1147" s="30" t="s">
        <v>266</v>
      </c>
      <c r="F1147" s="29">
        <f t="shared" si="103"/>
        <v>1</v>
      </c>
      <c r="G1147" s="29" t="s">
        <v>803</v>
      </c>
      <c r="H1147" s="29" t="s">
        <v>296</v>
      </c>
      <c r="I1147" s="29" t="s">
        <v>8169</v>
      </c>
      <c r="J1147" s="29" t="s">
        <v>627</v>
      </c>
      <c r="L1147" s="29" t="s">
        <v>312</v>
      </c>
      <c r="M1147" s="29">
        <f>IF(L1147="비해당","-",VLOOKUP(G1147,자격증backdata!A:E,3,0))</f>
        <v>1</v>
      </c>
      <c r="N1147" s="29" t="str">
        <f>IF(L1147="비해당","-",VLOOKUP(G1147,자격증backdata!A:E,5,0))</f>
        <v>한국사</v>
      </c>
      <c r="O1147" s="29">
        <f>IF(L1147="비해당","-",IF(M1147=1,VLOOKUP(G1147,자격증backdata!A:E,4,0),0))</f>
        <v>3</v>
      </c>
      <c r="P1147" s="29">
        <f t="shared" si="104"/>
        <v>3</v>
      </c>
      <c r="Q1147" s="29">
        <f t="shared" si="105"/>
        <v>3</v>
      </c>
      <c r="R1147" s="29">
        <f t="shared" si="106"/>
        <v>6</v>
      </c>
      <c r="S1147" s="29">
        <f t="shared" si="107"/>
        <v>0</v>
      </c>
    </row>
    <row r="1148" spans="1:19" ht="39.950000000000003" customHeight="1" x14ac:dyDescent="0.3">
      <c r="A1148" s="29">
        <f t="shared" si="102"/>
        <v>712</v>
      </c>
      <c r="B1148" s="29" t="s">
        <v>8153</v>
      </c>
      <c r="C1148" s="29" t="s">
        <v>8154</v>
      </c>
      <c r="D1148" s="4" t="s">
        <v>265</v>
      </c>
      <c r="E1148" s="30" t="s">
        <v>266</v>
      </c>
      <c r="F1148" s="29">
        <f t="shared" si="103"/>
        <v>2</v>
      </c>
      <c r="G1148" s="29" t="s">
        <v>568</v>
      </c>
      <c r="H1148" s="29" t="s">
        <v>459</v>
      </c>
      <c r="I1148" s="29" t="s">
        <v>8170</v>
      </c>
      <c r="J1148" s="29" t="s">
        <v>8171</v>
      </c>
      <c r="L1148" s="29" t="s">
        <v>312</v>
      </c>
      <c r="M1148" s="29">
        <f>IF(L1148="비해당","-",VLOOKUP(G1148,자격증backdata!A:E,3,0))</f>
        <v>1</v>
      </c>
      <c r="N1148" s="29" t="str">
        <f>IF(L1148="비해당","-",VLOOKUP(G1148,자격증backdata!A:E,5,0))</f>
        <v>국가기술</v>
      </c>
      <c r="O1148" s="29">
        <f>IF(L1148="비해당","-",IF(M1148=1,VLOOKUP(G1148,자격증backdata!A:E,4,0),0))</f>
        <v>3</v>
      </c>
      <c r="P1148" s="29">
        <f t="shared" si="104"/>
        <v>3</v>
      </c>
      <c r="Q1148" s="29">
        <f t="shared" si="105"/>
        <v>3</v>
      </c>
      <c r="R1148" s="29">
        <f t="shared" si="106"/>
        <v>6</v>
      </c>
      <c r="S1148" s="29">
        <f t="shared" si="107"/>
        <v>0</v>
      </c>
    </row>
    <row r="1149" spans="1:19" ht="39.950000000000003" customHeight="1" x14ac:dyDescent="0.3">
      <c r="A1149" s="4">
        <f t="shared" si="102"/>
        <v>713</v>
      </c>
      <c r="B1149" s="4" t="s">
        <v>8193</v>
      </c>
      <c r="C1149" s="4" t="s">
        <v>8194</v>
      </c>
      <c r="D1149" s="4" t="s">
        <v>265</v>
      </c>
      <c r="E1149" s="28" t="s">
        <v>266</v>
      </c>
      <c r="F1149" s="4">
        <f t="shared" si="103"/>
        <v>1</v>
      </c>
      <c r="G1149" s="4" t="s">
        <v>8201</v>
      </c>
      <c r="H1149" s="4" t="s">
        <v>1623</v>
      </c>
      <c r="I1149" s="4" t="s">
        <v>8202</v>
      </c>
      <c r="J1149" s="4" t="s">
        <v>8203</v>
      </c>
      <c r="L1149" s="4" t="s">
        <v>312</v>
      </c>
      <c r="M1149" s="4">
        <f>IF(L1149="비해당","-",VLOOKUP(G1149,자격증backdata!A:E,3,0))</f>
        <v>0</v>
      </c>
      <c r="N1149" s="4" t="str">
        <f>IF(L1149="비해당","-",VLOOKUP(G1149,자격증backdata!A:E,5,0))</f>
        <v>-</v>
      </c>
      <c r="O1149" s="4">
        <f>IF(L1149="비해당","-",IF(M1149=1,VLOOKUP(G1149,자격증backdata!A:E,4,0),0))</f>
        <v>0</v>
      </c>
      <c r="P1149" s="4">
        <f t="shared" si="104"/>
        <v>5</v>
      </c>
      <c r="Q1149" s="4">
        <f t="shared" si="105"/>
        <v>0</v>
      </c>
      <c r="R1149" s="4">
        <f t="shared" si="106"/>
        <v>5</v>
      </c>
      <c r="S1149" s="4">
        <f t="shared" si="107"/>
        <v>0</v>
      </c>
    </row>
    <row r="1150" spans="1:19" ht="39.950000000000003" customHeight="1" x14ac:dyDescent="0.3">
      <c r="A1150" s="4">
        <f t="shared" si="102"/>
        <v>713</v>
      </c>
      <c r="B1150" s="4" t="s">
        <v>8193</v>
      </c>
      <c r="C1150" s="4" t="s">
        <v>8194</v>
      </c>
      <c r="D1150" s="4" t="s">
        <v>265</v>
      </c>
      <c r="E1150" s="28" t="s">
        <v>266</v>
      </c>
      <c r="F1150" s="4">
        <f t="shared" si="103"/>
        <v>2</v>
      </c>
      <c r="G1150" s="4" t="s">
        <v>295</v>
      </c>
      <c r="H1150" s="4" t="s">
        <v>296</v>
      </c>
      <c r="I1150" s="4" t="s">
        <v>8204</v>
      </c>
      <c r="J1150" s="4" t="s">
        <v>2409</v>
      </c>
      <c r="L1150" s="4" t="s">
        <v>312</v>
      </c>
      <c r="M1150" s="4">
        <f>IF(L1150="비해당","-",VLOOKUP(G1150,자격증backdata!A:E,3,0))</f>
        <v>1</v>
      </c>
      <c r="N1150" s="4" t="str">
        <f>IF(L1150="비해당","-",VLOOKUP(G1150,자격증backdata!A:E,5,0))</f>
        <v>한국사</v>
      </c>
      <c r="O1150" s="4">
        <f>IF(L1150="비해당","-",IF(M1150=1,VLOOKUP(G1150,자격증backdata!A:E,4,0),0))</f>
        <v>5</v>
      </c>
      <c r="P1150" s="4">
        <f t="shared" si="104"/>
        <v>5</v>
      </c>
      <c r="Q1150" s="4">
        <f t="shared" si="105"/>
        <v>0</v>
      </c>
      <c r="R1150" s="4">
        <f t="shared" si="106"/>
        <v>5</v>
      </c>
      <c r="S1150" s="4">
        <f t="shared" si="107"/>
        <v>0</v>
      </c>
    </row>
    <row r="1151" spans="1:19" ht="39.950000000000003" customHeight="1" x14ac:dyDescent="0.3">
      <c r="A1151" s="29">
        <f t="shared" si="102"/>
        <v>714</v>
      </c>
      <c r="B1151" s="29" t="s">
        <v>8213</v>
      </c>
      <c r="C1151" s="29" t="s">
        <v>3465</v>
      </c>
      <c r="D1151" s="4" t="s">
        <v>265</v>
      </c>
      <c r="E1151" s="30" t="s">
        <v>266</v>
      </c>
      <c r="F1151" s="29">
        <f t="shared" si="103"/>
        <v>1</v>
      </c>
      <c r="G1151" s="29" t="s">
        <v>11687</v>
      </c>
      <c r="H1151" s="29" t="s">
        <v>277</v>
      </c>
      <c r="I1151" s="29" t="s">
        <v>277</v>
      </c>
      <c r="J1151" s="29" t="s">
        <v>277</v>
      </c>
      <c r="L1151" s="29" t="s">
        <v>312</v>
      </c>
      <c r="M1151" s="29">
        <f>IF(L1151="비해당","-",VLOOKUP(G1151,자격증backdata!A:E,3,0))</f>
        <v>0</v>
      </c>
      <c r="N1151" s="29" t="str">
        <f>IF(L1151="비해당","-",VLOOKUP(G1151,자격증backdata!A:E,5,0))</f>
        <v>-</v>
      </c>
      <c r="O1151" s="29">
        <f>IF(L1151="비해당","-",IF(M1151=1,VLOOKUP(G1151,자격증backdata!A:E,4,0),0))</f>
        <v>0</v>
      </c>
      <c r="P1151" s="29">
        <f t="shared" si="104"/>
        <v>0</v>
      </c>
      <c r="Q1151" s="29">
        <f t="shared" si="105"/>
        <v>0</v>
      </c>
      <c r="R1151" s="29">
        <f t="shared" si="106"/>
        <v>0</v>
      </c>
      <c r="S1151" s="29">
        <f t="shared" si="107"/>
        <v>0</v>
      </c>
    </row>
    <row r="1152" spans="1:19" ht="39.950000000000003" customHeight="1" x14ac:dyDescent="0.3">
      <c r="A1152" s="4">
        <f t="shared" si="102"/>
        <v>715</v>
      </c>
      <c r="B1152" s="4" t="s">
        <v>8218</v>
      </c>
      <c r="C1152" s="4" t="s">
        <v>8219</v>
      </c>
      <c r="D1152" s="4" t="s">
        <v>265</v>
      </c>
      <c r="E1152" s="28" t="s">
        <v>266</v>
      </c>
      <c r="F1152" s="4">
        <f t="shared" si="103"/>
        <v>1</v>
      </c>
      <c r="G1152" s="4" t="s">
        <v>366</v>
      </c>
      <c r="H1152" s="4" t="s">
        <v>367</v>
      </c>
      <c r="I1152" s="4" t="s">
        <v>8236</v>
      </c>
      <c r="J1152" s="4" t="s">
        <v>5484</v>
      </c>
      <c r="L1152" s="4" t="s">
        <v>312</v>
      </c>
      <c r="M1152" s="4">
        <f>IF(L1152="비해당","-",VLOOKUP(G1152,자격증backdata!A:E,3,0))</f>
        <v>1</v>
      </c>
      <c r="N1152" s="4" t="str">
        <f>IF(L1152="비해당","-",VLOOKUP(G1152,자격증backdata!A:E,5,0))</f>
        <v>국가기술</v>
      </c>
      <c r="O1152" s="4">
        <f>IF(L1152="비해당","-",IF(M1152=1,VLOOKUP(G1152,자격증backdata!A:E,4,0),0))</f>
        <v>3</v>
      </c>
      <c r="P1152" s="4">
        <f t="shared" si="104"/>
        <v>0</v>
      </c>
      <c r="Q1152" s="4">
        <f t="shared" si="105"/>
        <v>3</v>
      </c>
      <c r="R1152" s="4">
        <f t="shared" si="106"/>
        <v>3</v>
      </c>
      <c r="S1152" s="4">
        <f t="shared" si="107"/>
        <v>0</v>
      </c>
    </row>
    <row r="1153" spans="1:19" ht="39.950000000000003" customHeight="1" x14ac:dyDescent="0.3">
      <c r="A1153" s="29">
        <f t="shared" si="102"/>
        <v>716</v>
      </c>
      <c r="B1153" s="29" t="s">
        <v>8237</v>
      </c>
      <c r="C1153" s="29" t="s">
        <v>8238</v>
      </c>
      <c r="D1153" s="4" t="s">
        <v>265</v>
      </c>
      <c r="E1153" s="30" t="s">
        <v>266</v>
      </c>
      <c r="F1153" s="29">
        <f t="shared" si="103"/>
        <v>1</v>
      </c>
      <c r="G1153" s="29" t="s">
        <v>5367</v>
      </c>
      <c r="H1153" s="29" t="s">
        <v>367</v>
      </c>
      <c r="I1153" s="29" t="s">
        <v>8249</v>
      </c>
      <c r="J1153" s="29" t="s">
        <v>8250</v>
      </c>
      <c r="L1153" s="29" t="s">
        <v>312</v>
      </c>
      <c r="M1153" s="29">
        <f>IF(L1153="비해당","-",VLOOKUP(G1153,자격증backdata!A:E,3,0))</f>
        <v>0</v>
      </c>
      <c r="N1153" s="29" t="str">
        <f>IF(L1153="비해당","-",VLOOKUP(G1153,자격증backdata!A:E,5,0))</f>
        <v>-</v>
      </c>
      <c r="O1153" s="29">
        <f>IF(L1153="비해당","-",IF(M1153=1,VLOOKUP(G1153,자격증backdata!A:E,4,0),0))</f>
        <v>0</v>
      </c>
      <c r="P1153" s="29">
        <f t="shared" si="104"/>
        <v>0</v>
      </c>
      <c r="Q1153" s="29">
        <f t="shared" si="105"/>
        <v>0</v>
      </c>
      <c r="R1153" s="29">
        <f t="shared" si="106"/>
        <v>0</v>
      </c>
      <c r="S1153" s="29">
        <f t="shared" si="107"/>
        <v>0</v>
      </c>
    </row>
    <row r="1154" spans="1:19" ht="39.950000000000003" customHeight="1" x14ac:dyDescent="0.3">
      <c r="A1154" s="4">
        <f t="shared" si="102"/>
        <v>717</v>
      </c>
      <c r="B1154" s="4" t="s">
        <v>8263</v>
      </c>
      <c r="C1154" s="4" t="s">
        <v>3768</v>
      </c>
      <c r="D1154" s="4" t="s">
        <v>265</v>
      </c>
      <c r="E1154" s="28" t="s">
        <v>266</v>
      </c>
      <c r="F1154" s="4">
        <f t="shared" si="103"/>
        <v>1</v>
      </c>
      <c r="G1154" s="4" t="s">
        <v>8268</v>
      </c>
      <c r="H1154" s="4" t="s">
        <v>677</v>
      </c>
      <c r="I1154" s="4" t="s">
        <v>8269</v>
      </c>
      <c r="J1154" s="4" t="s">
        <v>8270</v>
      </c>
      <c r="L1154" s="4" t="s">
        <v>312</v>
      </c>
      <c r="M1154" s="4">
        <f>IF(L1154="비해당","-",VLOOKUP(G1154,자격증backdata!A:E,3,0))</f>
        <v>0</v>
      </c>
      <c r="N1154" s="4" t="str">
        <f>IF(L1154="비해당","-",VLOOKUP(G1154,자격증backdata!A:E,5,0))</f>
        <v>-</v>
      </c>
      <c r="O1154" s="4">
        <f>IF(L1154="비해당","-",IF(M1154=1,VLOOKUP(G1154,자격증backdata!A:E,4,0),0))</f>
        <v>0</v>
      </c>
      <c r="P1154" s="4">
        <f t="shared" si="104"/>
        <v>0</v>
      </c>
      <c r="Q1154" s="4">
        <f t="shared" si="105"/>
        <v>0</v>
      </c>
      <c r="R1154" s="4">
        <f t="shared" si="106"/>
        <v>0</v>
      </c>
      <c r="S1154" s="4">
        <f t="shared" si="107"/>
        <v>0</v>
      </c>
    </row>
    <row r="1155" spans="1:19" ht="39.950000000000003" customHeight="1" x14ac:dyDescent="0.3">
      <c r="A1155" s="4">
        <f t="shared" ref="A1155:A1218" si="108">IF(B1155=B1154,A1154,SUM(A1154,1))</f>
        <v>717</v>
      </c>
      <c r="B1155" s="4" t="s">
        <v>8263</v>
      </c>
      <c r="C1155" s="4" t="s">
        <v>3768</v>
      </c>
      <c r="D1155" s="4" t="s">
        <v>265</v>
      </c>
      <c r="E1155" s="28" t="s">
        <v>266</v>
      </c>
      <c r="F1155" s="4">
        <f t="shared" ref="F1155:F1218" si="109">IF(B1155=B1154,SUM(F1154,1),1)</f>
        <v>2</v>
      </c>
      <c r="G1155" s="4" t="s">
        <v>8271</v>
      </c>
      <c r="H1155" s="4" t="s">
        <v>677</v>
      </c>
      <c r="I1155" s="4" t="s">
        <v>8269</v>
      </c>
      <c r="J1155" s="4" t="s">
        <v>8272</v>
      </c>
      <c r="L1155" s="4" t="s">
        <v>312</v>
      </c>
      <c r="M1155" s="4">
        <f>IF(L1155="비해당","-",VLOOKUP(G1155,자격증backdata!A:E,3,0))</f>
        <v>0</v>
      </c>
      <c r="N1155" s="4" t="str">
        <f>IF(L1155="비해당","-",VLOOKUP(G1155,자격증backdata!A:E,5,0))</f>
        <v>-</v>
      </c>
      <c r="O1155" s="4">
        <f>IF(L1155="비해당","-",IF(M1155=1,VLOOKUP(G1155,자격증backdata!A:E,4,0),0))</f>
        <v>0</v>
      </c>
      <c r="P1155" s="4">
        <f t="shared" ref="P1155:P1218" si="110">_xlfn.MAXIFS(O:O,B:B,B1155,N:N,"한국사")</f>
        <v>0</v>
      </c>
      <c r="Q1155" s="4">
        <f t="shared" ref="Q1155:Q1218" si="111">_xlfn.MAXIFS(O:O,B:B,B1155,N:N,"국가기술")</f>
        <v>0</v>
      </c>
      <c r="R1155" s="4">
        <f t="shared" ref="R1155:R1218" si="112">SUM(P1155:Q1155)</f>
        <v>0</v>
      </c>
      <c r="S1155" s="4">
        <f t="shared" ref="S1155:S1218" si="113">_xlfn.MAXIFS(O:O,B:B,B1155,N:N,"전문분야")</f>
        <v>0</v>
      </c>
    </row>
    <row r="1156" spans="1:19" ht="39.950000000000003" customHeight="1" x14ac:dyDescent="0.3">
      <c r="A1156" s="29">
        <f t="shared" si="108"/>
        <v>718</v>
      </c>
      <c r="B1156" s="29" t="s">
        <v>8284</v>
      </c>
      <c r="C1156" s="29" t="s">
        <v>8285</v>
      </c>
      <c r="D1156" s="4" t="s">
        <v>265</v>
      </c>
      <c r="E1156" s="30" t="s">
        <v>266</v>
      </c>
      <c r="F1156" s="29">
        <f t="shared" si="109"/>
        <v>1</v>
      </c>
      <c r="G1156" s="29" t="s">
        <v>8291</v>
      </c>
      <c r="H1156" s="29" t="s">
        <v>7883</v>
      </c>
      <c r="I1156" s="29" t="s">
        <v>8292</v>
      </c>
      <c r="J1156" s="29" t="s">
        <v>6955</v>
      </c>
      <c r="L1156" s="29" t="s">
        <v>312</v>
      </c>
      <c r="M1156" s="29">
        <f>IF(L1156="비해당","-",VLOOKUP(G1156,자격증backdata!A:E,3,0))</f>
        <v>0</v>
      </c>
      <c r="N1156" s="29" t="str">
        <f>IF(L1156="비해당","-",VLOOKUP(G1156,자격증backdata!A:E,5,0))</f>
        <v>-</v>
      </c>
      <c r="O1156" s="29">
        <f>IF(L1156="비해당","-",IF(M1156=1,VLOOKUP(G1156,자격증backdata!A:E,4,0),0))</f>
        <v>0</v>
      </c>
      <c r="P1156" s="29">
        <f t="shared" si="110"/>
        <v>5</v>
      </c>
      <c r="Q1156" s="29">
        <f t="shared" si="111"/>
        <v>0</v>
      </c>
      <c r="R1156" s="29">
        <f t="shared" si="112"/>
        <v>5</v>
      </c>
      <c r="S1156" s="29">
        <f t="shared" si="113"/>
        <v>0</v>
      </c>
    </row>
    <row r="1157" spans="1:19" ht="39.950000000000003" customHeight="1" x14ac:dyDescent="0.3">
      <c r="A1157" s="29">
        <f t="shared" si="108"/>
        <v>718</v>
      </c>
      <c r="B1157" s="29" t="s">
        <v>8284</v>
      </c>
      <c r="C1157" s="29" t="s">
        <v>8285</v>
      </c>
      <c r="D1157" s="4" t="s">
        <v>265</v>
      </c>
      <c r="E1157" s="30" t="s">
        <v>266</v>
      </c>
      <c r="F1157" s="29">
        <f t="shared" si="109"/>
        <v>2</v>
      </c>
      <c r="G1157" s="29" t="s">
        <v>295</v>
      </c>
      <c r="H1157" s="29" t="s">
        <v>296</v>
      </c>
      <c r="I1157" s="29" t="s">
        <v>8293</v>
      </c>
      <c r="J1157" s="29" t="s">
        <v>8294</v>
      </c>
      <c r="L1157" s="29" t="s">
        <v>312</v>
      </c>
      <c r="M1157" s="29">
        <f>IF(L1157="비해당","-",VLOOKUP(G1157,자격증backdata!A:E,3,0))</f>
        <v>1</v>
      </c>
      <c r="N1157" s="29" t="str">
        <f>IF(L1157="비해당","-",VLOOKUP(G1157,자격증backdata!A:E,5,0))</f>
        <v>한국사</v>
      </c>
      <c r="O1157" s="29">
        <f>IF(L1157="비해당","-",IF(M1157=1,VLOOKUP(G1157,자격증backdata!A:E,4,0),0))</f>
        <v>5</v>
      </c>
      <c r="P1157" s="29">
        <f t="shared" si="110"/>
        <v>5</v>
      </c>
      <c r="Q1157" s="29">
        <f t="shared" si="111"/>
        <v>0</v>
      </c>
      <c r="R1157" s="29">
        <f t="shared" si="112"/>
        <v>5</v>
      </c>
      <c r="S1157" s="29">
        <f t="shared" si="113"/>
        <v>0</v>
      </c>
    </row>
    <row r="1158" spans="1:19" ht="39.950000000000003" customHeight="1" x14ac:dyDescent="0.3">
      <c r="A1158" s="4">
        <f t="shared" si="108"/>
        <v>719</v>
      </c>
      <c r="B1158" s="4" t="s">
        <v>8296</v>
      </c>
      <c r="C1158" s="4" t="s">
        <v>8297</v>
      </c>
      <c r="D1158" s="4" t="s">
        <v>265</v>
      </c>
      <c r="E1158" s="28" t="s">
        <v>266</v>
      </c>
      <c r="F1158" s="4">
        <f t="shared" si="109"/>
        <v>1</v>
      </c>
      <c r="G1158" s="4" t="s">
        <v>366</v>
      </c>
      <c r="H1158" s="4" t="s">
        <v>3708</v>
      </c>
      <c r="I1158" s="4" t="s">
        <v>8301</v>
      </c>
      <c r="J1158" s="4" t="s">
        <v>4490</v>
      </c>
      <c r="L1158" s="4" t="s">
        <v>312</v>
      </c>
      <c r="M1158" s="4">
        <f>IF(L1158="비해당","-",VLOOKUP(G1158,자격증backdata!A:E,3,0))</f>
        <v>1</v>
      </c>
      <c r="N1158" s="4" t="str">
        <f>IF(L1158="비해당","-",VLOOKUP(G1158,자격증backdata!A:E,5,0))</f>
        <v>국가기술</v>
      </c>
      <c r="O1158" s="4">
        <f>IF(L1158="비해당","-",IF(M1158=1,VLOOKUP(G1158,자격증backdata!A:E,4,0),0))</f>
        <v>3</v>
      </c>
      <c r="P1158" s="4">
        <f t="shared" si="110"/>
        <v>0</v>
      </c>
      <c r="Q1158" s="4">
        <f t="shared" si="111"/>
        <v>3</v>
      </c>
      <c r="R1158" s="4">
        <f t="shared" si="112"/>
        <v>3</v>
      </c>
      <c r="S1158" s="4">
        <f t="shared" si="113"/>
        <v>0</v>
      </c>
    </row>
    <row r="1159" spans="1:19" ht="39.950000000000003" customHeight="1" x14ac:dyDescent="0.3">
      <c r="A1159" s="29">
        <f t="shared" si="108"/>
        <v>720</v>
      </c>
      <c r="B1159" s="29" t="s">
        <v>8302</v>
      </c>
      <c r="C1159" s="29" t="s">
        <v>8303</v>
      </c>
      <c r="D1159" s="4" t="s">
        <v>265</v>
      </c>
      <c r="E1159" s="30" t="s">
        <v>266</v>
      </c>
      <c r="F1159" s="29">
        <f t="shared" si="109"/>
        <v>1</v>
      </c>
      <c r="G1159" s="29" t="s">
        <v>295</v>
      </c>
      <c r="H1159" s="29" t="s">
        <v>296</v>
      </c>
      <c r="I1159" s="29" t="s">
        <v>8309</v>
      </c>
      <c r="J1159" s="29" t="s">
        <v>567</v>
      </c>
      <c r="L1159" s="29" t="s">
        <v>312</v>
      </c>
      <c r="M1159" s="29">
        <f>IF(L1159="비해당","-",VLOOKUP(G1159,자격증backdata!A:E,3,0))</f>
        <v>1</v>
      </c>
      <c r="N1159" s="29" t="str">
        <f>IF(L1159="비해당","-",VLOOKUP(G1159,자격증backdata!A:E,5,0))</f>
        <v>한국사</v>
      </c>
      <c r="O1159" s="29">
        <f>IF(L1159="비해당","-",IF(M1159=1,VLOOKUP(G1159,자격증backdata!A:E,4,0),0))</f>
        <v>5</v>
      </c>
      <c r="P1159" s="29">
        <f t="shared" si="110"/>
        <v>5</v>
      </c>
      <c r="Q1159" s="29">
        <f t="shared" si="111"/>
        <v>0</v>
      </c>
      <c r="R1159" s="29">
        <f t="shared" si="112"/>
        <v>5</v>
      </c>
      <c r="S1159" s="29">
        <f t="shared" si="113"/>
        <v>0</v>
      </c>
    </row>
    <row r="1160" spans="1:19" ht="39.950000000000003" customHeight="1" x14ac:dyDescent="0.3">
      <c r="A1160" s="4">
        <f t="shared" si="108"/>
        <v>721</v>
      </c>
      <c r="B1160" s="4" t="s">
        <v>8320</v>
      </c>
      <c r="C1160" s="4" t="s">
        <v>8321</v>
      </c>
      <c r="D1160" s="4" t="s">
        <v>265</v>
      </c>
      <c r="E1160" s="28" t="s">
        <v>266</v>
      </c>
      <c r="F1160" s="4">
        <f t="shared" si="109"/>
        <v>1</v>
      </c>
      <c r="G1160" s="4" t="s">
        <v>568</v>
      </c>
      <c r="H1160" s="4" t="s">
        <v>459</v>
      </c>
      <c r="I1160" s="4" t="s">
        <v>8327</v>
      </c>
      <c r="J1160" s="4" t="s">
        <v>3951</v>
      </c>
      <c r="L1160" s="4" t="s">
        <v>312</v>
      </c>
      <c r="M1160" s="4">
        <f>IF(L1160="비해당","-",VLOOKUP(G1160,자격증backdata!A:E,3,0))</f>
        <v>1</v>
      </c>
      <c r="N1160" s="4" t="str">
        <f>IF(L1160="비해당","-",VLOOKUP(G1160,자격증backdata!A:E,5,0))</f>
        <v>국가기술</v>
      </c>
      <c r="O1160" s="4">
        <f>IF(L1160="비해당","-",IF(M1160=1,VLOOKUP(G1160,자격증backdata!A:E,4,0),0))</f>
        <v>3</v>
      </c>
      <c r="P1160" s="4">
        <f t="shared" si="110"/>
        <v>0</v>
      </c>
      <c r="Q1160" s="4">
        <f t="shared" si="111"/>
        <v>3</v>
      </c>
      <c r="R1160" s="4">
        <f t="shared" si="112"/>
        <v>3</v>
      </c>
      <c r="S1160" s="4">
        <f t="shared" si="113"/>
        <v>0</v>
      </c>
    </row>
    <row r="1161" spans="1:19" ht="39.950000000000003" customHeight="1" x14ac:dyDescent="0.3">
      <c r="A1161" s="29">
        <f t="shared" si="108"/>
        <v>722</v>
      </c>
      <c r="B1161" s="29" t="s">
        <v>8339</v>
      </c>
      <c r="C1161" s="29" t="s">
        <v>8340</v>
      </c>
      <c r="D1161" s="4" t="s">
        <v>265</v>
      </c>
      <c r="E1161" s="30" t="s">
        <v>266</v>
      </c>
      <c r="F1161" s="29">
        <f t="shared" si="109"/>
        <v>1</v>
      </c>
      <c r="G1161" s="29" t="s">
        <v>5108</v>
      </c>
      <c r="H1161" s="29" t="s">
        <v>835</v>
      </c>
      <c r="I1161" s="29" t="s">
        <v>8346</v>
      </c>
      <c r="J1161" s="29" t="s">
        <v>8347</v>
      </c>
      <c r="L1161" s="29" t="s">
        <v>312</v>
      </c>
      <c r="M1161" s="29">
        <f>IF(L1161="비해당","-",VLOOKUP(G1161,자격증backdata!A:E,3,0))</f>
        <v>0</v>
      </c>
      <c r="N1161" s="29" t="str">
        <f>IF(L1161="비해당","-",VLOOKUP(G1161,자격증backdata!A:E,5,0))</f>
        <v>-</v>
      </c>
      <c r="O1161" s="29">
        <f>IF(L1161="비해당","-",IF(M1161=1,VLOOKUP(G1161,자격증backdata!A:E,4,0),0))</f>
        <v>0</v>
      </c>
      <c r="P1161" s="29">
        <f t="shared" si="110"/>
        <v>0</v>
      </c>
      <c r="Q1161" s="29">
        <f t="shared" si="111"/>
        <v>0</v>
      </c>
      <c r="R1161" s="29">
        <f t="shared" si="112"/>
        <v>0</v>
      </c>
      <c r="S1161" s="29">
        <f t="shared" si="113"/>
        <v>0</v>
      </c>
    </row>
    <row r="1162" spans="1:19" ht="39.950000000000003" customHeight="1" x14ac:dyDescent="0.3">
      <c r="A1162" s="29">
        <f t="shared" si="108"/>
        <v>722</v>
      </c>
      <c r="B1162" s="29" t="s">
        <v>8339</v>
      </c>
      <c r="C1162" s="29" t="s">
        <v>8340</v>
      </c>
      <c r="D1162" s="4" t="s">
        <v>265</v>
      </c>
      <c r="E1162" s="30" t="s">
        <v>266</v>
      </c>
      <c r="F1162" s="29">
        <f t="shared" si="109"/>
        <v>2</v>
      </c>
      <c r="G1162" s="29" t="s">
        <v>8348</v>
      </c>
      <c r="H1162" s="29" t="s">
        <v>835</v>
      </c>
      <c r="I1162" s="29" t="s">
        <v>8349</v>
      </c>
      <c r="J1162" s="29" t="s">
        <v>888</v>
      </c>
      <c r="L1162" s="29" t="s">
        <v>312</v>
      </c>
      <c r="M1162" s="29">
        <f>IF(L1162="비해당","-",VLOOKUP(G1162,자격증backdata!A:E,3,0))</f>
        <v>0</v>
      </c>
      <c r="N1162" s="29" t="str">
        <f>IF(L1162="비해당","-",VLOOKUP(G1162,자격증backdata!A:E,5,0))</f>
        <v>-</v>
      </c>
      <c r="O1162" s="29">
        <f>IF(L1162="비해당","-",IF(M1162=1,VLOOKUP(G1162,자격증backdata!A:E,4,0),0))</f>
        <v>0</v>
      </c>
      <c r="P1162" s="29">
        <f t="shared" si="110"/>
        <v>0</v>
      </c>
      <c r="Q1162" s="29">
        <f t="shared" si="111"/>
        <v>0</v>
      </c>
      <c r="R1162" s="29">
        <f t="shared" si="112"/>
        <v>0</v>
      </c>
      <c r="S1162" s="29">
        <f t="shared" si="113"/>
        <v>0</v>
      </c>
    </row>
    <row r="1163" spans="1:19" ht="39.950000000000003" customHeight="1" x14ac:dyDescent="0.3">
      <c r="A1163" s="4">
        <f t="shared" si="108"/>
        <v>723</v>
      </c>
      <c r="B1163" s="4" t="s">
        <v>8362</v>
      </c>
      <c r="C1163" s="4" t="s">
        <v>8363</v>
      </c>
      <c r="D1163" s="4" t="s">
        <v>265</v>
      </c>
      <c r="E1163" s="28" t="s">
        <v>266</v>
      </c>
      <c r="F1163" s="4">
        <f t="shared" si="109"/>
        <v>1</v>
      </c>
      <c r="G1163" s="4" t="s">
        <v>8369</v>
      </c>
      <c r="H1163" s="4" t="s">
        <v>367</v>
      </c>
      <c r="I1163" s="4" t="s">
        <v>8370</v>
      </c>
      <c r="J1163" s="4" t="s">
        <v>3712</v>
      </c>
      <c r="L1163" s="4" t="s">
        <v>312</v>
      </c>
      <c r="M1163" s="4">
        <f>IF(L1163="비해당","-",VLOOKUP(G1163,자격증backdata!A:E,3,0))</f>
        <v>0</v>
      </c>
      <c r="N1163" s="4" t="str">
        <f>IF(L1163="비해당","-",VLOOKUP(G1163,자격증backdata!A:E,5,0))</f>
        <v>-</v>
      </c>
      <c r="O1163" s="4">
        <f>IF(L1163="비해당","-",IF(M1163=1,VLOOKUP(G1163,자격증backdata!A:E,4,0),0))</f>
        <v>0</v>
      </c>
      <c r="P1163" s="4">
        <f t="shared" si="110"/>
        <v>5</v>
      </c>
      <c r="Q1163" s="4">
        <f t="shared" si="111"/>
        <v>0</v>
      </c>
      <c r="R1163" s="4">
        <f t="shared" si="112"/>
        <v>5</v>
      </c>
      <c r="S1163" s="4">
        <f t="shared" si="113"/>
        <v>0</v>
      </c>
    </row>
    <row r="1164" spans="1:19" ht="39.950000000000003" customHeight="1" x14ac:dyDescent="0.3">
      <c r="A1164" s="4">
        <f t="shared" si="108"/>
        <v>723</v>
      </c>
      <c r="B1164" s="4" t="s">
        <v>8362</v>
      </c>
      <c r="C1164" s="4" t="s">
        <v>8363</v>
      </c>
      <c r="D1164" s="4" t="s">
        <v>265</v>
      </c>
      <c r="E1164" s="28" t="s">
        <v>266</v>
      </c>
      <c r="F1164" s="4">
        <f t="shared" si="109"/>
        <v>2</v>
      </c>
      <c r="G1164" s="4" t="s">
        <v>295</v>
      </c>
      <c r="H1164" s="4" t="s">
        <v>296</v>
      </c>
      <c r="I1164" s="4" t="s">
        <v>8371</v>
      </c>
      <c r="J1164" s="4" t="s">
        <v>2480</v>
      </c>
      <c r="L1164" s="4" t="s">
        <v>312</v>
      </c>
      <c r="M1164" s="4">
        <f>IF(L1164="비해당","-",VLOOKUP(G1164,자격증backdata!A:E,3,0))</f>
        <v>1</v>
      </c>
      <c r="N1164" s="4" t="str">
        <f>IF(L1164="비해당","-",VLOOKUP(G1164,자격증backdata!A:E,5,0))</f>
        <v>한국사</v>
      </c>
      <c r="O1164" s="4">
        <f>IF(L1164="비해당","-",IF(M1164=1,VLOOKUP(G1164,자격증backdata!A:E,4,0),0))</f>
        <v>5</v>
      </c>
      <c r="P1164" s="4">
        <f t="shared" si="110"/>
        <v>5</v>
      </c>
      <c r="Q1164" s="4">
        <f t="shared" si="111"/>
        <v>0</v>
      </c>
      <c r="R1164" s="4">
        <f t="shared" si="112"/>
        <v>5</v>
      </c>
      <c r="S1164" s="4">
        <f t="shared" si="113"/>
        <v>0</v>
      </c>
    </row>
    <row r="1165" spans="1:19" ht="39.950000000000003" customHeight="1" x14ac:dyDescent="0.3">
      <c r="A1165" s="29">
        <f t="shared" si="108"/>
        <v>724</v>
      </c>
      <c r="B1165" s="29" t="s">
        <v>8373</v>
      </c>
      <c r="C1165" s="29" t="s">
        <v>8374</v>
      </c>
      <c r="D1165" s="4" t="s">
        <v>265</v>
      </c>
      <c r="E1165" s="30" t="s">
        <v>266</v>
      </c>
      <c r="F1165" s="29">
        <f t="shared" si="109"/>
        <v>1</v>
      </c>
      <c r="G1165" s="29" t="s">
        <v>1500</v>
      </c>
      <c r="H1165" s="29" t="s">
        <v>367</v>
      </c>
      <c r="I1165" s="29" t="s">
        <v>8382</v>
      </c>
      <c r="J1165" s="29" t="s">
        <v>4490</v>
      </c>
      <c r="L1165" s="29" t="s">
        <v>312</v>
      </c>
      <c r="M1165" s="29">
        <f>IF(L1165="비해당","-",VLOOKUP(G1165,자격증backdata!A:E,3,0))</f>
        <v>1</v>
      </c>
      <c r="N1165" s="29" t="str">
        <f>IF(L1165="비해당","-",VLOOKUP(G1165,자격증backdata!A:E,5,0))</f>
        <v>국가기술</v>
      </c>
      <c r="O1165" s="29">
        <f>IF(L1165="비해당","-",IF(M1165=1,VLOOKUP(G1165,자격증backdata!A:E,4,0),0))</f>
        <v>5</v>
      </c>
      <c r="P1165" s="29">
        <f t="shared" si="110"/>
        <v>3</v>
      </c>
      <c r="Q1165" s="29">
        <f t="shared" si="111"/>
        <v>5</v>
      </c>
      <c r="R1165" s="29">
        <f t="shared" si="112"/>
        <v>8</v>
      </c>
      <c r="S1165" s="29">
        <f t="shared" si="113"/>
        <v>0</v>
      </c>
    </row>
    <row r="1166" spans="1:19" ht="39.950000000000003" customHeight="1" x14ac:dyDescent="0.3">
      <c r="A1166" s="29">
        <f t="shared" si="108"/>
        <v>724</v>
      </c>
      <c r="B1166" s="29" t="s">
        <v>8373</v>
      </c>
      <c r="C1166" s="29" t="s">
        <v>8374</v>
      </c>
      <c r="D1166" s="4" t="s">
        <v>265</v>
      </c>
      <c r="E1166" s="30" t="s">
        <v>266</v>
      </c>
      <c r="F1166" s="29">
        <f t="shared" si="109"/>
        <v>2</v>
      </c>
      <c r="G1166" s="29" t="s">
        <v>803</v>
      </c>
      <c r="H1166" s="29" t="s">
        <v>296</v>
      </c>
      <c r="I1166" s="29" t="s">
        <v>8383</v>
      </c>
      <c r="J1166" s="29" t="s">
        <v>2617</v>
      </c>
      <c r="L1166" s="29" t="s">
        <v>312</v>
      </c>
      <c r="M1166" s="29">
        <f>IF(L1166="비해당","-",VLOOKUP(G1166,자격증backdata!A:E,3,0))</f>
        <v>1</v>
      </c>
      <c r="N1166" s="29" t="str">
        <f>IF(L1166="비해당","-",VLOOKUP(G1166,자격증backdata!A:E,5,0))</f>
        <v>한국사</v>
      </c>
      <c r="O1166" s="29">
        <f>IF(L1166="비해당","-",IF(M1166=1,VLOOKUP(G1166,자격증backdata!A:E,4,0),0))</f>
        <v>3</v>
      </c>
      <c r="P1166" s="29">
        <f t="shared" si="110"/>
        <v>3</v>
      </c>
      <c r="Q1166" s="29">
        <f t="shared" si="111"/>
        <v>5</v>
      </c>
      <c r="R1166" s="29">
        <f t="shared" si="112"/>
        <v>8</v>
      </c>
      <c r="S1166" s="29">
        <f t="shared" si="113"/>
        <v>0</v>
      </c>
    </row>
    <row r="1167" spans="1:19" ht="39.950000000000003" customHeight="1" x14ac:dyDescent="0.3">
      <c r="A1167" s="4">
        <f t="shared" si="108"/>
        <v>725</v>
      </c>
      <c r="B1167" s="4" t="s">
        <v>8384</v>
      </c>
      <c r="C1167" s="4" t="s">
        <v>8385</v>
      </c>
      <c r="D1167" s="4" t="s">
        <v>265</v>
      </c>
      <c r="E1167" s="28" t="s">
        <v>266</v>
      </c>
      <c r="F1167" s="4">
        <f t="shared" si="109"/>
        <v>1</v>
      </c>
      <c r="G1167" s="4" t="s">
        <v>11687</v>
      </c>
      <c r="H1167" s="4" t="s">
        <v>277</v>
      </c>
      <c r="I1167" s="4" t="s">
        <v>277</v>
      </c>
      <c r="J1167" s="4" t="s">
        <v>277</v>
      </c>
      <c r="L1167" s="4" t="s">
        <v>312</v>
      </c>
      <c r="M1167" s="4">
        <f>IF(L1167="비해당","-",VLOOKUP(G1167,자격증backdata!A:E,3,0))</f>
        <v>0</v>
      </c>
      <c r="N1167" s="4" t="str">
        <f>IF(L1167="비해당","-",VLOOKUP(G1167,자격증backdata!A:E,5,0))</f>
        <v>-</v>
      </c>
      <c r="O1167" s="4">
        <f>IF(L1167="비해당","-",IF(M1167=1,VLOOKUP(G1167,자격증backdata!A:E,4,0),0))</f>
        <v>0</v>
      </c>
      <c r="P1167" s="4">
        <f t="shared" si="110"/>
        <v>0</v>
      </c>
      <c r="Q1167" s="4">
        <f t="shared" si="111"/>
        <v>0</v>
      </c>
      <c r="R1167" s="4">
        <f t="shared" si="112"/>
        <v>0</v>
      </c>
      <c r="S1167" s="4">
        <f t="shared" si="113"/>
        <v>0</v>
      </c>
    </row>
    <row r="1168" spans="1:19" ht="39.950000000000003" customHeight="1" x14ac:dyDescent="0.3">
      <c r="A1168" s="29">
        <f t="shared" si="108"/>
        <v>726</v>
      </c>
      <c r="B1168" s="29" t="s">
        <v>8431</v>
      </c>
      <c r="C1168" s="29" t="s">
        <v>8432</v>
      </c>
      <c r="D1168" s="4" t="s">
        <v>265</v>
      </c>
      <c r="E1168" s="30" t="s">
        <v>266</v>
      </c>
      <c r="F1168" s="29">
        <f t="shared" si="109"/>
        <v>1</v>
      </c>
      <c r="G1168" s="29" t="s">
        <v>458</v>
      </c>
      <c r="H1168" s="29" t="s">
        <v>459</v>
      </c>
      <c r="I1168" s="29" t="s">
        <v>8439</v>
      </c>
      <c r="J1168" s="29" t="s">
        <v>2901</v>
      </c>
      <c r="L1168" s="29" t="s">
        <v>312</v>
      </c>
      <c r="M1168" s="29">
        <f>IF(L1168="비해당","-",VLOOKUP(G1168,자격증backdata!A:E,3,0))</f>
        <v>1</v>
      </c>
      <c r="N1168" s="29" t="str">
        <f>IF(L1168="비해당","-",VLOOKUP(G1168,자격증backdata!A:E,5,0))</f>
        <v>국가기술</v>
      </c>
      <c r="O1168" s="29">
        <f>IF(L1168="비해당","-",IF(M1168=1,VLOOKUP(G1168,자격증backdata!A:E,4,0),0))</f>
        <v>5</v>
      </c>
      <c r="P1168" s="29">
        <f t="shared" si="110"/>
        <v>5</v>
      </c>
      <c r="Q1168" s="29">
        <f t="shared" si="111"/>
        <v>5</v>
      </c>
      <c r="R1168" s="29">
        <f t="shared" si="112"/>
        <v>10</v>
      </c>
      <c r="S1168" s="29">
        <f t="shared" si="113"/>
        <v>0</v>
      </c>
    </row>
    <row r="1169" spans="1:19" ht="39.950000000000003" customHeight="1" x14ac:dyDescent="0.3">
      <c r="A1169" s="29">
        <f t="shared" si="108"/>
        <v>726</v>
      </c>
      <c r="B1169" s="29" t="s">
        <v>8431</v>
      </c>
      <c r="C1169" s="29" t="s">
        <v>8432</v>
      </c>
      <c r="D1169" s="4" t="s">
        <v>265</v>
      </c>
      <c r="E1169" s="30" t="s">
        <v>266</v>
      </c>
      <c r="F1169" s="29">
        <f t="shared" si="109"/>
        <v>2</v>
      </c>
      <c r="G1169" s="29" t="s">
        <v>295</v>
      </c>
      <c r="H1169" s="29" t="s">
        <v>296</v>
      </c>
      <c r="I1169" s="29" t="s">
        <v>8440</v>
      </c>
      <c r="J1169" s="29" t="s">
        <v>2480</v>
      </c>
      <c r="L1169" s="29" t="s">
        <v>312</v>
      </c>
      <c r="M1169" s="29">
        <f>IF(L1169="비해당","-",VLOOKUP(G1169,자격증backdata!A:E,3,0))</f>
        <v>1</v>
      </c>
      <c r="N1169" s="29" t="str">
        <f>IF(L1169="비해당","-",VLOOKUP(G1169,자격증backdata!A:E,5,0))</f>
        <v>한국사</v>
      </c>
      <c r="O1169" s="29">
        <f>IF(L1169="비해당","-",IF(M1169=1,VLOOKUP(G1169,자격증backdata!A:E,4,0),0))</f>
        <v>5</v>
      </c>
      <c r="P1169" s="29">
        <f t="shared" si="110"/>
        <v>5</v>
      </c>
      <c r="Q1169" s="29">
        <f t="shared" si="111"/>
        <v>5</v>
      </c>
      <c r="R1169" s="29">
        <f t="shared" si="112"/>
        <v>10</v>
      </c>
      <c r="S1169" s="29">
        <f t="shared" si="113"/>
        <v>0</v>
      </c>
    </row>
    <row r="1170" spans="1:19" ht="39.950000000000003" customHeight="1" x14ac:dyDescent="0.3">
      <c r="A1170" s="4">
        <f t="shared" si="108"/>
        <v>727</v>
      </c>
      <c r="B1170" s="4" t="s">
        <v>8482</v>
      </c>
      <c r="C1170" s="4" t="s">
        <v>8483</v>
      </c>
      <c r="D1170" s="4" t="s">
        <v>265</v>
      </c>
      <c r="E1170" s="28" t="s">
        <v>266</v>
      </c>
      <c r="F1170" s="4">
        <f t="shared" si="109"/>
        <v>1</v>
      </c>
      <c r="G1170" s="4" t="s">
        <v>458</v>
      </c>
      <c r="H1170" s="4" t="s">
        <v>459</v>
      </c>
      <c r="I1170" s="4" t="s">
        <v>8489</v>
      </c>
      <c r="J1170" s="4" t="s">
        <v>8490</v>
      </c>
      <c r="L1170" s="4" t="s">
        <v>312</v>
      </c>
      <c r="M1170" s="4">
        <f>IF(L1170="비해당","-",VLOOKUP(G1170,자격증backdata!A:E,3,0))</f>
        <v>1</v>
      </c>
      <c r="N1170" s="4" t="str">
        <f>IF(L1170="비해당","-",VLOOKUP(G1170,자격증backdata!A:E,5,0))</f>
        <v>국가기술</v>
      </c>
      <c r="O1170" s="4">
        <f>IF(L1170="비해당","-",IF(M1170=1,VLOOKUP(G1170,자격증backdata!A:E,4,0),0))</f>
        <v>5</v>
      </c>
      <c r="P1170" s="4">
        <f t="shared" si="110"/>
        <v>0</v>
      </c>
      <c r="Q1170" s="4">
        <f t="shared" si="111"/>
        <v>5</v>
      </c>
      <c r="R1170" s="4">
        <f t="shared" si="112"/>
        <v>5</v>
      </c>
      <c r="S1170" s="4">
        <f t="shared" si="113"/>
        <v>0</v>
      </c>
    </row>
    <row r="1171" spans="1:19" ht="39.950000000000003" customHeight="1" x14ac:dyDescent="0.3">
      <c r="A1171" s="4">
        <f t="shared" si="108"/>
        <v>727</v>
      </c>
      <c r="B1171" s="4" t="s">
        <v>8482</v>
      </c>
      <c r="C1171" s="4" t="s">
        <v>8483</v>
      </c>
      <c r="D1171" s="4" t="s">
        <v>265</v>
      </c>
      <c r="E1171" s="28" t="s">
        <v>266</v>
      </c>
      <c r="F1171" s="4">
        <f t="shared" si="109"/>
        <v>2</v>
      </c>
      <c r="G1171" s="4" t="s">
        <v>366</v>
      </c>
      <c r="H1171" s="4" t="s">
        <v>367</v>
      </c>
      <c r="I1171" s="4" t="s">
        <v>8491</v>
      </c>
      <c r="J1171" s="4" t="s">
        <v>3112</v>
      </c>
      <c r="L1171" s="4" t="s">
        <v>312</v>
      </c>
      <c r="M1171" s="4">
        <f>IF(L1171="비해당","-",VLOOKUP(G1171,자격증backdata!A:E,3,0))</f>
        <v>1</v>
      </c>
      <c r="N1171" s="4" t="str">
        <f>IF(L1171="비해당","-",VLOOKUP(G1171,자격증backdata!A:E,5,0))</f>
        <v>국가기술</v>
      </c>
      <c r="O1171" s="4">
        <f>IF(L1171="비해당","-",IF(M1171=1,VLOOKUP(G1171,자격증backdata!A:E,4,0),0))</f>
        <v>3</v>
      </c>
      <c r="P1171" s="4">
        <f t="shared" si="110"/>
        <v>0</v>
      </c>
      <c r="Q1171" s="4">
        <f t="shared" si="111"/>
        <v>5</v>
      </c>
      <c r="R1171" s="4">
        <f t="shared" si="112"/>
        <v>5</v>
      </c>
      <c r="S1171" s="4">
        <f t="shared" si="113"/>
        <v>0</v>
      </c>
    </row>
    <row r="1172" spans="1:19" ht="39.950000000000003" customHeight="1" x14ac:dyDescent="0.3">
      <c r="A1172" s="29">
        <f t="shared" si="108"/>
        <v>728</v>
      </c>
      <c r="B1172" s="29" t="s">
        <v>8530</v>
      </c>
      <c r="C1172" s="29" t="s">
        <v>8531</v>
      </c>
      <c r="D1172" s="4" t="s">
        <v>265</v>
      </c>
      <c r="E1172" s="30" t="s">
        <v>266</v>
      </c>
      <c r="F1172" s="29">
        <f t="shared" si="109"/>
        <v>1</v>
      </c>
      <c r="G1172" s="29" t="s">
        <v>366</v>
      </c>
      <c r="H1172" s="29" t="s">
        <v>367</v>
      </c>
      <c r="I1172" s="29" t="s">
        <v>8544</v>
      </c>
      <c r="J1172" s="29" t="s">
        <v>1502</v>
      </c>
      <c r="L1172" s="29" t="s">
        <v>312</v>
      </c>
      <c r="M1172" s="29">
        <f>IF(L1172="비해당","-",VLOOKUP(G1172,자격증backdata!A:E,3,0))</f>
        <v>1</v>
      </c>
      <c r="N1172" s="29" t="str">
        <f>IF(L1172="비해당","-",VLOOKUP(G1172,자격증backdata!A:E,5,0))</f>
        <v>국가기술</v>
      </c>
      <c r="O1172" s="29">
        <f>IF(L1172="비해당","-",IF(M1172=1,VLOOKUP(G1172,자격증backdata!A:E,4,0),0))</f>
        <v>3</v>
      </c>
      <c r="P1172" s="29">
        <f t="shared" si="110"/>
        <v>0</v>
      </c>
      <c r="Q1172" s="29">
        <f t="shared" si="111"/>
        <v>3</v>
      </c>
      <c r="R1172" s="29">
        <f t="shared" si="112"/>
        <v>3</v>
      </c>
      <c r="S1172" s="29">
        <f t="shared" si="113"/>
        <v>0</v>
      </c>
    </row>
    <row r="1173" spans="1:19" ht="39.950000000000003" customHeight="1" x14ac:dyDescent="0.3">
      <c r="A1173" s="4">
        <f t="shared" si="108"/>
        <v>729</v>
      </c>
      <c r="B1173" s="4" t="s">
        <v>8545</v>
      </c>
      <c r="C1173" s="4" t="s">
        <v>8546</v>
      </c>
      <c r="D1173" s="4" t="s">
        <v>265</v>
      </c>
      <c r="E1173" s="28" t="s">
        <v>266</v>
      </c>
      <c r="F1173" s="4">
        <f t="shared" si="109"/>
        <v>1</v>
      </c>
      <c r="G1173" s="4" t="s">
        <v>803</v>
      </c>
      <c r="H1173" s="4" t="s">
        <v>296</v>
      </c>
      <c r="I1173" s="4" t="s">
        <v>8553</v>
      </c>
      <c r="J1173" s="4" t="s">
        <v>1268</v>
      </c>
      <c r="L1173" s="4" t="s">
        <v>312</v>
      </c>
      <c r="M1173" s="4">
        <f>IF(L1173="비해당","-",VLOOKUP(G1173,자격증backdata!A:E,3,0))</f>
        <v>1</v>
      </c>
      <c r="N1173" s="4" t="str">
        <f>IF(L1173="비해당","-",VLOOKUP(G1173,자격증backdata!A:E,5,0))</f>
        <v>한국사</v>
      </c>
      <c r="O1173" s="4">
        <f>IF(L1173="비해당","-",IF(M1173=1,VLOOKUP(G1173,자격증backdata!A:E,4,0),0))</f>
        <v>3</v>
      </c>
      <c r="P1173" s="4">
        <f t="shared" si="110"/>
        <v>3</v>
      </c>
      <c r="Q1173" s="4">
        <f t="shared" si="111"/>
        <v>5</v>
      </c>
      <c r="R1173" s="4">
        <f t="shared" si="112"/>
        <v>8</v>
      </c>
      <c r="S1173" s="4">
        <f t="shared" si="113"/>
        <v>0</v>
      </c>
    </row>
    <row r="1174" spans="1:19" ht="39.950000000000003" customHeight="1" x14ac:dyDescent="0.3">
      <c r="A1174" s="4">
        <f t="shared" si="108"/>
        <v>729</v>
      </c>
      <c r="B1174" s="4" t="s">
        <v>8545</v>
      </c>
      <c r="C1174" s="4" t="s">
        <v>8546</v>
      </c>
      <c r="D1174" s="4" t="s">
        <v>265</v>
      </c>
      <c r="E1174" s="28" t="s">
        <v>266</v>
      </c>
      <c r="F1174" s="4">
        <f t="shared" si="109"/>
        <v>2</v>
      </c>
      <c r="G1174" s="4" t="s">
        <v>458</v>
      </c>
      <c r="H1174" s="4" t="s">
        <v>459</v>
      </c>
      <c r="I1174" s="4" t="s">
        <v>8554</v>
      </c>
      <c r="J1174" s="4" t="s">
        <v>8555</v>
      </c>
      <c r="L1174" s="4" t="s">
        <v>312</v>
      </c>
      <c r="M1174" s="4">
        <f>IF(L1174="비해당","-",VLOOKUP(G1174,자격증backdata!A:E,3,0))</f>
        <v>1</v>
      </c>
      <c r="N1174" s="4" t="str">
        <f>IF(L1174="비해당","-",VLOOKUP(G1174,자격증backdata!A:E,5,0))</f>
        <v>국가기술</v>
      </c>
      <c r="O1174" s="4">
        <f>IF(L1174="비해당","-",IF(M1174=1,VLOOKUP(G1174,자격증backdata!A:E,4,0),0))</f>
        <v>5</v>
      </c>
      <c r="P1174" s="4">
        <f t="shared" si="110"/>
        <v>3</v>
      </c>
      <c r="Q1174" s="4">
        <f t="shared" si="111"/>
        <v>5</v>
      </c>
      <c r="R1174" s="4">
        <f t="shared" si="112"/>
        <v>8</v>
      </c>
      <c r="S1174" s="4">
        <f t="shared" si="113"/>
        <v>0</v>
      </c>
    </row>
    <row r="1175" spans="1:19" ht="39.950000000000003" customHeight="1" x14ac:dyDescent="0.3">
      <c r="A1175" s="29">
        <f t="shared" si="108"/>
        <v>730</v>
      </c>
      <c r="B1175" s="29" t="s">
        <v>8579</v>
      </c>
      <c r="C1175" s="29" t="s">
        <v>8580</v>
      </c>
      <c r="D1175" s="4" t="s">
        <v>265</v>
      </c>
      <c r="E1175" s="30" t="s">
        <v>266</v>
      </c>
      <c r="F1175" s="29">
        <f t="shared" si="109"/>
        <v>1</v>
      </c>
      <c r="G1175" s="29" t="s">
        <v>803</v>
      </c>
      <c r="H1175" s="29" t="s">
        <v>296</v>
      </c>
      <c r="I1175" s="29" t="s">
        <v>8586</v>
      </c>
      <c r="J1175" s="29" t="s">
        <v>3500</v>
      </c>
      <c r="L1175" s="29" t="s">
        <v>312</v>
      </c>
      <c r="M1175" s="29">
        <f>IF(L1175="비해당","-",VLOOKUP(G1175,자격증backdata!A:E,3,0))</f>
        <v>1</v>
      </c>
      <c r="N1175" s="29" t="str">
        <f>IF(L1175="비해당","-",VLOOKUP(G1175,자격증backdata!A:E,5,0))</f>
        <v>한국사</v>
      </c>
      <c r="O1175" s="29">
        <f>IF(L1175="비해당","-",IF(M1175=1,VLOOKUP(G1175,자격증backdata!A:E,4,0),0))</f>
        <v>3</v>
      </c>
      <c r="P1175" s="29">
        <f t="shared" si="110"/>
        <v>3</v>
      </c>
      <c r="Q1175" s="29">
        <f t="shared" si="111"/>
        <v>5</v>
      </c>
      <c r="R1175" s="29">
        <f t="shared" si="112"/>
        <v>8</v>
      </c>
      <c r="S1175" s="29">
        <f t="shared" si="113"/>
        <v>0</v>
      </c>
    </row>
    <row r="1176" spans="1:19" ht="39.950000000000003" customHeight="1" x14ac:dyDescent="0.3">
      <c r="A1176" s="29">
        <f t="shared" si="108"/>
        <v>730</v>
      </c>
      <c r="B1176" s="29" t="s">
        <v>8579</v>
      </c>
      <c r="C1176" s="29" t="s">
        <v>8580</v>
      </c>
      <c r="D1176" s="4" t="s">
        <v>265</v>
      </c>
      <c r="E1176" s="30" t="s">
        <v>266</v>
      </c>
      <c r="F1176" s="29">
        <f t="shared" si="109"/>
        <v>2</v>
      </c>
      <c r="G1176" s="29" t="s">
        <v>458</v>
      </c>
      <c r="H1176" s="29" t="s">
        <v>459</v>
      </c>
      <c r="I1176" s="29" t="s">
        <v>8587</v>
      </c>
      <c r="J1176" s="29" t="s">
        <v>8588</v>
      </c>
      <c r="L1176" s="29" t="s">
        <v>312</v>
      </c>
      <c r="M1176" s="29">
        <f>IF(L1176="비해당","-",VLOOKUP(G1176,자격증backdata!A:E,3,0))</f>
        <v>1</v>
      </c>
      <c r="N1176" s="29" t="str">
        <f>IF(L1176="비해당","-",VLOOKUP(G1176,자격증backdata!A:E,5,0))</f>
        <v>국가기술</v>
      </c>
      <c r="O1176" s="29">
        <f>IF(L1176="비해당","-",IF(M1176=1,VLOOKUP(G1176,자격증backdata!A:E,4,0),0))</f>
        <v>5</v>
      </c>
      <c r="P1176" s="29">
        <f t="shared" si="110"/>
        <v>3</v>
      </c>
      <c r="Q1176" s="29">
        <f t="shared" si="111"/>
        <v>5</v>
      </c>
      <c r="R1176" s="29">
        <f t="shared" si="112"/>
        <v>8</v>
      </c>
      <c r="S1176" s="29">
        <f t="shared" si="113"/>
        <v>0</v>
      </c>
    </row>
    <row r="1177" spans="1:19" ht="39.950000000000003" customHeight="1" x14ac:dyDescent="0.3">
      <c r="A1177" s="4">
        <f t="shared" si="108"/>
        <v>731</v>
      </c>
      <c r="B1177" s="4" t="s">
        <v>8596</v>
      </c>
      <c r="C1177" s="4" t="s">
        <v>8597</v>
      </c>
      <c r="D1177" s="4" t="s">
        <v>265</v>
      </c>
      <c r="E1177" s="28" t="s">
        <v>266</v>
      </c>
      <c r="F1177" s="4">
        <f t="shared" si="109"/>
        <v>1</v>
      </c>
      <c r="G1177" s="4" t="s">
        <v>2533</v>
      </c>
      <c r="H1177" s="4" t="s">
        <v>367</v>
      </c>
      <c r="I1177" s="4" t="s">
        <v>8603</v>
      </c>
      <c r="J1177" s="4" t="s">
        <v>2535</v>
      </c>
      <c r="L1177" s="4" t="s">
        <v>312</v>
      </c>
      <c r="M1177" s="4">
        <f>IF(L1177="비해당","-",VLOOKUP(G1177,자격증backdata!A:E,3,0))</f>
        <v>1</v>
      </c>
      <c r="N1177" s="4" t="str">
        <f>IF(L1177="비해당","-",VLOOKUP(G1177,자격증backdata!A:E,5,0))</f>
        <v>국가기술</v>
      </c>
      <c r="O1177" s="4">
        <f>IF(L1177="비해당","-",IF(M1177=1,VLOOKUP(G1177,자격증backdata!A:E,4,0),0))</f>
        <v>5</v>
      </c>
      <c r="P1177" s="4">
        <f t="shared" si="110"/>
        <v>3</v>
      </c>
      <c r="Q1177" s="4">
        <f t="shared" si="111"/>
        <v>5</v>
      </c>
      <c r="R1177" s="4">
        <f t="shared" si="112"/>
        <v>8</v>
      </c>
      <c r="S1177" s="4">
        <f t="shared" si="113"/>
        <v>0</v>
      </c>
    </row>
    <row r="1178" spans="1:19" ht="39.950000000000003" customHeight="1" x14ac:dyDescent="0.3">
      <c r="A1178" s="4">
        <f t="shared" si="108"/>
        <v>731</v>
      </c>
      <c r="B1178" s="4" t="s">
        <v>8596</v>
      </c>
      <c r="C1178" s="4" t="s">
        <v>8597</v>
      </c>
      <c r="D1178" s="4" t="s">
        <v>265</v>
      </c>
      <c r="E1178" s="28" t="s">
        <v>266</v>
      </c>
      <c r="F1178" s="4">
        <f t="shared" si="109"/>
        <v>2</v>
      </c>
      <c r="G1178" s="4" t="s">
        <v>803</v>
      </c>
      <c r="H1178" s="4" t="s">
        <v>296</v>
      </c>
      <c r="I1178" s="4" t="s">
        <v>8604</v>
      </c>
      <c r="J1178" s="4" t="s">
        <v>1603</v>
      </c>
      <c r="L1178" s="4" t="s">
        <v>312</v>
      </c>
      <c r="M1178" s="4">
        <f>IF(L1178="비해당","-",VLOOKUP(G1178,자격증backdata!A:E,3,0))</f>
        <v>1</v>
      </c>
      <c r="N1178" s="4" t="str">
        <f>IF(L1178="비해당","-",VLOOKUP(G1178,자격증backdata!A:E,5,0))</f>
        <v>한국사</v>
      </c>
      <c r="O1178" s="4">
        <f>IF(L1178="비해당","-",IF(M1178=1,VLOOKUP(G1178,자격증backdata!A:E,4,0),0))</f>
        <v>3</v>
      </c>
      <c r="P1178" s="4">
        <f t="shared" si="110"/>
        <v>3</v>
      </c>
      <c r="Q1178" s="4">
        <f t="shared" si="111"/>
        <v>5</v>
      </c>
      <c r="R1178" s="4">
        <f t="shared" si="112"/>
        <v>8</v>
      </c>
      <c r="S1178" s="4">
        <f t="shared" si="113"/>
        <v>0</v>
      </c>
    </row>
    <row r="1179" spans="1:19" ht="39.950000000000003" customHeight="1" x14ac:dyDescent="0.3">
      <c r="A1179" s="29">
        <f t="shared" si="108"/>
        <v>732</v>
      </c>
      <c r="B1179" s="29" t="s">
        <v>8614</v>
      </c>
      <c r="C1179" s="29" t="s">
        <v>8615</v>
      </c>
      <c r="D1179" s="4" t="s">
        <v>265</v>
      </c>
      <c r="E1179" s="30" t="s">
        <v>266</v>
      </c>
      <c r="F1179" s="29">
        <f t="shared" si="109"/>
        <v>1</v>
      </c>
      <c r="G1179" s="29" t="s">
        <v>1500</v>
      </c>
      <c r="H1179" s="29" t="s">
        <v>367</v>
      </c>
      <c r="I1179" s="29" t="s">
        <v>8631</v>
      </c>
      <c r="J1179" s="29" t="s">
        <v>4857</v>
      </c>
      <c r="L1179" s="29" t="s">
        <v>312</v>
      </c>
      <c r="M1179" s="29">
        <f>IF(L1179="비해당","-",VLOOKUP(G1179,자격증backdata!A:E,3,0))</f>
        <v>1</v>
      </c>
      <c r="N1179" s="29" t="str">
        <f>IF(L1179="비해당","-",VLOOKUP(G1179,자격증backdata!A:E,5,0))</f>
        <v>국가기술</v>
      </c>
      <c r="O1179" s="29">
        <f>IF(L1179="비해당","-",IF(M1179=1,VLOOKUP(G1179,자격증backdata!A:E,4,0),0))</f>
        <v>5</v>
      </c>
      <c r="P1179" s="29">
        <f t="shared" si="110"/>
        <v>3</v>
      </c>
      <c r="Q1179" s="29">
        <f t="shared" si="111"/>
        <v>5</v>
      </c>
      <c r="R1179" s="29">
        <f t="shared" si="112"/>
        <v>8</v>
      </c>
      <c r="S1179" s="29">
        <f t="shared" si="113"/>
        <v>0</v>
      </c>
    </row>
    <row r="1180" spans="1:19" ht="39.950000000000003" customHeight="1" x14ac:dyDescent="0.3">
      <c r="A1180" s="29">
        <f t="shared" si="108"/>
        <v>732</v>
      </c>
      <c r="B1180" s="29" t="s">
        <v>8614</v>
      </c>
      <c r="C1180" s="29" t="s">
        <v>8615</v>
      </c>
      <c r="D1180" s="4" t="s">
        <v>265</v>
      </c>
      <c r="E1180" s="30" t="s">
        <v>266</v>
      </c>
      <c r="F1180" s="29">
        <f t="shared" si="109"/>
        <v>2</v>
      </c>
      <c r="G1180" s="29" t="s">
        <v>803</v>
      </c>
      <c r="H1180" s="29" t="s">
        <v>296</v>
      </c>
      <c r="I1180" s="29" t="s">
        <v>8632</v>
      </c>
      <c r="J1180" s="29" t="s">
        <v>8633</v>
      </c>
      <c r="L1180" s="29" t="s">
        <v>312</v>
      </c>
      <c r="M1180" s="29">
        <f>IF(L1180="비해당","-",VLOOKUP(G1180,자격증backdata!A:E,3,0))</f>
        <v>1</v>
      </c>
      <c r="N1180" s="29" t="str">
        <f>IF(L1180="비해당","-",VLOOKUP(G1180,자격증backdata!A:E,5,0))</f>
        <v>한국사</v>
      </c>
      <c r="O1180" s="29">
        <f>IF(L1180="비해당","-",IF(M1180=1,VLOOKUP(G1180,자격증backdata!A:E,4,0),0))</f>
        <v>3</v>
      </c>
      <c r="P1180" s="29">
        <f t="shared" si="110"/>
        <v>3</v>
      </c>
      <c r="Q1180" s="29">
        <f t="shared" si="111"/>
        <v>5</v>
      </c>
      <c r="R1180" s="29">
        <f t="shared" si="112"/>
        <v>8</v>
      </c>
      <c r="S1180" s="29">
        <f t="shared" si="113"/>
        <v>0</v>
      </c>
    </row>
    <row r="1181" spans="1:19" ht="39.950000000000003" customHeight="1" x14ac:dyDescent="0.3">
      <c r="A1181" s="4">
        <f t="shared" si="108"/>
        <v>733</v>
      </c>
      <c r="B1181" s="4" t="s">
        <v>8643</v>
      </c>
      <c r="C1181" s="4" t="s">
        <v>8644</v>
      </c>
      <c r="D1181" s="4" t="s">
        <v>265</v>
      </c>
      <c r="E1181" s="28" t="s">
        <v>266</v>
      </c>
      <c r="F1181" s="4">
        <f t="shared" si="109"/>
        <v>1</v>
      </c>
      <c r="G1181" s="4" t="s">
        <v>568</v>
      </c>
      <c r="H1181" s="4" t="s">
        <v>459</v>
      </c>
      <c r="I1181" s="4" t="s">
        <v>8648</v>
      </c>
      <c r="J1181" s="4" t="s">
        <v>3722</v>
      </c>
      <c r="L1181" s="4" t="s">
        <v>312</v>
      </c>
      <c r="M1181" s="4">
        <f>IF(L1181="비해당","-",VLOOKUP(G1181,자격증backdata!A:E,3,0))</f>
        <v>1</v>
      </c>
      <c r="N1181" s="4" t="str">
        <f>IF(L1181="비해당","-",VLOOKUP(G1181,자격증backdata!A:E,5,0))</f>
        <v>국가기술</v>
      </c>
      <c r="O1181" s="4">
        <f>IF(L1181="비해당","-",IF(M1181=1,VLOOKUP(G1181,자격증backdata!A:E,4,0),0))</f>
        <v>3</v>
      </c>
      <c r="P1181" s="4">
        <f t="shared" si="110"/>
        <v>5</v>
      </c>
      <c r="Q1181" s="4">
        <f t="shared" si="111"/>
        <v>3</v>
      </c>
      <c r="R1181" s="4">
        <f t="shared" si="112"/>
        <v>8</v>
      </c>
      <c r="S1181" s="4">
        <f t="shared" si="113"/>
        <v>0</v>
      </c>
    </row>
    <row r="1182" spans="1:19" ht="39.950000000000003" customHeight="1" x14ac:dyDescent="0.3">
      <c r="A1182" s="4">
        <f t="shared" si="108"/>
        <v>733</v>
      </c>
      <c r="B1182" s="4" t="s">
        <v>8643</v>
      </c>
      <c r="C1182" s="4" t="s">
        <v>8644</v>
      </c>
      <c r="D1182" s="4" t="s">
        <v>265</v>
      </c>
      <c r="E1182" s="28" t="s">
        <v>266</v>
      </c>
      <c r="F1182" s="4">
        <f t="shared" si="109"/>
        <v>2</v>
      </c>
      <c r="G1182" s="4" t="s">
        <v>295</v>
      </c>
      <c r="H1182" s="4" t="s">
        <v>296</v>
      </c>
      <c r="I1182" s="4" t="s">
        <v>8649</v>
      </c>
      <c r="J1182" s="4" t="s">
        <v>1050</v>
      </c>
      <c r="L1182" s="4" t="s">
        <v>312</v>
      </c>
      <c r="M1182" s="4">
        <f>IF(L1182="비해당","-",VLOOKUP(G1182,자격증backdata!A:E,3,0))</f>
        <v>1</v>
      </c>
      <c r="N1182" s="4" t="str">
        <f>IF(L1182="비해당","-",VLOOKUP(G1182,자격증backdata!A:E,5,0))</f>
        <v>한국사</v>
      </c>
      <c r="O1182" s="4">
        <f>IF(L1182="비해당","-",IF(M1182=1,VLOOKUP(G1182,자격증backdata!A:E,4,0),0))</f>
        <v>5</v>
      </c>
      <c r="P1182" s="4">
        <f t="shared" si="110"/>
        <v>5</v>
      </c>
      <c r="Q1182" s="4">
        <f t="shared" si="111"/>
        <v>3</v>
      </c>
      <c r="R1182" s="4">
        <f t="shared" si="112"/>
        <v>8</v>
      </c>
      <c r="S1182" s="4">
        <f t="shared" si="113"/>
        <v>0</v>
      </c>
    </row>
    <row r="1183" spans="1:19" ht="39.950000000000003" customHeight="1" x14ac:dyDescent="0.3">
      <c r="A1183" s="29">
        <f t="shared" si="108"/>
        <v>734</v>
      </c>
      <c r="B1183" s="29" t="s">
        <v>8650</v>
      </c>
      <c r="C1183" s="29" t="s">
        <v>8651</v>
      </c>
      <c r="D1183" s="4" t="s">
        <v>265</v>
      </c>
      <c r="E1183" s="30" t="s">
        <v>266</v>
      </c>
      <c r="F1183" s="29">
        <f t="shared" si="109"/>
        <v>1</v>
      </c>
      <c r="G1183" s="29" t="s">
        <v>1500</v>
      </c>
      <c r="H1183" s="29" t="s">
        <v>367</v>
      </c>
      <c r="I1183" s="29" t="s">
        <v>8658</v>
      </c>
      <c r="J1183" s="29" t="s">
        <v>6415</v>
      </c>
      <c r="L1183" s="29" t="s">
        <v>312</v>
      </c>
      <c r="M1183" s="29">
        <f>IF(L1183="비해당","-",VLOOKUP(G1183,자격증backdata!A:E,3,0))</f>
        <v>1</v>
      </c>
      <c r="N1183" s="29" t="str">
        <f>IF(L1183="비해당","-",VLOOKUP(G1183,자격증backdata!A:E,5,0))</f>
        <v>국가기술</v>
      </c>
      <c r="O1183" s="29">
        <f>IF(L1183="비해당","-",IF(M1183=1,VLOOKUP(G1183,자격증backdata!A:E,4,0),0))</f>
        <v>5</v>
      </c>
      <c r="P1183" s="29">
        <f t="shared" si="110"/>
        <v>5</v>
      </c>
      <c r="Q1183" s="29">
        <f t="shared" si="111"/>
        <v>5</v>
      </c>
      <c r="R1183" s="29">
        <f t="shared" si="112"/>
        <v>10</v>
      </c>
      <c r="S1183" s="29">
        <f t="shared" si="113"/>
        <v>0</v>
      </c>
    </row>
    <row r="1184" spans="1:19" ht="39.950000000000003" customHeight="1" x14ac:dyDescent="0.3">
      <c r="A1184" s="29">
        <f t="shared" si="108"/>
        <v>734</v>
      </c>
      <c r="B1184" s="29" t="s">
        <v>8650</v>
      </c>
      <c r="C1184" s="29" t="s">
        <v>8651</v>
      </c>
      <c r="D1184" s="4" t="s">
        <v>265</v>
      </c>
      <c r="E1184" s="30" t="s">
        <v>266</v>
      </c>
      <c r="F1184" s="29">
        <f t="shared" si="109"/>
        <v>2</v>
      </c>
      <c r="G1184" s="29" t="s">
        <v>295</v>
      </c>
      <c r="H1184" s="29" t="s">
        <v>296</v>
      </c>
      <c r="I1184" s="29" t="s">
        <v>8659</v>
      </c>
      <c r="J1184" s="29" t="s">
        <v>5167</v>
      </c>
      <c r="L1184" s="29" t="s">
        <v>312</v>
      </c>
      <c r="M1184" s="29">
        <f>IF(L1184="비해당","-",VLOOKUP(G1184,자격증backdata!A:E,3,0))</f>
        <v>1</v>
      </c>
      <c r="N1184" s="29" t="str">
        <f>IF(L1184="비해당","-",VLOOKUP(G1184,자격증backdata!A:E,5,0))</f>
        <v>한국사</v>
      </c>
      <c r="O1184" s="29">
        <f>IF(L1184="비해당","-",IF(M1184=1,VLOOKUP(G1184,자격증backdata!A:E,4,0),0))</f>
        <v>5</v>
      </c>
      <c r="P1184" s="29">
        <f t="shared" si="110"/>
        <v>5</v>
      </c>
      <c r="Q1184" s="29">
        <f t="shared" si="111"/>
        <v>5</v>
      </c>
      <c r="R1184" s="29">
        <f t="shared" si="112"/>
        <v>10</v>
      </c>
      <c r="S1184" s="29">
        <f t="shared" si="113"/>
        <v>0</v>
      </c>
    </row>
    <row r="1185" spans="1:19" ht="39.950000000000003" customHeight="1" x14ac:dyDescent="0.3">
      <c r="A1185" s="4">
        <f t="shared" si="108"/>
        <v>735</v>
      </c>
      <c r="B1185" s="4" t="s">
        <v>8682</v>
      </c>
      <c r="C1185" s="4" t="s">
        <v>8683</v>
      </c>
      <c r="D1185" s="4" t="s">
        <v>265</v>
      </c>
      <c r="E1185" s="28" t="s">
        <v>266</v>
      </c>
      <c r="F1185" s="4">
        <f t="shared" si="109"/>
        <v>1</v>
      </c>
      <c r="G1185" s="4" t="s">
        <v>568</v>
      </c>
      <c r="H1185" s="4" t="s">
        <v>459</v>
      </c>
      <c r="I1185" s="4" t="s">
        <v>8689</v>
      </c>
      <c r="J1185" s="4" t="s">
        <v>6992</v>
      </c>
      <c r="L1185" s="4" t="s">
        <v>312</v>
      </c>
      <c r="M1185" s="4">
        <f>IF(L1185="비해당","-",VLOOKUP(G1185,자격증backdata!A:E,3,0))</f>
        <v>1</v>
      </c>
      <c r="N1185" s="4" t="str">
        <f>IF(L1185="비해당","-",VLOOKUP(G1185,자격증backdata!A:E,5,0))</f>
        <v>국가기술</v>
      </c>
      <c r="O1185" s="4">
        <f>IF(L1185="비해당","-",IF(M1185=1,VLOOKUP(G1185,자격증backdata!A:E,4,0),0))</f>
        <v>3</v>
      </c>
      <c r="P1185" s="4">
        <f t="shared" si="110"/>
        <v>3</v>
      </c>
      <c r="Q1185" s="4">
        <f t="shared" si="111"/>
        <v>3</v>
      </c>
      <c r="R1185" s="4">
        <f t="shared" si="112"/>
        <v>6</v>
      </c>
      <c r="S1185" s="4">
        <f t="shared" si="113"/>
        <v>0</v>
      </c>
    </row>
    <row r="1186" spans="1:19" ht="39.950000000000003" customHeight="1" x14ac:dyDescent="0.3">
      <c r="A1186" s="4">
        <f t="shared" si="108"/>
        <v>735</v>
      </c>
      <c r="B1186" s="4" t="s">
        <v>8682</v>
      </c>
      <c r="C1186" s="4" t="s">
        <v>8683</v>
      </c>
      <c r="D1186" s="4" t="s">
        <v>265</v>
      </c>
      <c r="E1186" s="28" t="s">
        <v>266</v>
      </c>
      <c r="F1186" s="4">
        <f t="shared" si="109"/>
        <v>2</v>
      </c>
      <c r="G1186" s="4" t="s">
        <v>803</v>
      </c>
      <c r="H1186" s="4" t="s">
        <v>296</v>
      </c>
      <c r="I1186" s="4" t="s">
        <v>8690</v>
      </c>
      <c r="J1186" s="4" t="s">
        <v>2265</v>
      </c>
      <c r="L1186" s="4" t="s">
        <v>312</v>
      </c>
      <c r="M1186" s="4">
        <f>IF(L1186="비해당","-",VLOOKUP(G1186,자격증backdata!A:E,3,0))</f>
        <v>1</v>
      </c>
      <c r="N1186" s="4" t="str">
        <f>IF(L1186="비해당","-",VLOOKUP(G1186,자격증backdata!A:E,5,0))</f>
        <v>한국사</v>
      </c>
      <c r="O1186" s="4">
        <f>IF(L1186="비해당","-",IF(M1186=1,VLOOKUP(G1186,자격증backdata!A:E,4,0),0))</f>
        <v>3</v>
      </c>
      <c r="P1186" s="4">
        <f t="shared" si="110"/>
        <v>3</v>
      </c>
      <c r="Q1186" s="4">
        <f t="shared" si="111"/>
        <v>3</v>
      </c>
      <c r="R1186" s="4">
        <f t="shared" si="112"/>
        <v>6</v>
      </c>
      <c r="S1186" s="4">
        <f t="shared" si="113"/>
        <v>0</v>
      </c>
    </row>
    <row r="1187" spans="1:19" ht="39.950000000000003" customHeight="1" x14ac:dyDescent="0.3">
      <c r="A1187" s="29">
        <f t="shared" si="108"/>
        <v>736</v>
      </c>
      <c r="B1187" s="29" t="s">
        <v>8692</v>
      </c>
      <c r="C1187" s="29" t="s">
        <v>8693</v>
      </c>
      <c r="D1187" s="4" t="s">
        <v>265</v>
      </c>
      <c r="E1187" s="30" t="s">
        <v>266</v>
      </c>
      <c r="F1187" s="29">
        <f t="shared" si="109"/>
        <v>1</v>
      </c>
      <c r="G1187" s="29" t="s">
        <v>612</v>
      </c>
      <c r="H1187" s="29" t="s">
        <v>6596</v>
      </c>
      <c r="I1187" s="29" t="s">
        <v>8701</v>
      </c>
      <c r="J1187" s="29" t="s">
        <v>627</v>
      </c>
      <c r="L1187" s="29" t="s">
        <v>312</v>
      </c>
      <c r="M1187" s="29">
        <f>IF(L1187="비해당","-",VLOOKUP(G1187,자격증backdata!A:E,3,0))</f>
        <v>1</v>
      </c>
      <c r="N1187" s="29" t="str">
        <f>IF(L1187="비해당","-",VLOOKUP(G1187,자격증backdata!A:E,5,0))</f>
        <v>한국사</v>
      </c>
      <c r="O1187" s="29">
        <f>IF(L1187="비해당","-",IF(M1187=1,VLOOKUP(G1187,자격증backdata!A:E,4,0),0))</f>
        <v>1</v>
      </c>
      <c r="P1187" s="29">
        <f t="shared" si="110"/>
        <v>1</v>
      </c>
      <c r="Q1187" s="29">
        <f t="shared" si="111"/>
        <v>0</v>
      </c>
      <c r="R1187" s="29">
        <f t="shared" si="112"/>
        <v>1</v>
      </c>
      <c r="S1187" s="29">
        <f t="shared" si="113"/>
        <v>0</v>
      </c>
    </row>
    <row r="1188" spans="1:19" ht="39.950000000000003" customHeight="1" x14ac:dyDescent="0.3">
      <c r="A1188" s="29">
        <f t="shared" si="108"/>
        <v>736</v>
      </c>
      <c r="B1188" s="29" t="s">
        <v>8692</v>
      </c>
      <c r="C1188" s="29" t="s">
        <v>8693</v>
      </c>
      <c r="D1188" s="4" t="s">
        <v>265</v>
      </c>
      <c r="E1188" s="30" t="s">
        <v>266</v>
      </c>
      <c r="F1188" s="29">
        <f t="shared" si="109"/>
        <v>2</v>
      </c>
      <c r="G1188" s="29" t="s">
        <v>8702</v>
      </c>
      <c r="H1188" s="29" t="s">
        <v>3665</v>
      </c>
      <c r="I1188" s="29" t="s">
        <v>8703</v>
      </c>
      <c r="J1188" s="29" t="s">
        <v>8704</v>
      </c>
      <c r="L1188" s="29" t="s">
        <v>312</v>
      </c>
      <c r="M1188" s="29">
        <f>IF(L1188="비해당","-",VLOOKUP(G1188,자격증backdata!A:E,3,0))</f>
        <v>0</v>
      </c>
      <c r="N1188" s="29" t="str">
        <f>IF(L1188="비해당","-",VLOOKUP(G1188,자격증backdata!A:E,5,0))</f>
        <v>-</v>
      </c>
      <c r="O1188" s="29">
        <f>IF(L1188="비해당","-",IF(M1188=1,VLOOKUP(G1188,자격증backdata!A:E,4,0),0))</f>
        <v>0</v>
      </c>
      <c r="P1188" s="29">
        <f t="shared" si="110"/>
        <v>1</v>
      </c>
      <c r="Q1188" s="29">
        <f t="shared" si="111"/>
        <v>0</v>
      </c>
      <c r="R1188" s="29">
        <f t="shared" si="112"/>
        <v>1</v>
      </c>
      <c r="S1188" s="29">
        <f t="shared" si="113"/>
        <v>0</v>
      </c>
    </row>
    <row r="1189" spans="1:19" ht="39.950000000000003" customHeight="1" x14ac:dyDescent="0.3">
      <c r="A1189" s="4">
        <f t="shared" si="108"/>
        <v>737</v>
      </c>
      <c r="B1189" s="4" t="s">
        <v>8706</v>
      </c>
      <c r="C1189" s="4" t="s">
        <v>7639</v>
      </c>
      <c r="D1189" s="4" t="s">
        <v>265</v>
      </c>
      <c r="E1189" s="28" t="s">
        <v>266</v>
      </c>
      <c r="F1189" s="4">
        <f t="shared" si="109"/>
        <v>1</v>
      </c>
      <c r="G1189" s="4" t="s">
        <v>366</v>
      </c>
      <c r="H1189" s="4" t="s">
        <v>367</v>
      </c>
      <c r="I1189" s="4" t="s">
        <v>8711</v>
      </c>
      <c r="J1189" s="4" t="s">
        <v>1217</v>
      </c>
      <c r="L1189" s="4" t="s">
        <v>312</v>
      </c>
      <c r="M1189" s="4">
        <f>IF(L1189="비해당","-",VLOOKUP(G1189,자격증backdata!A:E,3,0))</f>
        <v>1</v>
      </c>
      <c r="N1189" s="4" t="str">
        <f>IF(L1189="비해당","-",VLOOKUP(G1189,자격증backdata!A:E,5,0))</f>
        <v>국가기술</v>
      </c>
      <c r="O1189" s="4">
        <f>IF(L1189="비해당","-",IF(M1189=1,VLOOKUP(G1189,자격증backdata!A:E,4,0),0))</f>
        <v>3</v>
      </c>
      <c r="P1189" s="4">
        <f t="shared" si="110"/>
        <v>5</v>
      </c>
      <c r="Q1189" s="4">
        <f t="shared" si="111"/>
        <v>3</v>
      </c>
      <c r="R1189" s="4">
        <f t="shared" si="112"/>
        <v>8</v>
      </c>
      <c r="S1189" s="4">
        <f t="shared" si="113"/>
        <v>0</v>
      </c>
    </row>
    <row r="1190" spans="1:19" ht="39.950000000000003" customHeight="1" x14ac:dyDescent="0.3">
      <c r="A1190" s="4">
        <f t="shared" si="108"/>
        <v>737</v>
      </c>
      <c r="B1190" s="4" t="s">
        <v>8706</v>
      </c>
      <c r="C1190" s="4" t="s">
        <v>7639</v>
      </c>
      <c r="D1190" s="4" t="s">
        <v>265</v>
      </c>
      <c r="E1190" s="28" t="s">
        <v>266</v>
      </c>
      <c r="F1190" s="4">
        <f t="shared" si="109"/>
        <v>2</v>
      </c>
      <c r="G1190" s="4" t="s">
        <v>295</v>
      </c>
      <c r="H1190" s="4" t="s">
        <v>296</v>
      </c>
      <c r="I1190" s="4" t="s">
        <v>8712</v>
      </c>
      <c r="J1190" s="4" t="s">
        <v>2857</v>
      </c>
      <c r="L1190" s="4" t="s">
        <v>312</v>
      </c>
      <c r="M1190" s="4">
        <f>IF(L1190="비해당","-",VLOOKUP(G1190,자격증backdata!A:E,3,0))</f>
        <v>1</v>
      </c>
      <c r="N1190" s="4" t="str">
        <f>IF(L1190="비해당","-",VLOOKUP(G1190,자격증backdata!A:E,5,0))</f>
        <v>한국사</v>
      </c>
      <c r="O1190" s="4">
        <f>IF(L1190="비해당","-",IF(M1190=1,VLOOKUP(G1190,자격증backdata!A:E,4,0),0))</f>
        <v>5</v>
      </c>
      <c r="P1190" s="4">
        <f t="shared" si="110"/>
        <v>5</v>
      </c>
      <c r="Q1190" s="4">
        <f t="shared" si="111"/>
        <v>3</v>
      </c>
      <c r="R1190" s="4">
        <f t="shared" si="112"/>
        <v>8</v>
      </c>
      <c r="S1190" s="4">
        <f t="shared" si="113"/>
        <v>0</v>
      </c>
    </row>
    <row r="1191" spans="1:19" ht="39.950000000000003" customHeight="1" x14ac:dyDescent="0.3">
      <c r="A1191" s="29">
        <f t="shared" si="108"/>
        <v>738</v>
      </c>
      <c r="B1191" s="29" t="s">
        <v>8750</v>
      </c>
      <c r="C1191" s="29" t="s">
        <v>8751</v>
      </c>
      <c r="D1191" s="4" t="s">
        <v>265</v>
      </c>
      <c r="E1191" s="30" t="s">
        <v>266</v>
      </c>
      <c r="F1191" s="29">
        <f t="shared" si="109"/>
        <v>1</v>
      </c>
      <c r="G1191" s="29" t="s">
        <v>458</v>
      </c>
      <c r="H1191" s="29" t="s">
        <v>459</v>
      </c>
      <c r="I1191" s="29" t="s">
        <v>8758</v>
      </c>
      <c r="J1191" s="29" t="s">
        <v>5216</v>
      </c>
      <c r="L1191" s="29" t="s">
        <v>312</v>
      </c>
      <c r="M1191" s="29">
        <f>IF(L1191="비해당","-",VLOOKUP(G1191,자격증backdata!A:E,3,0))</f>
        <v>1</v>
      </c>
      <c r="N1191" s="29" t="str">
        <f>IF(L1191="비해당","-",VLOOKUP(G1191,자격증backdata!A:E,5,0))</f>
        <v>국가기술</v>
      </c>
      <c r="O1191" s="29">
        <f>IF(L1191="비해당","-",IF(M1191=1,VLOOKUP(G1191,자격증backdata!A:E,4,0),0))</f>
        <v>5</v>
      </c>
      <c r="P1191" s="29">
        <f t="shared" si="110"/>
        <v>5</v>
      </c>
      <c r="Q1191" s="29">
        <f t="shared" si="111"/>
        <v>5</v>
      </c>
      <c r="R1191" s="29">
        <f t="shared" si="112"/>
        <v>10</v>
      </c>
      <c r="S1191" s="29">
        <f t="shared" si="113"/>
        <v>0</v>
      </c>
    </row>
    <row r="1192" spans="1:19" ht="39.950000000000003" customHeight="1" x14ac:dyDescent="0.3">
      <c r="A1192" s="29">
        <f t="shared" si="108"/>
        <v>738</v>
      </c>
      <c r="B1192" s="29" t="s">
        <v>8750</v>
      </c>
      <c r="C1192" s="29" t="s">
        <v>8751</v>
      </c>
      <c r="D1192" s="4" t="s">
        <v>265</v>
      </c>
      <c r="E1192" s="30" t="s">
        <v>266</v>
      </c>
      <c r="F1192" s="29">
        <f t="shared" si="109"/>
        <v>2</v>
      </c>
      <c r="G1192" s="29" t="s">
        <v>295</v>
      </c>
      <c r="H1192" s="29" t="s">
        <v>296</v>
      </c>
      <c r="I1192" s="29" t="s">
        <v>8759</v>
      </c>
      <c r="J1192" s="29" t="s">
        <v>298</v>
      </c>
      <c r="L1192" s="29" t="s">
        <v>312</v>
      </c>
      <c r="M1192" s="29">
        <f>IF(L1192="비해당","-",VLOOKUP(G1192,자격증backdata!A:E,3,0))</f>
        <v>1</v>
      </c>
      <c r="N1192" s="29" t="str">
        <f>IF(L1192="비해당","-",VLOOKUP(G1192,자격증backdata!A:E,5,0))</f>
        <v>한국사</v>
      </c>
      <c r="O1192" s="29">
        <f>IF(L1192="비해당","-",IF(M1192=1,VLOOKUP(G1192,자격증backdata!A:E,4,0),0))</f>
        <v>5</v>
      </c>
      <c r="P1192" s="29">
        <f t="shared" si="110"/>
        <v>5</v>
      </c>
      <c r="Q1192" s="29">
        <f t="shared" si="111"/>
        <v>5</v>
      </c>
      <c r="R1192" s="29">
        <f t="shared" si="112"/>
        <v>10</v>
      </c>
      <c r="S1192" s="29">
        <f t="shared" si="113"/>
        <v>0</v>
      </c>
    </row>
    <row r="1193" spans="1:19" ht="39.950000000000003" customHeight="1" x14ac:dyDescent="0.3">
      <c r="A1193" s="4">
        <f t="shared" si="108"/>
        <v>739</v>
      </c>
      <c r="B1193" s="4" t="s">
        <v>8760</v>
      </c>
      <c r="C1193" s="4" t="s">
        <v>8761</v>
      </c>
      <c r="D1193" s="4" t="s">
        <v>265</v>
      </c>
      <c r="E1193" s="28" t="s">
        <v>266</v>
      </c>
      <c r="F1193" s="4">
        <f t="shared" si="109"/>
        <v>1</v>
      </c>
      <c r="G1193" s="4" t="s">
        <v>458</v>
      </c>
      <c r="H1193" s="4" t="s">
        <v>459</v>
      </c>
      <c r="I1193" s="4" t="s">
        <v>8767</v>
      </c>
      <c r="J1193" s="4" t="s">
        <v>2928</v>
      </c>
      <c r="L1193" s="4" t="s">
        <v>312</v>
      </c>
      <c r="M1193" s="4">
        <f>IF(L1193="비해당","-",VLOOKUP(G1193,자격증backdata!A:E,3,0))</f>
        <v>1</v>
      </c>
      <c r="N1193" s="4" t="str">
        <f>IF(L1193="비해당","-",VLOOKUP(G1193,자격증backdata!A:E,5,0))</f>
        <v>국가기술</v>
      </c>
      <c r="O1193" s="4">
        <f>IF(L1193="비해당","-",IF(M1193=1,VLOOKUP(G1193,자격증backdata!A:E,4,0),0))</f>
        <v>5</v>
      </c>
      <c r="P1193" s="4">
        <f t="shared" si="110"/>
        <v>5</v>
      </c>
      <c r="Q1193" s="4">
        <f t="shared" si="111"/>
        <v>5</v>
      </c>
      <c r="R1193" s="4">
        <f t="shared" si="112"/>
        <v>10</v>
      </c>
      <c r="S1193" s="4">
        <f t="shared" si="113"/>
        <v>0</v>
      </c>
    </row>
    <row r="1194" spans="1:19" ht="39.950000000000003" customHeight="1" x14ac:dyDescent="0.3">
      <c r="A1194" s="4">
        <f t="shared" si="108"/>
        <v>739</v>
      </c>
      <c r="B1194" s="4" t="s">
        <v>8760</v>
      </c>
      <c r="C1194" s="4" t="s">
        <v>8761</v>
      </c>
      <c r="D1194" s="4" t="s">
        <v>265</v>
      </c>
      <c r="E1194" s="28" t="s">
        <v>266</v>
      </c>
      <c r="F1194" s="4">
        <f t="shared" si="109"/>
        <v>2</v>
      </c>
      <c r="G1194" s="4" t="s">
        <v>295</v>
      </c>
      <c r="H1194" s="4" t="s">
        <v>296</v>
      </c>
      <c r="I1194" s="4" t="s">
        <v>8768</v>
      </c>
      <c r="J1194" s="4" t="s">
        <v>3098</v>
      </c>
      <c r="L1194" s="4" t="s">
        <v>312</v>
      </c>
      <c r="M1194" s="4">
        <f>IF(L1194="비해당","-",VLOOKUP(G1194,자격증backdata!A:E,3,0))</f>
        <v>1</v>
      </c>
      <c r="N1194" s="4" t="str">
        <f>IF(L1194="비해당","-",VLOOKUP(G1194,자격증backdata!A:E,5,0))</f>
        <v>한국사</v>
      </c>
      <c r="O1194" s="4">
        <f>IF(L1194="비해당","-",IF(M1194=1,VLOOKUP(G1194,자격증backdata!A:E,4,0),0))</f>
        <v>5</v>
      </c>
      <c r="P1194" s="4">
        <f t="shared" si="110"/>
        <v>5</v>
      </c>
      <c r="Q1194" s="4">
        <f t="shared" si="111"/>
        <v>5</v>
      </c>
      <c r="R1194" s="4">
        <f t="shared" si="112"/>
        <v>10</v>
      </c>
      <c r="S1194" s="4">
        <f t="shared" si="113"/>
        <v>0</v>
      </c>
    </row>
    <row r="1195" spans="1:19" ht="39.950000000000003" customHeight="1" x14ac:dyDescent="0.3">
      <c r="A1195" s="29">
        <f t="shared" si="108"/>
        <v>740</v>
      </c>
      <c r="B1195" s="29" t="s">
        <v>8769</v>
      </c>
      <c r="C1195" s="29" t="s">
        <v>8770</v>
      </c>
      <c r="D1195" s="4" t="s">
        <v>265</v>
      </c>
      <c r="E1195" s="30" t="s">
        <v>266</v>
      </c>
      <c r="F1195" s="29">
        <f t="shared" si="109"/>
        <v>1</v>
      </c>
      <c r="G1195" s="29" t="s">
        <v>295</v>
      </c>
      <c r="H1195" s="29" t="s">
        <v>296</v>
      </c>
      <c r="I1195" s="29" t="s">
        <v>8776</v>
      </c>
      <c r="J1195" s="29" t="s">
        <v>627</v>
      </c>
      <c r="L1195" s="29" t="s">
        <v>312</v>
      </c>
      <c r="M1195" s="29">
        <f>IF(L1195="비해당","-",VLOOKUP(G1195,자격증backdata!A:E,3,0))</f>
        <v>1</v>
      </c>
      <c r="N1195" s="29" t="str">
        <f>IF(L1195="비해당","-",VLOOKUP(G1195,자격증backdata!A:E,5,0))</f>
        <v>한국사</v>
      </c>
      <c r="O1195" s="29">
        <f>IF(L1195="비해당","-",IF(M1195=1,VLOOKUP(G1195,자격증backdata!A:E,4,0),0))</f>
        <v>5</v>
      </c>
      <c r="P1195" s="29">
        <f t="shared" si="110"/>
        <v>5</v>
      </c>
      <c r="Q1195" s="29">
        <f t="shared" si="111"/>
        <v>5</v>
      </c>
      <c r="R1195" s="29">
        <f t="shared" si="112"/>
        <v>10</v>
      </c>
      <c r="S1195" s="29">
        <f t="shared" si="113"/>
        <v>0</v>
      </c>
    </row>
    <row r="1196" spans="1:19" ht="39.950000000000003" customHeight="1" x14ac:dyDescent="0.3">
      <c r="A1196" s="29">
        <f t="shared" si="108"/>
        <v>740</v>
      </c>
      <c r="B1196" s="29" t="s">
        <v>8769</v>
      </c>
      <c r="C1196" s="29" t="s">
        <v>8770</v>
      </c>
      <c r="D1196" s="4" t="s">
        <v>265</v>
      </c>
      <c r="E1196" s="30" t="s">
        <v>266</v>
      </c>
      <c r="F1196" s="29">
        <f t="shared" si="109"/>
        <v>2</v>
      </c>
      <c r="G1196" s="29" t="s">
        <v>2324</v>
      </c>
      <c r="H1196" s="29" t="s">
        <v>367</v>
      </c>
      <c r="I1196" s="29" t="s">
        <v>8777</v>
      </c>
      <c r="J1196" s="29" t="s">
        <v>1502</v>
      </c>
      <c r="L1196" s="29" t="s">
        <v>312</v>
      </c>
      <c r="M1196" s="29">
        <f>IF(L1196="비해당","-",VLOOKUP(G1196,자격증backdata!A:E,3,0))</f>
        <v>1</v>
      </c>
      <c r="N1196" s="29" t="str">
        <f>IF(L1196="비해당","-",VLOOKUP(G1196,자격증backdata!A:E,5,0))</f>
        <v>국가기술</v>
      </c>
      <c r="O1196" s="29">
        <f>IF(L1196="비해당","-",IF(M1196=1,VLOOKUP(G1196,자격증backdata!A:E,4,0),0))</f>
        <v>5</v>
      </c>
      <c r="P1196" s="29">
        <f t="shared" si="110"/>
        <v>5</v>
      </c>
      <c r="Q1196" s="29">
        <f t="shared" si="111"/>
        <v>5</v>
      </c>
      <c r="R1196" s="29">
        <f t="shared" si="112"/>
        <v>10</v>
      </c>
      <c r="S1196" s="29">
        <f t="shared" si="113"/>
        <v>0</v>
      </c>
    </row>
    <row r="1197" spans="1:19" ht="39.950000000000003" customHeight="1" x14ac:dyDescent="0.3">
      <c r="A1197" s="4">
        <f t="shared" si="108"/>
        <v>741</v>
      </c>
      <c r="B1197" s="4" t="s">
        <v>8778</v>
      </c>
      <c r="C1197" s="4" t="s">
        <v>8779</v>
      </c>
      <c r="D1197" s="4" t="s">
        <v>265</v>
      </c>
      <c r="E1197" s="28" t="s">
        <v>266</v>
      </c>
      <c r="F1197" s="4">
        <f t="shared" si="109"/>
        <v>1</v>
      </c>
      <c r="G1197" s="4" t="s">
        <v>568</v>
      </c>
      <c r="H1197" s="4" t="s">
        <v>459</v>
      </c>
      <c r="I1197" s="4" t="s">
        <v>8786</v>
      </c>
      <c r="J1197" s="4" t="s">
        <v>8787</v>
      </c>
      <c r="L1197" s="4" t="s">
        <v>312</v>
      </c>
      <c r="M1197" s="4">
        <f>IF(L1197="비해당","-",VLOOKUP(G1197,자격증backdata!A:E,3,0))</f>
        <v>1</v>
      </c>
      <c r="N1197" s="4" t="str">
        <f>IF(L1197="비해당","-",VLOOKUP(G1197,자격증backdata!A:E,5,0))</f>
        <v>국가기술</v>
      </c>
      <c r="O1197" s="4">
        <f>IF(L1197="비해당","-",IF(M1197=1,VLOOKUP(G1197,자격증backdata!A:E,4,0),0))</f>
        <v>3</v>
      </c>
      <c r="P1197" s="4">
        <f t="shared" si="110"/>
        <v>5</v>
      </c>
      <c r="Q1197" s="4">
        <f t="shared" si="111"/>
        <v>3</v>
      </c>
      <c r="R1197" s="4">
        <f t="shared" si="112"/>
        <v>8</v>
      </c>
      <c r="S1197" s="4">
        <f t="shared" si="113"/>
        <v>0</v>
      </c>
    </row>
    <row r="1198" spans="1:19" ht="39.950000000000003" customHeight="1" x14ac:dyDescent="0.3">
      <c r="A1198" s="4">
        <f t="shared" si="108"/>
        <v>741</v>
      </c>
      <c r="B1198" s="4" t="s">
        <v>8778</v>
      </c>
      <c r="C1198" s="4" t="s">
        <v>8779</v>
      </c>
      <c r="D1198" s="4" t="s">
        <v>265</v>
      </c>
      <c r="E1198" s="28" t="s">
        <v>266</v>
      </c>
      <c r="F1198" s="4">
        <f t="shared" si="109"/>
        <v>2</v>
      </c>
      <c r="G1198" s="4" t="s">
        <v>295</v>
      </c>
      <c r="H1198" s="4" t="s">
        <v>296</v>
      </c>
      <c r="I1198" s="4" t="s">
        <v>8788</v>
      </c>
      <c r="J1198" s="4" t="s">
        <v>2800</v>
      </c>
      <c r="L1198" s="4" t="s">
        <v>312</v>
      </c>
      <c r="M1198" s="4">
        <f>IF(L1198="비해당","-",VLOOKUP(G1198,자격증backdata!A:E,3,0))</f>
        <v>1</v>
      </c>
      <c r="N1198" s="4" t="str">
        <f>IF(L1198="비해당","-",VLOOKUP(G1198,자격증backdata!A:E,5,0))</f>
        <v>한국사</v>
      </c>
      <c r="O1198" s="4">
        <f>IF(L1198="비해당","-",IF(M1198=1,VLOOKUP(G1198,자격증backdata!A:E,4,0),0))</f>
        <v>5</v>
      </c>
      <c r="P1198" s="4">
        <f t="shared" si="110"/>
        <v>5</v>
      </c>
      <c r="Q1198" s="4">
        <f t="shared" si="111"/>
        <v>3</v>
      </c>
      <c r="R1198" s="4">
        <f t="shared" si="112"/>
        <v>8</v>
      </c>
      <c r="S1198" s="4">
        <f t="shared" si="113"/>
        <v>0</v>
      </c>
    </row>
    <row r="1199" spans="1:19" ht="39.950000000000003" customHeight="1" x14ac:dyDescent="0.3">
      <c r="A1199" s="29">
        <f t="shared" si="108"/>
        <v>742</v>
      </c>
      <c r="B1199" s="29" t="s">
        <v>8789</v>
      </c>
      <c r="C1199" s="29" t="s">
        <v>8790</v>
      </c>
      <c r="D1199" s="4" t="s">
        <v>265</v>
      </c>
      <c r="E1199" s="30" t="s">
        <v>266</v>
      </c>
      <c r="F1199" s="29">
        <f t="shared" si="109"/>
        <v>1</v>
      </c>
      <c r="G1199" s="29" t="s">
        <v>458</v>
      </c>
      <c r="H1199" s="29" t="s">
        <v>459</v>
      </c>
      <c r="I1199" s="29" t="s">
        <v>8803</v>
      </c>
      <c r="J1199" s="29" t="s">
        <v>1549</v>
      </c>
      <c r="L1199" s="29" t="s">
        <v>312</v>
      </c>
      <c r="M1199" s="29">
        <f>IF(L1199="비해당","-",VLOOKUP(G1199,자격증backdata!A:E,3,0))</f>
        <v>1</v>
      </c>
      <c r="N1199" s="29" t="str">
        <f>IF(L1199="비해당","-",VLOOKUP(G1199,자격증backdata!A:E,5,0))</f>
        <v>국가기술</v>
      </c>
      <c r="O1199" s="29">
        <f>IF(L1199="비해당","-",IF(M1199=1,VLOOKUP(G1199,자격증backdata!A:E,4,0),0))</f>
        <v>5</v>
      </c>
      <c r="P1199" s="29">
        <f t="shared" si="110"/>
        <v>0</v>
      </c>
      <c r="Q1199" s="29">
        <f t="shared" si="111"/>
        <v>5</v>
      </c>
      <c r="R1199" s="29">
        <f t="shared" si="112"/>
        <v>5</v>
      </c>
      <c r="S1199" s="29">
        <f t="shared" si="113"/>
        <v>0</v>
      </c>
    </row>
    <row r="1200" spans="1:19" ht="39.950000000000003" customHeight="1" x14ac:dyDescent="0.3">
      <c r="A1200" s="4">
        <f t="shared" si="108"/>
        <v>743</v>
      </c>
      <c r="B1200" s="4" t="s">
        <v>8816</v>
      </c>
      <c r="C1200" s="4" t="s">
        <v>2042</v>
      </c>
      <c r="D1200" s="4" t="s">
        <v>265</v>
      </c>
      <c r="E1200" s="28" t="s">
        <v>266</v>
      </c>
      <c r="F1200" s="4">
        <f t="shared" si="109"/>
        <v>1</v>
      </c>
      <c r="G1200" s="4" t="s">
        <v>2533</v>
      </c>
      <c r="H1200" s="4" t="s">
        <v>367</v>
      </c>
      <c r="I1200" s="4" t="s">
        <v>8823</v>
      </c>
      <c r="J1200" s="4" t="s">
        <v>1217</v>
      </c>
      <c r="L1200" s="4" t="s">
        <v>312</v>
      </c>
      <c r="M1200" s="4">
        <f>IF(L1200="비해당","-",VLOOKUP(G1200,자격증backdata!A:E,3,0))</f>
        <v>1</v>
      </c>
      <c r="N1200" s="4" t="str">
        <f>IF(L1200="비해당","-",VLOOKUP(G1200,자격증backdata!A:E,5,0))</f>
        <v>국가기술</v>
      </c>
      <c r="O1200" s="4">
        <f>IF(L1200="비해당","-",IF(M1200=1,VLOOKUP(G1200,자격증backdata!A:E,4,0),0))</f>
        <v>5</v>
      </c>
      <c r="P1200" s="4">
        <f t="shared" si="110"/>
        <v>5</v>
      </c>
      <c r="Q1200" s="4">
        <f t="shared" si="111"/>
        <v>5</v>
      </c>
      <c r="R1200" s="4">
        <f t="shared" si="112"/>
        <v>10</v>
      </c>
      <c r="S1200" s="4">
        <f t="shared" si="113"/>
        <v>0</v>
      </c>
    </row>
    <row r="1201" spans="1:19" ht="39.950000000000003" customHeight="1" x14ac:dyDescent="0.3">
      <c r="A1201" s="4">
        <f t="shared" si="108"/>
        <v>743</v>
      </c>
      <c r="B1201" s="4" t="s">
        <v>8816</v>
      </c>
      <c r="C1201" s="4" t="s">
        <v>2042</v>
      </c>
      <c r="D1201" s="4" t="s">
        <v>265</v>
      </c>
      <c r="E1201" s="28" t="s">
        <v>266</v>
      </c>
      <c r="F1201" s="4">
        <f t="shared" si="109"/>
        <v>2</v>
      </c>
      <c r="G1201" s="4" t="s">
        <v>295</v>
      </c>
      <c r="H1201" s="4" t="s">
        <v>296</v>
      </c>
      <c r="I1201" s="4" t="s">
        <v>8824</v>
      </c>
      <c r="J1201" s="4" t="s">
        <v>2272</v>
      </c>
      <c r="L1201" s="4" t="s">
        <v>312</v>
      </c>
      <c r="M1201" s="4">
        <f>IF(L1201="비해당","-",VLOOKUP(G1201,자격증backdata!A:E,3,0))</f>
        <v>1</v>
      </c>
      <c r="N1201" s="4" t="str">
        <f>IF(L1201="비해당","-",VLOOKUP(G1201,자격증backdata!A:E,5,0))</f>
        <v>한국사</v>
      </c>
      <c r="O1201" s="4">
        <f>IF(L1201="비해당","-",IF(M1201=1,VLOOKUP(G1201,자격증backdata!A:E,4,0),0))</f>
        <v>5</v>
      </c>
      <c r="P1201" s="4">
        <f t="shared" si="110"/>
        <v>5</v>
      </c>
      <c r="Q1201" s="4">
        <f t="shared" si="111"/>
        <v>5</v>
      </c>
      <c r="R1201" s="4">
        <f t="shared" si="112"/>
        <v>10</v>
      </c>
      <c r="S1201" s="4">
        <f t="shared" si="113"/>
        <v>0</v>
      </c>
    </row>
    <row r="1202" spans="1:19" ht="39.950000000000003" customHeight="1" x14ac:dyDescent="0.3">
      <c r="A1202" s="29">
        <f t="shared" si="108"/>
        <v>744</v>
      </c>
      <c r="B1202" s="29" t="s">
        <v>8826</v>
      </c>
      <c r="C1202" s="29" t="s">
        <v>8827</v>
      </c>
      <c r="D1202" s="4" t="s">
        <v>265</v>
      </c>
      <c r="E1202" s="30" t="s">
        <v>266</v>
      </c>
      <c r="F1202" s="29">
        <f t="shared" si="109"/>
        <v>1</v>
      </c>
      <c r="G1202" s="29" t="s">
        <v>11687</v>
      </c>
      <c r="H1202" s="29" t="s">
        <v>277</v>
      </c>
      <c r="I1202" s="29" t="s">
        <v>277</v>
      </c>
      <c r="J1202" s="29" t="s">
        <v>277</v>
      </c>
      <c r="L1202" s="29" t="s">
        <v>312</v>
      </c>
      <c r="M1202" s="29">
        <f>IF(L1202="비해당","-",VLOOKUP(G1202,자격증backdata!A:E,3,0))</f>
        <v>0</v>
      </c>
      <c r="N1202" s="29" t="str">
        <f>IF(L1202="비해당","-",VLOOKUP(G1202,자격증backdata!A:E,5,0))</f>
        <v>-</v>
      </c>
      <c r="O1202" s="29">
        <f>IF(L1202="비해당","-",IF(M1202=1,VLOOKUP(G1202,자격증backdata!A:E,4,0),0))</f>
        <v>0</v>
      </c>
      <c r="P1202" s="29">
        <f t="shared" si="110"/>
        <v>0</v>
      </c>
      <c r="Q1202" s="29">
        <f t="shared" si="111"/>
        <v>0</v>
      </c>
      <c r="R1202" s="29">
        <f t="shared" si="112"/>
        <v>0</v>
      </c>
      <c r="S1202" s="29">
        <f t="shared" si="113"/>
        <v>0</v>
      </c>
    </row>
    <row r="1203" spans="1:19" ht="39.950000000000003" customHeight="1" x14ac:dyDescent="0.3">
      <c r="A1203" s="4">
        <f t="shared" si="108"/>
        <v>745</v>
      </c>
      <c r="B1203" s="4" t="s">
        <v>8841</v>
      </c>
      <c r="C1203" s="4" t="s">
        <v>7158</v>
      </c>
      <c r="D1203" s="4" t="s">
        <v>265</v>
      </c>
      <c r="E1203" s="28" t="s">
        <v>266</v>
      </c>
      <c r="F1203" s="4">
        <f t="shared" si="109"/>
        <v>1</v>
      </c>
      <c r="G1203" s="4" t="s">
        <v>11687</v>
      </c>
      <c r="H1203" s="4" t="s">
        <v>277</v>
      </c>
      <c r="I1203" s="4" t="s">
        <v>277</v>
      </c>
      <c r="J1203" s="4" t="s">
        <v>277</v>
      </c>
      <c r="L1203" s="4" t="s">
        <v>312</v>
      </c>
      <c r="M1203" s="4">
        <f>IF(L1203="비해당","-",VLOOKUP(G1203,자격증backdata!A:E,3,0))</f>
        <v>0</v>
      </c>
      <c r="N1203" s="4" t="str">
        <f>IF(L1203="비해당","-",VLOOKUP(G1203,자격증backdata!A:E,5,0))</f>
        <v>-</v>
      </c>
      <c r="O1203" s="4">
        <f>IF(L1203="비해당","-",IF(M1203=1,VLOOKUP(G1203,자격증backdata!A:E,4,0),0))</f>
        <v>0</v>
      </c>
      <c r="P1203" s="4">
        <f t="shared" si="110"/>
        <v>0</v>
      </c>
      <c r="Q1203" s="4">
        <f t="shared" si="111"/>
        <v>0</v>
      </c>
      <c r="R1203" s="4">
        <f t="shared" si="112"/>
        <v>0</v>
      </c>
      <c r="S1203" s="4">
        <f t="shared" si="113"/>
        <v>0</v>
      </c>
    </row>
    <row r="1204" spans="1:19" ht="39.950000000000003" customHeight="1" x14ac:dyDescent="0.3">
      <c r="A1204" s="29">
        <f t="shared" si="108"/>
        <v>746</v>
      </c>
      <c r="B1204" s="29" t="s">
        <v>8874</v>
      </c>
      <c r="C1204" s="29" t="s">
        <v>8875</v>
      </c>
      <c r="D1204" s="4" t="s">
        <v>265</v>
      </c>
      <c r="E1204" s="30" t="s">
        <v>266</v>
      </c>
      <c r="F1204" s="29">
        <f t="shared" si="109"/>
        <v>1</v>
      </c>
      <c r="G1204" s="29" t="s">
        <v>3028</v>
      </c>
      <c r="H1204" s="29" t="s">
        <v>5588</v>
      </c>
      <c r="I1204" s="29" t="s">
        <v>277</v>
      </c>
      <c r="J1204" s="29" t="s">
        <v>5841</v>
      </c>
      <c r="L1204" s="29" t="s">
        <v>312</v>
      </c>
      <c r="M1204" s="29">
        <f>IF(L1204="비해당","-",VLOOKUP(G1204,자격증backdata!A:E,3,0))</f>
        <v>0</v>
      </c>
      <c r="N1204" s="29" t="str">
        <f>IF(L1204="비해당","-",VLOOKUP(G1204,자격증backdata!A:E,5,0))</f>
        <v>-</v>
      </c>
      <c r="O1204" s="29">
        <f>IF(L1204="비해당","-",IF(M1204=1,VLOOKUP(G1204,자격증backdata!A:E,4,0),0))</f>
        <v>0</v>
      </c>
      <c r="P1204" s="29">
        <f t="shared" si="110"/>
        <v>0</v>
      </c>
      <c r="Q1204" s="29">
        <f t="shared" si="111"/>
        <v>0</v>
      </c>
      <c r="R1204" s="29">
        <f t="shared" si="112"/>
        <v>0</v>
      </c>
      <c r="S1204" s="29">
        <f t="shared" si="113"/>
        <v>0</v>
      </c>
    </row>
    <row r="1205" spans="1:19" ht="39.950000000000003" customHeight="1" x14ac:dyDescent="0.3">
      <c r="A1205" s="4">
        <f t="shared" si="108"/>
        <v>747</v>
      </c>
      <c r="B1205" s="4" t="s">
        <v>8896</v>
      </c>
      <c r="C1205" s="4" t="s">
        <v>8897</v>
      </c>
      <c r="D1205" s="4" t="s">
        <v>265</v>
      </c>
      <c r="E1205" s="28" t="s">
        <v>266</v>
      </c>
      <c r="F1205" s="4">
        <f t="shared" si="109"/>
        <v>1</v>
      </c>
      <c r="G1205" s="4" t="s">
        <v>1196</v>
      </c>
      <c r="H1205" s="4" t="s">
        <v>292</v>
      </c>
      <c r="I1205" s="4" t="s">
        <v>8904</v>
      </c>
      <c r="J1205" s="4" t="s">
        <v>1394</v>
      </c>
      <c r="L1205" s="4" t="s">
        <v>312</v>
      </c>
      <c r="M1205" s="4">
        <f>IF(L1205="비해당","-",VLOOKUP(G1205,자격증backdata!A:E,3,0))</f>
        <v>0</v>
      </c>
      <c r="N1205" s="4" t="str">
        <f>IF(L1205="비해당","-",VLOOKUP(G1205,자격증backdata!A:E,5,0))</f>
        <v>-</v>
      </c>
      <c r="O1205" s="4">
        <f>IF(L1205="비해당","-",IF(M1205=1,VLOOKUP(G1205,자격증backdata!A:E,4,0),0))</f>
        <v>0</v>
      </c>
      <c r="P1205" s="4">
        <f t="shared" si="110"/>
        <v>0</v>
      </c>
      <c r="Q1205" s="4">
        <f t="shared" si="111"/>
        <v>0</v>
      </c>
      <c r="R1205" s="4">
        <f t="shared" si="112"/>
        <v>0</v>
      </c>
      <c r="S1205" s="4">
        <f t="shared" si="113"/>
        <v>0</v>
      </c>
    </row>
    <row r="1206" spans="1:19" ht="39.950000000000003" customHeight="1" x14ac:dyDescent="0.3">
      <c r="A1206" s="29">
        <f t="shared" si="108"/>
        <v>748</v>
      </c>
      <c r="B1206" s="29" t="s">
        <v>8929</v>
      </c>
      <c r="C1206" s="29" t="s">
        <v>8930</v>
      </c>
      <c r="D1206" s="4" t="s">
        <v>265</v>
      </c>
      <c r="E1206" s="30" t="s">
        <v>266</v>
      </c>
      <c r="F1206" s="29">
        <f t="shared" si="109"/>
        <v>1</v>
      </c>
      <c r="G1206" s="29" t="s">
        <v>295</v>
      </c>
      <c r="H1206" s="29" t="s">
        <v>296</v>
      </c>
      <c r="I1206" s="29" t="s">
        <v>8943</v>
      </c>
      <c r="J1206" s="29" t="s">
        <v>500</v>
      </c>
      <c r="L1206" s="29" t="s">
        <v>312</v>
      </c>
      <c r="M1206" s="29">
        <f>IF(L1206="비해당","-",VLOOKUP(G1206,자격증backdata!A:E,3,0))</f>
        <v>1</v>
      </c>
      <c r="N1206" s="29" t="str">
        <f>IF(L1206="비해당","-",VLOOKUP(G1206,자격증backdata!A:E,5,0))</f>
        <v>한국사</v>
      </c>
      <c r="O1206" s="29">
        <f>IF(L1206="비해당","-",IF(M1206=1,VLOOKUP(G1206,자격증backdata!A:E,4,0),0))</f>
        <v>5</v>
      </c>
      <c r="P1206" s="29">
        <f t="shared" si="110"/>
        <v>5</v>
      </c>
      <c r="Q1206" s="29">
        <f t="shared" si="111"/>
        <v>0</v>
      </c>
      <c r="R1206" s="29">
        <f t="shared" si="112"/>
        <v>5</v>
      </c>
      <c r="S1206" s="29">
        <f t="shared" si="113"/>
        <v>0</v>
      </c>
    </row>
    <row r="1207" spans="1:19" ht="39.950000000000003" customHeight="1" x14ac:dyDescent="0.3">
      <c r="A1207" s="29">
        <f t="shared" si="108"/>
        <v>748</v>
      </c>
      <c r="B1207" s="29" t="s">
        <v>8929</v>
      </c>
      <c r="C1207" s="29" t="s">
        <v>8930</v>
      </c>
      <c r="D1207" s="4" t="s">
        <v>265</v>
      </c>
      <c r="E1207" s="30" t="s">
        <v>266</v>
      </c>
      <c r="F1207" s="29">
        <f t="shared" si="109"/>
        <v>2</v>
      </c>
      <c r="G1207" s="29" t="s">
        <v>4736</v>
      </c>
      <c r="H1207" s="29" t="s">
        <v>292</v>
      </c>
      <c r="I1207" s="29" t="s">
        <v>8944</v>
      </c>
      <c r="J1207" s="29" t="s">
        <v>6870</v>
      </c>
      <c r="L1207" s="29" t="s">
        <v>312</v>
      </c>
      <c r="M1207" s="29">
        <f>IF(L1207="비해당","-",VLOOKUP(G1207,자격증backdata!A:E,3,0))</f>
        <v>0</v>
      </c>
      <c r="N1207" s="29" t="str">
        <f>IF(L1207="비해당","-",VLOOKUP(G1207,자격증backdata!A:E,5,0))</f>
        <v>-</v>
      </c>
      <c r="O1207" s="29">
        <f>IF(L1207="비해당","-",IF(M1207=1,VLOOKUP(G1207,자격증backdata!A:E,4,0),0))</f>
        <v>0</v>
      </c>
      <c r="P1207" s="29">
        <f t="shared" si="110"/>
        <v>5</v>
      </c>
      <c r="Q1207" s="29">
        <f t="shared" si="111"/>
        <v>0</v>
      </c>
      <c r="R1207" s="29">
        <f t="shared" si="112"/>
        <v>5</v>
      </c>
      <c r="S1207" s="29">
        <f t="shared" si="113"/>
        <v>0</v>
      </c>
    </row>
    <row r="1208" spans="1:19" ht="39.950000000000003" customHeight="1" x14ac:dyDescent="0.3">
      <c r="A1208" s="4">
        <f t="shared" si="108"/>
        <v>749</v>
      </c>
      <c r="B1208" s="4" t="s">
        <v>8983</v>
      </c>
      <c r="C1208" s="4" t="s">
        <v>8984</v>
      </c>
      <c r="D1208" s="4" t="s">
        <v>265</v>
      </c>
      <c r="E1208" s="28" t="s">
        <v>266</v>
      </c>
      <c r="F1208" s="4">
        <f t="shared" si="109"/>
        <v>1</v>
      </c>
      <c r="G1208" s="4" t="s">
        <v>295</v>
      </c>
      <c r="H1208" s="4" t="s">
        <v>296</v>
      </c>
      <c r="I1208" s="4" t="s">
        <v>8992</v>
      </c>
      <c r="J1208" s="4" t="s">
        <v>627</v>
      </c>
      <c r="L1208" s="4" t="s">
        <v>312</v>
      </c>
      <c r="M1208" s="4">
        <f>IF(L1208="비해당","-",VLOOKUP(G1208,자격증backdata!A:E,3,0))</f>
        <v>1</v>
      </c>
      <c r="N1208" s="4" t="str">
        <f>IF(L1208="비해당","-",VLOOKUP(G1208,자격증backdata!A:E,5,0))</f>
        <v>한국사</v>
      </c>
      <c r="O1208" s="4">
        <f>IF(L1208="비해당","-",IF(M1208=1,VLOOKUP(G1208,자격증backdata!A:E,4,0),0))</f>
        <v>5</v>
      </c>
      <c r="P1208" s="4">
        <f t="shared" si="110"/>
        <v>5</v>
      </c>
      <c r="Q1208" s="4">
        <f t="shared" si="111"/>
        <v>0</v>
      </c>
      <c r="R1208" s="4">
        <f t="shared" si="112"/>
        <v>5</v>
      </c>
      <c r="S1208" s="4">
        <f t="shared" si="113"/>
        <v>0</v>
      </c>
    </row>
    <row r="1209" spans="1:19" ht="39.950000000000003" customHeight="1" x14ac:dyDescent="0.3">
      <c r="A1209" s="4">
        <f t="shared" si="108"/>
        <v>749</v>
      </c>
      <c r="B1209" s="4" t="s">
        <v>8983</v>
      </c>
      <c r="C1209" s="4" t="s">
        <v>8984</v>
      </c>
      <c r="D1209" s="4" t="s">
        <v>265</v>
      </c>
      <c r="E1209" s="28" t="s">
        <v>266</v>
      </c>
      <c r="F1209" s="4">
        <f t="shared" si="109"/>
        <v>2</v>
      </c>
      <c r="G1209" s="4" t="s">
        <v>1840</v>
      </c>
      <c r="H1209" s="4" t="s">
        <v>1841</v>
      </c>
      <c r="I1209" s="4" t="s">
        <v>8993</v>
      </c>
      <c r="J1209" s="4" t="s">
        <v>2586</v>
      </c>
      <c r="L1209" s="4" t="s">
        <v>312</v>
      </c>
      <c r="M1209" s="4">
        <f>IF(L1209="비해당","-",VLOOKUP(G1209,자격증backdata!A:E,3,0))</f>
        <v>0</v>
      </c>
      <c r="N1209" s="4" t="str">
        <f>IF(L1209="비해당","-",VLOOKUP(G1209,자격증backdata!A:E,5,0))</f>
        <v>-</v>
      </c>
      <c r="O1209" s="4">
        <f>IF(L1209="비해당","-",IF(M1209=1,VLOOKUP(G1209,자격증backdata!A:E,4,0),0))</f>
        <v>0</v>
      </c>
      <c r="P1209" s="4">
        <f t="shared" si="110"/>
        <v>5</v>
      </c>
      <c r="Q1209" s="4">
        <f t="shared" si="111"/>
        <v>0</v>
      </c>
      <c r="R1209" s="4">
        <f t="shared" si="112"/>
        <v>5</v>
      </c>
      <c r="S1209" s="4">
        <f t="shared" si="113"/>
        <v>0</v>
      </c>
    </row>
    <row r="1210" spans="1:19" ht="39.950000000000003" customHeight="1" x14ac:dyDescent="0.3">
      <c r="A1210" s="29">
        <f t="shared" si="108"/>
        <v>750</v>
      </c>
      <c r="B1210" s="29" t="s">
        <v>9005</v>
      </c>
      <c r="C1210" s="29" t="s">
        <v>9006</v>
      </c>
      <c r="D1210" s="4" t="s">
        <v>265</v>
      </c>
      <c r="E1210" s="30" t="s">
        <v>266</v>
      </c>
      <c r="F1210" s="29">
        <f t="shared" si="109"/>
        <v>1</v>
      </c>
      <c r="G1210" s="29" t="s">
        <v>9025</v>
      </c>
      <c r="H1210" s="29" t="s">
        <v>9026</v>
      </c>
      <c r="I1210" s="29" t="s">
        <v>277</v>
      </c>
      <c r="J1210" s="29" t="s">
        <v>270</v>
      </c>
      <c r="L1210" s="29" t="s">
        <v>312</v>
      </c>
      <c r="M1210" s="29">
        <f>IF(L1210="비해당","-",VLOOKUP(G1210,자격증backdata!A:E,3,0))</f>
        <v>0</v>
      </c>
      <c r="N1210" s="29" t="str">
        <f>IF(L1210="비해당","-",VLOOKUP(G1210,자격증backdata!A:E,5,0))</f>
        <v>-</v>
      </c>
      <c r="O1210" s="29">
        <f>IF(L1210="비해당","-",IF(M1210=1,VLOOKUP(G1210,자격증backdata!A:E,4,0),0))</f>
        <v>0</v>
      </c>
      <c r="P1210" s="29">
        <f t="shared" si="110"/>
        <v>0</v>
      </c>
      <c r="Q1210" s="29">
        <f t="shared" si="111"/>
        <v>0</v>
      </c>
      <c r="R1210" s="29">
        <f t="shared" si="112"/>
        <v>0</v>
      </c>
      <c r="S1210" s="29">
        <f t="shared" si="113"/>
        <v>0</v>
      </c>
    </row>
    <row r="1211" spans="1:19" ht="39.950000000000003" customHeight="1" x14ac:dyDescent="0.3">
      <c r="A1211" s="29">
        <f t="shared" si="108"/>
        <v>750</v>
      </c>
      <c r="B1211" s="29" t="s">
        <v>9005</v>
      </c>
      <c r="C1211" s="29" t="s">
        <v>9006</v>
      </c>
      <c r="D1211" s="4" t="s">
        <v>265</v>
      </c>
      <c r="E1211" s="30" t="s">
        <v>266</v>
      </c>
      <c r="F1211" s="29">
        <f t="shared" si="109"/>
        <v>2</v>
      </c>
      <c r="G1211" s="29" t="s">
        <v>831</v>
      </c>
      <c r="H1211" s="29" t="s">
        <v>9027</v>
      </c>
      <c r="I1211" s="29" t="s">
        <v>277</v>
      </c>
      <c r="J1211" s="29" t="s">
        <v>6633</v>
      </c>
      <c r="L1211" s="29" t="s">
        <v>312</v>
      </c>
      <c r="M1211" s="29">
        <f>IF(L1211="비해당","-",VLOOKUP(G1211,자격증backdata!A:E,3,0))</f>
        <v>0</v>
      </c>
      <c r="N1211" s="29" t="str">
        <f>IF(L1211="비해당","-",VLOOKUP(G1211,자격증backdata!A:E,5,0))</f>
        <v>-</v>
      </c>
      <c r="O1211" s="29">
        <f>IF(L1211="비해당","-",IF(M1211=1,VLOOKUP(G1211,자격증backdata!A:E,4,0),0))</f>
        <v>0</v>
      </c>
      <c r="P1211" s="29">
        <f t="shared" si="110"/>
        <v>0</v>
      </c>
      <c r="Q1211" s="29">
        <f t="shared" si="111"/>
        <v>0</v>
      </c>
      <c r="R1211" s="29">
        <f t="shared" si="112"/>
        <v>0</v>
      </c>
      <c r="S1211" s="29">
        <f t="shared" si="113"/>
        <v>0</v>
      </c>
    </row>
    <row r="1212" spans="1:19" ht="39.950000000000003" customHeight="1" x14ac:dyDescent="0.3">
      <c r="A1212" s="4">
        <f t="shared" si="108"/>
        <v>751</v>
      </c>
      <c r="B1212" s="4" t="s">
        <v>9052</v>
      </c>
      <c r="C1212" s="4" t="s">
        <v>9053</v>
      </c>
      <c r="D1212" s="4" t="s">
        <v>265</v>
      </c>
      <c r="E1212" s="28" t="s">
        <v>266</v>
      </c>
      <c r="F1212" s="4">
        <f t="shared" si="109"/>
        <v>1</v>
      </c>
      <c r="G1212" s="4" t="s">
        <v>295</v>
      </c>
      <c r="H1212" s="4" t="s">
        <v>296</v>
      </c>
      <c r="I1212" s="4" t="s">
        <v>9059</v>
      </c>
      <c r="J1212" s="4" t="s">
        <v>1284</v>
      </c>
      <c r="L1212" s="4" t="s">
        <v>312</v>
      </c>
      <c r="M1212" s="4">
        <f>IF(L1212="비해당","-",VLOOKUP(G1212,자격증backdata!A:E,3,0))</f>
        <v>1</v>
      </c>
      <c r="N1212" s="4" t="str">
        <f>IF(L1212="비해당","-",VLOOKUP(G1212,자격증backdata!A:E,5,0))</f>
        <v>한국사</v>
      </c>
      <c r="O1212" s="4">
        <f>IF(L1212="비해당","-",IF(M1212=1,VLOOKUP(G1212,자격증backdata!A:E,4,0),0))</f>
        <v>5</v>
      </c>
      <c r="P1212" s="4">
        <f t="shared" si="110"/>
        <v>5</v>
      </c>
      <c r="Q1212" s="4">
        <f t="shared" si="111"/>
        <v>0</v>
      </c>
      <c r="R1212" s="4">
        <f t="shared" si="112"/>
        <v>5</v>
      </c>
      <c r="S1212" s="4">
        <f t="shared" si="113"/>
        <v>0</v>
      </c>
    </row>
    <row r="1213" spans="1:19" ht="39.950000000000003" customHeight="1" x14ac:dyDescent="0.3">
      <c r="A1213" s="29">
        <f t="shared" si="108"/>
        <v>752</v>
      </c>
      <c r="B1213" s="29" t="s">
        <v>9093</v>
      </c>
      <c r="C1213" s="29" t="s">
        <v>9094</v>
      </c>
      <c r="D1213" s="4" t="s">
        <v>265</v>
      </c>
      <c r="E1213" s="30" t="s">
        <v>266</v>
      </c>
      <c r="F1213" s="29">
        <f t="shared" si="109"/>
        <v>1</v>
      </c>
      <c r="G1213" s="29" t="s">
        <v>458</v>
      </c>
      <c r="H1213" s="29" t="s">
        <v>459</v>
      </c>
      <c r="I1213" s="29" t="s">
        <v>9101</v>
      </c>
      <c r="J1213" s="29" t="s">
        <v>2939</v>
      </c>
      <c r="L1213" s="29" t="s">
        <v>312</v>
      </c>
      <c r="M1213" s="29">
        <f>IF(L1213="비해당","-",VLOOKUP(G1213,자격증backdata!A:E,3,0))</f>
        <v>1</v>
      </c>
      <c r="N1213" s="29" t="str">
        <f>IF(L1213="비해당","-",VLOOKUP(G1213,자격증backdata!A:E,5,0))</f>
        <v>국가기술</v>
      </c>
      <c r="O1213" s="29">
        <f>IF(L1213="비해당","-",IF(M1213=1,VLOOKUP(G1213,자격증backdata!A:E,4,0),0))</f>
        <v>5</v>
      </c>
      <c r="P1213" s="29">
        <f t="shared" si="110"/>
        <v>3</v>
      </c>
      <c r="Q1213" s="29">
        <f t="shared" si="111"/>
        <v>5</v>
      </c>
      <c r="R1213" s="29">
        <f t="shared" si="112"/>
        <v>8</v>
      </c>
      <c r="S1213" s="29">
        <f t="shared" si="113"/>
        <v>0</v>
      </c>
    </row>
    <row r="1214" spans="1:19" ht="39.950000000000003" customHeight="1" x14ac:dyDescent="0.3">
      <c r="A1214" s="29">
        <f t="shared" si="108"/>
        <v>752</v>
      </c>
      <c r="B1214" s="29" t="s">
        <v>9093</v>
      </c>
      <c r="C1214" s="29" t="s">
        <v>9094</v>
      </c>
      <c r="D1214" s="4" t="s">
        <v>265</v>
      </c>
      <c r="E1214" s="30" t="s">
        <v>266</v>
      </c>
      <c r="F1214" s="29">
        <f t="shared" si="109"/>
        <v>2</v>
      </c>
      <c r="G1214" s="29" t="s">
        <v>803</v>
      </c>
      <c r="H1214" s="29" t="s">
        <v>296</v>
      </c>
      <c r="I1214" s="29" t="s">
        <v>9102</v>
      </c>
      <c r="J1214" s="29" t="s">
        <v>5167</v>
      </c>
      <c r="L1214" s="29" t="s">
        <v>312</v>
      </c>
      <c r="M1214" s="29">
        <f>IF(L1214="비해당","-",VLOOKUP(G1214,자격증backdata!A:E,3,0))</f>
        <v>1</v>
      </c>
      <c r="N1214" s="29" t="str">
        <f>IF(L1214="비해당","-",VLOOKUP(G1214,자격증backdata!A:E,5,0))</f>
        <v>한국사</v>
      </c>
      <c r="O1214" s="29">
        <f>IF(L1214="비해당","-",IF(M1214=1,VLOOKUP(G1214,자격증backdata!A:E,4,0),0))</f>
        <v>3</v>
      </c>
      <c r="P1214" s="29">
        <f t="shared" si="110"/>
        <v>3</v>
      </c>
      <c r="Q1214" s="29">
        <f t="shared" si="111"/>
        <v>5</v>
      </c>
      <c r="R1214" s="29">
        <f t="shared" si="112"/>
        <v>8</v>
      </c>
      <c r="S1214" s="29">
        <f t="shared" si="113"/>
        <v>0</v>
      </c>
    </row>
    <row r="1215" spans="1:19" ht="39.950000000000003" customHeight="1" x14ac:dyDescent="0.3">
      <c r="A1215" s="4">
        <f t="shared" si="108"/>
        <v>753</v>
      </c>
      <c r="B1215" s="4" t="s">
        <v>9120</v>
      </c>
      <c r="C1215" s="4" t="s">
        <v>9121</v>
      </c>
      <c r="D1215" s="4" t="s">
        <v>265</v>
      </c>
      <c r="E1215" s="28" t="s">
        <v>266</v>
      </c>
      <c r="F1215" s="4">
        <f t="shared" si="109"/>
        <v>1</v>
      </c>
      <c r="G1215" s="4" t="s">
        <v>9128</v>
      </c>
      <c r="H1215" s="4" t="s">
        <v>1767</v>
      </c>
      <c r="I1215" s="4" t="s">
        <v>9129</v>
      </c>
      <c r="J1215" s="4" t="s">
        <v>9130</v>
      </c>
      <c r="L1215" s="4" t="s">
        <v>312</v>
      </c>
      <c r="M1215" s="4">
        <f>IF(L1215="비해당","-",VLOOKUP(G1215,자격증backdata!A:E,3,0))</f>
        <v>0</v>
      </c>
      <c r="N1215" s="4" t="str">
        <f>IF(L1215="비해당","-",VLOOKUP(G1215,자격증backdata!A:E,5,0))</f>
        <v>-</v>
      </c>
      <c r="O1215" s="4">
        <f>IF(L1215="비해당","-",IF(M1215=1,VLOOKUP(G1215,자격증backdata!A:E,4,0),0))</f>
        <v>0</v>
      </c>
      <c r="P1215" s="4">
        <f t="shared" si="110"/>
        <v>1</v>
      </c>
      <c r="Q1215" s="4">
        <f t="shared" si="111"/>
        <v>0</v>
      </c>
      <c r="R1215" s="4">
        <f t="shared" si="112"/>
        <v>1</v>
      </c>
      <c r="S1215" s="4">
        <f t="shared" si="113"/>
        <v>0</v>
      </c>
    </row>
    <row r="1216" spans="1:19" ht="39.950000000000003" customHeight="1" x14ac:dyDescent="0.3">
      <c r="A1216" s="4">
        <f t="shared" si="108"/>
        <v>753</v>
      </c>
      <c r="B1216" s="4" t="s">
        <v>9120</v>
      </c>
      <c r="C1216" s="4" t="s">
        <v>9121</v>
      </c>
      <c r="D1216" s="4" t="s">
        <v>265</v>
      </c>
      <c r="E1216" s="28" t="s">
        <v>266</v>
      </c>
      <c r="F1216" s="4">
        <f t="shared" si="109"/>
        <v>2</v>
      </c>
      <c r="G1216" s="4" t="s">
        <v>612</v>
      </c>
      <c r="H1216" s="4" t="s">
        <v>296</v>
      </c>
      <c r="I1216" s="4" t="s">
        <v>9131</v>
      </c>
      <c r="J1216" s="4" t="s">
        <v>2265</v>
      </c>
      <c r="L1216" s="4" t="s">
        <v>312</v>
      </c>
      <c r="M1216" s="4">
        <f>IF(L1216="비해당","-",VLOOKUP(G1216,자격증backdata!A:E,3,0))</f>
        <v>1</v>
      </c>
      <c r="N1216" s="4" t="str">
        <f>IF(L1216="비해당","-",VLOOKUP(G1216,자격증backdata!A:E,5,0))</f>
        <v>한국사</v>
      </c>
      <c r="O1216" s="4">
        <f>IF(L1216="비해당","-",IF(M1216=1,VLOOKUP(G1216,자격증backdata!A:E,4,0),0))</f>
        <v>1</v>
      </c>
      <c r="P1216" s="4">
        <f t="shared" si="110"/>
        <v>1</v>
      </c>
      <c r="Q1216" s="4">
        <f t="shared" si="111"/>
        <v>0</v>
      </c>
      <c r="R1216" s="4">
        <f t="shared" si="112"/>
        <v>1</v>
      </c>
      <c r="S1216" s="4">
        <f t="shared" si="113"/>
        <v>0</v>
      </c>
    </row>
    <row r="1217" spans="1:19" ht="39.950000000000003" customHeight="1" x14ac:dyDescent="0.3">
      <c r="A1217" s="29">
        <f t="shared" si="108"/>
        <v>754</v>
      </c>
      <c r="B1217" s="29" t="s">
        <v>9132</v>
      </c>
      <c r="C1217" s="29" t="s">
        <v>9133</v>
      </c>
      <c r="D1217" s="4" t="s">
        <v>265</v>
      </c>
      <c r="E1217" s="30" t="s">
        <v>266</v>
      </c>
      <c r="F1217" s="29">
        <f t="shared" si="109"/>
        <v>1</v>
      </c>
      <c r="G1217" s="29" t="s">
        <v>295</v>
      </c>
      <c r="H1217" s="29" t="s">
        <v>296</v>
      </c>
      <c r="I1217" s="29" t="s">
        <v>9147</v>
      </c>
      <c r="J1217" s="29" t="s">
        <v>2407</v>
      </c>
      <c r="L1217" s="29" t="s">
        <v>312</v>
      </c>
      <c r="M1217" s="29">
        <f>IF(L1217="비해당","-",VLOOKUP(G1217,자격증backdata!A:E,3,0))</f>
        <v>1</v>
      </c>
      <c r="N1217" s="29" t="str">
        <f>IF(L1217="비해당","-",VLOOKUP(G1217,자격증backdata!A:E,5,0))</f>
        <v>한국사</v>
      </c>
      <c r="O1217" s="29">
        <f>IF(L1217="비해당","-",IF(M1217=1,VLOOKUP(G1217,자격증backdata!A:E,4,0),0))</f>
        <v>5</v>
      </c>
      <c r="P1217" s="29">
        <f t="shared" si="110"/>
        <v>5</v>
      </c>
      <c r="Q1217" s="29">
        <f t="shared" si="111"/>
        <v>0</v>
      </c>
      <c r="R1217" s="29">
        <f t="shared" si="112"/>
        <v>5</v>
      </c>
      <c r="S1217" s="29">
        <f t="shared" si="113"/>
        <v>0</v>
      </c>
    </row>
    <row r="1218" spans="1:19" ht="39.950000000000003" customHeight="1" x14ac:dyDescent="0.3">
      <c r="A1218" s="4">
        <f t="shared" si="108"/>
        <v>755</v>
      </c>
      <c r="B1218" s="4" t="s">
        <v>9206</v>
      </c>
      <c r="C1218" s="4" t="s">
        <v>9207</v>
      </c>
      <c r="D1218" s="4" t="s">
        <v>265</v>
      </c>
      <c r="E1218" s="28" t="s">
        <v>266</v>
      </c>
      <c r="F1218" s="4">
        <f t="shared" si="109"/>
        <v>1</v>
      </c>
      <c r="G1218" s="4" t="s">
        <v>458</v>
      </c>
      <c r="H1218" s="4" t="s">
        <v>459</v>
      </c>
      <c r="I1218" s="4" t="s">
        <v>9213</v>
      </c>
      <c r="J1218" s="4" t="s">
        <v>9214</v>
      </c>
      <c r="L1218" s="4" t="s">
        <v>312</v>
      </c>
      <c r="M1218" s="4">
        <f>IF(L1218="비해당","-",VLOOKUP(G1218,자격증backdata!A:E,3,0))</f>
        <v>1</v>
      </c>
      <c r="N1218" s="4" t="str">
        <f>IF(L1218="비해당","-",VLOOKUP(G1218,자격증backdata!A:E,5,0))</f>
        <v>국가기술</v>
      </c>
      <c r="O1218" s="4">
        <f>IF(L1218="비해당","-",IF(M1218=1,VLOOKUP(G1218,자격증backdata!A:E,4,0),0))</f>
        <v>5</v>
      </c>
      <c r="P1218" s="4">
        <f t="shared" si="110"/>
        <v>5</v>
      </c>
      <c r="Q1218" s="4">
        <f t="shared" si="111"/>
        <v>5</v>
      </c>
      <c r="R1218" s="4">
        <f t="shared" si="112"/>
        <v>10</v>
      </c>
      <c r="S1218" s="4">
        <f t="shared" si="113"/>
        <v>0</v>
      </c>
    </row>
    <row r="1219" spans="1:19" ht="39.950000000000003" customHeight="1" x14ac:dyDescent="0.3">
      <c r="A1219" s="4">
        <f t="shared" ref="A1219:A1282" si="114">IF(B1219=B1218,A1218,SUM(A1218,1))</f>
        <v>755</v>
      </c>
      <c r="B1219" s="4" t="s">
        <v>9206</v>
      </c>
      <c r="C1219" s="4" t="s">
        <v>9207</v>
      </c>
      <c r="D1219" s="4" t="s">
        <v>265</v>
      </c>
      <c r="E1219" s="28" t="s">
        <v>266</v>
      </c>
      <c r="F1219" s="4">
        <f t="shared" ref="F1219:F1282" si="115">IF(B1219=B1218,SUM(F1218,1),1)</f>
        <v>2</v>
      </c>
      <c r="G1219" s="4" t="s">
        <v>295</v>
      </c>
      <c r="H1219" s="4" t="s">
        <v>296</v>
      </c>
      <c r="I1219" s="4" t="s">
        <v>9215</v>
      </c>
      <c r="J1219" s="4" t="s">
        <v>1458</v>
      </c>
      <c r="L1219" s="4" t="s">
        <v>312</v>
      </c>
      <c r="M1219" s="4">
        <f>IF(L1219="비해당","-",VLOOKUP(G1219,자격증backdata!A:E,3,0))</f>
        <v>1</v>
      </c>
      <c r="N1219" s="4" t="str">
        <f>IF(L1219="비해당","-",VLOOKUP(G1219,자격증backdata!A:E,5,0))</f>
        <v>한국사</v>
      </c>
      <c r="O1219" s="4">
        <f>IF(L1219="비해당","-",IF(M1219=1,VLOOKUP(G1219,자격증backdata!A:E,4,0),0))</f>
        <v>5</v>
      </c>
      <c r="P1219" s="4">
        <f t="shared" ref="P1219:P1282" si="116">_xlfn.MAXIFS(O:O,B:B,B1219,N:N,"한국사")</f>
        <v>5</v>
      </c>
      <c r="Q1219" s="4">
        <f t="shared" ref="Q1219:Q1282" si="117">_xlfn.MAXIFS(O:O,B:B,B1219,N:N,"국가기술")</f>
        <v>5</v>
      </c>
      <c r="R1219" s="4">
        <f t="shared" ref="R1219:R1282" si="118">SUM(P1219:Q1219)</f>
        <v>10</v>
      </c>
      <c r="S1219" s="4">
        <f t="shared" ref="S1219:S1282" si="119">_xlfn.MAXIFS(O:O,B:B,B1219,N:N,"전문분야")</f>
        <v>0</v>
      </c>
    </row>
    <row r="1220" spans="1:19" ht="39.950000000000003" customHeight="1" x14ac:dyDescent="0.3">
      <c r="A1220" s="29">
        <f t="shared" si="114"/>
        <v>756</v>
      </c>
      <c r="B1220" s="29" t="s">
        <v>9263</v>
      </c>
      <c r="C1220" s="29" t="s">
        <v>9264</v>
      </c>
      <c r="D1220" s="4" t="s">
        <v>265</v>
      </c>
      <c r="E1220" s="30" t="s">
        <v>266</v>
      </c>
      <c r="F1220" s="29">
        <f t="shared" si="115"/>
        <v>1</v>
      </c>
      <c r="G1220" s="29" t="s">
        <v>11687</v>
      </c>
      <c r="H1220" s="29" t="s">
        <v>277</v>
      </c>
      <c r="I1220" s="29" t="s">
        <v>277</v>
      </c>
      <c r="J1220" s="29" t="s">
        <v>277</v>
      </c>
      <c r="L1220" s="29" t="s">
        <v>312</v>
      </c>
      <c r="M1220" s="29">
        <f>IF(L1220="비해당","-",VLOOKUP(G1220,자격증backdata!A:E,3,0))</f>
        <v>0</v>
      </c>
      <c r="N1220" s="29" t="str">
        <f>IF(L1220="비해당","-",VLOOKUP(G1220,자격증backdata!A:E,5,0))</f>
        <v>-</v>
      </c>
      <c r="O1220" s="29">
        <f>IF(L1220="비해당","-",IF(M1220=1,VLOOKUP(G1220,자격증backdata!A:E,4,0),0))</f>
        <v>0</v>
      </c>
      <c r="P1220" s="29">
        <f t="shared" si="116"/>
        <v>0</v>
      </c>
      <c r="Q1220" s="29">
        <f t="shared" si="117"/>
        <v>0</v>
      </c>
      <c r="R1220" s="29">
        <f t="shared" si="118"/>
        <v>0</v>
      </c>
      <c r="S1220" s="29">
        <f t="shared" si="119"/>
        <v>0</v>
      </c>
    </row>
    <row r="1221" spans="1:19" ht="39.950000000000003" customHeight="1" x14ac:dyDescent="0.3">
      <c r="A1221" s="4">
        <f t="shared" si="114"/>
        <v>757</v>
      </c>
      <c r="B1221" s="4" t="s">
        <v>9277</v>
      </c>
      <c r="C1221" s="4" t="s">
        <v>9278</v>
      </c>
      <c r="D1221" s="4" t="s">
        <v>265</v>
      </c>
      <c r="E1221" s="28" t="s">
        <v>266</v>
      </c>
      <c r="F1221" s="4">
        <f t="shared" si="115"/>
        <v>1</v>
      </c>
      <c r="G1221" s="4" t="s">
        <v>295</v>
      </c>
      <c r="H1221" s="4" t="s">
        <v>296</v>
      </c>
      <c r="I1221" s="4" t="s">
        <v>9283</v>
      </c>
      <c r="J1221" s="4" t="s">
        <v>2800</v>
      </c>
      <c r="L1221" s="4" t="s">
        <v>312</v>
      </c>
      <c r="M1221" s="4">
        <f>IF(L1221="비해당","-",VLOOKUP(G1221,자격증backdata!A:E,3,0))</f>
        <v>1</v>
      </c>
      <c r="N1221" s="4" t="str">
        <f>IF(L1221="비해당","-",VLOOKUP(G1221,자격증backdata!A:E,5,0))</f>
        <v>한국사</v>
      </c>
      <c r="O1221" s="4">
        <f>IF(L1221="비해당","-",IF(M1221=1,VLOOKUP(G1221,자격증backdata!A:E,4,0),0))</f>
        <v>5</v>
      </c>
      <c r="P1221" s="4">
        <f t="shared" si="116"/>
        <v>5</v>
      </c>
      <c r="Q1221" s="4">
        <f t="shared" si="117"/>
        <v>0</v>
      </c>
      <c r="R1221" s="4">
        <f t="shared" si="118"/>
        <v>5</v>
      </c>
      <c r="S1221" s="4">
        <f t="shared" si="119"/>
        <v>0</v>
      </c>
    </row>
    <row r="1222" spans="1:19" ht="39.950000000000003" customHeight="1" x14ac:dyDescent="0.3">
      <c r="A1222" s="29">
        <f t="shared" si="114"/>
        <v>758</v>
      </c>
      <c r="B1222" s="29" t="s">
        <v>9314</v>
      </c>
      <c r="C1222" s="29" t="s">
        <v>9315</v>
      </c>
      <c r="D1222" s="4" t="s">
        <v>265</v>
      </c>
      <c r="E1222" s="30" t="s">
        <v>266</v>
      </c>
      <c r="F1222" s="29">
        <f t="shared" si="115"/>
        <v>1</v>
      </c>
      <c r="G1222" s="29" t="s">
        <v>295</v>
      </c>
      <c r="H1222" s="29" t="s">
        <v>296</v>
      </c>
      <c r="I1222" s="29" t="s">
        <v>9321</v>
      </c>
      <c r="J1222" s="29" t="s">
        <v>500</v>
      </c>
      <c r="L1222" s="29" t="s">
        <v>312</v>
      </c>
      <c r="M1222" s="29">
        <f>IF(L1222="비해당","-",VLOOKUP(G1222,자격증backdata!A:E,3,0))</f>
        <v>1</v>
      </c>
      <c r="N1222" s="29" t="str">
        <f>IF(L1222="비해당","-",VLOOKUP(G1222,자격증backdata!A:E,5,0))</f>
        <v>한국사</v>
      </c>
      <c r="O1222" s="29">
        <f>IF(L1222="비해당","-",IF(M1222=1,VLOOKUP(G1222,자격증backdata!A:E,4,0),0))</f>
        <v>5</v>
      </c>
      <c r="P1222" s="29">
        <f t="shared" si="116"/>
        <v>5</v>
      </c>
      <c r="Q1222" s="29">
        <f t="shared" si="117"/>
        <v>5</v>
      </c>
      <c r="R1222" s="29">
        <f t="shared" si="118"/>
        <v>10</v>
      </c>
      <c r="S1222" s="29">
        <f t="shared" si="119"/>
        <v>0</v>
      </c>
    </row>
    <row r="1223" spans="1:19" ht="39.950000000000003" customHeight="1" x14ac:dyDescent="0.3">
      <c r="A1223" s="29">
        <f t="shared" si="114"/>
        <v>758</v>
      </c>
      <c r="B1223" s="29" t="s">
        <v>9314</v>
      </c>
      <c r="C1223" s="29" t="s">
        <v>9315</v>
      </c>
      <c r="D1223" s="4" t="s">
        <v>265</v>
      </c>
      <c r="E1223" s="30" t="s">
        <v>266</v>
      </c>
      <c r="F1223" s="29">
        <f t="shared" si="115"/>
        <v>2</v>
      </c>
      <c r="G1223" s="29" t="s">
        <v>291</v>
      </c>
      <c r="H1223" s="29" t="s">
        <v>292</v>
      </c>
      <c r="I1223" s="29" t="s">
        <v>9322</v>
      </c>
      <c r="J1223" s="29" t="s">
        <v>9323</v>
      </c>
      <c r="L1223" s="29" t="s">
        <v>312</v>
      </c>
      <c r="M1223" s="29">
        <f>IF(L1223="비해당","-",VLOOKUP(G1223,자격증backdata!A:E,3,0))</f>
        <v>1</v>
      </c>
      <c r="N1223" s="29" t="str">
        <f>IF(L1223="비해당","-",VLOOKUP(G1223,자격증backdata!A:E,5,0))</f>
        <v>국가기술</v>
      </c>
      <c r="O1223" s="29">
        <f>IF(L1223="비해당","-",IF(M1223=1,VLOOKUP(G1223,자격증backdata!A:E,4,0),0))</f>
        <v>5</v>
      </c>
      <c r="P1223" s="29">
        <f t="shared" si="116"/>
        <v>5</v>
      </c>
      <c r="Q1223" s="29">
        <f t="shared" si="117"/>
        <v>5</v>
      </c>
      <c r="R1223" s="29">
        <f t="shared" si="118"/>
        <v>10</v>
      </c>
      <c r="S1223" s="29">
        <f t="shared" si="119"/>
        <v>0</v>
      </c>
    </row>
    <row r="1224" spans="1:19" ht="39.950000000000003" customHeight="1" x14ac:dyDescent="0.3">
      <c r="A1224" s="4">
        <f t="shared" si="114"/>
        <v>759</v>
      </c>
      <c r="B1224" s="4" t="s">
        <v>9350</v>
      </c>
      <c r="C1224" s="4" t="s">
        <v>9351</v>
      </c>
      <c r="D1224" s="4" t="s">
        <v>265</v>
      </c>
      <c r="E1224" s="28" t="s">
        <v>266</v>
      </c>
      <c r="F1224" s="4">
        <f t="shared" si="115"/>
        <v>1</v>
      </c>
      <c r="G1224" s="4" t="s">
        <v>11687</v>
      </c>
      <c r="H1224" s="4" t="s">
        <v>277</v>
      </c>
      <c r="I1224" s="4" t="s">
        <v>277</v>
      </c>
      <c r="J1224" s="4" t="s">
        <v>277</v>
      </c>
      <c r="L1224" s="4" t="s">
        <v>312</v>
      </c>
      <c r="M1224" s="4">
        <f>IF(L1224="비해당","-",VLOOKUP(G1224,자격증backdata!A:E,3,0))</f>
        <v>0</v>
      </c>
      <c r="N1224" s="4" t="str">
        <f>IF(L1224="비해당","-",VLOOKUP(G1224,자격증backdata!A:E,5,0))</f>
        <v>-</v>
      </c>
      <c r="O1224" s="4">
        <f>IF(L1224="비해당","-",IF(M1224=1,VLOOKUP(G1224,자격증backdata!A:E,4,0),0))</f>
        <v>0</v>
      </c>
      <c r="P1224" s="4">
        <f t="shared" si="116"/>
        <v>0</v>
      </c>
      <c r="Q1224" s="4">
        <f t="shared" si="117"/>
        <v>0</v>
      </c>
      <c r="R1224" s="4">
        <f t="shared" si="118"/>
        <v>0</v>
      </c>
      <c r="S1224" s="4">
        <f t="shared" si="119"/>
        <v>0</v>
      </c>
    </row>
    <row r="1225" spans="1:19" ht="39.950000000000003" customHeight="1" x14ac:dyDescent="0.3">
      <c r="A1225" s="29">
        <f t="shared" si="114"/>
        <v>760</v>
      </c>
      <c r="B1225" s="29" t="s">
        <v>9392</v>
      </c>
      <c r="C1225" s="29" t="s">
        <v>9393</v>
      </c>
      <c r="D1225" s="4" t="s">
        <v>265</v>
      </c>
      <c r="E1225" s="30" t="s">
        <v>266</v>
      </c>
      <c r="F1225" s="29">
        <f t="shared" si="115"/>
        <v>1</v>
      </c>
      <c r="G1225" s="29" t="s">
        <v>295</v>
      </c>
      <c r="H1225" s="29" t="s">
        <v>296</v>
      </c>
      <c r="I1225" s="29" t="s">
        <v>9398</v>
      </c>
      <c r="J1225" s="29" t="s">
        <v>1050</v>
      </c>
      <c r="L1225" s="29" t="s">
        <v>312</v>
      </c>
      <c r="M1225" s="29">
        <f>IF(L1225="비해당","-",VLOOKUP(G1225,자격증backdata!A:E,3,0))</f>
        <v>1</v>
      </c>
      <c r="N1225" s="29" t="str">
        <f>IF(L1225="비해당","-",VLOOKUP(G1225,자격증backdata!A:E,5,0))</f>
        <v>한국사</v>
      </c>
      <c r="O1225" s="29">
        <f>IF(L1225="비해당","-",IF(M1225=1,VLOOKUP(G1225,자격증backdata!A:E,4,0),0))</f>
        <v>5</v>
      </c>
      <c r="P1225" s="29">
        <f t="shared" si="116"/>
        <v>5</v>
      </c>
      <c r="Q1225" s="29">
        <f t="shared" si="117"/>
        <v>5</v>
      </c>
      <c r="R1225" s="29">
        <f t="shared" si="118"/>
        <v>10</v>
      </c>
      <c r="S1225" s="29">
        <f t="shared" si="119"/>
        <v>0</v>
      </c>
    </row>
    <row r="1226" spans="1:19" ht="39.950000000000003" customHeight="1" x14ac:dyDescent="0.3">
      <c r="A1226" s="29">
        <f t="shared" si="114"/>
        <v>760</v>
      </c>
      <c r="B1226" s="29" t="s">
        <v>9392</v>
      </c>
      <c r="C1226" s="29" t="s">
        <v>9393</v>
      </c>
      <c r="D1226" s="4" t="s">
        <v>265</v>
      </c>
      <c r="E1226" s="30" t="s">
        <v>266</v>
      </c>
      <c r="F1226" s="29">
        <f t="shared" si="115"/>
        <v>2</v>
      </c>
      <c r="G1226" s="29" t="s">
        <v>458</v>
      </c>
      <c r="H1226" s="29" t="s">
        <v>459</v>
      </c>
      <c r="I1226" s="29" t="s">
        <v>9399</v>
      </c>
      <c r="J1226" s="29" t="s">
        <v>3712</v>
      </c>
      <c r="L1226" s="29" t="s">
        <v>312</v>
      </c>
      <c r="M1226" s="29">
        <f>IF(L1226="비해당","-",VLOOKUP(G1226,자격증backdata!A:E,3,0))</f>
        <v>1</v>
      </c>
      <c r="N1226" s="29" t="str">
        <f>IF(L1226="비해당","-",VLOOKUP(G1226,자격증backdata!A:E,5,0))</f>
        <v>국가기술</v>
      </c>
      <c r="O1226" s="29">
        <f>IF(L1226="비해당","-",IF(M1226=1,VLOOKUP(G1226,자격증backdata!A:E,4,0),0))</f>
        <v>5</v>
      </c>
      <c r="P1226" s="29">
        <f t="shared" si="116"/>
        <v>5</v>
      </c>
      <c r="Q1226" s="29">
        <f t="shared" si="117"/>
        <v>5</v>
      </c>
      <c r="R1226" s="29">
        <f t="shared" si="118"/>
        <v>10</v>
      </c>
      <c r="S1226" s="29">
        <f t="shared" si="119"/>
        <v>0</v>
      </c>
    </row>
    <row r="1227" spans="1:19" ht="39.950000000000003" customHeight="1" x14ac:dyDescent="0.3">
      <c r="A1227" s="4">
        <f t="shared" si="114"/>
        <v>761</v>
      </c>
      <c r="B1227" s="4" t="s">
        <v>9411</v>
      </c>
      <c r="C1227" s="4" t="s">
        <v>9412</v>
      </c>
      <c r="D1227" s="4" t="s">
        <v>265</v>
      </c>
      <c r="E1227" s="28" t="s">
        <v>266</v>
      </c>
      <c r="F1227" s="4">
        <f t="shared" si="115"/>
        <v>1</v>
      </c>
      <c r="G1227" s="4" t="s">
        <v>612</v>
      </c>
      <c r="H1227" s="4" t="s">
        <v>296</v>
      </c>
      <c r="I1227" s="4" t="s">
        <v>9416</v>
      </c>
      <c r="J1227" s="4" t="s">
        <v>5167</v>
      </c>
      <c r="L1227" s="4" t="s">
        <v>312</v>
      </c>
      <c r="M1227" s="4">
        <f>IF(L1227="비해당","-",VLOOKUP(G1227,자격증backdata!A:E,3,0))</f>
        <v>1</v>
      </c>
      <c r="N1227" s="4" t="str">
        <f>IF(L1227="비해당","-",VLOOKUP(G1227,자격증backdata!A:E,5,0))</f>
        <v>한국사</v>
      </c>
      <c r="O1227" s="4">
        <f>IF(L1227="비해당","-",IF(M1227=1,VLOOKUP(G1227,자격증backdata!A:E,4,0),0))</f>
        <v>1</v>
      </c>
      <c r="P1227" s="4">
        <f t="shared" si="116"/>
        <v>1</v>
      </c>
      <c r="Q1227" s="4">
        <f t="shared" si="117"/>
        <v>3</v>
      </c>
      <c r="R1227" s="4">
        <f t="shared" si="118"/>
        <v>4</v>
      </c>
      <c r="S1227" s="4">
        <f t="shared" si="119"/>
        <v>0</v>
      </c>
    </row>
    <row r="1228" spans="1:19" ht="39.950000000000003" customHeight="1" x14ac:dyDescent="0.3">
      <c r="A1228" s="4">
        <f t="shared" si="114"/>
        <v>761</v>
      </c>
      <c r="B1228" s="4" t="s">
        <v>9411</v>
      </c>
      <c r="C1228" s="4" t="s">
        <v>9412</v>
      </c>
      <c r="D1228" s="4" t="s">
        <v>265</v>
      </c>
      <c r="E1228" s="28" t="s">
        <v>266</v>
      </c>
      <c r="F1228" s="4">
        <f t="shared" si="115"/>
        <v>2</v>
      </c>
      <c r="G1228" s="4" t="s">
        <v>568</v>
      </c>
      <c r="H1228" s="4" t="s">
        <v>5492</v>
      </c>
      <c r="I1228" s="4" t="s">
        <v>9417</v>
      </c>
      <c r="J1228" s="4" t="s">
        <v>2478</v>
      </c>
      <c r="L1228" s="4" t="s">
        <v>312</v>
      </c>
      <c r="M1228" s="4">
        <f>IF(L1228="비해당","-",VLOOKUP(G1228,자격증backdata!A:E,3,0))</f>
        <v>1</v>
      </c>
      <c r="N1228" s="4" t="str">
        <f>IF(L1228="비해당","-",VLOOKUP(G1228,자격증backdata!A:E,5,0))</f>
        <v>국가기술</v>
      </c>
      <c r="O1228" s="4">
        <f>IF(L1228="비해당","-",IF(M1228=1,VLOOKUP(G1228,자격증backdata!A:E,4,0),0))</f>
        <v>3</v>
      </c>
      <c r="P1228" s="4">
        <f t="shared" si="116"/>
        <v>1</v>
      </c>
      <c r="Q1228" s="4">
        <f t="shared" si="117"/>
        <v>3</v>
      </c>
      <c r="R1228" s="4">
        <f t="shared" si="118"/>
        <v>4</v>
      </c>
      <c r="S1228" s="4">
        <f t="shared" si="119"/>
        <v>0</v>
      </c>
    </row>
    <row r="1229" spans="1:19" ht="39.950000000000003" customHeight="1" x14ac:dyDescent="0.3">
      <c r="A1229" s="29">
        <f t="shared" si="114"/>
        <v>762</v>
      </c>
      <c r="B1229" s="29" t="s">
        <v>9418</v>
      </c>
      <c r="C1229" s="29" t="s">
        <v>2793</v>
      </c>
      <c r="D1229" s="4" t="s">
        <v>265</v>
      </c>
      <c r="E1229" s="30" t="s">
        <v>266</v>
      </c>
      <c r="F1229" s="29">
        <f t="shared" si="115"/>
        <v>1</v>
      </c>
      <c r="G1229" s="29" t="s">
        <v>295</v>
      </c>
      <c r="H1229" s="29" t="s">
        <v>296</v>
      </c>
      <c r="I1229" s="29" t="s">
        <v>9424</v>
      </c>
      <c r="J1229" s="29" t="s">
        <v>614</v>
      </c>
      <c r="L1229" s="29" t="s">
        <v>312</v>
      </c>
      <c r="M1229" s="29">
        <f>IF(L1229="비해당","-",VLOOKUP(G1229,자격증backdata!A:E,3,0))</f>
        <v>1</v>
      </c>
      <c r="N1229" s="29" t="str">
        <f>IF(L1229="비해당","-",VLOOKUP(G1229,자격증backdata!A:E,5,0))</f>
        <v>한국사</v>
      </c>
      <c r="O1229" s="29">
        <f>IF(L1229="비해당","-",IF(M1229=1,VLOOKUP(G1229,자격증backdata!A:E,4,0),0))</f>
        <v>5</v>
      </c>
      <c r="P1229" s="29">
        <f t="shared" si="116"/>
        <v>5</v>
      </c>
      <c r="Q1229" s="29">
        <f t="shared" si="117"/>
        <v>5</v>
      </c>
      <c r="R1229" s="29">
        <f t="shared" si="118"/>
        <v>10</v>
      </c>
      <c r="S1229" s="29">
        <f t="shared" si="119"/>
        <v>0</v>
      </c>
    </row>
    <row r="1230" spans="1:19" ht="39.950000000000003" customHeight="1" x14ac:dyDescent="0.3">
      <c r="A1230" s="29">
        <f t="shared" si="114"/>
        <v>762</v>
      </c>
      <c r="B1230" s="29" t="s">
        <v>9418</v>
      </c>
      <c r="C1230" s="29" t="s">
        <v>2793</v>
      </c>
      <c r="D1230" s="4" t="s">
        <v>265</v>
      </c>
      <c r="E1230" s="30" t="s">
        <v>266</v>
      </c>
      <c r="F1230" s="29">
        <f t="shared" si="115"/>
        <v>2</v>
      </c>
      <c r="G1230" s="29" t="s">
        <v>458</v>
      </c>
      <c r="H1230" s="29" t="s">
        <v>459</v>
      </c>
      <c r="I1230" s="29" t="s">
        <v>9425</v>
      </c>
      <c r="J1230" s="29" t="s">
        <v>776</v>
      </c>
      <c r="L1230" s="29" t="s">
        <v>312</v>
      </c>
      <c r="M1230" s="29">
        <f>IF(L1230="비해당","-",VLOOKUP(G1230,자격증backdata!A:E,3,0))</f>
        <v>1</v>
      </c>
      <c r="N1230" s="29" t="str">
        <f>IF(L1230="비해당","-",VLOOKUP(G1230,자격증backdata!A:E,5,0))</f>
        <v>국가기술</v>
      </c>
      <c r="O1230" s="29">
        <f>IF(L1230="비해당","-",IF(M1230=1,VLOOKUP(G1230,자격증backdata!A:E,4,0),0))</f>
        <v>5</v>
      </c>
      <c r="P1230" s="29">
        <f t="shared" si="116"/>
        <v>5</v>
      </c>
      <c r="Q1230" s="29">
        <f t="shared" si="117"/>
        <v>5</v>
      </c>
      <c r="R1230" s="29">
        <f t="shared" si="118"/>
        <v>10</v>
      </c>
      <c r="S1230" s="29">
        <f t="shared" si="119"/>
        <v>0</v>
      </c>
    </row>
    <row r="1231" spans="1:19" ht="39.950000000000003" customHeight="1" x14ac:dyDescent="0.3">
      <c r="A1231" s="4">
        <f t="shared" si="114"/>
        <v>763</v>
      </c>
      <c r="B1231" s="4" t="s">
        <v>9427</v>
      </c>
      <c r="C1231" s="4" t="s">
        <v>9428</v>
      </c>
      <c r="D1231" s="4" t="s">
        <v>265</v>
      </c>
      <c r="E1231" s="28" t="s">
        <v>266</v>
      </c>
      <c r="F1231" s="4">
        <f t="shared" si="115"/>
        <v>1</v>
      </c>
      <c r="G1231" s="4" t="s">
        <v>1500</v>
      </c>
      <c r="H1231" s="4" t="s">
        <v>367</v>
      </c>
      <c r="I1231" s="4" t="s">
        <v>9447</v>
      </c>
      <c r="J1231" s="4" t="s">
        <v>3088</v>
      </c>
      <c r="L1231" s="4" t="s">
        <v>312</v>
      </c>
      <c r="M1231" s="4">
        <f>IF(L1231="비해당","-",VLOOKUP(G1231,자격증backdata!A:E,3,0))</f>
        <v>1</v>
      </c>
      <c r="N1231" s="4" t="str">
        <f>IF(L1231="비해당","-",VLOOKUP(G1231,자격증backdata!A:E,5,0))</f>
        <v>국가기술</v>
      </c>
      <c r="O1231" s="4">
        <f>IF(L1231="비해당","-",IF(M1231=1,VLOOKUP(G1231,자격증backdata!A:E,4,0),0))</f>
        <v>5</v>
      </c>
      <c r="P1231" s="4">
        <f t="shared" si="116"/>
        <v>5</v>
      </c>
      <c r="Q1231" s="4">
        <f t="shared" si="117"/>
        <v>5</v>
      </c>
      <c r="R1231" s="4">
        <f t="shared" si="118"/>
        <v>10</v>
      </c>
      <c r="S1231" s="4">
        <f t="shared" si="119"/>
        <v>0</v>
      </c>
    </row>
    <row r="1232" spans="1:19" ht="39.950000000000003" customHeight="1" x14ac:dyDescent="0.3">
      <c r="A1232" s="4">
        <f t="shared" si="114"/>
        <v>763</v>
      </c>
      <c r="B1232" s="4" t="s">
        <v>9427</v>
      </c>
      <c r="C1232" s="4" t="s">
        <v>9428</v>
      </c>
      <c r="D1232" s="4" t="s">
        <v>265</v>
      </c>
      <c r="E1232" s="28" t="s">
        <v>266</v>
      </c>
      <c r="F1232" s="4">
        <f t="shared" si="115"/>
        <v>2</v>
      </c>
      <c r="G1232" s="4" t="s">
        <v>295</v>
      </c>
      <c r="H1232" s="4" t="s">
        <v>6596</v>
      </c>
      <c r="I1232" s="4" t="s">
        <v>9448</v>
      </c>
      <c r="J1232" s="4" t="s">
        <v>1912</v>
      </c>
      <c r="L1232" s="4" t="s">
        <v>312</v>
      </c>
      <c r="M1232" s="4">
        <f>IF(L1232="비해당","-",VLOOKUP(G1232,자격증backdata!A:E,3,0))</f>
        <v>1</v>
      </c>
      <c r="N1232" s="4" t="str">
        <f>IF(L1232="비해당","-",VLOOKUP(G1232,자격증backdata!A:E,5,0))</f>
        <v>한국사</v>
      </c>
      <c r="O1232" s="4">
        <f>IF(L1232="비해당","-",IF(M1232=1,VLOOKUP(G1232,자격증backdata!A:E,4,0),0))</f>
        <v>5</v>
      </c>
      <c r="P1232" s="4">
        <f t="shared" si="116"/>
        <v>5</v>
      </c>
      <c r="Q1232" s="4">
        <f t="shared" si="117"/>
        <v>5</v>
      </c>
      <c r="R1232" s="4">
        <f t="shared" si="118"/>
        <v>10</v>
      </c>
      <c r="S1232" s="4">
        <f t="shared" si="119"/>
        <v>0</v>
      </c>
    </row>
    <row r="1233" spans="1:19" ht="39.950000000000003" customHeight="1" x14ac:dyDescent="0.3">
      <c r="A1233" s="29">
        <f t="shared" si="114"/>
        <v>764</v>
      </c>
      <c r="B1233" s="29" t="s">
        <v>9529</v>
      </c>
      <c r="C1233" s="29" t="s">
        <v>9530</v>
      </c>
      <c r="D1233" s="4" t="s">
        <v>265</v>
      </c>
      <c r="E1233" s="30" t="s">
        <v>266</v>
      </c>
      <c r="F1233" s="29">
        <f t="shared" si="115"/>
        <v>1</v>
      </c>
      <c r="G1233" s="29" t="s">
        <v>458</v>
      </c>
      <c r="H1233" s="29" t="s">
        <v>459</v>
      </c>
      <c r="I1233" s="29" t="s">
        <v>9536</v>
      </c>
      <c r="J1233" s="29" t="s">
        <v>2559</v>
      </c>
      <c r="L1233" s="29" t="s">
        <v>312</v>
      </c>
      <c r="M1233" s="29">
        <f>IF(L1233="비해당","-",VLOOKUP(G1233,자격증backdata!A:E,3,0))</f>
        <v>1</v>
      </c>
      <c r="N1233" s="29" t="str">
        <f>IF(L1233="비해당","-",VLOOKUP(G1233,자격증backdata!A:E,5,0))</f>
        <v>국가기술</v>
      </c>
      <c r="O1233" s="29">
        <f>IF(L1233="비해당","-",IF(M1233=1,VLOOKUP(G1233,자격증backdata!A:E,4,0),0))</f>
        <v>5</v>
      </c>
      <c r="P1233" s="29">
        <f t="shared" si="116"/>
        <v>5</v>
      </c>
      <c r="Q1233" s="29">
        <f t="shared" si="117"/>
        <v>5</v>
      </c>
      <c r="R1233" s="29">
        <f t="shared" si="118"/>
        <v>10</v>
      </c>
      <c r="S1233" s="29">
        <f t="shared" si="119"/>
        <v>0</v>
      </c>
    </row>
    <row r="1234" spans="1:19" ht="39.950000000000003" customHeight="1" x14ac:dyDescent="0.3">
      <c r="A1234" s="29">
        <f t="shared" si="114"/>
        <v>764</v>
      </c>
      <c r="B1234" s="29" t="s">
        <v>9529</v>
      </c>
      <c r="C1234" s="29" t="s">
        <v>9530</v>
      </c>
      <c r="D1234" s="4" t="s">
        <v>265</v>
      </c>
      <c r="E1234" s="30" t="s">
        <v>266</v>
      </c>
      <c r="F1234" s="29">
        <f t="shared" si="115"/>
        <v>2</v>
      </c>
      <c r="G1234" s="29" t="s">
        <v>295</v>
      </c>
      <c r="H1234" s="29" t="s">
        <v>296</v>
      </c>
      <c r="I1234" s="29" t="s">
        <v>9537</v>
      </c>
      <c r="J1234" s="29" t="s">
        <v>1268</v>
      </c>
      <c r="L1234" s="29" t="s">
        <v>312</v>
      </c>
      <c r="M1234" s="29">
        <f>IF(L1234="비해당","-",VLOOKUP(G1234,자격증backdata!A:E,3,0))</f>
        <v>1</v>
      </c>
      <c r="N1234" s="29" t="str">
        <f>IF(L1234="비해당","-",VLOOKUP(G1234,자격증backdata!A:E,5,0))</f>
        <v>한국사</v>
      </c>
      <c r="O1234" s="29">
        <f>IF(L1234="비해당","-",IF(M1234=1,VLOOKUP(G1234,자격증backdata!A:E,4,0),0))</f>
        <v>5</v>
      </c>
      <c r="P1234" s="29">
        <f t="shared" si="116"/>
        <v>5</v>
      </c>
      <c r="Q1234" s="29">
        <f t="shared" si="117"/>
        <v>5</v>
      </c>
      <c r="R1234" s="29">
        <f t="shared" si="118"/>
        <v>10</v>
      </c>
      <c r="S1234" s="29">
        <f t="shared" si="119"/>
        <v>0</v>
      </c>
    </row>
    <row r="1235" spans="1:19" ht="39.950000000000003" customHeight="1" x14ac:dyDescent="0.3">
      <c r="A1235" s="4">
        <f t="shared" si="114"/>
        <v>765</v>
      </c>
      <c r="B1235" s="4" t="s">
        <v>9547</v>
      </c>
      <c r="C1235" s="4" t="s">
        <v>9548</v>
      </c>
      <c r="D1235" s="4" t="s">
        <v>265</v>
      </c>
      <c r="E1235" s="28" t="s">
        <v>266</v>
      </c>
      <c r="F1235" s="4">
        <f t="shared" si="115"/>
        <v>1</v>
      </c>
      <c r="G1235" s="4" t="s">
        <v>9554</v>
      </c>
      <c r="H1235" s="4" t="s">
        <v>367</v>
      </c>
      <c r="I1235" s="4" t="s">
        <v>9555</v>
      </c>
      <c r="J1235" s="4" t="s">
        <v>8787</v>
      </c>
      <c r="L1235" s="4" t="s">
        <v>312</v>
      </c>
      <c r="M1235" s="4">
        <f>IF(L1235="비해당","-",VLOOKUP(G1235,자격증backdata!A:E,3,0))</f>
        <v>0</v>
      </c>
      <c r="N1235" s="4" t="str">
        <f>IF(L1235="비해당","-",VLOOKUP(G1235,자격증backdata!A:E,5,0))</f>
        <v>-</v>
      </c>
      <c r="O1235" s="4">
        <f>IF(L1235="비해당","-",IF(M1235=1,VLOOKUP(G1235,자격증backdata!A:E,4,0),0))</f>
        <v>0</v>
      </c>
      <c r="P1235" s="4">
        <f t="shared" si="116"/>
        <v>0</v>
      </c>
      <c r="Q1235" s="4">
        <f t="shared" si="117"/>
        <v>0</v>
      </c>
      <c r="R1235" s="4">
        <f t="shared" si="118"/>
        <v>0</v>
      </c>
      <c r="S1235" s="4">
        <f t="shared" si="119"/>
        <v>0</v>
      </c>
    </row>
    <row r="1236" spans="1:19" ht="39.950000000000003" customHeight="1" x14ac:dyDescent="0.3">
      <c r="A1236" s="4">
        <f t="shared" si="114"/>
        <v>765</v>
      </c>
      <c r="B1236" s="4" t="s">
        <v>9547</v>
      </c>
      <c r="C1236" s="4" t="s">
        <v>9548</v>
      </c>
      <c r="D1236" s="4" t="s">
        <v>265</v>
      </c>
      <c r="E1236" s="28" t="s">
        <v>266</v>
      </c>
      <c r="F1236" s="4">
        <f t="shared" si="115"/>
        <v>2</v>
      </c>
      <c r="G1236" s="4" t="s">
        <v>9556</v>
      </c>
      <c r="H1236" s="4" t="s">
        <v>9557</v>
      </c>
      <c r="I1236" s="4" t="s">
        <v>9558</v>
      </c>
      <c r="J1236" s="4" t="s">
        <v>9559</v>
      </c>
      <c r="L1236" s="4" t="s">
        <v>312</v>
      </c>
      <c r="M1236" s="4">
        <f>IF(L1236="비해당","-",VLOOKUP(G1236,자격증backdata!A:E,3,0))</f>
        <v>0</v>
      </c>
      <c r="N1236" s="4" t="str">
        <f>IF(L1236="비해당","-",VLOOKUP(G1236,자격증backdata!A:E,5,0))</f>
        <v>-</v>
      </c>
      <c r="O1236" s="4">
        <f>IF(L1236="비해당","-",IF(M1236=1,VLOOKUP(G1236,자격증backdata!A:E,4,0),0))</f>
        <v>0</v>
      </c>
      <c r="P1236" s="4">
        <f t="shared" si="116"/>
        <v>0</v>
      </c>
      <c r="Q1236" s="4">
        <f t="shared" si="117"/>
        <v>0</v>
      </c>
      <c r="R1236" s="4">
        <f t="shared" si="118"/>
        <v>0</v>
      </c>
      <c r="S1236" s="4">
        <f t="shared" si="119"/>
        <v>0</v>
      </c>
    </row>
    <row r="1237" spans="1:19" ht="39.950000000000003" customHeight="1" x14ac:dyDescent="0.3">
      <c r="A1237" s="29">
        <f t="shared" si="114"/>
        <v>766</v>
      </c>
      <c r="B1237" s="29" t="s">
        <v>9595</v>
      </c>
      <c r="C1237" s="29" t="s">
        <v>9596</v>
      </c>
      <c r="D1237" s="4" t="s">
        <v>265</v>
      </c>
      <c r="E1237" s="30" t="s">
        <v>266</v>
      </c>
      <c r="F1237" s="29">
        <f t="shared" si="115"/>
        <v>1</v>
      </c>
      <c r="G1237" s="29" t="s">
        <v>9614</v>
      </c>
      <c r="H1237" s="29" t="s">
        <v>9615</v>
      </c>
      <c r="I1237" s="29" t="s">
        <v>9616</v>
      </c>
      <c r="J1237" s="29" t="s">
        <v>8199</v>
      </c>
      <c r="L1237" s="29" t="s">
        <v>312</v>
      </c>
      <c r="M1237" s="29">
        <f>IF(L1237="비해당","-",VLOOKUP(G1237,자격증backdata!A:E,3,0))</f>
        <v>0</v>
      </c>
      <c r="N1237" s="29" t="str">
        <f>IF(L1237="비해당","-",VLOOKUP(G1237,자격증backdata!A:E,5,0))</f>
        <v>-</v>
      </c>
      <c r="O1237" s="29">
        <f>IF(L1237="비해당","-",IF(M1237=1,VLOOKUP(G1237,자격증backdata!A:E,4,0),0))</f>
        <v>0</v>
      </c>
      <c r="P1237" s="29">
        <f t="shared" si="116"/>
        <v>0</v>
      </c>
      <c r="Q1237" s="29">
        <f t="shared" si="117"/>
        <v>0</v>
      </c>
      <c r="R1237" s="29">
        <f t="shared" si="118"/>
        <v>0</v>
      </c>
      <c r="S1237" s="29">
        <f t="shared" si="119"/>
        <v>0</v>
      </c>
    </row>
    <row r="1238" spans="1:19" ht="39.950000000000003" customHeight="1" x14ac:dyDescent="0.3">
      <c r="A1238" s="29">
        <f t="shared" si="114"/>
        <v>766</v>
      </c>
      <c r="B1238" s="29" t="s">
        <v>9595</v>
      </c>
      <c r="C1238" s="29" t="s">
        <v>9596</v>
      </c>
      <c r="D1238" s="4" t="s">
        <v>265</v>
      </c>
      <c r="E1238" s="30" t="s">
        <v>266</v>
      </c>
      <c r="F1238" s="29">
        <f t="shared" si="115"/>
        <v>2</v>
      </c>
      <c r="G1238" s="29" t="s">
        <v>831</v>
      </c>
      <c r="H1238" s="29" t="s">
        <v>9617</v>
      </c>
      <c r="I1238" s="29" t="s">
        <v>277</v>
      </c>
      <c r="J1238" s="29" t="s">
        <v>9618</v>
      </c>
      <c r="L1238" s="29" t="s">
        <v>312</v>
      </c>
      <c r="M1238" s="29">
        <f>IF(L1238="비해당","-",VLOOKUP(G1238,자격증backdata!A:E,3,0))</f>
        <v>0</v>
      </c>
      <c r="N1238" s="29" t="str">
        <f>IF(L1238="비해당","-",VLOOKUP(G1238,자격증backdata!A:E,5,0))</f>
        <v>-</v>
      </c>
      <c r="O1238" s="29">
        <f>IF(L1238="비해당","-",IF(M1238=1,VLOOKUP(G1238,자격증backdata!A:E,4,0),0))</f>
        <v>0</v>
      </c>
      <c r="P1238" s="29">
        <f t="shared" si="116"/>
        <v>0</v>
      </c>
      <c r="Q1238" s="29">
        <f t="shared" si="117"/>
        <v>0</v>
      </c>
      <c r="R1238" s="29">
        <f t="shared" si="118"/>
        <v>0</v>
      </c>
      <c r="S1238" s="29">
        <f t="shared" si="119"/>
        <v>0</v>
      </c>
    </row>
    <row r="1239" spans="1:19" ht="39.950000000000003" customHeight="1" x14ac:dyDescent="0.3">
      <c r="A1239" s="4">
        <f t="shared" si="114"/>
        <v>767</v>
      </c>
      <c r="B1239" s="4" t="s">
        <v>9637</v>
      </c>
      <c r="C1239" s="4" t="s">
        <v>9638</v>
      </c>
      <c r="D1239" s="4" t="s">
        <v>265</v>
      </c>
      <c r="E1239" s="28" t="s">
        <v>266</v>
      </c>
      <c r="F1239" s="4">
        <f t="shared" si="115"/>
        <v>1</v>
      </c>
      <c r="G1239" s="4" t="s">
        <v>458</v>
      </c>
      <c r="H1239" s="4" t="s">
        <v>459</v>
      </c>
      <c r="I1239" s="4" t="s">
        <v>9644</v>
      </c>
      <c r="J1239" s="4" t="s">
        <v>2889</v>
      </c>
      <c r="L1239" s="4" t="s">
        <v>312</v>
      </c>
      <c r="M1239" s="4">
        <f>IF(L1239="비해당","-",VLOOKUP(G1239,자격증backdata!A:E,3,0))</f>
        <v>1</v>
      </c>
      <c r="N1239" s="4" t="str">
        <f>IF(L1239="비해당","-",VLOOKUP(G1239,자격증backdata!A:E,5,0))</f>
        <v>국가기술</v>
      </c>
      <c r="O1239" s="4">
        <f>IF(L1239="비해당","-",IF(M1239=1,VLOOKUP(G1239,자격증backdata!A:E,4,0),0))</f>
        <v>5</v>
      </c>
      <c r="P1239" s="4">
        <f t="shared" si="116"/>
        <v>0</v>
      </c>
      <c r="Q1239" s="4">
        <f t="shared" si="117"/>
        <v>5</v>
      </c>
      <c r="R1239" s="4">
        <f t="shared" si="118"/>
        <v>5</v>
      </c>
      <c r="S1239" s="4">
        <f t="shared" si="119"/>
        <v>0</v>
      </c>
    </row>
    <row r="1240" spans="1:19" ht="39.950000000000003" customHeight="1" x14ac:dyDescent="0.3">
      <c r="A1240" s="29">
        <f t="shared" si="114"/>
        <v>768</v>
      </c>
      <c r="B1240" s="29" t="s">
        <v>9654</v>
      </c>
      <c r="C1240" s="29" t="s">
        <v>9655</v>
      </c>
      <c r="D1240" s="4" t="s">
        <v>265</v>
      </c>
      <c r="E1240" s="30" t="s">
        <v>266</v>
      </c>
      <c r="F1240" s="29">
        <f t="shared" si="115"/>
        <v>1</v>
      </c>
      <c r="G1240" s="29" t="s">
        <v>803</v>
      </c>
      <c r="H1240" s="29" t="s">
        <v>296</v>
      </c>
      <c r="I1240" s="29" t="s">
        <v>9668</v>
      </c>
      <c r="J1240" s="29" t="s">
        <v>2857</v>
      </c>
      <c r="L1240" s="29" t="s">
        <v>312</v>
      </c>
      <c r="M1240" s="29">
        <f>IF(L1240="비해당","-",VLOOKUP(G1240,자격증backdata!A:E,3,0))</f>
        <v>1</v>
      </c>
      <c r="N1240" s="29" t="str">
        <f>IF(L1240="비해당","-",VLOOKUP(G1240,자격증backdata!A:E,5,0))</f>
        <v>한국사</v>
      </c>
      <c r="O1240" s="29">
        <f>IF(L1240="비해당","-",IF(M1240=1,VLOOKUP(G1240,자격증backdata!A:E,4,0),0))</f>
        <v>3</v>
      </c>
      <c r="P1240" s="29">
        <f t="shared" si="116"/>
        <v>3</v>
      </c>
      <c r="Q1240" s="29">
        <f t="shared" si="117"/>
        <v>0</v>
      </c>
      <c r="R1240" s="29">
        <f t="shared" si="118"/>
        <v>3</v>
      </c>
      <c r="S1240" s="29">
        <f t="shared" si="119"/>
        <v>0</v>
      </c>
    </row>
    <row r="1241" spans="1:19" ht="39.950000000000003" customHeight="1" x14ac:dyDescent="0.3">
      <c r="A1241" s="4">
        <f t="shared" si="114"/>
        <v>769</v>
      </c>
      <c r="B1241" s="4" t="s">
        <v>9686</v>
      </c>
      <c r="C1241" s="4" t="s">
        <v>9687</v>
      </c>
      <c r="D1241" s="4" t="s">
        <v>265</v>
      </c>
      <c r="E1241" s="28" t="s">
        <v>266</v>
      </c>
      <c r="F1241" s="4">
        <f t="shared" si="115"/>
        <v>1</v>
      </c>
      <c r="G1241" s="4" t="s">
        <v>295</v>
      </c>
      <c r="H1241" s="4" t="s">
        <v>296</v>
      </c>
      <c r="I1241" s="4" t="s">
        <v>9692</v>
      </c>
      <c r="J1241" s="4" t="s">
        <v>1284</v>
      </c>
      <c r="L1241" s="4" t="s">
        <v>312</v>
      </c>
      <c r="M1241" s="4">
        <f>IF(L1241="비해당","-",VLOOKUP(G1241,자격증backdata!A:E,3,0))</f>
        <v>1</v>
      </c>
      <c r="N1241" s="4" t="str">
        <f>IF(L1241="비해당","-",VLOOKUP(G1241,자격증backdata!A:E,5,0))</f>
        <v>한국사</v>
      </c>
      <c r="O1241" s="4">
        <f>IF(L1241="비해당","-",IF(M1241=1,VLOOKUP(G1241,자격증backdata!A:E,4,0),0))</f>
        <v>5</v>
      </c>
      <c r="P1241" s="4">
        <f t="shared" si="116"/>
        <v>5</v>
      </c>
      <c r="Q1241" s="4">
        <f t="shared" si="117"/>
        <v>3</v>
      </c>
      <c r="R1241" s="4">
        <f t="shared" si="118"/>
        <v>8</v>
      </c>
      <c r="S1241" s="4">
        <f t="shared" si="119"/>
        <v>0</v>
      </c>
    </row>
    <row r="1242" spans="1:19" ht="39.950000000000003" customHeight="1" x14ac:dyDescent="0.3">
      <c r="A1242" s="4">
        <f t="shared" si="114"/>
        <v>769</v>
      </c>
      <c r="B1242" s="4" t="s">
        <v>9686</v>
      </c>
      <c r="C1242" s="4" t="s">
        <v>9687</v>
      </c>
      <c r="D1242" s="4" t="s">
        <v>265</v>
      </c>
      <c r="E1242" s="28" t="s">
        <v>266</v>
      </c>
      <c r="F1242" s="4">
        <f t="shared" si="115"/>
        <v>2</v>
      </c>
      <c r="G1242" s="4" t="s">
        <v>568</v>
      </c>
      <c r="H1242" s="4" t="s">
        <v>459</v>
      </c>
      <c r="I1242" s="4" t="s">
        <v>9693</v>
      </c>
      <c r="J1242" s="4" t="s">
        <v>1335</v>
      </c>
      <c r="L1242" s="4" t="s">
        <v>312</v>
      </c>
      <c r="M1242" s="4">
        <f>IF(L1242="비해당","-",VLOOKUP(G1242,자격증backdata!A:E,3,0))</f>
        <v>1</v>
      </c>
      <c r="N1242" s="4" t="str">
        <f>IF(L1242="비해당","-",VLOOKUP(G1242,자격증backdata!A:E,5,0))</f>
        <v>국가기술</v>
      </c>
      <c r="O1242" s="4">
        <f>IF(L1242="비해당","-",IF(M1242=1,VLOOKUP(G1242,자격증backdata!A:E,4,0),0))</f>
        <v>3</v>
      </c>
      <c r="P1242" s="4">
        <f t="shared" si="116"/>
        <v>5</v>
      </c>
      <c r="Q1242" s="4">
        <f t="shared" si="117"/>
        <v>3</v>
      </c>
      <c r="R1242" s="4">
        <f t="shared" si="118"/>
        <v>8</v>
      </c>
      <c r="S1242" s="4">
        <f t="shared" si="119"/>
        <v>0</v>
      </c>
    </row>
    <row r="1243" spans="1:19" ht="39.950000000000003" customHeight="1" x14ac:dyDescent="0.3">
      <c r="A1243" s="29">
        <f t="shared" si="114"/>
        <v>770</v>
      </c>
      <c r="B1243" s="29" t="s">
        <v>9722</v>
      </c>
      <c r="C1243" s="29" t="s">
        <v>9723</v>
      </c>
      <c r="D1243" s="4" t="s">
        <v>265</v>
      </c>
      <c r="E1243" s="30" t="s">
        <v>266</v>
      </c>
      <c r="F1243" s="29">
        <f t="shared" si="115"/>
        <v>1</v>
      </c>
      <c r="G1243" s="29" t="s">
        <v>11687</v>
      </c>
      <c r="H1243" s="29" t="s">
        <v>277</v>
      </c>
      <c r="I1243" s="29" t="s">
        <v>277</v>
      </c>
      <c r="J1243" s="29" t="s">
        <v>277</v>
      </c>
      <c r="L1243" s="29" t="s">
        <v>312</v>
      </c>
      <c r="M1243" s="29">
        <f>IF(L1243="비해당","-",VLOOKUP(G1243,자격증backdata!A:E,3,0))</f>
        <v>0</v>
      </c>
      <c r="N1243" s="29" t="str">
        <f>IF(L1243="비해당","-",VLOOKUP(G1243,자격증backdata!A:E,5,0))</f>
        <v>-</v>
      </c>
      <c r="O1243" s="29">
        <f>IF(L1243="비해당","-",IF(M1243=1,VLOOKUP(G1243,자격증backdata!A:E,4,0),0))</f>
        <v>0</v>
      </c>
      <c r="P1243" s="29">
        <f t="shared" si="116"/>
        <v>0</v>
      </c>
      <c r="Q1243" s="29">
        <f t="shared" si="117"/>
        <v>0</v>
      </c>
      <c r="R1243" s="29">
        <f t="shared" si="118"/>
        <v>0</v>
      </c>
      <c r="S1243" s="29">
        <f t="shared" si="119"/>
        <v>0</v>
      </c>
    </row>
    <row r="1244" spans="1:19" ht="39.950000000000003" customHeight="1" x14ac:dyDescent="0.3">
      <c r="A1244" s="4">
        <f t="shared" si="114"/>
        <v>771</v>
      </c>
      <c r="B1244" s="4" t="s">
        <v>9744</v>
      </c>
      <c r="C1244" s="4" t="s">
        <v>9745</v>
      </c>
      <c r="D1244" s="4" t="s">
        <v>265</v>
      </c>
      <c r="E1244" s="28" t="s">
        <v>266</v>
      </c>
      <c r="F1244" s="4">
        <f t="shared" si="115"/>
        <v>1</v>
      </c>
      <c r="G1244" s="4" t="s">
        <v>2533</v>
      </c>
      <c r="H1244" s="4" t="s">
        <v>367</v>
      </c>
      <c r="I1244" s="4" t="s">
        <v>9751</v>
      </c>
      <c r="J1244" s="4" t="s">
        <v>2119</v>
      </c>
      <c r="L1244" s="4" t="s">
        <v>312</v>
      </c>
      <c r="M1244" s="4">
        <f>IF(L1244="비해당","-",VLOOKUP(G1244,자격증backdata!A:E,3,0))</f>
        <v>1</v>
      </c>
      <c r="N1244" s="4" t="str">
        <f>IF(L1244="비해당","-",VLOOKUP(G1244,자격증backdata!A:E,5,0))</f>
        <v>국가기술</v>
      </c>
      <c r="O1244" s="4">
        <f>IF(L1244="비해당","-",IF(M1244=1,VLOOKUP(G1244,자격증backdata!A:E,4,0),0))</f>
        <v>5</v>
      </c>
      <c r="P1244" s="4">
        <f t="shared" si="116"/>
        <v>0</v>
      </c>
      <c r="Q1244" s="4">
        <f t="shared" si="117"/>
        <v>5</v>
      </c>
      <c r="R1244" s="4">
        <f t="shared" si="118"/>
        <v>5</v>
      </c>
      <c r="S1244" s="4">
        <f t="shared" si="119"/>
        <v>0</v>
      </c>
    </row>
    <row r="1245" spans="1:19" ht="39.950000000000003" customHeight="1" x14ac:dyDescent="0.3">
      <c r="A1245" s="4">
        <f t="shared" si="114"/>
        <v>771</v>
      </c>
      <c r="B1245" s="4" t="s">
        <v>9744</v>
      </c>
      <c r="C1245" s="4" t="s">
        <v>9745</v>
      </c>
      <c r="D1245" s="4" t="s">
        <v>265</v>
      </c>
      <c r="E1245" s="28" t="s">
        <v>266</v>
      </c>
      <c r="F1245" s="4">
        <f t="shared" si="115"/>
        <v>2</v>
      </c>
      <c r="G1245" s="4" t="s">
        <v>568</v>
      </c>
      <c r="H1245" s="4" t="s">
        <v>459</v>
      </c>
      <c r="I1245" s="4" t="s">
        <v>9752</v>
      </c>
      <c r="J1245" s="4" t="s">
        <v>2119</v>
      </c>
      <c r="L1245" s="4" t="s">
        <v>312</v>
      </c>
      <c r="M1245" s="4">
        <f>IF(L1245="비해당","-",VLOOKUP(G1245,자격증backdata!A:E,3,0))</f>
        <v>1</v>
      </c>
      <c r="N1245" s="4" t="str">
        <f>IF(L1245="비해당","-",VLOOKUP(G1245,자격증backdata!A:E,5,0))</f>
        <v>국가기술</v>
      </c>
      <c r="O1245" s="4">
        <f>IF(L1245="비해당","-",IF(M1245=1,VLOOKUP(G1245,자격증backdata!A:E,4,0),0))</f>
        <v>3</v>
      </c>
      <c r="P1245" s="4">
        <f t="shared" si="116"/>
        <v>0</v>
      </c>
      <c r="Q1245" s="4">
        <f t="shared" si="117"/>
        <v>5</v>
      </c>
      <c r="R1245" s="4">
        <f t="shared" si="118"/>
        <v>5</v>
      </c>
      <c r="S1245" s="4">
        <f t="shared" si="119"/>
        <v>0</v>
      </c>
    </row>
    <row r="1246" spans="1:19" ht="39.950000000000003" customHeight="1" x14ac:dyDescent="0.3">
      <c r="A1246" s="29">
        <f t="shared" si="114"/>
        <v>772</v>
      </c>
      <c r="B1246" s="29" t="s">
        <v>9767</v>
      </c>
      <c r="C1246" s="29" t="s">
        <v>9768</v>
      </c>
      <c r="D1246" s="4" t="s">
        <v>265</v>
      </c>
      <c r="E1246" s="30" t="s">
        <v>266</v>
      </c>
      <c r="F1246" s="29">
        <f t="shared" si="115"/>
        <v>1</v>
      </c>
      <c r="G1246" s="29" t="s">
        <v>568</v>
      </c>
      <c r="H1246" s="29" t="s">
        <v>459</v>
      </c>
      <c r="I1246" s="29" t="s">
        <v>9773</v>
      </c>
      <c r="J1246" s="29" t="s">
        <v>4898</v>
      </c>
      <c r="L1246" s="29" t="s">
        <v>312</v>
      </c>
      <c r="M1246" s="29">
        <f>IF(L1246="비해당","-",VLOOKUP(G1246,자격증backdata!A:E,3,0))</f>
        <v>1</v>
      </c>
      <c r="N1246" s="29" t="str">
        <f>IF(L1246="비해당","-",VLOOKUP(G1246,자격증backdata!A:E,5,0))</f>
        <v>국가기술</v>
      </c>
      <c r="O1246" s="29">
        <f>IF(L1246="비해당","-",IF(M1246=1,VLOOKUP(G1246,자격증backdata!A:E,4,0),0))</f>
        <v>3</v>
      </c>
      <c r="P1246" s="29">
        <f t="shared" si="116"/>
        <v>5</v>
      </c>
      <c r="Q1246" s="29">
        <f t="shared" si="117"/>
        <v>3</v>
      </c>
      <c r="R1246" s="29">
        <f t="shared" si="118"/>
        <v>8</v>
      </c>
      <c r="S1246" s="29">
        <f t="shared" si="119"/>
        <v>0</v>
      </c>
    </row>
    <row r="1247" spans="1:19" ht="39.950000000000003" customHeight="1" x14ac:dyDescent="0.3">
      <c r="A1247" s="29">
        <f t="shared" si="114"/>
        <v>772</v>
      </c>
      <c r="B1247" s="29" t="s">
        <v>9767</v>
      </c>
      <c r="C1247" s="29" t="s">
        <v>9768</v>
      </c>
      <c r="D1247" s="4" t="s">
        <v>265</v>
      </c>
      <c r="E1247" s="30" t="s">
        <v>266</v>
      </c>
      <c r="F1247" s="29">
        <f t="shared" si="115"/>
        <v>2</v>
      </c>
      <c r="G1247" s="29" t="s">
        <v>295</v>
      </c>
      <c r="H1247" s="29" t="s">
        <v>296</v>
      </c>
      <c r="I1247" s="29" t="s">
        <v>9774</v>
      </c>
      <c r="J1247" s="29" t="s">
        <v>2800</v>
      </c>
      <c r="L1247" s="29" t="s">
        <v>312</v>
      </c>
      <c r="M1247" s="29">
        <f>IF(L1247="비해당","-",VLOOKUP(G1247,자격증backdata!A:E,3,0))</f>
        <v>1</v>
      </c>
      <c r="N1247" s="29" t="str">
        <f>IF(L1247="비해당","-",VLOOKUP(G1247,자격증backdata!A:E,5,0))</f>
        <v>한국사</v>
      </c>
      <c r="O1247" s="29">
        <f>IF(L1247="비해당","-",IF(M1247=1,VLOOKUP(G1247,자격증backdata!A:E,4,0),0))</f>
        <v>5</v>
      </c>
      <c r="P1247" s="29">
        <f t="shared" si="116"/>
        <v>5</v>
      </c>
      <c r="Q1247" s="29">
        <f t="shared" si="117"/>
        <v>3</v>
      </c>
      <c r="R1247" s="29">
        <f t="shared" si="118"/>
        <v>8</v>
      </c>
      <c r="S1247" s="29">
        <f t="shared" si="119"/>
        <v>0</v>
      </c>
    </row>
    <row r="1248" spans="1:19" ht="39.950000000000003" customHeight="1" x14ac:dyDescent="0.3">
      <c r="A1248" s="4">
        <f t="shared" si="114"/>
        <v>773</v>
      </c>
      <c r="B1248" s="4" t="s">
        <v>9783</v>
      </c>
      <c r="C1248" s="4" t="s">
        <v>9784</v>
      </c>
      <c r="D1248" s="4" t="s">
        <v>265</v>
      </c>
      <c r="E1248" s="28" t="s">
        <v>266</v>
      </c>
      <c r="F1248" s="4">
        <f t="shared" si="115"/>
        <v>1</v>
      </c>
      <c r="G1248" s="4" t="s">
        <v>11687</v>
      </c>
      <c r="H1248" s="4" t="s">
        <v>277</v>
      </c>
      <c r="I1248" s="4" t="s">
        <v>277</v>
      </c>
      <c r="J1248" s="4" t="s">
        <v>277</v>
      </c>
      <c r="L1248" s="4" t="s">
        <v>312</v>
      </c>
      <c r="M1248" s="4">
        <f>IF(L1248="비해당","-",VLOOKUP(G1248,자격증backdata!A:E,3,0))</f>
        <v>0</v>
      </c>
      <c r="N1248" s="4" t="str">
        <f>IF(L1248="비해당","-",VLOOKUP(G1248,자격증backdata!A:E,5,0))</f>
        <v>-</v>
      </c>
      <c r="O1248" s="4">
        <f>IF(L1248="비해당","-",IF(M1248=1,VLOOKUP(G1248,자격증backdata!A:E,4,0),0))</f>
        <v>0</v>
      </c>
      <c r="P1248" s="4">
        <f t="shared" si="116"/>
        <v>0</v>
      </c>
      <c r="Q1248" s="4">
        <f t="shared" si="117"/>
        <v>0</v>
      </c>
      <c r="R1248" s="4">
        <f t="shared" si="118"/>
        <v>0</v>
      </c>
      <c r="S1248" s="4">
        <f t="shared" si="119"/>
        <v>0</v>
      </c>
    </row>
    <row r="1249" spans="1:19" ht="39.950000000000003" customHeight="1" x14ac:dyDescent="0.3">
      <c r="A1249" s="29">
        <f t="shared" si="114"/>
        <v>774</v>
      </c>
      <c r="B1249" s="29" t="s">
        <v>9886</v>
      </c>
      <c r="C1249" s="29" t="s">
        <v>9887</v>
      </c>
      <c r="D1249" s="4" t="s">
        <v>265</v>
      </c>
      <c r="E1249" s="30" t="s">
        <v>266</v>
      </c>
      <c r="F1249" s="29">
        <f t="shared" si="115"/>
        <v>1</v>
      </c>
      <c r="G1249" s="29" t="s">
        <v>9076</v>
      </c>
      <c r="H1249" s="29" t="s">
        <v>367</v>
      </c>
      <c r="I1249" s="29" t="s">
        <v>9894</v>
      </c>
      <c r="J1249" s="29" t="s">
        <v>9895</v>
      </c>
      <c r="L1249" s="29" t="s">
        <v>312</v>
      </c>
      <c r="M1249" s="29">
        <f>IF(L1249="비해당","-",VLOOKUP(G1249,자격증backdata!A:E,3,0))</f>
        <v>1</v>
      </c>
      <c r="N1249" s="29" t="str">
        <f>IF(L1249="비해당","-",VLOOKUP(G1249,자격증backdata!A:E,5,0))</f>
        <v>국가기술</v>
      </c>
      <c r="O1249" s="29">
        <f>IF(L1249="비해당","-",IF(M1249=1,VLOOKUP(G1249,자격증backdata!A:E,4,0),0))</f>
        <v>3</v>
      </c>
      <c r="P1249" s="29">
        <f t="shared" si="116"/>
        <v>0</v>
      </c>
      <c r="Q1249" s="29">
        <f t="shared" si="117"/>
        <v>3</v>
      </c>
      <c r="R1249" s="29">
        <f t="shared" si="118"/>
        <v>3</v>
      </c>
      <c r="S1249" s="29">
        <f t="shared" si="119"/>
        <v>0</v>
      </c>
    </row>
    <row r="1250" spans="1:19" ht="39.950000000000003" customHeight="1" x14ac:dyDescent="0.3">
      <c r="A1250" s="4">
        <f t="shared" si="114"/>
        <v>775</v>
      </c>
      <c r="B1250" s="4" t="s">
        <v>9896</v>
      </c>
      <c r="C1250" s="4" t="s">
        <v>9897</v>
      </c>
      <c r="D1250" s="4" t="s">
        <v>265</v>
      </c>
      <c r="E1250" s="28" t="s">
        <v>266</v>
      </c>
      <c r="F1250" s="4">
        <f t="shared" si="115"/>
        <v>1</v>
      </c>
      <c r="G1250" s="4" t="s">
        <v>295</v>
      </c>
      <c r="H1250" s="4" t="s">
        <v>296</v>
      </c>
      <c r="I1250" s="4" t="s">
        <v>9904</v>
      </c>
      <c r="J1250" s="4" t="s">
        <v>567</v>
      </c>
      <c r="L1250" s="4" t="s">
        <v>312</v>
      </c>
      <c r="M1250" s="4">
        <f>IF(L1250="비해당","-",VLOOKUP(G1250,자격증backdata!A:E,3,0))</f>
        <v>1</v>
      </c>
      <c r="N1250" s="4" t="str">
        <f>IF(L1250="비해당","-",VLOOKUP(G1250,자격증backdata!A:E,5,0))</f>
        <v>한국사</v>
      </c>
      <c r="O1250" s="4">
        <f>IF(L1250="비해당","-",IF(M1250=1,VLOOKUP(G1250,자격증backdata!A:E,4,0),0))</f>
        <v>5</v>
      </c>
      <c r="P1250" s="4">
        <f t="shared" si="116"/>
        <v>5</v>
      </c>
      <c r="Q1250" s="4">
        <f t="shared" si="117"/>
        <v>3</v>
      </c>
      <c r="R1250" s="4">
        <f t="shared" si="118"/>
        <v>8</v>
      </c>
      <c r="S1250" s="4">
        <f t="shared" si="119"/>
        <v>0</v>
      </c>
    </row>
    <row r="1251" spans="1:19" ht="39.950000000000003" customHeight="1" x14ac:dyDescent="0.3">
      <c r="A1251" s="4">
        <f t="shared" si="114"/>
        <v>775</v>
      </c>
      <c r="B1251" s="4" t="s">
        <v>9896</v>
      </c>
      <c r="C1251" s="4" t="s">
        <v>9897</v>
      </c>
      <c r="D1251" s="4" t="s">
        <v>265</v>
      </c>
      <c r="E1251" s="28" t="s">
        <v>266</v>
      </c>
      <c r="F1251" s="4">
        <f t="shared" si="115"/>
        <v>2</v>
      </c>
      <c r="G1251" s="4" t="s">
        <v>366</v>
      </c>
      <c r="H1251" s="4" t="s">
        <v>367</v>
      </c>
      <c r="I1251" s="4" t="s">
        <v>9905</v>
      </c>
      <c r="J1251" s="4" t="s">
        <v>4512</v>
      </c>
      <c r="L1251" s="4" t="s">
        <v>312</v>
      </c>
      <c r="M1251" s="4">
        <f>IF(L1251="비해당","-",VLOOKUP(G1251,자격증backdata!A:E,3,0))</f>
        <v>1</v>
      </c>
      <c r="N1251" s="4" t="str">
        <f>IF(L1251="비해당","-",VLOOKUP(G1251,자격증backdata!A:E,5,0))</f>
        <v>국가기술</v>
      </c>
      <c r="O1251" s="4">
        <f>IF(L1251="비해당","-",IF(M1251=1,VLOOKUP(G1251,자격증backdata!A:E,4,0),0))</f>
        <v>3</v>
      </c>
      <c r="P1251" s="4">
        <f t="shared" si="116"/>
        <v>5</v>
      </c>
      <c r="Q1251" s="4">
        <f t="shared" si="117"/>
        <v>3</v>
      </c>
      <c r="R1251" s="4">
        <f t="shared" si="118"/>
        <v>8</v>
      </c>
      <c r="S1251" s="4">
        <f t="shared" si="119"/>
        <v>0</v>
      </c>
    </row>
    <row r="1252" spans="1:19" ht="39.950000000000003" customHeight="1" x14ac:dyDescent="0.3">
      <c r="A1252" s="29">
        <f t="shared" si="114"/>
        <v>776</v>
      </c>
      <c r="B1252" s="29" t="s">
        <v>9906</v>
      </c>
      <c r="C1252" s="29" t="s">
        <v>9907</v>
      </c>
      <c r="D1252" s="4" t="s">
        <v>265</v>
      </c>
      <c r="E1252" s="30" t="s">
        <v>266</v>
      </c>
      <c r="F1252" s="29">
        <f t="shared" si="115"/>
        <v>1</v>
      </c>
      <c r="G1252" s="29" t="s">
        <v>9912</v>
      </c>
      <c r="H1252" s="29" t="s">
        <v>1670</v>
      </c>
      <c r="I1252" s="29" t="s">
        <v>9913</v>
      </c>
      <c r="J1252" s="29" t="s">
        <v>4984</v>
      </c>
      <c r="L1252" s="29" t="s">
        <v>312</v>
      </c>
      <c r="M1252" s="29">
        <f>IF(L1252="비해당","-",VLOOKUP(G1252,자격증backdata!A:E,3,0))</f>
        <v>0</v>
      </c>
      <c r="N1252" s="29" t="str">
        <f>IF(L1252="비해당","-",VLOOKUP(G1252,자격증backdata!A:E,5,0))</f>
        <v>-</v>
      </c>
      <c r="O1252" s="29">
        <f>IF(L1252="비해당","-",IF(M1252=1,VLOOKUP(G1252,자격증backdata!A:E,4,0),0))</f>
        <v>0</v>
      </c>
      <c r="P1252" s="29">
        <f t="shared" si="116"/>
        <v>0</v>
      </c>
      <c r="Q1252" s="29">
        <f t="shared" si="117"/>
        <v>0</v>
      </c>
      <c r="R1252" s="29">
        <f t="shared" si="118"/>
        <v>0</v>
      </c>
      <c r="S1252" s="29">
        <f t="shared" si="119"/>
        <v>0</v>
      </c>
    </row>
    <row r="1253" spans="1:19" ht="39.950000000000003" customHeight="1" x14ac:dyDescent="0.3">
      <c r="A1253" s="29">
        <f t="shared" si="114"/>
        <v>776</v>
      </c>
      <c r="B1253" s="29" t="s">
        <v>9906</v>
      </c>
      <c r="C1253" s="29" t="s">
        <v>9907</v>
      </c>
      <c r="D1253" s="4" t="s">
        <v>265</v>
      </c>
      <c r="E1253" s="30" t="s">
        <v>266</v>
      </c>
      <c r="F1253" s="29">
        <f t="shared" si="115"/>
        <v>2</v>
      </c>
      <c r="G1253" s="29" t="s">
        <v>1539</v>
      </c>
      <c r="H1253" s="29" t="s">
        <v>292</v>
      </c>
      <c r="I1253" s="29" t="s">
        <v>9914</v>
      </c>
      <c r="J1253" s="29" t="s">
        <v>9915</v>
      </c>
      <c r="L1253" s="29" t="s">
        <v>312</v>
      </c>
      <c r="M1253" s="29">
        <f>IF(L1253="비해당","-",VLOOKUP(G1253,자격증backdata!A:E,3,0))</f>
        <v>0</v>
      </c>
      <c r="N1253" s="29" t="str">
        <f>IF(L1253="비해당","-",VLOOKUP(G1253,자격증backdata!A:E,5,0))</f>
        <v>-</v>
      </c>
      <c r="O1253" s="29">
        <f>IF(L1253="비해당","-",IF(M1253=1,VLOOKUP(G1253,자격증backdata!A:E,4,0),0))</f>
        <v>0</v>
      </c>
      <c r="P1253" s="29">
        <f t="shared" si="116"/>
        <v>0</v>
      </c>
      <c r="Q1253" s="29">
        <f t="shared" si="117"/>
        <v>0</v>
      </c>
      <c r="R1253" s="29">
        <f t="shared" si="118"/>
        <v>0</v>
      </c>
      <c r="S1253" s="29">
        <f t="shared" si="119"/>
        <v>0</v>
      </c>
    </row>
    <row r="1254" spans="1:19" ht="39.950000000000003" customHeight="1" x14ac:dyDescent="0.3">
      <c r="A1254" s="4">
        <f t="shared" si="114"/>
        <v>777</v>
      </c>
      <c r="B1254" s="4" t="s">
        <v>9930</v>
      </c>
      <c r="C1254" s="4" t="s">
        <v>9931</v>
      </c>
      <c r="D1254" s="4" t="s">
        <v>265</v>
      </c>
      <c r="E1254" s="28" t="s">
        <v>266</v>
      </c>
      <c r="F1254" s="4">
        <f t="shared" si="115"/>
        <v>1</v>
      </c>
      <c r="G1254" s="4" t="s">
        <v>458</v>
      </c>
      <c r="H1254" s="4" t="s">
        <v>459</v>
      </c>
      <c r="I1254" s="4" t="s">
        <v>9937</v>
      </c>
      <c r="J1254" s="4" t="s">
        <v>776</v>
      </c>
      <c r="L1254" s="4" t="s">
        <v>312</v>
      </c>
      <c r="M1254" s="4">
        <f>IF(L1254="비해당","-",VLOOKUP(G1254,자격증backdata!A:E,3,0))</f>
        <v>1</v>
      </c>
      <c r="N1254" s="4" t="str">
        <f>IF(L1254="비해당","-",VLOOKUP(G1254,자격증backdata!A:E,5,0))</f>
        <v>국가기술</v>
      </c>
      <c r="O1254" s="4">
        <f>IF(L1254="비해당","-",IF(M1254=1,VLOOKUP(G1254,자격증backdata!A:E,4,0),0))</f>
        <v>5</v>
      </c>
      <c r="P1254" s="4">
        <f t="shared" si="116"/>
        <v>5</v>
      </c>
      <c r="Q1254" s="4">
        <f t="shared" si="117"/>
        <v>5</v>
      </c>
      <c r="R1254" s="4">
        <f t="shared" si="118"/>
        <v>10</v>
      </c>
      <c r="S1254" s="4">
        <f t="shared" si="119"/>
        <v>0</v>
      </c>
    </row>
    <row r="1255" spans="1:19" ht="39.950000000000003" customHeight="1" x14ac:dyDescent="0.3">
      <c r="A1255" s="4">
        <f t="shared" si="114"/>
        <v>777</v>
      </c>
      <c r="B1255" s="4" t="s">
        <v>9930</v>
      </c>
      <c r="C1255" s="4" t="s">
        <v>9931</v>
      </c>
      <c r="D1255" s="4" t="s">
        <v>265</v>
      </c>
      <c r="E1255" s="28" t="s">
        <v>266</v>
      </c>
      <c r="F1255" s="4">
        <f t="shared" si="115"/>
        <v>2</v>
      </c>
      <c r="G1255" s="4" t="s">
        <v>295</v>
      </c>
      <c r="H1255" s="4" t="s">
        <v>296</v>
      </c>
      <c r="I1255" s="4" t="s">
        <v>9938</v>
      </c>
      <c r="J1255" s="4" t="s">
        <v>1912</v>
      </c>
      <c r="L1255" s="4" t="s">
        <v>312</v>
      </c>
      <c r="M1255" s="4">
        <f>IF(L1255="비해당","-",VLOOKUP(G1255,자격증backdata!A:E,3,0))</f>
        <v>1</v>
      </c>
      <c r="N1255" s="4" t="str">
        <f>IF(L1255="비해당","-",VLOOKUP(G1255,자격증backdata!A:E,5,0))</f>
        <v>한국사</v>
      </c>
      <c r="O1255" s="4">
        <f>IF(L1255="비해당","-",IF(M1255=1,VLOOKUP(G1255,자격증backdata!A:E,4,0),0))</f>
        <v>5</v>
      </c>
      <c r="P1255" s="4">
        <f t="shared" si="116"/>
        <v>5</v>
      </c>
      <c r="Q1255" s="4">
        <f t="shared" si="117"/>
        <v>5</v>
      </c>
      <c r="R1255" s="4">
        <f t="shared" si="118"/>
        <v>10</v>
      </c>
      <c r="S1255" s="4">
        <f t="shared" si="119"/>
        <v>0</v>
      </c>
    </row>
    <row r="1256" spans="1:19" ht="39.950000000000003" customHeight="1" x14ac:dyDescent="0.3">
      <c r="A1256" s="29">
        <f t="shared" si="114"/>
        <v>778</v>
      </c>
      <c r="B1256" s="29" t="s">
        <v>9956</v>
      </c>
      <c r="C1256" s="29" t="s">
        <v>9957</v>
      </c>
      <c r="D1256" s="4" t="s">
        <v>265</v>
      </c>
      <c r="E1256" s="30" t="s">
        <v>266</v>
      </c>
      <c r="F1256" s="29">
        <f t="shared" si="115"/>
        <v>1</v>
      </c>
      <c r="G1256" s="29" t="s">
        <v>295</v>
      </c>
      <c r="H1256" s="29" t="s">
        <v>296</v>
      </c>
      <c r="I1256" s="29" t="s">
        <v>9962</v>
      </c>
      <c r="J1256" s="29" t="s">
        <v>1050</v>
      </c>
      <c r="L1256" s="29" t="s">
        <v>312</v>
      </c>
      <c r="M1256" s="29">
        <f>IF(L1256="비해당","-",VLOOKUP(G1256,자격증backdata!A:E,3,0))</f>
        <v>1</v>
      </c>
      <c r="N1256" s="29" t="str">
        <f>IF(L1256="비해당","-",VLOOKUP(G1256,자격증backdata!A:E,5,0))</f>
        <v>한국사</v>
      </c>
      <c r="O1256" s="29">
        <f>IF(L1256="비해당","-",IF(M1256=1,VLOOKUP(G1256,자격증backdata!A:E,4,0),0))</f>
        <v>5</v>
      </c>
      <c r="P1256" s="29">
        <f t="shared" si="116"/>
        <v>5</v>
      </c>
      <c r="Q1256" s="29">
        <f t="shared" si="117"/>
        <v>5</v>
      </c>
      <c r="R1256" s="29">
        <f t="shared" si="118"/>
        <v>10</v>
      </c>
      <c r="S1256" s="29">
        <f t="shared" si="119"/>
        <v>0</v>
      </c>
    </row>
    <row r="1257" spans="1:19" ht="39.950000000000003" customHeight="1" x14ac:dyDescent="0.3">
      <c r="A1257" s="29">
        <f t="shared" si="114"/>
        <v>778</v>
      </c>
      <c r="B1257" s="29" t="s">
        <v>9956</v>
      </c>
      <c r="C1257" s="29" t="s">
        <v>9957</v>
      </c>
      <c r="D1257" s="4" t="s">
        <v>265</v>
      </c>
      <c r="E1257" s="30" t="s">
        <v>266</v>
      </c>
      <c r="F1257" s="29">
        <f t="shared" si="115"/>
        <v>2</v>
      </c>
      <c r="G1257" s="29" t="s">
        <v>458</v>
      </c>
      <c r="H1257" s="29" t="s">
        <v>459</v>
      </c>
      <c r="I1257" s="29" t="s">
        <v>9963</v>
      </c>
      <c r="J1257" s="29" t="s">
        <v>9964</v>
      </c>
      <c r="L1257" s="29" t="s">
        <v>312</v>
      </c>
      <c r="M1257" s="29">
        <f>IF(L1257="비해당","-",VLOOKUP(G1257,자격증backdata!A:E,3,0))</f>
        <v>1</v>
      </c>
      <c r="N1257" s="29" t="str">
        <f>IF(L1257="비해당","-",VLOOKUP(G1257,자격증backdata!A:E,5,0))</f>
        <v>국가기술</v>
      </c>
      <c r="O1257" s="29">
        <f>IF(L1257="비해당","-",IF(M1257=1,VLOOKUP(G1257,자격증backdata!A:E,4,0),0))</f>
        <v>5</v>
      </c>
      <c r="P1257" s="29">
        <f t="shared" si="116"/>
        <v>5</v>
      </c>
      <c r="Q1257" s="29">
        <f t="shared" si="117"/>
        <v>5</v>
      </c>
      <c r="R1257" s="29">
        <f t="shared" si="118"/>
        <v>10</v>
      </c>
      <c r="S1257" s="29">
        <f t="shared" si="119"/>
        <v>0</v>
      </c>
    </row>
    <row r="1258" spans="1:19" ht="39.950000000000003" customHeight="1" x14ac:dyDescent="0.3">
      <c r="A1258" s="4">
        <f t="shared" si="114"/>
        <v>779</v>
      </c>
      <c r="B1258" s="4" t="s">
        <v>9975</v>
      </c>
      <c r="C1258" s="4" t="s">
        <v>9976</v>
      </c>
      <c r="D1258" s="4" t="s">
        <v>265</v>
      </c>
      <c r="E1258" s="28" t="s">
        <v>266</v>
      </c>
      <c r="F1258" s="4">
        <f t="shared" si="115"/>
        <v>1</v>
      </c>
      <c r="G1258" s="4" t="s">
        <v>643</v>
      </c>
      <c r="H1258" s="4" t="s">
        <v>644</v>
      </c>
      <c r="I1258" s="4" t="s">
        <v>9982</v>
      </c>
      <c r="J1258" s="4" t="s">
        <v>9983</v>
      </c>
      <c r="L1258" s="4" t="s">
        <v>312</v>
      </c>
      <c r="M1258" s="4">
        <f>IF(L1258="비해당","-",VLOOKUP(G1258,자격증backdata!A:E,3,0))</f>
        <v>0</v>
      </c>
      <c r="N1258" s="4" t="str">
        <f>IF(L1258="비해당","-",VLOOKUP(G1258,자격증backdata!A:E,5,0))</f>
        <v>-</v>
      </c>
      <c r="O1258" s="4">
        <f>IF(L1258="비해당","-",IF(M1258=1,VLOOKUP(G1258,자격증backdata!A:E,4,0),0))</f>
        <v>0</v>
      </c>
      <c r="P1258" s="4">
        <f t="shared" si="116"/>
        <v>5</v>
      </c>
      <c r="Q1258" s="4">
        <f t="shared" si="117"/>
        <v>0</v>
      </c>
      <c r="R1258" s="4">
        <f t="shared" si="118"/>
        <v>5</v>
      </c>
      <c r="S1258" s="4">
        <f t="shared" si="119"/>
        <v>0</v>
      </c>
    </row>
    <row r="1259" spans="1:19" ht="39.950000000000003" customHeight="1" x14ac:dyDescent="0.3">
      <c r="A1259" s="4">
        <f t="shared" si="114"/>
        <v>779</v>
      </c>
      <c r="B1259" s="4" t="s">
        <v>9975</v>
      </c>
      <c r="C1259" s="4" t="s">
        <v>9976</v>
      </c>
      <c r="D1259" s="4" t="s">
        <v>265</v>
      </c>
      <c r="E1259" s="28" t="s">
        <v>266</v>
      </c>
      <c r="F1259" s="4">
        <f t="shared" si="115"/>
        <v>2</v>
      </c>
      <c r="G1259" s="4" t="s">
        <v>295</v>
      </c>
      <c r="H1259" s="4" t="s">
        <v>296</v>
      </c>
      <c r="I1259" s="4" t="s">
        <v>9984</v>
      </c>
      <c r="J1259" s="4" t="s">
        <v>370</v>
      </c>
      <c r="L1259" s="4" t="s">
        <v>312</v>
      </c>
      <c r="M1259" s="4">
        <f>IF(L1259="비해당","-",VLOOKUP(G1259,자격증backdata!A:E,3,0))</f>
        <v>1</v>
      </c>
      <c r="N1259" s="4" t="str">
        <f>IF(L1259="비해당","-",VLOOKUP(G1259,자격증backdata!A:E,5,0))</f>
        <v>한국사</v>
      </c>
      <c r="O1259" s="4">
        <f>IF(L1259="비해당","-",IF(M1259=1,VLOOKUP(G1259,자격증backdata!A:E,4,0),0))</f>
        <v>5</v>
      </c>
      <c r="P1259" s="4">
        <f t="shared" si="116"/>
        <v>5</v>
      </c>
      <c r="Q1259" s="4">
        <f t="shared" si="117"/>
        <v>0</v>
      </c>
      <c r="R1259" s="4">
        <f t="shared" si="118"/>
        <v>5</v>
      </c>
      <c r="S1259" s="4">
        <f t="shared" si="119"/>
        <v>0</v>
      </c>
    </row>
    <row r="1260" spans="1:19" ht="39.950000000000003" customHeight="1" x14ac:dyDescent="0.3">
      <c r="A1260" s="29">
        <f t="shared" si="114"/>
        <v>780</v>
      </c>
      <c r="B1260" s="29" t="s">
        <v>9994</v>
      </c>
      <c r="C1260" s="29" t="s">
        <v>9995</v>
      </c>
      <c r="D1260" s="4" t="s">
        <v>265</v>
      </c>
      <c r="E1260" s="30" t="s">
        <v>266</v>
      </c>
      <c r="F1260" s="29">
        <f t="shared" si="115"/>
        <v>1</v>
      </c>
      <c r="G1260" s="29" t="s">
        <v>295</v>
      </c>
      <c r="H1260" s="29" t="s">
        <v>296</v>
      </c>
      <c r="I1260" s="29" t="s">
        <v>10002</v>
      </c>
      <c r="J1260" s="29" t="s">
        <v>544</v>
      </c>
      <c r="L1260" s="29" t="s">
        <v>312</v>
      </c>
      <c r="M1260" s="29">
        <f>IF(L1260="비해당","-",VLOOKUP(G1260,자격증backdata!A:E,3,0))</f>
        <v>1</v>
      </c>
      <c r="N1260" s="29" t="str">
        <f>IF(L1260="비해당","-",VLOOKUP(G1260,자격증backdata!A:E,5,0))</f>
        <v>한국사</v>
      </c>
      <c r="O1260" s="29">
        <f>IF(L1260="비해당","-",IF(M1260=1,VLOOKUP(G1260,자격증backdata!A:E,4,0),0))</f>
        <v>5</v>
      </c>
      <c r="P1260" s="29">
        <f t="shared" si="116"/>
        <v>5</v>
      </c>
      <c r="Q1260" s="29">
        <f t="shared" si="117"/>
        <v>3</v>
      </c>
      <c r="R1260" s="29">
        <f t="shared" si="118"/>
        <v>8</v>
      </c>
      <c r="S1260" s="29">
        <f t="shared" si="119"/>
        <v>0</v>
      </c>
    </row>
    <row r="1261" spans="1:19" ht="39.950000000000003" customHeight="1" x14ac:dyDescent="0.3">
      <c r="A1261" s="29">
        <f t="shared" si="114"/>
        <v>780</v>
      </c>
      <c r="B1261" s="29" t="s">
        <v>9994</v>
      </c>
      <c r="C1261" s="29" t="s">
        <v>9995</v>
      </c>
      <c r="D1261" s="4" t="s">
        <v>265</v>
      </c>
      <c r="E1261" s="30" t="s">
        <v>266</v>
      </c>
      <c r="F1261" s="29">
        <f t="shared" si="115"/>
        <v>2</v>
      </c>
      <c r="G1261" s="29" t="s">
        <v>568</v>
      </c>
      <c r="H1261" s="29" t="s">
        <v>459</v>
      </c>
      <c r="I1261" s="29" t="s">
        <v>10003</v>
      </c>
      <c r="J1261" s="29" t="s">
        <v>6265</v>
      </c>
      <c r="L1261" s="29" t="s">
        <v>312</v>
      </c>
      <c r="M1261" s="29">
        <f>IF(L1261="비해당","-",VLOOKUP(G1261,자격증backdata!A:E,3,0))</f>
        <v>1</v>
      </c>
      <c r="N1261" s="29" t="str">
        <f>IF(L1261="비해당","-",VLOOKUP(G1261,자격증backdata!A:E,5,0))</f>
        <v>국가기술</v>
      </c>
      <c r="O1261" s="29">
        <f>IF(L1261="비해당","-",IF(M1261=1,VLOOKUP(G1261,자격증backdata!A:E,4,0),0))</f>
        <v>3</v>
      </c>
      <c r="P1261" s="29">
        <f t="shared" si="116"/>
        <v>5</v>
      </c>
      <c r="Q1261" s="29">
        <f t="shared" si="117"/>
        <v>3</v>
      </c>
      <c r="R1261" s="29">
        <f t="shared" si="118"/>
        <v>8</v>
      </c>
      <c r="S1261" s="29">
        <f t="shared" si="119"/>
        <v>0</v>
      </c>
    </row>
    <row r="1262" spans="1:19" ht="39.950000000000003" customHeight="1" x14ac:dyDescent="0.3">
      <c r="A1262" s="4">
        <f t="shared" si="114"/>
        <v>781</v>
      </c>
      <c r="B1262" s="4" t="s">
        <v>10004</v>
      </c>
      <c r="C1262" s="4" t="s">
        <v>5937</v>
      </c>
      <c r="D1262" s="4" t="s">
        <v>265</v>
      </c>
      <c r="E1262" s="28" t="s">
        <v>266</v>
      </c>
      <c r="F1262" s="4">
        <f t="shared" si="115"/>
        <v>1</v>
      </c>
      <c r="G1262" s="4" t="s">
        <v>2324</v>
      </c>
      <c r="H1262" s="4" t="s">
        <v>367</v>
      </c>
      <c r="I1262" s="4" t="s">
        <v>10010</v>
      </c>
      <c r="J1262" s="4" t="s">
        <v>1972</v>
      </c>
      <c r="L1262" s="4" t="s">
        <v>312</v>
      </c>
      <c r="M1262" s="4">
        <f>IF(L1262="비해당","-",VLOOKUP(G1262,자격증backdata!A:E,3,0))</f>
        <v>1</v>
      </c>
      <c r="N1262" s="4" t="str">
        <f>IF(L1262="비해당","-",VLOOKUP(G1262,자격증backdata!A:E,5,0))</f>
        <v>국가기술</v>
      </c>
      <c r="O1262" s="4">
        <f>IF(L1262="비해당","-",IF(M1262=1,VLOOKUP(G1262,자격증backdata!A:E,4,0),0))</f>
        <v>5</v>
      </c>
      <c r="P1262" s="4">
        <f t="shared" si="116"/>
        <v>3</v>
      </c>
      <c r="Q1262" s="4">
        <f t="shared" si="117"/>
        <v>5</v>
      </c>
      <c r="R1262" s="4">
        <f t="shared" si="118"/>
        <v>8</v>
      </c>
      <c r="S1262" s="4">
        <f t="shared" si="119"/>
        <v>0</v>
      </c>
    </row>
    <row r="1263" spans="1:19" ht="39.950000000000003" customHeight="1" x14ac:dyDescent="0.3">
      <c r="A1263" s="4">
        <f t="shared" si="114"/>
        <v>781</v>
      </c>
      <c r="B1263" s="4" t="s">
        <v>10004</v>
      </c>
      <c r="C1263" s="4" t="s">
        <v>5937</v>
      </c>
      <c r="D1263" s="4" t="s">
        <v>265</v>
      </c>
      <c r="E1263" s="28" t="s">
        <v>266</v>
      </c>
      <c r="F1263" s="4">
        <f t="shared" si="115"/>
        <v>2</v>
      </c>
      <c r="G1263" s="4" t="s">
        <v>803</v>
      </c>
      <c r="H1263" s="4" t="s">
        <v>296</v>
      </c>
      <c r="I1263" s="4" t="s">
        <v>10011</v>
      </c>
      <c r="J1263" s="4" t="s">
        <v>1050</v>
      </c>
      <c r="L1263" s="4" t="s">
        <v>312</v>
      </c>
      <c r="M1263" s="4">
        <f>IF(L1263="비해당","-",VLOOKUP(G1263,자격증backdata!A:E,3,0))</f>
        <v>1</v>
      </c>
      <c r="N1263" s="4" t="str">
        <f>IF(L1263="비해당","-",VLOOKUP(G1263,자격증backdata!A:E,5,0))</f>
        <v>한국사</v>
      </c>
      <c r="O1263" s="4">
        <f>IF(L1263="비해당","-",IF(M1263=1,VLOOKUP(G1263,자격증backdata!A:E,4,0),0))</f>
        <v>3</v>
      </c>
      <c r="P1263" s="4">
        <f t="shared" si="116"/>
        <v>3</v>
      </c>
      <c r="Q1263" s="4">
        <f t="shared" si="117"/>
        <v>5</v>
      </c>
      <c r="R1263" s="4">
        <f t="shared" si="118"/>
        <v>8</v>
      </c>
      <c r="S1263" s="4">
        <f t="shared" si="119"/>
        <v>0</v>
      </c>
    </row>
    <row r="1264" spans="1:19" ht="39.950000000000003" customHeight="1" x14ac:dyDescent="0.3">
      <c r="A1264" s="29">
        <f t="shared" si="114"/>
        <v>782</v>
      </c>
      <c r="B1264" s="29" t="s">
        <v>10012</v>
      </c>
      <c r="C1264" s="29" t="s">
        <v>10013</v>
      </c>
      <c r="D1264" s="4" t="s">
        <v>265</v>
      </c>
      <c r="E1264" s="30" t="s">
        <v>266</v>
      </c>
      <c r="F1264" s="29">
        <f t="shared" si="115"/>
        <v>1</v>
      </c>
      <c r="G1264" s="29" t="s">
        <v>295</v>
      </c>
      <c r="H1264" s="29" t="s">
        <v>296</v>
      </c>
      <c r="I1264" s="29" t="s">
        <v>10019</v>
      </c>
      <c r="J1264" s="29" t="s">
        <v>1268</v>
      </c>
      <c r="L1264" s="29" t="s">
        <v>312</v>
      </c>
      <c r="M1264" s="29">
        <f>IF(L1264="비해당","-",VLOOKUP(G1264,자격증backdata!A:E,3,0))</f>
        <v>1</v>
      </c>
      <c r="N1264" s="29" t="str">
        <f>IF(L1264="비해당","-",VLOOKUP(G1264,자격증backdata!A:E,5,0))</f>
        <v>한국사</v>
      </c>
      <c r="O1264" s="29">
        <f>IF(L1264="비해당","-",IF(M1264=1,VLOOKUP(G1264,자격증backdata!A:E,4,0),0))</f>
        <v>5</v>
      </c>
      <c r="P1264" s="29">
        <f t="shared" si="116"/>
        <v>5</v>
      </c>
      <c r="Q1264" s="29">
        <f t="shared" si="117"/>
        <v>0</v>
      </c>
      <c r="R1264" s="29">
        <f t="shared" si="118"/>
        <v>5</v>
      </c>
      <c r="S1264" s="29">
        <f t="shared" si="119"/>
        <v>0</v>
      </c>
    </row>
    <row r="1265" spans="1:19" ht="39.950000000000003" customHeight="1" x14ac:dyDescent="0.3">
      <c r="A1265" s="4">
        <f t="shared" si="114"/>
        <v>783</v>
      </c>
      <c r="B1265" s="4" t="s">
        <v>10029</v>
      </c>
      <c r="C1265" s="4" t="s">
        <v>10030</v>
      </c>
      <c r="D1265" s="4" t="s">
        <v>265</v>
      </c>
      <c r="E1265" s="28" t="s">
        <v>266</v>
      </c>
      <c r="F1265" s="4">
        <f t="shared" si="115"/>
        <v>1</v>
      </c>
      <c r="G1265" s="4" t="s">
        <v>291</v>
      </c>
      <c r="H1265" s="4" t="s">
        <v>292</v>
      </c>
      <c r="I1265" s="4" t="s">
        <v>10038</v>
      </c>
      <c r="J1265" s="4" t="s">
        <v>10039</v>
      </c>
      <c r="L1265" s="4" t="s">
        <v>312</v>
      </c>
      <c r="M1265" s="4">
        <f>IF(L1265="비해당","-",VLOOKUP(G1265,자격증backdata!A:E,3,0))</f>
        <v>1</v>
      </c>
      <c r="N1265" s="4" t="str">
        <f>IF(L1265="비해당","-",VLOOKUP(G1265,자격증backdata!A:E,5,0))</f>
        <v>국가기술</v>
      </c>
      <c r="O1265" s="4">
        <f>IF(L1265="비해당","-",IF(M1265=1,VLOOKUP(G1265,자격증backdata!A:E,4,0),0))</f>
        <v>5</v>
      </c>
      <c r="P1265" s="4">
        <f t="shared" si="116"/>
        <v>5</v>
      </c>
      <c r="Q1265" s="4">
        <f t="shared" si="117"/>
        <v>5</v>
      </c>
      <c r="R1265" s="4">
        <f t="shared" si="118"/>
        <v>10</v>
      </c>
      <c r="S1265" s="4">
        <f t="shared" si="119"/>
        <v>0</v>
      </c>
    </row>
    <row r="1266" spans="1:19" ht="39.950000000000003" customHeight="1" x14ac:dyDescent="0.3">
      <c r="A1266" s="4">
        <f t="shared" si="114"/>
        <v>783</v>
      </c>
      <c r="B1266" s="4" t="s">
        <v>10029</v>
      </c>
      <c r="C1266" s="4" t="s">
        <v>10030</v>
      </c>
      <c r="D1266" s="4" t="s">
        <v>265</v>
      </c>
      <c r="E1266" s="28" t="s">
        <v>266</v>
      </c>
      <c r="F1266" s="4">
        <f t="shared" si="115"/>
        <v>2</v>
      </c>
      <c r="G1266" s="4" t="s">
        <v>295</v>
      </c>
      <c r="H1266" s="4" t="s">
        <v>296</v>
      </c>
      <c r="I1266" s="4" t="s">
        <v>10040</v>
      </c>
      <c r="J1266" s="4" t="s">
        <v>1284</v>
      </c>
      <c r="L1266" s="4" t="s">
        <v>312</v>
      </c>
      <c r="M1266" s="4">
        <f>IF(L1266="비해당","-",VLOOKUP(G1266,자격증backdata!A:E,3,0))</f>
        <v>1</v>
      </c>
      <c r="N1266" s="4" t="str">
        <f>IF(L1266="비해당","-",VLOOKUP(G1266,자격증backdata!A:E,5,0))</f>
        <v>한국사</v>
      </c>
      <c r="O1266" s="4">
        <f>IF(L1266="비해당","-",IF(M1266=1,VLOOKUP(G1266,자격증backdata!A:E,4,0),0))</f>
        <v>5</v>
      </c>
      <c r="P1266" s="4">
        <f t="shared" si="116"/>
        <v>5</v>
      </c>
      <c r="Q1266" s="4">
        <f t="shared" si="117"/>
        <v>5</v>
      </c>
      <c r="R1266" s="4">
        <f t="shared" si="118"/>
        <v>10</v>
      </c>
      <c r="S1266" s="4">
        <f t="shared" si="119"/>
        <v>0</v>
      </c>
    </row>
    <row r="1267" spans="1:19" ht="39.950000000000003" customHeight="1" x14ac:dyDescent="0.3">
      <c r="A1267" s="29">
        <f t="shared" si="114"/>
        <v>784</v>
      </c>
      <c r="B1267" s="29" t="s">
        <v>10094</v>
      </c>
      <c r="C1267" s="29" t="s">
        <v>10095</v>
      </c>
      <c r="D1267" s="4" t="s">
        <v>265</v>
      </c>
      <c r="E1267" s="30" t="s">
        <v>266</v>
      </c>
      <c r="F1267" s="29">
        <f t="shared" si="115"/>
        <v>1</v>
      </c>
      <c r="G1267" s="29" t="s">
        <v>295</v>
      </c>
      <c r="H1267" s="29" t="s">
        <v>296</v>
      </c>
      <c r="I1267" s="29" t="s">
        <v>10102</v>
      </c>
      <c r="J1267" s="29" t="s">
        <v>10103</v>
      </c>
      <c r="L1267" s="29" t="s">
        <v>312</v>
      </c>
      <c r="M1267" s="29">
        <f>IF(L1267="비해당","-",VLOOKUP(G1267,자격증backdata!A:E,3,0))</f>
        <v>1</v>
      </c>
      <c r="N1267" s="29" t="str">
        <f>IF(L1267="비해당","-",VLOOKUP(G1267,자격증backdata!A:E,5,0))</f>
        <v>한국사</v>
      </c>
      <c r="O1267" s="29">
        <f>IF(L1267="비해당","-",IF(M1267=1,VLOOKUP(G1267,자격증backdata!A:E,4,0),0))</f>
        <v>5</v>
      </c>
      <c r="P1267" s="29">
        <f t="shared" si="116"/>
        <v>5</v>
      </c>
      <c r="Q1267" s="29">
        <f t="shared" si="117"/>
        <v>0</v>
      </c>
      <c r="R1267" s="29">
        <f t="shared" si="118"/>
        <v>5</v>
      </c>
      <c r="S1267" s="29">
        <f t="shared" si="119"/>
        <v>0</v>
      </c>
    </row>
    <row r="1268" spans="1:19" ht="39.950000000000003" customHeight="1" x14ac:dyDescent="0.3">
      <c r="A1268" s="29">
        <f t="shared" si="114"/>
        <v>784</v>
      </c>
      <c r="B1268" s="29" t="s">
        <v>10094</v>
      </c>
      <c r="C1268" s="29" t="s">
        <v>10095</v>
      </c>
      <c r="D1268" s="4" t="s">
        <v>265</v>
      </c>
      <c r="E1268" s="30" t="s">
        <v>266</v>
      </c>
      <c r="F1268" s="29">
        <f t="shared" si="115"/>
        <v>2</v>
      </c>
      <c r="G1268" s="29" t="s">
        <v>9556</v>
      </c>
      <c r="H1268" s="29" t="s">
        <v>9557</v>
      </c>
      <c r="I1268" s="29" t="s">
        <v>10104</v>
      </c>
      <c r="J1268" s="29" t="s">
        <v>10105</v>
      </c>
      <c r="L1268" s="29" t="s">
        <v>312</v>
      </c>
      <c r="M1268" s="29">
        <f>IF(L1268="비해당","-",VLOOKUP(G1268,자격증backdata!A:E,3,0))</f>
        <v>0</v>
      </c>
      <c r="N1268" s="29" t="str">
        <f>IF(L1268="비해당","-",VLOOKUP(G1268,자격증backdata!A:E,5,0))</f>
        <v>-</v>
      </c>
      <c r="O1268" s="29">
        <f>IF(L1268="비해당","-",IF(M1268=1,VLOOKUP(G1268,자격증backdata!A:E,4,0),0))</f>
        <v>0</v>
      </c>
      <c r="P1268" s="29">
        <f t="shared" si="116"/>
        <v>5</v>
      </c>
      <c r="Q1268" s="29">
        <f t="shared" si="117"/>
        <v>0</v>
      </c>
      <c r="R1268" s="29">
        <f t="shared" si="118"/>
        <v>5</v>
      </c>
      <c r="S1268" s="29">
        <f t="shared" si="119"/>
        <v>0</v>
      </c>
    </row>
    <row r="1269" spans="1:19" ht="39.950000000000003" customHeight="1" x14ac:dyDescent="0.3">
      <c r="A1269" s="4">
        <f t="shared" si="114"/>
        <v>785</v>
      </c>
      <c r="B1269" s="4" t="s">
        <v>10156</v>
      </c>
      <c r="C1269" s="4" t="s">
        <v>10157</v>
      </c>
      <c r="D1269" s="4" t="s">
        <v>265</v>
      </c>
      <c r="E1269" s="28" t="s">
        <v>266</v>
      </c>
      <c r="F1269" s="4">
        <f t="shared" si="115"/>
        <v>1</v>
      </c>
      <c r="G1269" s="4" t="s">
        <v>291</v>
      </c>
      <c r="H1269" s="4" t="s">
        <v>292</v>
      </c>
      <c r="I1269" s="4" t="s">
        <v>10176</v>
      </c>
      <c r="J1269" s="4" t="s">
        <v>5388</v>
      </c>
      <c r="L1269" s="4" t="s">
        <v>312</v>
      </c>
      <c r="M1269" s="4">
        <f>IF(L1269="비해당","-",VLOOKUP(G1269,자격증backdata!A:E,3,0))</f>
        <v>1</v>
      </c>
      <c r="N1269" s="4" t="str">
        <f>IF(L1269="비해당","-",VLOOKUP(G1269,자격증backdata!A:E,5,0))</f>
        <v>국가기술</v>
      </c>
      <c r="O1269" s="4">
        <f>IF(L1269="비해당","-",IF(M1269=1,VLOOKUP(G1269,자격증backdata!A:E,4,0),0))</f>
        <v>5</v>
      </c>
      <c r="P1269" s="4">
        <f t="shared" si="116"/>
        <v>0</v>
      </c>
      <c r="Q1269" s="4">
        <f t="shared" si="117"/>
        <v>5</v>
      </c>
      <c r="R1269" s="4">
        <f t="shared" si="118"/>
        <v>5</v>
      </c>
      <c r="S1269" s="4">
        <f t="shared" si="119"/>
        <v>0</v>
      </c>
    </row>
    <row r="1270" spans="1:19" ht="39.950000000000003" customHeight="1" x14ac:dyDescent="0.3">
      <c r="A1270" s="29">
        <f t="shared" si="114"/>
        <v>786</v>
      </c>
      <c r="B1270" s="29" t="s">
        <v>10219</v>
      </c>
      <c r="C1270" s="29" t="s">
        <v>10220</v>
      </c>
      <c r="D1270" s="4" t="s">
        <v>265</v>
      </c>
      <c r="E1270" s="30" t="s">
        <v>266</v>
      </c>
      <c r="F1270" s="29">
        <f t="shared" si="115"/>
        <v>1</v>
      </c>
      <c r="G1270" s="29" t="s">
        <v>803</v>
      </c>
      <c r="H1270" s="29" t="s">
        <v>10226</v>
      </c>
      <c r="I1270" s="29" t="s">
        <v>10227</v>
      </c>
      <c r="J1270" s="29" t="s">
        <v>2272</v>
      </c>
      <c r="L1270" s="29" t="s">
        <v>312</v>
      </c>
      <c r="M1270" s="29">
        <f>IF(L1270="비해당","-",VLOOKUP(G1270,자격증backdata!A:E,3,0))</f>
        <v>1</v>
      </c>
      <c r="N1270" s="29" t="str">
        <f>IF(L1270="비해당","-",VLOOKUP(G1270,자격증backdata!A:E,5,0))</f>
        <v>한국사</v>
      </c>
      <c r="O1270" s="29">
        <f>IF(L1270="비해당","-",IF(M1270=1,VLOOKUP(G1270,자격증backdata!A:E,4,0),0))</f>
        <v>3</v>
      </c>
      <c r="P1270" s="29">
        <f t="shared" si="116"/>
        <v>3</v>
      </c>
      <c r="Q1270" s="29">
        <f t="shared" si="117"/>
        <v>0</v>
      </c>
      <c r="R1270" s="29">
        <f t="shared" si="118"/>
        <v>3</v>
      </c>
      <c r="S1270" s="29">
        <f t="shared" si="119"/>
        <v>0</v>
      </c>
    </row>
    <row r="1271" spans="1:19" ht="39.950000000000003" customHeight="1" x14ac:dyDescent="0.3">
      <c r="A1271" s="4">
        <f t="shared" si="114"/>
        <v>787</v>
      </c>
      <c r="B1271" s="4" t="s">
        <v>10228</v>
      </c>
      <c r="C1271" s="4" t="s">
        <v>10229</v>
      </c>
      <c r="D1271" s="4" t="s">
        <v>265</v>
      </c>
      <c r="E1271" s="28" t="s">
        <v>266</v>
      </c>
      <c r="F1271" s="4">
        <f t="shared" si="115"/>
        <v>1</v>
      </c>
      <c r="G1271" s="4" t="s">
        <v>1686</v>
      </c>
      <c r="H1271" s="4" t="s">
        <v>459</v>
      </c>
      <c r="I1271" s="4" t="s">
        <v>10234</v>
      </c>
      <c r="J1271" s="4" t="s">
        <v>6415</v>
      </c>
      <c r="L1271" s="4" t="s">
        <v>312</v>
      </c>
      <c r="M1271" s="4">
        <f>IF(L1271="비해당","-",VLOOKUP(G1271,자격증backdata!A:E,3,0))</f>
        <v>0</v>
      </c>
      <c r="N1271" s="4" t="str">
        <f>IF(L1271="비해당","-",VLOOKUP(G1271,자격증backdata!A:E,5,0))</f>
        <v>-</v>
      </c>
      <c r="O1271" s="4">
        <f>IF(L1271="비해당","-",IF(M1271=1,VLOOKUP(G1271,자격증backdata!A:E,4,0),0))</f>
        <v>0</v>
      </c>
      <c r="P1271" s="4">
        <f t="shared" si="116"/>
        <v>0</v>
      </c>
      <c r="Q1271" s="4">
        <f t="shared" si="117"/>
        <v>0</v>
      </c>
      <c r="R1271" s="4">
        <f t="shared" si="118"/>
        <v>0</v>
      </c>
      <c r="S1271" s="4">
        <f t="shared" si="119"/>
        <v>0</v>
      </c>
    </row>
    <row r="1272" spans="1:19" ht="39.950000000000003" customHeight="1" x14ac:dyDescent="0.3">
      <c r="A1272" s="29">
        <f t="shared" si="114"/>
        <v>788</v>
      </c>
      <c r="B1272" s="29" t="s">
        <v>10235</v>
      </c>
      <c r="C1272" s="29" t="s">
        <v>10236</v>
      </c>
      <c r="D1272" s="4" t="s">
        <v>265</v>
      </c>
      <c r="E1272" s="30" t="s">
        <v>266</v>
      </c>
      <c r="F1272" s="29">
        <f t="shared" si="115"/>
        <v>1</v>
      </c>
      <c r="G1272" s="29" t="s">
        <v>11687</v>
      </c>
      <c r="H1272" s="29" t="s">
        <v>277</v>
      </c>
      <c r="I1272" s="29" t="s">
        <v>277</v>
      </c>
      <c r="J1272" s="29" t="s">
        <v>277</v>
      </c>
      <c r="L1272" s="29" t="s">
        <v>312</v>
      </c>
      <c r="M1272" s="29">
        <f>IF(L1272="비해당","-",VLOOKUP(G1272,자격증backdata!A:E,3,0))</f>
        <v>0</v>
      </c>
      <c r="N1272" s="29" t="str">
        <f>IF(L1272="비해당","-",VLOOKUP(G1272,자격증backdata!A:E,5,0))</f>
        <v>-</v>
      </c>
      <c r="O1272" s="29">
        <f>IF(L1272="비해당","-",IF(M1272=1,VLOOKUP(G1272,자격증backdata!A:E,4,0),0))</f>
        <v>0</v>
      </c>
      <c r="P1272" s="29">
        <f t="shared" si="116"/>
        <v>0</v>
      </c>
      <c r="Q1272" s="29">
        <f t="shared" si="117"/>
        <v>0</v>
      </c>
      <c r="R1272" s="29">
        <f t="shared" si="118"/>
        <v>0</v>
      </c>
      <c r="S1272" s="29">
        <f t="shared" si="119"/>
        <v>0</v>
      </c>
    </row>
    <row r="1273" spans="1:19" ht="39.950000000000003" customHeight="1" x14ac:dyDescent="0.3">
      <c r="A1273" s="4">
        <f t="shared" si="114"/>
        <v>789</v>
      </c>
      <c r="B1273" s="4" t="s">
        <v>10300</v>
      </c>
      <c r="C1273" s="4" t="s">
        <v>10301</v>
      </c>
      <c r="D1273" s="4" t="s">
        <v>265</v>
      </c>
      <c r="E1273" s="28" t="s">
        <v>266</v>
      </c>
      <c r="F1273" s="4">
        <f t="shared" si="115"/>
        <v>1</v>
      </c>
      <c r="G1273" s="4" t="s">
        <v>11687</v>
      </c>
      <c r="H1273" s="4" t="s">
        <v>277</v>
      </c>
      <c r="I1273" s="4" t="s">
        <v>277</v>
      </c>
      <c r="J1273" s="4" t="s">
        <v>277</v>
      </c>
      <c r="L1273" s="4" t="s">
        <v>312</v>
      </c>
      <c r="M1273" s="4">
        <f>IF(L1273="비해당","-",VLOOKUP(G1273,자격증backdata!A:E,3,0))</f>
        <v>0</v>
      </c>
      <c r="N1273" s="4" t="str">
        <f>IF(L1273="비해당","-",VLOOKUP(G1273,자격증backdata!A:E,5,0))</f>
        <v>-</v>
      </c>
      <c r="O1273" s="4">
        <f>IF(L1273="비해당","-",IF(M1273=1,VLOOKUP(G1273,자격증backdata!A:E,4,0),0))</f>
        <v>0</v>
      </c>
      <c r="P1273" s="4">
        <f t="shared" si="116"/>
        <v>0</v>
      </c>
      <c r="Q1273" s="4">
        <f t="shared" si="117"/>
        <v>0</v>
      </c>
      <c r="R1273" s="4">
        <f t="shared" si="118"/>
        <v>0</v>
      </c>
      <c r="S1273" s="4">
        <f t="shared" si="119"/>
        <v>0</v>
      </c>
    </row>
    <row r="1274" spans="1:19" ht="39.950000000000003" customHeight="1" x14ac:dyDescent="0.3">
      <c r="A1274" s="29">
        <f t="shared" si="114"/>
        <v>790</v>
      </c>
      <c r="B1274" s="29" t="s">
        <v>10306</v>
      </c>
      <c r="C1274" s="29" t="s">
        <v>10307</v>
      </c>
      <c r="D1274" s="4" t="s">
        <v>265</v>
      </c>
      <c r="E1274" s="30" t="s">
        <v>266</v>
      </c>
      <c r="F1274" s="29">
        <f t="shared" si="115"/>
        <v>1</v>
      </c>
      <c r="G1274" s="29" t="s">
        <v>10312</v>
      </c>
      <c r="H1274" s="29" t="s">
        <v>459</v>
      </c>
      <c r="I1274" s="29" t="s">
        <v>10313</v>
      </c>
      <c r="J1274" s="29" t="s">
        <v>10314</v>
      </c>
      <c r="L1274" s="29" t="s">
        <v>312</v>
      </c>
      <c r="M1274" s="29">
        <f>IF(L1274="비해당","-",VLOOKUP(G1274,자격증backdata!A:E,3,0))</f>
        <v>0</v>
      </c>
      <c r="N1274" s="29" t="str">
        <f>IF(L1274="비해당","-",VLOOKUP(G1274,자격증backdata!A:E,5,0))</f>
        <v>-</v>
      </c>
      <c r="O1274" s="29">
        <f>IF(L1274="비해당","-",IF(M1274=1,VLOOKUP(G1274,자격증backdata!A:E,4,0),0))</f>
        <v>0</v>
      </c>
      <c r="P1274" s="29">
        <f t="shared" si="116"/>
        <v>0</v>
      </c>
      <c r="Q1274" s="29">
        <f t="shared" si="117"/>
        <v>3</v>
      </c>
      <c r="R1274" s="29">
        <f t="shared" si="118"/>
        <v>3</v>
      </c>
      <c r="S1274" s="29">
        <f t="shared" si="119"/>
        <v>0</v>
      </c>
    </row>
    <row r="1275" spans="1:19" ht="39.950000000000003" customHeight="1" x14ac:dyDescent="0.3">
      <c r="A1275" s="29">
        <f t="shared" si="114"/>
        <v>790</v>
      </c>
      <c r="B1275" s="29" t="s">
        <v>10306</v>
      </c>
      <c r="C1275" s="29" t="s">
        <v>10307</v>
      </c>
      <c r="D1275" s="4" t="s">
        <v>265</v>
      </c>
      <c r="E1275" s="30" t="s">
        <v>266</v>
      </c>
      <c r="F1275" s="29">
        <f t="shared" si="115"/>
        <v>2</v>
      </c>
      <c r="G1275" s="29" t="s">
        <v>568</v>
      </c>
      <c r="H1275" s="29" t="s">
        <v>459</v>
      </c>
      <c r="I1275" s="29" t="s">
        <v>10315</v>
      </c>
      <c r="J1275" s="29" t="s">
        <v>10316</v>
      </c>
      <c r="L1275" s="29" t="s">
        <v>312</v>
      </c>
      <c r="M1275" s="29">
        <f>IF(L1275="비해당","-",VLOOKUP(G1275,자격증backdata!A:E,3,0))</f>
        <v>1</v>
      </c>
      <c r="N1275" s="29" t="str">
        <f>IF(L1275="비해당","-",VLOOKUP(G1275,자격증backdata!A:E,5,0))</f>
        <v>국가기술</v>
      </c>
      <c r="O1275" s="29">
        <f>IF(L1275="비해당","-",IF(M1275=1,VLOOKUP(G1275,자격증backdata!A:E,4,0),0))</f>
        <v>3</v>
      </c>
      <c r="P1275" s="29">
        <f t="shared" si="116"/>
        <v>0</v>
      </c>
      <c r="Q1275" s="29">
        <f t="shared" si="117"/>
        <v>3</v>
      </c>
      <c r="R1275" s="29">
        <f t="shared" si="118"/>
        <v>3</v>
      </c>
      <c r="S1275" s="29">
        <f t="shared" si="119"/>
        <v>0</v>
      </c>
    </row>
    <row r="1276" spans="1:19" ht="39.950000000000003" customHeight="1" x14ac:dyDescent="0.3">
      <c r="A1276" s="4">
        <f t="shared" si="114"/>
        <v>791</v>
      </c>
      <c r="B1276" s="4" t="s">
        <v>10326</v>
      </c>
      <c r="C1276" s="4" t="s">
        <v>10327</v>
      </c>
      <c r="D1276" s="4" t="s">
        <v>265</v>
      </c>
      <c r="E1276" s="28" t="s">
        <v>266</v>
      </c>
      <c r="F1276" s="4">
        <f t="shared" si="115"/>
        <v>1</v>
      </c>
      <c r="G1276" s="4" t="s">
        <v>647</v>
      </c>
      <c r="H1276" s="4" t="s">
        <v>648</v>
      </c>
      <c r="I1276" s="4" t="s">
        <v>10333</v>
      </c>
      <c r="J1276" s="4" t="s">
        <v>6622</v>
      </c>
      <c r="L1276" s="4" t="s">
        <v>312</v>
      </c>
      <c r="M1276" s="4">
        <f>IF(L1276="비해당","-",VLOOKUP(G1276,자격증backdata!A:E,3,0))</f>
        <v>0</v>
      </c>
      <c r="N1276" s="4" t="str">
        <f>IF(L1276="비해당","-",VLOOKUP(G1276,자격증backdata!A:E,5,0))</f>
        <v>-</v>
      </c>
      <c r="O1276" s="4">
        <f>IF(L1276="비해당","-",IF(M1276=1,VLOOKUP(G1276,자격증backdata!A:E,4,0),0))</f>
        <v>0</v>
      </c>
      <c r="P1276" s="4">
        <f t="shared" si="116"/>
        <v>0</v>
      </c>
      <c r="Q1276" s="4">
        <f t="shared" si="117"/>
        <v>3</v>
      </c>
      <c r="R1276" s="4">
        <f t="shared" si="118"/>
        <v>3</v>
      </c>
      <c r="S1276" s="4">
        <f t="shared" si="119"/>
        <v>0</v>
      </c>
    </row>
    <row r="1277" spans="1:19" ht="39.950000000000003" customHeight="1" x14ac:dyDescent="0.3">
      <c r="A1277" s="4">
        <f t="shared" si="114"/>
        <v>791</v>
      </c>
      <c r="B1277" s="4" t="s">
        <v>10326</v>
      </c>
      <c r="C1277" s="4" t="s">
        <v>10327</v>
      </c>
      <c r="D1277" s="4" t="s">
        <v>265</v>
      </c>
      <c r="E1277" s="28" t="s">
        <v>266</v>
      </c>
      <c r="F1277" s="4">
        <f t="shared" si="115"/>
        <v>2</v>
      </c>
      <c r="G1277" s="4" t="s">
        <v>366</v>
      </c>
      <c r="H1277" s="4" t="s">
        <v>3708</v>
      </c>
      <c r="I1277" s="4" t="s">
        <v>10334</v>
      </c>
      <c r="J1277" s="4" t="s">
        <v>10335</v>
      </c>
      <c r="L1277" s="4" t="s">
        <v>312</v>
      </c>
      <c r="M1277" s="4">
        <f>IF(L1277="비해당","-",VLOOKUP(G1277,자격증backdata!A:E,3,0))</f>
        <v>1</v>
      </c>
      <c r="N1277" s="4" t="str">
        <f>IF(L1277="비해당","-",VLOOKUP(G1277,자격증backdata!A:E,5,0))</f>
        <v>국가기술</v>
      </c>
      <c r="O1277" s="4">
        <f>IF(L1277="비해당","-",IF(M1277=1,VLOOKUP(G1277,자격증backdata!A:E,4,0),0))</f>
        <v>3</v>
      </c>
      <c r="P1277" s="4">
        <f t="shared" si="116"/>
        <v>0</v>
      </c>
      <c r="Q1277" s="4">
        <f t="shared" si="117"/>
        <v>3</v>
      </c>
      <c r="R1277" s="4">
        <f t="shared" si="118"/>
        <v>3</v>
      </c>
      <c r="S1277" s="4">
        <f t="shared" si="119"/>
        <v>0</v>
      </c>
    </row>
    <row r="1278" spans="1:19" ht="39.950000000000003" customHeight="1" x14ac:dyDescent="0.3">
      <c r="A1278" s="29">
        <f t="shared" si="114"/>
        <v>792</v>
      </c>
      <c r="B1278" s="29" t="s">
        <v>10351</v>
      </c>
      <c r="C1278" s="29" t="s">
        <v>10352</v>
      </c>
      <c r="D1278" s="4" t="s">
        <v>265</v>
      </c>
      <c r="E1278" s="30" t="s">
        <v>266</v>
      </c>
      <c r="F1278" s="29">
        <f t="shared" si="115"/>
        <v>1</v>
      </c>
      <c r="G1278" s="29" t="s">
        <v>291</v>
      </c>
      <c r="H1278" s="29" t="s">
        <v>292</v>
      </c>
      <c r="I1278" s="29" t="s">
        <v>10367</v>
      </c>
      <c r="J1278" s="29" t="s">
        <v>10368</v>
      </c>
      <c r="L1278" s="29" t="s">
        <v>312</v>
      </c>
      <c r="M1278" s="29">
        <f>IF(L1278="비해당","-",VLOOKUP(G1278,자격증backdata!A:E,3,0))</f>
        <v>1</v>
      </c>
      <c r="N1278" s="29" t="str">
        <f>IF(L1278="비해당","-",VLOOKUP(G1278,자격증backdata!A:E,5,0))</f>
        <v>국가기술</v>
      </c>
      <c r="O1278" s="29">
        <f>IF(L1278="비해당","-",IF(M1278=1,VLOOKUP(G1278,자격증backdata!A:E,4,0),0))</f>
        <v>5</v>
      </c>
      <c r="P1278" s="29">
        <f t="shared" si="116"/>
        <v>0</v>
      </c>
      <c r="Q1278" s="29">
        <f t="shared" si="117"/>
        <v>5</v>
      </c>
      <c r="R1278" s="29">
        <f t="shared" si="118"/>
        <v>5</v>
      </c>
      <c r="S1278" s="29">
        <f t="shared" si="119"/>
        <v>0</v>
      </c>
    </row>
    <row r="1279" spans="1:19" ht="39.950000000000003" customHeight="1" x14ac:dyDescent="0.3">
      <c r="A1279" s="29">
        <f t="shared" si="114"/>
        <v>792</v>
      </c>
      <c r="B1279" s="29" t="s">
        <v>10351</v>
      </c>
      <c r="C1279" s="29" t="s">
        <v>10352</v>
      </c>
      <c r="D1279" s="4" t="s">
        <v>265</v>
      </c>
      <c r="E1279" s="30" t="s">
        <v>266</v>
      </c>
      <c r="F1279" s="29">
        <f t="shared" si="115"/>
        <v>2</v>
      </c>
      <c r="G1279" s="29" t="s">
        <v>1500</v>
      </c>
      <c r="H1279" s="29" t="s">
        <v>367</v>
      </c>
      <c r="I1279" s="29" t="s">
        <v>10369</v>
      </c>
      <c r="J1279" s="29" t="s">
        <v>10370</v>
      </c>
      <c r="L1279" s="29" t="s">
        <v>312</v>
      </c>
      <c r="M1279" s="29">
        <f>IF(L1279="비해당","-",VLOOKUP(G1279,자격증backdata!A:E,3,0))</f>
        <v>1</v>
      </c>
      <c r="N1279" s="29" t="str">
        <f>IF(L1279="비해당","-",VLOOKUP(G1279,자격증backdata!A:E,5,0))</f>
        <v>국가기술</v>
      </c>
      <c r="O1279" s="29">
        <f>IF(L1279="비해당","-",IF(M1279=1,VLOOKUP(G1279,자격증backdata!A:E,4,0),0))</f>
        <v>5</v>
      </c>
      <c r="P1279" s="29">
        <f t="shared" si="116"/>
        <v>0</v>
      </c>
      <c r="Q1279" s="29">
        <f t="shared" si="117"/>
        <v>5</v>
      </c>
      <c r="R1279" s="29">
        <f t="shared" si="118"/>
        <v>5</v>
      </c>
      <c r="S1279" s="29">
        <f t="shared" si="119"/>
        <v>0</v>
      </c>
    </row>
    <row r="1280" spans="1:19" ht="39.950000000000003" customHeight="1" x14ac:dyDescent="0.3">
      <c r="A1280" s="4">
        <f t="shared" si="114"/>
        <v>793</v>
      </c>
      <c r="B1280" s="4" t="s">
        <v>10371</v>
      </c>
      <c r="C1280" s="4" t="s">
        <v>10372</v>
      </c>
      <c r="D1280" s="4" t="s">
        <v>265</v>
      </c>
      <c r="E1280" s="28" t="s">
        <v>266</v>
      </c>
      <c r="F1280" s="4">
        <f t="shared" si="115"/>
        <v>1</v>
      </c>
      <c r="G1280" s="4" t="s">
        <v>458</v>
      </c>
      <c r="H1280" s="4" t="s">
        <v>459</v>
      </c>
      <c r="I1280" s="4" t="s">
        <v>10378</v>
      </c>
      <c r="J1280" s="4" t="s">
        <v>1050</v>
      </c>
      <c r="L1280" s="4" t="s">
        <v>312</v>
      </c>
      <c r="M1280" s="4">
        <f>IF(L1280="비해당","-",VLOOKUP(G1280,자격증backdata!A:E,3,0))</f>
        <v>1</v>
      </c>
      <c r="N1280" s="4" t="str">
        <f>IF(L1280="비해당","-",VLOOKUP(G1280,자격증backdata!A:E,5,0))</f>
        <v>국가기술</v>
      </c>
      <c r="O1280" s="4">
        <f>IF(L1280="비해당","-",IF(M1280=1,VLOOKUP(G1280,자격증backdata!A:E,4,0),0))</f>
        <v>5</v>
      </c>
      <c r="P1280" s="4">
        <f t="shared" si="116"/>
        <v>5</v>
      </c>
      <c r="Q1280" s="4">
        <f t="shared" si="117"/>
        <v>5</v>
      </c>
      <c r="R1280" s="4">
        <f t="shared" si="118"/>
        <v>10</v>
      </c>
      <c r="S1280" s="4">
        <f t="shared" si="119"/>
        <v>0</v>
      </c>
    </row>
    <row r="1281" spans="1:19" ht="39.950000000000003" customHeight="1" x14ac:dyDescent="0.3">
      <c r="A1281" s="4">
        <f t="shared" si="114"/>
        <v>793</v>
      </c>
      <c r="B1281" s="4" t="s">
        <v>10371</v>
      </c>
      <c r="C1281" s="4" t="s">
        <v>10372</v>
      </c>
      <c r="D1281" s="4" t="s">
        <v>265</v>
      </c>
      <c r="E1281" s="28" t="s">
        <v>266</v>
      </c>
      <c r="F1281" s="4">
        <f t="shared" si="115"/>
        <v>2</v>
      </c>
      <c r="G1281" s="4" t="s">
        <v>295</v>
      </c>
      <c r="H1281" s="4" t="s">
        <v>296</v>
      </c>
      <c r="I1281" s="4" t="s">
        <v>10379</v>
      </c>
      <c r="J1281" s="4" t="s">
        <v>463</v>
      </c>
      <c r="L1281" s="4" t="s">
        <v>312</v>
      </c>
      <c r="M1281" s="4">
        <f>IF(L1281="비해당","-",VLOOKUP(G1281,자격증backdata!A:E,3,0))</f>
        <v>1</v>
      </c>
      <c r="N1281" s="4" t="str">
        <f>IF(L1281="비해당","-",VLOOKUP(G1281,자격증backdata!A:E,5,0))</f>
        <v>한국사</v>
      </c>
      <c r="O1281" s="4">
        <f>IF(L1281="비해당","-",IF(M1281=1,VLOOKUP(G1281,자격증backdata!A:E,4,0),0))</f>
        <v>5</v>
      </c>
      <c r="P1281" s="4">
        <f t="shared" si="116"/>
        <v>5</v>
      </c>
      <c r="Q1281" s="4">
        <f t="shared" si="117"/>
        <v>5</v>
      </c>
      <c r="R1281" s="4">
        <f t="shared" si="118"/>
        <v>10</v>
      </c>
      <c r="S1281" s="4">
        <f t="shared" si="119"/>
        <v>0</v>
      </c>
    </row>
    <row r="1282" spans="1:19" ht="39.950000000000003" customHeight="1" x14ac:dyDescent="0.3">
      <c r="A1282" s="29">
        <f t="shared" si="114"/>
        <v>794</v>
      </c>
      <c r="B1282" s="29" t="s">
        <v>10457</v>
      </c>
      <c r="C1282" s="29" t="s">
        <v>10458</v>
      </c>
      <c r="D1282" s="4" t="s">
        <v>265</v>
      </c>
      <c r="E1282" s="30" t="s">
        <v>266</v>
      </c>
      <c r="F1282" s="29">
        <f t="shared" si="115"/>
        <v>1</v>
      </c>
      <c r="G1282" s="29" t="s">
        <v>11687</v>
      </c>
      <c r="H1282" s="29" t="s">
        <v>277</v>
      </c>
      <c r="I1282" s="29" t="s">
        <v>277</v>
      </c>
      <c r="J1282" s="29" t="s">
        <v>277</v>
      </c>
      <c r="L1282" s="29" t="s">
        <v>312</v>
      </c>
      <c r="M1282" s="29">
        <f>IF(L1282="비해당","-",VLOOKUP(G1282,자격증backdata!A:E,3,0))</f>
        <v>0</v>
      </c>
      <c r="N1282" s="29" t="str">
        <f>IF(L1282="비해당","-",VLOOKUP(G1282,자격증backdata!A:E,5,0))</f>
        <v>-</v>
      </c>
      <c r="O1282" s="29">
        <f>IF(L1282="비해당","-",IF(M1282=1,VLOOKUP(G1282,자격증backdata!A:E,4,0),0))</f>
        <v>0</v>
      </c>
      <c r="P1282" s="29">
        <f t="shared" si="116"/>
        <v>0</v>
      </c>
      <c r="Q1282" s="29">
        <f t="shared" si="117"/>
        <v>0</v>
      </c>
      <c r="R1282" s="29">
        <f t="shared" si="118"/>
        <v>0</v>
      </c>
      <c r="S1282" s="29">
        <f t="shared" si="119"/>
        <v>0</v>
      </c>
    </row>
    <row r="1283" spans="1:19" ht="39.950000000000003" customHeight="1" x14ac:dyDescent="0.3">
      <c r="A1283" s="4">
        <f t="shared" ref="A1283:A1346" si="120">IF(B1283=B1282,A1282,SUM(A1282,1))</f>
        <v>795</v>
      </c>
      <c r="B1283" s="4" t="s">
        <v>10490</v>
      </c>
      <c r="C1283" s="4" t="s">
        <v>10491</v>
      </c>
      <c r="D1283" s="4" t="s">
        <v>265</v>
      </c>
      <c r="E1283" s="28" t="s">
        <v>266</v>
      </c>
      <c r="F1283" s="4">
        <f t="shared" ref="F1283:F1346" si="121">IF(B1283=B1282,SUM(F1282,1),1)</f>
        <v>1</v>
      </c>
      <c r="G1283" s="4" t="s">
        <v>458</v>
      </c>
      <c r="H1283" s="4" t="s">
        <v>459</v>
      </c>
      <c r="I1283" s="4" t="s">
        <v>10498</v>
      </c>
      <c r="J1283" s="4" t="s">
        <v>1064</v>
      </c>
      <c r="L1283" s="4" t="s">
        <v>312</v>
      </c>
      <c r="M1283" s="4">
        <f>IF(L1283="비해당","-",VLOOKUP(G1283,자격증backdata!A:E,3,0))</f>
        <v>1</v>
      </c>
      <c r="N1283" s="4" t="str">
        <f>IF(L1283="비해당","-",VLOOKUP(G1283,자격증backdata!A:E,5,0))</f>
        <v>국가기술</v>
      </c>
      <c r="O1283" s="4">
        <f>IF(L1283="비해당","-",IF(M1283=1,VLOOKUP(G1283,자격증backdata!A:E,4,0),0))</f>
        <v>5</v>
      </c>
      <c r="P1283" s="4">
        <f t="shared" ref="P1283:P1346" si="122">_xlfn.MAXIFS(O:O,B:B,B1283,N:N,"한국사")</f>
        <v>5</v>
      </c>
      <c r="Q1283" s="4">
        <f t="shared" ref="Q1283:Q1346" si="123">_xlfn.MAXIFS(O:O,B:B,B1283,N:N,"국가기술")</f>
        <v>5</v>
      </c>
      <c r="R1283" s="4">
        <f t="shared" ref="R1283:R1346" si="124">SUM(P1283:Q1283)</f>
        <v>10</v>
      </c>
      <c r="S1283" s="4">
        <f t="shared" ref="S1283:S1346" si="125">_xlfn.MAXIFS(O:O,B:B,B1283,N:N,"전문분야")</f>
        <v>0</v>
      </c>
    </row>
    <row r="1284" spans="1:19" ht="39.950000000000003" customHeight="1" x14ac:dyDescent="0.3">
      <c r="A1284" s="4">
        <f t="shared" si="120"/>
        <v>795</v>
      </c>
      <c r="B1284" s="4" t="s">
        <v>10490</v>
      </c>
      <c r="C1284" s="4" t="s">
        <v>10491</v>
      </c>
      <c r="D1284" s="4" t="s">
        <v>265</v>
      </c>
      <c r="E1284" s="28" t="s">
        <v>266</v>
      </c>
      <c r="F1284" s="4">
        <f t="shared" si="121"/>
        <v>2</v>
      </c>
      <c r="G1284" s="4" t="s">
        <v>295</v>
      </c>
      <c r="H1284" s="4" t="s">
        <v>296</v>
      </c>
      <c r="I1284" s="4" t="s">
        <v>10499</v>
      </c>
      <c r="J1284" s="4" t="s">
        <v>1064</v>
      </c>
      <c r="L1284" s="4" t="s">
        <v>312</v>
      </c>
      <c r="M1284" s="4">
        <f>IF(L1284="비해당","-",VLOOKUP(G1284,자격증backdata!A:E,3,0))</f>
        <v>1</v>
      </c>
      <c r="N1284" s="4" t="str">
        <f>IF(L1284="비해당","-",VLOOKUP(G1284,자격증backdata!A:E,5,0))</f>
        <v>한국사</v>
      </c>
      <c r="O1284" s="4">
        <f>IF(L1284="비해당","-",IF(M1284=1,VLOOKUP(G1284,자격증backdata!A:E,4,0),0))</f>
        <v>5</v>
      </c>
      <c r="P1284" s="4">
        <f t="shared" si="122"/>
        <v>5</v>
      </c>
      <c r="Q1284" s="4">
        <f t="shared" si="123"/>
        <v>5</v>
      </c>
      <c r="R1284" s="4">
        <f t="shared" si="124"/>
        <v>10</v>
      </c>
      <c r="S1284" s="4">
        <f t="shared" si="125"/>
        <v>0</v>
      </c>
    </row>
    <row r="1285" spans="1:19" ht="39.950000000000003" customHeight="1" x14ac:dyDescent="0.3">
      <c r="A1285" s="29">
        <f t="shared" si="120"/>
        <v>796</v>
      </c>
      <c r="B1285" s="29" t="s">
        <v>10500</v>
      </c>
      <c r="C1285" s="29" t="s">
        <v>10501</v>
      </c>
      <c r="D1285" s="4" t="s">
        <v>265</v>
      </c>
      <c r="E1285" s="30" t="s">
        <v>266</v>
      </c>
      <c r="F1285" s="29">
        <f t="shared" si="121"/>
        <v>1</v>
      </c>
      <c r="G1285" s="29" t="s">
        <v>11687</v>
      </c>
      <c r="H1285" s="29" t="s">
        <v>277</v>
      </c>
      <c r="I1285" s="29" t="s">
        <v>277</v>
      </c>
      <c r="J1285" s="29" t="s">
        <v>277</v>
      </c>
      <c r="L1285" s="29" t="s">
        <v>312</v>
      </c>
      <c r="M1285" s="29">
        <f>IF(L1285="비해당","-",VLOOKUP(G1285,자격증backdata!A:E,3,0))</f>
        <v>0</v>
      </c>
      <c r="N1285" s="29" t="str">
        <f>IF(L1285="비해당","-",VLOOKUP(G1285,자격증backdata!A:E,5,0))</f>
        <v>-</v>
      </c>
      <c r="O1285" s="29">
        <f>IF(L1285="비해당","-",IF(M1285=1,VLOOKUP(G1285,자격증backdata!A:E,4,0),0))</f>
        <v>0</v>
      </c>
      <c r="P1285" s="29">
        <f t="shared" si="122"/>
        <v>0</v>
      </c>
      <c r="Q1285" s="29">
        <f t="shared" si="123"/>
        <v>0</v>
      </c>
      <c r="R1285" s="29">
        <f t="shared" si="124"/>
        <v>0</v>
      </c>
      <c r="S1285" s="29">
        <f t="shared" si="125"/>
        <v>0</v>
      </c>
    </row>
    <row r="1286" spans="1:19" ht="39.950000000000003" customHeight="1" x14ac:dyDescent="0.3">
      <c r="A1286" s="4">
        <f t="shared" si="120"/>
        <v>797</v>
      </c>
      <c r="B1286" s="4" t="s">
        <v>10541</v>
      </c>
      <c r="C1286" s="4" t="s">
        <v>10542</v>
      </c>
      <c r="D1286" s="4" t="s">
        <v>265</v>
      </c>
      <c r="E1286" s="28" t="s">
        <v>266</v>
      </c>
      <c r="F1286" s="4">
        <f t="shared" si="121"/>
        <v>1</v>
      </c>
      <c r="G1286" s="4" t="s">
        <v>1500</v>
      </c>
      <c r="H1286" s="4" t="s">
        <v>367</v>
      </c>
      <c r="I1286" s="4" t="s">
        <v>10548</v>
      </c>
      <c r="J1286" s="4" t="s">
        <v>3088</v>
      </c>
      <c r="L1286" s="4" t="s">
        <v>312</v>
      </c>
      <c r="M1286" s="4">
        <f>IF(L1286="비해당","-",VLOOKUP(G1286,자격증backdata!A:E,3,0))</f>
        <v>1</v>
      </c>
      <c r="N1286" s="4" t="str">
        <f>IF(L1286="비해당","-",VLOOKUP(G1286,자격증backdata!A:E,5,0))</f>
        <v>국가기술</v>
      </c>
      <c r="O1286" s="4">
        <f>IF(L1286="비해당","-",IF(M1286=1,VLOOKUP(G1286,자격증backdata!A:E,4,0),0))</f>
        <v>5</v>
      </c>
      <c r="P1286" s="4">
        <f t="shared" si="122"/>
        <v>3</v>
      </c>
      <c r="Q1286" s="4">
        <f t="shared" si="123"/>
        <v>5</v>
      </c>
      <c r="R1286" s="4">
        <f t="shared" si="124"/>
        <v>8</v>
      </c>
      <c r="S1286" s="4">
        <f t="shared" si="125"/>
        <v>0</v>
      </c>
    </row>
    <row r="1287" spans="1:19" ht="39.950000000000003" customHeight="1" x14ac:dyDescent="0.3">
      <c r="A1287" s="4">
        <f t="shared" si="120"/>
        <v>797</v>
      </c>
      <c r="B1287" s="4" t="s">
        <v>10541</v>
      </c>
      <c r="C1287" s="4" t="s">
        <v>10542</v>
      </c>
      <c r="D1287" s="4" t="s">
        <v>265</v>
      </c>
      <c r="E1287" s="28" t="s">
        <v>266</v>
      </c>
      <c r="F1287" s="4">
        <f t="shared" si="121"/>
        <v>2</v>
      </c>
      <c r="G1287" s="4" t="s">
        <v>803</v>
      </c>
      <c r="H1287" s="4" t="s">
        <v>296</v>
      </c>
      <c r="I1287" s="4" t="s">
        <v>10549</v>
      </c>
      <c r="J1287" s="4" t="s">
        <v>1912</v>
      </c>
      <c r="L1287" s="4" t="s">
        <v>312</v>
      </c>
      <c r="M1287" s="4">
        <f>IF(L1287="비해당","-",VLOOKUP(G1287,자격증backdata!A:E,3,0))</f>
        <v>1</v>
      </c>
      <c r="N1287" s="4" t="str">
        <f>IF(L1287="비해당","-",VLOOKUP(G1287,자격증backdata!A:E,5,0))</f>
        <v>한국사</v>
      </c>
      <c r="O1287" s="4">
        <f>IF(L1287="비해당","-",IF(M1287=1,VLOOKUP(G1287,자격증backdata!A:E,4,0),0))</f>
        <v>3</v>
      </c>
      <c r="P1287" s="4">
        <f t="shared" si="122"/>
        <v>3</v>
      </c>
      <c r="Q1287" s="4">
        <f t="shared" si="123"/>
        <v>5</v>
      </c>
      <c r="R1287" s="4">
        <f t="shared" si="124"/>
        <v>8</v>
      </c>
      <c r="S1287" s="4">
        <f t="shared" si="125"/>
        <v>0</v>
      </c>
    </row>
    <row r="1288" spans="1:19" ht="39.950000000000003" customHeight="1" x14ac:dyDescent="0.3">
      <c r="A1288" s="29">
        <f t="shared" si="120"/>
        <v>798</v>
      </c>
      <c r="B1288" s="29" t="s">
        <v>10598</v>
      </c>
      <c r="C1288" s="29" t="s">
        <v>10599</v>
      </c>
      <c r="D1288" s="4" t="s">
        <v>265</v>
      </c>
      <c r="E1288" s="30" t="s">
        <v>266</v>
      </c>
      <c r="F1288" s="29">
        <f t="shared" si="121"/>
        <v>1</v>
      </c>
      <c r="G1288" s="29" t="s">
        <v>568</v>
      </c>
      <c r="H1288" s="29" t="s">
        <v>459</v>
      </c>
      <c r="I1288" s="29" t="s">
        <v>10605</v>
      </c>
      <c r="J1288" s="29" t="s">
        <v>2701</v>
      </c>
      <c r="L1288" s="29" t="s">
        <v>312</v>
      </c>
      <c r="M1288" s="29">
        <f>IF(L1288="비해당","-",VLOOKUP(G1288,자격증backdata!A:E,3,0))</f>
        <v>1</v>
      </c>
      <c r="N1288" s="29" t="str">
        <f>IF(L1288="비해당","-",VLOOKUP(G1288,자격증backdata!A:E,5,0))</f>
        <v>국가기술</v>
      </c>
      <c r="O1288" s="29">
        <f>IF(L1288="비해당","-",IF(M1288=1,VLOOKUP(G1288,자격증backdata!A:E,4,0),0))</f>
        <v>3</v>
      </c>
      <c r="P1288" s="29">
        <f t="shared" si="122"/>
        <v>1</v>
      </c>
      <c r="Q1288" s="29">
        <f t="shared" si="123"/>
        <v>3</v>
      </c>
      <c r="R1288" s="29">
        <f t="shared" si="124"/>
        <v>4</v>
      </c>
      <c r="S1288" s="29">
        <f t="shared" si="125"/>
        <v>0</v>
      </c>
    </row>
    <row r="1289" spans="1:19" ht="39.950000000000003" customHeight="1" x14ac:dyDescent="0.3">
      <c r="A1289" s="29">
        <f t="shared" si="120"/>
        <v>798</v>
      </c>
      <c r="B1289" s="29" t="s">
        <v>10598</v>
      </c>
      <c r="C1289" s="29" t="s">
        <v>10599</v>
      </c>
      <c r="D1289" s="4" t="s">
        <v>265</v>
      </c>
      <c r="E1289" s="30" t="s">
        <v>266</v>
      </c>
      <c r="F1289" s="29">
        <f t="shared" si="121"/>
        <v>2</v>
      </c>
      <c r="G1289" s="29" t="s">
        <v>612</v>
      </c>
      <c r="H1289" s="29" t="s">
        <v>296</v>
      </c>
      <c r="I1289" s="29" t="s">
        <v>10606</v>
      </c>
      <c r="J1289" s="29" t="s">
        <v>1064</v>
      </c>
      <c r="L1289" s="29" t="s">
        <v>312</v>
      </c>
      <c r="M1289" s="29">
        <f>IF(L1289="비해당","-",VLOOKUP(G1289,자격증backdata!A:E,3,0))</f>
        <v>1</v>
      </c>
      <c r="N1289" s="29" t="str">
        <f>IF(L1289="비해당","-",VLOOKUP(G1289,자격증backdata!A:E,5,0))</f>
        <v>한국사</v>
      </c>
      <c r="O1289" s="29">
        <f>IF(L1289="비해당","-",IF(M1289=1,VLOOKUP(G1289,자격증backdata!A:E,4,0),0))</f>
        <v>1</v>
      </c>
      <c r="P1289" s="29">
        <f t="shared" si="122"/>
        <v>1</v>
      </c>
      <c r="Q1289" s="29">
        <f t="shared" si="123"/>
        <v>3</v>
      </c>
      <c r="R1289" s="29">
        <f t="shared" si="124"/>
        <v>4</v>
      </c>
      <c r="S1289" s="29">
        <f t="shared" si="125"/>
        <v>0</v>
      </c>
    </row>
    <row r="1290" spans="1:19" ht="39.950000000000003" customHeight="1" x14ac:dyDescent="0.3">
      <c r="A1290" s="4">
        <f t="shared" si="120"/>
        <v>799</v>
      </c>
      <c r="B1290" s="4" t="s">
        <v>10630</v>
      </c>
      <c r="C1290" s="4" t="s">
        <v>10631</v>
      </c>
      <c r="D1290" s="4" t="s">
        <v>265</v>
      </c>
      <c r="E1290" s="28" t="s">
        <v>266</v>
      </c>
      <c r="F1290" s="4">
        <f t="shared" si="121"/>
        <v>1</v>
      </c>
      <c r="G1290" s="4" t="s">
        <v>1196</v>
      </c>
      <c r="H1290" s="4" t="s">
        <v>292</v>
      </c>
      <c r="I1290" s="4" t="s">
        <v>10638</v>
      </c>
      <c r="J1290" s="4" t="s">
        <v>10639</v>
      </c>
      <c r="L1290" s="4" t="s">
        <v>312</v>
      </c>
      <c r="M1290" s="4">
        <f>IF(L1290="비해당","-",VLOOKUP(G1290,자격증backdata!A:E,3,0))</f>
        <v>0</v>
      </c>
      <c r="N1290" s="4" t="str">
        <f>IF(L1290="비해당","-",VLOOKUP(G1290,자격증backdata!A:E,5,0))</f>
        <v>-</v>
      </c>
      <c r="O1290" s="4">
        <f>IF(L1290="비해당","-",IF(M1290=1,VLOOKUP(G1290,자격증backdata!A:E,4,0),0))</f>
        <v>0</v>
      </c>
      <c r="P1290" s="4">
        <f t="shared" si="122"/>
        <v>1</v>
      </c>
      <c r="Q1290" s="4">
        <f t="shared" si="123"/>
        <v>0</v>
      </c>
      <c r="R1290" s="4">
        <f t="shared" si="124"/>
        <v>1</v>
      </c>
      <c r="S1290" s="4">
        <f t="shared" si="125"/>
        <v>0</v>
      </c>
    </row>
    <row r="1291" spans="1:19" ht="39.950000000000003" customHeight="1" x14ac:dyDescent="0.3">
      <c r="A1291" s="4">
        <f t="shared" si="120"/>
        <v>799</v>
      </c>
      <c r="B1291" s="4" t="s">
        <v>10630</v>
      </c>
      <c r="C1291" s="4" t="s">
        <v>10631</v>
      </c>
      <c r="D1291" s="4" t="s">
        <v>265</v>
      </c>
      <c r="E1291" s="28" t="s">
        <v>266</v>
      </c>
      <c r="F1291" s="4">
        <f t="shared" si="121"/>
        <v>2</v>
      </c>
      <c r="G1291" s="4" t="s">
        <v>612</v>
      </c>
      <c r="H1291" s="4" t="s">
        <v>296</v>
      </c>
      <c r="I1291" s="4" t="s">
        <v>10640</v>
      </c>
      <c r="J1291" s="4" t="s">
        <v>10641</v>
      </c>
      <c r="L1291" s="4" t="s">
        <v>312</v>
      </c>
      <c r="M1291" s="4">
        <f>IF(L1291="비해당","-",VLOOKUP(G1291,자격증backdata!A:E,3,0))</f>
        <v>1</v>
      </c>
      <c r="N1291" s="4" t="str">
        <f>IF(L1291="비해당","-",VLOOKUP(G1291,자격증backdata!A:E,5,0))</f>
        <v>한국사</v>
      </c>
      <c r="O1291" s="4">
        <f>IF(L1291="비해당","-",IF(M1291=1,VLOOKUP(G1291,자격증backdata!A:E,4,0),0))</f>
        <v>1</v>
      </c>
      <c r="P1291" s="4">
        <f t="shared" si="122"/>
        <v>1</v>
      </c>
      <c r="Q1291" s="4">
        <f t="shared" si="123"/>
        <v>0</v>
      </c>
      <c r="R1291" s="4">
        <f t="shared" si="124"/>
        <v>1</v>
      </c>
      <c r="S1291" s="4">
        <f t="shared" si="125"/>
        <v>0</v>
      </c>
    </row>
    <row r="1292" spans="1:19" ht="39.950000000000003" customHeight="1" x14ac:dyDescent="0.3">
      <c r="A1292" s="29">
        <f t="shared" si="120"/>
        <v>800</v>
      </c>
      <c r="B1292" s="29" t="s">
        <v>10653</v>
      </c>
      <c r="C1292" s="29" t="s">
        <v>10654</v>
      </c>
      <c r="D1292" s="4" t="s">
        <v>265</v>
      </c>
      <c r="E1292" s="30" t="s">
        <v>266</v>
      </c>
      <c r="F1292" s="29">
        <f t="shared" si="121"/>
        <v>1</v>
      </c>
      <c r="G1292" s="29" t="s">
        <v>458</v>
      </c>
      <c r="H1292" s="29" t="s">
        <v>459</v>
      </c>
      <c r="I1292" s="29" t="s">
        <v>10661</v>
      </c>
      <c r="J1292" s="29" t="s">
        <v>4746</v>
      </c>
      <c r="L1292" s="29" t="s">
        <v>312</v>
      </c>
      <c r="M1292" s="29">
        <f>IF(L1292="비해당","-",VLOOKUP(G1292,자격증backdata!A:E,3,0))</f>
        <v>1</v>
      </c>
      <c r="N1292" s="29" t="str">
        <f>IF(L1292="비해당","-",VLOOKUP(G1292,자격증backdata!A:E,5,0))</f>
        <v>국가기술</v>
      </c>
      <c r="O1292" s="29">
        <f>IF(L1292="비해당","-",IF(M1292=1,VLOOKUP(G1292,자격증backdata!A:E,4,0),0))</f>
        <v>5</v>
      </c>
      <c r="P1292" s="29">
        <f t="shared" si="122"/>
        <v>0</v>
      </c>
      <c r="Q1292" s="29">
        <f t="shared" si="123"/>
        <v>5</v>
      </c>
      <c r="R1292" s="29">
        <f t="shared" si="124"/>
        <v>5</v>
      </c>
      <c r="S1292" s="29">
        <f t="shared" si="125"/>
        <v>0</v>
      </c>
    </row>
    <row r="1293" spans="1:19" ht="39.950000000000003" customHeight="1" x14ac:dyDescent="0.3">
      <c r="A1293" s="4">
        <f t="shared" si="120"/>
        <v>801</v>
      </c>
      <c r="B1293" s="4" t="s">
        <v>10690</v>
      </c>
      <c r="C1293" s="4" t="s">
        <v>10691</v>
      </c>
      <c r="D1293" s="4" t="s">
        <v>265</v>
      </c>
      <c r="E1293" s="28" t="s">
        <v>266</v>
      </c>
      <c r="F1293" s="4">
        <f t="shared" si="121"/>
        <v>1</v>
      </c>
      <c r="G1293" s="4" t="s">
        <v>295</v>
      </c>
      <c r="H1293" s="4" t="s">
        <v>296</v>
      </c>
      <c r="I1293" s="4" t="s">
        <v>10697</v>
      </c>
      <c r="J1293" s="4" t="s">
        <v>627</v>
      </c>
      <c r="L1293" s="4" t="s">
        <v>312</v>
      </c>
      <c r="M1293" s="4">
        <f>IF(L1293="비해당","-",VLOOKUP(G1293,자격증backdata!A:E,3,0))</f>
        <v>1</v>
      </c>
      <c r="N1293" s="4" t="str">
        <f>IF(L1293="비해당","-",VLOOKUP(G1293,자격증backdata!A:E,5,0))</f>
        <v>한국사</v>
      </c>
      <c r="O1293" s="4">
        <f>IF(L1293="비해당","-",IF(M1293=1,VLOOKUP(G1293,자격증backdata!A:E,4,0),0))</f>
        <v>5</v>
      </c>
      <c r="P1293" s="4">
        <f t="shared" si="122"/>
        <v>5</v>
      </c>
      <c r="Q1293" s="4">
        <f t="shared" si="123"/>
        <v>5</v>
      </c>
      <c r="R1293" s="4">
        <f t="shared" si="124"/>
        <v>10</v>
      </c>
      <c r="S1293" s="4">
        <f t="shared" si="125"/>
        <v>0</v>
      </c>
    </row>
    <row r="1294" spans="1:19" ht="39.950000000000003" customHeight="1" x14ac:dyDescent="0.3">
      <c r="A1294" s="4">
        <f t="shared" si="120"/>
        <v>801</v>
      </c>
      <c r="B1294" s="4" t="s">
        <v>10690</v>
      </c>
      <c r="C1294" s="4" t="s">
        <v>10691</v>
      </c>
      <c r="D1294" s="4" t="s">
        <v>265</v>
      </c>
      <c r="E1294" s="28" t="s">
        <v>266</v>
      </c>
      <c r="F1294" s="4">
        <f t="shared" si="121"/>
        <v>2</v>
      </c>
      <c r="G1294" s="4" t="s">
        <v>458</v>
      </c>
      <c r="H1294" s="4" t="s">
        <v>459</v>
      </c>
      <c r="I1294" s="4" t="s">
        <v>10698</v>
      </c>
      <c r="J1294" s="4" t="s">
        <v>4691</v>
      </c>
      <c r="L1294" s="4" t="s">
        <v>312</v>
      </c>
      <c r="M1294" s="4">
        <f>IF(L1294="비해당","-",VLOOKUP(G1294,자격증backdata!A:E,3,0))</f>
        <v>1</v>
      </c>
      <c r="N1294" s="4" t="str">
        <f>IF(L1294="비해당","-",VLOOKUP(G1294,자격증backdata!A:E,5,0))</f>
        <v>국가기술</v>
      </c>
      <c r="O1294" s="4">
        <f>IF(L1294="비해당","-",IF(M1294=1,VLOOKUP(G1294,자격증backdata!A:E,4,0),0))</f>
        <v>5</v>
      </c>
      <c r="P1294" s="4">
        <f t="shared" si="122"/>
        <v>5</v>
      </c>
      <c r="Q1294" s="4">
        <f t="shared" si="123"/>
        <v>5</v>
      </c>
      <c r="R1294" s="4">
        <f t="shared" si="124"/>
        <v>10</v>
      </c>
      <c r="S1294" s="4">
        <f t="shared" si="125"/>
        <v>0</v>
      </c>
    </row>
    <row r="1295" spans="1:19" ht="39.950000000000003" customHeight="1" x14ac:dyDescent="0.3">
      <c r="A1295" s="29">
        <f t="shared" si="120"/>
        <v>802</v>
      </c>
      <c r="B1295" s="29" t="s">
        <v>10700</v>
      </c>
      <c r="C1295" s="29" t="s">
        <v>10701</v>
      </c>
      <c r="D1295" s="4" t="s">
        <v>265</v>
      </c>
      <c r="E1295" s="30" t="s">
        <v>266</v>
      </c>
      <c r="F1295" s="29">
        <f t="shared" si="121"/>
        <v>1</v>
      </c>
      <c r="G1295" s="29" t="s">
        <v>10708</v>
      </c>
      <c r="H1295" s="29" t="s">
        <v>10709</v>
      </c>
      <c r="I1295" s="29" t="s">
        <v>10710</v>
      </c>
      <c r="J1295" s="29" t="s">
        <v>10706</v>
      </c>
      <c r="L1295" s="29" t="s">
        <v>312</v>
      </c>
      <c r="M1295" s="29">
        <f>IF(L1295="비해당","-",VLOOKUP(G1295,자격증backdata!A:E,3,0))</f>
        <v>0</v>
      </c>
      <c r="N1295" s="29" t="str">
        <f>IF(L1295="비해당","-",VLOOKUP(G1295,자격증backdata!A:E,5,0))</f>
        <v>-</v>
      </c>
      <c r="O1295" s="29">
        <f>IF(L1295="비해당","-",IF(M1295=1,VLOOKUP(G1295,자격증backdata!A:E,4,0),0))</f>
        <v>0</v>
      </c>
      <c r="P1295" s="29">
        <f t="shared" si="122"/>
        <v>1</v>
      </c>
      <c r="Q1295" s="29">
        <f t="shared" si="123"/>
        <v>0</v>
      </c>
      <c r="R1295" s="29">
        <f t="shared" si="124"/>
        <v>1</v>
      </c>
      <c r="S1295" s="29">
        <f t="shared" si="125"/>
        <v>0</v>
      </c>
    </row>
    <row r="1296" spans="1:19" ht="39.950000000000003" customHeight="1" x14ac:dyDescent="0.3">
      <c r="A1296" s="29">
        <f t="shared" si="120"/>
        <v>802</v>
      </c>
      <c r="B1296" s="29" t="s">
        <v>10700</v>
      </c>
      <c r="C1296" s="29" t="s">
        <v>10701</v>
      </c>
      <c r="D1296" s="4" t="s">
        <v>265</v>
      </c>
      <c r="E1296" s="30" t="s">
        <v>266</v>
      </c>
      <c r="F1296" s="29">
        <f t="shared" si="121"/>
        <v>2</v>
      </c>
      <c r="G1296" s="29" t="s">
        <v>612</v>
      </c>
      <c r="H1296" s="29" t="s">
        <v>296</v>
      </c>
      <c r="I1296" s="29" t="s">
        <v>10711</v>
      </c>
      <c r="J1296" s="29" t="s">
        <v>3500</v>
      </c>
      <c r="L1296" s="29" t="s">
        <v>312</v>
      </c>
      <c r="M1296" s="29">
        <f>IF(L1296="비해당","-",VLOOKUP(G1296,자격증backdata!A:E,3,0))</f>
        <v>1</v>
      </c>
      <c r="N1296" s="29" t="str">
        <f>IF(L1296="비해당","-",VLOOKUP(G1296,자격증backdata!A:E,5,0))</f>
        <v>한국사</v>
      </c>
      <c r="O1296" s="29">
        <f>IF(L1296="비해당","-",IF(M1296=1,VLOOKUP(G1296,자격증backdata!A:E,4,0),0))</f>
        <v>1</v>
      </c>
      <c r="P1296" s="29">
        <f t="shared" si="122"/>
        <v>1</v>
      </c>
      <c r="Q1296" s="29">
        <f t="shared" si="123"/>
        <v>0</v>
      </c>
      <c r="R1296" s="29">
        <f t="shared" si="124"/>
        <v>1</v>
      </c>
      <c r="S1296" s="29">
        <f t="shared" si="125"/>
        <v>0</v>
      </c>
    </row>
    <row r="1297" spans="1:19" ht="39.950000000000003" customHeight="1" x14ac:dyDescent="0.3">
      <c r="A1297" s="4">
        <f t="shared" si="120"/>
        <v>803</v>
      </c>
      <c r="B1297" s="4" t="s">
        <v>10775</v>
      </c>
      <c r="C1297" s="4" t="s">
        <v>8047</v>
      </c>
      <c r="D1297" s="4" t="s">
        <v>265</v>
      </c>
      <c r="E1297" s="28" t="s">
        <v>266</v>
      </c>
      <c r="F1297" s="4">
        <f t="shared" si="121"/>
        <v>1</v>
      </c>
      <c r="G1297" s="4" t="s">
        <v>458</v>
      </c>
      <c r="H1297" s="4" t="s">
        <v>459</v>
      </c>
      <c r="I1297" s="4" t="s">
        <v>10781</v>
      </c>
      <c r="J1297" s="4" t="s">
        <v>5853</v>
      </c>
      <c r="L1297" s="4" t="s">
        <v>312</v>
      </c>
      <c r="M1297" s="4">
        <f>IF(L1297="비해당","-",VLOOKUP(G1297,자격증backdata!A:E,3,0))</f>
        <v>1</v>
      </c>
      <c r="N1297" s="4" t="str">
        <f>IF(L1297="비해당","-",VLOOKUP(G1297,자격증backdata!A:E,5,0))</f>
        <v>국가기술</v>
      </c>
      <c r="O1297" s="4">
        <f>IF(L1297="비해당","-",IF(M1297=1,VLOOKUP(G1297,자격증backdata!A:E,4,0),0))</f>
        <v>5</v>
      </c>
      <c r="P1297" s="4">
        <f t="shared" si="122"/>
        <v>5</v>
      </c>
      <c r="Q1297" s="4">
        <f t="shared" si="123"/>
        <v>5</v>
      </c>
      <c r="R1297" s="4">
        <f t="shared" si="124"/>
        <v>10</v>
      </c>
      <c r="S1297" s="4">
        <f t="shared" si="125"/>
        <v>0</v>
      </c>
    </row>
    <row r="1298" spans="1:19" ht="39.950000000000003" customHeight="1" x14ac:dyDescent="0.3">
      <c r="A1298" s="4">
        <f t="shared" si="120"/>
        <v>803</v>
      </c>
      <c r="B1298" s="4" t="s">
        <v>10775</v>
      </c>
      <c r="C1298" s="4" t="s">
        <v>8047</v>
      </c>
      <c r="D1298" s="4" t="s">
        <v>265</v>
      </c>
      <c r="E1298" s="28" t="s">
        <v>266</v>
      </c>
      <c r="F1298" s="4">
        <f t="shared" si="121"/>
        <v>2</v>
      </c>
      <c r="G1298" s="4" t="s">
        <v>295</v>
      </c>
      <c r="H1298" s="4" t="s">
        <v>296</v>
      </c>
      <c r="I1298" s="4" t="s">
        <v>10782</v>
      </c>
      <c r="J1298" s="4" t="s">
        <v>1268</v>
      </c>
      <c r="L1298" s="4" t="s">
        <v>312</v>
      </c>
      <c r="M1298" s="4">
        <f>IF(L1298="비해당","-",VLOOKUP(G1298,자격증backdata!A:E,3,0))</f>
        <v>1</v>
      </c>
      <c r="N1298" s="4" t="str">
        <f>IF(L1298="비해당","-",VLOOKUP(G1298,자격증backdata!A:E,5,0))</f>
        <v>한국사</v>
      </c>
      <c r="O1298" s="4">
        <f>IF(L1298="비해당","-",IF(M1298=1,VLOOKUP(G1298,자격증backdata!A:E,4,0),0))</f>
        <v>5</v>
      </c>
      <c r="P1298" s="4">
        <f t="shared" si="122"/>
        <v>5</v>
      </c>
      <c r="Q1298" s="4">
        <f t="shared" si="123"/>
        <v>5</v>
      </c>
      <c r="R1298" s="4">
        <f t="shared" si="124"/>
        <v>10</v>
      </c>
      <c r="S1298" s="4">
        <f t="shared" si="125"/>
        <v>0</v>
      </c>
    </row>
    <row r="1299" spans="1:19" ht="39.950000000000003" customHeight="1" x14ac:dyDescent="0.3">
      <c r="A1299" s="29">
        <f t="shared" si="120"/>
        <v>804</v>
      </c>
      <c r="B1299" s="29" t="s">
        <v>10783</v>
      </c>
      <c r="C1299" s="29" t="s">
        <v>10784</v>
      </c>
      <c r="D1299" s="4" t="s">
        <v>265</v>
      </c>
      <c r="E1299" s="30" t="s">
        <v>266</v>
      </c>
      <c r="F1299" s="29">
        <f t="shared" si="121"/>
        <v>1</v>
      </c>
      <c r="G1299" s="29" t="s">
        <v>458</v>
      </c>
      <c r="H1299" s="29" t="s">
        <v>459</v>
      </c>
      <c r="I1299" s="29" t="s">
        <v>10790</v>
      </c>
      <c r="J1299" s="29" t="s">
        <v>3722</v>
      </c>
      <c r="L1299" s="29" t="s">
        <v>312</v>
      </c>
      <c r="M1299" s="29">
        <f>IF(L1299="비해당","-",VLOOKUP(G1299,자격증backdata!A:E,3,0))</f>
        <v>1</v>
      </c>
      <c r="N1299" s="29" t="str">
        <f>IF(L1299="비해당","-",VLOOKUP(G1299,자격증backdata!A:E,5,0))</f>
        <v>국가기술</v>
      </c>
      <c r="O1299" s="29">
        <f>IF(L1299="비해당","-",IF(M1299=1,VLOOKUP(G1299,자격증backdata!A:E,4,0),0))</f>
        <v>5</v>
      </c>
      <c r="P1299" s="29">
        <f t="shared" si="122"/>
        <v>5</v>
      </c>
      <c r="Q1299" s="29">
        <f t="shared" si="123"/>
        <v>5</v>
      </c>
      <c r="R1299" s="29">
        <f t="shared" si="124"/>
        <v>10</v>
      </c>
      <c r="S1299" s="29">
        <f t="shared" si="125"/>
        <v>0</v>
      </c>
    </row>
    <row r="1300" spans="1:19" ht="39.950000000000003" customHeight="1" x14ac:dyDescent="0.3">
      <c r="A1300" s="29">
        <f t="shared" si="120"/>
        <v>804</v>
      </c>
      <c r="B1300" s="29" t="s">
        <v>10783</v>
      </c>
      <c r="C1300" s="29" t="s">
        <v>10784</v>
      </c>
      <c r="D1300" s="4" t="s">
        <v>265</v>
      </c>
      <c r="E1300" s="30" t="s">
        <v>266</v>
      </c>
      <c r="F1300" s="29">
        <f t="shared" si="121"/>
        <v>2</v>
      </c>
      <c r="G1300" s="29" t="s">
        <v>295</v>
      </c>
      <c r="H1300" s="29" t="s">
        <v>296</v>
      </c>
      <c r="I1300" s="29" t="s">
        <v>10791</v>
      </c>
      <c r="J1300" s="29" t="s">
        <v>544</v>
      </c>
      <c r="L1300" s="29" t="s">
        <v>312</v>
      </c>
      <c r="M1300" s="29">
        <f>IF(L1300="비해당","-",VLOOKUP(G1300,자격증backdata!A:E,3,0))</f>
        <v>1</v>
      </c>
      <c r="N1300" s="29" t="str">
        <f>IF(L1300="비해당","-",VLOOKUP(G1300,자격증backdata!A:E,5,0))</f>
        <v>한국사</v>
      </c>
      <c r="O1300" s="29">
        <f>IF(L1300="비해당","-",IF(M1300=1,VLOOKUP(G1300,자격증backdata!A:E,4,0),0))</f>
        <v>5</v>
      </c>
      <c r="P1300" s="29">
        <f t="shared" si="122"/>
        <v>5</v>
      </c>
      <c r="Q1300" s="29">
        <f t="shared" si="123"/>
        <v>5</v>
      </c>
      <c r="R1300" s="29">
        <f t="shared" si="124"/>
        <v>10</v>
      </c>
      <c r="S1300" s="29">
        <f t="shared" si="125"/>
        <v>0</v>
      </c>
    </row>
    <row r="1301" spans="1:19" ht="39.950000000000003" customHeight="1" x14ac:dyDescent="0.3">
      <c r="A1301" s="4">
        <f t="shared" si="120"/>
        <v>805</v>
      </c>
      <c r="B1301" s="4" t="s">
        <v>10792</v>
      </c>
      <c r="C1301" s="4" t="s">
        <v>10793</v>
      </c>
      <c r="D1301" s="4" t="s">
        <v>265</v>
      </c>
      <c r="E1301" s="28" t="s">
        <v>266</v>
      </c>
      <c r="F1301" s="4">
        <f t="shared" si="121"/>
        <v>1</v>
      </c>
      <c r="G1301" s="4" t="s">
        <v>295</v>
      </c>
      <c r="H1301" s="4" t="s">
        <v>296</v>
      </c>
      <c r="I1301" s="4" t="s">
        <v>10800</v>
      </c>
      <c r="J1301" s="4" t="s">
        <v>1268</v>
      </c>
      <c r="L1301" s="4" t="s">
        <v>312</v>
      </c>
      <c r="M1301" s="4">
        <f>IF(L1301="비해당","-",VLOOKUP(G1301,자격증backdata!A:E,3,0))</f>
        <v>1</v>
      </c>
      <c r="N1301" s="4" t="str">
        <f>IF(L1301="비해당","-",VLOOKUP(G1301,자격증backdata!A:E,5,0))</f>
        <v>한국사</v>
      </c>
      <c r="O1301" s="4">
        <f>IF(L1301="비해당","-",IF(M1301=1,VLOOKUP(G1301,자격증backdata!A:E,4,0),0))</f>
        <v>5</v>
      </c>
      <c r="P1301" s="4">
        <f t="shared" si="122"/>
        <v>5</v>
      </c>
      <c r="Q1301" s="4">
        <f t="shared" si="123"/>
        <v>0</v>
      </c>
      <c r="R1301" s="4">
        <f t="shared" si="124"/>
        <v>5</v>
      </c>
      <c r="S1301" s="4">
        <f t="shared" si="125"/>
        <v>0</v>
      </c>
    </row>
    <row r="1302" spans="1:19" ht="39.950000000000003" customHeight="1" x14ac:dyDescent="0.3">
      <c r="A1302" s="4">
        <f t="shared" si="120"/>
        <v>805</v>
      </c>
      <c r="B1302" s="4" t="s">
        <v>10792</v>
      </c>
      <c r="C1302" s="4" t="s">
        <v>10793</v>
      </c>
      <c r="D1302" s="4" t="s">
        <v>265</v>
      </c>
      <c r="E1302" s="28" t="s">
        <v>266</v>
      </c>
      <c r="F1302" s="4">
        <f t="shared" si="121"/>
        <v>2</v>
      </c>
      <c r="G1302" s="4" t="s">
        <v>1196</v>
      </c>
      <c r="H1302" s="4" t="s">
        <v>292</v>
      </c>
      <c r="I1302" s="4" t="s">
        <v>10801</v>
      </c>
      <c r="J1302" s="4" t="s">
        <v>1050</v>
      </c>
      <c r="L1302" s="4" t="s">
        <v>312</v>
      </c>
      <c r="M1302" s="4">
        <f>IF(L1302="비해당","-",VLOOKUP(G1302,자격증backdata!A:E,3,0))</f>
        <v>0</v>
      </c>
      <c r="N1302" s="4" t="str">
        <f>IF(L1302="비해당","-",VLOOKUP(G1302,자격증backdata!A:E,5,0))</f>
        <v>-</v>
      </c>
      <c r="O1302" s="4">
        <f>IF(L1302="비해당","-",IF(M1302=1,VLOOKUP(G1302,자격증backdata!A:E,4,0),0))</f>
        <v>0</v>
      </c>
      <c r="P1302" s="4">
        <f t="shared" si="122"/>
        <v>5</v>
      </c>
      <c r="Q1302" s="4">
        <f t="shared" si="123"/>
        <v>0</v>
      </c>
      <c r="R1302" s="4">
        <f t="shared" si="124"/>
        <v>5</v>
      </c>
      <c r="S1302" s="4">
        <f t="shared" si="125"/>
        <v>0</v>
      </c>
    </row>
    <row r="1303" spans="1:19" ht="39.950000000000003" customHeight="1" x14ac:dyDescent="0.3">
      <c r="A1303" s="29">
        <f t="shared" si="120"/>
        <v>806</v>
      </c>
      <c r="B1303" s="29" t="s">
        <v>10812</v>
      </c>
      <c r="C1303" s="29" t="s">
        <v>8683</v>
      </c>
      <c r="D1303" s="4" t="s">
        <v>265</v>
      </c>
      <c r="E1303" s="30" t="s">
        <v>266</v>
      </c>
      <c r="F1303" s="29">
        <f t="shared" si="121"/>
        <v>1</v>
      </c>
      <c r="G1303" s="29" t="s">
        <v>10816</v>
      </c>
      <c r="H1303" s="29" t="s">
        <v>677</v>
      </c>
      <c r="I1303" s="29" t="s">
        <v>10817</v>
      </c>
      <c r="J1303" s="29" t="s">
        <v>10818</v>
      </c>
      <c r="L1303" s="29" t="s">
        <v>312</v>
      </c>
      <c r="M1303" s="29">
        <f>IF(L1303="비해당","-",VLOOKUP(G1303,자격증backdata!A:E,3,0))</f>
        <v>0</v>
      </c>
      <c r="N1303" s="29" t="str">
        <f>IF(L1303="비해당","-",VLOOKUP(G1303,자격증backdata!A:E,5,0))</f>
        <v>-</v>
      </c>
      <c r="O1303" s="29">
        <f>IF(L1303="비해당","-",IF(M1303=1,VLOOKUP(G1303,자격증backdata!A:E,4,0),0))</f>
        <v>0</v>
      </c>
      <c r="P1303" s="29">
        <f t="shared" si="122"/>
        <v>3</v>
      </c>
      <c r="Q1303" s="29">
        <f t="shared" si="123"/>
        <v>0</v>
      </c>
      <c r="R1303" s="29">
        <f t="shared" si="124"/>
        <v>3</v>
      </c>
      <c r="S1303" s="29">
        <f t="shared" si="125"/>
        <v>0</v>
      </c>
    </row>
    <row r="1304" spans="1:19" ht="39.950000000000003" customHeight="1" x14ac:dyDescent="0.3">
      <c r="A1304" s="29">
        <f t="shared" si="120"/>
        <v>806</v>
      </c>
      <c r="B1304" s="29" t="s">
        <v>10812</v>
      </c>
      <c r="C1304" s="29" t="s">
        <v>8683</v>
      </c>
      <c r="D1304" s="4" t="s">
        <v>265</v>
      </c>
      <c r="E1304" s="30" t="s">
        <v>266</v>
      </c>
      <c r="F1304" s="29">
        <f t="shared" si="121"/>
        <v>2</v>
      </c>
      <c r="G1304" s="29" t="s">
        <v>803</v>
      </c>
      <c r="H1304" s="29" t="s">
        <v>296</v>
      </c>
      <c r="I1304" s="29" t="s">
        <v>10819</v>
      </c>
      <c r="J1304" s="29" t="s">
        <v>3909</v>
      </c>
      <c r="L1304" s="29" t="s">
        <v>312</v>
      </c>
      <c r="M1304" s="29">
        <f>IF(L1304="비해당","-",VLOOKUP(G1304,자격증backdata!A:E,3,0))</f>
        <v>1</v>
      </c>
      <c r="N1304" s="29" t="str">
        <f>IF(L1304="비해당","-",VLOOKUP(G1304,자격증backdata!A:E,5,0))</f>
        <v>한국사</v>
      </c>
      <c r="O1304" s="29">
        <f>IF(L1304="비해당","-",IF(M1304=1,VLOOKUP(G1304,자격증backdata!A:E,4,0),0))</f>
        <v>3</v>
      </c>
      <c r="P1304" s="29">
        <f t="shared" si="122"/>
        <v>3</v>
      </c>
      <c r="Q1304" s="29">
        <f t="shared" si="123"/>
        <v>0</v>
      </c>
      <c r="R1304" s="29">
        <f t="shared" si="124"/>
        <v>3</v>
      </c>
      <c r="S1304" s="29">
        <f t="shared" si="125"/>
        <v>0</v>
      </c>
    </row>
    <row r="1305" spans="1:19" ht="39.950000000000003" customHeight="1" x14ac:dyDescent="0.3">
      <c r="A1305" s="4">
        <f t="shared" si="120"/>
        <v>807</v>
      </c>
      <c r="B1305" s="4" t="s">
        <v>10820</v>
      </c>
      <c r="C1305" s="4" t="s">
        <v>10821</v>
      </c>
      <c r="D1305" s="4" t="s">
        <v>265</v>
      </c>
      <c r="E1305" s="28" t="s">
        <v>266</v>
      </c>
      <c r="F1305" s="4">
        <f t="shared" si="121"/>
        <v>1</v>
      </c>
      <c r="G1305" s="4" t="s">
        <v>295</v>
      </c>
      <c r="H1305" s="4" t="s">
        <v>296</v>
      </c>
      <c r="I1305" s="4" t="s">
        <v>10828</v>
      </c>
      <c r="J1305" s="4" t="s">
        <v>298</v>
      </c>
      <c r="L1305" s="4" t="s">
        <v>312</v>
      </c>
      <c r="M1305" s="4">
        <f>IF(L1305="비해당","-",VLOOKUP(G1305,자격증backdata!A:E,3,0))</f>
        <v>1</v>
      </c>
      <c r="N1305" s="4" t="str">
        <f>IF(L1305="비해당","-",VLOOKUP(G1305,자격증backdata!A:E,5,0))</f>
        <v>한국사</v>
      </c>
      <c r="O1305" s="4">
        <f>IF(L1305="비해당","-",IF(M1305=1,VLOOKUP(G1305,자격증backdata!A:E,4,0),0))</f>
        <v>5</v>
      </c>
      <c r="P1305" s="4">
        <f t="shared" si="122"/>
        <v>5</v>
      </c>
      <c r="Q1305" s="4">
        <f t="shared" si="123"/>
        <v>5</v>
      </c>
      <c r="R1305" s="4">
        <f t="shared" si="124"/>
        <v>10</v>
      </c>
      <c r="S1305" s="4">
        <f t="shared" si="125"/>
        <v>0</v>
      </c>
    </row>
    <row r="1306" spans="1:19" ht="39.950000000000003" customHeight="1" x14ac:dyDescent="0.3">
      <c r="A1306" s="4">
        <f t="shared" si="120"/>
        <v>807</v>
      </c>
      <c r="B1306" s="4" t="s">
        <v>10820</v>
      </c>
      <c r="C1306" s="4" t="s">
        <v>10821</v>
      </c>
      <c r="D1306" s="4" t="s">
        <v>265</v>
      </c>
      <c r="E1306" s="28" t="s">
        <v>266</v>
      </c>
      <c r="F1306" s="4">
        <f t="shared" si="121"/>
        <v>2</v>
      </c>
      <c r="G1306" s="4" t="s">
        <v>1500</v>
      </c>
      <c r="H1306" s="4" t="s">
        <v>10829</v>
      </c>
      <c r="I1306" s="4" t="s">
        <v>10830</v>
      </c>
      <c r="J1306" s="4" t="s">
        <v>10253</v>
      </c>
      <c r="L1306" s="4" t="s">
        <v>312</v>
      </c>
      <c r="M1306" s="4">
        <f>IF(L1306="비해당","-",VLOOKUP(G1306,자격증backdata!A:E,3,0))</f>
        <v>1</v>
      </c>
      <c r="N1306" s="4" t="str">
        <f>IF(L1306="비해당","-",VLOOKUP(G1306,자격증backdata!A:E,5,0))</f>
        <v>국가기술</v>
      </c>
      <c r="O1306" s="4">
        <f>IF(L1306="비해당","-",IF(M1306=1,VLOOKUP(G1306,자격증backdata!A:E,4,0),0))</f>
        <v>5</v>
      </c>
      <c r="P1306" s="4">
        <f t="shared" si="122"/>
        <v>5</v>
      </c>
      <c r="Q1306" s="4">
        <f t="shared" si="123"/>
        <v>5</v>
      </c>
      <c r="R1306" s="4">
        <f t="shared" si="124"/>
        <v>10</v>
      </c>
      <c r="S1306" s="4">
        <f t="shared" si="125"/>
        <v>0</v>
      </c>
    </row>
    <row r="1307" spans="1:19" ht="39.950000000000003" customHeight="1" x14ac:dyDescent="0.3">
      <c r="A1307" s="29">
        <f t="shared" si="120"/>
        <v>808</v>
      </c>
      <c r="B1307" s="29" t="s">
        <v>10831</v>
      </c>
      <c r="C1307" s="29" t="s">
        <v>10832</v>
      </c>
      <c r="D1307" s="4" t="s">
        <v>265</v>
      </c>
      <c r="E1307" s="30" t="s">
        <v>266</v>
      </c>
      <c r="F1307" s="29">
        <f t="shared" si="121"/>
        <v>1</v>
      </c>
      <c r="G1307" s="29" t="s">
        <v>11687</v>
      </c>
      <c r="H1307" s="29" t="s">
        <v>277</v>
      </c>
      <c r="I1307" s="29" t="s">
        <v>277</v>
      </c>
      <c r="J1307" s="29" t="s">
        <v>277</v>
      </c>
      <c r="L1307" s="29" t="s">
        <v>312</v>
      </c>
      <c r="M1307" s="29">
        <f>IF(L1307="비해당","-",VLOOKUP(G1307,자격증backdata!A:E,3,0))</f>
        <v>0</v>
      </c>
      <c r="N1307" s="29" t="str">
        <f>IF(L1307="비해당","-",VLOOKUP(G1307,자격증backdata!A:E,5,0))</f>
        <v>-</v>
      </c>
      <c r="O1307" s="29">
        <f>IF(L1307="비해당","-",IF(M1307=1,VLOOKUP(G1307,자격증backdata!A:E,4,0),0))</f>
        <v>0</v>
      </c>
      <c r="P1307" s="29">
        <f t="shared" si="122"/>
        <v>0</v>
      </c>
      <c r="Q1307" s="29">
        <f t="shared" si="123"/>
        <v>0</v>
      </c>
      <c r="R1307" s="29">
        <f t="shared" si="124"/>
        <v>0</v>
      </c>
      <c r="S1307" s="29">
        <f t="shared" si="125"/>
        <v>0</v>
      </c>
    </row>
    <row r="1308" spans="1:19" ht="39.950000000000003" customHeight="1" x14ac:dyDescent="0.3">
      <c r="A1308" s="4">
        <f t="shared" si="120"/>
        <v>809</v>
      </c>
      <c r="B1308" s="4" t="s">
        <v>10859</v>
      </c>
      <c r="C1308" s="4" t="s">
        <v>10860</v>
      </c>
      <c r="D1308" s="4" t="s">
        <v>265</v>
      </c>
      <c r="E1308" s="28" t="s">
        <v>266</v>
      </c>
      <c r="F1308" s="4">
        <f t="shared" si="121"/>
        <v>1</v>
      </c>
      <c r="G1308" s="4" t="s">
        <v>458</v>
      </c>
      <c r="H1308" s="4" t="s">
        <v>459</v>
      </c>
      <c r="I1308" s="4" t="s">
        <v>10866</v>
      </c>
      <c r="J1308" s="4" t="s">
        <v>5942</v>
      </c>
      <c r="L1308" s="4" t="s">
        <v>312</v>
      </c>
      <c r="M1308" s="4">
        <f>IF(L1308="비해당","-",VLOOKUP(G1308,자격증backdata!A:E,3,0))</f>
        <v>1</v>
      </c>
      <c r="N1308" s="4" t="str">
        <f>IF(L1308="비해당","-",VLOOKUP(G1308,자격증backdata!A:E,5,0))</f>
        <v>국가기술</v>
      </c>
      <c r="O1308" s="4">
        <f>IF(L1308="비해당","-",IF(M1308=1,VLOOKUP(G1308,자격증backdata!A:E,4,0),0))</f>
        <v>5</v>
      </c>
      <c r="P1308" s="4">
        <f t="shared" si="122"/>
        <v>5</v>
      </c>
      <c r="Q1308" s="4">
        <f t="shared" si="123"/>
        <v>5</v>
      </c>
      <c r="R1308" s="4">
        <f t="shared" si="124"/>
        <v>10</v>
      </c>
      <c r="S1308" s="4">
        <f t="shared" si="125"/>
        <v>0</v>
      </c>
    </row>
    <row r="1309" spans="1:19" ht="39.950000000000003" customHeight="1" x14ac:dyDescent="0.3">
      <c r="A1309" s="4">
        <f t="shared" si="120"/>
        <v>809</v>
      </c>
      <c r="B1309" s="4" t="s">
        <v>10859</v>
      </c>
      <c r="C1309" s="4" t="s">
        <v>10860</v>
      </c>
      <c r="D1309" s="4" t="s">
        <v>265</v>
      </c>
      <c r="E1309" s="28" t="s">
        <v>266</v>
      </c>
      <c r="F1309" s="4">
        <f t="shared" si="121"/>
        <v>2</v>
      </c>
      <c r="G1309" s="4" t="s">
        <v>295</v>
      </c>
      <c r="H1309" s="4" t="s">
        <v>296</v>
      </c>
      <c r="I1309" s="4" t="s">
        <v>10867</v>
      </c>
      <c r="J1309" s="4" t="s">
        <v>614</v>
      </c>
      <c r="L1309" s="4" t="s">
        <v>312</v>
      </c>
      <c r="M1309" s="4">
        <f>IF(L1309="비해당","-",VLOOKUP(G1309,자격증backdata!A:E,3,0))</f>
        <v>1</v>
      </c>
      <c r="N1309" s="4" t="str">
        <f>IF(L1309="비해당","-",VLOOKUP(G1309,자격증backdata!A:E,5,0))</f>
        <v>한국사</v>
      </c>
      <c r="O1309" s="4">
        <f>IF(L1309="비해당","-",IF(M1309=1,VLOOKUP(G1309,자격증backdata!A:E,4,0),0))</f>
        <v>5</v>
      </c>
      <c r="P1309" s="4">
        <f t="shared" si="122"/>
        <v>5</v>
      </c>
      <c r="Q1309" s="4">
        <f t="shared" si="123"/>
        <v>5</v>
      </c>
      <c r="R1309" s="4">
        <f t="shared" si="124"/>
        <v>10</v>
      </c>
      <c r="S1309" s="4">
        <f t="shared" si="125"/>
        <v>0</v>
      </c>
    </row>
    <row r="1310" spans="1:19" ht="39.950000000000003" customHeight="1" x14ac:dyDescent="0.3">
      <c r="A1310" s="29">
        <f t="shared" si="120"/>
        <v>810</v>
      </c>
      <c r="B1310" s="29" t="s">
        <v>10868</v>
      </c>
      <c r="C1310" s="29" t="s">
        <v>10869</v>
      </c>
      <c r="D1310" s="4" t="s">
        <v>265</v>
      </c>
      <c r="E1310" s="30" t="s">
        <v>266</v>
      </c>
      <c r="F1310" s="29">
        <f t="shared" si="121"/>
        <v>1</v>
      </c>
      <c r="G1310" s="29" t="s">
        <v>295</v>
      </c>
      <c r="H1310" s="29" t="s">
        <v>296</v>
      </c>
      <c r="I1310" s="29" t="s">
        <v>10875</v>
      </c>
      <c r="J1310" s="29" t="s">
        <v>2407</v>
      </c>
      <c r="L1310" s="29" t="s">
        <v>312</v>
      </c>
      <c r="M1310" s="29">
        <f>IF(L1310="비해당","-",VLOOKUP(G1310,자격증backdata!A:E,3,0))</f>
        <v>1</v>
      </c>
      <c r="N1310" s="29" t="str">
        <f>IF(L1310="비해당","-",VLOOKUP(G1310,자격증backdata!A:E,5,0))</f>
        <v>한국사</v>
      </c>
      <c r="O1310" s="29">
        <f>IF(L1310="비해당","-",IF(M1310=1,VLOOKUP(G1310,자격증backdata!A:E,4,0),0))</f>
        <v>5</v>
      </c>
      <c r="P1310" s="29">
        <f t="shared" si="122"/>
        <v>5</v>
      </c>
      <c r="Q1310" s="29">
        <f t="shared" si="123"/>
        <v>5</v>
      </c>
      <c r="R1310" s="29">
        <f t="shared" si="124"/>
        <v>10</v>
      </c>
      <c r="S1310" s="29">
        <f t="shared" si="125"/>
        <v>0</v>
      </c>
    </row>
    <row r="1311" spans="1:19" ht="39.950000000000003" customHeight="1" x14ac:dyDescent="0.3">
      <c r="A1311" s="29">
        <f t="shared" si="120"/>
        <v>810</v>
      </c>
      <c r="B1311" s="29" t="s">
        <v>10868</v>
      </c>
      <c r="C1311" s="29" t="s">
        <v>10869</v>
      </c>
      <c r="D1311" s="4" t="s">
        <v>265</v>
      </c>
      <c r="E1311" s="30" t="s">
        <v>266</v>
      </c>
      <c r="F1311" s="29">
        <f t="shared" si="121"/>
        <v>2</v>
      </c>
      <c r="G1311" s="29" t="s">
        <v>1500</v>
      </c>
      <c r="H1311" s="29" t="s">
        <v>367</v>
      </c>
      <c r="I1311" s="29" t="s">
        <v>10876</v>
      </c>
      <c r="J1311" s="29" t="s">
        <v>6265</v>
      </c>
      <c r="L1311" s="29" t="s">
        <v>312</v>
      </c>
      <c r="M1311" s="29">
        <f>IF(L1311="비해당","-",VLOOKUP(G1311,자격증backdata!A:E,3,0))</f>
        <v>1</v>
      </c>
      <c r="N1311" s="29" t="str">
        <f>IF(L1311="비해당","-",VLOOKUP(G1311,자격증backdata!A:E,5,0))</f>
        <v>국가기술</v>
      </c>
      <c r="O1311" s="29">
        <f>IF(L1311="비해당","-",IF(M1311=1,VLOOKUP(G1311,자격증backdata!A:E,4,0),0))</f>
        <v>5</v>
      </c>
      <c r="P1311" s="29">
        <f t="shared" si="122"/>
        <v>5</v>
      </c>
      <c r="Q1311" s="29">
        <f t="shared" si="123"/>
        <v>5</v>
      </c>
      <c r="R1311" s="29">
        <f t="shared" si="124"/>
        <v>10</v>
      </c>
      <c r="S1311" s="29">
        <f t="shared" si="125"/>
        <v>0</v>
      </c>
    </row>
    <row r="1312" spans="1:19" ht="39.950000000000003" customHeight="1" x14ac:dyDescent="0.3">
      <c r="A1312" s="4">
        <f t="shared" si="120"/>
        <v>811</v>
      </c>
      <c r="B1312" s="4" t="s">
        <v>10889</v>
      </c>
      <c r="C1312" s="4" t="s">
        <v>10890</v>
      </c>
      <c r="D1312" s="4" t="s">
        <v>265</v>
      </c>
      <c r="E1312" s="28" t="s">
        <v>266</v>
      </c>
      <c r="F1312" s="4">
        <f t="shared" si="121"/>
        <v>1</v>
      </c>
      <c r="G1312" s="4" t="s">
        <v>11687</v>
      </c>
      <c r="H1312" s="4" t="s">
        <v>277</v>
      </c>
      <c r="I1312" s="4" t="s">
        <v>277</v>
      </c>
      <c r="J1312" s="4" t="s">
        <v>277</v>
      </c>
      <c r="L1312" s="4" t="s">
        <v>312</v>
      </c>
      <c r="M1312" s="4">
        <f>IF(L1312="비해당","-",VLOOKUP(G1312,자격증backdata!A:E,3,0))</f>
        <v>0</v>
      </c>
      <c r="N1312" s="4" t="str">
        <f>IF(L1312="비해당","-",VLOOKUP(G1312,자격증backdata!A:E,5,0))</f>
        <v>-</v>
      </c>
      <c r="O1312" s="4">
        <f>IF(L1312="비해당","-",IF(M1312=1,VLOOKUP(G1312,자격증backdata!A:E,4,0),0))</f>
        <v>0</v>
      </c>
      <c r="P1312" s="4">
        <f t="shared" si="122"/>
        <v>0</v>
      </c>
      <c r="Q1312" s="4">
        <f t="shared" si="123"/>
        <v>0</v>
      </c>
      <c r="R1312" s="4">
        <f t="shared" si="124"/>
        <v>0</v>
      </c>
      <c r="S1312" s="4">
        <f t="shared" si="125"/>
        <v>0</v>
      </c>
    </row>
    <row r="1313" spans="1:19" ht="39.950000000000003" customHeight="1" x14ac:dyDescent="0.3">
      <c r="A1313" s="29">
        <f t="shared" si="120"/>
        <v>812</v>
      </c>
      <c r="B1313" s="29" t="s">
        <v>10914</v>
      </c>
      <c r="C1313" s="29" t="s">
        <v>10915</v>
      </c>
      <c r="D1313" s="4" t="s">
        <v>265</v>
      </c>
      <c r="E1313" s="30" t="s">
        <v>266</v>
      </c>
      <c r="F1313" s="29">
        <f t="shared" si="121"/>
        <v>1</v>
      </c>
      <c r="G1313" s="29" t="s">
        <v>2926</v>
      </c>
      <c r="H1313" s="29" t="s">
        <v>648</v>
      </c>
      <c r="I1313" s="29" t="s">
        <v>10920</v>
      </c>
      <c r="J1313" s="29" t="s">
        <v>2928</v>
      </c>
      <c r="L1313" s="29" t="s">
        <v>312</v>
      </c>
      <c r="M1313" s="29">
        <f>IF(L1313="비해당","-",VLOOKUP(G1313,자격증backdata!A:E,3,0))</f>
        <v>0</v>
      </c>
      <c r="N1313" s="29" t="str">
        <f>IF(L1313="비해당","-",VLOOKUP(G1313,자격증backdata!A:E,5,0))</f>
        <v>-</v>
      </c>
      <c r="O1313" s="29">
        <f>IF(L1313="비해당","-",IF(M1313=1,VLOOKUP(G1313,자격증backdata!A:E,4,0),0))</f>
        <v>0</v>
      </c>
      <c r="P1313" s="29">
        <f t="shared" si="122"/>
        <v>0</v>
      </c>
      <c r="Q1313" s="29">
        <f t="shared" si="123"/>
        <v>0</v>
      </c>
      <c r="R1313" s="29">
        <f t="shared" si="124"/>
        <v>0</v>
      </c>
      <c r="S1313" s="29">
        <f t="shared" si="125"/>
        <v>0</v>
      </c>
    </row>
    <row r="1314" spans="1:19" ht="39.950000000000003" customHeight="1" x14ac:dyDescent="0.3">
      <c r="A1314" s="4">
        <f t="shared" si="120"/>
        <v>813</v>
      </c>
      <c r="B1314" s="4" t="s">
        <v>10931</v>
      </c>
      <c r="C1314" s="4" t="s">
        <v>6881</v>
      </c>
      <c r="D1314" s="4" t="s">
        <v>265</v>
      </c>
      <c r="E1314" s="28" t="s">
        <v>266</v>
      </c>
      <c r="F1314" s="4">
        <f t="shared" si="121"/>
        <v>1</v>
      </c>
      <c r="G1314" s="4" t="s">
        <v>458</v>
      </c>
      <c r="H1314" s="4" t="s">
        <v>459</v>
      </c>
      <c r="I1314" s="4" t="s">
        <v>10938</v>
      </c>
      <c r="J1314" s="4" t="s">
        <v>805</v>
      </c>
      <c r="L1314" s="4" t="s">
        <v>312</v>
      </c>
      <c r="M1314" s="4">
        <f>IF(L1314="비해당","-",VLOOKUP(G1314,자격증backdata!A:E,3,0))</f>
        <v>1</v>
      </c>
      <c r="N1314" s="4" t="str">
        <f>IF(L1314="비해당","-",VLOOKUP(G1314,자격증backdata!A:E,5,0))</f>
        <v>국가기술</v>
      </c>
      <c r="O1314" s="4">
        <f>IF(L1314="비해당","-",IF(M1314=1,VLOOKUP(G1314,자격증backdata!A:E,4,0),0))</f>
        <v>5</v>
      </c>
      <c r="P1314" s="4">
        <f t="shared" si="122"/>
        <v>5</v>
      </c>
      <c r="Q1314" s="4">
        <f t="shared" si="123"/>
        <v>5</v>
      </c>
      <c r="R1314" s="4">
        <f t="shared" si="124"/>
        <v>10</v>
      </c>
      <c r="S1314" s="4">
        <f t="shared" si="125"/>
        <v>0</v>
      </c>
    </row>
    <row r="1315" spans="1:19" ht="39.950000000000003" customHeight="1" x14ac:dyDescent="0.3">
      <c r="A1315" s="4">
        <f t="shared" si="120"/>
        <v>813</v>
      </c>
      <c r="B1315" s="4" t="s">
        <v>10931</v>
      </c>
      <c r="C1315" s="4" t="s">
        <v>6881</v>
      </c>
      <c r="D1315" s="4" t="s">
        <v>265</v>
      </c>
      <c r="E1315" s="28" t="s">
        <v>266</v>
      </c>
      <c r="F1315" s="4">
        <f t="shared" si="121"/>
        <v>2</v>
      </c>
      <c r="G1315" s="4" t="s">
        <v>295</v>
      </c>
      <c r="H1315" s="4" t="s">
        <v>296</v>
      </c>
      <c r="I1315" s="4" t="s">
        <v>10939</v>
      </c>
      <c r="J1315" s="4" t="s">
        <v>294</v>
      </c>
      <c r="L1315" s="4" t="s">
        <v>312</v>
      </c>
      <c r="M1315" s="4">
        <f>IF(L1315="비해당","-",VLOOKUP(G1315,자격증backdata!A:E,3,0))</f>
        <v>1</v>
      </c>
      <c r="N1315" s="4" t="str">
        <f>IF(L1315="비해당","-",VLOOKUP(G1315,자격증backdata!A:E,5,0))</f>
        <v>한국사</v>
      </c>
      <c r="O1315" s="4">
        <f>IF(L1315="비해당","-",IF(M1315=1,VLOOKUP(G1315,자격증backdata!A:E,4,0),0))</f>
        <v>5</v>
      </c>
      <c r="P1315" s="4">
        <f t="shared" si="122"/>
        <v>5</v>
      </c>
      <c r="Q1315" s="4">
        <f t="shared" si="123"/>
        <v>5</v>
      </c>
      <c r="R1315" s="4">
        <f t="shared" si="124"/>
        <v>10</v>
      </c>
      <c r="S1315" s="4">
        <f t="shared" si="125"/>
        <v>0</v>
      </c>
    </row>
    <row r="1316" spans="1:19" ht="39.950000000000003" customHeight="1" x14ac:dyDescent="0.3">
      <c r="A1316" s="29">
        <f t="shared" si="120"/>
        <v>814</v>
      </c>
      <c r="B1316" s="29" t="s">
        <v>10963</v>
      </c>
      <c r="C1316" s="29" t="s">
        <v>10964</v>
      </c>
      <c r="D1316" s="4" t="s">
        <v>265</v>
      </c>
      <c r="E1316" s="30" t="s">
        <v>266</v>
      </c>
      <c r="F1316" s="29">
        <f t="shared" si="121"/>
        <v>1</v>
      </c>
      <c r="G1316" s="29" t="s">
        <v>3856</v>
      </c>
      <c r="H1316" s="29" t="s">
        <v>292</v>
      </c>
      <c r="I1316" s="29" t="s">
        <v>10983</v>
      </c>
      <c r="J1316" s="29" t="s">
        <v>4061</v>
      </c>
      <c r="L1316" s="29" t="s">
        <v>312</v>
      </c>
      <c r="M1316" s="29">
        <f>IF(L1316="비해당","-",VLOOKUP(G1316,자격증backdata!A:E,3,0))</f>
        <v>0</v>
      </c>
      <c r="N1316" s="29" t="str">
        <f>IF(L1316="비해당","-",VLOOKUP(G1316,자격증backdata!A:E,5,0))</f>
        <v>-</v>
      </c>
      <c r="O1316" s="29">
        <f>IF(L1316="비해당","-",IF(M1316=1,VLOOKUP(G1316,자격증backdata!A:E,4,0),0))</f>
        <v>0</v>
      </c>
      <c r="P1316" s="29">
        <f t="shared" si="122"/>
        <v>0</v>
      </c>
      <c r="Q1316" s="29">
        <f t="shared" si="123"/>
        <v>0</v>
      </c>
      <c r="R1316" s="29">
        <f t="shared" si="124"/>
        <v>0</v>
      </c>
      <c r="S1316" s="29">
        <f t="shared" si="125"/>
        <v>0</v>
      </c>
    </row>
    <row r="1317" spans="1:19" ht="39.950000000000003" customHeight="1" x14ac:dyDescent="0.3">
      <c r="A1317" s="4">
        <f t="shared" si="120"/>
        <v>815</v>
      </c>
      <c r="B1317" s="4" t="s">
        <v>10984</v>
      </c>
      <c r="C1317" s="4" t="s">
        <v>10985</v>
      </c>
      <c r="D1317" s="4" t="s">
        <v>265</v>
      </c>
      <c r="E1317" s="28" t="s">
        <v>266</v>
      </c>
      <c r="F1317" s="4">
        <f t="shared" si="121"/>
        <v>1</v>
      </c>
      <c r="G1317" s="4" t="s">
        <v>295</v>
      </c>
      <c r="H1317" s="4" t="s">
        <v>296</v>
      </c>
      <c r="I1317" s="4" t="s">
        <v>10992</v>
      </c>
      <c r="J1317" s="4" t="s">
        <v>294</v>
      </c>
      <c r="L1317" s="4" t="s">
        <v>312</v>
      </c>
      <c r="M1317" s="4">
        <f>IF(L1317="비해당","-",VLOOKUP(G1317,자격증backdata!A:E,3,0))</f>
        <v>1</v>
      </c>
      <c r="N1317" s="4" t="str">
        <f>IF(L1317="비해당","-",VLOOKUP(G1317,자격증backdata!A:E,5,0))</f>
        <v>한국사</v>
      </c>
      <c r="O1317" s="4">
        <f>IF(L1317="비해당","-",IF(M1317=1,VLOOKUP(G1317,자격증backdata!A:E,4,0),0))</f>
        <v>5</v>
      </c>
      <c r="P1317" s="4">
        <f t="shared" si="122"/>
        <v>5</v>
      </c>
      <c r="Q1317" s="4">
        <f t="shared" si="123"/>
        <v>5</v>
      </c>
      <c r="R1317" s="4">
        <f t="shared" si="124"/>
        <v>10</v>
      </c>
      <c r="S1317" s="4">
        <f t="shared" si="125"/>
        <v>0</v>
      </c>
    </row>
    <row r="1318" spans="1:19" ht="39.950000000000003" customHeight="1" x14ac:dyDescent="0.3">
      <c r="A1318" s="4">
        <f t="shared" si="120"/>
        <v>815</v>
      </c>
      <c r="B1318" s="4" t="s">
        <v>10984</v>
      </c>
      <c r="C1318" s="4" t="s">
        <v>10985</v>
      </c>
      <c r="D1318" s="4" t="s">
        <v>265</v>
      </c>
      <c r="E1318" s="28" t="s">
        <v>266</v>
      </c>
      <c r="F1318" s="4">
        <f t="shared" si="121"/>
        <v>2</v>
      </c>
      <c r="G1318" s="4" t="s">
        <v>458</v>
      </c>
      <c r="H1318" s="4" t="s">
        <v>459</v>
      </c>
      <c r="I1318" s="4" t="s">
        <v>10993</v>
      </c>
      <c r="J1318" s="4" t="s">
        <v>1235</v>
      </c>
      <c r="L1318" s="4" t="s">
        <v>312</v>
      </c>
      <c r="M1318" s="4">
        <f>IF(L1318="비해당","-",VLOOKUP(G1318,자격증backdata!A:E,3,0))</f>
        <v>1</v>
      </c>
      <c r="N1318" s="4" t="str">
        <f>IF(L1318="비해당","-",VLOOKUP(G1318,자격증backdata!A:E,5,0))</f>
        <v>국가기술</v>
      </c>
      <c r="O1318" s="4">
        <f>IF(L1318="비해당","-",IF(M1318=1,VLOOKUP(G1318,자격증backdata!A:E,4,0),0))</f>
        <v>5</v>
      </c>
      <c r="P1318" s="4">
        <f t="shared" si="122"/>
        <v>5</v>
      </c>
      <c r="Q1318" s="4">
        <f t="shared" si="123"/>
        <v>5</v>
      </c>
      <c r="R1318" s="4">
        <f t="shared" si="124"/>
        <v>10</v>
      </c>
      <c r="S1318" s="4">
        <f t="shared" si="125"/>
        <v>0</v>
      </c>
    </row>
    <row r="1319" spans="1:19" ht="39.950000000000003" customHeight="1" x14ac:dyDescent="0.3">
      <c r="A1319" s="29">
        <f t="shared" si="120"/>
        <v>816</v>
      </c>
      <c r="B1319" s="29" t="s">
        <v>10994</v>
      </c>
      <c r="C1319" s="29" t="s">
        <v>10995</v>
      </c>
      <c r="D1319" s="4" t="s">
        <v>265</v>
      </c>
      <c r="E1319" s="30" t="s">
        <v>266</v>
      </c>
      <c r="F1319" s="29">
        <f t="shared" si="121"/>
        <v>1</v>
      </c>
      <c r="G1319" s="29" t="s">
        <v>568</v>
      </c>
      <c r="H1319" s="29" t="s">
        <v>459</v>
      </c>
      <c r="I1319" s="29" t="s">
        <v>11000</v>
      </c>
      <c r="J1319" s="29" t="s">
        <v>6172</v>
      </c>
      <c r="L1319" s="29" t="s">
        <v>312</v>
      </c>
      <c r="M1319" s="29">
        <f>IF(L1319="비해당","-",VLOOKUP(G1319,자격증backdata!A:E,3,0))</f>
        <v>1</v>
      </c>
      <c r="N1319" s="29" t="str">
        <f>IF(L1319="비해당","-",VLOOKUP(G1319,자격증backdata!A:E,5,0))</f>
        <v>국가기술</v>
      </c>
      <c r="O1319" s="29">
        <f>IF(L1319="비해당","-",IF(M1319=1,VLOOKUP(G1319,자격증backdata!A:E,4,0),0))</f>
        <v>3</v>
      </c>
      <c r="P1319" s="29">
        <f t="shared" si="122"/>
        <v>0</v>
      </c>
      <c r="Q1319" s="29">
        <f t="shared" si="123"/>
        <v>3</v>
      </c>
      <c r="R1319" s="29">
        <f t="shared" si="124"/>
        <v>3</v>
      </c>
      <c r="S1319" s="29">
        <f t="shared" si="125"/>
        <v>0</v>
      </c>
    </row>
    <row r="1320" spans="1:19" ht="39.950000000000003" customHeight="1" x14ac:dyDescent="0.3">
      <c r="A1320" s="4">
        <f t="shared" si="120"/>
        <v>817</v>
      </c>
      <c r="B1320" s="4" t="s">
        <v>11009</v>
      </c>
      <c r="C1320" s="4" t="s">
        <v>11010</v>
      </c>
      <c r="D1320" s="4" t="s">
        <v>265</v>
      </c>
      <c r="E1320" s="28" t="s">
        <v>266</v>
      </c>
      <c r="F1320" s="4">
        <f t="shared" si="121"/>
        <v>1</v>
      </c>
      <c r="G1320" s="4" t="s">
        <v>568</v>
      </c>
      <c r="H1320" s="4" t="s">
        <v>459</v>
      </c>
      <c r="I1320" s="4" t="s">
        <v>11016</v>
      </c>
      <c r="J1320" s="4" t="s">
        <v>11017</v>
      </c>
      <c r="L1320" s="4" t="s">
        <v>312</v>
      </c>
      <c r="M1320" s="4">
        <f>IF(L1320="비해당","-",VLOOKUP(G1320,자격증backdata!A:E,3,0))</f>
        <v>1</v>
      </c>
      <c r="N1320" s="4" t="str">
        <f>IF(L1320="비해당","-",VLOOKUP(G1320,자격증backdata!A:E,5,0))</f>
        <v>국가기술</v>
      </c>
      <c r="O1320" s="4">
        <f>IF(L1320="비해당","-",IF(M1320=1,VLOOKUP(G1320,자격증backdata!A:E,4,0),0))</f>
        <v>3</v>
      </c>
      <c r="P1320" s="4">
        <f t="shared" si="122"/>
        <v>0</v>
      </c>
      <c r="Q1320" s="4">
        <f t="shared" si="123"/>
        <v>5</v>
      </c>
      <c r="R1320" s="4">
        <f t="shared" si="124"/>
        <v>5</v>
      </c>
      <c r="S1320" s="4">
        <f t="shared" si="125"/>
        <v>0</v>
      </c>
    </row>
    <row r="1321" spans="1:19" ht="39.950000000000003" customHeight="1" x14ac:dyDescent="0.3">
      <c r="A1321" s="4">
        <f t="shared" si="120"/>
        <v>817</v>
      </c>
      <c r="B1321" s="4" t="s">
        <v>11009</v>
      </c>
      <c r="C1321" s="4" t="s">
        <v>11010</v>
      </c>
      <c r="D1321" s="4" t="s">
        <v>265</v>
      </c>
      <c r="E1321" s="28" t="s">
        <v>266</v>
      </c>
      <c r="F1321" s="4">
        <f t="shared" si="121"/>
        <v>2</v>
      </c>
      <c r="G1321" s="4" t="s">
        <v>291</v>
      </c>
      <c r="H1321" s="4" t="s">
        <v>292</v>
      </c>
      <c r="I1321" s="4" t="s">
        <v>11018</v>
      </c>
      <c r="J1321" s="4" t="s">
        <v>8840</v>
      </c>
      <c r="L1321" s="4" t="s">
        <v>312</v>
      </c>
      <c r="M1321" s="4">
        <f>IF(L1321="비해당","-",VLOOKUP(G1321,자격증backdata!A:E,3,0))</f>
        <v>1</v>
      </c>
      <c r="N1321" s="4" t="str">
        <f>IF(L1321="비해당","-",VLOOKUP(G1321,자격증backdata!A:E,5,0))</f>
        <v>국가기술</v>
      </c>
      <c r="O1321" s="4">
        <f>IF(L1321="비해당","-",IF(M1321=1,VLOOKUP(G1321,자격증backdata!A:E,4,0),0))</f>
        <v>5</v>
      </c>
      <c r="P1321" s="4">
        <f t="shared" si="122"/>
        <v>0</v>
      </c>
      <c r="Q1321" s="4">
        <f t="shared" si="123"/>
        <v>5</v>
      </c>
      <c r="R1321" s="4">
        <f t="shared" si="124"/>
        <v>5</v>
      </c>
      <c r="S1321" s="4">
        <f t="shared" si="125"/>
        <v>0</v>
      </c>
    </row>
    <row r="1322" spans="1:19" ht="39.950000000000003" customHeight="1" x14ac:dyDescent="0.3">
      <c r="A1322" s="29">
        <f t="shared" si="120"/>
        <v>818</v>
      </c>
      <c r="B1322" s="29" t="s">
        <v>11031</v>
      </c>
      <c r="C1322" s="29" t="s">
        <v>11032</v>
      </c>
      <c r="D1322" s="4" t="s">
        <v>265</v>
      </c>
      <c r="E1322" s="30" t="s">
        <v>266</v>
      </c>
      <c r="F1322" s="29">
        <f t="shared" si="121"/>
        <v>1</v>
      </c>
      <c r="G1322" s="29" t="s">
        <v>11039</v>
      </c>
      <c r="H1322" s="29" t="s">
        <v>367</v>
      </c>
      <c r="I1322" s="29" t="s">
        <v>11040</v>
      </c>
      <c r="J1322" s="29" t="s">
        <v>802</v>
      </c>
      <c r="L1322" s="29" t="s">
        <v>312</v>
      </c>
      <c r="M1322" s="29">
        <f>IF(L1322="비해당","-",VLOOKUP(G1322,자격증backdata!A:E,3,0))</f>
        <v>0</v>
      </c>
      <c r="N1322" s="29" t="str">
        <f>IF(L1322="비해당","-",VLOOKUP(G1322,자격증backdata!A:E,5,0))</f>
        <v>-</v>
      </c>
      <c r="O1322" s="29">
        <f>IF(L1322="비해당","-",IF(M1322=1,VLOOKUP(G1322,자격증backdata!A:E,4,0),0))</f>
        <v>0</v>
      </c>
      <c r="P1322" s="29">
        <f t="shared" si="122"/>
        <v>0</v>
      </c>
      <c r="Q1322" s="29">
        <f t="shared" si="123"/>
        <v>0</v>
      </c>
      <c r="R1322" s="29">
        <f t="shared" si="124"/>
        <v>0</v>
      </c>
      <c r="S1322" s="29">
        <f t="shared" si="125"/>
        <v>0</v>
      </c>
    </row>
    <row r="1323" spans="1:19" ht="39.950000000000003" customHeight="1" x14ac:dyDescent="0.3">
      <c r="A1323" s="29">
        <f t="shared" si="120"/>
        <v>818</v>
      </c>
      <c r="B1323" s="29" t="s">
        <v>11031</v>
      </c>
      <c r="C1323" s="29" t="s">
        <v>11032</v>
      </c>
      <c r="D1323" s="4" t="s">
        <v>265</v>
      </c>
      <c r="E1323" s="30" t="s">
        <v>266</v>
      </c>
      <c r="F1323" s="29">
        <f t="shared" si="121"/>
        <v>2</v>
      </c>
      <c r="G1323" s="29" t="s">
        <v>3028</v>
      </c>
      <c r="H1323" s="29" t="s">
        <v>2392</v>
      </c>
      <c r="I1323" s="29" t="s">
        <v>277</v>
      </c>
      <c r="J1323" s="29" t="s">
        <v>11041</v>
      </c>
      <c r="L1323" s="29" t="s">
        <v>312</v>
      </c>
      <c r="M1323" s="29">
        <f>IF(L1323="비해당","-",VLOOKUP(G1323,자격증backdata!A:E,3,0))</f>
        <v>0</v>
      </c>
      <c r="N1323" s="29" t="str">
        <f>IF(L1323="비해당","-",VLOOKUP(G1323,자격증backdata!A:E,5,0))</f>
        <v>-</v>
      </c>
      <c r="O1323" s="29">
        <f>IF(L1323="비해당","-",IF(M1323=1,VLOOKUP(G1323,자격증backdata!A:E,4,0),0))</f>
        <v>0</v>
      </c>
      <c r="P1323" s="29">
        <f t="shared" si="122"/>
        <v>0</v>
      </c>
      <c r="Q1323" s="29">
        <f t="shared" si="123"/>
        <v>0</v>
      </c>
      <c r="R1323" s="29">
        <f t="shared" si="124"/>
        <v>0</v>
      </c>
      <c r="S1323" s="29">
        <f t="shared" si="125"/>
        <v>0</v>
      </c>
    </row>
    <row r="1324" spans="1:19" ht="39.950000000000003" customHeight="1" x14ac:dyDescent="0.3">
      <c r="A1324" s="4">
        <f t="shared" si="120"/>
        <v>819</v>
      </c>
      <c r="B1324" s="4" t="s">
        <v>11052</v>
      </c>
      <c r="C1324" s="4" t="s">
        <v>11053</v>
      </c>
      <c r="D1324" s="4" t="s">
        <v>265</v>
      </c>
      <c r="E1324" s="28" t="s">
        <v>266</v>
      </c>
      <c r="F1324" s="4">
        <f t="shared" si="121"/>
        <v>1</v>
      </c>
      <c r="G1324" s="4" t="s">
        <v>2533</v>
      </c>
      <c r="H1324" s="4" t="s">
        <v>367</v>
      </c>
      <c r="I1324" s="4" t="s">
        <v>11059</v>
      </c>
      <c r="J1324" s="4" t="s">
        <v>2535</v>
      </c>
      <c r="L1324" s="4" t="s">
        <v>312</v>
      </c>
      <c r="M1324" s="4">
        <f>IF(L1324="비해당","-",VLOOKUP(G1324,자격증backdata!A:E,3,0))</f>
        <v>1</v>
      </c>
      <c r="N1324" s="4" t="str">
        <f>IF(L1324="비해당","-",VLOOKUP(G1324,자격증backdata!A:E,5,0))</f>
        <v>국가기술</v>
      </c>
      <c r="O1324" s="4">
        <f>IF(L1324="비해당","-",IF(M1324=1,VLOOKUP(G1324,자격증backdata!A:E,4,0),0))</f>
        <v>5</v>
      </c>
      <c r="P1324" s="4">
        <f t="shared" si="122"/>
        <v>3</v>
      </c>
      <c r="Q1324" s="4">
        <f t="shared" si="123"/>
        <v>5</v>
      </c>
      <c r="R1324" s="4">
        <f t="shared" si="124"/>
        <v>8</v>
      </c>
      <c r="S1324" s="4">
        <f t="shared" si="125"/>
        <v>0</v>
      </c>
    </row>
    <row r="1325" spans="1:19" ht="39.950000000000003" customHeight="1" x14ac:dyDescent="0.3">
      <c r="A1325" s="4">
        <f t="shared" si="120"/>
        <v>819</v>
      </c>
      <c r="B1325" s="4" t="s">
        <v>11052</v>
      </c>
      <c r="C1325" s="4" t="s">
        <v>11053</v>
      </c>
      <c r="D1325" s="4" t="s">
        <v>265</v>
      </c>
      <c r="E1325" s="28" t="s">
        <v>266</v>
      </c>
      <c r="F1325" s="4">
        <f t="shared" si="121"/>
        <v>2</v>
      </c>
      <c r="G1325" s="4" t="s">
        <v>803</v>
      </c>
      <c r="H1325" s="4" t="s">
        <v>296</v>
      </c>
      <c r="I1325" s="4" t="s">
        <v>11060</v>
      </c>
      <c r="J1325" s="4" t="s">
        <v>805</v>
      </c>
      <c r="L1325" s="4" t="s">
        <v>312</v>
      </c>
      <c r="M1325" s="4">
        <f>IF(L1325="비해당","-",VLOOKUP(G1325,자격증backdata!A:E,3,0))</f>
        <v>1</v>
      </c>
      <c r="N1325" s="4" t="str">
        <f>IF(L1325="비해당","-",VLOOKUP(G1325,자격증backdata!A:E,5,0))</f>
        <v>한국사</v>
      </c>
      <c r="O1325" s="4">
        <f>IF(L1325="비해당","-",IF(M1325=1,VLOOKUP(G1325,자격증backdata!A:E,4,0),0))</f>
        <v>3</v>
      </c>
      <c r="P1325" s="4">
        <f t="shared" si="122"/>
        <v>3</v>
      </c>
      <c r="Q1325" s="4">
        <f t="shared" si="123"/>
        <v>5</v>
      </c>
      <c r="R1325" s="4">
        <f t="shared" si="124"/>
        <v>8</v>
      </c>
      <c r="S1325" s="4">
        <f t="shared" si="125"/>
        <v>0</v>
      </c>
    </row>
    <row r="1326" spans="1:19" ht="39.950000000000003" customHeight="1" x14ac:dyDescent="0.3">
      <c r="A1326" s="29">
        <f t="shared" si="120"/>
        <v>820</v>
      </c>
      <c r="B1326" s="29" t="s">
        <v>11069</v>
      </c>
      <c r="C1326" s="29" t="s">
        <v>11070</v>
      </c>
      <c r="D1326" s="4" t="s">
        <v>265</v>
      </c>
      <c r="E1326" s="30" t="s">
        <v>266</v>
      </c>
      <c r="F1326" s="29">
        <f t="shared" si="121"/>
        <v>1</v>
      </c>
      <c r="G1326" s="29" t="s">
        <v>295</v>
      </c>
      <c r="H1326" s="29" t="s">
        <v>296</v>
      </c>
      <c r="I1326" s="29" t="s">
        <v>11076</v>
      </c>
      <c r="J1326" s="29" t="s">
        <v>2617</v>
      </c>
      <c r="L1326" s="29" t="s">
        <v>312</v>
      </c>
      <c r="M1326" s="29">
        <f>IF(L1326="비해당","-",VLOOKUP(G1326,자격증backdata!A:E,3,0))</f>
        <v>1</v>
      </c>
      <c r="N1326" s="29" t="str">
        <f>IF(L1326="비해당","-",VLOOKUP(G1326,자격증backdata!A:E,5,0))</f>
        <v>한국사</v>
      </c>
      <c r="O1326" s="29">
        <f>IF(L1326="비해당","-",IF(M1326=1,VLOOKUP(G1326,자격증backdata!A:E,4,0),0))</f>
        <v>5</v>
      </c>
      <c r="P1326" s="29">
        <f t="shared" si="122"/>
        <v>5</v>
      </c>
      <c r="Q1326" s="29">
        <f t="shared" si="123"/>
        <v>5</v>
      </c>
      <c r="R1326" s="29">
        <f t="shared" si="124"/>
        <v>10</v>
      </c>
      <c r="S1326" s="29">
        <f t="shared" si="125"/>
        <v>0</v>
      </c>
    </row>
    <row r="1327" spans="1:19" ht="39.950000000000003" customHeight="1" x14ac:dyDescent="0.3">
      <c r="A1327" s="29">
        <f t="shared" si="120"/>
        <v>820</v>
      </c>
      <c r="B1327" s="29" t="s">
        <v>11069</v>
      </c>
      <c r="C1327" s="29" t="s">
        <v>11070</v>
      </c>
      <c r="D1327" s="4" t="s">
        <v>265</v>
      </c>
      <c r="E1327" s="30" t="s">
        <v>266</v>
      </c>
      <c r="F1327" s="29">
        <f t="shared" si="121"/>
        <v>2</v>
      </c>
      <c r="G1327" s="29" t="s">
        <v>291</v>
      </c>
      <c r="H1327" s="29" t="s">
        <v>292</v>
      </c>
      <c r="I1327" s="29" t="s">
        <v>11077</v>
      </c>
      <c r="J1327" s="29" t="s">
        <v>8891</v>
      </c>
      <c r="L1327" s="29" t="s">
        <v>312</v>
      </c>
      <c r="M1327" s="29">
        <f>IF(L1327="비해당","-",VLOOKUP(G1327,자격증backdata!A:E,3,0))</f>
        <v>1</v>
      </c>
      <c r="N1327" s="29" t="str">
        <f>IF(L1327="비해당","-",VLOOKUP(G1327,자격증backdata!A:E,5,0))</f>
        <v>국가기술</v>
      </c>
      <c r="O1327" s="29">
        <f>IF(L1327="비해당","-",IF(M1327=1,VLOOKUP(G1327,자격증backdata!A:E,4,0),0))</f>
        <v>5</v>
      </c>
      <c r="P1327" s="29">
        <f t="shared" si="122"/>
        <v>5</v>
      </c>
      <c r="Q1327" s="29">
        <f t="shared" si="123"/>
        <v>5</v>
      </c>
      <c r="R1327" s="29">
        <f t="shared" si="124"/>
        <v>10</v>
      </c>
      <c r="S1327" s="29">
        <f t="shared" si="125"/>
        <v>0</v>
      </c>
    </row>
    <row r="1328" spans="1:19" ht="39.950000000000003" customHeight="1" x14ac:dyDescent="0.3">
      <c r="A1328" s="4">
        <f t="shared" si="120"/>
        <v>821</v>
      </c>
      <c r="B1328" s="4" t="s">
        <v>11087</v>
      </c>
      <c r="C1328" s="4" t="s">
        <v>11088</v>
      </c>
      <c r="D1328" s="4" t="s">
        <v>265</v>
      </c>
      <c r="E1328" s="28" t="s">
        <v>266</v>
      </c>
      <c r="F1328" s="4">
        <f t="shared" si="121"/>
        <v>1</v>
      </c>
      <c r="G1328" s="4" t="s">
        <v>11687</v>
      </c>
      <c r="H1328" s="4" t="s">
        <v>277</v>
      </c>
      <c r="I1328" s="4" t="s">
        <v>277</v>
      </c>
      <c r="J1328" s="4" t="s">
        <v>277</v>
      </c>
      <c r="L1328" s="4" t="s">
        <v>312</v>
      </c>
      <c r="M1328" s="4">
        <f>IF(L1328="비해당","-",VLOOKUP(G1328,자격증backdata!A:E,3,0))</f>
        <v>0</v>
      </c>
      <c r="N1328" s="4" t="str">
        <f>IF(L1328="비해당","-",VLOOKUP(G1328,자격증backdata!A:E,5,0))</f>
        <v>-</v>
      </c>
      <c r="O1328" s="4">
        <f>IF(L1328="비해당","-",IF(M1328=1,VLOOKUP(G1328,자격증backdata!A:E,4,0),0))</f>
        <v>0</v>
      </c>
      <c r="P1328" s="4">
        <f t="shared" si="122"/>
        <v>0</v>
      </c>
      <c r="Q1328" s="4">
        <f t="shared" si="123"/>
        <v>0</v>
      </c>
      <c r="R1328" s="4">
        <f t="shared" si="124"/>
        <v>0</v>
      </c>
      <c r="S1328" s="4">
        <f t="shared" si="125"/>
        <v>0</v>
      </c>
    </row>
    <row r="1329" spans="1:19" ht="39.950000000000003" customHeight="1" x14ac:dyDescent="0.3">
      <c r="A1329" s="29">
        <f t="shared" si="120"/>
        <v>822</v>
      </c>
      <c r="B1329" s="29" t="s">
        <v>11129</v>
      </c>
      <c r="C1329" s="29" t="s">
        <v>11130</v>
      </c>
      <c r="D1329" s="4" t="s">
        <v>265</v>
      </c>
      <c r="E1329" s="30" t="s">
        <v>266</v>
      </c>
      <c r="F1329" s="29">
        <f t="shared" si="121"/>
        <v>1</v>
      </c>
      <c r="G1329" s="29" t="s">
        <v>2969</v>
      </c>
      <c r="H1329" s="29" t="s">
        <v>292</v>
      </c>
      <c r="I1329" s="29" t="s">
        <v>11135</v>
      </c>
      <c r="J1329" s="29" t="s">
        <v>1984</v>
      </c>
      <c r="L1329" s="29" t="s">
        <v>312</v>
      </c>
      <c r="M1329" s="29">
        <f>IF(L1329="비해당","-",VLOOKUP(G1329,자격증backdata!A:E,3,0))</f>
        <v>0</v>
      </c>
      <c r="N1329" s="29" t="str">
        <f>IF(L1329="비해당","-",VLOOKUP(G1329,자격증backdata!A:E,5,0))</f>
        <v>-</v>
      </c>
      <c r="O1329" s="29">
        <f>IF(L1329="비해당","-",IF(M1329=1,VLOOKUP(G1329,자격증backdata!A:E,4,0),0))</f>
        <v>0</v>
      </c>
      <c r="P1329" s="29">
        <f t="shared" si="122"/>
        <v>0</v>
      </c>
      <c r="Q1329" s="29">
        <f t="shared" si="123"/>
        <v>0</v>
      </c>
      <c r="R1329" s="29">
        <f t="shared" si="124"/>
        <v>0</v>
      </c>
      <c r="S1329" s="29">
        <f t="shared" si="125"/>
        <v>0</v>
      </c>
    </row>
    <row r="1330" spans="1:19" ht="39.950000000000003" customHeight="1" x14ac:dyDescent="0.3">
      <c r="A1330" s="4">
        <f t="shared" si="120"/>
        <v>823</v>
      </c>
      <c r="B1330" s="4" t="s">
        <v>11183</v>
      </c>
      <c r="C1330" s="4" t="s">
        <v>11184</v>
      </c>
      <c r="D1330" s="4" t="s">
        <v>265</v>
      </c>
      <c r="E1330" s="28" t="s">
        <v>266</v>
      </c>
      <c r="F1330" s="4">
        <f t="shared" si="121"/>
        <v>1</v>
      </c>
      <c r="G1330" s="4" t="s">
        <v>5086</v>
      </c>
      <c r="H1330" s="4" t="s">
        <v>11189</v>
      </c>
      <c r="I1330" s="4" t="s">
        <v>11190</v>
      </c>
      <c r="J1330" s="4" t="s">
        <v>11191</v>
      </c>
      <c r="L1330" s="4" t="s">
        <v>312</v>
      </c>
      <c r="M1330" s="4">
        <f>IF(L1330="비해당","-",VLOOKUP(G1330,자격증backdata!A:E,3,0))</f>
        <v>0</v>
      </c>
      <c r="N1330" s="4" t="str">
        <f>IF(L1330="비해당","-",VLOOKUP(G1330,자격증backdata!A:E,5,0))</f>
        <v>-</v>
      </c>
      <c r="O1330" s="4">
        <f>IF(L1330="비해당","-",IF(M1330=1,VLOOKUP(G1330,자격증backdata!A:E,4,0),0))</f>
        <v>0</v>
      </c>
      <c r="P1330" s="4">
        <f t="shared" si="122"/>
        <v>0</v>
      </c>
      <c r="Q1330" s="4">
        <f t="shared" si="123"/>
        <v>0</v>
      </c>
      <c r="R1330" s="4">
        <f t="shared" si="124"/>
        <v>0</v>
      </c>
      <c r="S1330" s="4">
        <f t="shared" si="125"/>
        <v>0</v>
      </c>
    </row>
    <row r="1331" spans="1:19" ht="39.950000000000003" customHeight="1" x14ac:dyDescent="0.3">
      <c r="A1331" s="4">
        <f t="shared" si="120"/>
        <v>823</v>
      </c>
      <c r="B1331" s="4" t="s">
        <v>11183</v>
      </c>
      <c r="C1331" s="4" t="s">
        <v>11184</v>
      </c>
      <c r="D1331" s="4" t="s">
        <v>265</v>
      </c>
      <c r="E1331" s="28" t="s">
        <v>266</v>
      </c>
      <c r="F1331" s="4">
        <f t="shared" si="121"/>
        <v>2</v>
      </c>
      <c r="G1331" s="4" t="s">
        <v>1555</v>
      </c>
      <c r="H1331" s="4" t="s">
        <v>459</v>
      </c>
      <c r="I1331" s="4" t="s">
        <v>11192</v>
      </c>
      <c r="J1331" s="4" t="s">
        <v>11193</v>
      </c>
      <c r="L1331" s="4" t="s">
        <v>312</v>
      </c>
      <c r="M1331" s="4">
        <f>IF(L1331="비해당","-",VLOOKUP(G1331,자격증backdata!A:E,3,0))</f>
        <v>0</v>
      </c>
      <c r="N1331" s="4" t="str">
        <f>IF(L1331="비해당","-",VLOOKUP(G1331,자격증backdata!A:E,5,0))</f>
        <v>-</v>
      </c>
      <c r="O1331" s="4">
        <f>IF(L1331="비해당","-",IF(M1331=1,VLOOKUP(G1331,자격증backdata!A:E,4,0),0))</f>
        <v>0</v>
      </c>
      <c r="P1331" s="4">
        <f t="shared" si="122"/>
        <v>0</v>
      </c>
      <c r="Q1331" s="4">
        <f t="shared" si="123"/>
        <v>0</v>
      </c>
      <c r="R1331" s="4">
        <f t="shared" si="124"/>
        <v>0</v>
      </c>
      <c r="S1331" s="4">
        <f t="shared" si="125"/>
        <v>0</v>
      </c>
    </row>
    <row r="1332" spans="1:19" ht="39.950000000000003" customHeight="1" x14ac:dyDescent="0.3">
      <c r="A1332" s="29">
        <f t="shared" si="120"/>
        <v>824</v>
      </c>
      <c r="B1332" s="29" t="s">
        <v>11204</v>
      </c>
      <c r="C1332" s="29" t="s">
        <v>11205</v>
      </c>
      <c r="D1332" s="4" t="s">
        <v>265</v>
      </c>
      <c r="E1332" s="30" t="s">
        <v>266</v>
      </c>
      <c r="F1332" s="29">
        <f t="shared" si="121"/>
        <v>1</v>
      </c>
      <c r="G1332" s="29" t="s">
        <v>458</v>
      </c>
      <c r="H1332" s="29" t="s">
        <v>459</v>
      </c>
      <c r="I1332" s="29" t="s">
        <v>11211</v>
      </c>
      <c r="J1332" s="29" t="s">
        <v>1341</v>
      </c>
      <c r="L1332" s="29" t="s">
        <v>312</v>
      </c>
      <c r="M1332" s="29">
        <f>IF(L1332="비해당","-",VLOOKUP(G1332,자격증backdata!A:E,3,0))</f>
        <v>1</v>
      </c>
      <c r="N1332" s="29" t="str">
        <f>IF(L1332="비해당","-",VLOOKUP(G1332,자격증backdata!A:E,5,0))</f>
        <v>국가기술</v>
      </c>
      <c r="O1332" s="29">
        <f>IF(L1332="비해당","-",IF(M1332=1,VLOOKUP(G1332,자격증backdata!A:E,4,0),0))</f>
        <v>5</v>
      </c>
      <c r="P1332" s="29">
        <f t="shared" si="122"/>
        <v>5</v>
      </c>
      <c r="Q1332" s="29">
        <f t="shared" si="123"/>
        <v>5</v>
      </c>
      <c r="R1332" s="29">
        <f t="shared" si="124"/>
        <v>10</v>
      </c>
      <c r="S1332" s="29">
        <f t="shared" si="125"/>
        <v>0</v>
      </c>
    </row>
    <row r="1333" spans="1:19" ht="39.950000000000003" customHeight="1" x14ac:dyDescent="0.3">
      <c r="A1333" s="29">
        <f t="shared" si="120"/>
        <v>824</v>
      </c>
      <c r="B1333" s="29" t="s">
        <v>11204</v>
      </c>
      <c r="C1333" s="29" t="s">
        <v>11205</v>
      </c>
      <c r="D1333" s="4" t="s">
        <v>265</v>
      </c>
      <c r="E1333" s="30" t="s">
        <v>266</v>
      </c>
      <c r="F1333" s="29">
        <f t="shared" si="121"/>
        <v>2</v>
      </c>
      <c r="G1333" s="29" t="s">
        <v>295</v>
      </c>
      <c r="H1333" s="29" t="s">
        <v>296</v>
      </c>
      <c r="I1333" s="29" t="s">
        <v>11212</v>
      </c>
      <c r="J1333" s="29" t="s">
        <v>1458</v>
      </c>
      <c r="L1333" s="29" t="s">
        <v>312</v>
      </c>
      <c r="M1333" s="29">
        <f>IF(L1333="비해당","-",VLOOKUP(G1333,자격증backdata!A:E,3,0))</f>
        <v>1</v>
      </c>
      <c r="N1333" s="29" t="str">
        <f>IF(L1333="비해당","-",VLOOKUP(G1333,자격증backdata!A:E,5,0))</f>
        <v>한국사</v>
      </c>
      <c r="O1333" s="29">
        <f>IF(L1333="비해당","-",IF(M1333=1,VLOOKUP(G1333,자격증backdata!A:E,4,0),0))</f>
        <v>5</v>
      </c>
      <c r="P1333" s="29">
        <f t="shared" si="122"/>
        <v>5</v>
      </c>
      <c r="Q1333" s="29">
        <f t="shared" si="123"/>
        <v>5</v>
      </c>
      <c r="R1333" s="29">
        <f t="shared" si="124"/>
        <v>10</v>
      </c>
      <c r="S1333" s="29">
        <f t="shared" si="125"/>
        <v>0</v>
      </c>
    </row>
    <row r="1334" spans="1:19" ht="39.950000000000003" customHeight="1" x14ac:dyDescent="0.3">
      <c r="A1334" s="4">
        <f t="shared" si="120"/>
        <v>825</v>
      </c>
      <c r="B1334" s="4" t="s">
        <v>11220</v>
      </c>
      <c r="C1334" s="4" t="s">
        <v>11221</v>
      </c>
      <c r="D1334" s="4" t="s">
        <v>265</v>
      </c>
      <c r="E1334" s="28" t="s">
        <v>266</v>
      </c>
      <c r="F1334" s="4">
        <f t="shared" si="121"/>
        <v>1</v>
      </c>
      <c r="G1334" s="4" t="s">
        <v>366</v>
      </c>
      <c r="H1334" s="4" t="s">
        <v>367</v>
      </c>
      <c r="I1334" s="4" t="s">
        <v>11227</v>
      </c>
      <c r="J1334" s="4" t="s">
        <v>3712</v>
      </c>
      <c r="L1334" s="4" t="s">
        <v>312</v>
      </c>
      <c r="M1334" s="4">
        <f>IF(L1334="비해당","-",VLOOKUP(G1334,자격증backdata!A:E,3,0))</f>
        <v>1</v>
      </c>
      <c r="N1334" s="4" t="str">
        <f>IF(L1334="비해당","-",VLOOKUP(G1334,자격증backdata!A:E,5,0))</f>
        <v>국가기술</v>
      </c>
      <c r="O1334" s="4">
        <f>IF(L1334="비해당","-",IF(M1334=1,VLOOKUP(G1334,자격증backdata!A:E,4,0),0))</f>
        <v>3</v>
      </c>
      <c r="P1334" s="4">
        <f t="shared" si="122"/>
        <v>3</v>
      </c>
      <c r="Q1334" s="4">
        <f t="shared" si="123"/>
        <v>3</v>
      </c>
      <c r="R1334" s="4">
        <f t="shared" si="124"/>
        <v>6</v>
      </c>
      <c r="S1334" s="4">
        <f t="shared" si="125"/>
        <v>0</v>
      </c>
    </row>
    <row r="1335" spans="1:19" ht="39.950000000000003" customHeight="1" x14ac:dyDescent="0.3">
      <c r="A1335" s="4">
        <f t="shared" si="120"/>
        <v>825</v>
      </c>
      <c r="B1335" s="4" t="s">
        <v>11220</v>
      </c>
      <c r="C1335" s="4" t="s">
        <v>11221</v>
      </c>
      <c r="D1335" s="4" t="s">
        <v>265</v>
      </c>
      <c r="E1335" s="28" t="s">
        <v>266</v>
      </c>
      <c r="F1335" s="4">
        <f t="shared" si="121"/>
        <v>2</v>
      </c>
      <c r="G1335" s="4" t="s">
        <v>803</v>
      </c>
      <c r="H1335" s="4" t="s">
        <v>296</v>
      </c>
      <c r="I1335" s="4" t="s">
        <v>11228</v>
      </c>
      <c r="J1335" s="4" t="s">
        <v>2272</v>
      </c>
      <c r="L1335" s="4" t="s">
        <v>312</v>
      </c>
      <c r="M1335" s="4">
        <f>IF(L1335="비해당","-",VLOOKUP(G1335,자격증backdata!A:E,3,0))</f>
        <v>1</v>
      </c>
      <c r="N1335" s="4" t="str">
        <f>IF(L1335="비해당","-",VLOOKUP(G1335,자격증backdata!A:E,5,0))</f>
        <v>한국사</v>
      </c>
      <c r="O1335" s="4">
        <f>IF(L1335="비해당","-",IF(M1335=1,VLOOKUP(G1335,자격증backdata!A:E,4,0),0))</f>
        <v>3</v>
      </c>
      <c r="P1335" s="4">
        <f t="shared" si="122"/>
        <v>3</v>
      </c>
      <c r="Q1335" s="4">
        <f t="shared" si="123"/>
        <v>3</v>
      </c>
      <c r="R1335" s="4">
        <f t="shared" si="124"/>
        <v>6</v>
      </c>
      <c r="S1335" s="4">
        <f t="shared" si="125"/>
        <v>0</v>
      </c>
    </row>
    <row r="1336" spans="1:19" ht="39.950000000000003" customHeight="1" x14ac:dyDescent="0.3">
      <c r="A1336" s="29">
        <f t="shared" si="120"/>
        <v>826</v>
      </c>
      <c r="B1336" s="29" t="s">
        <v>11229</v>
      </c>
      <c r="C1336" s="29" t="s">
        <v>11230</v>
      </c>
      <c r="D1336" s="4" t="s">
        <v>265</v>
      </c>
      <c r="E1336" s="30" t="s">
        <v>266</v>
      </c>
      <c r="F1336" s="29">
        <f t="shared" si="121"/>
        <v>1</v>
      </c>
      <c r="G1336" s="29" t="s">
        <v>1552</v>
      </c>
      <c r="H1336" s="29" t="s">
        <v>677</v>
      </c>
      <c r="I1336" s="29" t="s">
        <v>11240</v>
      </c>
      <c r="J1336" s="29" t="s">
        <v>11241</v>
      </c>
      <c r="L1336" s="29" t="s">
        <v>312</v>
      </c>
      <c r="M1336" s="29">
        <f>IF(L1336="비해당","-",VLOOKUP(G1336,자격증backdata!A:E,3,0))</f>
        <v>0</v>
      </c>
      <c r="N1336" s="29" t="str">
        <f>IF(L1336="비해당","-",VLOOKUP(G1336,자격증backdata!A:E,5,0))</f>
        <v>-</v>
      </c>
      <c r="O1336" s="29">
        <f>IF(L1336="비해당","-",IF(M1336=1,VLOOKUP(G1336,자격증backdata!A:E,4,0),0))</f>
        <v>0</v>
      </c>
      <c r="P1336" s="29">
        <f t="shared" si="122"/>
        <v>0</v>
      </c>
      <c r="Q1336" s="29">
        <f t="shared" si="123"/>
        <v>0</v>
      </c>
      <c r="R1336" s="29">
        <f t="shared" si="124"/>
        <v>0</v>
      </c>
      <c r="S1336" s="29">
        <f t="shared" si="125"/>
        <v>0</v>
      </c>
    </row>
    <row r="1337" spans="1:19" ht="39.950000000000003" customHeight="1" x14ac:dyDescent="0.3">
      <c r="A1337" s="29">
        <f t="shared" si="120"/>
        <v>826</v>
      </c>
      <c r="B1337" s="29" t="s">
        <v>11229</v>
      </c>
      <c r="C1337" s="29" t="s">
        <v>11230</v>
      </c>
      <c r="D1337" s="4" t="s">
        <v>265</v>
      </c>
      <c r="E1337" s="30" t="s">
        <v>266</v>
      </c>
      <c r="F1337" s="29">
        <f t="shared" si="121"/>
        <v>2</v>
      </c>
      <c r="G1337" s="29" t="s">
        <v>1888</v>
      </c>
      <c r="H1337" s="29" t="s">
        <v>3175</v>
      </c>
      <c r="I1337" s="29" t="s">
        <v>11242</v>
      </c>
      <c r="J1337" s="29" t="s">
        <v>11243</v>
      </c>
      <c r="L1337" s="29" t="s">
        <v>312</v>
      </c>
      <c r="M1337" s="29">
        <f>IF(L1337="비해당","-",VLOOKUP(G1337,자격증backdata!A:E,3,0))</f>
        <v>0</v>
      </c>
      <c r="N1337" s="29" t="str">
        <f>IF(L1337="비해당","-",VLOOKUP(G1337,자격증backdata!A:E,5,0))</f>
        <v>-</v>
      </c>
      <c r="O1337" s="29">
        <f>IF(L1337="비해당","-",IF(M1337=1,VLOOKUP(G1337,자격증backdata!A:E,4,0),0))</f>
        <v>0</v>
      </c>
      <c r="P1337" s="29">
        <f t="shared" si="122"/>
        <v>0</v>
      </c>
      <c r="Q1337" s="29">
        <f t="shared" si="123"/>
        <v>0</v>
      </c>
      <c r="R1337" s="29">
        <f t="shared" si="124"/>
        <v>0</v>
      </c>
      <c r="S1337" s="29">
        <f t="shared" si="125"/>
        <v>0</v>
      </c>
    </row>
    <row r="1338" spans="1:19" ht="39.950000000000003" customHeight="1" x14ac:dyDescent="0.3">
      <c r="A1338" s="4">
        <f t="shared" si="120"/>
        <v>827</v>
      </c>
      <c r="B1338" s="4" t="s">
        <v>11263</v>
      </c>
      <c r="C1338" s="4" t="s">
        <v>11264</v>
      </c>
      <c r="D1338" s="4" t="s">
        <v>265</v>
      </c>
      <c r="E1338" s="28" t="s">
        <v>266</v>
      </c>
      <c r="F1338" s="4">
        <f t="shared" si="121"/>
        <v>1</v>
      </c>
      <c r="G1338" s="4" t="s">
        <v>11270</v>
      </c>
      <c r="H1338" s="4" t="s">
        <v>835</v>
      </c>
      <c r="I1338" s="4" t="s">
        <v>11271</v>
      </c>
      <c r="J1338" s="4" t="s">
        <v>11272</v>
      </c>
      <c r="L1338" s="4" t="s">
        <v>312</v>
      </c>
      <c r="M1338" s="4">
        <f>IF(L1338="비해당","-",VLOOKUP(G1338,자격증backdata!A:E,3,0))</f>
        <v>0</v>
      </c>
      <c r="N1338" s="4" t="str">
        <f>IF(L1338="비해당","-",VLOOKUP(G1338,자격증backdata!A:E,5,0))</f>
        <v>-</v>
      </c>
      <c r="O1338" s="4">
        <f>IF(L1338="비해당","-",IF(M1338=1,VLOOKUP(G1338,자격증backdata!A:E,4,0),0))</f>
        <v>0</v>
      </c>
      <c r="P1338" s="4">
        <f t="shared" si="122"/>
        <v>0</v>
      </c>
      <c r="Q1338" s="4">
        <f t="shared" si="123"/>
        <v>0</v>
      </c>
      <c r="R1338" s="4">
        <f t="shared" si="124"/>
        <v>0</v>
      </c>
      <c r="S1338" s="4">
        <f t="shared" si="125"/>
        <v>0</v>
      </c>
    </row>
    <row r="1339" spans="1:19" ht="39.950000000000003" customHeight="1" x14ac:dyDescent="0.3">
      <c r="A1339" s="4">
        <f t="shared" si="120"/>
        <v>827</v>
      </c>
      <c r="B1339" s="4" t="s">
        <v>11263</v>
      </c>
      <c r="C1339" s="4" t="s">
        <v>11264</v>
      </c>
      <c r="D1339" s="4" t="s">
        <v>265</v>
      </c>
      <c r="E1339" s="28" t="s">
        <v>266</v>
      </c>
      <c r="F1339" s="4">
        <f t="shared" si="121"/>
        <v>2</v>
      </c>
      <c r="G1339" s="4" t="s">
        <v>11273</v>
      </c>
      <c r="H1339" s="4" t="s">
        <v>835</v>
      </c>
      <c r="I1339" s="4" t="s">
        <v>11274</v>
      </c>
      <c r="J1339" s="4" t="s">
        <v>4154</v>
      </c>
      <c r="L1339" s="4" t="s">
        <v>312</v>
      </c>
      <c r="M1339" s="4">
        <f>IF(L1339="비해당","-",VLOOKUP(G1339,자격증backdata!A:E,3,0))</f>
        <v>0</v>
      </c>
      <c r="N1339" s="4" t="str">
        <f>IF(L1339="비해당","-",VLOOKUP(G1339,자격증backdata!A:E,5,0))</f>
        <v>-</v>
      </c>
      <c r="O1339" s="4">
        <f>IF(L1339="비해당","-",IF(M1339=1,VLOOKUP(G1339,자격증backdata!A:E,4,0),0))</f>
        <v>0</v>
      </c>
      <c r="P1339" s="4">
        <f t="shared" si="122"/>
        <v>0</v>
      </c>
      <c r="Q1339" s="4">
        <f t="shared" si="123"/>
        <v>0</v>
      </c>
      <c r="R1339" s="4">
        <f t="shared" si="124"/>
        <v>0</v>
      </c>
      <c r="S1339" s="4">
        <f t="shared" si="125"/>
        <v>0</v>
      </c>
    </row>
    <row r="1340" spans="1:19" ht="39.950000000000003" customHeight="1" x14ac:dyDescent="0.3">
      <c r="A1340" s="29">
        <f t="shared" si="120"/>
        <v>828</v>
      </c>
      <c r="B1340" s="29" t="s">
        <v>11311</v>
      </c>
      <c r="C1340" s="29" t="s">
        <v>11312</v>
      </c>
      <c r="D1340" s="4" t="s">
        <v>265</v>
      </c>
      <c r="E1340" s="30" t="s">
        <v>266</v>
      </c>
      <c r="F1340" s="29">
        <f t="shared" si="121"/>
        <v>1</v>
      </c>
      <c r="G1340" s="29" t="s">
        <v>803</v>
      </c>
      <c r="H1340" s="29" t="s">
        <v>296</v>
      </c>
      <c r="I1340" s="29" t="s">
        <v>11318</v>
      </c>
      <c r="J1340" s="29" t="s">
        <v>340</v>
      </c>
      <c r="L1340" s="29" t="s">
        <v>312</v>
      </c>
      <c r="M1340" s="29">
        <f>IF(L1340="비해당","-",VLOOKUP(G1340,자격증backdata!A:E,3,0))</f>
        <v>1</v>
      </c>
      <c r="N1340" s="29" t="str">
        <f>IF(L1340="비해당","-",VLOOKUP(G1340,자격증backdata!A:E,5,0))</f>
        <v>한국사</v>
      </c>
      <c r="O1340" s="29">
        <f>IF(L1340="비해당","-",IF(M1340=1,VLOOKUP(G1340,자격증backdata!A:E,4,0),0))</f>
        <v>3</v>
      </c>
      <c r="P1340" s="29">
        <f t="shared" si="122"/>
        <v>3</v>
      </c>
      <c r="Q1340" s="29">
        <f t="shared" si="123"/>
        <v>0</v>
      </c>
      <c r="R1340" s="29">
        <f t="shared" si="124"/>
        <v>3</v>
      </c>
      <c r="S1340" s="29">
        <f t="shared" si="125"/>
        <v>0</v>
      </c>
    </row>
    <row r="1341" spans="1:19" ht="39.950000000000003" customHeight="1" x14ac:dyDescent="0.3">
      <c r="A1341" s="4">
        <f t="shared" si="120"/>
        <v>829</v>
      </c>
      <c r="B1341" s="4" t="s">
        <v>11338</v>
      </c>
      <c r="C1341" s="4" t="s">
        <v>11339</v>
      </c>
      <c r="D1341" s="4" t="s">
        <v>265</v>
      </c>
      <c r="E1341" s="28" t="s">
        <v>266</v>
      </c>
      <c r="F1341" s="4">
        <f t="shared" si="121"/>
        <v>1</v>
      </c>
      <c r="G1341" s="4" t="s">
        <v>1378</v>
      </c>
      <c r="H1341" s="4" t="s">
        <v>292</v>
      </c>
      <c r="I1341" s="4" t="s">
        <v>11344</v>
      </c>
      <c r="J1341" s="4" t="s">
        <v>7633</v>
      </c>
      <c r="L1341" s="4" t="s">
        <v>312</v>
      </c>
      <c r="M1341" s="4">
        <f>IF(L1341="비해당","-",VLOOKUP(G1341,자격증backdata!A:E,3,0))</f>
        <v>0</v>
      </c>
      <c r="N1341" s="4" t="str">
        <f>IF(L1341="비해당","-",VLOOKUP(G1341,자격증backdata!A:E,5,0))</f>
        <v>-</v>
      </c>
      <c r="O1341" s="4">
        <f>IF(L1341="비해당","-",IF(M1341=1,VLOOKUP(G1341,자격증backdata!A:E,4,0),0))</f>
        <v>0</v>
      </c>
      <c r="P1341" s="4">
        <f t="shared" si="122"/>
        <v>0</v>
      </c>
      <c r="Q1341" s="4">
        <f t="shared" si="123"/>
        <v>0</v>
      </c>
      <c r="R1341" s="4">
        <f t="shared" si="124"/>
        <v>0</v>
      </c>
      <c r="S1341" s="4">
        <f t="shared" si="125"/>
        <v>0</v>
      </c>
    </row>
    <row r="1342" spans="1:19" ht="39.950000000000003" customHeight="1" x14ac:dyDescent="0.3">
      <c r="A1342" s="29">
        <f t="shared" si="120"/>
        <v>830</v>
      </c>
      <c r="B1342" s="29" t="s">
        <v>11345</v>
      </c>
      <c r="C1342" s="29" t="s">
        <v>11346</v>
      </c>
      <c r="D1342" s="4" t="s">
        <v>265</v>
      </c>
      <c r="E1342" s="30" t="s">
        <v>266</v>
      </c>
      <c r="F1342" s="29">
        <f t="shared" si="121"/>
        <v>1</v>
      </c>
      <c r="G1342" s="29" t="s">
        <v>3501</v>
      </c>
      <c r="H1342" s="29" t="s">
        <v>835</v>
      </c>
      <c r="I1342" s="29" t="s">
        <v>11357</v>
      </c>
      <c r="J1342" s="29" t="s">
        <v>11358</v>
      </c>
      <c r="L1342" s="29" t="s">
        <v>312</v>
      </c>
      <c r="M1342" s="29">
        <f>IF(L1342="비해당","-",VLOOKUP(G1342,자격증backdata!A:E,3,0))</f>
        <v>0</v>
      </c>
      <c r="N1342" s="29" t="str">
        <f>IF(L1342="비해당","-",VLOOKUP(G1342,자격증backdata!A:E,5,0))</f>
        <v>-</v>
      </c>
      <c r="O1342" s="29">
        <f>IF(L1342="비해당","-",IF(M1342=1,VLOOKUP(G1342,자격증backdata!A:E,4,0),0))</f>
        <v>0</v>
      </c>
      <c r="P1342" s="29">
        <f t="shared" si="122"/>
        <v>0</v>
      </c>
      <c r="Q1342" s="29">
        <f t="shared" si="123"/>
        <v>0</v>
      </c>
      <c r="R1342" s="29">
        <f t="shared" si="124"/>
        <v>0</v>
      </c>
      <c r="S1342" s="29">
        <f t="shared" si="125"/>
        <v>0</v>
      </c>
    </row>
    <row r="1343" spans="1:19" ht="39.950000000000003" customHeight="1" x14ac:dyDescent="0.3">
      <c r="A1343" s="4">
        <f t="shared" si="120"/>
        <v>831</v>
      </c>
      <c r="B1343" s="4" t="s">
        <v>11359</v>
      </c>
      <c r="C1343" s="4" t="s">
        <v>11360</v>
      </c>
      <c r="D1343" s="4" t="s">
        <v>265</v>
      </c>
      <c r="E1343" s="28" t="s">
        <v>266</v>
      </c>
      <c r="F1343" s="4">
        <f t="shared" si="121"/>
        <v>1</v>
      </c>
      <c r="G1343" s="4" t="s">
        <v>1196</v>
      </c>
      <c r="H1343" s="4" t="s">
        <v>292</v>
      </c>
      <c r="I1343" s="4" t="s">
        <v>11371</v>
      </c>
      <c r="J1343" s="4" t="s">
        <v>11372</v>
      </c>
      <c r="L1343" s="4" t="s">
        <v>312</v>
      </c>
      <c r="M1343" s="4">
        <f>IF(L1343="비해당","-",VLOOKUP(G1343,자격증backdata!A:E,3,0))</f>
        <v>0</v>
      </c>
      <c r="N1343" s="4" t="str">
        <f>IF(L1343="비해당","-",VLOOKUP(G1343,자격증backdata!A:E,5,0))</f>
        <v>-</v>
      </c>
      <c r="O1343" s="4">
        <f>IF(L1343="비해당","-",IF(M1343=1,VLOOKUP(G1343,자격증backdata!A:E,4,0),0))</f>
        <v>0</v>
      </c>
      <c r="P1343" s="4">
        <f t="shared" si="122"/>
        <v>0</v>
      </c>
      <c r="Q1343" s="4">
        <f t="shared" si="123"/>
        <v>5</v>
      </c>
      <c r="R1343" s="4">
        <f t="shared" si="124"/>
        <v>5</v>
      </c>
      <c r="S1343" s="4">
        <f t="shared" si="125"/>
        <v>0</v>
      </c>
    </row>
    <row r="1344" spans="1:19" ht="39.950000000000003" customHeight="1" x14ac:dyDescent="0.3">
      <c r="A1344" s="4">
        <f t="shared" si="120"/>
        <v>831</v>
      </c>
      <c r="B1344" s="4" t="s">
        <v>11359</v>
      </c>
      <c r="C1344" s="4" t="s">
        <v>11360</v>
      </c>
      <c r="D1344" s="4" t="s">
        <v>265</v>
      </c>
      <c r="E1344" s="28" t="s">
        <v>266</v>
      </c>
      <c r="F1344" s="4">
        <f t="shared" si="121"/>
        <v>2</v>
      </c>
      <c r="G1344" s="4" t="s">
        <v>291</v>
      </c>
      <c r="H1344" s="4" t="s">
        <v>292</v>
      </c>
      <c r="I1344" s="4" t="s">
        <v>11373</v>
      </c>
      <c r="J1344" s="4" t="s">
        <v>11374</v>
      </c>
      <c r="L1344" s="4" t="s">
        <v>312</v>
      </c>
      <c r="M1344" s="4">
        <f>IF(L1344="비해당","-",VLOOKUP(G1344,자격증backdata!A:E,3,0))</f>
        <v>1</v>
      </c>
      <c r="N1344" s="4" t="str">
        <f>IF(L1344="비해당","-",VLOOKUP(G1344,자격증backdata!A:E,5,0))</f>
        <v>국가기술</v>
      </c>
      <c r="O1344" s="4">
        <f>IF(L1344="비해당","-",IF(M1344=1,VLOOKUP(G1344,자격증backdata!A:E,4,0),0))</f>
        <v>5</v>
      </c>
      <c r="P1344" s="4">
        <f t="shared" si="122"/>
        <v>0</v>
      </c>
      <c r="Q1344" s="4">
        <f t="shared" si="123"/>
        <v>5</v>
      </c>
      <c r="R1344" s="4">
        <f t="shared" si="124"/>
        <v>5</v>
      </c>
      <c r="S1344" s="4">
        <f t="shared" si="125"/>
        <v>0</v>
      </c>
    </row>
    <row r="1345" spans="1:19" ht="39.950000000000003" customHeight="1" x14ac:dyDescent="0.3">
      <c r="A1345" s="29">
        <f t="shared" si="120"/>
        <v>832</v>
      </c>
      <c r="B1345" s="29" t="s">
        <v>11384</v>
      </c>
      <c r="C1345" s="29" t="s">
        <v>11195</v>
      </c>
      <c r="D1345" s="4" t="s">
        <v>265</v>
      </c>
      <c r="E1345" s="30" t="s">
        <v>266</v>
      </c>
      <c r="F1345" s="29">
        <f t="shared" si="121"/>
        <v>1</v>
      </c>
      <c r="G1345" s="29" t="s">
        <v>568</v>
      </c>
      <c r="H1345" s="29" t="s">
        <v>459</v>
      </c>
      <c r="I1345" s="29" t="s">
        <v>11390</v>
      </c>
      <c r="J1345" s="29" t="s">
        <v>5748</v>
      </c>
      <c r="L1345" s="29" t="s">
        <v>312</v>
      </c>
      <c r="M1345" s="29">
        <f>IF(L1345="비해당","-",VLOOKUP(G1345,자격증backdata!A:E,3,0))</f>
        <v>1</v>
      </c>
      <c r="N1345" s="29" t="str">
        <f>IF(L1345="비해당","-",VLOOKUP(G1345,자격증backdata!A:E,5,0))</f>
        <v>국가기술</v>
      </c>
      <c r="O1345" s="29">
        <f>IF(L1345="비해당","-",IF(M1345=1,VLOOKUP(G1345,자격증backdata!A:E,4,0),0))</f>
        <v>3</v>
      </c>
      <c r="P1345" s="29">
        <f t="shared" si="122"/>
        <v>0</v>
      </c>
      <c r="Q1345" s="29">
        <f t="shared" si="123"/>
        <v>3</v>
      </c>
      <c r="R1345" s="29">
        <f t="shared" si="124"/>
        <v>3</v>
      </c>
      <c r="S1345" s="29">
        <f t="shared" si="125"/>
        <v>0</v>
      </c>
    </row>
    <row r="1346" spans="1:19" ht="39.950000000000003" customHeight="1" x14ac:dyDescent="0.3">
      <c r="A1346" s="4">
        <f t="shared" si="120"/>
        <v>833</v>
      </c>
      <c r="B1346" s="4" t="s">
        <v>11423</v>
      </c>
      <c r="C1346" s="4" t="s">
        <v>11424</v>
      </c>
      <c r="D1346" s="4" t="s">
        <v>265</v>
      </c>
      <c r="E1346" s="28" t="s">
        <v>266</v>
      </c>
      <c r="F1346" s="4">
        <f t="shared" si="121"/>
        <v>1</v>
      </c>
      <c r="G1346" s="4" t="s">
        <v>11430</v>
      </c>
      <c r="H1346" s="4" t="s">
        <v>2996</v>
      </c>
      <c r="I1346" s="4" t="s">
        <v>11431</v>
      </c>
      <c r="J1346" s="4" t="s">
        <v>802</v>
      </c>
      <c r="L1346" s="4" t="s">
        <v>312</v>
      </c>
      <c r="M1346" s="4">
        <f>IF(L1346="비해당","-",VLOOKUP(G1346,자격증backdata!A:E,3,0))</f>
        <v>0</v>
      </c>
      <c r="N1346" s="4" t="str">
        <f>IF(L1346="비해당","-",VLOOKUP(G1346,자격증backdata!A:E,5,0))</f>
        <v>-</v>
      </c>
      <c r="O1346" s="4">
        <f>IF(L1346="비해당","-",IF(M1346=1,VLOOKUP(G1346,자격증backdata!A:E,4,0),0))</f>
        <v>0</v>
      </c>
      <c r="P1346" s="4">
        <f t="shared" si="122"/>
        <v>0</v>
      </c>
      <c r="Q1346" s="4">
        <f t="shared" si="123"/>
        <v>3</v>
      </c>
      <c r="R1346" s="4">
        <f t="shared" si="124"/>
        <v>3</v>
      </c>
      <c r="S1346" s="4">
        <f t="shared" si="125"/>
        <v>0</v>
      </c>
    </row>
    <row r="1347" spans="1:19" ht="39.950000000000003" customHeight="1" x14ac:dyDescent="0.3">
      <c r="A1347" s="4">
        <f t="shared" ref="A1347:A1410" si="126">IF(B1347=B1346,A1346,SUM(A1346,1))</f>
        <v>833</v>
      </c>
      <c r="B1347" s="4" t="s">
        <v>11423</v>
      </c>
      <c r="C1347" s="4" t="s">
        <v>11424</v>
      </c>
      <c r="D1347" s="4" t="s">
        <v>265</v>
      </c>
      <c r="E1347" s="28" t="s">
        <v>266</v>
      </c>
      <c r="F1347" s="4">
        <f t="shared" ref="F1347:F1410" si="127">IF(B1347=B1346,SUM(F1346,1),1)</f>
        <v>2</v>
      </c>
      <c r="G1347" s="4" t="s">
        <v>3881</v>
      </c>
      <c r="H1347" s="4" t="s">
        <v>2996</v>
      </c>
      <c r="I1347" s="4" t="s">
        <v>11432</v>
      </c>
      <c r="J1347" s="4" t="s">
        <v>2535</v>
      </c>
      <c r="L1347" s="4" t="s">
        <v>312</v>
      </c>
      <c r="M1347" s="4">
        <f>IF(L1347="비해당","-",VLOOKUP(G1347,자격증backdata!A:E,3,0))</f>
        <v>1</v>
      </c>
      <c r="N1347" s="4" t="str">
        <f>IF(L1347="비해당","-",VLOOKUP(G1347,자격증backdata!A:E,5,0))</f>
        <v>국가기술</v>
      </c>
      <c r="O1347" s="4">
        <f>IF(L1347="비해당","-",IF(M1347=1,VLOOKUP(G1347,자격증backdata!A:E,4,0),0))</f>
        <v>3</v>
      </c>
      <c r="P1347" s="4">
        <f t="shared" ref="P1347:P1410" si="128">_xlfn.MAXIFS(O:O,B:B,B1347,N:N,"한국사")</f>
        <v>0</v>
      </c>
      <c r="Q1347" s="4">
        <f t="shared" ref="Q1347:Q1410" si="129">_xlfn.MAXIFS(O:O,B:B,B1347,N:N,"국가기술")</f>
        <v>3</v>
      </c>
      <c r="R1347" s="4">
        <f t="shared" ref="R1347:R1410" si="130">SUM(P1347:Q1347)</f>
        <v>3</v>
      </c>
      <c r="S1347" s="4">
        <f t="shared" ref="S1347:S1410" si="131">_xlfn.MAXIFS(O:O,B:B,B1347,N:N,"전문분야")</f>
        <v>0</v>
      </c>
    </row>
    <row r="1348" spans="1:19" ht="39.950000000000003" customHeight="1" x14ac:dyDescent="0.3">
      <c r="A1348" s="29">
        <f t="shared" si="126"/>
        <v>834</v>
      </c>
      <c r="B1348" s="29" t="s">
        <v>11442</v>
      </c>
      <c r="C1348" s="29" t="s">
        <v>11443</v>
      </c>
      <c r="D1348" s="4" t="s">
        <v>265</v>
      </c>
      <c r="E1348" s="30" t="s">
        <v>266</v>
      </c>
      <c r="F1348" s="29">
        <f t="shared" si="127"/>
        <v>1</v>
      </c>
      <c r="G1348" s="29" t="s">
        <v>803</v>
      </c>
      <c r="H1348" s="29" t="s">
        <v>296</v>
      </c>
      <c r="I1348" s="29" t="s">
        <v>11459</v>
      </c>
      <c r="J1348" s="29" t="s">
        <v>570</v>
      </c>
      <c r="L1348" s="29" t="s">
        <v>312</v>
      </c>
      <c r="M1348" s="29">
        <f>IF(L1348="비해당","-",VLOOKUP(G1348,자격증backdata!A:E,3,0))</f>
        <v>1</v>
      </c>
      <c r="N1348" s="29" t="str">
        <f>IF(L1348="비해당","-",VLOOKUP(G1348,자격증backdata!A:E,5,0))</f>
        <v>한국사</v>
      </c>
      <c r="O1348" s="29">
        <f>IF(L1348="비해당","-",IF(M1348=1,VLOOKUP(G1348,자격증backdata!A:E,4,0),0))</f>
        <v>3</v>
      </c>
      <c r="P1348" s="29">
        <f t="shared" si="128"/>
        <v>3</v>
      </c>
      <c r="Q1348" s="29">
        <f t="shared" si="129"/>
        <v>0</v>
      </c>
      <c r="R1348" s="29">
        <f t="shared" si="130"/>
        <v>3</v>
      </c>
      <c r="S1348" s="29">
        <f t="shared" si="131"/>
        <v>0</v>
      </c>
    </row>
    <row r="1349" spans="1:19" ht="39.950000000000003" customHeight="1" x14ac:dyDescent="0.3">
      <c r="A1349" s="29">
        <f t="shared" si="126"/>
        <v>834</v>
      </c>
      <c r="B1349" s="29" t="s">
        <v>11442</v>
      </c>
      <c r="C1349" s="29" t="s">
        <v>11443</v>
      </c>
      <c r="D1349" s="4" t="s">
        <v>265</v>
      </c>
      <c r="E1349" s="30" t="s">
        <v>266</v>
      </c>
      <c r="F1349" s="29">
        <f t="shared" si="127"/>
        <v>2</v>
      </c>
      <c r="G1349" s="29" t="s">
        <v>6661</v>
      </c>
      <c r="H1349" s="29" t="s">
        <v>367</v>
      </c>
      <c r="I1349" s="29" t="s">
        <v>11460</v>
      </c>
      <c r="J1349" s="29" t="s">
        <v>11461</v>
      </c>
      <c r="L1349" s="29" t="s">
        <v>312</v>
      </c>
      <c r="M1349" s="29">
        <f>IF(L1349="비해당","-",VLOOKUP(G1349,자격증backdata!A:E,3,0))</f>
        <v>0</v>
      </c>
      <c r="N1349" s="29" t="str">
        <f>IF(L1349="비해당","-",VLOOKUP(G1349,자격증backdata!A:E,5,0))</f>
        <v>-</v>
      </c>
      <c r="O1349" s="29">
        <f>IF(L1349="비해당","-",IF(M1349=1,VLOOKUP(G1349,자격증backdata!A:E,4,0),0))</f>
        <v>0</v>
      </c>
      <c r="P1349" s="29">
        <f t="shared" si="128"/>
        <v>3</v>
      </c>
      <c r="Q1349" s="29">
        <f t="shared" si="129"/>
        <v>0</v>
      </c>
      <c r="R1349" s="29">
        <f t="shared" si="130"/>
        <v>3</v>
      </c>
      <c r="S1349" s="29">
        <f t="shared" si="131"/>
        <v>0</v>
      </c>
    </row>
    <row r="1350" spans="1:19" ht="39.950000000000003" customHeight="1" x14ac:dyDescent="0.3">
      <c r="A1350" s="4">
        <f t="shared" si="126"/>
        <v>835</v>
      </c>
      <c r="B1350" s="4" t="s">
        <v>11517</v>
      </c>
      <c r="C1350" s="4" t="s">
        <v>11518</v>
      </c>
      <c r="D1350" s="4" t="s">
        <v>265</v>
      </c>
      <c r="E1350" s="28" t="s">
        <v>266</v>
      </c>
      <c r="F1350" s="4">
        <f t="shared" si="127"/>
        <v>1</v>
      </c>
      <c r="G1350" s="4" t="s">
        <v>11687</v>
      </c>
      <c r="H1350" s="4" t="s">
        <v>277</v>
      </c>
      <c r="I1350" s="4" t="s">
        <v>277</v>
      </c>
      <c r="J1350" s="4" t="s">
        <v>277</v>
      </c>
      <c r="L1350" s="4" t="s">
        <v>312</v>
      </c>
      <c r="M1350" s="4">
        <f>IF(L1350="비해당","-",VLOOKUP(G1350,자격증backdata!A:E,3,0))</f>
        <v>0</v>
      </c>
      <c r="N1350" s="4" t="str">
        <f>IF(L1350="비해당","-",VLOOKUP(G1350,자격증backdata!A:E,5,0))</f>
        <v>-</v>
      </c>
      <c r="O1350" s="4">
        <f>IF(L1350="비해당","-",IF(M1350=1,VLOOKUP(G1350,자격증backdata!A:E,4,0),0))</f>
        <v>0</v>
      </c>
      <c r="P1350" s="4">
        <f t="shared" si="128"/>
        <v>0</v>
      </c>
      <c r="Q1350" s="4">
        <f t="shared" si="129"/>
        <v>0</v>
      </c>
      <c r="R1350" s="4">
        <f t="shared" si="130"/>
        <v>0</v>
      </c>
      <c r="S1350" s="4">
        <f t="shared" si="131"/>
        <v>0</v>
      </c>
    </row>
    <row r="1351" spans="1:19" ht="39.950000000000003" customHeight="1" x14ac:dyDescent="0.3">
      <c r="A1351" s="29">
        <f t="shared" si="126"/>
        <v>836</v>
      </c>
      <c r="B1351" s="29" t="s">
        <v>11559</v>
      </c>
      <c r="C1351" s="29" t="s">
        <v>11560</v>
      </c>
      <c r="D1351" s="4" t="s">
        <v>265</v>
      </c>
      <c r="E1351" s="30" t="s">
        <v>266</v>
      </c>
      <c r="F1351" s="29">
        <f t="shared" si="127"/>
        <v>1</v>
      </c>
      <c r="G1351" s="29" t="s">
        <v>11568</v>
      </c>
      <c r="H1351" s="29" t="s">
        <v>367</v>
      </c>
      <c r="I1351" s="29" t="s">
        <v>11569</v>
      </c>
      <c r="J1351" s="29" t="s">
        <v>11570</v>
      </c>
      <c r="L1351" s="29" t="s">
        <v>312</v>
      </c>
      <c r="M1351" s="29">
        <f>IF(L1351="비해당","-",VLOOKUP(G1351,자격증backdata!A:E,3,0))</f>
        <v>0</v>
      </c>
      <c r="N1351" s="29" t="str">
        <f>IF(L1351="비해당","-",VLOOKUP(G1351,자격증backdata!A:E,5,0))</f>
        <v>-</v>
      </c>
      <c r="O1351" s="29">
        <f>IF(L1351="비해당","-",IF(M1351=1,VLOOKUP(G1351,자격증backdata!A:E,4,0),0))</f>
        <v>0</v>
      </c>
      <c r="P1351" s="29">
        <f t="shared" si="128"/>
        <v>0</v>
      </c>
      <c r="Q1351" s="29">
        <f t="shared" si="129"/>
        <v>0</v>
      </c>
      <c r="R1351" s="29">
        <f t="shared" si="130"/>
        <v>0</v>
      </c>
      <c r="S1351" s="29">
        <f t="shared" si="131"/>
        <v>0</v>
      </c>
    </row>
    <row r="1352" spans="1:19" ht="39.950000000000003" customHeight="1" x14ac:dyDescent="0.3">
      <c r="A1352" s="4">
        <f t="shared" si="126"/>
        <v>837</v>
      </c>
      <c r="B1352" s="4" t="s">
        <v>11587</v>
      </c>
      <c r="C1352" s="4" t="s">
        <v>11588</v>
      </c>
      <c r="D1352" s="4" t="s">
        <v>265</v>
      </c>
      <c r="E1352" s="28" t="s">
        <v>266</v>
      </c>
      <c r="F1352" s="4">
        <f t="shared" si="127"/>
        <v>1</v>
      </c>
      <c r="G1352" s="4" t="s">
        <v>647</v>
      </c>
      <c r="H1352" s="4" t="s">
        <v>648</v>
      </c>
      <c r="I1352" s="4" t="s">
        <v>11594</v>
      </c>
      <c r="J1352" s="4" t="s">
        <v>3667</v>
      </c>
      <c r="L1352" s="4" t="s">
        <v>312</v>
      </c>
      <c r="M1352" s="4">
        <f>IF(L1352="비해당","-",VLOOKUP(G1352,자격증backdata!A:E,3,0))</f>
        <v>0</v>
      </c>
      <c r="N1352" s="4" t="str">
        <f>IF(L1352="비해당","-",VLOOKUP(G1352,자격증backdata!A:E,5,0))</f>
        <v>-</v>
      </c>
      <c r="O1352" s="4">
        <f>IF(L1352="비해당","-",IF(M1352=1,VLOOKUP(G1352,자격증backdata!A:E,4,0),0))</f>
        <v>0</v>
      </c>
      <c r="P1352" s="4">
        <f t="shared" si="128"/>
        <v>0</v>
      </c>
      <c r="Q1352" s="4">
        <f t="shared" si="129"/>
        <v>5</v>
      </c>
      <c r="R1352" s="4">
        <f t="shared" si="130"/>
        <v>5</v>
      </c>
      <c r="S1352" s="4">
        <f t="shared" si="131"/>
        <v>0</v>
      </c>
    </row>
    <row r="1353" spans="1:19" ht="39.950000000000003" customHeight="1" x14ac:dyDescent="0.3">
      <c r="A1353" s="4">
        <f t="shared" si="126"/>
        <v>837</v>
      </c>
      <c r="B1353" s="4" t="s">
        <v>11587</v>
      </c>
      <c r="C1353" s="4" t="s">
        <v>11588</v>
      </c>
      <c r="D1353" s="4" t="s">
        <v>265</v>
      </c>
      <c r="E1353" s="28" t="s">
        <v>266</v>
      </c>
      <c r="F1353" s="4">
        <f t="shared" si="127"/>
        <v>2</v>
      </c>
      <c r="G1353" s="4" t="s">
        <v>458</v>
      </c>
      <c r="H1353" s="4" t="s">
        <v>459</v>
      </c>
      <c r="I1353" s="4" t="s">
        <v>11595</v>
      </c>
      <c r="J1353" s="4" t="s">
        <v>2119</v>
      </c>
      <c r="L1353" s="4" t="s">
        <v>312</v>
      </c>
      <c r="M1353" s="4">
        <f>IF(L1353="비해당","-",VLOOKUP(G1353,자격증backdata!A:E,3,0))</f>
        <v>1</v>
      </c>
      <c r="N1353" s="4" t="str">
        <f>IF(L1353="비해당","-",VLOOKUP(G1353,자격증backdata!A:E,5,0))</f>
        <v>국가기술</v>
      </c>
      <c r="O1353" s="4">
        <f>IF(L1353="비해당","-",IF(M1353=1,VLOOKUP(G1353,자격증backdata!A:E,4,0),0))</f>
        <v>5</v>
      </c>
      <c r="P1353" s="4">
        <f t="shared" si="128"/>
        <v>0</v>
      </c>
      <c r="Q1353" s="4">
        <f t="shared" si="129"/>
        <v>5</v>
      </c>
      <c r="R1353" s="4">
        <f t="shared" si="130"/>
        <v>5</v>
      </c>
      <c r="S1353" s="4">
        <f t="shared" si="131"/>
        <v>0</v>
      </c>
    </row>
    <row r="1354" spans="1:19" ht="39.950000000000003" customHeight="1" x14ac:dyDescent="0.3">
      <c r="A1354" s="29">
        <f t="shared" si="126"/>
        <v>838</v>
      </c>
      <c r="B1354" s="29" t="s">
        <v>11606</v>
      </c>
      <c r="C1354" s="29" t="s">
        <v>10229</v>
      </c>
      <c r="D1354" s="4" t="s">
        <v>265</v>
      </c>
      <c r="E1354" s="30" t="s">
        <v>266</v>
      </c>
      <c r="F1354" s="29">
        <f t="shared" si="127"/>
        <v>1</v>
      </c>
      <c r="G1354" s="29" t="s">
        <v>568</v>
      </c>
      <c r="H1354" s="29" t="s">
        <v>459</v>
      </c>
      <c r="I1354" s="29" t="s">
        <v>11611</v>
      </c>
      <c r="J1354" s="29" t="s">
        <v>11612</v>
      </c>
      <c r="L1354" s="29" t="s">
        <v>312</v>
      </c>
      <c r="M1354" s="29">
        <f>IF(L1354="비해당","-",VLOOKUP(G1354,자격증backdata!A:E,3,0))</f>
        <v>1</v>
      </c>
      <c r="N1354" s="29" t="str">
        <f>IF(L1354="비해당","-",VLOOKUP(G1354,자격증backdata!A:E,5,0))</f>
        <v>국가기술</v>
      </c>
      <c r="O1354" s="29">
        <f>IF(L1354="비해당","-",IF(M1354=1,VLOOKUP(G1354,자격증backdata!A:E,4,0),0))</f>
        <v>3</v>
      </c>
      <c r="P1354" s="29">
        <f t="shared" si="128"/>
        <v>5</v>
      </c>
      <c r="Q1354" s="29">
        <f t="shared" si="129"/>
        <v>3</v>
      </c>
      <c r="R1354" s="29">
        <f t="shared" si="130"/>
        <v>8</v>
      </c>
      <c r="S1354" s="29">
        <f t="shared" si="131"/>
        <v>0</v>
      </c>
    </row>
    <row r="1355" spans="1:19" ht="39.950000000000003" customHeight="1" x14ac:dyDescent="0.3">
      <c r="A1355" s="29">
        <f t="shared" si="126"/>
        <v>838</v>
      </c>
      <c r="B1355" s="29" t="s">
        <v>11606</v>
      </c>
      <c r="C1355" s="29" t="s">
        <v>10229</v>
      </c>
      <c r="D1355" s="4" t="s">
        <v>265</v>
      </c>
      <c r="E1355" s="30" t="s">
        <v>266</v>
      </c>
      <c r="F1355" s="29">
        <f t="shared" si="127"/>
        <v>2</v>
      </c>
      <c r="G1355" s="29" t="s">
        <v>295</v>
      </c>
      <c r="H1355" s="29" t="s">
        <v>296</v>
      </c>
      <c r="I1355" s="29" t="s">
        <v>11613</v>
      </c>
      <c r="J1355" s="29" t="s">
        <v>500</v>
      </c>
      <c r="L1355" s="29" t="s">
        <v>312</v>
      </c>
      <c r="M1355" s="29">
        <f>IF(L1355="비해당","-",VLOOKUP(G1355,자격증backdata!A:E,3,0))</f>
        <v>1</v>
      </c>
      <c r="N1355" s="29" t="str">
        <f>IF(L1355="비해당","-",VLOOKUP(G1355,자격증backdata!A:E,5,0))</f>
        <v>한국사</v>
      </c>
      <c r="O1355" s="29">
        <f>IF(L1355="비해당","-",IF(M1355=1,VLOOKUP(G1355,자격증backdata!A:E,4,0),0))</f>
        <v>5</v>
      </c>
      <c r="P1355" s="29">
        <f t="shared" si="128"/>
        <v>5</v>
      </c>
      <c r="Q1355" s="29">
        <f t="shared" si="129"/>
        <v>3</v>
      </c>
      <c r="R1355" s="29">
        <f t="shared" si="130"/>
        <v>8</v>
      </c>
      <c r="S1355" s="29">
        <f t="shared" si="131"/>
        <v>0</v>
      </c>
    </row>
    <row r="1356" spans="1:19" ht="39.950000000000003" customHeight="1" x14ac:dyDescent="0.3">
      <c r="A1356" s="4">
        <f t="shared" si="126"/>
        <v>839</v>
      </c>
      <c r="B1356" s="4" t="s">
        <v>11614</v>
      </c>
      <c r="C1356" s="4" t="s">
        <v>11615</v>
      </c>
      <c r="D1356" s="4" t="s">
        <v>265</v>
      </c>
      <c r="E1356" s="28" t="s">
        <v>266</v>
      </c>
      <c r="F1356" s="4">
        <f t="shared" si="127"/>
        <v>1</v>
      </c>
      <c r="G1356" s="4" t="s">
        <v>295</v>
      </c>
      <c r="H1356" s="4" t="s">
        <v>296</v>
      </c>
      <c r="I1356" s="4" t="s">
        <v>11634</v>
      </c>
      <c r="J1356" s="4" t="s">
        <v>2272</v>
      </c>
      <c r="L1356" s="4" t="s">
        <v>312</v>
      </c>
      <c r="M1356" s="4">
        <f>IF(L1356="비해당","-",VLOOKUP(G1356,자격증backdata!A:E,3,0))</f>
        <v>1</v>
      </c>
      <c r="N1356" s="4" t="str">
        <f>IF(L1356="비해당","-",VLOOKUP(G1356,자격증backdata!A:E,5,0))</f>
        <v>한국사</v>
      </c>
      <c r="O1356" s="4">
        <f>IF(L1356="비해당","-",IF(M1356=1,VLOOKUP(G1356,자격증backdata!A:E,4,0),0))</f>
        <v>5</v>
      </c>
      <c r="P1356" s="4">
        <f t="shared" si="128"/>
        <v>5</v>
      </c>
      <c r="Q1356" s="4">
        <f t="shared" si="129"/>
        <v>0</v>
      </c>
      <c r="R1356" s="4">
        <f t="shared" si="130"/>
        <v>5</v>
      </c>
      <c r="S1356" s="4">
        <f t="shared" si="131"/>
        <v>0</v>
      </c>
    </row>
    <row r="1357" spans="1:19" ht="39.950000000000003" customHeight="1" x14ac:dyDescent="0.3">
      <c r="A1357" s="29">
        <f t="shared" si="126"/>
        <v>840</v>
      </c>
      <c r="B1357" s="29" t="s">
        <v>11635</v>
      </c>
      <c r="C1357" s="29" t="s">
        <v>11636</v>
      </c>
      <c r="D1357" s="4" t="s">
        <v>265</v>
      </c>
      <c r="E1357" s="30" t="s">
        <v>266</v>
      </c>
      <c r="F1357" s="29">
        <f t="shared" si="127"/>
        <v>1</v>
      </c>
      <c r="G1357" s="29" t="s">
        <v>295</v>
      </c>
      <c r="H1357" s="29" t="s">
        <v>296</v>
      </c>
      <c r="I1357" s="29" t="s">
        <v>11643</v>
      </c>
      <c r="J1357" s="29" t="s">
        <v>1268</v>
      </c>
      <c r="L1357" s="29" t="s">
        <v>312</v>
      </c>
      <c r="M1357" s="29">
        <f>IF(L1357="비해당","-",VLOOKUP(G1357,자격증backdata!A:E,3,0))</f>
        <v>1</v>
      </c>
      <c r="N1357" s="29" t="str">
        <f>IF(L1357="비해당","-",VLOOKUP(G1357,자격증backdata!A:E,5,0))</f>
        <v>한국사</v>
      </c>
      <c r="O1357" s="29">
        <f>IF(L1357="비해당","-",IF(M1357=1,VLOOKUP(G1357,자격증backdata!A:E,4,0),0))</f>
        <v>5</v>
      </c>
      <c r="P1357" s="29">
        <f t="shared" si="128"/>
        <v>5</v>
      </c>
      <c r="Q1357" s="29">
        <f t="shared" si="129"/>
        <v>0</v>
      </c>
      <c r="R1357" s="29">
        <f t="shared" si="130"/>
        <v>5</v>
      </c>
      <c r="S1357" s="29">
        <f t="shared" si="131"/>
        <v>0</v>
      </c>
    </row>
    <row r="1358" spans="1:19" ht="39.950000000000003" customHeight="1" x14ac:dyDescent="0.3">
      <c r="A1358" s="4">
        <f t="shared" si="126"/>
        <v>841</v>
      </c>
      <c r="B1358" s="4" t="s">
        <v>11644</v>
      </c>
      <c r="C1358" s="4" t="s">
        <v>11645</v>
      </c>
      <c r="D1358" s="4" t="s">
        <v>265</v>
      </c>
      <c r="E1358" s="28" t="s">
        <v>266</v>
      </c>
      <c r="F1358" s="4">
        <f t="shared" si="127"/>
        <v>1</v>
      </c>
      <c r="G1358" s="4" t="s">
        <v>2965</v>
      </c>
      <c r="H1358" s="4" t="s">
        <v>2966</v>
      </c>
      <c r="I1358" s="4" t="s">
        <v>11651</v>
      </c>
      <c r="J1358" s="4" t="s">
        <v>6118</v>
      </c>
      <c r="L1358" s="4" t="s">
        <v>312</v>
      </c>
      <c r="M1358" s="4">
        <f>IF(L1358="비해당","-",VLOOKUP(G1358,자격증backdata!A:E,3,0))</f>
        <v>0</v>
      </c>
      <c r="N1358" s="4" t="str">
        <f>IF(L1358="비해당","-",VLOOKUP(G1358,자격증backdata!A:E,5,0))</f>
        <v>-</v>
      </c>
      <c r="O1358" s="4">
        <f>IF(L1358="비해당","-",IF(M1358=1,VLOOKUP(G1358,자격증backdata!A:E,4,0),0))</f>
        <v>0</v>
      </c>
      <c r="P1358" s="4">
        <f t="shared" si="128"/>
        <v>0</v>
      </c>
      <c r="Q1358" s="4">
        <f t="shared" si="129"/>
        <v>3</v>
      </c>
      <c r="R1358" s="4">
        <f t="shared" si="130"/>
        <v>3</v>
      </c>
      <c r="S1358" s="4">
        <f t="shared" si="131"/>
        <v>0</v>
      </c>
    </row>
    <row r="1359" spans="1:19" ht="39.950000000000003" customHeight="1" x14ac:dyDescent="0.3">
      <c r="A1359" s="4">
        <f t="shared" si="126"/>
        <v>841</v>
      </c>
      <c r="B1359" s="4" t="s">
        <v>11644</v>
      </c>
      <c r="C1359" s="4" t="s">
        <v>11645</v>
      </c>
      <c r="D1359" s="4" t="s">
        <v>265</v>
      </c>
      <c r="E1359" s="28" t="s">
        <v>266</v>
      </c>
      <c r="F1359" s="4">
        <f t="shared" si="127"/>
        <v>2</v>
      </c>
      <c r="G1359" s="4" t="s">
        <v>366</v>
      </c>
      <c r="H1359" s="4" t="s">
        <v>367</v>
      </c>
      <c r="I1359" s="4" t="s">
        <v>11652</v>
      </c>
      <c r="J1359" s="4" t="s">
        <v>7788</v>
      </c>
      <c r="L1359" s="4" t="s">
        <v>312</v>
      </c>
      <c r="M1359" s="4">
        <f>IF(L1359="비해당","-",VLOOKUP(G1359,자격증backdata!A:E,3,0))</f>
        <v>1</v>
      </c>
      <c r="N1359" s="4" t="str">
        <f>IF(L1359="비해당","-",VLOOKUP(G1359,자격증backdata!A:E,5,0))</f>
        <v>국가기술</v>
      </c>
      <c r="O1359" s="4">
        <f>IF(L1359="비해당","-",IF(M1359=1,VLOOKUP(G1359,자격증backdata!A:E,4,0),0))</f>
        <v>3</v>
      </c>
      <c r="P1359" s="4">
        <f t="shared" si="128"/>
        <v>0</v>
      </c>
      <c r="Q1359" s="4">
        <f t="shared" si="129"/>
        <v>3</v>
      </c>
      <c r="R1359" s="4">
        <f t="shared" si="130"/>
        <v>3</v>
      </c>
      <c r="S1359" s="4">
        <f t="shared" si="131"/>
        <v>0</v>
      </c>
    </row>
    <row r="1360" spans="1:19" ht="39.950000000000003" customHeight="1" x14ac:dyDescent="0.3">
      <c r="A1360" s="29">
        <f t="shared" si="126"/>
        <v>842</v>
      </c>
      <c r="B1360" s="29" t="s">
        <v>2301</v>
      </c>
      <c r="C1360" s="29" t="s">
        <v>2302</v>
      </c>
      <c r="D1360" s="4" t="s">
        <v>2303</v>
      </c>
      <c r="E1360" s="30" t="s">
        <v>2304</v>
      </c>
      <c r="F1360" s="29">
        <f t="shared" si="127"/>
        <v>1</v>
      </c>
      <c r="G1360" s="29" t="s">
        <v>11687</v>
      </c>
      <c r="H1360" s="29" t="s">
        <v>277</v>
      </c>
      <c r="I1360" s="29" t="s">
        <v>277</v>
      </c>
      <c r="J1360" s="29" t="s">
        <v>277</v>
      </c>
      <c r="L1360" s="29" t="s">
        <v>11688</v>
      </c>
      <c r="M1360" s="29" t="str">
        <f>IF(L1360="비해당","-",VLOOKUP(G1360,자격증backdata!A:E,3,0))</f>
        <v>-</v>
      </c>
      <c r="N1360" s="29" t="str">
        <f>IF(L1360="비해당","-",VLOOKUP(G1360,자격증backdata!A:E,5,0))</f>
        <v>-</v>
      </c>
      <c r="O1360" s="29" t="str">
        <f>IF(L1360="비해당","-",IF(M1360=1,VLOOKUP(G1360,자격증backdata!A:E,4,0),0))</f>
        <v>-</v>
      </c>
      <c r="P1360" s="29">
        <f t="shared" si="128"/>
        <v>0</v>
      </c>
      <c r="Q1360" s="29">
        <f t="shared" si="129"/>
        <v>0</v>
      </c>
      <c r="R1360" s="29">
        <f t="shared" si="130"/>
        <v>0</v>
      </c>
      <c r="S1360" s="29">
        <f t="shared" si="131"/>
        <v>0</v>
      </c>
    </row>
    <row r="1361" spans="1:19" ht="39.950000000000003" customHeight="1" x14ac:dyDescent="0.3">
      <c r="A1361" s="4">
        <f t="shared" si="126"/>
        <v>843</v>
      </c>
      <c r="B1361" s="4" t="s">
        <v>2704</v>
      </c>
      <c r="C1361" s="4" t="s">
        <v>2705</v>
      </c>
      <c r="D1361" s="4" t="s">
        <v>2303</v>
      </c>
      <c r="E1361" s="28" t="s">
        <v>2304</v>
      </c>
      <c r="F1361" s="4">
        <f t="shared" si="127"/>
        <v>1</v>
      </c>
      <c r="G1361" s="4" t="s">
        <v>2533</v>
      </c>
      <c r="H1361" s="4" t="s">
        <v>367</v>
      </c>
      <c r="I1361" s="4" t="s">
        <v>2713</v>
      </c>
      <c r="J1361" s="4" t="s">
        <v>2119</v>
      </c>
      <c r="L1361" s="4" t="s">
        <v>313</v>
      </c>
      <c r="M1361" s="4" t="str">
        <f>IF(L1361="비해당","-",VLOOKUP(G1361,자격증backdata!A:E,3,0))</f>
        <v>-</v>
      </c>
      <c r="N1361" s="4" t="str">
        <f>IF(L1361="비해당","-",VLOOKUP(G1361,자격증backdata!A:E,5,0))</f>
        <v>-</v>
      </c>
      <c r="O1361" s="4" t="str">
        <f>IF(L1361="비해당","-",IF(M1361=1,VLOOKUP(G1361,자격증backdata!A:E,4,0),0))</f>
        <v>-</v>
      </c>
      <c r="P1361" s="4">
        <f t="shared" si="128"/>
        <v>0</v>
      </c>
      <c r="Q1361" s="4">
        <f t="shared" si="129"/>
        <v>0</v>
      </c>
      <c r="R1361" s="4">
        <f t="shared" si="130"/>
        <v>0</v>
      </c>
      <c r="S1361" s="4">
        <f t="shared" si="131"/>
        <v>0</v>
      </c>
    </row>
    <row r="1362" spans="1:19" ht="39.950000000000003" customHeight="1" x14ac:dyDescent="0.3">
      <c r="A1362" s="4">
        <f t="shared" si="126"/>
        <v>843</v>
      </c>
      <c r="B1362" s="4" t="s">
        <v>2704</v>
      </c>
      <c r="C1362" s="4" t="s">
        <v>2705</v>
      </c>
      <c r="D1362" s="4" t="s">
        <v>2303</v>
      </c>
      <c r="E1362" s="28" t="s">
        <v>2304</v>
      </c>
      <c r="F1362" s="4">
        <f t="shared" si="127"/>
        <v>2</v>
      </c>
      <c r="G1362" s="4" t="s">
        <v>295</v>
      </c>
      <c r="H1362" s="4" t="s">
        <v>296</v>
      </c>
      <c r="I1362" s="4" t="s">
        <v>2714</v>
      </c>
      <c r="J1362" s="4" t="s">
        <v>1064</v>
      </c>
      <c r="L1362" s="4" t="s">
        <v>313</v>
      </c>
      <c r="M1362" s="4" t="str">
        <f>IF(L1362="비해당","-",VLOOKUP(G1362,자격증backdata!A:E,3,0))</f>
        <v>-</v>
      </c>
      <c r="N1362" s="4" t="str">
        <f>IF(L1362="비해당","-",VLOOKUP(G1362,자격증backdata!A:E,5,0))</f>
        <v>-</v>
      </c>
      <c r="O1362" s="4" t="str">
        <f>IF(L1362="비해당","-",IF(M1362=1,VLOOKUP(G1362,자격증backdata!A:E,4,0),0))</f>
        <v>-</v>
      </c>
      <c r="P1362" s="4">
        <f t="shared" si="128"/>
        <v>0</v>
      </c>
      <c r="Q1362" s="4">
        <f t="shared" si="129"/>
        <v>0</v>
      </c>
      <c r="R1362" s="4">
        <f t="shared" si="130"/>
        <v>0</v>
      </c>
      <c r="S1362" s="4">
        <f t="shared" si="131"/>
        <v>0</v>
      </c>
    </row>
    <row r="1363" spans="1:19" ht="39.950000000000003" customHeight="1" x14ac:dyDescent="0.3">
      <c r="A1363" s="29">
        <f t="shared" si="126"/>
        <v>844</v>
      </c>
      <c r="B1363" s="29" t="s">
        <v>4091</v>
      </c>
      <c r="C1363" s="29" t="s">
        <v>4092</v>
      </c>
      <c r="D1363" s="4" t="s">
        <v>2303</v>
      </c>
      <c r="E1363" s="30" t="s">
        <v>2304</v>
      </c>
      <c r="F1363" s="29">
        <f t="shared" si="127"/>
        <v>1</v>
      </c>
      <c r="G1363" s="29" t="s">
        <v>803</v>
      </c>
      <c r="H1363" s="29" t="s">
        <v>296</v>
      </c>
      <c r="I1363" s="29" t="s">
        <v>4097</v>
      </c>
      <c r="J1363" s="29" t="s">
        <v>627</v>
      </c>
      <c r="L1363" s="29" t="s">
        <v>313</v>
      </c>
      <c r="M1363" s="29" t="str">
        <f>IF(L1363="비해당","-",VLOOKUP(G1363,자격증backdata!A:E,3,0))</f>
        <v>-</v>
      </c>
      <c r="N1363" s="29" t="str">
        <f>IF(L1363="비해당","-",VLOOKUP(G1363,자격증backdata!A:E,5,0))</f>
        <v>-</v>
      </c>
      <c r="O1363" s="29" t="str">
        <f>IF(L1363="비해당","-",IF(M1363=1,VLOOKUP(G1363,자격증backdata!A:E,4,0),0))</f>
        <v>-</v>
      </c>
      <c r="P1363" s="29">
        <f t="shared" si="128"/>
        <v>0</v>
      </c>
      <c r="Q1363" s="29">
        <f t="shared" si="129"/>
        <v>0</v>
      </c>
      <c r="R1363" s="29">
        <f t="shared" si="130"/>
        <v>0</v>
      </c>
      <c r="S1363" s="29">
        <f t="shared" si="131"/>
        <v>0</v>
      </c>
    </row>
    <row r="1364" spans="1:19" ht="39.950000000000003" customHeight="1" x14ac:dyDescent="0.3">
      <c r="A1364" s="4">
        <f t="shared" si="126"/>
        <v>845</v>
      </c>
      <c r="B1364" s="4" t="s">
        <v>7444</v>
      </c>
      <c r="C1364" s="4" t="s">
        <v>7445</v>
      </c>
      <c r="D1364" s="4" t="s">
        <v>2303</v>
      </c>
      <c r="E1364" s="28" t="s">
        <v>2304</v>
      </c>
      <c r="F1364" s="4">
        <f t="shared" si="127"/>
        <v>1</v>
      </c>
      <c r="G1364" s="4" t="s">
        <v>3028</v>
      </c>
      <c r="H1364" s="4" t="s">
        <v>2392</v>
      </c>
      <c r="I1364" s="4" t="s">
        <v>277</v>
      </c>
      <c r="J1364" s="4" t="s">
        <v>7453</v>
      </c>
      <c r="L1364" s="4" t="s">
        <v>313</v>
      </c>
      <c r="M1364" s="4" t="str">
        <f>IF(L1364="비해당","-",VLOOKUP(G1364,자격증backdata!A:E,3,0))</f>
        <v>-</v>
      </c>
      <c r="N1364" s="4" t="str">
        <f>IF(L1364="비해당","-",VLOOKUP(G1364,자격증backdata!A:E,5,0))</f>
        <v>-</v>
      </c>
      <c r="O1364" s="4" t="str">
        <f>IF(L1364="비해당","-",IF(M1364=1,VLOOKUP(G1364,자격증backdata!A:E,4,0),0))</f>
        <v>-</v>
      </c>
      <c r="P1364" s="4">
        <f t="shared" si="128"/>
        <v>0</v>
      </c>
      <c r="Q1364" s="4">
        <f t="shared" si="129"/>
        <v>0</v>
      </c>
      <c r="R1364" s="4">
        <f t="shared" si="130"/>
        <v>0</v>
      </c>
      <c r="S1364" s="4">
        <f t="shared" si="131"/>
        <v>0</v>
      </c>
    </row>
    <row r="1365" spans="1:19" ht="39.950000000000003" customHeight="1" x14ac:dyDescent="0.3">
      <c r="A1365" s="29">
        <f t="shared" si="126"/>
        <v>846</v>
      </c>
      <c r="B1365" s="29" t="s">
        <v>7815</v>
      </c>
      <c r="C1365" s="29" t="s">
        <v>7816</v>
      </c>
      <c r="D1365" s="4" t="s">
        <v>2303</v>
      </c>
      <c r="E1365" s="30" t="s">
        <v>2304</v>
      </c>
      <c r="F1365" s="29">
        <f t="shared" si="127"/>
        <v>1</v>
      </c>
      <c r="G1365" s="29" t="s">
        <v>295</v>
      </c>
      <c r="H1365" s="29" t="s">
        <v>296</v>
      </c>
      <c r="I1365" s="29" t="s">
        <v>7824</v>
      </c>
      <c r="J1365" s="29" t="s">
        <v>2354</v>
      </c>
      <c r="L1365" s="29" t="s">
        <v>313</v>
      </c>
      <c r="M1365" s="29" t="str">
        <f>IF(L1365="비해당","-",VLOOKUP(G1365,자격증backdata!A:E,3,0))</f>
        <v>-</v>
      </c>
      <c r="N1365" s="29" t="str">
        <f>IF(L1365="비해당","-",VLOOKUP(G1365,자격증backdata!A:E,5,0))</f>
        <v>-</v>
      </c>
      <c r="O1365" s="29" t="str">
        <f>IF(L1365="비해당","-",IF(M1365=1,VLOOKUP(G1365,자격증backdata!A:E,4,0),0))</f>
        <v>-</v>
      </c>
      <c r="P1365" s="29">
        <f t="shared" si="128"/>
        <v>0</v>
      </c>
      <c r="Q1365" s="29">
        <f t="shared" si="129"/>
        <v>0</v>
      </c>
      <c r="R1365" s="29">
        <f t="shared" si="130"/>
        <v>0</v>
      </c>
      <c r="S1365" s="29">
        <f t="shared" si="131"/>
        <v>0</v>
      </c>
    </row>
    <row r="1366" spans="1:19" ht="39.950000000000003" customHeight="1" x14ac:dyDescent="0.3">
      <c r="A1366" s="4">
        <f t="shared" si="126"/>
        <v>847</v>
      </c>
      <c r="B1366" s="4" t="s">
        <v>9368</v>
      </c>
      <c r="C1366" s="4" t="s">
        <v>9369</v>
      </c>
      <c r="D1366" s="4" t="s">
        <v>2303</v>
      </c>
      <c r="E1366" s="28" t="s">
        <v>2304</v>
      </c>
      <c r="F1366" s="4">
        <f t="shared" si="127"/>
        <v>1</v>
      </c>
      <c r="G1366" s="4" t="s">
        <v>11687</v>
      </c>
      <c r="H1366" s="4" t="s">
        <v>277</v>
      </c>
      <c r="I1366" s="4" t="s">
        <v>277</v>
      </c>
      <c r="J1366" s="4" t="s">
        <v>277</v>
      </c>
      <c r="L1366" s="4" t="s">
        <v>313</v>
      </c>
      <c r="M1366" s="4" t="str">
        <f>IF(L1366="비해당","-",VLOOKUP(G1366,자격증backdata!A:E,3,0))</f>
        <v>-</v>
      </c>
      <c r="N1366" s="4" t="str">
        <f>IF(L1366="비해당","-",VLOOKUP(G1366,자격증backdata!A:E,5,0))</f>
        <v>-</v>
      </c>
      <c r="O1366" s="4" t="str">
        <f>IF(L1366="비해당","-",IF(M1366=1,VLOOKUP(G1366,자격증backdata!A:E,4,0),0))</f>
        <v>-</v>
      </c>
      <c r="P1366" s="4">
        <f t="shared" si="128"/>
        <v>0</v>
      </c>
      <c r="Q1366" s="4">
        <f t="shared" si="129"/>
        <v>0</v>
      </c>
      <c r="R1366" s="4">
        <f t="shared" si="130"/>
        <v>0</v>
      </c>
      <c r="S1366" s="4">
        <f t="shared" si="131"/>
        <v>0</v>
      </c>
    </row>
    <row r="1367" spans="1:19" ht="39.950000000000003" customHeight="1" x14ac:dyDescent="0.3">
      <c r="A1367" s="29">
        <f t="shared" si="126"/>
        <v>848</v>
      </c>
      <c r="B1367" s="29" t="s">
        <v>9857</v>
      </c>
      <c r="C1367" s="29" t="s">
        <v>9858</v>
      </c>
      <c r="D1367" s="4" t="s">
        <v>2303</v>
      </c>
      <c r="E1367" s="30" t="s">
        <v>2304</v>
      </c>
      <c r="F1367" s="29">
        <f t="shared" si="127"/>
        <v>1</v>
      </c>
      <c r="G1367" s="29" t="s">
        <v>3524</v>
      </c>
      <c r="H1367" s="29" t="s">
        <v>367</v>
      </c>
      <c r="I1367" s="29" t="s">
        <v>9866</v>
      </c>
      <c r="J1367" s="29" t="s">
        <v>2913</v>
      </c>
      <c r="L1367" s="29" t="s">
        <v>313</v>
      </c>
      <c r="M1367" s="29" t="str">
        <f>IF(L1367="비해당","-",VLOOKUP(G1367,자격증backdata!A:E,3,0))</f>
        <v>-</v>
      </c>
      <c r="N1367" s="29" t="str">
        <f>IF(L1367="비해당","-",VLOOKUP(G1367,자격증backdata!A:E,5,0))</f>
        <v>-</v>
      </c>
      <c r="O1367" s="29" t="str">
        <f>IF(L1367="비해당","-",IF(M1367=1,VLOOKUP(G1367,자격증backdata!A:E,4,0),0))</f>
        <v>-</v>
      </c>
      <c r="P1367" s="29">
        <f t="shared" si="128"/>
        <v>0</v>
      </c>
      <c r="Q1367" s="29">
        <f t="shared" si="129"/>
        <v>0</v>
      </c>
      <c r="R1367" s="29">
        <f t="shared" si="130"/>
        <v>0</v>
      </c>
      <c r="S1367" s="29">
        <f t="shared" si="131"/>
        <v>0</v>
      </c>
    </row>
    <row r="1368" spans="1:19" ht="39.950000000000003" customHeight="1" x14ac:dyDescent="0.3">
      <c r="A1368" s="29">
        <f t="shared" si="126"/>
        <v>848</v>
      </c>
      <c r="B1368" s="29" t="s">
        <v>9857</v>
      </c>
      <c r="C1368" s="29" t="s">
        <v>9858</v>
      </c>
      <c r="D1368" s="4" t="s">
        <v>2303</v>
      </c>
      <c r="E1368" s="30" t="s">
        <v>2304</v>
      </c>
      <c r="F1368" s="29">
        <f t="shared" si="127"/>
        <v>2</v>
      </c>
      <c r="G1368" s="29" t="s">
        <v>803</v>
      </c>
      <c r="H1368" s="29" t="s">
        <v>296</v>
      </c>
      <c r="I1368" s="29" t="s">
        <v>9867</v>
      </c>
      <c r="J1368" s="29" t="s">
        <v>1064</v>
      </c>
      <c r="L1368" s="29" t="s">
        <v>313</v>
      </c>
      <c r="M1368" s="29" t="str">
        <f>IF(L1368="비해당","-",VLOOKUP(G1368,자격증backdata!A:E,3,0))</f>
        <v>-</v>
      </c>
      <c r="N1368" s="29" t="str">
        <f>IF(L1368="비해당","-",VLOOKUP(G1368,자격증backdata!A:E,5,0))</f>
        <v>-</v>
      </c>
      <c r="O1368" s="29" t="str">
        <f>IF(L1368="비해당","-",IF(M1368=1,VLOOKUP(G1368,자격증backdata!A:E,4,0),0))</f>
        <v>-</v>
      </c>
      <c r="P1368" s="29">
        <f t="shared" si="128"/>
        <v>0</v>
      </c>
      <c r="Q1368" s="29">
        <f t="shared" si="129"/>
        <v>0</v>
      </c>
      <c r="R1368" s="29">
        <f t="shared" si="130"/>
        <v>0</v>
      </c>
      <c r="S1368" s="29">
        <f t="shared" si="131"/>
        <v>0</v>
      </c>
    </row>
    <row r="1369" spans="1:19" ht="39.950000000000003" customHeight="1" x14ac:dyDescent="0.3">
      <c r="A1369" s="4">
        <f t="shared" si="126"/>
        <v>849</v>
      </c>
      <c r="B1369" s="4" t="s">
        <v>9916</v>
      </c>
      <c r="C1369" s="4" t="s">
        <v>7675</v>
      </c>
      <c r="D1369" s="4" t="s">
        <v>2303</v>
      </c>
      <c r="E1369" s="28" t="s">
        <v>2304</v>
      </c>
      <c r="F1369" s="4">
        <f t="shared" si="127"/>
        <v>1</v>
      </c>
      <c r="G1369" s="4" t="s">
        <v>3052</v>
      </c>
      <c r="H1369" s="4" t="s">
        <v>677</v>
      </c>
      <c r="I1369" s="4" t="s">
        <v>9920</v>
      </c>
      <c r="J1369" s="4" t="s">
        <v>9921</v>
      </c>
      <c r="L1369" s="4" t="s">
        <v>313</v>
      </c>
      <c r="M1369" s="4" t="str">
        <f>IF(L1369="비해당","-",VLOOKUP(G1369,자격증backdata!A:E,3,0))</f>
        <v>-</v>
      </c>
      <c r="N1369" s="4" t="str">
        <f>IF(L1369="비해당","-",VLOOKUP(G1369,자격증backdata!A:E,5,0))</f>
        <v>-</v>
      </c>
      <c r="O1369" s="4" t="str">
        <f>IF(L1369="비해당","-",IF(M1369=1,VLOOKUP(G1369,자격증backdata!A:E,4,0),0))</f>
        <v>-</v>
      </c>
      <c r="P1369" s="4">
        <f t="shared" si="128"/>
        <v>0</v>
      </c>
      <c r="Q1369" s="4">
        <f t="shared" si="129"/>
        <v>0</v>
      </c>
      <c r="R1369" s="4">
        <f t="shared" si="130"/>
        <v>0</v>
      </c>
      <c r="S1369" s="4">
        <f t="shared" si="131"/>
        <v>0</v>
      </c>
    </row>
    <row r="1370" spans="1:19" ht="39.950000000000003" customHeight="1" x14ac:dyDescent="0.3">
      <c r="A1370" s="29">
        <f t="shared" si="126"/>
        <v>850</v>
      </c>
      <c r="B1370" s="29" t="s">
        <v>10076</v>
      </c>
      <c r="C1370" s="29" t="s">
        <v>10077</v>
      </c>
      <c r="D1370" s="4" t="s">
        <v>2303</v>
      </c>
      <c r="E1370" s="30" t="s">
        <v>2304</v>
      </c>
      <c r="F1370" s="29">
        <f t="shared" si="127"/>
        <v>1</v>
      </c>
      <c r="G1370" s="29" t="s">
        <v>803</v>
      </c>
      <c r="H1370" s="29" t="s">
        <v>296</v>
      </c>
      <c r="I1370" s="29" t="s">
        <v>10083</v>
      </c>
      <c r="J1370" s="29" t="s">
        <v>463</v>
      </c>
      <c r="L1370" s="29" t="s">
        <v>313</v>
      </c>
      <c r="M1370" s="29" t="str">
        <f>IF(L1370="비해당","-",VLOOKUP(G1370,자격증backdata!A:E,3,0))</f>
        <v>-</v>
      </c>
      <c r="N1370" s="29" t="str">
        <f>IF(L1370="비해당","-",VLOOKUP(G1370,자격증backdata!A:E,5,0))</f>
        <v>-</v>
      </c>
      <c r="O1370" s="29" t="str">
        <f>IF(L1370="비해당","-",IF(M1370=1,VLOOKUP(G1370,자격증backdata!A:E,4,0),0))</f>
        <v>-</v>
      </c>
      <c r="P1370" s="29">
        <f t="shared" si="128"/>
        <v>0</v>
      </c>
      <c r="Q1370" s="29">
        <f t="shared" si="129"/>
        <v>0</v>
      </c>
      <c r="R1370" s="29">
        <f t="shared" si="130"/>
        <v>0</v>
      </c>
      <c r="S1370" s="29">
        <f t="shared" si="131"/>
        <v>0</v>
      </c>
    </row>
    <row r="1371" spans="1:19" ht="39.950000000000003" customHeight="1" x14ac:dyDescent="0.3">
      <c r="A1371" s="29">
        <f t="shared" si="126"/>
        <v>850</v>
      </c>
      <c r="B1371" s="29" t="s">
        <v>10076</v>
      </c>
      <c r="C1371" s="29" t="s">
        <v>10077</v>
      </c>
      <c r="D1371" s="4" t="s">
        <v>2303</v>
      </c>
      <c r="E1371" s="30" t="s">
        <v>2304</v>
      </c>
      <c r="F1371" s="29">
        <f t="shared" si="127"/>
        <v>2</v>
      </c>
      <c r="G1371" s="29" t="s">
        <v>568</v>
      </c>
      <c r="H1371" s="29" t="s">
        <v>459</v>
      </c>
      <c r="I1371" s="29" t="s">
        <v>10084</v>
      </c>
      <c r="J1371" s="29" t="s">
        <v>10085</v>
      </c>
      <c r="L1371" s="29" t="s">
        <v>313</v>
      </c>
      <c r="M1371" s="29" t="str">
        <f>IF(L1371="비해당","-",VLOOKUP(G1371,자격증backdata!A:E,3,0))</f>
        <v>-</v>
      </c>
      <c r="N1371" s="29" t="str">
        <f>IF(L1371="비해당","-",VLOOKUP(G1371,자격증backdata!A:E,5,0))</f>
        <v>-</v>
      </c>
      <c r="O1371" s="29" t="str">
        <f>IF(L1371="비해당","-",IF(M1371=1,VLOOKUP(G1371,자격증backdata!A:E,4,0),0))</f>
        <v>-</v>
      </c>
      <c r="P1371" s="29">
        <f t="shared" si="128"/>
        <v>0</v>
      </c>
      <c r="Q1371" s="29">
        <f t="shared" si="129"/>
        <v>0</v>
      </c>
      <c r="R1371" s="29">
        <f t="shared" si="130"/>
        <v>0</v>
      </c>
      <c r="S1371" s="29">
        <f t="shared" si="131"/>
        <v>0</v>
      </c>
    </row>
    <row r="1372" spans="1:19" ht="39.950000000000003" customHeight="1" x14ac:dyDescent="0.3">
      <c r="A1372" s="4">
        <f t="shared" si="126"/>
        <v>851</v>
      </c>
      <c r="B1372" s="4" t="s">
        <v>10406</v>
      </c>
      <c r="C1372" s="4" t="s">
        <v>10407</v>
      </c>
      <c r="D1372" s="4" t="s">
        <v>2303</v>
      </c>
      <c r="E1372" s="28" t="s">
        <v>2304</v>
      </c>
      <c r="F1372" s="4">
        <f t="shared" si="127"/>
        <v>1</v>
      </c>
      <c r="G1372" s="4" t="s">
        <v>5367</v>
      </c>
      <c r="H1372" s="4" t="s">
        <v>367</v>
      </c>
      <c r="I1372" s="4" t="s">
        <v>10447</v>
      </c>
      <c r="J1372" s="4" t="s">
        <v>10448</v>
      </c>
      <c r="L1372" s="4" t="s">
        <v>313</v>
      </c>
      <c r="M1372" s="4" t="str">
        <f>IF(L1372="비해당","-",VLOOKUP(G1372,자격증backdata!A:E,3,0))</f>
        <v>-</v>
      </c>
      <c r="N1372" s="4" t="str">
        <f>IF(L1372="비해당","-",VLOOKUP(G1372,자격증backdata!A:E,5,0))</f>
        <v>-</v>
      </c>
      <c r="O1372" s="4" t="str">
        <f>IF(L1372="비해당","-",IF(M1372=1,VLOOKUP(G1372,자격증backdata!A:E,4,0),0))</f>
        <v>-</v>
      </c>
      <c r="P1372" s="4">
        <f t="shared" si="128"/>
        <v>0</v>
      </c>
      <c r="Q1372" s="4">
        <f t="shared" si="129"/>
        <v>0</v>
      </c>
      <c r="R1372" s="4">
        <f t="shared" si="130"/>
        <v>0</v>
      </c>
      <c r="S1372" s="4">
        <f t="shared" si="131"/>
        <v>0</v>
      </c>
    </row>
    <row r="1373" spans="1:19" ht="39.950000000000003" customHeight="1" x14ac:dyDescent="0.3">
      <c r="A1373" s="4">
        <f t="shared" si="126"/>
        <v>851</v>
      </c>
      <c r="B1373" s="4" t="s">
        <v>10406</v>
      </c>
      <c r="C1373" s="4" t="s">
        <v>10407</v>
      </c>
      <c r="D1373" s="4" t="s">
        <v>2303</v>
      </c>
      <c r="E1373" s="28" t="s">
        <v>2304</v>
      </c>
      <c r="F1373" s="4">
        <f t="shared" si="127"/>
        <v>2</v>
      </c>
      <c r="G1373" s="4" t="s">
        <v>2969</v>
      </c>
      <c r="H1373" s="4" t="s">
        <v>292</v>
      </c>
      <c r="I1373" s="4" t="s">
        <v>10449</v>
      </c>
      <c r="J1373" s="4" t="s">
        <v>10450</v>
      </c>
      <c r="L1373" s="4" t="s">
        <v>313</v>
      </c>
      <c r="M1373" s="4" t="str">
        <f>IF(L1373="비해당","-",VLOOKUP(G1373,자격증backdata!A:E,3,0))</f>
        <v>-</v>
      </c>
      <c r="N1373" s="4" t="str">
        <f>IF(L1373="비해당","-",VLOOKUP(G1373,자격증backdata!A:E,5,0))</f>
        <v>-</v>
      </c>
      <c r="O1373" s="4" t="str">
        <f>IF(L1373="비해당","-",IF(M1373=1,VLOOKUP(G1373,자격증backdata!A:E,4,0),0))</f>
        <v>-</v>
      </c>
      <c r="P1373" s="4">
        <f t="shared" si="128"/>
        <v>0</v>
      </c>
      <c r="Q1373" s="4">
        <f t="shared" si="129"/>
        <v>0</v>
      </c>
      <c r="R1373" s="4">
        <f t="shared" si="130"/>
        <v>0</v>
      </c>
      <c r="S1373" s="4">
        <f t="shared" si="131"/>
        <v>0</v>
      </c>
    </row>
    <row r="1374" spans="1:19" ht="39.950000000000003" customHeight="1" x14ac:dyDescent="0.3">
      <c r="A1374" s="29">
        <f t="shared" si="126"/>
        <v>852</v>
      </c>
      <c r="B1374" s="29" t="s">
        <v>659</v>
      </c>
      <c r="C1374" s="29" t="s">
        <v>660</v>
      </c>
      <c r="D1374" s="4" t="s">
        <v>661</v>
      </c>
      <c r="E1374" s="30" t="s">
        <v>662</v>
      </c>
      <c r="F1374" s="29">
        <f t="shared" si="127"/>
        <v>1</v>
      </c>
      <c r="G1374" s="29" t="s">
        <v>11687</v>
      </c>
      <c r="H1374" s="29" t="s">
        <v>277</v>
      </c>
      <c r="I1374" s="29" t="s">
        <v>277</v>
      </c>
      <c r="J1374" s="29" t="s">
        <v>277</v>
      </c>
      <c r="L1374" s="29" t="s">
        <v>313</v>
      </c>
      <c r="M1374" s="29" t="str">
        <f>IF(L1374="비해당","-",VLOOKUP(G1374,자격증backdata!A:E,3,0))</f>
        <v>-</v>
      </c>
      <c r="N1374" s="29" t="str">
        <f>IF(L1374="비해당","-",VLOOKUP(G1374,자격증backdata!A:E,5,0))</f>
        <v>-</v>
      </c>
      <c r="O1374" s="29" t="str">
        <f>IF(L1374="비해당","-",IF(M1374=1,VLOOKUP(G1374,자격증backdata!A:E,4,0),0))</f>
        <v>-</v>
      </c>
      <c r="P1374" s="29">
        <f t="shared" si="128"/>
        <v>0</v>
      </c>
      <c r="Q1374" s="29">
        <f t="shared" si="129"/>
        <v>0</v>
      </c>
      <c r="R1374" s="29">
        <f t="shared" si="130"/>
        <v>0</v>
      </c>
      <c r="S1374" s="29">
        <f t="shared" si="131"/>
        <v>0</v>
      </c>
    </row>
    <row r="1375" spans="1:19" ht="39.950000000000003" customHeight="1" x14ac:dyDescent="0.3">
      <c r="A1375" s="4">
        <f t="shared" si="126"/>
        <v>853</v>
      </c>
      <c r="B1375" s="4" t="s">
        <v>933</v>
      </c>
      <c r="C1375" s="4" t="s">
        <v>934</v>
      </c>
      <c r="D1375" s="4" t="s">
        <v>661</v>
      </c>
      <c r="E1375" s="28" t="s">
        <v>662</v>
      </c>
      <c r="F1375" s="4">
        <f t="shared" si="127"/>
        <v>1</v>
      </c>
      <c r="G1375" s="4" t="s">
        <v>568</v>
      </c>
      <c r="H1375" s="4" t="s">
        <v>459</v>
      </c>
      <c r="I1375" s="4" t="s">
        <v>941</v>
      </c>
      <c r="J1375" s="4" t="s">
        <v>942</v>
      </c>
      <c r="L1375" s="4" t="s">
        <v>313</v>
      </c>
      <c r="M1375" s="4" t="str">
        <f>IF(L1375="비해당","-",VLOOKUP(G1375,자격증backdata!A:E,3,0))</f>
        <v>-</v>
      </c>
      <c r="N1375" s="4" t="str">
        <f>IF(L1375="비해당","-",VLOOKUP(G1375,자격증backdata!A:E,5,0))</f>
        <v>-</v>
      </c>
      <c r="O1375" s="4" t="str">
        <f>IF(L1375="비해당","-",IF(M1375=1,VLOOKUP(G1375,자격증backdata!A:E,4,0),0))</f>
        <v>-</v>
      </c>
      <c r="P1375" s="4">
        <f t="shared" si="128"/>
        <v>0</v>
      </c>
      <c r="Q1375" s="4">
        <f t="shared" si="129"/>
        <v>0</v>
      </c>
      <c r="R1375" s="4">
        <f t="shared" si="130"/>
        <v>0</v>
      </c>
      <c r="S1375" s="4">
        <f t="shared" si="131"/>
        <v>0</v>
      </c>
    </row>
    <row r="1376" spans="1:19" ht="39.950000000000003" customHeight="1" x14ac:dyDescent="0.3">
      <c r="A1376" s="4">
        <f t="shared" si="126"/>
        <v>853</v>
      </c>
      <c r="B1376" s="4" t="s">
        <v>933</v>
      </c>
      <c r="C1376" s="4" t="s">
        <v>934</v>
      </c>
      <c r="D1376" s="4" t="s">
        <v>661</v>
      </c>
      <c r="E1376" s="28" t="s">
        <v>662</v>
      </c>
      <c r="F1376" s="4">
        <f t="shared" si="127"/>
        <v>2</v>
      </c>
      <c r="G1376" s="4" t="s">
        <v>943</v>
      </c>
      <c r="H1376" s="4" t="s">
        <v>459</v>
      </c>
      <c r="I1376" s="4" t="s">
        <v>944</v>
      </c>
      <c r="J1376" s="4" t="s">
        <v>945</v>
      </c>
      <c r="L1376" s="4" t="s">
        <v>313</v>
      </c>
      <c r="M1376" s="4" t="str">
        <f>IF(L1376="비해당","-",VLOOKUP(G1376,자격증backdata!A:E,3,0))</f>
        <v>-</v>
      </c>
      <c r="N1376" s="4" t="str">
        <f>IF(L1376="비해당","-",VLOOKUP(G1376,자격증backdata!A:E,5,0))</f>
        <v>-</v>
      </c>
      <c r="O1376" s="4" t="str">
        <f>IF(L1376="비해당","-",IF(M1376=1,VLOOKUP(G1376,자격증backdata!A:E,4,0),0))</f>
        <v>-</v>
      </c>
      <c r="P1376" s="4">
        <f t="shared" si="128"/>
        <v>0</v>
      </c>
      <c r="Q1376" s="4">
        <f t="shared" si="129"/>
        <v>0</v>
      </c>
      <c r="R1376" s="4">
        <f t="shared" si="130"/>
        <v>0</v>
      </c>
      <c r="S1376" s="4">
        <f t="shared" si="131"/>
        <v>0</v>
      </c>
    </row>
    <row r="1377" spans="1:19" ht="39.950000000000003" customHeight="1" x14ac:dyDescent="0.3">
      <c r="A1377" s="29">
        <f t="shared" si="126"/>
        <v>854</v>
      </c>
      <c r="B1377" s="29" t="s">
        <v>1143</v>
      </c>
      <c r="C1377" s="29" t="s">
        <v>1144</v>
      </c>
      <c r="D1377" s="4" t="s">
        <v>661</v>
      </c>
      <c r="E1377" s="30" t="s">
        <v>662</v>
      </c>
      <c r="F1377" s="29">
        <f t="shared" si="127"/>
        <v>1</v>
      </c>
      <c r="G1377" s="29" t="s">
        <v>831</v>
      </c>
      <c r="H1377" s="29" t="s">
        <v>1153</v>
      </c>
      <c r="I1377" s="29" t="s">
        <v>277</v>
      </c>
      <c r="J1377" s="29" t="s">
        <v>1154</v>
      </c>
      <c r="L1377" s="29" t="s">
        <v>313</v>
      </c>
      <c r="M1377" s="29" t="str">
        <f>IF(L1377="비해당","-",VLOOKUP(G1377,자격증backdata!A:E,3,0))</f>
        <v>-</v>
      </c>
      <c r="N1377" s="29" t="str">
        <f>IF(L1377="비해당","-",VLOOKUP(G1377,자격증backdata!A:E,5,0))</f>
        <v>-</v>
      </c>
      <c r="O1377" s="29" t="str">
        <f>IF(L1377="비해당","-",IF(M1377=1,VLOOKUP(G1377,자격증backdata!A:E,4,0),0))</f>
        <v>-</v>
      </c>
      <c r="P1377" s="29">
        <f t="shared" si="128"/>
        <v>0</v>
      </c>
      <c r="Q1377" s="29">
        <f t="shared" si="129"/>
        <v>0</v>
      </c>
      <c r="R1377" s="29">
        <f t="shared" si="130"/>
        <v>0</v>
      </c>
      <c r="S1377" s="29">
        <f t="shared" si="131"/>
        <v>0</v>
      </c>
    </row>
    <row r="1378" spans="1:19" ht="39.950000000000003" customHeight="1" x14ac:dyDescent="0.3">
      <c r="A1378" s="4">
        <f t="shared" si="126"/>
        <v>855</v>
      </c>
      <c r="B1378" s="4" t="s">
        <v>1172</v>
      </c>
      <c r="C1378" s="4" t="s">
        <v>1173</v>
      </c>
      <c r="D1378" s="4" t="s">
        <v>661</v>
      </c>
      <c r="E1378" s="28" t="s">
        <v>662</v>
      </c>
      <c r="F1378" s="4">
        <f t="shared" si="127"/>
        <v>1</v>
      </c>
      <c r="G1378" s="4" t="s">
        <v>1180</v>
      </c>
      <c r="H1378" s="4" t="s">
        <v>459</v>
      </c>
      <c r="I1378" s="4" t="s">
        <v>1181</v>
      </c>
      <c r="J1378" s="4" t="s">
        <v>1182</v>
      </c>
      <c r="L1378" s="4" t="s">
        <v>313</v>
      </c>
      <c r="M1378" s="4" t="str">
        <f>IF(L1378="비해당","-",VLOOKUP(G1378,자격증backdata!A:E,3,0))</f>
        <v>-</v>
      </c>
      <c r="N1378" s="4" t="str">
        <f>IF(L1378="비해당","-",VLOOKUP(G1378,자격증backdata!A:E,5,0))</f>
        <v>-</v>
      </c>
      <c r="O1378" s="4" t="str">
        <f>IF(L1378="비해당","-",IF(M1378=1,VLOOKUP(G1378,자격증backdata!A:E,4,0),0))</f>
        <v>-</v>
      </c>
      <c r="P1378" s="4">
        <f t="shared" si="128"/>
        <v>0</v>
      </c>
      <c r="Q1378" s="4">
        <f t="shared" si="129"/>
        <v>0</v>
      </c>
      <c r="R1378" s="4">
        <f t="shared" si="130"/>
        <v>0</v>
      </c>
      <c r="S1378" s="4">
        <f t="shared" si="131"/>
        <v>0</v>
      </c>
    </row>
    <row r="1379" spans="1:19" ht="39.950000000000003" customHeight="1" x14ac:dyDescent="0.3">
      <c r="A1379" s="4">
        <f t="shared" si="126"/>
        <v>855</v>
      </c>
      <c r="B1379" s="4" t="s">
        <v>1172</v>
      </c>
      <c r="C1379" s="4" t="s">
        <v>1173</v>
      </c>
      <c r="D1379" s="4" t="s">
        <v>661</v>
      </c>
      <c r="E1379" s="28" t="s">
        <v>662</v>
      </c>
      <c r="F1379" s="4">
        <f t="shared" si="127"/>
        <v>2</v>
      </c>
      <c r="G1379" s="4" t="s">
        <v>1183</v>
      </c>
      <c r="H1379" s="4" t="s">
        <v>1184</v>
      </c>
      <c r="I1379" s="4" t="s">
        <v>1185</v>
      </c>
      <c r="J1379" s="4" t="s">
        <v>1186</v>
      </c>
      <c r="L1379" s="4" t="s">
        <v>313</v>
      </c>
      <c r="M1379" s="4" t="str">
        <f>IF(L1379="비해당","-",VLOOKUP(G1379,자격증backdata!A:E,3,0))</f>
        <v>-</v>
      </c>
      <c r="N1379" s="4" t="str">
        <f>IF(L1379="비해당","-",VLOOKUP(G1379,자격증backdata!A:E,5,0))</f>
        <v>-</v>
      </c>
      <c r="O1379" s="4" t="str">
        <f>IF(L1379="비해당","-",IF(M1379=1,VLOOKUP(G1379,자격증backdata!A:E,4,0),0))</f>
        <v>-</v>
      </c>
      <c r="P1379" s="4">
        <f t="shared" si="128"/>
        <v>0</v>
      </c>
      <c r="Q1379" s="4">
        <f t="shared" si="129"/>
        <v>0</v>
      </c>
      <c r="R1379" s="4">
        <f t="shared" si="130"/>
        <v>0</v>
      </c>
      <c r="S1379" s="4">
        <f t="shared" si="131"/>
        <v>0</v>
      </c>
    </row>
    <row r="1380" spans="1:19" ht="39.950000000000003" customHeight="1" x14ac:dyDescent="0.3">
      <c r="A1380" s="29">
        <f t="shared" si="126"/>
        <v>856</v>
      </c>
      <c r="B1380" s="29" t="s">
        <v>1413</v>
      </c>
      <c r="C1380" s="29" t="s">
        <v>1414</v>
      </c>
      <c r="D1380" s="4" t="s">
        <v>661</v>
      </c>
      <c r="E1380" s="30" t="s">
        <v>662</v>
      </c>
      <c r="F1380" s="29">
        <f t="shared" si="127"/>
        <v>1</v>
      </c>
      <c r="G1380" s="29" t="s">
        <v>1421</v>
      </c>
      <c r="H1380" s="29" t="s">
        <v>1422</v>
      </c>
      <c r="I1380" s="29" t="s">
        <v>1423</v>
      </c>
      <c r="J1380" s="29" t="s">
        <v>1424</v>
      </c>
      <c r="L1380" s="29" t="s">
        <v>313</v>
      </c>
      <c r="M1380" s="29" t="str">
        <f>IF(L1380="비해당","-",VLOOKUP(G1380,자격증backdata!A:E,3,0))</f>
        <v>-</v>
      </c>
      <c r="N1380" s="29" t="str">
        <f>IF(L1380="비해당","-",VLOOKUP(G1380,자격증backdata!A:E,5,0))</f>
        <v>-</v>
      </c>
      <c r="O1380" s="29" t="str">
        <f>IF(L1380="비해당","-",IF(M1380=1,VLOOKUP(G1380,자격증backdata!A:E,4,0),0))</f>
        <v>-</v>
      </c>
      <c r="P1380" s="29">
        <f t="shared" si="128"/>
        <v>0</v>
      </c>
      <c r="Q1380" s="29">
        <f t="shared" si="129"/>
        <v>0</v>
      </c>
      <c r="R1380" s="29">
        <f t="shared" si="130"/>
        <v>0</v>
      </c>
      <c r="S1380" s="29">
        <f t="shared" si="131"/>
        <v>0</v>
      </c>
    </row>
    <row r="1381" spans="1:19" ht="39.950000000000003" customHeight="1" x14ac:dyDescent="0.3">
      <c r="A1381" s="29">
        <f t="shared" si="126"/>
        <v>856</v>
      </c>
      <c r="B1381" s="29" t="s">
        <v>1413</v>
      </c>
      <c r="C1381" s="29" t="s">
        <v>1414</v>
      </c>
      <c r="D1381" s="4" t="s">
        <v>661</v>
      </c>
      <c r="E1381" s="30" t="s">
        <v>662</v>
      </c>
      <c r="F1381" s="29">
        <f t="shared" si="127"/>
        <v>2</v>
      </c>
      <c r="G1381" s="29" t="s">
        <v>831</v>
      </c>
      <c r="H1381" s="29" t="s">
        <v>852</v>
      </c>
      <c r="I1381" s="29" t="s">
        <v>277</v>
      </c>
      <c r="J1381" s="29" t="s">
        <v>1425</v>
      </c>
      <c r="L1381" s="29" t="s">
        <v>313</v>
      </c>
      <c r="M1381" s="29" t="str">
        <f>IF(L1381="비해당","-",VLOOKUP(G1381,자격증backdata!A:E,3,0))</f>
        <v>-</v>
      </c>
      <c r="N1381" s="29" t="str">
        <f>IF(L1381="비해당","-",VLOOKUP(G1381,자격증backdata!A:E,5,0))</f>
        <v>-</v>
      </c>
      <c r="O1381" s="29" t="str">
        <f>IF(L1381="비해당","-",IF(M1381=1,VLOOKUP(G1381,자격증backdata!A:E,4,0),0))</f>
        <v>-</v>
      </c>
      <c r="P1381" s="29">
        <f t="shared" si="128"/>
        <v>0</v>
      </c>
      <c r="Q1381" s="29">
        <f t="shared" si="129"/>
        <v>0</v>
      </c>
      <c r="R1381" s="29">
        <f t="shared" si="130"/>
        <v>0</v>
      </c>
      <c r="S1381" s="29">
        <f t="shared" si="131"/>
        <v>0</v>
      </c>
    </row>
    <row r="1382" spans="1:19" ht="39.950000000000003" customHeight="1" x14ac:dyDescent="0.3">
      <c r="A1382" s="4">
        <f t="shared" si="126"/>
        <v>857</v>
      </c>
      <c r="B1382" s="4" t="s">
        <v>2385</v>
      </c>
      <c r="C1382" s="4" t="s">
        <v>2386</v>
      </c>
      <c r="D1382" s="4" t="s">
        <v>661</v>
      </c>
      <c r="E1382" s="28" t="s">
        <v>662</v>
      </c>
      <c r="F1382" s="4">
        <f t="shared" si="127"/>
        <v>1</v>
      </c>
      <c r="G1382" s="4" t="s">
        <v>831</v>
      </c>
      <c r="H1382" s="4" t="s">
        <v>2392</v>
      </c>
      <c r="I1382" s="4" t="s">
        <v>277</v>
      </c>
      <c r="J1382" s="4" t="s">
        <v>2393</v>
      </c>
      <c r="L1382" s="4" t="s">
        <v>313</v>
      </c>
      <c r="M1382" s="4" t="str">
        <f>IF(L1382="비해당","-",VLOOKUP(G1382,자격증backdata!A:E,3,0))</f>
        <v>-</v>
      </c>
      <c r="N1382" s="4" t="str">
        <f>IF(L1382="비해당","-",VLOOKUP(G1382,자격증backdata!A:E,5,0))</f>
        <v>-</v>
      </c>
      <c r="O1382" s="4" t="str">
        <f>IF(L1382="비해당","-",IF(M1382=1,VLOOKUP(G1382,자격증backdata!A:E,4,0),0))</f>
        <v>-</v>
      </c>
      <c r="P1382" s="4">
        <f t="shared" si="128"/>
        <v>0</v>
      </c>
      <c r="Q1382" s="4">
        <f t="shared" si="129"/>
        <v>0</v>
      </c>
      <c r="R1382" s="4">
        <f t="shared" si="130"/>
        <v>0</v>
      </c>
      <c r="S1382" s="4">
        <f t="shared" si="131"/>
        <v>0</v>
      </c>
    </row>
    <row r="1383" spans="1:19" ht="39.950000000000003" customHeight="1" x14ac:dyDescent="0.3">
      <c r="A1383" s="29">
        <f t="shared" si="126"/>
        <v>858</v>
      </c>
      <c r="B1383" s="29" t="s">
        <v>2425</v>
      </c>
      <c r="C1383" s="29" t="s">
        <v>2426</v>
      </c>
      <c r="D1383" s="4" t="s">
        <v>661</v>
      </c>
      <c r="E1383" s="30" t="s">
        <v>662</v>
      </c>
      <c r="F1383" s="29">
        <f t="shared" si="127"/>
        <v>1</v>
      </c>
      <c r="G1383" s="29" t="s">
        <v>2431</v>
      </c>
      <c r="H1383" s="29" t="s">
        <v>2432</v>
      </c>
      <c r="I1383" s="29" t="s">
        <v>2433</v>
      </c>
      <c r="J1383" s="29" t="s">
        <v>358</v>
      </c>
      <c r="L1383" s="29" t="s">
        <v>313</v>
      </c>
      <c r="M1383" s="29" t="str">
        <f>IF(L1383="비해당","-",VLOOKUP(G1383,자격증backdata!A:E,3,0))</f>
        <v>-</v>
      </c>
      <c r="N1383" s="29" t="str">
        <f>IF(L1383="비해당","-",VLOOKUP(G1383,자격증backdata!A:E,5,0))</f>
        <v>-</v>
      </c>
      <c r="O1383" s="29" t="str">
        <f>IF(L1383="비해당","-",IF(M1383=1,VLOOKUP(G1383,자격증backdata!A:E,4,0),0))</f>
        <v>-</v>
      </c>
      <c r="P1383" s="29">
        <f t="shared" si="128"/>
        <v>0</v>
      </c>
      <c r="Q1383" s="29">
        <f t="shared" si="129"/>
        <v>0</v>
      </c>
      <c r="R1383" s="29">
        <f t="shared" si="130"/>
        <v>0</v>
      </c>
      <c r="S1383" s="29">
        <f t="shared" si="131"/>
        <v>0</v>
      </c>
    </row>
    <row r="1384" spans="1:19" ht="39.950000000000003" customHeight="1" x14ac:dyDescent="0.3">
      <c r="A1384" s="29">
        <f t="shared" si="126"/>
        <v>858</v>
      </c>
      <c r="B1384" s="29" t="s">
        <v>2425</v>
      </c>
      <c r="C1384" s="29" t="s">
        <v>2426</v>
      </c>
      <c r="D1384" s="4" t="s">
        <v>661</v>
      </c>
      <c r="E1384" s="30" t="s">
        <v>662</v>
      </c>
      <c r="F1384" s="29">
        <f t="shared" si="127"/>
        <v>2</v>
      </c>
      <c r="G1384" s="29" t="s">
        <v>1840</v>
      </c>
      <c r="H1384" s="29" t="s">
        <v>1841</v>
      </c>
      <c r="I1384" s="29" t="s">
        <v>2434</v>
      </c>
      <c r="J1384" s="29" t="s">
        <v>2435</v>
      </c>
      <c r="L1384" s="29" t="s">
        <v>313</v>
      </c>
      <c r="M1384" s="29" t="str">
        <f>IF(L1384="비해당","-",VLOOKUP(G1384,자격증backdata!A:E,3,0))</f>
        <v>-</v>
      </c>
      <c r="N1384" s="29" t="str">
        <f>IF(L1384="비해당","-",VLOOKUP(G1384,자격증backdata!A:E,5,0))</f>
        <v>-</v>
      </c>
      <c r="O1384" s="29" t="str">
        <f>IF(L1384="비해당","-",IF(M1384=1,VLOOKUP(G1384,자격증backdata!A:E,4,0),0))</f>
        <v>-</v>
      </c>
      <c r="P1384" s="29">
        <f t="shared" si="128"/>
        <v>0</v>
      </c>
      <c r="Q1384" s="29">
        <f t="shared" si="129"/>
        <v>0</v>
      </c>
      <c r="R1384" s="29">
        <f t="shared" si="130"/>
        <v>0</v>
      </c>
      <c r="S1384" s="29">
        <f t="shared" si="131"/>
        <v>0</v>
      </c>
    </row>
    <row r="1385" spans="1:19" ht="39.950000000000003" customHeight="1" x14ac:dyDescent="0.3">
      <c r="A1385" s="4">
        <f t="shared" si="126"/>
        <v>859</v>
      </c>
      <c r="B1385" s="4" t="s">
        <v>2621</v>
      </c>
      <c r="C1385" s="4" t="s">
        <v>2622</v>
      </c>
      <c r="D1385" s="4" t="s">
        <v>661</v>
      </c>
      <c r="E1385" s="28" t="s">
        <v>662</v>
      </c>
      <c r="F1385" s="4">
        <f t="shared" si="127"/>
        <v>1</v>
      </c>
      <c r="G1385" s="4" t="s">
        <v>568</v>
      </c>
      <c r="H1385" s="4" t="s">
        <v>459</v>
      </c>
      <c r="I1385" s="4" t="s">
        <v>2630</v>
      </c>
      <c r="J1385" s="4" t="s">
        <v>2631</v>
      </c>
      <c r="L1385" s="4" t="s">
        <v>313</v>
      </c>
      <c r="M1385" s="4" t="str">
        <f>IF(L1385="비해당","-",VLOOKUP(G1385,자격증backdata!A:E,3,0))</f>
        <v>-</v>
      </c>
      <c r="N1385" s="4" t="str">
        <f>IF(L1385="비해당","-",VLOOKUP(G1385,자격증backdata!A:E,5,0))</f>
        <v>-</v>
      </c>
      <c r="O1385" s="4" t="str">
        <f>IF(L1385="비해당","-",IF(M1385=1,VLOOKUP(G1385,자격증backdata!A:E,4,0),0))</f>
        <v>-</v>
      </c>
      <c r="P1385" s="4">
        <f t="shared" si="128"/>
        <v>0</v>
      </c>
      <c r="Q1385" s="4">
        <f t="shared" si="129"/>
        <v>0</v>
      </c>
      <c r="R1385" s="4">
        <f t="shared" si="130"/>
        <v>0</v>
      </c>
      <c r="S1385" s="4">
        <f t="shared" si="131"/>
        <v>0</v>
      </c>
    </row>
    <row r="1386" spans="1:19" ht="39.950000000000003" customHeight="1" x14ac:dyDescent="0.3">
      <c r="A1386" s="29">
        <f t="shared" si="126"/>
        <v>860</v>
      </c>
      <c r="B1386" s="29" t="s">
        <v>2847</v>
      </c>
      <c r="C1386" s="29" t="s">
        <v>2848</v>
      </c>
      <c r="D1386" s="4" t="s">
        <v>661</v>
      </c>
      <c r="E1386" s="30" t="s">
        <v>662</v>
      </c>
      <c r="F1386" s="29">
        <f t="shared" si="127"/>
        <v>1</v>
      </c>
      <c r="G1386" s="29" t="s">
        <v>803</v>
      </c>
      <c r="H1386" s="29" t="s">
        <v>296</v>
      </c>
      <c r="I1386" s="29" t="s">
        <v>2856</v>
      </c>
      <c r="J1386" s="29" t="s">
        <v>2857</v>
      </c>
      <c r="L1386" s="29" t="s">
        <v>313</v>
      </c>
      <c r="M1386" s="29" t="str">
        <f>IF(L1386="비해당","-",VLOOKUP(G1386,자격증backdata!A:E,3,0))</f>
        <v>-</v>
      </c>
      <c r="N1386" s="29" t="str">
        <f>IF(L1386="비해당","-",VLOOKUP(G1386,자격증backdata!A:E,5,0))</f>
        <v>-</v>
      </c>
      <c r="O1386" s="29" t="str">
        <f>IF(L1386="비해당","-",IF(M1386=1,VLOOKUP(G1386,자격증backdata!A:E,4,0),0))</f>
        <v>-</v>
      </c>
      <c r="P1386" s="29">
        <f t="shared" si="128"/>
        <v>0</v>
      </c>
      <c r="Q1386" s="29">
        <f t="shared" si="129"/>
        <v>0</v>
      </c>
      <c r="R1386" s="29">
        <f t="shared" si="130"/>
        <v>0</v>
      </c>
      <c r="S1386" s="29">
        <f t="shared" si="131"/>
        <v>0</v>
      </c>
    </row>
    <row r="1387" spans="1:19" ht="39.950000000000003" customHeight="1" x14ac:dyDescent="0.3">
      <c r="A1387" s="4">
        <f t="shared" si="126"/>
        <v>861</v>
      </c>
      <c r="B1387" s="4" t="s">
        <v>3150</v>
      </c>
      <c r="C1387" s="4" t="s">
        <v>3151</v>
      </c>
      <c r="D1387" s="4" t="s">
        <v>661</v>
      </c>
      <c r="E1387" s="28" t="s">
        <v>662</v>
      </c>
      <c r="F1387" s="4">
        <f t="shared" si="127"/>
        <v>1</v>
      </c>
      <c r="G1387" s="4" t="s">
        <v>11687</v>
      </c>
      <c r="H1387" s="4" t="s">
        <v>277</v>
      </c>
      <c r="I1387" s="4" t="s">
        <v>277</v>
      </c>
      <c r="J1387" s="4" t="s">
        <v>277</v>
      </c>
      <c r="L1387" s="4" t="s">
        <v>313</v>
      </c>
      <c r="M1387" s="4" t="str">
        <f>IF(L1387="비해당","-",VLOOKUP(G1387,자격증backdata!A:E,3,0))</f>
        <v>-</v>
      </c>
      <c r="N1387" s="4" t="str">
        <f>IF(L1387="비해당","-",VLOOKUP(G1387,자격증backdata!A:E,5,0))</f>
        <v>-</v>
      </c>
      <c r="O1387" s="4" t="str">
        <f>IF(L1387="비해당","-",IF(M1387=1,VLOOKUP(G1387,자격증backdata!A:E,4,0),0))</f>
        <v>-</v>
      </c>
      <c r="P1387" s="4">
        <f t="shared" si="128"/>
        <v>0</v>
      </c>
      <c r="Q1387" s="4">
        <f t="shared" si="129"/>
        <v>0</v>
      </c>
      <c r="R1387" s="4">
        <f t="shared" si="130"/>
        <v>0</v>
      </c>
      <c r="S1387" s="4">
        <f t="shared" si="131"/>
        <v>0</v>
      </c>
    </row>
    <row r="1388" spans="1:19" ht="39.950000000000003" customHeight="1" x14ac:dyDescent="0.3">
      <c r="A1388" s="29">
        <f t="shared" si="126"/>
        <v>862</v>
      </c>
      <c r="B1388" s="29" t="s">
        <v>3575</v>
      </c>
      <c r="C1388" s="29" t="s">
        <v>3576</v>
      </c>
      <c r="D1388" s="4" t="s">
        <v>661</v>
      </c>
      <c r="E1388" s="30" t="s">
        <v>662</v>
      </c>
      <c r="F1388" s="29">
        <f t="shared" si="127"/>
        <v>1</v>
      </c>
      <c r="G1388" s="29" t="s">
        <v>943</v>
      </c>
      <c r="H1388" s="29" t="s">
        <v>459</v>
      </c>
      <c r="I1388" s="29" t="s">
        <v>3586</v>
      </c>
      <c r="J1388" s="29" t="s">
        <v>3587</v>
      </c>
      <c r="L1388" s="29" t="s">
        <v>313</v>
      </c>
      <c r="M1388" s="29" t="str">
        <f>IF(L1388="비해당","-",VLOOKUP(G1388,자격증backdata!A:E,3,0))</f>
        <v>-</v>
      </c>
      <c r="N1388" s="29" t="str">
        <f>IF(L1388="비해당","-",VLOOKUP(G1388,자격증backdata!A:E,5,0))</f>
        <v>-</v>
      </c>
      <c r="O1388" s="29" t="str">
        <f>IF(L1388="비해당","-",IF(M1388=1,VLOOKUP(G1388,자격증backdata!A:E,4,0),0))</f>
        <v>-</v>
      </c>
      <c r="P1388" s="29">
        <f t="shared" si="128"/>
        <v>0</v>
      </c>
      <c r="Q1388" s="29">
        <f t="shared" si="129"/>
        <v>0</v>
      </c>
      <c r="R1388" s="29">
        <f t="shared" si="130"/>
        <v>0</v>
      </c>
      <c r="S1388" s="29">
        <f t="shared" si="131"/>
        <v>0</v>
      </c>
    </row>
    <row r="1389" spans="1:19" ht="39.950000000000003" customHeight="1" x14ac:dyDescent="0.3">
      <c r="A1389" s="29">
        <f t="shared" si="126"/>
        <v>862</v>
      </c>
      <c r="B1389" s="29" t="s">
        <v>3575</v>
      </c>
      <c r="C1389" s="29" t="s">
        <v>3576</v>
      </c>
      <c r="D1389" s="4" t="s">
        <v>661</v>
      </c>
      <c r="E1389" s="30" t="s">
        <v>662</v>
      </c>
      <c r="F1389" s="29">
        <f t="shared" si="127"/>
        <v>2</v>
      </c>
      <c r="G1389" s="29" t="s">
        <v>568</v>
      </c>
      <c r="H1389" s="29" t="s">
        <v>459</v>
      </c>
      <c r="I1389" s="29" t="s">
        <v>3588</v>
      </c>
      <c r="J1389" s="29" t="s">
        <v>3587</v>
      </c>
      <c r="L1389" s="29" t="s">
        <v>313</v>
      </c>
      <c r="M1389" s="29" t="str">
        <f>IF(L1389="비해당","-",VLOOKUP(G1389,자격증backdata!A:E,3,0))</f>
        <v>-</v>
      </c>
      <c r="N1389" s="29" t="str">
        <f>IF(L1389="비해당","-",VLOOKUP(G1389,자격증backdata!A:E,5,0))</f>
        <v>-</v>
      </c>
      <c r="O1389" s="29" t="str">
        <f>IF(L1389="비해당","-",IF(M1389=1,VLOOKUP(G1389,자격증backdata!A:E,4,0),0))</f>
        <v>-</v>
      </c>
      <c r="P1389" s="29">
        <f t="shared" si="128"/>
        <v>0</v>
      </c>
      <c r="Q1389" s="29">
        <f t="shared" si="129"/>
        <v>0</v>
      </c>
      <c r="R1389" s="29">
        <f t="shared" si="130"/>
        <v>0</v>
      </c>
      <c r="S1389" s="29">
        <f t="shared" si="131"/>
        <v>0</v>
      </c>
    </row>
    <row r="1390" spans="1:19" ht="39.950000000000003" customHeight="1" x14ac:dyDescent="0.3">
      <c r="A1390" s="4">
        <f t="shared" si="126"/>
        <v>863</v>
      </c>
      <c r="B1390" s="4" t="s">
        <v>4026</v>
      </c>
      <c r="C1390" s="4" t="s">
        <v>4027</v>
      </c>
      <c r="D1390" s="4" t="s">
        <v>661</v>
      </c>
      <c r="E1390" s="28" t="s">
        <v>662</v>
      </c>
      <c r="F1390" s="4">
        <f t="shared" si="127"/>
        <v>1</v>
      </c>
      <c r="G1390" s="4" t="s">
        <v>11687</v>
      </c>
      <c r="H1390" s="4" t="s">
        <v>277</v>
      </c>
      <c r="I1390" s="4" t="s">
        <v>277</v>
      </c>
      <c r="J1390" s="4" t="s">
        <v>277</v>
      </c>
      <c r="L1390" s="4" t="s">
        <v>313</v>
      </c>
      <c r="M1390" s="4" t="str">
        <f>IF(L1390="비해당","-",VLOOKUP(G1390,자격증backdata!A:E,3,0))</f>
        <v>-</v>
      </c>
      <c r="N1390" s="4" t="str">
        <f>IF(L1390="비해당","-",VLOOKUP(G1390,자격증backdata!A:E,5,0))</f>
        <v>-</v>
      </c>
      <c r="O1390" s="4" t="str">
        <f>IF(L1390="비해당","-",IF(M1390=1,VLOOKUP(G1390,자격증backdata!A:E,4,0),0))</f>
        <v>-</v>
      </c>
      <c r="P1390" s="4">
        <f t="shared" si="128"/>
        <v>0</v>
      </c>
      <c r="Q1390" s="4">
        <f t="shared" si="129"/>
        <v>0</v>
      </c>
      <c r="R1390" s="4">
        <f t="shared" si="130"/>
        <v>0</v>
      </c>
      <c r="S1390" s="4">
        <f t="shared" si="131"/>
        <v>0</v>
      </c>
    </row>
    <row r="1391" spans="1:19" ht="39.950000000000003" customHeight="1" x14ac:dyDescent="0.3">
      <c r="A1391" s="29">
        <f t="shared" si="126"/>
        <v>864</v>
      </c>
      <c r="B1391" s="29" t="s">
        <v>4571</v>
      </c>
      <c r="C1391" s="29" t="s">
        <v>4572</v>
      </c>
      <c r="D1391" s="4" t="s">
        <v>661</v>
      </c>
      <c r="E1391" s="30" t="s">
        <v>662</v>
      </c>
      <c r="F1391" s="29">
        <f t="shared" si="127"/>
        <v>1</v>
      </c>
      <c r="G1391" s="29" t="s">
        <v>803</v>
      </c>
      <c r="H1391" s="29" t="s">
        <v>296</v>
      </c>
      <c r="I1391" s="29" t="s">
        <v>4579</v>
      </c>
      <c r="J1391" s="29" t="s">
        <v>2265</v>
      </c>
      <c r="L1391" s="29" t="s">
        <v>313</v>
      </c>
      <c r="M1391" s="29" t="str">
        <f>IF(L1391="비해당","-",VLOOKUP(G1391,자격증backdata!A:E,3,0))</f>
        <v>-</v>
      </c>
      <c r="N1391" s="29" t="str">
        <f>IF(L1391="비해당","-",VLOOKUP(G1391,자격증backdata!A:E,5,0))</f>
        <v>-</v>
      </c>
      <c r="O1391" s="29" t="str">
        <f>IF(L1391="비해당","-",IF(M1391=1,VLOOKUP(G1391,자격증backdata!A:E,4,0),0))</f>
        <v>-</v>
      </c>
      <c r="P1391" s="29">
        <f t="shared" si="128"/>
        <v>0</v>
      </c>
      <c r="Q1391" s="29">
        <f t="shared" si="129"/>
        <v>0</v>
      </c>
      <c r="R1391" s="29">
        <f t="shared" si="130"/>
        <v>0</v>
      </c>
      <c r="S1391" s="29">
        <f t="shared" si="131"/>
        <v>0</v>
      </c>
    </row>
    <row r="1392" spans="1:19" ht="39.950000000000003" customHeight="1" x14ac:dyDescent="0.3">
      <c r="A1392" s="29">
        <f t="shared" si="126"/>
        <v>864</v>
      </c>
      <c r="B1392" s="29" t="s">
        <v>4571</v>
      </c>
      <c r="C1392" s="29" t="s">
        <v>4572</v>
      </c>
      <c r="D1392" s="4" t="s">
        <v>661</v>
      </c>
      <c r="E1392" s="30" t="s">
        <v>662</v>
      </c>
      <c r="F1392" s="29">
        <f t="shared" si="127"/>
        <v>2</v>
      </c>
      <c r="G1392" s="29" t="s">
        <v>612</v>
      </c>
      <c r="H1392" s="29" t="s">
        <v>296</v>
      </c>
      <c r="I1392" s="29" t="s">
        <v>4580</v>
      </c>
      <c r="J1392" s="29" t="s">
        <v>1316</v>
      </c>
      <c r="L1392" s="29" t="s">
        <v>313</v>
      </c>
      <c r="M1392" s="29" t="str">
        <f>IF(L1392="비해당","-",VLOOKUP(G1392,자격증backdata!A:E,3,0))</f>
        <v>-</v>
      </c>
      <c r="N1392" s="29" t="str">
        <f>IF(L1392="비해당","-",VLOOKUP(G1392,자격증backdata!A:E,5,0))</f>
        <v>-</v>
      </c>
      <c r="O1392" s="29" t="str">
        <f>IF(L1392="비해당","-",IF(M1392=1,VLOOKUP(G1392,자격증backdata!A:E,4,0),0))</f>
        <v>-</v>
      </c>
      <c r="P1392" s="29">
        <f t="shared" si="128"/>
        <v>0</v>
      </c>
      <c r="Q1392" s="29">
        <f t="shared" si="129"/>
        <v>0</v>
      </c>
      <c r="R1392" s="29">
        <f t="shared" si="130"/>
        <v>0</v>
      </c>
      <c r="S1392" s="29">
        <f t="shared" si="131"/>
        <v>0</v>
      </c>
    </row>
    <row r="1393" spans="1:19" ht="39.950000000000003" customHeight="1" x14ac:dyDescent="0.3">
      <c r="A1393" s="4">
        <f t="shared" si="126"/>
        <v>865</v>
      </c>
      <c r="B1393" s="4" t="s">
        <v>4662</v>
      </c>
      <c r="C1393" s="4" t="s">
        <v>4663</v>
      </c>
      <c r="D1393" s="4" t="s">
        <v>661</v>
      </c>
      <c r="E1393" s="28" t="s">
        <v>662</v>
      </c>
      <c r="F1393" s="4">
        <f t="shared" si="127"/>
        <v>1</v>
      </c>
      <c r="G1393" s="4" t="s">
        <v>568</v>
      </c>
      <c r="H1393" s="4" t="s">
        <v>459</v>
      </c>
      <c r="I1393" s="4" t="s">
        <v>4670</v>
      </c>
      <c r="J1393" s="4" t="s">
        <v>1843</v>
      </c>
      <c r="L1393" s="4" t="s">
        <v>313</v>
      </c>
      <c r="M1393" s="4" t="str">
        <f>IF(L1393="비해당","-",VLOOKUP(G1393,자격증backdata!A:E,3,0))</f>
        <v>-</v>
      </c>
      <c r="N1393" s="4" t="str">
        <f>IF(L1393="비해당","-",VLOOKUP(G1393,자격증backdata!A:E,5,0))</f>
        <v>-</v>
      </c>
      <c r="O1393" s="4" t="str">
        <f>IF(L1393="비해당","-",IF(M1393=1,VLOOKUP(G1393,자격증backdata!A:E,4,0),0))</f>
        <v>-</v>
      </c>
      <c r="P1393" s="4">
        <f t="shared" si="128"/>
        <v>0</v>
      </c>
      <c r="Q1393" s="4">
        <f t="shared" si="129"/>
        <v>0</v>
      </c>
      <c r="R1393" s="4">
        <f t="shared" si="130"/>
        <v>0</v>
      </c>
      <c r="S1393" s="4">
        <f t="shared" si="131"/>
        <v>0</v>
      </c>
    </row>
    <row r="1394" spans="1:19" ht="39.950000000000003" customHeight="1" x14ac:dyDescent="0.3">
      <c r="A1394" s="29">
        <f t="shared" si="126"/>
        <v>866</v>
      </c>
      <c r="B1394" s="29" t="s">
        <v>4710</v>
      </c>
      <c r="C1394" s="29" t="s">
        <v>4711</v>
      </c>
      <c r="D1394" s="4" t="s">
        <v>661</v>
      </c>
      <c r="E1394" s="30" t="s">
        <v>662</v>
      </c>
      <c r="F1394" s="29">
        <f t="shared" si="127"/>
        <v>1</v>
      </c>
      <c r="G1394" s="29" t="s">
        <v>1888</v>
      </c>
      <c r="H1394" s="29" t="s">
        <v>459</v>
      </c>
      <c r="I1394" s="29" t="s">
        <v>4718</v>
      </c>
      <c r="J1394" s="29" t="s">
        <v>4719</v>
      </c>
      <c r="L1394" s="29" t="s">
        <v>313</v>
      </c>
      <c r="M1394" s="29" t="str">
        <f>IF(L1394="비해당","-",VLOOKUP(G1394,자격증backdata!A:E,3,0))</f>
        <v>-</v>
      </c>
      <c r="N1394" s="29" t="str">
        <f>IF(L1394="비해당","-",VLOOKUP(G1394,자격증backdata!A:E,5,0))</f>
        <v>-</v>
      </c>
      <c r="O1394" s="29" t="str">
        <f>IF(L1394="비해당","-",IF(M1394=1,VLOOKUP(G1394,자격증backdata!A:E,4,0),0))</f>
        <v>-</v>
      </c>
      <c r="P1394" s="29">
        <f t="shared" si="128"/>
        <v>0</v>
      </c>
      <c r="Q1394" s="29">
        <f t="shared" si="129"/>
        <v>0</v>
      </c>
      <c r="R1394" s="29">
        <f t="shared" si="130"/>
        <v>0</v>
      </c>
      <c r="S1394" s="29">
        <f t="shared" si="131"/>
        <v>0</v>
      </c>
    </row>
    <row r="1395" spans="1:19" ht="39.950000000000003" customHeight="1" x14ac:dyDescent="0.3">
      <c r="A1395" s="29">
        <f t="shared" si="126"/>
        <v>866</v>
      </c>
      <c r="B1395" s="29" t="s">
        <v>4710</v>
      </c>
      <c r="C1395" s="29" t="s">
        <v>4711</v>
      </c>
      <c r="D1395" s="4" t="s">
        <v>661</v>
      </c>
      <c r="E1395" s="30" t="s">
        <v>662</v>
      </c>
      <c r="F1395" s="29">
        <f t="shared" si="127"/>
        <v>2</v>
      </c>
      <c r="G1395" s="29" t="s">
        <v>295</v>
      </c>
      <c r="H1395" s="29" t="s">
        <v>296</v>
      </c>
      <c r="I1395" s="29" t="s">
        <v>4720</v>
      </c>
      <c r="J1395" s="29" t="s">
        <v>2265</v>
      </c>
      <c r="L1395" s="29" t="s">
        <v>313</v>
      </c>
      <c r="M1395" s="29" t="str">
        <f>IF(L1395="비해당","-",VLOOKUP(G1395,자격증backdata!A:E,3,0))</f>
        <v>-</v>
      </c>
      <c r="N1395" s="29" t="str">
        <f>IF(L1395="비해당","-",VLOOKUP(G1395,자격증backdata!A:E,5,0))</f>
        <v>-</v>
      </c>
      <c r="O1395" s="29" t="str">
        <f>IF(L1395="비해당","-",IF(M1395=1,VLOOKUP(G1395,자격증backdata!A:E,4,0),0))</f>
        <v>-</v>
      </c>
      <c r="P1395" s="29">
        <f t="shared" si="128"/>
        <v>0</v>
      </c>
      <c r="Q1395" s="29">
        <f t="shared" si="129"/>
        <v>0</v>
      </c>
      <c r="R1395" s="29">
        <f t="shared" si="130"/>
        <v>0</v>
      </c>
      <c r="S1395" s="29">
        <f t="shared" si="131"/>
        <v>0</v>
      </c>
    </row>
    <row r="1396" spans="1:19" ht="39.950000000000003" customHeight="1" x14ac:dyDescent="0.3">
      <c r="A1396" s="4">
        <f t="shared" si="126"/>
        <v>867</v>
      </c>
      <c r="B1396" s="4" t="s">
        <v>4764</v>
      </c>
      <c r="C1396" s="4" t="s">
        <v>4765</v>
      </c>
      <c r="D1396" s="4" t="s">
        <v>661</v>
      </c>
      <c r="E1396" s="28" t="s">
        <v>662</v>
      </c>
      <c r="F1396" s="4">
        <f t="shared" si="127"/>
        <v>1</v>
      </c>
      <c r="G1396" s="4" t="s">
        <v>568</v>
      </c>
      <c r="H1396" s="4" t="s">
        <v>459</v>
      </c>
      <c r="I1396" s="4" t="s">
        <v>4771</v>
      </c>
      <c r="J1396" s="4" t="s">
        <v>4772</v>
      </c>
      <c r="L1396" s="4" t="s">
        <v>313</v>
      </c>
      <c r="M1396" s="4" t="str">
        <f>IF(L1396="비해당","-",VLOOKUP(G1396,자격증backdata!A:E,3,0))</f>
        <v>-</v>
      </c>
      <c r="N1396" s="4" t="str">
        <f>IF(L1396="비해당","-",VLOOKUP(G1396,자격증backdata!A:E,5,0))</f>
        <v>-</v>
      </c>
      <c r="O1396" s="4" t="str">
        <f>IF(L1396="비해당","-",IF(M1396=1,VLOOKUP(G1396,자격증backdata!A:E,4,0),0))</f>
        <v>-</v>
      </c>
      <c r="P1396" s="4">
        <f t="shared" si="128"/>
        <v>0</v>
      </c>
      <c r="Q1396" s="4">
        <f t="shared" si="129"/>
        <v>0</v>
      </c>
      <c r="R1396" s="4">
        <f t="shared" si="130"/>
        <v>0</v>
      </c>
      <c r="S1396" s="4">
        <f t="shared" si="131"/>
        <v>0</v>
      </c>
    </row>
    <row r="1397" spans="1:19" ht="39.950000000000003" customHeight="1" x14ac:dyDescent="0.3">
      <c r="A1397" s="29">
        <f t="shared" si="126"/>
        <v>868</v>
      </c>
      <c r="B1397" s="29" t="s">
        <v>5219</v>
      </c>
      <c r="C1397" s="29" t="s">
        <v>5220</v>
      </c>
      <c r="D1397" s="4" t="s">
        <v>661</v>
      </c>
      <c r="E1397" s="30" t="s">
        <v>662</v>
      </c>
      <c r="F1397" s="29">
        <f t="shared" si="127"/>
        <v>1</v>
      </c>
      <c r="G1397" s="29" t="s">
        <v>458</v>
      </c>
      <c r="H1397" s="29" t="s">
        <v>459</v>
      </c>
      <c r="I1397" s="29" t="s">
        <v>5226</v>
      </c>
      <c r="J1397" s="29" t="s">
        <v>3345</v>
      </c>
      <c r="L1397" s="29" t="s">
        <v>313</v>
      </c>
      <c r="M1397" s="29" t="str">
        <f>IF(L1397="비해당","-",VLOOKUP(G1397,자격증backdata!A:E,3,0))</f>
        <v>-</v>
      </c>
      <c r="N1397" s="29" t="str">
        <f>IF(L1397="비해당","-",VLOOKUP(G1397,자격증backdata!A:E,5,0))</f>
        <v>-</v>
      </c>
      <c r="O1397" s="29" t="str">
        <f>IF(L1397="비해당","-",IF(M1397=1,VLOOKUP(G1397,자격증backdata!A:E,4,0),0))</f>
        <v>-</v>
      </c>
      <c r="P1397" s="29">
        <f t="shared" si="128"/>
        <v>0</v>
      </c>
      <c r="Q1397" s="29">
        <f t="shared" si="129"/>
        <v>0</v>
      </c>
      <c r="R1397" s="29">
        <f t="shared" si="130"/>
        <v>0</v>
      </c>
      <c r="S1397" s="29">
        <f t="shared" si="131"/>
        <v>0</v>
      </c>
    </row>
    <row r="1398" spans="1:19" ht="39.950000000000003" customHeight="1" x14ac:dyDescent="0.3">
      <c r="A1398" s="4">
        <f t="shared" si="126"/>
        <v>869</v>
      </c>
      <c r="B1398" s="4" t="s">
        <v>5326</v>
      </c>
      <c r="C1398" s="4" t="s">
        <v>5327</v>
      </c>
      <c r="D1398" s="4" t="s">
        <v>661</v>
      </c>
      <c r="E1398" s="28" t="s">
        <v>662</v>
      </c>
      <c r="F1398" s="4">
        <f t="shared" si="127"/>
        <v>1</v>
      </c>
      <c r="G1398" s="4" t="s">
        <v>571</v>
      </c>
      <c r="H1398" s="4" t="s">
        <v>572</v>
      </c>
      <c r="I1398" s="4" t="s">
        <v>5332</v>
      </c>
      <c r="J1398" s="4" t="s">
        <v>5333</v>
      </c>
      <c r="L1398" s="4" t="s">
        <v>313</v>
      </c>
      <c r="M1398" s="4" t="str">
        <f>IF(L1398="비해당","-",VLOOKUP(G1398,자격증backdata!A:E,3,0))</f>
        <v>-</v>
      </c>
      <c r="N1398" s="4" t="str">
        <f>IF(L1398="비해당","-",VLOOKUP(G1398,자격증backdata!A:E,5,0))</f>
        <v>-</v>
      </c>
      <c r="O1398" s="4" t="str">
        <f>IF(L1398="비해당","-",IF(M1398=1,VLOOKUP(G1398,자격증backdata!A:E,4,0),0))</f>
        <v>-</v>
      </c>
      <c r="P1398" s="4">
        <f t="shared" si="128"/>
        <v>0</v>
      </c>
      <c r="Q1398" s="4">
        <f t="shared" si="129"/>
        <v>0</v>
      </c>
      <c r="R1398" s="4">
        <f t="shared" si="130"/>
        <v>0</v>
      </c>
      <c r="S1398" s="4">
        <f t="shared" si="131"/>
        <v>0</v>
      </c>
    </row>
    <row r="1399" spans="1:19" ht="39.950000000000003" customHeight="1" x14ac:dyDescent="0.3">
      <c r="A1399" s="4">
        <f t="shared" si="126"/>
        <v>869</v>
      </c>
      <c r="B1399" s="4" t="s">
        <v>5326</v>
      </c>
      <c r="C1399" s="4" t="s">
        <v>5327</v>
      </c>
      <c r="D1399" s="4" t="s">
        <v>661</v>
      </c>
      <c r="E1399" s="28" t="s">
        <v>662</v>
      </c>
      <c r="F1399" s="4">
        <f t="shared" si="127"/>
        <v>2</v>
      </c>
      <c r="G1399" s="4" t="s">
        <v>1888</v>
      </c>
      <c r="H1399" s="4" t="s">
        <v>459</v>
      </c>
      <c r="I1399" s="4" t="s">
        <v>5334</v>
      </c>
      <c r="J1399" s="4" t="s">
        <v>5335</v>
      </c>
      <c r="L1399" s="4" t="s">
        <v>313</v>
      </c>
      <c r="M1399" s="4" t="str">
        <f>IF(L1399="비해당","-",VLOOKUP(G1399,자격증backdata!A:E,3,0))</f>
        <v>-</v>
      </c>
      <c r="N1399" s="4" t="str">
        <f>IF(L1399="비해당","-",VLOOKUP(G1399,자격증backdata!A:E,5,0))</f>
        <v>-</v>
      </c>
      <c r="O1399" s="4" t="str">
        <f>IF(L1399="비해당","-",IF(M1399=1,VLOOKUP(G1399,자격증backdata!A:E,4,0),0))</f>
        <v>-</v>
      </c>
      <c r="P1399" s="4">
        <f t="shared" si="128"/>
        <v>0</v>
      </c>
      <c r="Q1399" s="4">
        <f t="shared" si="129"/>
        <v>0</v>
      </c>
      <c r="R1399" s="4">
        <f t="shared" si="130"/>
        <v>0</v>
      </c>
      <c r="S1399" s="4">
        <f t="shared" si="131"/>
        <v>0</v>
      </c>
    </row>
    <row r="1400" spans="1:19" ht="39.950000000000003" customHeight="1" x14ac:dyDescent="0.3">
      <c r="A1400" s="29">
        <f t="shared" si="126"/>
        <v>870</v>
      </c>
      <c r="B1400" s="29" t="s">
        <v>5574</v>
      </c>
      <c r="C1400" s="29" t="s">
        <v>5575</v>
      </c>
      <c r="D1400" s="4" t="s">
        <v>661</v>
      </c>
      <c r="E1400" s="30" t="s">
        <v>662</v>
      </c>
      <c r="F1400" s="29">
        <f t="shared" si="127"/>
        <v>1</v>
      </c>
      <c r="G1400" s="29" t="s">
        <v>11687</v>
      </c>
      <c r="H1400" s="29" t="s">
        <v>277</v>
      </c>
      <c r="I1400" s="29" t="s">
        <v>277</v>
      </c>
      <c r="J1400" s="29" t="s">
        <v>277</v>
      </c>
      <c r="L1400" s="29" t="s">
        <v>313</v>
      </c>
      <c r="M1400" s="29" t="str">
        <f>IF(L1400="비해당","-",VLOOKUP(G1400,자격증backdata!A:E,3,0))</f>
        <v>-</v>
      </c>
      <c r="N1400" s="29" t="str">
        <f>IF(L1400="비해당","-",VLOOKUP(G1400,자격증backdata!A:E,5,0))</f>
        <v>-</v>
      </c>
      <c r="O1400" s="29" t="str">
        <f>IF(L1400="비해당","-",IF(M1400=1,VLOOKUP(G1400,자격증backdata!A:E,4,0),0))</f>
        <v>-</v>
      </c>
      <c r="P1400" s="29">
        <f t="shared" si="128"/>
        <v>0</v>
      </c>
      <c r="Q1400" s="29">
        <f t="shared" si="129"/>
        <v>0</v>
      </c>
      <c r="R1400" s="29">
        <f t="shared" si="130"/>
        <v>0</v>
      </c>
      <c r="S1400" s="29">
        <f t="shared" si="131"/>
        <v>0</v>
      </c>
    </row>
    <row r="1401" spans="1:19" ht="39.950000000000003" customHeight="1" x14ac:dyDescent="0.3">
      <c r="A1401" s="4">
        <f t="shared" si="126"/>
        <v>871</v>
      </c>
      <c r="B1401" s="4" t="s">
        <v>5707</v>
      </c>
      <c r="C1401" s="4" t="s">
        <v>5708</v>
      </c>
      <c r="D1401" s="4" t="s">
        <v>661</v>
      </c>
      <c r="E1401" s="28" t="s">
        <v>662</v>
      </c>
      <c r="F1401" s="4">
        <f t="shared" si="127"/>
        <v>1</v>
      </c>
      <c r="G1401" s="4" t="s">
        <v>11687</v>
      </c>
      <c r="H1401" s="4" t="s">
        <v>277</v>
      </c>
      <c r="I1401" s="4" t="s">
        <v>277</v>
      </c>
      <c r="J1401" s="4" t="s">
        <v>277</v>
      </c>
      <c r="L1401" s="4" t="s">
        <v>313</v>
      </c>
      <c r="M1401" s="4" t="str">
        <f>IF(L1401="비해당","-",VLOOKUP(G1401,자격증backdata!A:E,3,0))</f>
        <v>-</v>
      </c>
      <c r="N1401" s="4" t="str">
        <f>IF(L1401="비해당","-",VLOOKUP(G1401,자격증backdata!A:E,5,0))</f>
        <v>-</v>
      </c>
      <c r="O1401" s="4" t="str">
        <f>IF(L1401="비해당","-",IF(M1401=1,VLOOKUP(G1401,자격증backdata!A:E,4,0),0))</f>
        <v>-</v>
      </c>
      <c r="P1401" s="4">
        <f t="shared" si="128"/>
        <v>0</v>
      </c>
      <c r="Q1401" s="4">
        <f t="shared" si="129"/>
        <v>0</v>
      </c>
      <c r="R1401" s="4">
        <f t="shared" si="130"/>
        <v>0</v>
      </c>
      <c r="S1401" s="4">
        <f t="shared" si="131"/>
        <v>0</v>
      </c>
    </row>
    <row r="1402" spans="1:19" ht="39.950000000000003" customHeight="1" x14ac:dyDescent="0.3">
      <c r="A1402" s="29">
        <f t="shared" si="126"/>
        <v>872</v>
      </c>
      <c r="B1402" s="29" t="s">
        <v>6019</v>
      </c>
      <c r="C1402" s="29" t="s">
        <v>6020</v>
      </c>
      <c r="D1402" s="4" t="s">
        <v>661</v>
      </c>
      <c r="E1402" s="30" t="s">
        <v>662</v>
      </c>
      <c r="F1402" s="29">
        <f t="shared" si="127"/>
        <v>1</v>
      </c>
      <c r="G1402" s="29" t="s">
        <v>943</v>
      </c>
      <c r="H1402" s="29" t="s">
        <v>3175</v>
      </c>
      <c r="I1402" s="29" t="s">
        <v>6033</v>
      </c>
      <c r="J1402" s="29" t="s">
        <v>6034</v>
      </c>
      <c r="L1402" s="29" t="s">
        <v>313</v>
      </c>
      <c r="M1402" s="29" t="str">
        <f>IF(L1402="비해당","-",VLOOKUP(G1402,자격증backdata!A:E,3,0))</f>
        <v>-</v>
      </c>
      <c r="N1402" s="29" t="str">
        <f>IF(L1402="비해당","-",VLOOKUP(G1402,자격증backdata!A:E,5,0))</f>
        <v>-</v>
      </c>
      <c r="O1402" s="29" t="str">
        <f>IF(L1402="비해당","-",IF(M1402=1,VLOOKUP(G1402,자격증backdata!A:E,4,0),0))</f>
        <v>-</v>
      </c>
      <c r="P1402" s="29">
        <f t="shared" si="128"/>
        <v>0</v>
      </c>
      <c r="Q1402" s="29">
        <f t="shared" si="129"/>
        <v>0</v>
      </c>
      <c r="R1402" s="29">
        <f t="shared" si="130"/>
        <v>0</v>
      </c>
      <c r="S1402" s="29">
        <f t="shared" si="131"/>
        <v>0</v>
      </c>
    </row>
    <row r="1403" spans="1:19" ht="39.950000000000003" customHeight="1" x14ac:dyDescent="0.3">
      <c r="A1403" s="29">
        <f t="shared" si="126"/>
        <v>872</v>
      </c>
      <c r="B1403" s="29" t="s">
        <v>6019</v>
      </c>
      <c r="C1403" s="29" t="s">
        <v>6020</v>
      </c>
      <c r="D1403" s="4" t="s">
        <v>661</v>
      </c>
      <c r="E1403" s="30" t="s">
        <v>662</v>
      </c>
      <c r="F1403" s="29">
        <f t="shared" si="127"/>
        <v>2</v>
      </c>
      <c r="G1403" s="29" t="s">
        <v>568</v>
      </c>
      <c r="H1403" s="29" t="s">
        <v>3175</v>
      </c>
      <c r="I1403" s="29" t="s">
        <v>6035</v>
      </c>
      <c r="J1403" s="29" t="s">
        <v>6034</v>
      </c>
      <c r="L1403" s="29" t="s">
        <v>313</v>
      </c>
      <c r="M1403" s="29" t="str">
        <f>IF(L1403="비해당","-",VLOOKUP(G1403,자격증backdata!A:E,3,0))</f>
        <v>-</v>
      </c>
      <c r="N1403" s="29" t="str">
        <f>IF(L1403="비해당","-",VLOOKUP(G1403,자격증backdata!A:E,5,0))</f>
        <v>-</v>
      </c>
      <c r="O1403" s="29" t="str">
        <f>IF(L1403="비해당","-",IF(M1403=1,VLOOKUP(G1403,자격증backdata!A:E,4,0),0))</f>
        <v>-</v>
      </c>
      <c r="P1403" s="29">
        <f t="shared" si="128"/>
        <v>0</v>
      </c>
      <c r="Q1403" s="29">
        <f t="shared" si="129"/>
        <v>0</v>
      </c>
      <c r="R1403" s="29">
        <f t="shared" si="130"/>
        <v>0</v>
      </c>
      <c r="S1403" s="29">
        <f t="shared" si="131"/>
        <v>0</v>
      </c>
    </row>
    <row r="1404" spans="1:19" ht="39.950000000000003" customHeight="1" x14ac:dyDescent="0.3">
      <c r="A1404" s="4">
        <f t="shared" si="126"/>
        <v>873</v>
      </c>
      <c r="B1404" s="4" t="s">
        <v>6441</v>
      </c>
      <c r="C1404" s="4" t="s">
        <v>6442</v>
      </c>
      <c r="D1404" s="4" t="s">
        <v>661</v>
      </c>
      <c r="E1404" s="28" t="s">
        <v>662</v>
      </c>
      <c r="F1404" s="4">
        <f t="shared" si="127"/>
        <v>1</v>
      </c>
      <c r="G1404" s="4" t="s">
        <v>1854</v>
      </c>
      <c r="H1404" s="4" t="s">
        <v>572</v>
      </c>
      <c r="I1404" s="4" t="s">
        <v>6447</v>
      </c>
      <c r="J1404" s="4" t="s">
        <v>4216</v>
      </c>
      <c r="L1404" s="4" t="s">
        <v>313</v>
      </c>
      <c r="M1404" s="4" t="str">
        <f>IF(L1404="비해당","-",VLOOKUP(G1404,자격증backdata!A:E,3,0))</f>
        <v>-</v>
      </c>
      <c r="N1404" s="4" t="str">
        <f>IF(L1404="비해당","-",VLOOKUP(G1404,자격증backdata!A:E,5,0))</f>
        <v>-</v>
      </c>
      <c r="O1404" s="4" t="str">
        <f>IF(L1404="비해당","-",IF(M1404=1,VLOOKUP(G1404,자격증backdata!A:E,4,0),0))</f>
        <v>-</v>
      </c>
      <c r="P1404" s="4">
        <f t="shared" si="128"/>
        <v>0</v>
      </c>
      <c r="Q1404" s="4">
        <f t="shared" si="129"/>
        <v>0</v>
      </c>
      <c r="R1404" s="4">
        <f t="shared" si="130"/>
        <v>0</v>
      </c>
      <c r="S1404" s="4">
        <f t="shared" si="131"/>
        <v>0</v>
      </c>
    </row>
    <row r="1405" spans="1:19" ht="39.950000000000003" customHeight="1" x14ac:dyDescent="0.3">
      <c r="A1405" s="4">
        <f t="shared" si="126"/>
        <v>873</v>
      </c>
      <c r="B1405" s="4" t="s">
        <v>6441</v>
      </c>
      <c r="C1405" s="4" t="s">
        <v>6442</v>
      </c>
      <c r="D1405" s="4" t="s">
        <v>661</v>
      </c>
      <c r="E1405" s="28" t="s">
        <v>662</v>
      </c>
      <c r="F1405" s="4">
        <f t="shared" si="127"/>
        <v>2</v>
      </c>
      <c r="G1405" s="4" t="s">
        <v>803</v>
      </c>
      <c r="H1405" s="4" t="s">
        <v>296</v>
      </c>
      <c r="I1405" s="4" t="s">
        <v>6448</v>
      </c>
      <c r="J1405" s="4" t="s">
        <v>614</v>
      </c>
      <c r="L1405" s="4" t="s">
        <v>313</v>
      </c>
      <c r="M1405" s="4" t="str">
        <f>IF(L1405="비해당","-",VLOOKUP(G1405,자격증backdata!A:E,3,0))</f>
        <v>-</v>
      </c>
      <c r="N1405" s="4" t="str">
        <f>IF(L1405="비해당","-",VLOOKUP(G1405,자격증backdata!A:E,5,0))</f>
        <v>-</v>
      </c>
      <c r="O1405" s="4" t="str">
        <f>IF(L1405="비해당","-",IF(M1405=1,VLOOKUP(G1405,자격증backdata!A:E,4,0),0))</f>
        <v>-</v>
      </c>
      <c r="P1405" s="4">
        <f t="shared" si="128"/>
        <v>0</v>
      </c>
      <c r="Q1405" s="4">
        <f t="shared" si="129"/>
        <v>0</v>
      </c>
      <c r="R1405" s="4">
        <f t="shared" si="130"/>
        <v>0</v>
      </c>
      <c r="S1405" s="4">
        <f t="shared" si="131"/>
        <v>0</v>
      </c>
    </row>
    <row r="1406" spans="1:19" ht="39.950000000000003" customHeight="1" x14ac:dyDescent="0.3">
      <c r="A1406" s="29">
        <f t="shared" si="126"/>
        <v>874</v>
      </c>
      <c r="B1406" s="29" t="s">
        <v>6734</v>
      </c>
      <c r="C1406" s="29" t="s">
        <v>6735</v>
      </c>
      <c r="D1406" s="4" t="s">
        <v>661</v>
      </c>
      <c r="E1406" s="30" t="s">
        <v>662</v>
      </c>
      <c r="F1406" s="29">
        <f t="shared" si="127"/>
        <v>1</v>
      </c>
      <c r="G1406" s="29" t="s">
        <v>6741</v>
      </c>
      <c r="H1406" s="29" t="s">
        <v>459</v>
      </c>
      <c r="I1406" s="29" t="s">
        <v>6742</v>
      </c>
      <c r="J1406" s="29" t="s">
        <v>4041</v>
      </c>
      <c r="L1406" s="29" t="s">
        <v>313</v>
      </c>
      <c r="M1406" s="29" t="str">
        <f>IF(L1406="비해당","-",VLOOKUP(G1406,자격증backdata!A:E,3,0))</f>
        <v>-</v>
      </c>
      <c r="N1406" s="29" t="str">
        <f>IF(L1406="비해당","-",VLOOKUP(G1406,자격증backdata!A:E,5,0))</f>
        <v>-</v>
      </c>
      <c r="O1406" s="29" t="str">
        <f>IF(L1406="비해당","-",IF(M1406=1,VLOOKUP(G1406,자격증backdata!A:E,4,0),0))</f>
        <v>-</v>
      </c>
      <c r="P1406" s="29">
        <f t="shared" si="128"/>
        <v>0</v>
      </c>
      <c r="Q1406" s="29">
        <f t="shared" si="129"/>
        <v>0</v>
      </c>
      <c r="R1406" s="29">
        <f t="shared" si="130"/>
        <v>0</v>
      </c>
      <c r="S1406" s="29">
        <f t="shared" si="131"/>
        <v>0</v>
      </c>
    </row>
    <row r="1407" spans="1:19" ht="39.950000000000003" customHeight="1" x14ac:dyDescent="0.3">
      <c r="A1407" s="29">
        <f t="shared" si="126"/>
        <v>874</v>
      </c>
      <c r="B1407" s="29" t="s">
        <v>6734</v>
      </c>
      <c r="C1407" s="29" t="s">
        <v>6735</v>
      </c>
      <c r="D1407" s="4" t="s">
        <v>661</v>
      </c>
      <c r="E1407" s="30" t="s">
        <v>662</v>
      </c>
      <c r="F1407" s="29">
        <f t="shared" si="127"/>
        <v>2</v>
      </c>
      <c r="G1407" s="29" t="s">
        <v>568</v>
      </c>
      <c r="H1407" s="29" t="s">
        <v>459</v>
      </c>
      <c r="I1407" s="29" t="s">
        <v>6743</v>
      </c>
      <c r="J1407" s="29" t="s">
        <v>6744</v>
      </c>
      <c r="L1407" s="29" t="s">
        <v>313</v>
      </c>
      <c r="M1407" s="29" t="str">
        <f>IF(L1407="비해당","-",VLOOKUP(G1407,자격증backdata!A:E,3,0))</f>
        <v>-</v>
      </c>
      <c r="N1407" s="29" t="str">
        <f>IF(L1407="비해당","-",VLOOKUP(G1407,자격증backdata!A:E,5,0))</f>
        <v>-</v>
      </c>
      <c r="O1407" s="29" t="str">
        <f>IF(L1407="비해당","-",IF(M1407=1,VLOOKUP(G1407,자격증backdata!A:E,4,0),0))</f>
        <v>-</v>
      </c>
      <c r="P1407" s="29">
        <f t="shared" si="128"/>
        <v>0</v>
      </c>
      <c r="Q1407" s="29">
        <f t="shared" si="129"/>
        <v>0</v>
      </c>
      <c r="R1407" s="29">
        <f t="shared" si="130"/>
        <v>0</v>
      </c>
      <c r="S1407" s="29">
        <f t="shared" si="131"/>
        <v>0</v>
      </c>
    </row>
    <row r="1408" spans="1:19" ht="39.950000000000003" customHeight="1" x14ac:dyDescent="0.3">
      <c r="A1408" s="4">
        <f t="shared" si="126"/>
        <v>875</v>
      </c>
      <c r="B1408" s="4" t="s">
        <v>7462</v>
      </c>
      <c r="C1408" s="4" t="s">
        <v>7463</v>
      </c>
      <c r="D1408" s="4" t="s">
        <v>661</v>
      </c>
      <c r="E1408" s="28" t="s">
        <v>662</v>
      </c>
      <c r="F1408" s="4">
        <f t="shared" si="127"/>
        <v>1</v>
      </c>
      <c r="G1408" s="4" t="s">
        <v>3052</v>
      </c>
      <c r="H1408" s="4" t="s">
        <v>677</v>
      </c>
      <c r="I1408" s="4" t="s">
        <v>7468</v>
      </c>
      <c r="J1408" s="4" t="s">
        <v>3660</v>
      </c>
      <c r="L1408" s="4" t="s">
        <v>313</v>
      </c>
      <c r="M1408" s="4" t="str">
        <f>IF(L1408="비해당","-",VLOOKUP(G1408,자격증backdata!A:E,3,0))</f>
        <v>-</v>
      </c>
      <c r="N1408" s="4" t="str">
        <f>IF(L1408="비해당","-",VLOOKUP(G1408,자격증backdata!A:E,5,0))</f>
        <v>-</v>
      </c>
      <c r="O1408" s="4" t="str">
        <f>IF(L1408="비해당","-",IF(M1408=1,VLOOKUP(G1408,자격증backdata!A:E,4,0),0))</f>
        <v>-</v>
      </c>
      <c r="P1408" s="4">
        <f t="shared" si="128"/>
        <v>0</v>
      </c>
      <c r="Q1408" s="4">
        <f t="shared" si="129"/>
        <v>0</v>
      </c>
      <c r="R1408" s="4">
        <f t="shared" si="130"/>
        <v>0</v>
      </c>
      <c r="S1408" s="4">
        <f t="shared" si="131"/>
        <v>0</v>
      </c>
    </row>
    <row r="1409" spans="1:19" ht="39.950000000000003" customHeight="1" x14ac:dyDescent="0.3">
      <c r="A1409" s="4">
        <f t="shared" si="126"/>
        <v>875</v>
      </c>
      <c r="B1409" s="4" t="s">
        <v>7462</v>
      </c>
      <c r="C1409" s="4" t="s">
        <v>7463</v>
      </c>
      <c r="D1409" s="4" t="s">
        <v>661</v>
      </c>
      <c r="E1409" s="28" t="s">
        <v>662</v>
      </c>
      <c r="F1409" s="4">
        <f t="shared" si="127"/>
        <v>2</v>
      </c>
      <c r="G1409" s="4" t="s">
        <v>568</v>
      </c>
      <c r="H1409" s="4" t="s">
        <v>459</v>
      </c>
      <c r="I1409" s="4" t="s">
        <v>7469</v>
      </c>
      <c r="J1409" s="4" t="s">
        <v>4634</v>
      </c>
      <c r="L1409" s="4" t="s">
        <v>313</v>
      </c>
      <c r="M1409" s="4" t="str">
        <f>IF(L1409="비해당","-",VLOOKUP(G1409,자격증backdata!A:E,3,0))</f>
        <v>-</v>
      </c>
      <c r="N1409" s="4" t="str">
        <f>IF(L1409="비해당","-",VLOOKUP(G1409,자격증backdata!A:E,5,0))</f>
        <v>-</v>
      </c>
      <c r="O1409" s="4" t="str">
        <f>IF(L1409="비해당","-",IF(M1409=1,VLOOKUP(G1409,자격증backdata!A:E,4,0),0))</f>
        <v>-</v>
      </c>
      <c r="P1409" s="4">
        <f t="shared" si="128"/>
        <v>0</v>
      </c>
      <c r="Q1409" s="4">
        <f t="shared" si="129"/>
        <v>0</v>
      </c>
      <c r="R1409" s="4">
        <f t="shared" si="130"/>
        <v>0</v>
      </c>
      <c r="S1409" s="4">
        <f t="shared" si="131"/>
        <v>0</v>
      </c>
    </row>
    <row r="1410" spans="1:19" ht="39.950000000000003" customHeight="1" x14ac:dyDescent="0.3">
      <c r="A1410" s="29">
        <f t="shared" si="126"/>
        <v>876</v>
      </c>
      <c r="B1410" s="29" t="s">
        <v>8589</v>
      </c>
      <c r="C1410" s="29" t="s">
        <v>934</v>
      </c>
      <c r="D1410" s="4" t="s">
        <v>661</v>
      </c>
      <c r="E1410" s="30" t="s">
        <v>662</v>
      </c>
      <c r="F1410" s="29">
        <f t="shared" si="127"/>
        <v>1</v>
      </c>
      <c r="G1410" s="29" t="s">
        <v>831</v>
      </c>
      <c r="H1410" s="29" t="s">
        <v>8593</v>
      </c>
      <c r="I1410" s="29" t="s">
        <v>277</v>
      </c>
      <c r="J1410" s="29" t="s">
        <v>8594</v>
      </c>
      <c r="L1410" s="29" t="s">
        <v>313</v>
      </c>
      <c r="M1410" s="29" t="str">
        <f>IF(L1410="비해당","-",VLOOKUP(G1410,자격증backdata!A:E,3,0))</f>
        <v>-</v>
      </c>
      <c r="N1410" s="29" t="str">
        <f>IF(L1410="비해당","-",VLOOKUP(G1410,자격증backdata!A:E,5,0))</f>
        <v>-</v>
      </c>
      <c r="O1410" s="29" t="str">
        <f>IF(L1410="비해당","-",IF(M1410=1,VLOOKUP(G1410,자격증backdata!A:E,4,0),0))</f>
        <v>-</v>
      </c>
      <c r="P1410" s="29">
        <f t="shared" si="128"/>
        <v>0</v>
      </c>
      <c r="Q1410" s="29">
        <f t="shared" si="129"/>
        <v>0</v>
      </c>
      <c r="R1410" s="29">
        <f t="shared" si="130"/>
        <v>0</v>
      </c>
      <c r="S1410" s="29">
        <f t="shared" si="131"/>
        <v>0</v>
      </c>
    </row>
    <row r="1411" spans="1:19" ht="39.950000000000003" customHeight="1" x14ac:dyDescent="0.3">
      <c r="A1411" s="29">
        <f t="shared" ref="A1411:A1424" si="132">IF(B1411=B1410,A1410,SUM(A1410,1))</f>
        <v>876</v>
      </c>
      <c r="B1411" s="29" t="s">
        <v>8589</v>
      </c>
      <c r="C1411" s="29" t="s">
        <v>934</v>
      </c>
      <c r="D1411" s="4" t="s">
        <v>661</v>
      </c>
      <c r="E1411" s="30" t="s">
        <v>662</v>
      </c>
      <c r="F1411" s="29">
        <f t="shared" ref="F1411:F1424" si="133">IF(B1411=B1410,SUM(F1410,1),1)</f>
        <v>2</v>
      </c>
      <c r="G1411" s="29" t="s">
        <v>568</v>
      </c>
      <c r="H1411" s="29" t="s">
        <v>459</v>
      </c>
      <c r="I1411" s="29" t="s">
        <v>8595</v>
      </c>
      <c r="J1411" s="29" t="s">
        <v>3177</v>
      </c>
      <c r="L1411" s="29" t="s">
        <v>313</v>
      </c>
      <c r="M1411" s="29" t="str">
        <f>IF(L1411="비해당","-",VLOOKUP(G1411,자격증backdata!A:E,3,0))</f>
        <v>-</v>
      </c>
      <c r="N1411" s="29" t="str">
        <f>IF(L1411="비해당","-",VLOOKUP(G1411,자격증backdata!A:E,5,0))</f>
        <v>-</v>
      </c>
      <c r="O1411" s="29" t="str">
        <f>IF(L1411="비해당","-",IF(M1411=1,VLOOKUP(G1411,자격증backdata!A:E,4,0),0))</f>
        <v>-</v>
      </c>
      <c r="P1411" s="29">
        <f t="shared" ref="P1411:P1424" si="134">_xlfn.MAXIFS(O:O,B:B,B1411,N:N,"한국사")</f>
        <v>0</v>
      </c>
      <c r="Q1411" s="29">
        <f t="shared" ref="Q1411:Q1424" si="135">_xlfn.MAXIFS(O:O,B:B,B1411,N:N,"국가기술")</f>
        <v>0</v>
      </c>
      <c r="R1411" s="29">
        <f t="shared" ref="R1411:R1424" si="136">SUM(P1411:Q1411)</f>
        <v>0</v>
      </c>
      <c r="S1411" s="29">
        <f t="shared" ref="S1411:S1424" si="137">_xlfn.MAXIFS(O:O,B:B,B1411,N:N,"전문분야")</f>
        <v>0</v>
      </c>
    </row>
    <row r="1412" spans="1:19" ht="39.950000000000003" customHeight="1" x14ac:dyDescent="0.3">
      <c r="A1412" s="4">
        <f t="shared" si="132"/>
        <v>877</v>
      </c>
      <c r="B1412" s="4" t="s">
        <v>9060</v>
      </c>
      <c r="C1412" s="4" t="s">
        <v>9061</v>
      </c>
      <c r="D1412" s="4" t="s">
        <v>661</v>
      </c>
      <c r="E1412" s="28" t="s">
        <v>662</v>
      </c>
      <c r="F1412" s="4">
        <f t="shared" si="133"/>
        <v>1</v>
      </c>
      <c r="G1412" s="4" t="s">
        <v>568</v>
      </c>
      <c r="H1412" s="4" t="s">
        <v>459</v>
      </c>
      <c r="I1412" s="4" t="s">
        <v>9066</v>
      </c>
      <c r="J1412" s="4" t="s">
        <v>9067</v>
      </c>
      <c r="L1412" s="4" t="s">
        <v>313</v>
      </c>
      <c r="M1412" s="4" t="str">
        <f>IF(L1412="비해당","-",VLOOKUP(G1412,자격증backdata!A:E,3,0))</f>
        <v>-</v>
      </c>
      <c r="N1412" s="4" t="str">
        <f>IF(L1412="비해당","-",VLOOKUP(G1412,자격증backdata!A:E,5,0))</f>
        <v>-</v>
      </c>
      <c r="O1412" s="4" t="str">
        <f>IF(L1412="비해당","-",IF(M1412=1,VLOOKUP(G1412,자격증backdata!A:E,4,0),0))</f>
        <v>-</v>
      </c>
      <c r="P1412" s="4">
        <f t="shared" si="134"/>
        <v>0</v>
      </c>
      <c r="Q1412" s="4">
        <f t="shared" si="135"/>
        <v>0</v>
      </c>
      <c r="R1412" s="4">
        <f t="shared" si="136"/>
        <v>0</v>
      </c>
      <c r="S1412" s="4">
        <f t="shared" si="137"/>
        <v>0</v>
      </c>
    </row>
    <row r="1413" spans="1:19" ht="39.950000000000003" customHeight="1" x14ac:dyDescent="0.3">
      <c r="A1413" s="29">
        <f t="shared" si="132"/>
        <v>878</v>
      </c>
      <c r="B1413" s="29" t="s">
        <v>9103</v>
      </c>
      <c r="C1413" s="29" t="s">
        <v>9104</v>
      </c>
      <c r="D1413" s="4" t="s">
        <v>661</v>
      </c>
      <c r="E1413" s="30" t="s">
        <v>662</v>
      </c>
      <c r="F1413" s="29">
        <f t="shared" si="133"/>
        <v>1</v>
      </c>
      <c r="G1413" s="29" t="s">
        <v>295</v>
      </c>
      <c r="H1413" s="29" t="s">
        <v>296</v>
      </c>
      <c r="I1413" s="29" t="s">
        <v>9109</v>
      </c>
      <c r="J1413" s="29" t="s">
        <v>627</v>
      </c>
      <c r="L1413" s="29" t="s">
        <v>313</v>
      </c>
      <c r="M1413" s="29" t="str">
        <f>IF(L1413="비해당","-",VLOOKUP(G1413,자격증backdata!A:E,3,0))</f>
        <v>-</v>
      </c>
      <c r="N1413" s="29" t="str">
        <f>IF(L1413="비해당","-",VLOOKUP(G1413,자격증backdata!A:E,5,0))</f>
        <v>-</v>
      </c>
      <c r="O1413" s="29" t="str">
        <f>IF(L1413="비해당","-",IF(M1413=1,VLOOKUP(G1413,자격증backdata!A:E,4,0),0))</f>
        <v>-</v>
      </c>
      <c r="P1413" s="29">
        <f t="shared" si="134"/>
        <v>0</v>
      </c>
      <c r="Q1413" s="29">
        <f t="shared" si="135"/>
        <v>0</v>
      </c>
      <c r="R1413" s="29">
        <f t="shared" si="136"/>
        <v>0</v>
      </c>
      <c r="S1413" s="29">
        <f t="shared" si="137"/>
        <v>0</v>
      </c>
    </row>
    <row r="1414" spans="1:19" ht="39.950000000000003" customHeight="1" x14ac:dyDescent="0.3">
      <c r="A1414" s="29">
        <f t="shared" si="132"/>
        <v>878</v>
      </c>
      <c r="B1414" s="29" t="s">
        <v>9103</v>
      </c>
      <c r="C1414" s="29" t="s">
        <v>9104</v>
      </c>
      <c r="D1414" s="4" t="s">
        <v>661</v>
      </c>
      <c r="E1414" s="30" t="s">
        <v>662</v>
      </c>
      <c r="F1414" s="29">
        <f t="shared" si="133"/>
        <v>2</v>
      </c>
      <c r="G1414" s="29" t="s">
        <v>568</v>
      </c>
      <c r="H1414" s="29" t="s">
        <v>459</v>
      </c>
      <c r="I1414" s="29" t="s">
        <v>9110</v>
      </c>
      <c r="J1414" s="29" t="s">
        <v>1704</v>
      </c>
      <c r="L1414" s="29" t="s">
        <v>313</v>
      </c>
      <c r="M1414" s="29" t="str">
        <f>IF(L1414="비해당","-",VLOOKUP(G1414,자격증backdata!A:E,3,0))</f>
        <v>-</v>
      </c>
      <c r="N1414" s="29" t="str">
        <f>IF(L1414="비해당","-",VLOOKUP(G1414,자격증backdata!A:E,5,0))</f>
        <v>-</v>
      </c>
      <c r="O1414" s="29" t="str">
        <f>IF(L1414="비해당","-",IF(M1414=1,VLOOKUP(G1414,자격증backdata!A:E,4,0),0))</f>
        <v>-</v>
      </c>
      <c r="P1414" s="29">
        <f t="shared" si="134"/>
        <v>0</v>
      </c>
      <c r="Q1414" s="29">
        <f t="shared" si="135"/>
        <v>0</v>
      </c>
      <c r="R1414" s="29">
        <f t="shared" si="136"/>
        <v>0</v>
      </c>
      <c r="S1414" s="29">
        <f t="shared" si="137"/>
        <v>0</v>
      </c>
    </row>
    <row r="1415" spans="1:19" ht="39.950000000000003" customHeight="1" x14ac:dyDescent="0.3">
      <c r="A1415" s="4">
        <f t="shared" si="132"/>
        <v>879</v>
      </c>
      <c r="B1415" s="4" t="s">
        <v>9165</v>
      </c>
      <c r="C1415" s="4" t="s">
        <v>1958</v>
      </c>
      <c r="D1415" s="4" t="s">
        <v>661</v>
      </c>
      <c r="E1415" s="28" t="s">
        <v>662</v>
      </c>
      <c r="F1415" s="4">
        <f t="shared" si="133"/>
        <v>1</v>
      </c>
      <c r="G1415" s="4" t="s">
        <v>612</v>
      </c>
      <c r="H1415" s="4" t="s">
        <v>296</v>
      </c>
      <c r="I1415" s="4" t="s">
        <v>9172</v>
      </c>
      <c r="J1415" s="4" t="s">
        <v>324</v>
      </c>
      <c r="L1415" s="4" t="s">
        <v>313</v>
      </c>
      <c r="M1415" s="4" t="str">
        <f>IF(L1415="비해당","-",VLOOKUP(G1415,자격증backdata!A:E,3,0))</f>
        <v>-</v>
      </c>
      <c r="N1415" s="4" t="str">
        <f>IF(L1415="비해당","-",VLOOKUP(G1415,자격증backdata!A:E,5,0))</f>
        <v>-</v>
      </c>
      <c r="O1415" s="4" t="str">
        <f>IF(L1415="비해당","-",IF(M1415=1,VLOOKUP(G1415,자격증backdata!A:E,4,0),0))</f>
        <v>-</v>
      </c>
      <c r="P1415" s="4">
        <f t="shared" si="134"/>
        <v>0</v>
      </c>
      <c r="Q1415" s="4">
        <f t="shared" si="135"/>
        <v>0</v>
      </c>
      <c r="R1415" s="4">
        <f t="shared" si="136"/>
        <v>0</v>
      </c>
      <c r="S1415" s="4">
        <f t="shared" si="137"/>
        <v>0</v>
      </c>
    </row>
    <row r="1416" spans="1:19" ht="39.950000000000003" customHeight="1" x14ac:dyDescent="0.3">
      <c r="A1416" s="4">
        <f t="shared" si="132"/>
        <v>879</v>
      </c>
      <c r="B1416" s="4" t="s">
        <v>9165</v>
      </c>
      <c r="C1416" s="4" t="s">
        <v>1958</v>
      </c>
      <c r="D1416" s="4" t="s">
        <v>661</v>
      </c>
      <c r="E1416" s="28" t="s">
        <v>662</v>
      </c>
      <c r="F1416" s="4">
        <f t="shared" si="133"/>
        <v>2</v>
      </c>
      <c r="G1416" s="4" t="s">
        <v>568</v>
      </c>
      <c r="H1416" s="4" t="s">
        <v>459</v>
      </c>
      <c r="I1416" s="4" t="s">
        <v>9173</v>
      </c>
      <c r="J1416" s="4" t="s">
        <v>281</v>
      </c>
      <c r="L1416" s="4" t="s">
        <v>313</v>
      </c>
      <c r="M1416" s="4" t="str">
        <f>IF(L1416="비해당","-",VLOOKUP(G1416,자격증backdata!A:E,3,0))</f>
        <v>-</v>
      </c>
      <c r="N1416" s="4" t="str">
        <f>IF(L1416="비해당","-",VLOOKUP(G1416,자격증backdata!A:E,5,0))</f>
        <v>-</v>
      </c>
      <c r="O1416" s="4" t="str">
        <f>IF(L1416="비해당","-",IF(M1416=1,VLOOKUP(G1416,자격증backdata!A:E,4,0),0))</f>
        <v>-</v>
      </c>
      <c r="P1416" s="4">
        <f t="shared" si="134"/>
        <v>0</v>
      </c>
      <c r="Q1416" s="4">
        <f t="shared" si="135"/>
        <v>0</v>
      </c>
      <c r="R1416" s="4">
        <f t="shared" si="136"/>
        <v>0</v>
      </c>
      <c r="S1416" s="4">
        <f t="shared" si="137"/>
        <v>0</v>
      </c>
    </row>
    <row r="1417" spans="1:19" ht="39.950000000000003" customHeight="1" x14ac:dyDescent="0.3">
      <c r="A1417" s="29">
        <f t="shared" si="132"/>
        <v>880</v>
      </c>
      <c r="B1417" s="29" t="s">
        <v>9226</v>
      </c>
      <c r="C1417" s="29" t="s">
        <v>9227</v>
      </c>
      <c r="D1417" s="4" t="s">
        <v>661</v>
      </c>
      <c r="E1417" s="30" t="s">
        <v>662</v>
      </c>
      <c r="F1417" s="29">
        <f t="shared" si="133"/>
        <v>1</v>
      </c>
      <c r="G1417" s="29" t="s">
        <v>9232</v>
      </c>
      <c r="H1417" s="29" t="s">
        <v>677</v>
      </c>
      <c r="I1417" s="29" t="s">
        <v>9233</v>
      </c>
      <c r="J1417" s="29" t="s">
        <v>9234</v>
      </c>
      <c r="L1417" s="29" t="s">
        <v>313</v>
      </c>
      <c r="M1417" s="29" t="str">
        <f>IF(L1417="비해당","-",VLOOKUP(G1417,자격증backdata!A:E,3,0))</f>
        <v>-</v>
      </c>
      <c r="N1417" s="29" t="str">
        <f>IF(L1417="비해당","-",VLOOKUP(G1417,자격증backdata!A:E,5,0))</f>
        <v>-</v>
      </c>
      <c r="O1417" s="29" t="str">
        <f>IF(L1417="비해당","-",IF(M1417=1,VLOOKUP(G1417,자격증backdata!A:E,4,0),0))</f>
        <v>-</v>
      </c>
      <c r="P1417" s="29">
        <f t="shared" si="134"/>
        <v>0</v>
      </c>
      <c r="Q1417" s="29">
        <f t="shared" si="135"/>
        <v>0</v>
      </c>
      <c r="R1417" s="29">
        <f t="shared" si="136"/>
        <v>0</v>
      </c>
      <c r="S1417" s="29">
        <f t="shared" si="137"/>
        <v>0</v>
      </c>
    </row>
    <row r="1418" spans="1:19" ht="39.950000000000003" customHeight="1" x14ac:dyDescent="0.3">
      <c r="A1418" s="29">
        <f t="shared" si="132"/>
        <v>880</v>
      </c>
      <c r="B1418" s="29" t="s">
        <v>9226</v>
      </c>
      <c r="C1418" s="29" t="s">
        <v>9227</v>
      </c>
      <c r="D1418" s="4" t="s">
        <v>661</v>
      </c>
      <c r="E1418" s="30" t="s">
        <v>662</v>
      </c>
      <c r="F1418" s="29">
        <f t="shared" si="133"/>
        <v>2</v>
      </c>
      <c r="G1418" s="29" t="s">
        <v>8268</v>
      </c>
      <c r="H1418" s="29" t="s">
        <v>677</v>
      </c>
      <c r="I1418" s="29" t="s">
        <v>9233</v>
      </c>
      <c r="J1418" s="29" t="s">
        <v>899</v>
      </c>
      <c r="L1418" s="29" t="s">
        <v>313</v>
      </c>
      <c r="M1418" s="29" t="str">
        <f>IF(L1418="비해당","-",VLOOKUP(G1418,자격증backdata!A:E,3,0))</f>
        <v>-</v>
      </c>
      <c r="N1418" s="29" t="str">
        <f>IF(L1418="비해당","-",VLOOKUP(G1418,자격증backdata!A:E,5,0))</f>
        <v>-</v>
      </c>
      <c r="O1418" s="29" t="str">
        <f>IF(L1418="비해당","-",IF(M1418=1,VLOOKUP(G1418,자격증backdata!A:E,4,0),0))</f>
        <v>-</v>
      </c>
      <c r="P1418" s="29">
        <f t="shared" si="134"/>
        <v>0</v>
      </c>
      <c r="Q1418" s="29">
        <f t="shared" si="135"/>
        <v>0</v>
      </c>
      <c r="R1418" s="29">
        <f t="shared" si="136"/>
        <v>0</v>
      </c>
      <c r="S1418" s="29">
        <f t="shared" si="137"/>
        <v>0</v>
      </c>
    </row>
    <row r="1419" spans="1:19" ht="39.950000000000003" customHeight="1" x14ac:dyDescent="0.3">
      <c r="A1419" s="4">
        <f t="shared" si="132"/>
        <v>881</v>
      </c>
      <c r="B1419" s="4" t="s">
        <v>9375</v>
      </c>
      <c r="C1419" s="4" t="s">
        <v>9376</v>
      </c>
      <c r="D1419" s="4" t="s">
        <v>661</v>
      </c>
      <c r="E1419" s="28" t="s">
        <v>662</v>
      </c>
      <c r="F1419" s="4">
        <f t="shared" si="133"/>
        <v>1</v>
      </c>
      <c r="G1419" s="4" t="s">
        <v>295</v>
      </c>
      <c r="H1419" s="4" t="s">
        <v>296</v>
      </c>
      <c r="I1419" s="4" t="s">
        <v>9381</v>
      </c>
      <c r="J1419" s="4" t="s">
        <v>1268</v>
      </c>
      <c r="L1419" s="4" t="s">
        <v>313</v>
      </c>
      <c r="M1419" s="4" t="str">
        <f>IF(L1419="비해당","-",VLOOKUP(G1419,자격증backdata!A:E,3,0))</f>
        <v>-</v>
      </c>
      <c r="N1419" s="4" t="str">
        <f>IF(L1419="비해당","-",VLOOKUP(G1419,자격증backdata!A:E,5,0))</f>
        <v>-</v>
      </c>
      <c r="O1419" s="4" t="str">
        <f>IF(L1419="비해당","-",IF(M1419=1,VLOOKUP(G1419,자격증backdata!A:E,4,0),0))</f>
        <v>-</v>
      </c>
      <c r="P1419" s="4">
        <f t="shared" si="134"/>
        <v>0</v>
      </c>
      <c r="Q1419" s="4">
        <f t="shared" si="135"/>
        <v>0</v>
      </c>
      <c r="R1419" s="4">
        <f t="shared" si="136"/>
        <v>0</v>
      </c>
      <c r="S1419" s="4">
        <f t="shared" si="137"/>
        <v>0</v>
      </c>
    </row>
    <row r="1420" spans="1:19" ht="39.950000000000003" customHeight="1" x14ac:dyDescent="0.3">
      <c r="A1420" s="4">
        <f t="shared" si="132"/>
        <v>881</v>
      </c>
      <c r="B1420" s="4" t="s">
        <v>9375</v>
      </c>
      <c r="C1420" s="4" t="s">
        <v>9376</v>
      </c>
      <c r="D1420" s="4" t="s">
        <v>661</v>
      </c>
      <c r="E1420" s="28" t="s">
        <v>662</v>
      </c>
      <c r="F1420" s="4">
        <f t="shared" si="133"/>
        <v>2</v>
      </c>
      <c r="G1420" s="4" t="s">
        <v>458</v>
      </c>
      <c r="H1420" s="4" t="s">
        <v>459</v>
      </c>
      <c r="I1420" s="4" t="s">
        <v>9382</v>
      </c>
      <c r="J1420" s="4" t="s">
        <v>9383</v>
      </c>
      <c r="L1420" s="4" t="s">
        <v>313</v>
      </c>
      <c r="M1420" s="4" t="str">
        <f>IF(L1420="비해당","-",VLOOKUP(G1420,자격증backdata!A:E,3,0))</f>
        <v>-</v>
      </c>
      <c r="N1420" s="4" t="str">
        <f>IF(L1420="비해당","-",VLOOKUP(G1420,자격증backdata!A:E,5,0))</f>
        <v>-</v>
      </c>
      <c r="O1420" s="4" t="str">
        <f>IF(L1420="비해당","-",IF(M1420=1,VLOOKUP(G1420,자격증backdata!A:E,4,0),0))</f>
        <v>-</v>
      </c>
      <c r="P1420" s="4">
        <f t="shared" si="134"/>
        <v>0</v>
      </c>
      <c r="Q1420" s="4">
        <f t="shared" si="135"/>
        <v>0</v>
      </c>
      <c r="R1420" s="4">
        <f t="shared" si="136"/>
        <v>0</v>
      </c>
      <c r="S1420" s="4">
        <f t="shared" si="137"/>
        <v>0</v>
      </c>
    </row>
    <row r="1421" spans="1:19" ht="39.950000000000003" customHeight="1" x14ac:dyDescent="0.3">
      <c r="A1421" s="29">
        <f t="shared" si="132"/>
        <v>882</v>
      </c>
      <c r="B1421" s="29" t="s">
        <v>10482</v>
      </c>
      <c r="C1421" s="29" t="s">
        <v>10483</v>
      </c>
      <c r="D1421" s="4" t="s">
        <v>661</v>
      </c>
      <c r="E1421" s="30" t="s">
        <v>662</v>
      </c>
      <c r="F1421" s="29">
        <f t="shared" si="133"/>
        <v>1</v>
      </c>
      <c r="G1421" s="29" t="s">
        <v>943</v>
      </c>
      <c r="H1421" s="29" t="s">
        <v>459</v>
      </c>
      <c r="I1421" s="29" t="s">
        <v>10488</v>
      </c>
      <c r="J1421" s="29" t="s">
        <v>1235</v>
      </c>
      <c r="L1421" s="29" t="s">
        <v>313</v>
      </c>
      <c r="M1421" s="29" t="str">
        <f>IF(L1421="비해당","-",VLOOKUP(G1421,자격증backdata!A:E,3,0))</f>
        <v>-</v>
      </c>
      <c r="N1421" s="29" t="str">
        <f>IF(L1421="비해당","-",VLOOKUP(G1421,자격증backdata!A:E,5,0))</f>
        <v>-</v>
      </c>
      <c r="O1421" s="29" t="str">
        <f>IF(L1421="비해당","-",IF(M1421=1,VLOOKUP(G1421,자격증backdata!A:E,4,0),0))</f>
        <v>-</v>
      </c>
      <c r="P1421" s="29">
        <f t="shared" si="134"/>
        <v>0</v>
      </c>
      <c r="Q1421" s="29">
        <f t="shared" si="135"/>
        <v>0</v>
      </c>
      <c r="R1421" s="29">
        <f t="shared" si="136"/>
        <v>0</v>
      </c>
      <c r="S1421" s="29">
        <f t="shared" si="137"/>
        <v>0</v>
      </c>
    </row>
    <row r="1422" spans="1:19" ht="39.950000000000003" customHeight="1" x14ac:dyDescent="0.3">
      <c r="A1422" s="29">
        <f t="shared" si="132"/>
        <v>882</v>
      </c>
      <c r="B1422" s="29" t="s">
        <v>10482</v>
      </c>
      <c r="C1422" s="29" t="s">
        <v>10483</v>
      </c>
      <c r="D1422" s="4" t="s">
        <v>661</v>
      </c>
      <c r="E1422" s="30" t="s">
        <v>662</v>
      </c>
      <c r="F1422" s="29">
        <f t="shared" si="133"/>
        <v>2</v>
      </c>
      <c r="G1422" s="29" t="s">
        <v>1686</v>
      </c>
      <c r="H1422" s="29" t="s">
        <v>459</v>
      </c>
      <c r="I1422" s="29" t="s">
        <v>10489</v>
      </c>
      <c r="J1422" s="29" t="s">
        <v>1235</v>
      </c>
      <c r="L1422" s="29" t="s">
        <v>313</v>
      </c>
      <c r="M1422" s="29" t="str">
        <f>IF(L1422="비해당","-",VLOOKUP(G1422,자격증backdata!A:E,3,0))</f>
        <v>-</v>
      </c>
      <c r="N1422" s="29" t="str">
        <f>IF(L1422="비해당","-",VLOOKUP(G1422,자격증backdata!A:E,5,0))</f>
        <v>-</v>
      </c>
      <c r="O1422" s="29" t="str">
        <f>IF(L1422="비해당","-",IF(M1422=1,VLOOKUP(G1422,자격증backdata!A:E,4,0),0))</f>
        <v>-</v>
      </c>
      <c r="P1422" s="29">
        <f t="shared" si="134"/>
        <v>0</v>
      </c>
      <c r="Q1422" s="29">
        <f t="shared" si="135"/>
        <v>0</v>
      </c>
      <c r="R1422" s="29">
        <f t="shared" si="136"/>
        <v>0</v>
      </c>
      <c r="S1422" s="29">
        <f t="shared" si="137"/>
        <v>0</v>
      </c>
    </row>
    <row r="1423" spans="1:19" ht="39.950000000000003" customHeight="1" x14ac:dyDescent="0.3">
      <c r="A1423" s="4">
        <f t="shared" si="132"/>
        <v>883</v>
      </c>
      <c r="B1423" s="4" t="s">
        <v>11255</v>
      </c>
      <c r="C1423" s="4" t="s">
        <v>11256</v>
      </c>
      <c r="D1423" s="4" t="s">
        <v>661</v>
      </c>
      <c r="E1423" s="28" t="s">
        <v>662</v>
      </c>
      <c r="F1423" s="4">
        <f t="shared" si="133"/>
        <v>1</v>
      </c>
      <c r="G1423" s="4" t="s">
        <v>295</v>
      </c>
      <c r="H1423" s="4" t="s">
        <v>296</v>
      </c>
      <c r="I1423" s="4" t="s">
        <v>11262</v>
      </c>
      <c r="J1423" s="4" t="s">
        <v>567</v>
      </c>
      <c r="L1423" s="4" t="s">
        <v>313</v>
      </c>
      <c r="M1423" s="4" t="str">
        <f>IF(L1423="비해당","-",VLOOKUP(G1423,자격증backdata!A:E,3,0))</f>
        <v>-</v>
      </c>
      <c r="N1423" s="4" t="str">
        <f>IF(L1423="비해당","-",VLOOKUP(G1423,자격증backdata!A:E,5,0))</f>
        <v>-</v>
      </c>
      <c r="O1423" s="4" t="str">
        <f>IF(L1423="비해당","-",IF(M1423=1,VLOOKUP(G1423,자격증backdata!A:E,4,0),0))</f>
        <v>-</v>
      </c>
      <c r="P1423" s="4">
        <f t="shared" si="134"/>
        <v>0</v>
      </c>
      <c r="Q1423" s="4">
        <f t="shared" si="135"/>
        <v>0</v>
      </c>
      <c r="R1423" s="4">
        <f t="shared" si="136"/>
        <v>0</v>
      </c>
      <c r="S1423" s="4">
        <f t="shared" si="137"/>
        <v>0</v>
      </c>
    </row>
    <row r="1424" spans="1:19" ht="39.950000000000003" customHeight="1" x14ac:dyDescent="0.3">
      <c r="A1424" s="29">
        <f t="shared" si="132"/>
        <v>884</v>
      </c>
      <c r="B1424" s="29" t="s">
        <v>11580</v>
      </c>
      <c r="C1424" s="29" t="s">
        <v>11581</v>
      </c>
      <c r="D1424" s="4" t="s">
        <v>661</v>
      </c>
      <c r="E1424" s="30" t="s">
        <v>662</v>
      </c>
      <c r="F1424" s="29">
        <f t="shared" si="133"/>
        <v>1</v>
      </c>
      <c r="G1424" s="29" t="s">
        <v>1686</v>
      </c>
      <c r="H1424" s="29" t="s">
        <v>459</v>
      </c>
      <c r="I1424" s="29" t="s">
        <v>11586</v>
      </c>
      <c r="J1424" s="29" t="s">
        <v>8856</v>
      </c>
      <c r="L1424" s="29" t="s">
        <v>313</v>
      </c>
      <c r="M1424" s="29" t="str">
        <f>IF(L1424="비해당","-",VLOOKUP(G1424,자격증backdata!A:E,3,0))</f>
        <v>-</v>
      </c>
      <c r="N1424" s="29" t="str">
        <f>IF(L1424="비해당","-",VLOOKUP(G1424,자격증backdata!A:E,5,0))</f>
        <v>-</v>
      </c>
      <c r="O1424" s="29" t="str">
        <f>IF(L1424="비해당","-",IF(M1424=1,VLOOKUP(G1424,자격증backdata!A:E,4,0),0))</f>
        <v>-</v>
      </c>
      <c r="P1424" s="29">
        <f t="shared" si="134"/>
        <v>0</v>
      </c>
      <c r="Q1424" s="29">
        <f t="shared" si="135"/>
        <v>0</v>
      </c>
      <c r="R1424" s="29">
        <f t="shared" si="136"/>
        <v>0</v>
      </c>
      <c r="S1424" s="29">
        <f t="shared" si="137"/>
        <v>0</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40570-D791-414E-9869-BAD0E0C23A60}">
  <sheetPr codeName="Sheet4"/>
  <dimension ref="A1:BJ885"/>
  <sheetViews>
    <sheetView showGridLines="0" zoomScale="80" zoomScaleNormal="80" workbookViewId="0">
      <pane xSplit="5" ySplit="1" topLeftCell="H435" activePane="bottomRight" state="frozen"/>
      <selection activeCell="BL1" sqref="BL1"/>
      <selection pane="topRight" activeCell="BL1" sqref="BL1"/>
      <selection pane="bottomLeft" activeCell="BL1" sqref="BL1"/>
      <selection pane="bottomRight" activeCell="BL1" sqref="BL1"/>
    </sheetView>
  </sheetViews>
  <sheetFormatPr defaultColWidth="8.625" defaultRowHeight="16.5" x14ac:dyDescent="0.3"/>
  <cols>
    <col min="1" max="3" width="15" style="5" customWidth="1"/>
    <col min="4" max="4" width="15" style="5" hidden="1" customWidth="1"/>
    <col min="5" max="5" width="39.25" style="5" customWidth="1"/>
    <col min="6" max="6" width="15" style="5" customWidth="1"/>
    <col min="7" max="7" width="23.25" style="5" customWidth="1"/>
    <col min="8" max="8" width="18.875" style="5" bestFit="1" customWidth="1"/>
    <col min="9" max="10" width="15" style="5" customWidth="1"/>
    <col min="11" max="11" width="15" style="5" hidden="1" customWidth="1"/>
    <col min="12" max="13" width="15" style="5" customWidth="1"/>
    <col min="14" max="14" width="7.375" style="35" customWidth="1"/>
    <col min="15" max="15" width="17.125" style="5" customWidth="1"/>
    <col min="16" max="16" width="53.75" style="5" customWidth="1"/>
    <col min="17" max="62" width="15" style="5" customWidth="1"/>
  </cols>
  <sheetData>
    <row r="1" spans="1:17" ht="50.1" customHeight="1" x14ac:dyDescent="0.3">
      <c r="A1" s="1" t="s">
        <v>11653</v>
      </c>
      <c r="B1" s="1" t="s">
        <v>0</v>
      </c>
      <c r="C1" s="1" t="s">
        <v>1</v>
      </c>
      <c r="D1" s="1" t="s">
        <v>2</v>
      </c>
      <c r="E1" s="3" t="s">
        <v>3</v>
      </c>
      <c r="F1" s="1" t="s">
        <v>11689</v>
      </c>
      <c r="G1" s="1" t="s">
        <v>92</v>
      </c>
      <c r="H1" s="1" t="s">
        <v>11690</v>
      </c>
      <c r="I1" s="1" t="s">
        <v>11691</v>
      </c>
      <c r="J1" s="1" t="s">
        <v>11692</v>
      </c>
      <c r="K1" s="1" t="s">
        <v>11693</v>
      </c>
      <c r="L1" s="1" t="s">
        <v>11693</v>
      </c>
      <c r="M1" s="1" t="s">
        <v>11694</v>
      </c>
      <c r="N1" s="32"/>
      <c r="O1" s="33" t="s">
        <v>11695</v>
      </c>
      <c r="P1" s="33" t="s">
        <v>11655</v>
      </c>
      <c r="Q1" s="33" t="s">
        <v>11696</v>
      </c>
    </row>
    <row r="2" spans="1:17" ht="39.950000000000003" customHeight="1" x14ac:dyDescent="0.3">
      <c r="A2" s="4">
        <f>IF(B2=B1,A1,SUM(A1,1))</f>
        <v>1</v>
      </c>
      <c r="B2" s="4" t="s">
        <v>527</v>
      </c>
      <c r="C2" s="4" t="s">
        <v>528</v>
      </c>
      <c r="D2" s="4" t="s">
        <v>529</v>
      </c>
      <c r="E2" s="4" t="s">
        <v>530</v>
      </c>
      <c r="F2" s="4">
        <f>IF(B2=B1,SUM(F1,1),1)</f>
        <v>1</v>
      </c>
      <c r="G2" s="4" t="s">
        <v>537</v>
      </c>
      <c r="H2" s="4" t="str">
        <f>VLOOKUP(G2,관리용data!F:G,2,0)</f>
        <v>TOEIC</v>
      </c>
      <c r="I2" s="4" t="s">
        <v>538</v>
      </c>
      <c r="J2" s="4" t="s">
        <v>538</v>
      </c>
      <c r="K2" s="4" t="s">
        <v>539</v>
      </c>
      <c r="L2" s="34">
        <v>45669</v>
      </c>
      <c r="M2" s="4" t="s">
        <v>540</v>
      </c>
      <c r="O2" s="4">
        <v>1</v>
      </c>
      <c r="P2" s="4"/>
      <c r="Q2" s="4">
        <f>IF(O2=1,IF(H2="TOEIC",VLOOKUP(VALUE(J2),관리용data!J:K,2,1),IF(H2="TOEFL(IBT)",VLOOKUP(VALUE(J2),관리용data!M:N,2,1),IF(H2="NEW TEPS",VLOOKUP(VALUE(J2),관리용data!P:Q,2,1),IF(H2="G-telp(Level 2)",VLOOKUP(VALUE(J2),관리용data!S:T,2,1),IF(H2="toeic speaking test",VLOOKUP(J2,관리용data!V:W,2,0),IF(H2="opic(영어)",VLOOKUP(J2,관리용data!Y:Z,2,0),0)))))),0)</f>
        <v>10</v>
      </c>
    </row>
    <row r="3" spans="1:17" ht="39.950000000000003" customHeight="1" x14ac:dyDescent="0.3">
      <c r="A3" s="4">
        <f t="shared" ref="A3:A66" si="0">IF(B3=B2,A2,SUM(A2,1))</f>
        <v>2</v>
      </c>
      <c r="B3" s="4" t="s">
        <v>603</v>
      </c>
      <c r="C3" s="4" t="s">
        <v>604</v>
      </c>
      <c r="D3" s="4" t="s">
        <v>529</v>
      </c>
      <c r="E3" s="4" t="s">
        <v>530</v>
      </c>
      <c r="F3" s="4">
        <f t="shared" ref="F3:F66" si="1">IF(B3=B2,SUM(F2,1),1)</f>
        <v>1</v>
      </c>
      <c r="G3" s="4" t="s">
        <v>537</v>
      </c>
      <c r="H3" s="4" t="str">
        <f>VLOOKUP(G3,관리용data!F:G,2,0)</f>
        <v>TOEIC</v>
      </c>
      <c r="I3" s="4" t="s">
        <v>609</v>
      </c>
      <c r="J3" s="4" t="s">
        <v>609</v>
      </c>
      <c r="K3" s="4" t="s">
        <v>610</v>
      </c>
      <c r="L3" s="34">
        <v>45542</v>
      </c>
      <c r="M3" s="4" t="s">
        <v>611</v>
      </c>
      <c r="O3" s="4">
        <v>1</v>
      </c>
      <c r="P3" s="4"/>
      <c r="Q3" s="4">
        <f>IF(O3=1,IF(H3="TOEIC",VLOOKUP(VALUE(J3),관리용data!J:K,2,1),IF(H3="TOEFL(IBT)",VLOOKUP(VALUE(J3),관리용data!M:N,2,1),IF(H3="NEW TEPS",VLOOKUP(VALUE(J3),관리용data!P:Q,2,1),IF(H3="G-telp(Level 2)",VLOOKUP(VALUE(J3),관리용data!S:T,2,1),IF(H3="toeic speaking test",VLOOKUP(J3,관리용data!V:W,2,0),IF(H3="opic(영어)",VLOOKUP(J3,관리용data!Y:Z,2,0),0)))))),0)</f>
        <v>0</v>
      </c>
    </row>
    <row r="4" spans="1:17" ht="39.950000000000003" customHeight="1" x14ac:dyDescent="0.3">
      <c r="A4" s="4">
        <f t="shared" si="0"/>
        <v>3</v>
      </c>
      <c r="B4" s="4" t="s">
        <v>616</v>
      </c>
      <c r="C4" s="4" t="s">
        <v>617</v>
      </c>
      <c r="D4" s="4" t="s">
        <v>529</v>
      </c>
      <c r="E4" s="4" t="s">
        <v>530</v>
      </c>
      <c r="F4" s="4">
        <f t="shared" si="1"/>
        <v>1</v>
      </c>
      <c r="G4" s="4" t="s">
        <v>362</v>
      </c>
      <c r="H4" s="4" t="str">
        <f>VLOOKUP(G4,관리용data!F:G,2,0)</f>
        <v>Toeic Speaking test</v>
      </c>
      <c r="I4" s="4" t="s">
        <v>455</v>
      </c>
      <c r="J4" s="4" t="s">
        <v>455</v>
      </c>
      <c r="K4" s="4" t="s">
        <v>622</v>
      </c>
      <c r="L4" s="34">
        <v>45823</v>
      </c>
      <c r="M4" s="4" t="s">
        <v>623</v>
      </c>
      <c r="O4" s="4">
        <v>1</v>
      </c>
      <c r="P4" s="4"/>
      <c r="Q4" s="4">
        <f>IF(O4=1,IF(H4="TOEIC",VLOOKUP(VALUE(J4),관리용data!J:K,2,1),IF(H4="TOEFL(IBT)",VLOOKUP(VALUE(J4),관리용data!M:N,2,1),IF(H4="NEW TEPS",VLOOKUP(VALUE(J4),관리용data!P:Q,2,1),IF(H4="G-telp(Level 2)",VLOOKUP(VALUE(J4),관리용data!S:T,2,1),IF(H4="toeic speaking test",VLOOKUP(J4,관리용data!V:W,2,0),IF(H4="opic(영어)",VLOOKUP(J4,관리용data!Y:Z,2,0),0)))))),0)</f>
        <v>6</v>
      </c>
    </row>
    <row r="5" spans="1:17" ht="39.950000000000003" customHeight="1" x14ac:dyDescent="0.3">
      <c r="A5" s="4">
        <f t="shared" si="0"/>
        <v>4</v>
      </c>
      <c r="B5" s="4" t="s">
        <v>767</v>
      </c>
      <c r="C5" s="4" t="s">
        <v>768</v>
      </c>
      <c r="D5" s="4" t="s">
        <v>529</v>
      </c>
      <c r="E5" s="4" t="s">
        <v>530</v>
      </c>
      <c r="F5" s="4">
        <f t="shared" si="1"/>
        <v>1</v>
      </c>
      <c r="G5" s="4" t="s">
        <v>496</v>
      </c>
      <c r="H5" s="4" t="str">
        <f>VLOOKUP(G5,관리용data!F:G,2,0)</f>
        <v>OPIc(영어)</v>
      </c>
      <c r="I5" s="4" t="s">
        <v>777</v>
      </c>
      <c r="J5" s="4" t="s">
        <v>777</v>
      </c>
      <c r="K5" s="4" t="s">
        <v>778</v>
      </c>
      <c r="L5" s="34">
        <v>45865</v>
      </c>
      <c r="M5" s="4" t="s">
        <v>779</v>
      </c>
      <c r="O5" s="4">
        <v>1</v>
      </c>
      <c r="P5" s="4"/>
      <c r="Q5" s="4">
        <f>IF(O5=1,IF(H5="TOEIC",VLOOKUP(VALUE(J5),관리용data!J:K,2,1),IF(H5="TOEFL(IBT)",VLOOKUP(VALUE(J5),관리용data!M:N,2,1),IF(H5="NEW TEPS",VLOOKUP(VALUE(J5),관리용data!P:Q,2,1),IF(H5="G-telp(Level 2)",VLOOKUP(VALUE(J5),관리용data!S:T,2,1),IF(H5="toeic speaking test",VLOOKUP(J5,관리용data!V:W,2,0),IF(H5="opic(영어)",VLOOKUP(J5,관리용data!Y:Z,2,0),0)))))),0)</f>
        <v>2</v>
      </c>
    </row>
    <row r="6" spans="1:17" ht="39.950000000000003" customHeight="1" x14ac:dyDescent="0.3">
      <c r="A6" s="4">
        <f t="shared" si="0"/>
        <v>5</v>
      </c>
      <c r="B6" s="4" t="s">
        <v>971</v>
      </c>
      <c r="C6" s="4" t="s">
        <v>972</v>
      </c>
      <c r="D6" s="4" t="s">
        <v>529</v>
      </c>
      <c r="E6" s="4" t="s">
        <v>530</v>
      </c>
      <c r="F6" s="4">
        <f t="shared" si="1"/>
        <v>1</v>
      </c>
      <c r="G6" s="4" t="s">
        <v>11697</v>
      </c>
      <c r="H6" s="4" t="str">
        <f>VLOOKUP(G6,관리용data!F:G,2,0)</f>
        <v>기재 어학 없음</v>
      </c>
      <c r="I6" s="4" t="s">
        <v>277</v>
      </c>
      <c r="J6" s="4" t="s">
        <v>277</v>
      </c>
      <c r="K6" s="4" t="s">
        <v>277</v>
      </c>
      <c r="L6" s="4" t="s">
        <v>277</v>
      </c>
      <c r="M6" s="4" t="s">
        <v>277</v>
      </c>
      <c r="N6" s="5"/>
      <c r="O6" s="4">
        <v>0</v>
      </c>
      <c r="P6" s="4"/>
      <c r="Q6" s="4">
        <f>IF(O6=1,IF(H6="TOEIC",VLOOKUP(VALUE(J6),관리용data!J:K,2,1),IF(H6="TOEFL(IBT)",VLOOKUP(VALUE(J6),관리용data!M:N,2,1),IF(H6="NEW TEPS",VLOOKUP(VALUE(J6),관리용data!P:Q,2,1),IF(H6="G-telp(Level 2)",VLOOKUP(VALUE(J6),관리용data!S:T,2,1),IF(H6="toeic speaking test",VLOOKUP(J6,관리용data!V:W,2,0),IF(H6="opic(영어)",VLOOKUP(J6,관리용data!Y:Z,2,0),0)))))),0)</f>
        <v>0</v>
      </c>
    </row>
    <row r="7" spans="1:17" ht="39.950000000000003" customHeight="1" x14ac:dyDescent="0.3">
      <c r="A7" s="4">
        <f t="shared" si="0"/>
        <v>6</v>
      </c>
      <c r="B7" s="4" t="s">
        <v>1013</v>
      </c>
      <c r="C7" s="4" t="s">
        <v>1014</v>
      </c>
      <c r="D7" s="4" t="s">
        <v>529</v>
      </c>
      <c r="E7" s="4" t="s">
        <v>530</v>
      </c>
      <c r="F7" s="4">
        <f t="shared" si="1"/>
        <v>1</v>
      </c>
      <c r="G7" s="4" t="s">
        <v>11697</v>
      </c>
      <c r="H7" s="4" t="str">
        <f>VLOOKUP(G7,관리용data!F:G,2,0)</f>
        <v>기재 어학 없음</v>
      </c>
      <c r="I7" s="4" t="s">
        <v>277</v>
      </c>
      <c r="J7" s="4" t="s">
        <v>277</v>
      </c>
      <c r="K7" s="4" t="s">
        <v>277</v>
      </c>
      <c r="L7" s="4" t="s">
        <v>277</v>
      </c>
      <c r="M7" s="4" t="s">
        <v>277</v>
      </c>
      <c r="N7" s="5"/>
      <c r="O7" s="4">
        <v>0</v>
      </c>
      <c r="P7" s="4"/>
      <c r="Q7" s="4">
        <f>IF(O7=1,IF(H7="TOEIC",VLOOKUP(VALUE(J7),관리용data!J:K,2,1),IF(H7="TOEFL(IBT)",VLOOKUP(VALUE(J7),관리용data!M:N,2,1),IF(H7="NEW TEPS",VLOOKUP(VALUE(J7),관리용data!P:Q,2,1),IF(H7="G-telp(Level 2)",VLOOKUP(VALUE(J7),관리용data!S:T,2,1),IF(H7="toeic speaking test",VLOOKUP(J7,관리용data!V:W,2,0),IF(H7="opic(영어)",VLOOKUP(J7,관리용data!Y:Z,2,0),0)))))),0)</f>
        <v>0</v>
      </c>
    </row>
    <row r="8" spans="1:17" ht="39.950000000000003" customHeight="1" x14ac:dyDescent="0.3">
      <c r="A8" s="4">
        <f t="shared" si="0"/>
        <v>7</v>
      </c>
      <c r="B8" s="4" t="s">
        <v>1560</v>
      </c>
      <c r="C8" s="4" t="s">
        <v>1561</v>
      </c>
      <c r="D8" s="4" t="s">
        <v>529</v>
      </c>
      <c r="E8" s="4" t="s">
        <v>530</v>
      </c>
      <c r="F8" s="4">
        <f t="shared" si="1"/>
        <v>1</v>
      </c>
      <c r="G8" s="4" t="s">
        <v>11697</v>
      </c>
      <c r="H8" s="4" t="str">
        <f>VLOOKUP(G8,관리용data!F:G,2,0)</f>
        <v>기재 어학 없음</v>
      </c>
      <c r="I8" s="4" t="s">
        <v>277</v>
      </c>
      <c r="J8" s="4" t="s">
        <v>277</v>
      </c>
      <c r="K8" s="4" t="s">
        <v>277</v>
      </c>
      <c r="L8" s="4" t="s">
        <v>277</v>
      </c>
      <c r="M8" s="4" t="s">
        <v>277</v>
      </c>
      <c r="N8" s="5"/>
      <c r="O8" s="4">
        <v>0</v>
      </c>
      <c r="P8" s="4"/>
      <c r="Q8" s="4">
        <f>IF(O8=1,IF(H8="TOEIC",VLOOKUP(VALUE(J8),관리용data!J:K,2,1),IF(H8="TOEFL(IBT)",VLOOKUP(VALUE(J8),관리용data!M:N,2,1),IF(H8="NEW TEPS",VLOOKUP(VALUE(J8),관리용data!P:Q,2,1),IF(H8="G-telp(Level 2)",VLOOKUP(VALUE(J8),관리용data!S:T,2,1),IF(H8="toeic speaking test",VLOOKUP(J8,관리용data!V:W,2,0),IF(H8="opic(영어)",VLOOKUP(J8,관리용data!Y:Z,2,0),0)))))),0)</f>
        <v>0</v>
      </c>
    </row>
    <row r="9" spans="1:17" ht="39.950000000000003" customHeight="1" x14ac:dyDescent="0.3">
      <c r="A9" s="4">
        <f t="shared" si="0"/>
        <v>8</v>
      </c>
      <c r="B9" s="4" t="s">
        <v>11698</v>
      </c>
      <c r="C9" s="4" t="s">
        <v>1612</v>
      </c>
      <c r="D9" s="4" t="s">
        <v>529</v>
      </c>
      <c r="E9" s="4" t="s">
        <v>530</v>
      </c>
      <c r="F9" s="4">
        <f t="shared" si="1"/>
        <v>1</v>
      </c>
      <c r="G9" s="4" t="s">
        <v>537</v>
      </c>
      <c r="H9" s="4" t="str">
        <f>VLOOKUP(G9,관리용data!F:G,2,0)</f>
        <v>TOEIC</v>
      </c>
      <c r="I9" s="4" t="s">
        <v>1619</v>
      </c>
      <c r="J9" s="4" t="s">
        <v>1619</v>
      </c>
      <c r="K9" s="4" t="s">
        <v>1620</v>
      </c>
      <c r="L9" s="34">
        <v>45179</v>
      </c>
      <c r="M9" s="4" t="s">
        <v>1621</v>
      </c>
      <c r="O9" s="4">
        <v>0</v>
      </c>
      <c r="P9" s="4" t="s">
        <v>11699</v>
      </c>
      <c r="Q9" s="4">
        <f>IF(O9=1,IF(H9="TOEIC",VLOOKUP(VALUE(J9),관리용data!J:K,2,1),IF(H9="TOEFL(IBT)",VLOOKUP(VALUE(J9),관리용data!M:N,2,1),IF(H9="NEW TEPS",VLOOKUP(VALUE(J9),관리용data!P:Q,2,1),IF(H9="G-telp(Level 2)",VLOOKUP(VALUE(J9),관리용data!S:T,2,1),IF(H9="toeic speaking test",VLOOKUP(J9,관리용data!V:W,2,0),IF(H9="opic(영어)",VLOOKUP(J9,관리용data!Y:Z,2,0),0)))))),0)</f>
        <v>0</v>
      </c>
    </row>
    <row r="10" spans="1:17" ht="39.950000000000003" customHeight="1" x14ac:dyDescent="0.3">
      <c r="A10" s="4">
        <f t="shared" si="0"/>
        <v>9</v>
      </c>
      <c r="B10" s="4" t="s">
        <v>1847</v>
      </c>
      <c r="C10" s="4" t="s">
        <v>1848</v>
      </c>
      <c r="D10" s="4" t="s">
        <v>529</v>
      </c>
      <c r="E10" s="4" t="s">
        <v>530</v>
      </c>
      <c r="F10" s="4">
        <f t="shared" si="1"/>
        <v>1</v>
      </c>
      <c r="G10" s="4" t="s">
        <v>11697</v>
      </c>
      <c r="H10" s="4" t="str">
        <f>VLOOKUP(G10,관리용data!F:G,2,0)</f>
        <v>기재 어학 없음</v>
      </c>
      <c r="I10" s="4" t="s">
        <v>277</v>
      </c>
      <c r="J10" s="4" t="s">
        <v>277</v>
      </c>
      <c r="K10" s="4" t="s">
        <v>277</v>
      </c>
      <c r="L10" s="4" t="s">
        <v>277</v>
      </c>
      <c r="M10" s="4" t="s">
        <v>277</v>
      </c>
      <c r="N10" s="5"/>
      <c r="O10" s="4">
        <v>0</v>
      </c>
      <c r="P10" s="4"/>
      <c r="Q10" s="4">
        <f>IF(O10=1,IF(H10="TOEIC",VLOOKUP(VALUE(J10),관리용data!J:K,2,1),IF(H10="TOEFL(IBT)",VLOOKUP(VALUE(J10),관리용data!M:N,2,1),IF(H10="NEW TEPS",VLOOKUP(VALUE(J10),관리용data!P:Q,2,1),IF(H10="G-telp(Level 2)",VLOOKUP(VALUE(J10),관리용data!S:T,2,1),IF(H10="toeic speaking test",VLOOKUP(J10,관리용data!V:W,2,0),IF(H10="opic(영어)",VLOOKUP(J10,관리용data!Y:Z,2,0),0)))))),0)</f>
        <v>0</v>
      </c>
    </row>
    <row r="11" spans="1:17" ht="39.950000000000003" customHeight="1" x14ac:dyDescent="0.3">
      <c r="A11" s="4">
        <f t="shared" si="0"/>
        <v>10</v>
      </c>
      <c r="B11" s="4" t="s">
        <v>2015</v>
      </c>
      <c r="C11" s="4" t="s">
        <v>2016</v>
      </c>
      <c r="D11" s="4" t="s">
        <v>529</v>
      </c>
      <c r="E11" s="4" t="s">
        <v>530</v>
      </c>
      <c r="F11" s="4">
        <f t="shared" si="1"/>
        <v>1</v>
      </c>
      <c r="G11" s="4" t="s">
        <v>797</v>
      </c>
      <c r="H11" s="4" t="str">
        <f>VLOOKUP(G11,관리용data!F:G,2,0)</f>
        <v>TOEIC</v>
      </c>
      <c r="I11" s="4" t="s">
        <v>2023</v>
      </c>
      <c r="J11" s="4" t="s">
        <v>2023</v>
      </c>
      <c r="K11" s="4" t="s">
        <v>2024</v>
      </c>
      <c r="L11" s="34">
        <v>45137</v>
      </c>
      <c r="M11" s="4" t="s">
        <v>2025</v>
      </c>
      <c r="O11" s="4">
        <v>1</v>
      </c>
      <c r="P11" s="4"/>
      <c r="Q11" s="4">
        <f>IF(O11=1,IF(H11="TOEIC",VLOOKUP(VALUE(J11),관리용data!J:K,2,1),IF(H11="TOEFL(IBT)",VLOOKUP(VALUE(J11),관리용data!M:N,2,1),IF(H11="NEW TEPS",VLOOKUP(VALUE(J11),관리용data!P:Q,2,1),IF(H11="G-telp(Level 2)",VLOOKUP(VALUE(J11),관리용data!S:T,2,1),IF(H11="toeic speaking test",VLOOKUP(J11,관리용data!V:W,2,0),IF(H11="opic(영어)",VLOOKUP(J11,관리용data!Y:Z,2,0),0)))))),0)</f>
        <v>4</v>
      </c>
    </row>
    <row r="12" spans="1:17" ht="39.950000000000003" customHeight="1" x14ac:dyDescent="0.3">
      <c r="A12" s="4">
        <f t="shared" si="0"/>
        <v>11</v>
      </c>
      <c r="B12" s="4" t="s">
        <v>2041</v>
      </c>
      <c r="C12" s="4" t="s">
        <v>2042</v>
      </c>
      <c r="D12" s="4" t="s">
        <v>529</v>
      </c>
      <c r="E12" s="4" t="s">
        <v>530</v>
      </c>
      <c r="F12" s="4">
        <f t="shared" si="1"/>
        <v>1</v>
      </c>
      <c r="G12" s="4" t="s">
        <v>537</v>
      </c>
      <c r="H12" s="4" t="str">
        <f>VLOOKUP(G12,관리용data!F:G,2,0)</f>
        <v>TOEIC</v>
      </c>
      <c r="I12" s="4" t="s">
        <v>1812</v>
      </c>
      <c r="J12" s="4" t="s">
        <v>1812</v>
      </c>
      <c r="K12" s="4" t="s">
        <v>2049</v>
      </c>
      <c r="L12" s="34">
        <v>45605</v>
      </c>
      <c r="M12" s="4" t="s">
        <v>2050</v>
      </c>
      <c r="O12" s="4">
        <v>1</v>
      </c>
      <c r="P12" s="4"/>
      <c r="Q12" s="4">
        <f>IF(O12=1,IF(H12="TOEIC",VLOOKUP(VALUE(J12),관리용data!J:K,2,1),IF(H12="TOEFL(IBT)",VLOOKUP(VALUE(J12),관리용data!M:N,2,1),IF(H12="NEW TEPS",VLOOKUP(VALUE(J12),관리용data!P:Q,2,1),IF(H12="G-telp(Level 2)",VLOOKUP(VALUE(J12),관리용data!S:T,2,1),IF(H12="toeic speaking test",VLOOKUP(J12,관리용data!V:W,2,0),IF(H12="opic(영어)",VLOOKUP(J12,관리용data!Y:Z,2,0),0)))))),0)</f>
        <v>10</v>
      </c>
    </row>
    <row r="13" spans="1:17" ht="39.950000000000003" customHeight="1" x14ac:dyDescent="0.3">
      <c r="A13" s="4">
        <f t="shared" si="0"/>
        <v>12</v>
      </c>
      <c r="B13" s="4" t="s">
        <v>2396</v>
      </c>
      <c r="C13" s="4" t="s">
        <v>2397</v>
      </c>
      <c r="D13" s="4" t="s">
        <v>529</v>
      </c>
      <c r="E13" s="4" t="s">
        <v>530</v>
      </c>
      <c r="F13" s="4">
        <f t="shared" si="1"/>
        <v>1</v>
      </c>
      <c r="G13" s="4" t="s">
        <v>11697</v>
      </c>
      <c r="H13" s="4" t="str">
        <f>VLOOKUP(G13,관리용data!F:G,2,0)</f>
        <v>기재 어학 없음</v>
      </c>
      <c r="I13" s="4" t="s">
        <v>277</v>
      </c>
      <c r="J13" s="4" t="s">
        <v>277</v>
      </c>
      <c r="K13" s="4" t="s">
        <v>277</v>
      </c>
      <c r="L13" s="4" t="s">
        <v>277</v>
      </c>
      <c r="M13" s="4" t="s">
        <v>277</v>
      </c>
      <c r="N13" s="5"/>
      <c r="O13" s="4">
        <v>0</v>
      </c>
      <c r="P13" s="4"/>
      <c r="Q13" s="4">
        <f>IF(O13=1,IF(H13="TOEIC",VLOOKUP(VALUE(J13),관리용data!J:K,2,1),IF(H13="TOEFL(IBT)",VLOOKUP(VALUE(J13),관리용data!M:N,2,1),IF(H13="NEW TEPS",VLOOKUP(VALUE(J13),관리용data!P:Q,2,1),IF(H13="G-telp(Level 2)",VLOOKUP(VALUE(J13),관리용data!S:T,2,1),IF(H13="toeic speaking test",VLOOKUP(J13,관리용data!V:W,2,0),IF(H13="opic(영어)",VLOOKUP(J13,관리용data!Y:Z,2,0),0)))))),0)</f>
        <v>0</v>
      </c>
    </row>
    <row r="14" spans="1:17" ht="39.950000000000003" customHeight="1" x14ac:dyDescent="0.3">
      <c r="A14" s="4">
        <f t="shared" si="0"/>
        <v>13</v>
      </c>
      <c r="B14" s="4" t="s">
        <v>2491</v>
      </c>
      <c r="C14" s="4" t="s">
        <v>2492</v>
      </c>
      <c r="D14" s="4" t="s">
        <v>529</v>
      </c>
      <c r="E14" s="4" t="s">
        <v>530</v>
      </c>
      <c r="F14" s="4">
        <f t="shared" si="1"/>
        <v>1</v>
      </c>
      <c r="G14" s="4" t="s">
        <v>797</v>
      </c>
      <c r="H14" s="4" t="str">
        <f>VLOOKUP(G14,관리용data!F:G,2,0)</f>
        <v>TOEIC</v>
      </c>
      <c r="I14" s="4" t="s">
        <v>2498</v>
      </c>
      <c r="J14" s="4" t="s">
        <v>2498</v>
      </c>
      <c r="K14" s="4" t="s">
        <v>1354</v>
      </c>
      <c r="L14" s="34">
        <v>45074</v>
      </c>
      <c r="M14" s="4" t="s">
        <v>2499</v>
      </c>
      <c r="O14" s="4">
        <v>1</v>
      </c>
      <c r="P14" s="4"/>
      <c r="Q14" s="4">
        <f>IF(O14=1,IF(H14="TOEIC",VLOOKUP(VALUE(J14),관리용data!J:K,2,1),IF(H14="TOEFL(IBT)",VLOOKUP(VALUE(J14),관리용data!M:N,2,1),IF(H14="NEW TEPS",VLOOKUP(VALUE(J14),관리용data!P:Q,2,1),IF(H14="G-telp(Level 2)",VLOOKUP(VALUE(J14),관리용data!S:T,2,1),IF(H14="toeic speaking test",VLOOKUP(J14,관리용data!V:W,2,0),IF(H14="opic(영어)",VLOOKUP(J14,관리용data!Y:Z,2,0),0)))))),0)</f>
        <v>4</v>
      </c>
    </row>
    <row r="15" spans="1:17" ht="39.950000000000003" customHeight="1" x14ac:dyDescent="0.3">
      <c r="A15" s="4">
        <f t="shared" si="0"/>
        <v>14</v>
      </c>
      <c r="B15" s="4" t="s">
        <v>2505</v>
      </c>
      <c r="C15" s="4" t="s">
        <v>2506</v>
      </c>
      <c r="D15" s="4" t="s">
        <v>529</v>
      </c>
      <c r="E15" s="4" t="s">
        <v>530</v>
      </c>
      <c r="F15" s="4">
        <f t="shared" si="1"/>
        <v>1</v>
      </c>
      <c r="G15" s="4" t="s">
        <v>11697</v>
      </c>
      <c r="H15" s="4" t="str">
        <f>VLOOKUP(G15,관리용data!F:G,2,0)</f>
        <v>기재 어학 없음</v>
      </c>
      <c r="I15" s="4" t="s">
        <v>277</v>
      </c>
      <c r="J15" s="4" t="s">
        <v>277</v>
      </c>
      <c r="K15" s="4" t="s">
        <v>277</v>
      </c>
      <c r="L15" s="4" t="s">
        <v>277</v>
      </c>
      <c r="M15" s="4" t="s">
        <v>277</v>
      </c>
      <c r="N15" s="5"/>
      <c r="O15" s="4">
        <v>0</v>
      </c>
      <c r="P15" s="4"/>
      <c r="Q15" s="4">
        <f>IF(O15=1,IF(H15="TOEIC",VLOOKUP(VALUE(J15),관리용data!J:K,2,1),IF(H15="TOEFL(IBT)",VLOOKUP(VALUE(J15),관리용data!M:N,2,1),IF(H15="NEW TEPS",VLOOKUP(VALUE(J15),관리용data!P:Q,2,1),IF(H15="G-telp(Level 2)",VLOOKUP(VALUE(J15),관리용data!S:T,2,1),IF(H15="toeic speaking test",VLOOKUP(J15,관리용data!V:W,2,0),IF(H15="opic(영어)",VLOOKUP(J15,관리용data!Y:Z,2,0),0)))))),0)</f>
        <v>0</v>
      </c>
    </row>
    <row r="16" spans="1:17" ht="39.950000000000003" customHeight="1" x14ac:dyDescent="0.3">
      <c r="A16" s="4">
        <f t="shared" si="0"/>
        <v>15</v>
      </c>
      <c r="B16" s="4" t="s">
        <v>2565</v>
      </c>
      <c r="C16" s="4" t="s">
        <v>2566</v>
      </c>
      <c r="D16" s="4" t="s">
        <v>529</v>
      </c>
      <c r="E16" s="4" t="s">
        <v>530</v>
      </c>
      <c r="F16" s="4">
        <f t="shared" si="1"/>
        <v>1</v>
      </c>
      <c r="G16" s="4" t="s">
        <v>11697</v>
      </c>
      <c r="H16" s="4" t="str">
        <f>VLOOKUP(G16,관리용data!F:G,2,0)</f>
        <v>기재 어학 없음</v>
      </c>
      <c r="I16" s="4" t="s">
        <v>277</v>
      </c>
      <c r="J16" s="4" t="s">
        <v>277</v>
      </c>
      <c r="K16" s="4" t="s">
        <v>277</v>
      </c>
      <c r="L16" s="4" t="s">
        <v>277</v>
      </c>
      <c r="M16" s="4" t="s">
        <v>277</v>
      </c>
      <c r="N16" s="5"/>
      <c r="O16" s="4">
        <v>0</v>
      </c>
      <c r="P16" s="4"/>
      <c r="Q16" s="4">
        <f>IF(O16=1,IF(H16="TOEIC",VLOOKUP(VALUE(J16),관리용data!J:K,2,1),IF(H16="TOEFL(IBT)",VLOOKUP(VALUE(J16),관리용data!M:N,2,1),IF(H16="NEW TEPS",VLOOKUP(VALUE(J16),관리용data!P:Q,2,1),IF(H16="G-telp(Level 2)",VLOOKUP(VALUE(J16),관리용data!S:T,2,1),IF(H16="toeic speaking test",VLOOKUP(J16,관리용data!V:W,2,0),IF(H16="opic(영어)",VLOOKUP(J16,관리용data!Y:Z,2,0),0)))))),0)</f>
        <v>0</v>
      </c>
    </row>
    <row r="17" spans="1:17" ht="39.950000000000003" customHeight="1" x14ac:dyDescent="0.3">
      <c r="A17" s="4">
        <f t="shared" si="0"/>
        <v>16</v>
      </c>
      <c r="B17" s="4" t="s">
        <v>3000</v>
      </c>
      <c r="C17" s="4" t="s">
        <v>3001</v>
      </c>
      <c r="D17" s="4" t="s">
        <v>529</v>
      </c>
      <c r="E17" s="4" t="s">
        <v>530</v>
      </c>
      <c r="F17" s="4">
        <f t="shared" si="1"/>
        <v>1</v>
      </c>
      <c r="G17" s="4" t="s">
        <v>496</v>
      </c>
      <c r="H17" s="4" t="str">
        <f>VLOOKUP(G17,관리용data!F:G,2,0)</f>
        <v>OPIc(영어)</v>
      </c>
      <c r="I17" s="4" t="s">
        <v>777</v>
      </c>
      <c r="J17" s="4" t="s">
        <v>777</v>
      </c>
      <c r="K17" s="4" t="s">
        <v>3010</v>
      </c>
      <c r="L17" s="34">
        <v>45445</v>
      </c>
      <c r="M17" s="4" t="s">
        <v>3011</v>
      </c>
      <c r="O17" s="4">
        <v>1</v>
      </c>
      <c r="P17" s="4"/>
      <c r="Q17" s="4">
        <f>IF(O17=1,IF(H17="TOEIC",VLOOKUP(VALUE(J17),관리용data!J:K,2,1),IF(H17="TOEFL(IBT)",VLOOKUP(VALUE(J17),관리용data!M:N,2,1),IF(H17="NEW TEPS",VLOOKUP(VALUE(J17),관리용data!P:Q,2,1),IF(H17="G-telp(Level 2)",VLOOKUP(VALUE(J17),관리용data!S:T,2,1),IF(H17="toeic speaking test",VLOOKUP(J17,관리용data!V:W,2,0),IF(H17="opic(영어)",VLOOKUP(J17,관리용data!Y:Z,2,0),0)))))),0)</f>
        <v>2</v>
      </c>
    </row>
    <row r="18" spans="1:17" ht="39.950000000000003" customHeight="1" x14ac:dyDescent="0.3">
      <c r="A18" s="4">
        <f t="shared" si="0"/>
        <v>17</v>
      </c>
      <c r="B18" s="4" t="s">
        <v>3039</v>
      </c>
      <c r="C18" s="4" t="s">
        <v>3040</v>
      </c>
      <c r="D18" s="4" t="s">
        <v>529</v>
      </c>
      <c r="E18" s="4" t="s">
        <v>530</v>
      </c>
      <c r="F18" s="4">
        <f t="shared" si="1"/>
        <v>1</v>
      </c>
      <c r="G18" s="4" t="s">
        <v>2418</v>
      </c>
      <c r="H18" s="4" t="str">
        <f>VLOOKUP(G18,관리용data!F:G,2,0)</f>
        <v>G-telp(Level 2)</v>
      </c>
      <c r="I18" s="4" t="s">
        <v>3047</v>
      </c>
      <c r="J18" s="4">
        <v>42</v>
      </c>
      <c r="K18" s="4" t="s">
        <v>3048</v>
      </c>
      <c r="L18" s="34">
        <v>45466</v>
      </c>
      <c r="M18" s="4" t="s">
        <v>3049</v>
      </c>
      <c r="O18" s="4">
        <v>1</v>
      </c>
      <c r="P18" s="4"/>
      <c r="Q18" s="4">
        <f>IF(O18=1,IF(H18="TOEIC",VLOOKUP(VALUE(J18),관리용data!J:K,2,1),IF(H18="TOEFL(IBT)",VLOOKUP(VALUE(J18),관리용data!M:N,2,1),IF(H18="NEW TEPS",VLOOKUP(VALUE(J18),관리용data!P:Q,2,1),IF(H18="G-telp(Level 2)",VLOOKUP(VALUE(J18),관리용data!S:T,2,1),IF(H18="toeic speaking test",VLOOKUP(J18,관리용data!V:W,2,0),IF(H18="opic(영어)",VLOOKUP(J18,관리용data!Y:Z,2,0),0)))))),0)</f>
        <v>0</v>
      </c>
    </row>
    <row r="19" spans="1:17" ht="39.950000000000003" customHeight="1" x14ac:dyDescent="0.3">
      <c r="A19" s="4">
        <f t="shared" si="0"/>
        <v>18</v>
      </c>
      <c r="B19" s="4" t="s">
        <v>3192</v>
      </c>
      <c r="C19" s="4" t="s">
        <v>3193</v>
      </c>
      <c r="D19" s="4" t="s">
        <v>529</v>
      </c>
      <c r="E19" s="4" t="s">
        <v>530</v>
      </c>
      <c r="F19" s="4">
        <f t="shared" si="1"/>
        <v>1</v>
      </c>
      <c r="G19" s="4" t="s">
        <v>11697</v>
      </c>
      <c r="H19" s="4" t="str">
        <f>VLOOKUP(G19,관리용data!F:G,2,0)</f>
        <v>기재 어학 없음</v>
      </c>
      <c r="I19" s="4" t="s">
        <v>277</v>
      </c>
      <c r="J19" s="4" t="s">
        <v>277</v>
      </c>
      <c r="K19" s="4" t="s">
        <v>277</v>
      </c>
      <c r="L19" s="4" t="s">
        <v>277</v>
      </c>
      <c r="M19" s="4" t="s">
        <v>277</v>
      </c>
      <c r="N19" s="5"/>
      <c r="O19" s="4">
        <v>0</v>
      </c>
      <c r="P19" s="4"/>
      <c r="Q19" s="4">
        <f>IF(O19=1,IF(H19="TOEIC",VLOOKUP(VALUE(J19),관리용data!J:K,2,1),IF(H19="TOEFL(IBT)",VLOOKUP(VALUE(J19),관리용data!M:N,2,1),IF(H19="NEW TEPS",VLOOKUP(VALUE(J19),관리용data!P:Q,2,1),IF(H19="G-telp(Level 2)",VLOOKUP(VALUE(J19),관리용data!S:T,2,1),IF(H19="toeic speaking test",VLOOKUP(J19,관리용data!V:W,2,0),IF(H19="opic(영어)",VLOOKUP(J19,관리용data!Y:Z,2,0),0)))))),0)</f>
        <v>0</v>
      </c>
    </row>
    <row r="20" spans="1:17" ht="39.950000000000003" customHeight="1" x14ac:dyDescent="0.3">
      <c r="A20" s="4">
        <f t="shared" si="0"/>
        <v>19</v>
      </c>
      <c r="B20" s="4" t="s">
        <v>3299</v>
      </c>
      <c r="C20" s="4" t="s">
        <v>3300</v>
      </c>
      <c r="D20" s="4" t="s">
        <v>529</v>
      </c>
      <c r="E20" s="4" t="s">
        <v>530</v>
      </c>
      <c r="F20" s="4">
        <f t="shared" si="1"/>
        <v>1</v>
      </c>
      <c r="G20" s="4" t="s">
        <v>797</v>
      </c>
      <c r="H20" s="4" t="str">
        <f>VLOOKUP(G20,관리용data!F:G,2,0)</f>
        <v>TOEIC</v>
      </c>
      <c r="I20" s="4" t="s">
        <v>538</v>
      </c>
      <c r="J20" s="4" t="s">
        <v>538</v>
      </c>
      <c r="K20" s="4" t="s">
        <v>2640</v>
      </c>
      <c r="L20" s="34">
        <v>44549</v>
      </c>
      <c r="M20" s="4" t="s">
        <v>3306</v>
      </c>
      <c r="O20" s="4">
        <v>1</v>
      </c>
      <c r="P20" s="4"/>
      <c r="Q20" s="4">
        <f>IF(O20=1,IF(H20="TOEIC",VLOOKUP(VALUE(J20),관리용data!J:K,2,1),IF(H20="TOEFL(IBT)",VLOOKUP(VALUE(J20),관리용data!M:N,2,1),IF(H20="NEW TEPS",VLOOKUP(VALUE(J20),관리용data!P:Q,2,1),IF(H20="G-telp(Level 2)",VLOOKUP(VALUE(J20),관리용data!S:T,2,1),IF(H20="toeic speaking test",VLOOKUP(J20,관리용data!V:W,2,0),IF(H20="opic(영어)",VLOOKUP(J20,관리용data!Y:Z,2,0),0)))))),0)</f>
        <v>10</v>
      </c>
    </row>
    <row r="21" spans="1:17" ht="39.950000000000003" customHeight="1" x14ac:dyDescent="0.3">
      <c r="A21" s="4">
        <f t="shared" si="0"/>
        <v>20</v>
      </c>
      <c r="B21" s="4" t="s">
        <v>3351</v>
      </c>
      <c r="C21" s="4" t="s">
        <v>3352</v>
      </c>
      <c r="D21" s="4" t="s">
        <v>529</v>
      </c>
      <c r="E21" s="4" t="s">
        <v>530</v>
      </c>
      <c r="F21" s="4">
        <f t="shared" si="1"/>
        <v>1</v>
      </c>
      <c r="G21" s="4" t="s">
        <v>11697</v>
      </c>
      <c r="H21" s="4" t="str">
        <f>VLOOKUP(G21,관리용data!F:G,2,0)</f>
        <v>기재 어학 없음</v>
      </c>
      <c r="I21" s="4" t="s">
        <v>277</v>
      </c>
      <c r="J21" s="4" t="s">
        <v>277</v>
      </c>
      <c r="K21" s="4" t="s">
        <v>277</v>
      </c>
      <c r="L21" s="4" t="s">
        <v>277</v>
      </c>
      <c r="M21" s="4" t="s">
        <v>277</v>
      </c>
      <c r="N21" s="5"/>
      <c r="O21" s="4">
        <v>0</v>
      </c>
      <c r="P21" s="4"/>
      <c r="Q21" s="4">
        <f>IF(O21=1,IF(H21="TOEIC",VLOOKUP(VALUE(J21),관리용data!J:K,2,1),IF(H21="TOEFL(IBT)",VLOOKUP(VALUE(J21),관리용data!M:N,2,1),IF(H21="NEW TEPS",VLOOKUP(VALUE(J21),관리용data!P:Q,2,1),IF(H21="G-telp(Level 2)",VLOOKUP(VALUE(J21),관리용data!S:T,2,1),IF(H21="toeic speaking test",VLOOKUP(J21,관리용data!V:W,2,0),IF(H21="opic(영어)",VLOOKUP(J21,관리용data!Y:Z,2,0),0)))))),0)</f>
        <v>0</v>
      </c>
    </row>
    <row r="22" spans="1:17" ht="39.950000000000003" customHeight="1" x14ac:dyDescent="0.3">
      <c r="A22" s="4">
        <f t="shared" si="0"/>
        <v>21</v>
      </c>
      <c r="B22" s="4" t="s">
        <v>3557</v>
      </c>
      <c r="C22" s="4" t="s">
        <v>3558</v>
      </c>
      <c r="D22" s="4" t="s">
        <v>529</v>
      </c>
      <c r="E22" s="4" t="s">
        <v>530</v>
      </c>
      <c r="F22" s="4">
        <f t="shared" si="1"/>
        <v>1</v>
      </c>
      <c r="G22" s="4" t="s">
        <v>11697</v>
      </c>
      <c r="H22" s="4" t="str">
        <f>VLOOKUP(G22,관리용data!F:G,2,0)</f>
        <v>기재 어학 없음</v>
      </c>
      <c r="I22" s="4" t="s">
        <v>277</v>
      </c>
      <c r="J22" s="4" t="s">
        <v>277</v>
      </c>
      <c r="K22" s="4" t="s">
        <v>277</v>
      </c>
      <c r="L22" s="4" t="s">
        <v>277</v>
      </c>
      <c r="M22" s="4" t="s">
        <v>277</v>
      </c>
      <c r="N22" s="5"/>
      <c r="O22" s="4">
        <v>0</v>
      </c>
      <c r="P22" s="4"/>
      <c r="Q22" s="4">
        <f>IF(O22=1,IF(H22="TOEIC",VLOOKUP(VALUE(J22),관리용data!J:K,2,1),IF(H22="TOEFL(IBT)",VLOOKUP(VALUE(J22),관리용data!M:N,2,1),IF(H22="NEW TEPS",VLOOKUP(VALUE(J22),관리용data!P:Q,2,1),IF(H22="G-telp(Level 2)",VLOOKUP(VALUE(J22),관리용data!S:T,2,1),IF(H22="toeic speaking test",VLOOKUP(J22,관리용data!V:W,2,0),IF(H22="opic(영어)",VLOOKUP(J22,관리용data!Y:Z,2,0),0)))))),0)</f>
        <v>0</v>
      </c>
    </row>
    <row r="23" spans="1:17" ht="39.950000000000003" customHeight="1" x14ac:dyDescent="0.3">
      <c r="A23" s="4">
        <f t="shared" si="0"/>
        <v>22</v>
      </c>
      <c r="B23" s="4" t="s">
        <v>3643</v>
      </c>
      <c r="C23" s="4" t="s">
        <v>3644</v>
      </c>
      <c r="D23" s="4" t="s">
        <v>529</v>
      </c>
      <c r="E23" s="4" t="s">
        <v>530</v>
      </c>
      <c r="F23" s="4">
        <f t="shared" si="1"/>
        <v>1</v>
      </c>
      <c r="G23" s="4" t="s">
        <v>11697</v>
      </c>
      <c r="H23" s="4" t="str">
        <f>VLOOKUP(G23,관리용data!F:G,2,0)</f>
        <v>기재 어학 없음</v>
      </c>
      <c r="I23" s="4" t="s">
        <v>277</v>
      </c>
      <c r="J23" s="4" t="s">
        <v>277</v>
      </c>
      <c r="K23" s="4" t="s">
        <v>277</v>
      </c>
      <c r="L23" s="4" t="s">
        <v>277</v>
      </c>
      <c r="M23" s="4" t="s">
        <v>277</v>
      </c>
      <c r="N23" s="5"/>
      <c r="O23" s="4">
        <v>0</v>
      </c>
      <c r="P23" s="4"/>
      <c r="Q23" s="4">
        <f>IF(O23=1,IF(H23="TOEIC",VLOOKUP(VALUE(J23),관리용data!J:K,2,1),IF(H23="TOEFL(IBT)",VLOOKUP(VALUE(J23),관리용data!M:N,2,1),IF(H23="NEW TEPS",VLOOKUP(VALUE(J23),관리용data!P:Q,2,1),IF(H23="G-telp(Level 2)",VLOOKUP(VALUE(J23),관리용data!S:T,2,1),IF(H23="toeic speaking test",VLOOKUP(J23,관리용data!V:W,2,0),IF(H23="opic(영어)",VLOOKUP(J23,관리용data!Y:Z,2,0),0)))))),0)</f>
        <v>0</v>
      </c>
    </row>
    <row r="24" spans="1:17" ht="39.950000000000003" customHeight="1" x14ac:dyDescent="0.3">
      <c r="A24" s="4">
        <f t="shared" si="0"/>
        <v>23</v>
      </c>
      <c r="B24" s="4" t="s">
        <v>3681</v>
      </c>
      <c r="C24" s="4" t="s">
        <v>3682</v>
      </c>
      <c r="D24" s="4" t="s">
        <v>529</v>
      </c>
      <c r="E24" s="4" t="s">
        <v>530</v>
      </c>
      <c r="F24" s="4">
        <f t="shared" si="1"/>
        <v>1</v>
      </c>
      <c r="G24" s="4" t="s">
        <v>362</v>
      </c>
      <c r="H24" s="4" t="str">
        <f>VLOOKUP(G24,관리용data!F:G,2,0)</f>
        <v>Toeic Speaking test</v>
      </c>
      <c r="I24" s="4" t="s">
        <v>455</v>
      </c>
      <c r="J24" s="4" t="s">
        <v>455</v>
      </c>
      <c r="K24" s="4" t="s">
        <v>2767</v>
      </c>
      <c r="L24" s="34">
        <v>45738</v>
      </c>
      <c r="M24" s="4" t="s">
        <v>3692</v>
      </c>
      <c r="O24" s="4">
        <v>1</v>
      </c>
      <c r="P24" s="4"/>
      <c r="Q24" s="4">
        <f>IF(O24=1,IF(H24="TOEIC",VLOOKUP(VALUE(J24),관리용data!J:K,2,1),IF(H24="TOEFL(IBT)",VLOOKUP(VALUE(J24),관리용data!M:N,2,1),IF(H24="NEW TEPS",VLOOKUP(VALUE(J24),관리용data!P:Q,2,1),IF(H24="G-telp(Level 2)",VLOOKUP(VALUE(J24),관리용data!S:T,2,1),IF(H24="toeic speaking test",VLOOKUP(J24,관리용data!V:W,2,0),IF(H24="opic(영어)",VLOOKUP(J24,관리용data!Y:Z,2,0),0)))))),0)</f>
        <v>6</v>
      </c>
    </row>
    <row r="25" spans="1:17" ht="39.950000000000003" customHeight="1" x14ac:dyDescent="0.3">
      <c r="A25" s="4">
        <f t="shared" si="0"/>
        <v>24</v>
      </c>
      <c r="B25" s="4" t="s">
        <v>3695</v>
      </c>
      <c r="C25" s="4" t="s">
        <v>3696</v>
      </c>
      <c r="D25" s="4" t="s">
        <v>529</v>
      </c>
      <c r="E25" s="4" t="s">
        <v>530</v>
      </c>
      <c r="F25" s="4">
        <f t="shared" si="1"/>
        <v>1</v>
      </c>
      <c r="G25" s="4" t="s">
        <v>11697</v>
      </c>
      <c r="H25" s="4" t="str">
        <f>VLOOKUP(G25,관리용data!F:G,2,0)</f>
        <v>기재 어학 없음</v>
      </c>
      <c r="I25" s="4" t="s">
        <v>277</v>
      </c>
      <c r="J25" s="4" t="s">
        <v>277</v>
      </c>
      <c r="K25" s="4" t="s">
        <v>277</v>
      </c>
      <c r="L25" s="4" t="s">
        <v>277</v>
      </c>
      <c r="M25" s="4" t="s">
        <v>277</v>
      </c>
      <c r="N25" s="5"/>
      <c r="O25" s="4">
        <v>0</v>
      </c>
      <c r="P25" s="4"/>
      <c r="Q25" s="4">
        <f>IF(O25=1,IF(H25="TOEIC",VLOOKUP(VALUE(J25),관리용data!J:K,2,1),IF(H25="TOEFL(IBT)",VLOOKUP(VALUE(J25),관리용data!M:N,2,1),IF(H25="NEW TEPS",VLOOKUP(VALUE(J25),관리용data!P:Q,2,1),IF(H25="G-telp(Level 2)",VLOOKUP(VALUE(J25),관리용data!S:T,2,1),IF(H25="toeic speaking test",VLOOKUP(J25,관리용data!V:W,2,0),IF(H25="opic(영어)",VLOOKUP(J25,관리용data!Y:Z,2,0),0)))))),0)</f>
        <v>0</v>
      </c>
    </row>
    <row r="26" spans="1:17" ht="39.950000000000003" customHeight="1" x14ac:dyDescent="0.3">
      <c r="A26" s="4">
        <f t="shared" si="0"/>
        <v>25</v>
      </c>
      <c r="B26" s="4" t="s">
        <v>3789</v>
      </c>
      <c r="C26" s="4" t="s">
        <v>1244</v>
      </c>
      <c r="D26" s="4" t="s">
        <v>529</v>
      </c>
      <c r="E26" s="4" t="s">
        <v>530</v>
      </c>
      <c r="F26" s="4">
        <f t="shared" si="1"/>
        <v>1</v>
      </c>
      <c r="G26" s="4" t="s">
        <v>496</v>
      </c>
      <c r="H26" s="4" t="str">
        <f>VLOOKUP(G26,관리용data!F:G,2,0)</f>
        <v>OPIc(영어)</v>
      </c>
      <c r="I26" s="4" t="s">
        <v>455</v>
      </c>
      <c r="J26" s="4" t="s">
        <v>455</v>
      </c>
      <c r="K26" s="4" t="s">
        <v>3797</v>
      </c>
      <c r="L26" s="34">
        <v>45836</v>
      </c>
      <c r="M26" s="4" t="s">
        <v>3798</v>
      </c>
      <c r="O26" s="4">
        <v>1</v>
      </c>
      <c r="P26" s="4"/>
      <c r="Q26" s="4">
        <f>IF(O26=1,IF(H26="TOEIC",VLOOKUP(VALUE(J26),관리용data!J:K,2,1),IF(H26="TOEFL(IBT)",VLOOKUP(VALUE(J26),관리용data!M:N,2,1),IF(H26="NEW TEPS",VLOOKUP(VALUE(J26),관리용data!P:Q,2,1),IF(H26="G-telp(Level 2)",VLOOKUP(VALUE(J26),관리용data!S:T,2,1),IF(H26="toeic speaking test",VLOOKUP(J26,관리용data!V:W,2,0),IF(H26="opic(영어)",VLOOKUP(J26,관리용data!Y:Z,2,0),0)))))),0)</f>
        <v>10</v>
      </c>
    </row>
    <row r="27" spans="1:17" ht="39.950000000000003" customHeight="1" x14ac:dyDescent="0.3">
      <c r="A27" s="4">
        <f t="shared" si="0"/>
        <v>26</v>
      </c>
      <c r="B27" s="4" t="s">
        <v>4071</v>
      </c>
      <c r="C27" s="4" t="s">
        <v>4072</v>
      </c>
      <c r="D27" s="4" t="s">
        <v>529</v>
      </c>
      <c r="E27" s="4" t="s">
        <v>530</v>
      </c>
      <c r="F27" s="4">
        <f t="shared" si="1"/>
        <v>1</v>
      </c>
      <c r="G27" s="4" t="s">
        <v>537</v>
      </c>
      <c r="H27" s="4" t="str">
        <f>VLOOKUP(G27,관리용data!F:G,2,0)</f>
        <v>TOEIC</v>
      </c>
      <c r="I27" s="4" t="s">
        <v>1885</v>
      </c>
      <c r="J27" s="4" t="s">
        <v>1885</v>
      </c>
      <c r="K27" s="4" t="s">
        <v>4078</v>
      </c>
      <c r="L27" s="34">
        <v>45837</v>
      </c>
      <c r="M27" s="4" t="s">
        <v>4079</v>
      </c>
      <c r="O27" s="4">
        <v>1</v>
      </c>
      <c r="P27" s="4"/>
      <c r="Q27" s="4">
        <f>IF(O27=1,IF(H27="TOEIC",VLOOKUP(VALUE(J27),관리용data!J:K,2,1),IF(H27="TOEFL(IBT)",VLOOKUP(VALUE(J27),관리용data!M:N,2,1),IF(H27="NEW TEPS",VLOOKUP(VALUE(J27),관리용data!P:Q,2,1),IF(H27="G-telp(Level 2)",VLOOKUP(VALUE(J27),관리용data!S:T,2,1),IF(H27="toeic speaking test",VLOOKUP(J27,관리용data!V:W,2,0),IF(H27="opic(영어)",VLOOKUP(J27,관리용data!Y:Z,2,0),0)))))),0)</f>
        <v>6</v>
      </c>
    </row>
    <row r="28" spans="1:17" ht="39.950000000000003" customHeight="1" x14ac:dyDescent="0.3">
      <c r="A28" s="4">
        <f t="shared" si="0"/>
        <v>27</v>
      </c>
      <c r="B28" s="4" t="s">
        <v>4304</v>
      </c>
      <c r="C28" s="4" t="s">
        <v>4305</v>
      </c>
      <c r="D28" s="4" t="s">
        <v>529</v>
      </c>
      <c r="E28" s="4" t="s">
        <v>530</v>
      </c>
      <c r="F28" s="4">
        <f t="shared" si="1"/>
        <v>1</v>
      </c>
      <c r="G28" s="4" t="s">
        <v>797</v>
      </c>
      <c r="H28" s="4" t="str">
        <f>VLOOKUP(G28,관리용data!F:G,2,0)</f>
        <v>TOEIC</v>
      </c>
      <c r="I28" s="4" t="s">
        <v>1619</v>
      </c>
      <c r="J28" s="4" t="s">
        <v>1619</v>
      </c>
      <c r="K28" s="4" t="s">
        <v>2460</v>
      </c>
      <c r="L28" s="34">
        <v>44234</v>
      </c>
      <c r="M28" s="4" t="s">
        <v>4312</v>
      </c>
      <c r="O28" s="4">
        <v>1</v>
      </c>
      <c r="P28" s="4"/>
      <c r="Q28" s="4">
        <f>IF(O28=1,IF(H28="TOEIC",VLOOKUP(VALUE(J28),관리용data!J:K,2,1),IF(H28="TOEFL(IBT)",VLOOKUP(VALUE(J28),관리용data!M:N,2,1),IF(H28="NEW TEPS",VLOOKUP(VALUE(J28),관리용data!P:Q,2,1),IF(H28="G-telp(Level 2)",VLOOKUP(VALUE(J28),관리용data!S:T,2,1),IF(H28="toeic speaking test",VLOOKUP(J28,관리용data!V:W,2,0),IF(H28="opic(영어)",VLOOKUP(J28,관리용data!Y:Z,2,0),0)))))),0)</f>
        <v>8</v>
      </c>
    </row>
    <row r="29" spans="1:17" ht="39.950000000000003" customHeight="1" x14ac:dyDescent="0.3">
      <c r="A29" s="4">
        <f t="shared" si="0"/>
        <v>28</v>
      </c>
      <c r="B29" s="4" t="s">
        <v>4514</v>
      </c>
      <c r="C29" s="4" t="s">
        <v>4515</v>
      </c>
      <c r="D29" s="4" t="s">
        <v>529</v>
      </c>
      <c r="E29" s="4" t="s">
        <v>530</v>
      </c>
      <c r="F29" s="4">
        <f t="shared" si="1"/>
        <v>1</v>
      </c>
      <c r="G29" s="4" t="s">
        <v>362</v>
      </c>
      <c r="H29" s="4" t="str">
        <f>VLOOKUP(G29,관리용data!F:G,2,0)</f>
        <v>Toeic Speaking test</v>
      </c>
      <c r="I29" s="4" t="s">
        <v>1497</v>
      </c>
      <c r="J29" s="4" t="s">
        <v>1497</v>
      </c>
      <c r="K29" s="4" t="s">
        <v>388</v>
      </c>
      <c r="L29" s="34">
        <v>45571</v>
      </c>
      <c r="M29" s="4" t="s">
        <v>4522</v>
      </c>
      <c r="O29" s="4">
        <v>1</v>
      </c>
      <c r="P29" s="4"/>
      <c r="Q29" s="4">
        <f>IF(O29=1,IF(H29="TOEIC",VLOOKUP(VALUE(J29),관리용data!J:K,2,1),IF(H29="TOEFL(IBT)",VLOOKUP(VALUE(J29),관리용data!M:N,2,1),IF(H29="NEW TEPS",VLOOKUP(VALUE(J29),관리용data!P:Q,2,1),IF(H29="G-telp(Level 2)",VLOOKUP(VALUE(J29),관리용data!S:T,2,1),IF(H29="toeic speaking test",VLOOKUP(J29,관리용data!V:W,2,0),IF(H29="opic(영어)",VLOOKUP(J29,관리용data!Y:Z,2,0),0)))))),0)</f>
        <v>2</v>
      </c>
    </row>
    <row r="30" spans="1:17" ht="39.950000000000003" customHeight="1" x14ac:dyDescent="0.3">
      <c r="A30" s="4">
        <f t="shared" si="0"/>
        <v>29</v>
      </c>
      <c r="B30" s="4" t="s">
        <v>4672</v>
      </c>
      <c r="C30" s="4" t="s">
        <v>4673</v>
      </c>
      <c r="D30" s="4" t="s">
        <v>529</v>
      </c>
      <c r="E30" s="4" t="s">
        <v>530</v>
      </c>
      <c r="F30" s="4">
        <f t="shared" si="1"/>
        <v>1</v>
      </c>
      <c r="G30" s="4" t="s">
        <v>537</v>
      </c>
      <c r="H30" s="4" t="str">
        <f>VLOOKUP(G30,관리용data!F:G,2,0)</f>
        <v>TOEIC</v>
      </c>
      <c r="I30" s="4" t="s">
        <v>4680</v>
      </c>
      <c r="J30" s="4" t="s">
        <v>4680</v>
      </c>
      <c r="K30" s="4" t="s">
        <v>418</v>
      </c>
      <c r="L30" s="34">
        <v>45746</v>
      </c>
      <c r="M30" s="4" t="s">
        <v>4681</v>
      </c>
      <c r="O30" s="4">
        <v>1</v>
      </c>
      <c r="P30" s="4"/>
      <c r="Q30" s="4">
        <f>IF(O30=1,IF(H30="TOEIC",VLOOKUP(VALUE(J30),관리용data!J:K,2,1),IF(H30="TOEFL(IBT)",VLOOKUP(VALUE(J30),관리용data!M:N,2,1),IF(H30="NEW TEPS",VLOOKUP(VALUE(J30),관리용data!P:Q,2,1),IF(H30="G-telp(Level 2)",VLOOKUP(VALUE(J30),관리용data!S:T,2,1),IF(H30="toeic speaking test",VLOOKUP(J30,관리용data!V:W,2,0),IF(H30="opic(영어)",VLOOKUP(J30,관리용data!Y:Z,2,0),0)))))),0)</f>
        <v>8</v>
      </c>
    </row>
    <row r="31" spans="1:17" ht="39.950000000000003" customHeight="1" x14ac:dyDescent="0.3">
      <c r="A31" s="4">
        <f t="shared" si="0"/>
        <v>30</v>
      </c>
      <c r="B31" s="4" t="s">
        <v>4748</v>
      </c>
      <c r="C31" s="4" t="s">
        <v>4749</v>
      </c>
      <c r="D31" s="4" t="s">
        <v>529</v>
      </c>
      <c r="E31" s="4" t="s">
        <v>530</v>
      </c>
      <c r="F31" s="4">
        <f t="shared" si="1"/>
        <v>1</v>
      </c>
      <c r="G31" s="4" t="s">
        <v>496</v>
      </c>
      <c r="H31" s="4" t="str">
        <f>VLOOKUP(G31,관리용data!F:G,2,0)</f>
        <v>OPIc(영어)</v>
      </c>
      <c r="I31" s="4" t="s">
        <v>1497</v>
      </c>
      <c r="J31" s="4" t="s">
        <v>1497</v>
      </c>
      <c r="K31" s="4" t="s">
        <v>4761</v>
      </c>
      <c r="L31" s="34">
        <v>45318</v>
      </c>
      <c r="M31" s="4" t="s">
        <v>4762</v>
      </c>
      <c r="O31" s="4">
        <v>1</v>
      </c>
      <c r="P31" s="4"/>
      <c r="Q31" s="4">
        <f>IF(O31=1,IF(H31="TOEIC",VLOOKUP(VALUE(J31),관리용data!J:K,2,1),IF(H31="TOEFL(IBT)",VLOOKUP(VALUE(J31),관리용data!M:N,2,1),IF(H31="NEW TEPS",VLOOKUP(VALUE(J31),관리용data!P:Q,2,1),IF(H31="G-telp(Level 2)",VLOOKUP(VALUE(J31),관리용data!S:T,2,1),IF(H31="toeic speaking test",VLOOKUP(J31,관리용data!V:W,2,0),IF(H31="opic(영어)",VLOOKUP(J31,관리용data!Y:Z,2,0),0)))))),0)</f>
        <v>6</v>
      </c>
    </row>
    <row r="32" spans="1:17" ht="39.950000000000003" customHeight="1" x14ac:dyDescent="0.3">
      <c r="A32" s="4">
        <f t="shared" si="0"/>
        <v>31</v>
      </c>
      <c r="B32" s="4" t="s">
        <v>4774</v>
      </c>
      <c r="C32" s="4" t="s">
        <v>4775</v>
      </c>
      <c r="D32" s="4" t="s">
        <v>529</v>
      </c>
      <c r="E32" s="4" t="s">
        <v>530</v>
      </c>
      <c r="F32" s="4">
        <f t="shared" si="1"/>
        <v>1</v>
      </c>
      <c r="G32" s="4" t="s">
        <v>537</v>
      </c>
      <c r="H32" s="4" t="str">
        <f>VLOOKUP(G32,관리용data!F:G,2,0)</f>
        <v>TOEIC</v>
      </c>
      <c r="I32" s="4" t="s">
        <v>1721</v>
      </c>
      <c r="J32" s="4" t="s">
        <v>1721</v>
      </c>
      <c r="K32" s="4" t="s">
        <v>1600</v>
      </c>
      <c r="L32" s="34">
        <v>45725</v>
      </c>
      <c r="M32" s="4" t="s">
        <v>4783</v>
      </c>
      <c r="O32" s="4">
        <v>1</v>
      </c>
      <c r="P32" s="4"/>
      <c r="Q32" s="4">
        <f>IF(O32=1,IF(H32="TOEIC",VLOOKUP(VALUE(J32),관리용data!J:K,2,1),IF(H32="TOEFL(IBT)",VLOOKUP(VALUE(J32),관리용data!M:N,2,1),IF(H32="NEW TEPS",VLOOKUP(VALUE(J32),관리용data!P:Q,2,1),IF(H32="G-telp(Level 2)",VLOOKUP(VALUE(J32),관리용data!S:T,2,1),IF(H32="toeic speaking test",VLOOKUP(J32,관리용data!V:W,2,0),IF(H32="opic(영어)",VLOOKUP(J32,관리용data!Y:Z,2,0),0)))))),0)</f>
        <v>10</v>
      </c>
    </row>
    <row r="33" spans="1:17" ht="39.950000000000003" customHeight="1" x14ac:dyDescent="0.3">
      <c r="A33" s="4">
        <f t="shared" si="0"/>
        <v>32</v>
      </c>
      <c r="B33" s="4" t="s">
        <v>4891</v>
      </c>
      <c r="C33" s="4" t="s">
        <v>4892</v>
      </c>
      <c r="D33" s="4" t="s">
        <v>529</v>
      </c>
      <c r="E33" s="4" t="s">
        <v>530</v>
      </c>
      <c r="F33" s="4">
        <f t="shared" si="1"/>
        <v>1</v>
      </c>
      <c r="G33" s="4" t="s">
        <v>537</v>
      </c>
      <c r="H33" s="4" t="str">
        <f>VLOOKUP(G33,관리용data!F:G,2,0)</f>
        <v>TOEIC</v>
      </c>
      <c r="I33" s="4" t="s">
        <v>4269</v>
      </c>
      <c r="J33" s="4" t="s">
        <v>4269</v>
      </c>
      <c r="K33" s="4" t="s">
        <v>2475</v>
      </c>
      <c r="L33" s="34">
        <v>45655</v>
      </c>
      <c r="M33" s="4" t="s">
        <v>4899</v>
      </c>
      <c r="O33" s="4">
        <v>1</v>
      </c>
      <c r="P33" s="4"/>
      <c r="Q33" s="4">
        <f>IF(O33=1,IF(H33="TOEIC",VLOOKUP(VALUE(J33),관리용data!J:K,2,1),IF(H33="TOEFL(IBT)",VLOOKUP(VALUE(J33),관리용data!M:N,2,1),IF(H33="NEW TEPS",VLOOKUP(VALUE(J33),관리용data!P:Q,2,1),IF(H33="G-telp(Level 2)",VLOOKUP(VALUE(J33),관리용data!S:T,2,1),IF(H33="toeic speaking test",VLOOKUP(J33,관리용data!V:W,2,0),IF(H33="opic(영어)",VLOOKUP(J33,관리용data!Y:Z,2,0),0)))))),0)</f>
        <v>4</v>
      </c>
    </row>
    <row r="34" spans="1:17" ht="39.950000000000003" customHeight="1" x14ac:dyDescent="0.3">
      <c r="A34" s="4">
        <f t="shared" si="0"/>
        <v>33</v>
      </c>
      <c r="B34" s="4" t="s">
        <v>5056</v>
      </c>
      <c r="C34" s="4" t="s">
        <v>5057</v>
      </c>
      <c r="D34" s="4" t="s">
        <v>529</v>
      </c>
      <c r="E34" s="4" t="s">
        <v>530</v>
      </c>
      <c r="F34" s="4">
        <f t="shared" si="1"/>
        <v>1</v>
      </c>
      <c r="G34" s="4" t="s">
        <v>11697</v>
      </c>
      <c r="H34" s="4" t="str">
        <f>VLOOKUP(G34,관리용data!F:G,2,0)</f>
        <v>기재 어학 없음</v>
      </c>
      <c r="I34" s="4" t="s">
        <v>277</v>
      </c>
      <c r="J34" s="4" t="s">
        <v>277</v>
      </c>
      <c r="K34" s="4" t="s">
        <v>277</v>
      </c>
      <c r="L34" s="4" t="s">
        <v>277</v>
      </c>
      <c r="M34" s="4" t="s">
        <v>277</v>
      </c>
      <c r="N34" s="5"/>
      <c r="O34" s="4">
        <v>0</v>
      </c>
      <c r="P34" s="4"/>
      <c r="Q34" s="4">
        <f>IF(O34=1,IF(H34="TOEIC",VLOOKUP(VALUE(J34),관리용data!J:K,2,1),IF(H34="TOEFL(IBT)",VLOOKUP(VALUE(J34),관리용data!M:N,2,1),IF(H34="NEW TEPS",VLOOKUP(VALUE(J34),관리용data!P:Q,2,1),IF(H34="G-telp(Level 2)",VLOOKUP(VALUE(J34),관리용data!S:T,2,1),IF(H34="toeic speaking test",VLOOKUP(J34,관리용data!V:W,2,0),IF(H34="opic(영어)",VLOOKUP(J34,관리용data!Y:Z,2,0),0)))))),0)</f>
        <v>0</v>
      </c>
    </row>
    <row r="35" spans="1:17" ht="39.950000000000003" customHeight="1" x14ac:dyDescent="0.3">
      <c r="A35" s="4">
        <f t="shared" si="0"/>
        <v>34</v>
      </c>
      <c r="B35" s="4" t="s">
        <v>5163</v>
      </c>
      <c r="C35" s="4" t="s">
        <v>1244</v>
      </c>
      <c r="D35" s="4" t="s">
        <v>529</v>
      </c>
      <c r="E35" s="4" t="s">
        <v>530</v>
      </c>
      <c r="F35" s="4">
        <f t="shared" si="1"/>
        <v>1</v>
      </c>
      <c r="G35" s="4" t="s">
        <v>11697</v>
      </c>
      <c r="H35" s="4" t="str">
        <f>VLOOKUP(G35,관리용data!F:G,2,0)</f>
        <v>기재 어학 없음</v>
      </c>
      <c r="I35" s="4" t="s">
        <v>277</v>
      </c>
      <c r="J35" s="4" t="s">
        <v>277</v>
      </c>
      <c r="K35" s="4" t="s">
        <v>277</v>
      </c>
      <c r="L35" s="4" t="s">
        <v>277</v>
      </c>
      <c r="M35" s="4" t="s">
        <v>277</v>
      </c>
      <c r="N35" s="5"/>
      <c r="O35" s="4">
        <v>0</v>
      </c>
      <c r="P35" s="4"/>
      <c r="Q35" s="4">
        <f>IF(O35=1,IF(H35="TOEIC",VLOOKUP(VALUE(J35),관리용data!J:K,2,1),IF(H35="TOEFL(IBT)",VLOOKUP(VALUE(J35),관리용data!M:N,2,1),IF(H35="NEW TEPS",VLOOKUP(VALUE(J35),관리용data!P:Q,2,1),IF(H35="G-telp(Level 2)",VLOOKUP(VALUE(J35),관리용data!S:T,2,1),IF(H35="toeic speaking test",VLOOKUP(J35,관리용data!V:W,2,0),IF(H35="opic(영어)",VLOOKUP(J35,관리용data!Y:Z,2,0),0)))))),0)</f>
        <v>0</v>
      </c>
    </row>
    <row r="36" spans="1:17" ht="39.950000000000003" customHeight="1" x14ac:dyDescent="0.3">
      <c r="A36" s="4">
        <f t="shared" si="0"/>
        <v>35</v>
      </c>
      <c r="B36" s="4" t="s">
        <v>5170</v>
      </c>
      <c r="C36" s="4" t="s">
        <v>5171</v>
      </c>
      <c r="D36" s="4" t="s">
        <v>529</v>
      </c>
      <c r="E36" s="4" t="s">
        <v>530</v>
      </c>
      <c r="F36" s="4">
        <f t="shared" si="1"/>
        <v>1</v>
      </c>
      <c r="G36" s="4" t="s">
        <v>11697</v>
      </c>
      <c r="H36" s="4" t="str">
        <f>VLOOKUP(G36,관리용data!F:G,2,0)</f>
        <v>기재 어학 없음</v>
      </c>
      <c r="I36" s="4" t="s">
        <v>277</v>
      </c>
      <c r="J36" s="4" t="s">
        <v>277</v>
      </c>
      <c r="K36" s="4" t="s">
        <v>277</v>
      </c>
      <c r="L36" s="4" t="s">
        <v>277</v>
      </c>
      <c r="M36" s="4" t="s">
        <v>277</v>
      </c>
      <c r="N36" s="5"/>
      <c r="O36" s="4">
        <v>0</v>
      </c>
      <c r="P36" s="4"/>
      <c r="Q36" s="4">
        <f>IF(O36=1,IF(H36="TOEIC",VLOOKUP(VALUE(J36),관리용data!J:K,2,1),IF(H36="TOEFL(IBT)",VLOOKUP(VALUE(J36),관리용data!M:N,2,1),IF(H36="NEW TEPS",VLOOKUP(VALUE(J36),관리용data!P:Q,2,1),IF(H36="G-telp(Level 2)",VLOOKUP(VALUE(J36),관리용data!S:T,2,1),IF(H36="toeic speaking test",VLOOKUP(J36,관리용data!V:W,2,0),IF(H36="opic(영어)",VLOOKUP(J36,관리용data!Y:Z,2,0),0)))))),0)</f>
        <v>0</v>
      </c>
    </row>
    <row r="37" spans="1:17" ht="39.950000000000003" customHeight="1" x14ac:dyDescent="0.3">
      <c r="A37" s="4">
        <f t="shared" si="0"/>
        <v>36</v>
      </c>
      <c r="B37" s="4" t="s">
        <v>5189</v>
      </c>
      <c r="C37" s="4" t="s">
        <v>5190</v>
      </c>
      <c r="D37" s="4" t="s">
        <v>529</v>
      </c>
      <c r="E37" s="4" t="s">
        <v>530</v>
      </c>
      <c r="F37" s="4">
        <f t="shared" si="1"/>
        <v>1</v>
      </c>
      <c r="G37" s="4" t="s">
        <v>362</v>
      </c>
      <c r="H37" s="4" t="str">
        <f>VLOOKUP(G37,관리용data!F:G,2,0)</f>
        <v>Toeic Speaking test</v>
      </c>
      <c r="I37" s="4" t="s">
        <v>363</v>
      </c>
      <c r="J37" s="4" t="s">
        <v>363</v>
      </c>
      <c r="K37" s="4" t="s">
        <v>364</v>
      </c>
      <c r="L37" s="34">
        <v>45689</v>
      </c>
      <c r="M37" s="4" t="s">
        <v>5196</v>
      </c>
      <c r="O37" s="4">
        <v>1</v>
      </c>
      <c r="P37" s="4"/>
      <c r="Q37" s="4">
        <f>IF(O37=1,IF(H37="TOEIC",VLOOKUP(VALUE(J37),관리용data!J:K,2,1),IF(H37="TOEFL(IBT)",VLOOKUP(VALUE(J37),관리용data!M:N,2,1),IF(H37="NEW TEPS",VLOOKUP(VALUE(J37),관리용data!P:Q,2,1),IF(H37="G-telp(Level 2)",VLOOKUP(VALUE(J37),관리용data!S:T,2,1),IF(H37="toeic speaking test",VLOOKUP(J37,관리용data!V:W,2,0),IF(H37="opic(영어)",VLOOKUP(J37,관리용data!Y:Z,2,0),0)))))),0)</f>
        <v>6</v>
      </c>
    </row>
    <row r="38" spans="1:17" ht="39.950000000000003" customHeight="1" x14ac:dyDescent="0.3">
      <c r="A38" s="4">
        <f t="shared" si="0"/>
        <v>37</v>
      </c>
      <c r="B38" s="4" t="s">
        <v>5199</v>
      </c>
      <c r="C38" s="4" t="s">
        <v>5200</v>
      </c>
      <c r="D38" s="4" t="s">
        <v>529</v>
      </c>
      <c r="E38" s="4" t="s">
        <v>530</v>
      </c>
      <c r="F38" s="4">
        <f t="shared" si="1"/>
        <v>1</v>
      </c>
      <c r="G38" s="4" t="s">
        <v>537</v>
      </c>
      <c r="H38" s="4" t="str">
        <f>VLOOKUP(G38,관리용data!F:G,2,0)</f>
        <v>TOEIC</v>
      </c>
      <c r="I38" s="4" t="s">
        <v>1405</v>
      </c>
      <c r="J38" s="4" t="s">
        <v>1405</v>
      </c>
      <c r="K38" s="4" t="s">
        <v>1829</v>
      </c>
      <c r="L38" s="34">
        <v>45486</v>
      </c>
      <c r="M38" s="4" t="s">
        <v>5206</v>
      </c>
      <c r="O38" s="4">
        <v>1</v>
      </c>
      <c r="P38" s="4"/>
      <c r="Q38" s="4">
        <f>IF(O38=1,IF(H38="TOEIC",VLOOKUP(VALUE(J38),관리용data!J:K,2,1),IF(H38="TOEFL(IBT)",VLOOKUP(VALUE(J38),관리용data!M:N,2,1),IF(H38="NEW TEPS",VLOOKUP(VALUE(J38),관리용data!P:Q,2,1),IF(H38="G-telp(Level 2)",VLOOKUP(VALUE(J38),관리용data!S:T,2,1),IF(H38="toeic speaking test",VLOOKUP(J38,관리용data!V:W,2,0),IF(H38="opic(영어)",VLOOKUP(J38,관리용data!Y:Z,2,0),0)))))),0)</f>
        <v>6</v>
      </c>
    </row>
    <row r="39" spans="1:17" ht="39.950000000000003" customHeight="1" x14ac:dyDescent="0.3">
      <c r="A39" s="4">
        <f t="shared" si="0"/>
        <v>38</v>
      </c>
      <c r="B39" s="4" t="s">
        <v>5243</v>
      </c>
      <c r="C39" s="4" t="s">
        <v>5244</v>
      </c>
      <c r="D39" s="4" t="s">
        <v>529</v>
      </c>
      <c r="E39" s="4" t="s">
        <v>530</v>
      </c>
      <c r="F39" s="4">
        <f t="shared" si="1"/>
        <v>1</v>
      </c>
      <c r="G39" s="4" t="s">
        <v>11697</v>
      </c>
      <c r="H39" s="4" t="str">
        <f>VLOOKUP(G39,관리용data!F:G,2,0)</f>
        <v>기재 어학 없음</v>
      </c>
      <c r="I39" s="4" t="s">
        <v>277</v>
      </c>
      <c r="J39" s="4" t="s">
        <v>277</v>
      </c>
      <c r="K39" s="4" t="s">
        <v>277</v>
      </c>
      <c r="L39" s="4" t="s">
        <v>277</v>
      </c>
      <c r="M39" s="4" t="s">
        <v>277</v>
      </c>
      <c r="N39" s="5"/>
      <c r="O39" s="4">
        <v>0</v>
      </c>
      <c r="P39" s="4"/>
      <c r="Q39" s="4">
        <f>IF(O39=1,IF(H39="TOEIC",VLOOKUP(VALUE(J39),관리용data!J:K,2,1),IF(H39="TOEFL(IBT)",VLOOKUP(VALUE(J39),관리용data!M:N,2,1),IF(H39="NEW TEPS",VLOOKUP(VALUE(J39),관리용data!P:Q,2,1),IF(H39="G-telp(Level 2)",VLOOKUP(VALUE(J39),관리용data!S:T,2,1),IF(H39="toeic speaking test",VLOOKUP(J39,관리용data!V:W,2,0),IF(H39="opic(영어)",VLOOKUP(J39,관리용data!Y:Z,2,0),0)))))),0)</f>
        <v>0</v>
      </c>
    </row>
    <row r="40" spans="1:17" ht="39.950000000000003" customHeight="1" x14ac:dyDescent="0.3">
      <c r="A40" s="4">
        <f t="shared" si="0"/>
        <v>39</v>
      </c>
      <c r="B40" s="4" t="s">
        <v>5264</v>
      </c>
      <c r="C40" s="4" t="s">
        <v>5265</v>
      </c>
      <c r="D40" s="4" t="s">
        <v>529</v>
      </c>
      <c r="E40" s="4" t="s">
        <v>530</v>
      </c>
      <c r="F40" s="4">
        <f t="shared" si="1"/>
        <v>1</v>
      </c>
      <c r="G40" s="4" t="s">
        <v>537</v>
      </c>
      <c r="H40" s="4" t="str">
        <f>VLOOKUP(G40,관리용data!F:G,2,0)</f>
        <v>TOEIC</v>
      </c>
      <c r="I40" s="4" t="s">
        <v>1599</v>
      </c>
      <c r="J40" s="4" t="s">
        <v>1599</v>
      </c>
      <c r="K40" s="4" t="s">
        <v>1963</v>
      </c>
      <c r="L40" s="34">
        <v>45808</v>
      </c>
      <c r="M40" s="4" t="s">
        <v>5270</v>
      </c>
      <c r="O40" s="4">
        <v>1</v>
      </c>
      <c r="P40" s="4"/>
      <c r="Q40" s="4">
        <f>IF(O40=1,IF(H40="TOEIC",VLOOKUP(VALUE(J40),관리용data!J:K,2,1),IF(H40="TOEFL(IBT)",VLOOKUP(VALUE(J40),관리용data!M:N,2,1),IF(H40="NEW TEPS",VLOOKUP(VALUE(J40),관리용data!P:Q,2,1),IF(H40="G-telp(Level 2)",VLOOKUP(VALUE(J40),관리용data!S:T,2,1),IF(H40="toeic speaking test",VLOOKUP(J40,관리용data!V:W,2,0),IF(H40="opic(영어)",VLOOKUP(J40,관리용data!Y:Z,2,0),0)))))),0)</f>
        <v>10</v>
      </c>
    </row>
    <row r="41" spans="1:17" ht="39.950000000000003" customHeight="1" x14ac:dyDescent="0.3">
      <c r="A41" s="4">
        <f t="shared" si="0"/>
        <v>40</v>
      </c>
      <c r="B41" s="4" t="s">
        <v>5356</v>
      </c>
      <c r="C41" s="4" t="s">
        <v>5357</v>
      </c>
      <c r="D41" s="4" t="s">
        <v>529</v>
      </c>
      <c r="E41" s="4" t="s">
        <v>530</v>
      </c>
      <c r="F41" s="4">
        <f t="shared" si="1"/>
        <v>1</v>
      </c>
      <c r="G41" s="2" t="s">
        <v>5362</v>
      </c>
      <c r="H41" s="4" t="str">
        <f>VLOOKUP(G41,관리용data!F:G,2,0)</f>
        <v>심사불요</v>
      </c>
      <c r="I41" s="2" t="s">
        <v>455</v>
      </c>
      <c r="J41" s="2" t="s">
        <v>455</v>
      </c>
      <c r="K41" s="2" t="s">
        <v>5363</v>
      </c>
      <c r="L41" s="34">
        <v>45423</v>
      </c>
      <c r="M41" s="2" t="s">
        <v>5364</v>
      </c>
      <c r="N41" s="5"/>
      <c r="O41" s="4">
        <v>0</v>
      </c>
      <c r="P41" s="4"/>
      <c r="Q41" s="4">
        <f>IF(O41=1,IF(H41="TOEIC",VLOOKUP(VALUE(J41),관리용data!J:K,2,1),IF(H41="TOEFL(IBT)",VLOOKUP(VALUE(J41),관리용data!M:N,2,1),IF(H41="NEW TEPS",VLOOKUP(VALUE(J41),관리용data!P:Q,2,1),IF(H41="G-telp(Level 2)",VLOOKUP(VALUE(J41),관리용data!S:T,2,1),IF(H41="toeic speaking test",VLOOKUP(J41,관리용data!V:W,2,0),IF(H41="opic(영어)",VLOOKUP(J41,관리용data!Y:Z,2,0),0)))))),0)</f>
        <v>0</v>
      </c>
    </row>
    <row r="42" spans="1:17" ht="39.950000000000003" customHeight="1" x14ac:dyDescent="0.3">
      <c r="A42" s="4">
        <f t="shared" si="0"/>
        <v>41</v>
      </c>
      <c r="B42" s="4" t="s">
        <v>5530</v>
      </c>
      <c r="C42" s="4" t="s">
        <v>5531</v>
      </c>
      <c r="D42" s="4" t="s">
        <v>529</v>
      </c>
      <c r="E42" s="4" t="s">
        <v>530</v>
      </c>
      <c r="F42" s="4">
        <f t="shared" si="1"/>
        <v>1</v>
      </c>
      <c r="G42" s="4" t="s">
        <v>11697</v>
      </c>
      <c r="H42" s="4" t="str">
        <f>VLOOKUP(G42,관리용data!F:G,2,0)</f>
        <v>기재 어학 없음</v>
      </c>
      <c r="I42" s="4" t="s">
        <v>277</v>
      </c>
      <c r="J42" s="4" t="s">
        <v>277</v>
      </c>
      <c r="K42" s="4" t="s">
        <v>277</v>
      </c>
      <c r="L42" s="4" t="s">
        <v>277</v>
      </c>
      <c r="M42" s="4" t="s">
        <v>277</v>
      </c>
      <c r="N42" s="5"/>
      <c r="O42" s="4">
        <v>0</v>
      </c>
      <c r="P42" s="4"/>
      <c r="Q42" s="4">
        <f>IF(O42=1,IF(H42="TOEIC",VLOOKUP(VALUE(J42),관리용data!J:K,2,1),IF(H42="TOEFL(IBT)",VLOOKUP(VALUE(J42),관리용data!M:N,2,1),IF(H42="NEW TEPS",VLOOKUP(VALUE(J42),관리용data!P:Q,2,1),IF(H42="G-telp(Level 2)",VLOOKUP(VALUE(J42),관리용data!S:T,2,1),IF(H42="toeic speaking test",VLOOKUP(J42,관리용data!V:W,2,0),IF(H42="opic(영어)",VLOOKUP(J42,관리용data!Y:Z,2,0),0)))))),0)</f>
        <v>0</v>
      </c>
    </row>
    <row r="43" spans="1:17" ht="39.950000000000003" customHeight="1" x14ac:dyDescent="0.3">
      <c r="A43" s="4">
        <f t="shared" si="0"/>
        <v>42</v>
      </c>
      <c r="B43" s="4" t="s">
        <v>5671</v>
      </c>
      <c r="C43" s="4" t="s">
        <v>5672</v>
      </c>
      <c r="D43" s="4" t="s">
        <v>529</v>
      </c>
      <c r="E43" s="4" t="s">
        <v>530</v>
      </c>
      <c r="F43" s="4">
        <f t="shared" si="1"/>
        <v>1</v>
      </c>
      <c r="G43" s="4" t="s">
        <v>11697</v>
      </c>
      <c r="H43" s="4" t="str">
        <f>VLOOKUP(G43,관리용data!F:G,2,0)</f>
        <v>기재 어학 없음</v>
      </c>
      <c r="I43" s="4" t="s">
        <v>277</v>
      </c>
      <c r="J43" s="4" t="s">
        <v>277</v>
      </c>
      <c r="K43" s="4" t="s">
        <v>277</v>
      </c>
      <c r="L43" s="4" t="s">
        <v>277</v>
      </c>
      <c r="M43" s="4" t="s">
        <v>277</v>
      </c>
      <c r="N43" s="5"/>
      <c r="O43" s="4">
        <v>0</v>
      </c>
      <c r="P43" s="4"/>
      <c r="Q43" s="4">
        <f>IF(O43=1,IF(H43="TOEIC",VLOOKUP(VALUE(J43),관리용data!J:K,2,1),IF(H43="TOEFL(IBT)",VLOOKUP(VALUE(J43),관리용data!M:N,2,1),IF(H43="NEW TEPS",VLOOKUP(VALUE(J43),관리용data!P:Q,2,1),IF(H43="G-telp(Level 2)",VLOOKUP(VALUE(J43),관리용data!S:T,2,1),IF(H43="toeic speaking test",VLOOKUP(J43,관리용data!V:W,2,0),IF(H43="opic(영어)",VLOOKUP(J43,관리용data!Y:Z,2,0),0)))))),0)</f>
        <v>0</v>
      </c>
    </row>
    <row r="44" spans="1:17" ht="39.950000000000003" customHeight="1" x14ac:dyDescent="0.3">
      <c r="A44" s="4">
        <f t="shared" si="0"/>
        <v>43</v>
      </c>
      <c r="B44" s="4" t="s">
        <v>5761</v>
      </c>
      <c r="C44" s="4" t="s">
        <v>5762</v>
      </c>
      <c r="D44" s="4" t="s">
        <v>529</v>
      </c>
      <c r="E44" s="4" t="s">
        <v>530</v>
      </c>
      <c r="F44" s="4">
        <f t="shared" si="1"/>
        <v>1</v>
      </c>
      <c r="G44" s="4" t="s">
        <v>11697</v>
      </c>
      <c r="H44" s="4" t="str">
        <f>VLOOKUP(G44,관리용data!F:G,2,0)</f>
        <v>기재 어학 없음</v>
      </c>
      <c r="I44" s="4" t="s">
        <v>277</v>
      </c>
      <c r="J44" s="4" t="s">
        <v>277</v>
      </c>
      <c r="K44" s="4" t="s">
        <v>277</v>
      </c>
      <c r="L44" s="4" t="s">
        <v>277</v>
      </c>
      <c r="M44" s="4" t="s">
        <v>277</v>
      </c>
      <c r="N44" s="5"/>
      <c r="O44" s="4">
        <v>0</v>
      </c>
      <c r="P44" s="4"/>
      <c r="Q44" s="4">
        <f>IF(O44=1,IF(H44="TOEIC",VLOOKUP(VALUE(J44),관리용data!J:K,2,1),IF(H44="TOEFL(IBT)",VLOOKUP(VALUE(J44),관리용data!M:N,2,1),IF(H44="NEW TEPS",VLOOKUP(VALUE(J44),관리용data!P:Q,2,1),IF(H44="G-telp(Level 2)",VLOOKUP(VALUE(J44),관리용data!S:T,2,1),IF(H44="toeic speaking test",VLOOKUP(J44,관리용data!V:W,2,0),IF(H44="opic(영어)",VLOOKUP(J44,관리용data!Y:Z,2,0),0)))))),0)</f>
        <v>0</v>
      </c>
    </row>
    <row r="45" spans="1:17" ht="39.950000000000003" customHeight="1" x14ac:dyDescent="0.3">
      <c r="A45" s="4">
        <f t="shared" si="0"/>
        <v>44</v>
      </c>
      <c r="B45" s="4" t="s">
        <v>5821</v>
      </c>
      <c r="C45" s="4" t="s">
        <v>5822</v>
      </c>
      <c r="D45" s="4" t="s">
        <v>529</v>
      </c>
      <c r="E45" s="4" t="s">
        <v>530</v>
      </c>
      <c r="F45" s="4">
        <f t="shared" si="1"/>
        <v>1</v>
      </c>
      <c r="G45" s="4" t="s">
        <v>11697</v>
      </c>
      <c r="H45" s="4" t="str">
        <f>VLOOKUP(G45,관리용data!F:G,2,0)</f>
        <v>기재 어학 없음</v>
      </c>
      <c r="I45" s="4" t="s">
        <v>277</v>
      </c>
      <c r="J45" s="4" t="s">
        <v>277</v>
      </c>
      <c r="K45" s="4" t="s">
        <v>277</v>
      </c>
      <c r="L45" s="4" t="s">
        <v>277</v>
      </c>
      <c r="M45" s="4" t="s">
        <v>277</v>
      </c>
      <c r="N45" s="5"/>
      <c r="O45" s="4">
        <v>0</v>
      </c>
      <c r="P45" s="4"/>
      <c r="Q45" s="4">
        <f>IF(O45=1,IF(H45="TOEIC",VLOOKUP(VALUE(J45),관리용data!J:K,2,1),IF(H45="TOEFL(IBT)",VLOOKUP(VALUE(J45),관리용data!M:N,2,1),IF(H45="NEW TEPS",VLOOKUP(VALUE(J45),관리용data!P:Q,2,1),IF(H45="G-telp(Level 2)",VLOOKUP(VALUE(J45),관리용data!S:T,2,1),IF(H45="toeic speaking test",VLOOKUP(J45,관리용data!V:W,2,0),IF(H45="opic(영어)",VLOOKUP(J45,관리용data!Y:Z,2,0),0)))))),0)</f>
        <v>0</v>
      </c>
    </row>
    <row r="46" spans="1:17" ht="39.950000000000003" customHeight="1" x14ac:dyDescent="0.3">
      <c r="A46" s="4">
        <f t="shared" si="0"/>
        <v>45</v>
      </c>
      <c r="B46" s="4" t="s">
        <v>6082</v>
      </c>
      <c r="C46" s="4" t="s">
        <v>6083</v>
      </c>
      <c r="D46" s="4" t="s">
        <v>529</v>
      </c>
      <c r="E46" s="4" t="s">
        <v>530</v>
      </c>
      <c r="F46" s="4">
        <f t="shared" si="1"/>
        <v>1</v>
      </c>
      <c r="G46" s="4" t="s">
        <v>11697</v>
      </c>
      <c r="H46" s="4" t="str">
        <f>VLOOKUP(G46,관리용data!F:G,2,0)</f>
        <v>기재 어학 없음</v>
      </c>
      <c r="I46" s="4" t="s">
        <v>277</v>
      </c>
      <c r="J46" s="4" t="s">
        <v>277</v>
      </c>
      <c r="K46" s="4" t="s">
        <v>277</v>
      </c>
      <c r="L46" s="4" t="s">
        <v>277</v>
      </c>
      <c r="M46" s="4" t="s">
        <v>277</v>
      </c>
      <c r="N46" s="5"/>
      <c r="O46" s="4">
        <v>0</v>
      </c>
      <c r="P46" s="4"/>
      <c r="Q46" s="4">
        <f>IF(O46=1,IF(H46="TOEIC",VLOOKUP(VALUE(J46),관리용data!J:K,2,1),IF(H46="TOEFL(IBT)",VLOOKUP(VALUE(J46),관리용data!M:N,2,1),IF(H46="NEW TEPS",VLOOKUP(VALUE(J46),관리용data!P:Q,2,1),IF(H46="G-telp(Level 2)",VLOOKUP(VALUE(J46),관리용data!S:T,2,1),IF(H46="toeic speaking test",VLOOKUP(J46,관리용data!V:W,2,0),IF(H46="opic(영어)",VLOOKUP(J46,관리용data!Y:Z,2,0),0)))))),0)</f>
        <v>0</v>
      </c>
    </row>
    <row r="47" spans="1:17" ht="39.950000000000003" customHeight="1" x14ac:dyDescent="0.3">
      <c r="A47" s="4">
        <f t="shared" si="0"/>
        <v>46</v>
      </c>
      <c r="B47" s="4" t="s">
        <v>6359</v>
      </c>
      <c r="C47" s="4" t="s">
        <v>6360</v>
      </c>
      <c r="D47" s="4" t="s">
        <v>529</v>
      </c>
      <c r="E47" s="4" t="s">
        <v>530</v>
      </c>
      <c r="F47" s="4">
        <f t="shared" si="1"/>
        <v>1</v>
      </c>
      <c r="G47" s="4" t="s">
        <v>537</v>
      </c>
      <c r="H47" s="4" t="str">
        <f>VLOOKUP(G47,관리용data!F:G,2,0)</f>
        <v>TOEIC</v>
      </c>
      <c r="I47" s="4" t="s">
        <v>4137</v>
      </c>
      <c r="J47" s="4" t="s">
        <v>4137</v>
      </c>
      <c r="K47" s="4" t="s">
        <v>6365</v>
      </c>
      <c r="L47" s="34">
        <v>45501</v>
      </c>
      <c r="M47" s="4" t="s">
        <v>6366</v>
      </c>
      <c r="O47" s="4">
        <v>1</v>
      </c>
      <c r="P47" s="4"/>
      <c r="Q47" s="4">
        <f>IF(O47=1,IF(H47="TOEIC",VLOOKUP(VALUE(J47),관리용data!J:K,2,1),IF(H47="TOEFL(IBT)",VLOOKUP(VALUE(J47),관리용data!M:N,2,1),IF(H47="NEW TEPS",VLOOKUP(VALUE(J47),관리용data!P:Q,2,1),IF(H47="G-telp(Level 2)",VLOOKUP(VALUE(J47),관리용data!S:T,2,1),IF(H47="toeic speaking test",VLOOKUP(J47,관리용data!V:W,2,0),IF(H47="opic(영어)",VLOOKUP(J47,관리용data!Y:Z,2,0),0)))))),0)</f>
        <v>8</v>
      </c>
    </row>
    <row r="48" spans="1:17" ht="39.950000000000003" customHeight="1" x14ac:dyDescent="0.3">
      <c r="A48" s="4">
        <f t="shared" si="0"/>
        <v>47</v>
      </c>
      <c r="B48" s="4" t="s">
        <v>6409</v>
      </c>
      <c r="C48" s="4" t="s">
        <v>6410</v>
      </c>
      <c r="D48" s="4" t="s">
        <v>529</v>
      </c>
      <c r="E48" s="4" t="s">
        <v>530</v>
      </c>
      <c r="F48" s="4">
        <f t="shared" si="1"/>
        <v>1</v>
      </c>
      <c r="G48" s="4" t="s">
        <v>797</v>
      </c>
      <c r="H48" s="4" t="str">
        <f>VLOOKUP(G48,관리용data!F:G,2,0)</f>
        <v>TOEIC</v>
      </c>
      <c r="I48" s="4" t="s">
        <v>4716</v>
      </c>
      <c r="J48" s="4" t="s">
        <v>4716</v>
      </c>
      <c r="K48" s="4" t="s">
        <v>4794</v>
      </c>
      <c r="L48" s="34">
        <v>44696</v>
      </c>
      <c r="M48" s="4" t="s">
        <v>6416</v>
      </c>
      <c r="O48" s="4">
        <v>1</v>
      </c>
      <c r="P48" s="4"/>
      <c r="Q48" s="4">
        <f>IF(O48=1,IF(H48="TOEIC",VLOOKUP(VALUE(J48),관리용data!J:K,2,1),IF(H48="TOEFL(IBT)",VLOOKUP(VALUE(J48),관리용data!M:N,2,1),IF(H48="NEW TEPS",VLOOKUP(VALUE(J48),관리용data!P:Q,2,1),IF(H48="G-telp(Level 2)",VLOOKUP(VALUE(J48),관리용data!S:T,2,1),IF(H48="toeic speaking test",VLOOKUP(J48,관리용data!V:W,2,0),IF(H48="opic(영어)",VLOOKUP(J48,관리용data!Y:Z,2,0),0)))))),0)</f>
        <v>4</v>
      </c>
    </row>
    <row r="49" spans="1:17" ht="39.950000000000003" customHeight="1" x14ac:dyDescent="0.3">
      <c r="A49" s="4">
        <f t="shared" si="0"/>
        <v>48</v>
      </c>
      <c r="B49" s="4" t="s">
        <v>6468</v>
      </c>
      <c r="C49" s="4" t="s">
        <v>6469</v>
      </c>
      <c r="D49" s="4" t="s">
        <v>529</v>
      </c>
      <c r="E49" s="4" t="s">
        <v>530</v>
      </c>
      <c r="F49" s="4">
        <f t="shared" si="1"/>
        <v>1</v>
      </c>
      <c r="G49" s="4" t="s">
        <v>537</v>
      </c>
      <c r="H49" s="4" t="str">
        <f>VLOOKUP(G49,관리용data!F:G,2,0)</f>
        <v>TOEIC</v>
      </c>
      <c r="I49" s="4" t="s">
        <v>2909</v>
      </c>
      <c r="J49" s="4" t="s">
        <v>2909</v>
      </c>
      <c r="K49" s="4" t="s">
        <v>1829</v>
      </c>
      <c r="L49" s="34">
        <v>45486</v>
      </c>
      <c r="M49" s="4" t="s">
        <v>6476</v>
      </c>
      <c r="O49" s="4">
        <v>1</v>
      </c>
      <c r="P49" s="4"/>
      <c r="Q49" s="4">
        <f>IF(O49=1,IF(H49="TOEIC",VLOOKUP(VALUE(J49),관리용data!J:K,2,1),IF(H49="TOEFL(IBT)",VLOOKUP(VALUE(J49),관리용data!M:N,2,1),IF(H49="NEW TEPS",VLOOKUP(VALUE(J49),관리용data!P:Q,2,1),IF(H49="G-telp(Level 2)",VLOOKUP(VALUE(J49),관리용data!S:T,2,1),IF(H49="toeic speaking test",VLOOKUP(J49,관리용data!V:W,2,0),IF(H49="opic(영어)",VLOOKUP(J49,관리용data!Y:Z,2,0),0)))))),0)</f>
        <v>6</v>
      </c>
    </row>
    <row r="50" spans="1:17" ht="39.950000000000003" customHeight="1" x14ac:dyDescent="0.3">
      <c r="A50" s="4">
        <f t="shared" si="0"/>
        <v>49</v>
      </c>
      <c r="B50" s="4" t="s">
        <v>6513</v>
      </c>
      <c r="C50" s="4" t="s">
        <v>6514</v>
      </c>
      <c r="D50" s="4" t="s">
        <v>529</v>
      </c>
      <c r="E50" s="4" t="s">
        <v>530</v>
      </c>
      <c r="F50" s="4">
        <f t="shared" si="1"/>
        <v>1</v>
      </c>
      <c r="G50" s="4" t="s">
        <v>797</v>
      </c>
      <c r="H50" s="4" t="str">
        <f>VLOOKUP(G50,관리용data!F:G,2,0)</f>
        <v>TOEIC</v>
      </c>
      <c r="I50" s="4" t="s">
        <v>1405</v>
      </c>
      <c r="J50" s="4" t="s">
        <v>1405</v>
      </c>
      <c r="K50" s="4" t="s">
        <v>5106</v>
      </c>
      <c r="L50" s="34">
        <v>44681</v>
      </c>
      <c r="M50" s="4" t="s">
        <v>6519</v>
      </c>
      <c r="O50" s="4">
        <v>1</v>
      </c>
      <c r="P50" s="4"/>
      <c r="Q50" s="4">
        <f>IF(O50=1,IF(H50="TOEIC",VLOOKUP(VALUE(J50),관리용data!J:K,2,1),IF(H50="TOEFL(IBT)",VLOOKUP(VALUE(J50),관리용data!M:N,2,1),IF(H50="NEW TEPS",VLOOKUP(VALUE(J50),관리용data!P:Q,2,1),IF(H50="G-telp(Level 2)",VLOOKUP(VALUE(J50),관리용data!S:T,2,1),IF(H50="toeic speaking test",VLOOKUP(J50,관리용data!V:W,2,0),IF(H50="opic(영어)",VLOOKUP(J50,관리용data!Y:Z,2,0),0)))))),0)</f>
        <v>6</v>
      </c>
    </row>
    <row r="51" spans="1:17" ht="39.950000000000003" customHeight="1" x14ac:dyDescent="0.3">
      <c r="A51" s="4">
        <f t="shared" si="0"/>
        <v>50</v>
      </c>
      <c r="B51" s="4" t="s">
        <v>6765</v>
      </c>
      <c r="C51" s="4" t="s">
        <v>6766</v>
      </c>
      <c r="D51" s="4" t="s">
        <v>529</v>
      </c>
      <c r="E51" s="4" t="s">
        <v>530</v>
      </c>
      <c r="F51" s="4">
        <f t="shared" si="1"/>
        <v>1</v>
      </c>
      <c r="G51" s="4" t="s">
        <v>496</v>
      </c>
      <c r="H51" s="4" t="str">
        <f>VLOOKUP(G51,관리용data!F:G,2,0)</f>
        <v>OPIc(영어)</v>
      </c>
      <c r="I51" s="4" t="s">
        <v>455</v>
      </c>
      <c r="J51" s="4" t="s">
        <v>455</v>
      </c>
      <c r="K51" s="4" t="s">
        <v>1600</v>
      </c>
      <c r="L51" s="34">
        <v>45725</v>
      </c>
      <c r="M51" s="4" t="s">
        <v>6771</v>
      </c>
      <c r="O51" s="4">
        <v>1</v>
      </c>
      <c r="P51" s="4"/>
      <c r="Q51" s="4">
        <f>IF(O51=1,IF(H51="TOEIC",VLOOKUP(VALUE(J51),관리용data!J:K,2,1),IF(H51="TOEFL(IBT)",VLOOKUP(VALUE(J51),관리용data!M:N,2,1),IF(H51="NEW TEPS",VLOOKUP(VALUE(J51),관리용data!P:Q,2,1),IF(H51="G-telp(Level 2)",VLOOKUP(VALUE(J51),관리용data!S:T,2,1),IF(H51="toeic speaking test",VLOOKUP(J51,관리용data!V:W,2,0),IF(H51="opic(영어)",VLOOKUP(J51,관리용data!Y:Z,2,0),0)))))),0)</f>
        <v>10</v>
      </c>
    </row>
    <row r="52" spans="1:17" ht="39.950000000000003" customHeight="1" x14ac:dyDescent="0.3">
      <c r="A52" s="4">
        <f t="shared" si="0"/>
        <v>51</v>
      </c>
      <c r="B52" s="4" t="s">
        <v>6993</v>
      </c>
      <c r="C52" s="4" t="s">
        <v>6994</v>
      </c>
      <c r="D52" s="4" t="s">
        <v>529</v>
      </c>
      <c r="E52" s="4" t="s">
        <v>530</v>
      </c>
      <c r="F52" s="4">
        <f t="shared" si="1"/>
        <v>1</v>
      </c>
      <c r="G52" s="4" t="s">
        <v>11697</v>
      </c>
      <c r="H52" s="4" t="str">
        <f>VLOOKUP(G52,관리용data!F:G,2,0)</f>
        <v>기재 어학 없음</v>
      </c>
      <c r="I52" s="4" t="s">
        <v>277</v>
      </c>
      <c r="J52" s="4" t="s">
        <v>277</v>
      </c>
      <c r="K52" s="4" t="s">
        <v>277</v>
      </c>
      <c r="L52" s="4" t="s">
        <v>277</v>
      </c>
      <c r="M52" s="4" t="s">
        <v>277</v>
      </c>
      <c r="N52" s="5"/>
      <c r="O52" s="4">
        <v>0</v>
      </c>
      <c r="P52" s="4"/>
      <c r="Q52" s="4">
        <f>IF(O52=1,IF(H52="TOEIC",VLOOKUP(VALUE(J52),관리용data!J:K,2,1),IF(H52="TOEFL(IBT)",VLOOKUP(VALUE(J52),관리용data!M:N,2,1),IF(H52="NEW TEPS",VLOOKUP(VALUE(J52),관리용data!P:Q,2,1),IF(H52="G-telp(Level 2)",VLOOKUP(VALUE(J52),관리용data!S:T,2,1),IF(H52="toeic speaking test",VLOOKUP(J52,관리용data!V:W,2,0),IF(H52="opic(영어)",VLOOKUP(J52,관리용data!Y:Z,2,0),0)))))),0)</f>
        <v>0</v>
      </c>
    </row>
    <row r="53" spans="1:17" ht="39.950000000000003" customHeight="1" x14ac:dyDescent="0.3">
      <c r="A53" s="4">
        <f t="shared" si="0"/>
        <v>52</v>
      </c>
      <c r="B53" s="4" t="s">
        <v>7044</v>
      </c>
      <c r="C53" s="4" t="s">
        <v>7045</v>
      </c>
      <c r="D53" s="4" t="s">
        <v>529</v>
      </c>
      <c r="E53" s="4" t="s">
        <v>530</v>
      </c>
      <c r="F53" s="4">
        <f t="shared" si="1"/>
        <v>1</v>
      </c>
      <c r="G53" s="4" t="s">
        <v>537</v>
      </c>
      <c r="H53" s="4" t="str">
        <f>VLOOKUP(G53,관리용data!F:G,2,0)</f>
        <v>TOEIC</v>
      </c>
      <c r="I53" s="4" t="s">
        <v>1264</v>
      </c>
      <c r="J53" s="4" t="s">
        <v>1264</v>
      </c>
      <c r="K53" s="4" t="s">
        <v>1236</v>
      </c>
      <c r="L53" s="34">
        <v>45347</v>
      </c>
      <c r="M53" s="4" t="s">
        <v>7049</v>
      </c>
      <c r="O53" s="4">
        <v>1</v>
      </c>
      <c r="P53" s="4"/>
      <c r="Q53" s="4">
        <f>IF(O53=1,IF(H53="TOEIC",VLOOKUP(VALUE(J53),관리용data!J:K,2,1),IF(H53="TOEFL(IBT)",VLOOKUP(VALUE(J53),관리용data!M:N,2,1),IF(H53="NEW TEPS",VLOOKUP(VALUE(J53),관리용data!P:Q,2,1),IF(H53="G-telp(Level 2)",VLOOKUP(VALUE(J53),관리용data!S:T,2,1),IF(H53="toeic speaking test",VLOOKUP(J53,관리용data!V:W,2,0),IF(H53="opic(영어)",VLOOKUP(J53,관리용data!Y:Z,2,0),0)))))),0)</f>
        <v>8</v>
      </c>
    </row>
    <row r="54" spans="1:17" ht="39.950000000000003" customHeight="1" x14ac:dyDescent="0.3">
      <c r="A54" s="4">
        <f t="shared" si="0"/>
        <v>53</v>
      </c>
      <c r="B54" s="4" t="s">
        <v>11700</v>
      </c>
      <c r="C54" s="4" t="s">
        <v>7080</v>
      </c>
      <c r="D54" s="4" t="s">
        <v>529</v>
      </c>
      <c r="E54" s="4" t="s">
        <v>530</v>
      </c>
      <c r="F54" s="4">
        <f t="shared" si="1"/>
        <v>1</v>
      </c>
      <c r="G54" s="4" t="s">
        <v>537</v>
      </c>
      <c r="H54" s="4" t="str">
        <f>VLOOKUP(G54,관리용data!F:G,2,0)</f>
        <v>TOEIC</v>
      </c>
      <c r="I54" s="4" t="s">
        <v>1794</v>
      </c>
      <c r="J54" s="4" t="s">
        <v>1794</v>
      </c>
      <c r="K54" s="4" t="s">
        <v>2024</v>
      </c>
      <c r="L54" s="34">
        <v>45137</v>
      </c>
      <c r="M54" s="4" t="s">
        <v>7085</v>
      </c>
      <c r="O54" s="4">
        <v>0</v>
      </c>
      <c r="P54" s="4" t="s">
        <v>11699</v>
      </c>
      <c r="Q54" s="4">
        <f>IF(O54=1,IF(H54="TOEIC",VLOOKUP(VALUE(J54),관리용data!J:K,2,1),IF(H54="TOEFL(IBT)",VLOOKUP(VALUE(J54),관리용data!M:N,2,1),IF(H54="NEW TEPS",VLOOKUP(VALUE(J54),관리용data!P:Q,2,1),IF(H54="G-telp(Level 2)",VLOOKUP(VALUE(J54),관리용data!S:T,2,1),IF(H54="toeic speaking test",VLOOKUP(J54,관리용data!V:W,2,0),IF(H54="opic(영어)",VLOOKUP(J54,관리용data!Y:Z,2,0),0)))))),0)</f>
        <v>0</v>
      </c>
    </row>
    <row r="55" spans="1:17" ht="39.950000000000003" customHeight="1" x14ac:dyDescent="0.3">
      <c r="A55" s="4">
        <f t="shared" si="0"/>
        <v>54</v>
      </c>
      <c r="B55" s="4" t="s">
        <v>7157</v>
      </c>
      <c r="C55" s="4" t="s">
        <v>7158</v>
      </c>
      <c r="D55" s="4" t="s">
        <v>529</v>
      </c>
      <c r="E55" s="4" t="s">
        <v>530</v>
      </c>
      <c r="F55" s="4">
        <f t="shared" si="1"/>
        <v>1</v>
      </c>
      <c r="G55" s="4" t="s">
        <v>362</v>
      </c>
      <c r="H55" s="4" t="str">
        <f>VLOOKUP(G55,관리용data!F:G,2,0)</f>
        <v>Toeic Speaking test</v>
      </c>
      <c r="I55" s="4" t="s">
        <v>455</v>
      </c>
      <c r="J55" s="4" t="s">
        <v>455</v>
      </c>
      <c r="K55" s="4" t="s">
        <v>2154</v>
      </c>
      <c r="L55" s="34">
        <v>45724</v>
      </c>
      <c r="M55" s="4" t="s">
        <v>7164</v>
      </c>
      <c r="O55" s="4">
        <v>1</v>
      </c>
      <c r="P55" s="4"/>
      <c r="Q55" s="4">
        <f>IF(O55=1,IF(H55="TOEIC",VLOOKUP(VALUE(J55),관리용data!J:K,2,1),IF(H55="TOEFL(IBT)",VLOOKUP(VALUE(J55),관리용data!M:N,2,1),IF(H55="NEW TEPS",VLOOKUP(VALUE(J55),관리용data!P:Q,2,1),IF(H55="G-telp(Level 2)",VLOOKUP(VALUE(J55),관리용data!S:T,2,1),IF(H55="toeic speaking test",VLOOKUP(J55,관리용data!V:W,2,0),IF(H55="opic(영어)",VLOOKUP(J55,관리용data!Y:Z,2,0),0)))))),0)</f>
        <v>6</v>
      </c>
    </row>
    <row r="56" spans="1:17" ht="39.950000000000003" customHeight="1" x14ac:dyDescent="0.3">
      <c r="A56" s="4">
        <f t="shared" si="0"/>
        <v>55</v>
      </c>
      <c r="B56" s="4" t="s">
        <v>7217</v>
      </c>
      <c r="C56" s="4" t="s">
        <v>7218</v>
      </c>
      <c r="D56" s="4" t="s">
        <v>529</v>
      </c>
      <c r="E56" s="4" t="s">
        <v>530</v>
      </c>
      <c r="F56" s="4">
        <f t="shared" si="1"/>
        <v>1</v>
      </c>
      <c r="G56" s="4" t="s">
        <v>362</v>
      </c>
      <c r="H56" s="4" t="str">
        <f>VLOOKUP(G56,관리용data!F:G,2,0)</f>
        <v>Toeic Speaking test</v>
      </c>
      <c r="I56" s="4" t="s">
        <v>708</v>
      </c>
      <c r="J56" s="4" t="s">
        <v>708</v>
      </c>
      <c r="K56" s="4" t="s">
        <v>4040</v>
      </c>
      <c r="L56" s="34">
        <v>45641</v>
      </c>
      <c r="M56" s="4" t="s">
        <v>3347</v>
      </c>
      <c r="O56" s="4">
        <v>1</v>
      </c>
      <c r="P56" s="4"/>
      <c r="Q56" s="4">
        <f>IF(O56=1,IF(H56="TOEIC",VLOOKUP(VALUE(J56),관리용data!J:K,2,1),IF(H56="TOEFL(IBT)",VLOOKUP(VALUE(J56),관리용data!M:N,2,1),IF(H56="NEW TEPS",VLOOKUP(VALUE(J56),관리용data!P:Q,2,1),IF(H56="G-telp(Level 2)",VLOOKUP(VALUE(J56),관리용data!S:T,2,1),IF(H56="toeic speaking test",VLOOKUP(J56,관리용data!V:W,2,0),IF(H56="opic(영어)",VLOOKUP(J56,관리용data!Y:Z,2,0),0)))))),0)</f>
        <v>10</v>
      </c>
    </row>
    <row r="57" spans="1:17" ht="39.950000000000003" customHeight="1" x14ac:dyDescent="0.3">
      <c r="A57" s="4">
        <f t="shared" si="0"/>
        <v>56</v>
      </c>
      <c r="B57" s="4" t="s">
        <v>7415</v>
      </c>
      <c r="C57" s="4" t="s">
        <v>7416</v>
      </c>
      <c r="D57" s="4" t="s">
        <v>529</v>
      </c>
      <c r="E57" s="4" t="s">
        <v>530</v>
      </c>
      <c r="F57" s="4">
        <f t="shared" si="1"/>
        <v>1</v>
      </c>
      <c r="G57" s="4" t="s">
        <v>496</v>
      </c>
      <c r="H57" s="4" t="str">
        <f>VLOOKUP(G57,관리용data!F:G,2,0)</f>
        <v>OPIc(영어)</v>
      </c>
      <c r="I57" s="4" t="s">
        <v>1497</v>
      </c>
      <c r="J57" s="4" t="s">
        <v>1497</v>
      </c>
      <c r="K57" s="4" t="s">
        <v>7422</v>
      </c>
      <c r="L57" s="34">
        <v>45357</v>
      </c>
      <c r="M57" s="4" t="s">
        <v>7423</v>
      </c>
      <c r="O57" s="4">
        <v>1</v>
      </c>
      <c r="P57" s="4"/>
      <c r="Q57" s="4">
        <f>IF(O57=1,IF(H57="TOEIC",VLOOKUP(VALUE(J57),관리용data!J:K,2,1),IF(H57="TOEFL(IBT)",VLOOKUP(VALUE(J57),관리용data!M:N,2,1),IF(H57="NEW TEPS",VLOOKUP(VALUE(J57),관리용data!P:Q,2,1),IF(H57="G-telp(Level 2)",VLOOKUP(VALUE(J57),관리용data!S:T,2,1),IF(H57="toeic speaking test",VLOOKUP(J57,관리용data!V:W,2,0),IF(H57="opic(영어)",VLOOKUP(J57,관리용data!Y:Z,2,0),0)))))),0)</f>
        <v>6</v>
      </c>
    </row>
    <row r="58" spans="1:17" ht="39.950000000000003" customHeight="1" x14ac:dyDescent="0.3">
      <c r="A58" s="4">
        <f t="shared" si="0"/>
        <v>57</v>
      </c>
      <c r="B58" s="4" t="s">
        <v>7514</v>
      </c>
      <c r="C58" s="4" t="s">
        <v>7515</v>
      </c>
      <c r="D58" s="4" t="s">
        <v>529</v>
      </c>
      <c r="E58" s="4" t="s">
        <v>530</v>
      </c>
      <c r="F58" s="4">
        <f t="shared" si="1"/>
        <v>1</v>
      </c>
      <c r="G58" s="4" t="s">
        <v>286</v>
      </c>
      <c r="H58" s="4" t="str">
        <f>VLOOKUP(G58,관리용data!F:G,2,0)</f>
        <v>Toeic Speaking test</v>
      </c>
      <c r="I58" s="4" t="s">
        <v>3460</v>
      </c>
      <c r="J58" s="4" t="s">
        <v>3460</v>
      </c>
      <c r="K58" s="4" t="s">
        <v>4999</v>
      </c>
      <c r="L58" s="34">
        <v>44555</v>
      </c>
      <c r="M58" s="4" t="s">
        <v>7520</v>
      </c>
      <c r="O58" s="4">
        <v>1</v>
      </c>
      <c r="P58" s="4"/>
      <c r="Q58" s="4">
        <f>IF(O58=1,IF(H58="TOEIC",VLOOKUP(VALUE(J58),관리용data!J:K,2,1),IF(H58="TOEFL(IBT)",VLOOKUP(VALUE(J58),관리용data!M:N,2,1),IF(H58="NEW TEPS",VLOOKUP(VALUE(J58),관리용data!P:Q,2,1),IF(H58="G-telp(Level 2)",VLOOKUP(VALUE(J58),관리용data!S:T,2,1),IF(H58="toeic speaking test",VLOOKUP(J58,관리용data!V:W,2,0),IF(H58="opic(영어)",VLOOKUP(J58,관리용data!Y:Z,2,0),0)))))),0)</f>
        <v>6</v>
      </c>
    </row>
    <row r="59" spans="1:17" ht="39.950000000000003" customHeight="1" x14ac:dyDescent="0.3">
      <c r="A59" s="4">
        <f t="shared" si="0"/>
        <v>58</v>
      </c>
      <c r="B59" s="4" t="s">
        <v>7558</v>
      </c>
      <c r="C59" s="4" t="s">
        <v>7559</v>
      </c>
      <c r="D59" s="4" t="s">
        <v>529</v>
      </c>
      <c r="E59" s="4" t="s">
        <v>530</v>
      </c>
      <c r="F59" s="4">
        <f t="shared" si="1"/>
        <v>1</v>
      </c>
      <c r="G59" s="4" t="s">
        <v>11697</v>
      </c>
      <c r="H59" s="4" t="str">
        <f>VLOOKUP(G59,관리용data!F:G,2,0)</f>
        <v>기재 어학 없음</v>
      </c>
      <c r="I59" s="4" t="s">
        <v>277</v>
      </c>
      <c r="J59" s="4" t="s">
        <v>277</v>
      </c>
      <c r="K59" s="4" t="s">
        <v>277</v>
      </c>
      <c r="L59" s="4" t="s">
        <v>277</v>
      </c>
      <c r="M59" s="4" t="s">
        <v>277</v>
      </c>
      <c r="N59" s="5"/>
      <c r="O59" s="4">
        <v>0</v>
      </c>
      <c r="P59" s="4"/>
      <c r="Q59" s="4">
        <f>IF(O59=1,IF(H59="TOEIC",VLOOKUP(VALUE(J59),관리용data!J:K,2,1),IF(H59="TOEFL(IBT)",VLOOKUP(VALUE(J59),관리용data!M:N,2,1),IF(H59="NEW TEPS",VLOOKUP(VALUE(J59),관리용data!P:Q,2,1),IF(H59="G-telp(Level 2)",VLOOKUP(VALUE(J59),관리용data!S:T,2,1),IF(H59="toeic speaking test",VLOOKUP(J59,관리용data!V:W,2,0),IF(H59="opic(영어)",VLOOKUP(J59,관리용data!Y:Z,2,0),0)))))),0)</f>
        <v>0</v>
      </c>
    </row>
    <row r="60" spans="1:17" ht="39.950000000000003" customHeight="1" x14ac:dyDescent="0.3">
      <c r="A60" s="4">
        <f t="shared" si="0"/>
        <v>59</v>
      </c>
      <c r="B60" s="4" t="s">
        <v>7727</v>
      </c>
      <c r="C60" s="4" t="s">
        <v>7728</v>
      </c>
      <c r="D60" s="4" t="s">
        <v>529</v>
      </c>
      <c r="E60" s="4" t="s">
        <v>530</v>
      </c>
      <c r="F60" s="4">
        <f t="shared" si="1"/>
        <v>1</v>
      </c>
      <c r="G60" s="4" t="s">
        <v>362</v>
      </c>
      <c r="H60" s="4" t="str">
        <f>VLOOKUP(G60,관리용data!F:G,2,0)</f>
        <v>Toeic Speaking test</v>
      </c>
      <c r="I60" s="4" t="s">
        <v>363</v>
      </c>
      <c r="J60" s="4" t="s">
        <v>363</v>
      </c>
      <c r="K60" s="4" t="s">
        <v>752</v>
      </c>
      <c r="L60" s="34">
        <v>45864</v>
      </c>
      <c r="M60" s="4" t="s">
        <v>7733</v>
      </c>
      <c r="O60" s="4">
        <v>1</v>
      </c>
      <c r="P60" s="4"/>
      <c r="Q60" s="4">
        <f>IF(O60=1,IF(H60="TOEIC",VLOOKUP(VALUE(J60),관리용data!J:K,2,1),IF(H60="TOEFL(IBT)",VLOOKUP(VALUE(J60),관리용data!M:N,2,1),IF(H60="NEW TEPS",VLOOKUP(VALUE(J60),관리용data!P:Q,2,1),IF(H60="G-telp(Level 2)",VLOOKUP(VALUE(J60),관리용data!S:T,2,1),IF(H60="toeic speaking test",VLOOKUP(J60,관리용data!V:W,2,0),IF(H60="opic(영어)",VLOOKUP(J60,관리용data!Y:Z,2,0),0)))))),0)</f>
        <v>6</v>
      </c>
    </row>
    <row r="61" spans="1:17" ht="39.950000000000003" customHeight="1" x14ac:dyDescent="0.3">
      <c r="A61" s="4">
        <f t="shared" si="0"/>
        <v>60</v>
      </c>
      <c r="B61" s="4" t="s">
        <v>7829</v>
      </c>
      <c r="C61" s="4" t="s">
        <v>4892</v>
      </c>
      <c r="D61" s="4" t="s">
        <v>529</v>
      </c>
      <c r="E61" s="4" t="s">
        <v>530</v>
      </c>
      <c r="F61" s="4">
        <f t="shared" si="1"/>
        <v>1</v>
      </c>
      <c r="G61" s="4" t="s">
        <v>496</v>
      </c>
      <c r="H61" s="4" t="str">
        <f>VLOOKUP(G61,관리용data!F:G,2,0)</f>
        <v>OPIc(영어)</v>
      </c>
      <c r="I61" s="4" t="s">
        <v>1497</v>
      </c>
      <c r="J61" s="4" t="s">
        <v>1497</v>
      </c>
      <c r="K61" s="4" t="s">
        <v>7834</v>
      </c>
      <c r="L61" s="34">
        <v>45518</v>
      </c>
      <c r="M61" s="4" t="s">
        <v>7835</v>
      </c>
      <c r="O61" s="4">
        <v>1</v>
      </c>
      <c r="P61" s="4"/>
      <c r="Q61" s="4">
        <f>IF(O61=1,IF(H61="TOEIC",VLOOKUP(VALUE(J61),관리용data!J:K,2,1),IF(H61="TOEFL(IBT)",VLOOKUP(VALUE(J61),관리용data!M:N,2,1),IF(H61="NEW TEPS",VLOOKUP(VALUE(J61),관리용data!P:Q,2,1),IF(H61="G-telp(Level 2)",VLOOKUP(VALUE(J61),관리용data!S:T,2,1),IF(H61="toeic speaking test",VLOOKUP(J61,관리용data!V:W,2,0),IF(H61="opic(영어)",VLOOKUP(J61,관리용data!Y:Z,2,0),0)))))),0)</f>
        <v>6</v>
      </c>
    </row>
    <row r="62" spans="1:17" ht="39.950000000000003" customHeight="1" x14ac:dyDescent="0.3">
      <c r="A62" s="4">
        <f t="shared" si="0"/>
        <v>61</v>
      </c>
      <c r="B62" s="4" t="s">
        <v>7856</v>
      </c>
      <c r="C62" s="4" t="s">
        <v>7857</v>
      </c>
      <c r="D62" s="4" t="s">
        <v>529</v>
      </c>
      <c r="E62" s="4" t="s">
        <v>530</v>
      </c>
      <c r="F62" s="4">
        <f t="shared" si="1"/>
        <v>1</v>
      </c>
      <c r="G62" s="4" t="s">
        <v>11697</v>
      </c>
      <c r="H62" s="4" t="str">
        <f>VLOOKUP(G62,관리용data!F:G,2,0)</f>
        <v>기재 어학 없음</v>
      </c>
      <c r="I62" s="4" t="s">
        <v>277</v>
      </c>
      <c r="J62" s="4" t="s">
        <v>277</v>
      </c>
      <c r="K62" s="4" t="s">
        <v>277</v>
      </c>
      <c r="L62" s="4" t="s">
        <v>277</v>
      </c>
      <c r="M62" s="4" t="s">
        <v>277</v>
      </c>
      <c r="N62" s="5"/>
      <c r="O62" s="4">
        <v>0</v>
      </c>
      <c r="P62" s="4"/>
      <c r="Q62" s="4">
        <f>IF(O62=1,IF(H62="TOEIC",VLOOKUP(VALUE(J62),관리용data!J:K,2,1),IF(H62="TOEFL(IBT)",VLOOKUP(VALUE(J62),관리용data!M:N,2,1),IF(H62="NEW TEPS",VLOOKUP(VALUE(J62),관리용data!P:Q,2,1),IF(H62="G-telp(Level 2)",VLOOKUP(VALUE(J62),관리용data!S:T,2,1),IF(H62="toeic speaking test",VLOOKUP(J62,관리용data!V:W,2,0),IF(H62="opic(영어)",VLOOKUP(J62,관리용data!Y:Z,2,0),0)))))),0)</f>
        <v>0</v>
      </c>
    </row>
    <row r="63" spans="1:17" ht="39.950000000000003" customHeight="1" x14ac:dyDescent="0.3">
      <c r="A63" s="4">
        <f t="shared" si="0"/>
        <v>62</v>
      </c>
      <c r="B63" s="4" t="s">
        <v>7875</v>
      </c>
      <c r="C63" s="4" t="s">
        <v>7876</v>
      </c>
      <c r="D63" s="4" t="s">
        <v>529</v>
      </c>
      <c r="E63" s="4" t="s">
        <v>530</v>
      </c>
      <c r="F63" s="4">
        <f t="shared" si="1"/>
        <v>1</v>
      </c>
      <c r="G63" s="4" t="s">
        <v>537</v>
      </c>
      <c r="H63" s="4" t="str">
        <f>VLOOKUP(G63,관리용data!F:G,2,0)</f>
        <v>TOEIC</v>
      </c>
      <c r="I63" s="4" t="s">
        <v>3484</v>
      </c>
      <c r="J63" s="4" t="s">
        <v>3484</v>
      </c>
      <c r="K63" s="4" t="s">
        <v>1496</v>
      </c>
      <c r="L63" s="34">
        <v>45592</v>
      </c>
      <c r="M63" s="4" t="s">
        <v>7881</v>
      </c>
      <c r="O63" s="4">
        <v>1</v>
      </c>
      <c r="P63" s="4"/>
      <c r="Q63" s="4">
        <f>IF(O63=1,IF(H63="TOEIC",VLOOKUP(VALUE(J63),관리용data!J:K,2,1),IF(H63="TOEFL(IBT)",VLOOKUP(VALUE(J63),관리용data!M:N,2,1),IF(H63="NEW TEPS",VLOOKUP(VALUE(J63),관리용data!P:Q,2,1),IF(H63="G-telp(Level 2)",VLOOKUP(VALUE(J63),관리용data!S:T,2,1),IF(H63="toeic speaking test",VLOOKUP(J63,관리용data!V:W,2,0),IF(H63="opic(영어)",VLOOKUP(J63,관리용data!Y:Z,2,0),0)))))),0)</f>
        <v>10</v>
      </c>
    </row>
    <row r="64" spans="1:17" ht="39.950000000000003" customHeight="1" x14ac:dyDescent="0.3">
      <c r="A64" s="4">
        <f t="shared" si="0"/>
        <v>63</v>
      </c>
      <c r="B64" s="4" t="s">
        <v>7930</v>
      </c>
      <c r="C64" s="4" t="s">
        <v>7931</v>
      </c>
      <c r="D64" s="4" t="s">
        <v>529</v>
      </c>
      <c r="E64" s="4" t="s">
        <v>530</v>
      </c>
      <c r="F64" s="4">
        <f t="shared" si="1"/>
        <v>1</v>
      </c>
      <c r="G64" s="4" t="s">
        <v>537</v>
      </c>
      <c r="H64" s="4" t="str">
        <f>VLOOKUP(G64,관리용data!F:G,2,0)</f>
        <v>TOEIC</v>
      </c>
      <c r="I64" s="4" t="s">
        <v>7936</v>
      </c>
      <c r="J64" s="4" t="s">
        <v>7936</v>
      </c>
      <c r="K64" s="4" t="s">
        <v>1031</v>
      </c>
      <c r="L64" s="34">
        <v>45438</v>
      </c>
      <c r="M64" s="4" t="s">
        <v>7937</v>
      </c>
      <c r="O64" s="4">
        <v>1</v>
      </c>
      <c r="P64" s="4"/>
      <c r="Q64" s="4">
        <f>IF(O64=1,IF(H64="TOEIC",VLOOKUP(VALUE(J64),관리용data!J:K,2,1),IF(H64="TOEFL(IBT)",VLOOKUP(VALUE(J64),관리용data!M:N,2,1),IF(H64="NEW TEPS",VLOOKUP(VALUE(J64),관리용data!P:Q,2,1),IF(H64="G-telp(Level 2)",VLOOKUP(VALUE(J64),관리용data!S:T,2,1),IF(H64="toeic speaking test",VLOOKUP(J64,관리용data!V:W,2,0),IF(H64="opic(영어)",VLOOKUP(J64,관리용data!Y:Z,2,0),0)))))),0)</f>
        <v>4</v>
      </c>
    </row>
    <row r="65" spans="1:17" ht="39.950000000000003" customHeight="1" x14ac:dyDescent="0.3">
      <c r="A65" s="4">
        <f t="shared" si="0"/>
        <v>64</v>
      </c>
      <c r="B65" s="4" t="s">
        <v>7979</v>
      </c>
      <c r="C65" s="4" t="s">
        <v>7980</v>
      </c>
      <c r="D65" s="4" t="s">
        <v>529</v>
      </c>
      <c r="E65" s="4" t="s">
        <v>530</v>
      </c>
      <c r="F65" s="4">
        <f t="shared" si="1"/>
        <v>1</v>
      </c>
      <c r="G65" s="4" t="s">
        <v>2266</v>
      </c>
      <c r="H65" s="4" t="str">
        <f>VLOOKUP(G65,관리용data!F:G,2,0)</f>
        <v>OPIc(영어)</v>
      </c>
      <c r="I65" s="4" t="s">
        <v>455</v>
      </c>
      <c r="J65" s="4" t="s">
        <v>455</v>
      </c>
      <c r="K65" s="4" t="s">
        <v>6707</v>
      </c>
      <c r="L65" s="34">
        <v>44655</v>
      </c>
      <c r="M65" s="4" t="s">
        <v>7985</v>
      </c>
      <c r="O65" s="4">
        <v>1</v>
      </c>
      <c r="P65" s="4"/>
      <c r="Q65" s="4">
        <f>IF(O65=1,IF(H65="TOEIC",VLOOKUP(VALUE(J65),관리용data!J:K,2,1),IF(H65="TOEFL(IBT)",VLOOKUP(VALUE(J65),관리용data!M:N,2,1),IF(H65="NEW TEPS",VLOOKUP(VALUE(J65),관리용data!P:Q,2,1),IF(H65="G-telp(Level 2)",VLOOKUP(VALUE(J65),관리용data!S:T,2,1),IF(H65="toeic speaking test",VLOOKUP(J65,관리용data!V:W,2,0),IF(H65="opic(영어)",VLOOKUP(J65,관리용data!Y:Z,2,0),0)))))),0)</f>
        <v>10</v>
      </c>
    </row>
    <row r="66" spans="1:17" ht="39.950000000000003" customHeight="1" x14ac:dyDescent="0.3">
      <c r="A66" s="4">
        <f t="shared" si="0"/>
        <v>65</v>
      </c>
      <c r="B66" s="4" t="s">
        <v>7996</v>
      </c>
      <c r="C66" s="4" t="s">
        <v>7997</v>
      </c>
      <c r="D66" s="4" t="s">
        <v>529</v>
      </c>
      <c r="E66" s="4" t="s">
        <v>530</v>
      </c>
      <c r="F66" s="4">
        <f t="shared" si="1"/>
        <v>1</v>
      </c>
      <c r="G66" s="4" t="s">
        <v>537</v>
      </c>
      <c r="H66" s="4" t="str">
        <f>VLOOKUP(G66,관리용data!F:G,2,0)</f>
        <v>TOEIC</v>
      </c>
      <c r="I66" s="4" t="s">
        <v>5788</v>
      </c>
      <c r="J66" s="4" t="s">
        <v>5788</v>
      </c>
      <c r="K66" s="4" t="s">
        <v>6395</v>
      </c>
      <c r="L66" s="34">
        <v>45284</v>
      </c>
      <c r="M66" s="4" t="s">
        <v>8002</v>
      </c>
      <c r="O66" s="4">
        <v>1</v>
      </c>
      <c r="P66" s="4"/>
      <c r="Q66" s="4">
        <f>IF(O66=1,IF(H66="TOEIC",VLOOKUP(VALUE(J66),관리용data!J:K,2,1),IF(H66="TOEFL(IBT)",VLOOKUP(VALUE(J66),관리용data!M:N,2,1),IF(H66="NEW TEPS",VLOOKUP(VALUE(J66),관리용data!P:Q,2,1),IF(H66="G-telp(Level 2)",VLOOKUP(VALUE(J66),관리용data!S:T,2,1),IF(H66="toeic speaking test",VLOOKUP(J66,관리용data!V:W,2,0),IF(H66="opic(영어)",VLOOKUP(J66,관리용data!Y:Z,2,0),0)))))),0)</f>
        <v>4</v>
      </c>
    </row>
    <row r="67" spans="1:17" ht="39.950000000000003" customHeight="1" x14ac:dyDescent="0.3">
      <c r="A67" s="4">
        <f t="shared" ref="A67:A130" si="2">IF(B67=B66,A66,SUM(A66,1))</f>
        <v>66</v>
      </c>
      <c r="B67" s="4" t="s">
        <v>8058</v>
      </c>
      <c r="C67" s="4" t="s">
        <v>8059</v>
      </c>
      <c r="D67" s="4" t="s">
        <v>529</v>
      </c>
      <c r="E67" s="4" t="s">
        <v>530</v>
      </c>
      <c r="F67" s="4">
        <f t="shared" ref="F67:F130" si="3">IF(B67=B66,SUM(F66,1),1)</f>
        <v>1</v>
      </c>
      <c r="G67" s="4" t="s">
        <v>11697</v>
      </c>
      <c r="H67" s="4" t="str">
        <f>VLOOKUP(G67,관리용data!F:G,2,0)</f>
        <v>기재 어학 없음</v>
      </c>
      <c r="I67" s="4" t="s">
        <v>277</v>
      </c>
      <c r="J67" s="4" t="s">
        <v>277</v>
      </c>
      <c r="K67" s="4" t="s">
        <v>277</v>
      </c>
      <c r="L67" s="4" t="s">
        <v>277</v>
      </c>
      <c r="M67" s="4" t="s">
        <v>277</v>
      </c>
      <c r="N67" s="5"/>
      <c r="O67" s="4">
        <v>0</v>
      </c>
      <c r="P67" s="4"/>
      <c r="Q67" s="4">
        <f>IF(O67=1,IF(H67="TOEIC",VLOOKUP(VALUE(J67),관리용data!J:K,2,1),IF(H67="TOEFL(IBT)",VLOOKUP(VALUE(J67),관리용data!M:N,2,1),IF(H67="NEW TEPS",VLOOKUP(VALUE(J67),관리용data!P:Q,2,1),IF(H67="G-telp(Level 2)",VLOOKUP(VALUE(J67),관리용data!S:T,2,1),IF(H67="toeic speaking test",VLOOKUP(J67,관리용data!V:W,2,0),IF(H67="opic(영어)",VLOOKUP(J67,관리용data!Y:Z,2,0),0)))))),0)</f>
        <v>0</v>
      </c>
    </row>
    <row r="68" spans="1:17" ht="39.950000000000003" customHeight="1" x14ac:dyDescent="0.3">
      <c r="A68" s="4">
        <f t="shared" si="2"/>
        <v>67</v>
      </c>
      <c r="B68" s="4" t="s">
        <v>8092</v>
      </c>
      <c r="C68" s="4" t="s">
        <v>8093</v>
      </c>
      <c r="D68" s="4" t="s">
        <v>529</v>
      </c>
      <c r="E68" s="4" t="s">
        <v>530</v>
      </c>
      <c r="F68" s="4">
        <f t="shared" si="3"/>
        <v>1</v>
      </c>
      <c r="G68" s="4" t="s">
        <v>11697</v>
      </c>
      <c r="H68" s="4" t="str">
        <f>VLOOKUP(G68,관리용data!F:G,2,0)</f>
        <v>기재 어학 없음</v>
      </c>
      <c r="I68" s="4" t="s">
        <v>277</v>
      </c>
      <c r="J68" s="4" t="s">
        <v>277</v>
      </c>
      <c r="K68" s="4" t="s">
        <v>277</v>
      </c>
      <c r="L68" s="4" t="s">
        <v>277</v>
      </c>
      <c r="M68" s="4" t="s">
        <v>277</v>
      </c>
      <c r="N68" s="5"/>
      <c r="O68" s="4">
        <v>0</v>
      </c>
      <c r="P68" s="4"/>
      <c r="Q68" s="4">
        <f>IF(O68=1,IF(H68="TOEIC",VLOOKUP(VALUE(J68),관리용data!J:K,2,1),IF(H68="TOEFL(IBT)",VLOOKUP(VALUE(J68),관리용data!M:N,2,1),IF(H68="NEW TEPS",VLOOKUP(VALUE(J68),관리용data!P:Q,2,1),IF(H68="G-telp(Level 2)",VLOOKUP(VALUE(J68),관리용data!S:T,2,1),IF(H68="toeic speaking test",VLOOKUP(J68,관리용data!V:W,2,0),IF(H68="opic(영어)",VLOOKUP(J68,관리용data!Y:Z,2,0),0)))))),0)</f>
        <v>0</v>
      </c>
    </row>
    <row r="69" spans="1:17" ht="39.950000000000003" customHeight="1" x14ac:dyDescent="0.3">
      <c r="A69" s="4">
        <f t="shared" si="2"/>
        <v>68</v>
      </c>
      <c r="B69" s="4" t="s">
        <v>8144</v>
      </c>
      <c r="C69" s="4" t="s">
        <v>8145</v>
      </c>
      <c r="D69" s="4" t="s">
        <v>529</v>
      </c>
      <c r="E69" s="4" t="s">
        <v>530</v>
      </c>
      <c r="F69" s="4">
        <f t="shared" si="3"/>
        <v>1</v>
      </c>
      <c r="G69" s="4" t="s">
        <v>11697</v>
      </c>
      <c r="H69" s="4" t="str">
        <f>VLOOKUP(G69,관리용data!F:G,2,0)</f>
        <v>기재 어학 없음</v>
      </c>
      <c r="I69" s="4" t="s">
        <v>277</v>
      </c>
      <c r="J69" s="4" t="s">
        <v>277</v>
      </c>
      <c r="K69" s="4" t="s">
        <v>277</v>
      </c>
      <c r="L69" s="4" t="s">
        <v>277</v>
      </c>
      <c r="M69" s="4" t="s">
        <v>277</v>
      </c>
      <c r="N69" s="5"/>
      <c r="O69" s="4">
        <v>0</v>
      </c>
      <c r="P69" s="4"/>
      <c r="Q69" s="4">
        <f>IF(O69=1,IF(H69="TOEIC",VLOOKUP(VALUE(J69),관리용data!J:K,2,1),IF(H69="TOEFL(IBT)",VLOOKUP(VALUE(J69),관리용data!M:N,2,1),IF(H69="NEW TEPS",VLOOKUP(VALUE(J69),관리용data!P:Q,2,1),IF(H69="G-telp(Level 2)",VLOOKUP(VALUE(J69),관리용data!S:T,2,1),IF(H69="toeic speaking test",VLOOKUP(J69,관리용data!V:W,2,0),IF(H69="opic(영어)",VLOOKUP(J69,관리용data!Y:Z,2,0),0)))))),0)</f>
        <v>0</v>
      </c>
    </row>
    <row r="70" spans="1:17" ht="39.950000000000003" customHeight="1" x14ac:dyDescent="0.3">
      <c r="A70" s="4">
        <f t="shared" si="2"/>
        <v>69</v>
      </c>
      <c r="B70" s="4" t="s">
        <v>8273</v>
      </c>
      <c r="C70" s="4" t="s">
        <v>8274</v>
      </c>
      <c r="D70" s="4" t="s">
        <v>529</v>
      </c>
      <c r="E70" s="4" t="s">
        <v>530</v>
      </c>
      <c r="F70" s="4">
        <f t="shared" si="3"/>
        <v>1</v>
      </c>
      <c r="G70" s="4" t="s">
        <v>537</v>
      </c>
      <c r="H70" s="4" t="str">
        <f>VLOOKUP(G70,관리용data!F:G,2,0)</f>
        <v>TOEIC</v>
      </c>
      <c r="I70" s="4" t="s">
        <v>8279</v>
      </c>
      <c r="J70" s="4" t="s">
        <v>8279</v>
      </c>
      <c r="K70" s="4" t="s">
        <v>2283</v>
      </c>
      <c r="L70" s="34">
        <v>45703</v>
      </c>
      <c r="M70" s="4" t="s">
        <v>8280</v>
      </c>
      <c r="O70" s="4">
        <v>1</v>
      </c>
      <c r="P70" s="4"/>
      <c r="Q70" s="4">
        <f>IF(O70=1,IF(H70="TOEIC",VLOOKUP(VALUE(J70),관리용data!J:K,2,1),IF(H70="TOEFL(IBT)",VLOOKUP(VALUE(J70),관리용data!M:N,2,1),IF(H70="NEW TEPS",VLOOKUP(VALUE(J70),관리용data!P:Q,2,1),IF(H70="G-telp(Level 2)",VLOOKUP(VALUE(J70),관리용data!S:T,2,1),IF(H70="toeic speaking test",VLOOKUP(J70,관리용data!V:W,2,0),IF(H70="opic(영어)",VLOOKUP(J70,관리용data!Y:Z,2,0),0)))))),0)</f>
        <v>0</v>
      </c>
    </row>
    <row r="71" spans="1:17" ht="39.950000000000003" customHeight="1" x14ac:dyDescent="0.3">
      <c r="A71" s="4">
        <f t="shared" si="2"/>
        <v>70</v>
      </c>
      <c r="B71" s="4" t="s">
        <v>8310</v>
      </c>
      <c r="C71" s="4" t="s">
        <v>8311</v>
      </c>
      <c r="D71" s="4" t="s">
        <v>529</v>
      </c>
      <c r="E71" s="4" t="s">
        <v>530</v>
      </c>
      <c r="F71" s="4">
        <f t="shared" si="3"/>
        <v>1</v>
      </c>
      <c r="G71" s="4" t="s">
        <v>537</v>
      </c>
      <c r="H71" s="4" t="str">
        <f>VLOOKUP(G71,관리용data!F:G,2,0)</f>
        <v>TOEIC</v>
      </c>
      <c r="I71" s="4" t="s">
        <v>5788</v>
      </c>
      <c r="J71" s="4" t="s">
        <v>5788</v>
      </c>
      <c r="K71" s="4" t="s">
        <v>6365</v>
      </c>
      <c r="L71" s="34">
        <v>45501</v>
      </c>
      <c r="M71" s="4" t="s">
        <v>8316</v>
      </c>
      <c r="O71" s="4">
        <v>1</v>
      </c>
      <c r="P71" s="4"/>
      <c r="Q71" s="4">
        <f>IF(O71=1,IF(H71="TOEIC",VLOOKUP(VALUE(J71),관리용data!J:K,2,1),IF(H71="TOEFL(IBT)",VLOOKUP(VALUE(J71),관리용data!M:N,2,1),IF(H71="NEW TEPS",VLOOKUP(VALUE(J71),관리용data!P:Q,2,1),IF(H71="G-telp(Level 2)",VLOOKUP(VALUE(J71),관리용data!S:T,2,1),IF(H71="toeic speaking test",VLOOKUP(J71,관리용data!V:W,2,0),IF(H71="opic(영어)",VLOOKUP(J71,관리용data!Y:Z,2,0),0)))))),0)</f>
        <v>4</v>
      </c>
    </row>
    <row r="72" spans="1:17" ht="39.950000000000003" customHeight="1" x14ac:dyDescent="0.3">
      <c r="A72" s="4">
        <f t="shared" si="2"/>
        <v>71</v>
      </c>
      <c r="B72" s="4" t="s">
        <v>8328</v>
      </c>
      <c r="C72" s="4" t="s">
        <v>8329</v>
      </c>
      <c r="D72" s="4" t="s">
        <v>529</v>
      </c>
      <c r="E72" s="4" t="s">
        <v>530</v>
      </c>
      <c r="F72" s="4">
        <f t="shared" si="3"/>
        <v>1</v>
      </c>
      <c r="G72" s="4" t="s">
        <v>496</v>
      </c>
      <c r="H72" s="4" t="str">
        <f>VLOOKUP(G72,관리용data!F:G,2,0)</f>
        <v>OPIc(영어)</v>
      </c>
      <c r="I72" s="4" t="s">
        <v>777</v>
      </c>
      <c r="J72" s="4" t="s">
        <v>777</v>
      </c>
      <c r="K72" s="4" t="s">
        <v>5972</v>
      </c>
      <c r="L72" s="34">
        <v>45692</v>
      </c>
      <c r="M72" s="4" t="s">
        <v>8335</v>
      </c>
      <c r="O72" s="4">
        <v>1</v>
      </c>
      <c r="P72" s="4"/>
      <c r="Q72" s="4">
        <f>IF(O72=1,IF(H72="TOEIC",VLOOKUP(VALUE(J72),관리용data!J:K,2,1),IF(H72="TOEFL(IBT)",VLOOKUP(VALUE(J72),관리용data!M:N,2,1),IF(H72="NEW TEPS",VLOOKUP(VALUE(J72),관리용data!P:Q,2,1),IF(H72="G-telp(Level 2)",VLOOKUP(VALUE(J72),관리용data!S:T,2,1),IF(H72="toeic speaking test",VLOOKUP(J72,관리용data!V:W,2,0),IF(H72="opic(영어)",VLOOKUP(J72,관리용data!Y:Z,2,0),0)))))),0)</f>
        <v>2</v>
      </c>
    </row>
    <row r="73" spans="1:17" ht="39.950000000000003" customHeight="1" x14ac:dyDescent="0.3">
      <c r="A73" s="4">
        <f t="shared" si="2"/>
        <v>72</v>
      </c>
      <c r="B73" s="4" t="s">
        <v>8351</v>
      </c>
      <c r="C73" s="4" t="s">
        <v>8352</v>
      </c>
      <c r="D73" s="4" t="s">
        <v>529</v>
      </c>
      <c r="E73" s="4" t="s">
        <v>530</v>
      </c>
      <c r="F73" s="4">
        <f t="shared" si="3"/>
        <v>1</v>
      </c>
      <c r="G73" s="4" t="s">
        <v>362</v>
      </c>
      <c r="H73" s="4" t="str">
        <f>VLOOKUP(G73,관리용data!F:G,2,0)</f>
        <v>Toeic Speaking test</v>
      </c>
      <c r="I73" s="4" t="s">
        <v>708</v>
      </c>
      <c r="J73" s="4" t="s">
        <v>708</v>
      </c>
      <c r="K73" s="4" t="s">
        <v>2334</v>
      </c>
      <c r="L73" s="34">
        <v>45339</v>
      </c>
      <c r="M73" s="4" t="s">
        <v>8357</v>
      </c>
      <c r="O73" s="4">
        <v>1</v>
      </c>
      <c r="P73" s="4"/>
      <c r="Q73" s="4">
        <f>IF(O73=1,IF(H73="TOEIC",VLOOKUP(VALUE(J73),관리용data!J:K,2,1),IF(H73="TOEFL(IBT)",VLOOKUP(VALUE(J73),관리용data!M:N,2,1),IF(H73="NEW TEPS",VLOOKUP(VALUE(J73),관리용data!P:Q,2,1),IF(H73="G-telp(Level 2)",VLOOKUP(VALUE(J73),관리용data!S:T,2,1),IF(H73="toeic speaking test",VLOOKUP(J73,관리용data!V:W,2,0),IF(H73="opic(영어)",VLOOKUP(J73,관리용data!Y:Z,2,0),0)))))),0)</f>
        <v>10</v>
      </c>
    </row>
    <row r="74" spans="1:17" ht="39.950000000000003" customHeight="1" x14ac:dyDescent="0.3">
      <c r="A74" s="4">
        <f t="shared" si="2"/>
        <v>73</v>
      </c>
      <c r="B74" s="4" t="s">
        <v>8390</v>
      </c>
      <c r="C74" s="4" t="s">
        <v>8391</v>
      </c>
      <c r="D74" s="4" t="s">
        <v>529</v>
      </c>
      <c r="E74" s="4" t="s">
        <v>530</v>
      </c>
      <c r="F74" s="4">
        <f t="shared" si="3"/>
        <v>1</v>
      </c>
      <c r="G74" s="4" t="s">
        <v>537</v>
      </c>
      <c r="H74" s="4" t="str">
        <f>VLOOKUP(G74,관리용data!F:G,2,0)</f>
        <v>TOEIC</v>
      </c>
      <c r="I74" s="4" t="s">
        <v>8396</v>
      </c>
      <c r="J74" s="4" t="s">
        <v>8396</v>
      </c>
      <c r="K74" s="4" t="s">
        <v>8289</v>
      </c>
      <c r="L74" s="34">
        <v>45788</v>
      </c>
      <c r="M74" s="4" t="s">
        <v>8397</v>
      </c>
      <c r="O74" s="4">
        <v>1</v>
      </c>
      <c r="P74" s="4"/>
      <c r="Q74" s="4">
        <f>IF(O74=1,IF(H74="TOEIC",VLOOKUP(VALUE(J74),관리용data!J:K,2,1),IF(H74="TOEFL(IBT)",VLOOKUP(VALUE(J74),관리용data!M:N,2,1),IF(H74="NEW TEPS",VLOOKUP(VALUE(J74),관리용data!P:Q,2,1),IF(H74="G-telp(Level 2)",VLOOKUP(VALUE(J74),관리용data!S:T,2,1),IF(H74="toeic speaking test",VLOOKUP(J74,관리용data!V:W,2,0),IF(H74="opic(영어)",VLOOKUP(J74,관리용data!Y:Z,2,0),0)))))),0)</f>
        <v>0</v>
      </c>
    </row>
    <row r="75" spans="1:17" ht="39.950000000000003" customHeight="1" x14ac:dyDescent="0.3">
      <c r="A75" s="4">
        <f t="shared" si="2"/>
        <v>74</v>
      </c>
      <c r="B75" s="4" t="s">
        <v>8441</v>
      </c>
      <c r="C75" s="4" t="s">
        <v>8442</v>
      </c>
      <c r="D75" s="4" t="s">
        <v>529</v>
      </c>
      <c r="E75" s="4" t="s">
        <v>530</v>
      </c>
      <c r="F75" s="4">
        <f t="shared" si="3"/>
        <v>1</v>
      </c>
      <c r="G75" s="4" t="s">
        <v>537</v>
      </c>
      <c r="H75" s="4" t="str">
        <f>VLOOKUP(G75,관리용data!F:G,2,0)</f>
        <v>TOEIC</v>
      </c>
      <c r="I75" s="4" t="s">
        <v>1885</v>
      </c>
      <c r="J75" s="4" t="s">
        <v>1885</v>
      </c>
      <c r="K75" s="4" t="s">
        <v>418</v>
      </c>
      <c r="L75" s="34">
        <v>45746</v>
      </c>
      <c r="M75" s="4" t="s">
        <v>8447</v>
      </c>
      <c r="O75" s="4">
        <v>1</v>
      </c>
      <c r="P75" s="4"/>
      <c r="Q75" s="4">
        <f>IF(O75=1,IF(H75="TOEIC",VLOOKUP(VALUE(J75),관리용data!J:K,2,1),IF(H75="TOEFL(IBT)",VLOOKUP(VALUE(J75),관리용data!M:N,2,1),IF(H75="NEW TEPS",VLOOKUP(VALUE(J75),관리용data!P:Q,2,1),IF(H75="G-telp(Level 2)",VLOOKUP(VALUE(J75),관리용data!S:T,2,1),IF(H75="toeic speaking test",VLOOKUP(J75,관리용data!V:W,2,0),IF(H75="opic(영어)",VLOOKUP(J75,관리용data!Y:Z,2,0),0)))))),0)</f>
        <v>6</v>
      </c>
    </row>
    <row r="76" spans="1:17" ht="39.950000000000003" customHeight="1" x14ac:dyDescent="0.3">
      <c r="A76" s="4">
        <f t="shared" si="2"/>
        <v>75</v>
      </c>
      <c r="B76" s="4" t="s">
        <v>8452</v>
      </c>
      <c r="C76" s="4" t="s">
        <v>8453</v>
      </c>
      <c r="D76" s="4" t="s">
        <v>529</v>
      </c>
      <c r="E76" s="4" t="s">
        <v>530</v>
      </c>
      <c r="F76" s="4">
        <f t="shared" si="3"/>
        <v>1</v>
      </c>
      <c r="G76" s="4" t="s">
        <v>537</v>
      </c>
      <c r="H76" s="4" t="str">
        <f>VLOOKUP(G76,관리용data!F:G,2,0)</f>
        <v>TOEIC</v>
      </c>
      <c r="I76" s="4" t="s">
        <v>8078</v>
      </c>
      <c r="J76" s="4" t="s">
        <v>8078</v>
      </c>
      <c r="K76" s="4" t="s">
        <v>418</v>
      </c>
      <c r="L76" s="34">
        <v>45746</v>
      </c>
      <c r="M76" s="4" t="s">
        <v>8456</v>
      </c>
      <c r="O76" s="4">
        <v>1</v>
      </c>
      <c r="P76" s="4"/>
      <c r="Q76" s="4">
        <f>IF(O76=1,IF(H76="TOEIC",VLOOKUP(VALUE(J76),관리용data!J:K,2,1),IF(H76="TOEFL(IBT)",VLOOKUP(VALUE(J76),관리용data!M:N,2,1),IF(H76="NEW TEPS",VLOOKUP(VALUE(J76),관리용data!P:Q,2,1),IF(H76="G-telp(Level 2)",VLOOKUP(VALUE(J76),관리용data!S:T,2,1),IF(H76="toeic speaking test",VLOOKUP(J76,관리용data!V:W,2,0),IF(H76="opic(영어)",VLOOKUP(J76,관리용data!Y:Z,2,0),0)))))),0)</f>
        <v>6</v>
      </c>
    </row>
    <row r="77" spans="1:17" ht="39.950000000000003" customHeight="1" x14ac:dyDescent="0.3">
      <c r="A77" s="4">
        <f t="shared" si="2"/>
        <v>76</v>
      </c>
      <c r="B77" s="4" t="s">
        <v>8912</v>
      </c>
      <c r="C77" s="4" t="s">
        <v>8913</v>
      </c>
      <c r="D77" s="4" t="s">
        <v>529</v>
      </c>
      <c r="E77" s="4" t="s">
        <v>530</v>
      </c>
      <c r="F77" s="4">
        <f t="shared" si="3"/>
        <v>1</v>
      </c>
      <c r="G77" s="4" t="s">
        <v>11697</v>
      </c>
      <c r="H77" s="4" t="str">
        <f>VLOOKUP(G77,관리용data!F:G,2,0)</f>
        <v>기재 어학 없음</v>
      </c>
      <c r="I77" s="4" t="s">
        <v>277</v>
      </c>
      <c r="J77" s="4" t="s">
        <v>277</v>
      </c>
      <c r="K77" s="4" t="s">
        <v>277</v>
      </c>
      <c r="L77" s="4" t="s">
        <v>277</v>
      </c>
      <c r="M77" s="4" t="s">
        <v>277</v>
      </c>
      <c r="N77" s="5"/>
      <c r="O77" s="4">
        <v>0</v>
      </c>
      <c r="P77" s="4"/>
      <c r="Q77" s="4">
        <f>IF(O77=1,IF(H77="TOEIC",VLOOKUP(VALUE(J77),관리용data!J:K,2,1),IF(H77="TOEFL(IBT)",VLOOKUP(VALUE(J77),관리용data!M:N,2,1),IF(H77="NEW TEPS",VLOOKUP(VALUE(J77),관리용data!P:Q,2,1),IF(H77="G-telp(Level 2)",VLOOKUP(VALUE(J77),관리용data!S:T,2,1),IF(H77="toeic speaking test",VLOOKUP(J77,관리용data!V:W,2,0),IF(H77="opic(영어)",VLOOKUP(J77,관리용data!Y:Z,2,0),0)))))),0)</f>
        <v>0</v>
      </c>
    </row>
    <row r="78" spans="1:17" ht="39.950000000000003" customHeight="1" x14ac:dyDescent="0.3">
      <c r="A78" s="4">
        <f t="shared" si="2"/>
        <v>77</v>
      </c>
      <c r="B78" s="4" t="s">
        <v>8955</v>
      </c>
      <c r="C78" s="4" t="s">
        <v>8956</v>
      </c>
      <c r="D78" s="4" t="s">
        <v>529</v>
      </c>
      <c r="E78" s="4" t="s">
        <v>530</v>
      </c>
      <c r="F78" s="4">
        <f t="shared" si="3"/>
        <v>1</v>
      </c>
      <c r="G78" s="4" t="s">
        <v>11697</v>
      </c>
      <c r="H78" s="4" t="str">
        <f>VLOOKUP(G78,관리용data!F:G,2,0)</f>
        <v>기재 어학 없음</v>
      </c>
      <c r="I78" s="4" t="s">
        <v>277</v>
      </c>
      <c r="J78" s="4" t="s">
        <v>277</v>
      </c>
      <c r="K78" s="4" t="s">
        <v>277</v>
      </c>
      <c r="L78" s="4" t="s">
        <v>277</v>
      </c>
      <c r="M78" s="4" t="s">
        <v>277</v>
      </c>
      <c r="N78" s="5"/>
      <c r="O78" s="4">
        <v>0</v>
      </c>
      <c r="P78" s="4"/>
      <c r="Q78" s="4">
        <f>IF(O78=1,IF(H78="TOEIC",VLOOKUP(VALUE(J78),관리용data!J:K,2,1),IF(H78="TOEFL(IBT)",VLOOKUP(VALUE(J78),관리용data!M:N,2,1),IF(H78="NEW TEPS",VLOOKUP(VALUE(J78),관리용data!P:Q,2,1),IF(H78="G-telp(Level 2)",VLOOKUP(VALUE(J78),관리용data!S:T,2,1),IF(H78="toeic speaking test",VLOOKUP(J78,관리용data!V:W,2,0),IF(H78="opic(영어)",VLOOKUP(J78,관리용data!Y:Z,2,0),0)))))),0)</f>
        <v>0</v>
      </c>
    </row>
    <row r="79" spans="1:17" ht="39.950000000000003" customHeight="1" x14ac:dyDescent="0.3">
      <c r="A79" s="4">
        <f t="shared" si="2"/>
        <v>78</v>
      </c>
      <c r="B79" s="4" t="s">
        <v>8972</v>
      </c>
      <c r="C79" s="4" t="s">
        <v>8973</v>
      </c>
      <c r="D79" s="4" t="s">
        <v>529</v>
      </c>
      <c r="E79" s="4" t="s">
        <v>530</v>
      </c>
      <c r="F79" s="4">
        <f t="shared" si="3"/>
        <v>1</v>
      </c>
      <c r="G79" s="4" t="s">
        <v>496</v>
      </c>
      <c r="H79" s="4" t="str">
        <f>VLOOKUP(G79,관리용data!F:G,2,0)</f>
        <v>OPIc(영어)</v>
      </c>
      <c r="I79" s="4" t="s">
        <v>363</v>
      </c>
      <c r="J79" s="4" t="s">
        <v>363</v>
      </c>
      <c r="K79" s="4" t="s">
        <v>8979</v>
      </c>
      <c r="L79" s="34">
        <v>45679</v>
      </c>
      <c r="M79" s="4" t="s">
        <v>8980</v>
      </c>
      <c r="O79" s="4">
        <v>1</v>
      </c>
      <c r="P79" s="4"/>
      <c r="Q79" s="4">
        <f>IF(O79=1,IF(H79="TOEIC",VLOOKUP(VALUE(J79),관리용data!J:K,2,1),IF(H79="TOEFL(IBT)",VLOOKUP(VALUE(J79),관리용data!M:N,2,1),IF(H79="NEW TEPS",VLOOKUP(VALUE(J79),관리용data!P:Q,2,1),IF(H79="G-telp(Level 2)",VLOOKUP(VALUE(J79),관리용data!S:T,2,1),IF(H79="toeic speaking test",VLOOKUP(J79,관리용data!V:W,2,0),IF(H79="opic(영어)",VLOOKUP(J79,관리용data!Y:Z,2,0),0)))))),0)</f>
        <v>10</v>
      </c>
    </row>
    <row r="80" spans="1:17" ht="39.950000000000003" customHeight="1" x14ac:dyDescent="0.3">
      <c r="A80" s="4">
        <f t="shared" si="2"/>
        <v>79</v>
      </c>
      <c r="B80" s="4" t="s">
        <v>9028</v>
      </c>
      <c r="C80" s="4" t="s">
        <v>9029</v>
      </c>
      <c r="D80" s="4" t="s">
        <v>529</v>
      </c>
      <c r="E80" s="4" t="s">
        <v>530</v>
      </c>
      <c r="F80" s="4">
        <f t="shared" si="3"/>
        <v>1</v>
      </c>
      <c r="G80" s="4" t="s">
        <v>11697</v>
      </c>
      <c r="H80" s="4" t="str">
        <f>VLOOKUP(G80,관리용data!F:G,2,0)</f>
        <v>기재 어학 없음</v>
      </c>
      <c r="I80" s="4" t="s">
        <v>277</v>
      </c>
      <c r="J80" s="4" t="s">
        <v>277</v>
      </c>
      <c r="K80" s="4" t="s">
        <v>277</v>
      </c>
      <c r="L80" s="4" t="s">
        <v>277</v>
      </c>
      <c r="M80" s="4" t="s">
        <v>277</v>
      </c>
      <c r="N80" s="5"/>
      <c r="O80" s="4">
        <v>0</v>
      </c>
      <c r="P80" s="4"/>
      <c r="Q80" s="4">
        <f>IF(O80=1,IF(H80="TOEIC",VLOOKUP(VALUE(J80),관리용data!J:K,2,1),IF(H80="TOEFL(IBT)",VLOOKUP(VALUE(J80),관리용data!M:N,2,1),IF(H80="NEW TEPS",VLOOKUP(VALUE(J80),관리용data!P:Q,2,1),IF(H80="G-telp(Level 2)",VLOOKUP(VALUE(J80),관리용data!S:T,2,1),IF(H80="toeic speaking test",VLOOKUP(J80,관리용data!V:W,2,0),IF(H80="opic(영어)",VLOOKUP(J80,관리용data!Y:Z,2,0),0)))))),0)</f>
        <v>0</v>
      </c>
    </row>
    <row r="81" spans="1:17" ht="39.950000000000003" customHeight="1" x14ac:dyDescent="0.3">
      <c r="A81" s="4">
        <f t="shared" si="2"/>
        <v>80</v>
      </c>
      <c r="B81" s="4" t="s">
        <v>9247</v>
      </c>
      <c r="C81" s="4" t="s">
        <v>9248</v>
      </c>
      <c r="D81" s="4" t="s">
        <v>529</v>
      </c>
      <c r="E81" s="4" t="s">
        <v>530</v>
      </c>
      <c r="F81" s="4">
        <f t="shared" si="3"/>
        <v>1</v>
      </c>
      <c r="G81" s="4" t="s">
        <v>286</v>
      </c>
      <c r="H81" s="4" t="str">
        <f>VLOOKUP(G81,관리용data!F:G,2,0)</f>
        <v>Toeic Speaking test</v>
      </c>
      <c r="I81" s="4" t="s">
        <v>2296</v>
      </c>
      <c r="J81" s="4" t="s">
        <v>2296</v>
      </c>
      <c r="K81" s="4" t="s">
        <v>7171</v>
      </c>
      <c r="L81" s="34">
        <v>45004</v>
      </c>
      <c r="M81" s="4" t="s">
        <v>9253</v>
      </c>
      <c r="O81" s="4">
        <v>1</v>
      </c>
      <c r="P81" s="4"/>
      <c r="Q81" s="4">
        <f>IF(O81=1,IF(H81="TOEIC",VLOOKUP(VALUE(J81),관리용data!J:K,2,1),IF(H81="TOEFL(IBT)",VLOOKUP(VALUE(J81),관리용data!M:N,2,1),IF(H81="NEW TEPS",VLOOKUP(VALUE(J81),관리용data!P:Q,2,1),IF(H81="G-telp(Level 2)",VLOOKUP(VALUE(J81),관리용data!S:T,2,1),IF(H81="toeic speaking test",VLOOKUP(J81,관리용data!V:W,2,0),IF(H81="opic(영어)",VLOOKUP(J81,관리용data!Y:Z,2,0),0)))))),0)</f>
        <v>2</v>
      </c>
    </row>
    <row r="82" spans="1:17" ht="39.950000000000003" customHeight="1" x14ac:dyDescent="0.3">
      <c r="A82" s="4">
        <f t="shared" si="2"/>
        <v>81</v>
      </c>
      <c r="B82" s="4" t="s">
        <v>9254</v>
      </c>
      <c r="C82" s="4" t="s">
        <v>9255</v>
      </c>
      <c r="D82" s="4" t="s">
        <v>529</v>
      </c>
      <c r="E82" s="4" t="s">
        <v>530</v>
      </c>
      <c r="F82" s="4">
        <f t="shared" si="3"/>
        <v>1</v>
      </c>
      <c r="G82" s="4" t="s">
        <v>11697</v>
      </c>
      <c r="H82" s="4" t="str">
        <f>VLOOKUP(G82,관리용data!F:G,2,0)</f>
        <v>기재 어학 없음</v>
      </c>
      <c r="I82" s="4" t="s">
        <v>277</v>
      </c>
      <c r="J82" s="4" t="s">
        <v>277</v>
      </c>
      <c r="K82" s="4" t="s">
        <v>277</v>
      </c>
      <c r="L82" s="4" t="s">
        <v>277</v>
      </c>
      <c r="M82" s="4" t="s">
        <v>277</v>
      </c>
      <c r="N82" s="5"/>
      <c r="O82" s="4">
        <v>0</v>
      </c>
      <c r="P82" s="4"/>
      <c r="Q82" s="4">
        <f>IF(O82=1,IF(H82="TOEIC",VLOOKUP(VALUE(J82),관리용data!J:K,2,1),IF(H82="TOEFL(IBT)",VLOOKUP(VALUE(J82),관리용data!M:N,2,1),IF(H82="NEW TEPS",VLOOKUP(VALUE(J82),관리용data!P:Q,2,1),IF(H82="G-telp(Level 2)",VLOOKUP(VALUE(J82),관리용data!S:T,2,1),IF(H82="toeic speaking test",VLOOKUP(J82,관리용data!V:W,2,0),IF(H82="opic(영어)",VLOOKUP(J82,관리용data!Y:Z,2,0),0)))))),0)</f>
        <v>0</v>
      </c>
    </row>
    <row r="83" spans="1:17" ht="39.950000000000003" customHeight="1" x14ac:dyDescent="0.3">
      <c r="A83" s="4">
        <f t="shared" si="2"/>
        <v>82</v>
      </c>
      <c r="B83" s="4" t="s">
        <v>9304</v>
      </c>
      <c r="C83" s="4" t="s">
        <v>9305</v>
      </c>
      <c r="D83" s="4" t="s">
        <v>529</v>
      </c>
      <c r="E83" s="4" t="s">
        <v>530</v>
      </c>
      <c r="F83" s="4">
        <f t="shared" si="3"/>
        <v>1</v>
      </c>
      <c r="G83" s="4" t="s">
        <v>537</v>
      </c>
      <c r="H83" s="4" t="str">
        <f>VLOOKUP(G83,관리용data!F:G,2,0)</f>
        <v>TOEIC</v>
      </c>
      <c r="I83" s="4" t="s">
        <v>5788</v>
      </c>
      <c r="J83" s="4" t="s">
        <v>5788</v>
      </c>
      <c r="K83" s="4" t="s">
        <v>1963</v>
      </c>
      <c r="L83" s="34">
        <v>45808</v>
      </c>
      <c r="M83" s="4" t="s">
        <v>9311</v>
      </c>
      <c r="O83" s="4">
        <v>1</v>
      </c>
      <c r="P83" s="4"/>
      <c r="Q83" s="4">
        <f>IF(O83=1,IF(H83="TOEIC",VLOOKUP(VALUE(J83),관리용data!J:K,2,1),IF(H83="TOEFL(IBT)",VLOOKUP(VALUE(J83),관리용data!M:N,2,1),IF(H83="NEW TEPS",VLOOKUP(VALUE(J83),관리용data!P:Q,2,1),IF(H83="G-telp(Level 2)",VLOOKUP(VALUE(J83),관리용data!S:T,2,1),IF(H83="toeic speaking test",VLOOKUP(J83,관리용data!V:W,2,0),IF(H83="opic(영어)",VLOOKUP(J83,관리용data!Y:Z,2,0),0)))))),0)</f>
        <v>4</v>
      </c>
    </row>
    <row r="84" spans="1:17" ht="39.950000000000003" customHeight="1" x14ac:dyDescent="0.3">
      <c r="A84" s="4">
        <f t="shared" si="2"/>
        <v>83</v>
      </c>
      <c r="B84" s="4" t="s">
        <v>9333</v>
      </c>
      <c r="C84" s="4" t="s">
        <v>9334</v>
      </c>
      <c r="D84" s="4" t="s">
        <v>529</v>
      </c>
      <c r="E84" s="4" t="s">
        <v>530</v>
      </c>
      <c r="F84" s="4">
        <f t="shared" si="3"/>
        <v>1</v>
      </c>
      <c r="G84" s="4" t="s">
        <v>11697</v>
      </c>
      <c r="H84" s="4" t="str">
        <f>VLOOKUP(G84,관리용data!F:G,2,0)</f>
        <v>기재 어학 없음</v>
      </c>
      <c r="I84" s="4" t="s">
        <v>277</v>
      </c>
      <c r="J84" s="4" t="s">
        <v>277</v>
      </c>
      <c r="K84" s="4" t="s">
        <v>277</v>
      </c>
      <c r="L84" s="4" t="s">
        <v>277</v>
      </c>
      <c r="M84" s="4" t="s">
        <v>277</v>
      </c>
      <c r="N84" s="5"/>
      <c r="O84" s="4">
        <v>0</v>
      </c>
      <c r="P84" s="4"/>
      <c r="Q84" s="4">
        <f>IF(O84=1,IF(H84="TOEIC",VLOOKUP(VALUE(J84),관리용data!J:K,2,1),IF(H84="TOEFL(IBT)",VLOOKUP(VALUE(J84),관리용data!M:N,2,1),IF(H84="NEW TEPS",VLOOKUP(VALUE(J84),관리용data!P:Q,2,1),IF(H84="G-telp(Level 2)",VLOOKUP(VALUE(J84),관리용data!S:T,2,1),IF(H84="toeic speaking test",VLOOKUP(J84,관리용data!V:W,2,0),IF(H84="opic(영어)",VLOOKUP(J84,관리용data!Y:Z,2,0),0)))))),0)</f>
        <v>0</v>
      </c>
    </row>
    <row r="85" spans="1:17" ht="39.950000000000003" customHeight="1" x14ac:dyDescent="0.3">
      <c r="A85" s="4">
        <f t="shared" si="2"/>
        <v>84</v>
      </c>
      <c r="B85" s="4" t="s">
        <v>9384</v>
      </c>
      <c r="C85" s="4" t="s">
        <v>9385</v>
      </c>
      <c r="D85" s="4" t="s">
        <v>529</v>
      </c>
      <c r="E85" s="4" t="s">
        <v>530</v>
      </c>
      <c r="F85" s="4">
        <f t="shared" si="3"/>
        <v>1</v>
      </c>
      <c r="G85" s="4" t="s">
        <v>537</v>
      </c>
      <c r="H85" s="4" t="str">
        <f>VLOOKUP(G85,관리용data!F:G,2,0)</f>
        <v>TOEIC</v>
      </c>
      <c r="I85" s="4" t="s">
        <v>1812</v>
      </c>
      <c r="J85" s="4" t="s">
        <v>1812</v>
      </c>
      <c r="K85" s="4" t="s">
        <v>1600</v>
      </c>
      <c r="L85" s="34">
        <v>45725</v>
      </c>
      <c r="M85" s="4" t="s">
        <v>9390</v>
      </c>
      <c r="O85" s="4">
        <v>1</v>
      </c>
      <c r="P85" s="4"/>
      <c r="Q85" s="4">
        <f>IF(O85=1,IF(H85="TOEIC",VLOOKUP(VALUE(J85),관리용data!J:K,2,1),IF(H85="TOEFL(IBT)",VLOOKUP(VALUE(J85),관리용data!M:N,2,1),IF(H85="NEW TEPS",VLOOKUP(VALUE(J85),관리용data!P:Q,2,1),IF(H85="G-telp(Level 2)",VLOOKUP(VALUE(J85),관리용data!S:T,2,1),IF(H85="toeic speaking test",VLOOKUP(J85,관리용data!V:W,2,0),IF(H85="opic(영어)",VLOOKUP(J85,관리용data!Y:Z,2,0),0)))))),0)</f>
        <v>10</v>
      </c>
    </row>
    <row r="86" spans="1:17" ht="39.950000000000003" customHeight="1" x14ac:dyDescent="0.3">
      <c r="A86" s="4">
        <f t="shared" si="2"/>
        <v>85</v>
      </c>
      <c r="B86" s="4" t="s">
        <v>9477</v>
      </c>
      <c r="C86" s="4" t="s">
        <v>9478</v>
      </c>
      <c r="D86" s="4" t="s">
        <v>529</v>
      </c>
      <c r="E86" s="4" t="s">
        <v>530</v>
      </c>
      <c r="F86" s="4">
        <f t="shared" si="3"/>
        <v>1</v>
      </c>
      <c r="G86" s="4" t="s">
        <v>496</v>
      </c>
      <c r="H86" s="4" t="str">
        <f>VLOOKUP(G86,관리용data!F:G,2,0)</f>
        <v>OPIc(영어)</v>
      </c>
      <c r="I86" s="4" t="s">
        <v>777</v>
      </c>
      <c r="J86" s="4" t="s">
        <v>777</v>
      </c>
      <c r="K86" s="4" t="s">
        <v>9483</v>
      </c>
      <c r="L86" s="34">
        <v>45554</v>
      </c>
      <c r="M86" s="4" t="s">
        <v>9484</v>
      </c>
      <c r="O86" s="4">
        <v>1</v>
      </c>
      <c r="P86" s="4"/>
      <c r="Q86" s="4">
        <f>IF(O86=1,IF(H86="TOEIC",VLOOKUP(VALUE(J86),관리용data!J:K,2,1),IF(H86="TOEFL(IBT)",VLOOKUP(VALUE(J86),관리용data!M:N,2,1),IF(H86="NEW TEPS",VLOOKUP(VALUE(J86),관리용data!P:Q,2,1),IF(H86="G-telp(Level 2)",VLOOKUP(VALUE(J86),관리용data!S:T,2,1),IF(H86="toeic speaking test",VLOOKUP(J86,관리용data!V:W,2,0),IF(H86="opic(영어)",VLOOKUP(J86,관리용data!Y:Z,2,0),0)))))),0)</f>
        <v>2</v>
      </c>
    </row>
    <row r="87" spans="1:17" ht="39.950000000000003" customHeight="1" x14ac:dyDescent="0.3">
      <c r="A87" s="4">
        <f t="shared" si="2"/>
        <v>86</v>
      </c>
      <c r="B87" s="4" t="s">
        <v>9580</v>
      </c>
      <c r="C87" s="4" t="s">
        <v>9581</v>
      </c>
      <c r="D87" s="4" t="s">
        <v>529</v>
      </c>
      <c r="E87" s="4" t="s">
        <v>530</v>
      </c>
      <c r="F87" s="4">
        <f t="shared" si="3"/>
        <v>1</v>
      </c>
      <c r="G87" s="4" t="s">
        <v>11697</v>
      </c>
      <c r="H87" s="4" t="str">
        <f>VLOOKUP(G87,관리용data!F:G,2,0)</f>
        <v>기재 어학 없음</v>
      </c>
      <c r="I87" s="4" t="s">
        <v>277</v>
      </c>
      <c r="J87" s="4" t="s">
        <v>277</v>
      </c>
      <c r="K87" s="4" t="s">
        <v>277</v>
      </c>
      <c r="L87" s="4" t="s">
        <v>277</v>
      </c>
      <c r="M87" s="4" t="s">
        <v>277</v>
      </c>
      <c r="N87" s="5"/>
      <c r="O87" s="4">
        <v>0</v>
      </c>
      <c r="P87" s="4"/>
      <c r="Q87" s="4">
        <f>IF(O87=1,IF(H87="TOEIC",VLOOKUP(VALUE(J87),관리용data!J:K,2,1),IF(H87="TOEFL(IBT)",VLOOKUP(VALUE(J87),관리용data!M:N,2,1),IF(H87="NEW TEPS",VLOOKUP(VALUE(J87),관리용data!P:Q,2,1),IF(H87="G-telp(Level 2)",VLOOKUP(VALUE(J87),관리용data!S:T,2,1),IF(H87="toeic speaking test",VLOOKUP(J87,관리용data!V:W,2,0),IF(H87="opic(영어)",VLOOKUP(J87,관리용data!Y:Z,2,0),0)))))),0)</f>
        <v>0</v>
      </c>
    </row>
    <row r="88" spans="1:17" ht="39.950000000000003" customHeight="1" x14ac:dyDescent="0.3">
      <c r="A88" s="4">
        <f t="shared" si="2"/>
        <v>87</v>
      </c>
      <c r="B88" s="4" t="s">
        <v>9619</v>
      </c>
      <c r="C88" s="4" t="s">
        <v>9620</v>
      </c>
      <c r="D88" s="4" t="s">
        <v>529</v>
      </c>
      <c r="E88" s="4" t="s">
        <v>530</v>
      </c>
      <c r="F88" s="4">
        <f t="shared" si="3"/>
        <v>1</v>
      </c>
      <c r="G88" s="4" t="s">
        <v>11697</v>
      </c>
      <c r="H88" s="4" t="str">
        <f>VLOOKUP(G88,관리용data!F:G,2,0)</f>
        <v>기재 어학 없음</v>
      </c>
      <c r="I88" s="4" t="s">
        <v>277</v>
      </c>
      <c r="J88" s="4" t="s">
        <v>277</v>
      </c>
      <c r="K88" s="4" t="s">
        <v>277</v>
      </c>
      <c r="L88" s="4" t="s">
        <v>277</v>
      </c>
      <c r="M88" s="4" t="s">
        <v>277</v>
      </c>
      <c r="N88" s="5"/>
      <c r="O88" s="4">
        <v>0</v>
      </c>
      <c r="P88" s="4"/>
      <c r="Q88" s="4">
        <f>IF(O88=1,IF(H88="TOEIC",VLOOKUP(VALUE(J88),관리용data!J:K,2,1),IF(H88="TOEFL(IBT)",VLOOKUP(VALUE(J88),관리용data!M:N,2,1),IF(H88="NEW TEPS",VLOOKUP(VALUE(J88),관리용data!P:Q,2,1),IF(H88="G-telp(Level 2)",VLOOKUP(VALUE(J88),관리용data!S:T,2,1),IF(H88="toeic speaking test",VLOOKUP(J88,관리용data!V:W,2,0),IF(H88="opic(영어)",VLOOKUP(J88,관리용data!Y:Z,2,0),0)))))),0)</f>
        <v>0</v>
      </c>
    </row>
    <row r="89" spans="1:17" ht="39.950000000000003" customHeight="1" x14ac:dyDescent="0.3">
      <c r="A89" s="4">
        <f t="shared" si="2"/>
        <v>88</v>
      </c>
      <c r="B89" s="4" t="s">
        <v>9760</v>
      </c>
      <c r="C89" s="4" t="s">
        <v>9761</v>
      </c>
      <c r="D89" s="4" t="s">
        <v>529</v>
      </c>
      <c r="E89" s="4" t="s">
        <v>530</v>
      </c>
      <c r="F89" s="4">
        <f t="shared" si="3"/>
        <v>1</v>
      </c>
      <c r="G89" s="4" t="s">
        <v>11697</v>
      </c>
      <c r="H89" s="4" t="str">
        <f>VLOOKUP(G89,관리용data!F:G,2,0)</f>
        <v>기재 어학 없음</v>
      </c>
      <c r="I89" s="4" t="s">
        <v>277</v>
      </c>
      <c r="J89" s="4" t="s">
        <v>277</v>
      </c>
      <c r="K89" s="4" t="s">
        <v>277</v>
      </c>
      <c r="L89" s="4" t="s">
        <v>277</v>
      </c>
      <c r="M89" s="4" t="s">
        <v>277</v>
      </c>
      <c r="N89" s="5"/>
      <c r="O89" s="4">
        <v>0</v>
      </c>
      <c r="P89" s="4"/>
      <c r="Q89" s="4">
        <f>IF(O89=1,IF(H89="TOEIC",VLOOKUP(VALUE(J89),관리용data!J:K,2,1),IF(H89="TOEFL(IBT)",VLOOKUP(VALUE(J89),관리용data!M:N,2,1),IF(H89="NEW TEPS",VLOOKUP(VALUE(J89),관리용data!P:Q,2,1),IF(H89="G-telp(Level 2)",VLOOKUP(VALUE(J89),관리용data!S:T,2,1),IF(H89="toeic speaking test",VLOOKUP(J89,관리용data!V:W,2,0),IF(H89="opic(영어)",VLOOKUP(J89,관리용data!Y:Z,2,0),0)))))),0)</f>
        <v>0</v>
      </c>
    </row>
    <row r="90" spans="1:17" ht="39.950000000000003" customHeight="1" x14ac:dyDescent="0.3">
      <c r="A90" s="4">
        <f t="shared" si="2"/>
        <v>89</v>
      </c>
      <c r="B90" s="4" t="s">
        <v>9775</v>
      </c>
      <c r="C90" s="4" t="s">
        <v>9776</v>
      </c>
      <c r="D90" s="4" t="s">
        <v>529</v>
      </c>
      <c r="E90" s="4" t="s">
        <v>530</v>
      </c>
      <c r="F90" s="4">
        <f t="shared" si="3"/>
        <v>1</v>
      </c>
      <c r="G90" s="4" t="s">
        <v>11697</v>
      </c>
      <c r="H90" s="4" t="str">
        <f>VLOOKUP(G90,관리용data!F:G,2,0)</f>
        <v>기재 어학 없음</v>
      </c>
      <c r="I90" s="4" t="s">
        <v>277</v>
      </c>
      <c r="J90" s="4" t="s">
        <v>277</v>
      </c>
      <c r="K90" s="4" t="s">
        <v>277</v>
      </c>
      <c r="L90" s="4" t="s">
        <v>277</v>
      </c>
      <c r="M90" s="4" t="s">
        <v>277</v>
      </c>
      <c r="N90" s="5"/>
      <c r="O90" s="4">
        <v>0</v>
      </c>
      <c r="P90" s="4"/>
      <c r="Q90" s="4">
        <f>IF(O90=1,IF(H90="TOEIC",VLOOKUP(VALUE(J90),관리용data!J:K,2,1),IF(H90="TOEFL(IBT)",VLOOKUP(VALUE(J90),관리용data!M:N,2,1),IF(H90="NEW TEPS",VLOOKUP(VALUE(J90),관리용data!P:Q,2,1),IF(H90="G-telp(Level 2)",VLOOKUP(VALUE(J90),관리용data!S:T,2,1),IF(H90="toeic speaking test",VLOOKUP(J90,관리용data!V:W,2,0),IF(H90="opic(영어)",VLOOKUP(J90,관리용data!Y:Z,2,0),0)))))),0)</f>
        <v>0</v>
      </c>
    </row>
    <row r="91" spans="1:17" ht="39.950000000000003" customHeight="1" x14ac:dyDescent="0.3">
      <c r="A91" s="4">
        <f t="shared" si="2"/>
        <v>90</v>
      </c>
      <c r="B91" s="4" t="s">
        <v>9985</v>
      </c>
      <c r="C91" s="4" t="s">
        <v>9986</v>
      </c>
      <c r="D91" s="4" t="s">
        <v>529</v>
      </c>
      <c r="E91" s="4" t="s">
        <v>530</v>
      </c>
      <c r="F91" s="4">
        <f t="shared" si="3"/>
        <v>1</v>
      </c>
      <c r="G91" s="4" t="s">
        <v>496</v>
      </c>
      <c r="H91" s="4" t="str">
        <f>VLOOKUP(G91,관리용data!F:G,2,0)</f>
        <v>OPIc(영어)</v>
      </c>
      <c r="I91" s="4" t="s">
        <v>455</v>
      </c>
      <c r="J91" s="4" t="s">
        <v>455</v>
      </c>
      <c r="K91" s="4" t="s">
        <v>1600</v>
      </c>
      <c r="L91" s="34">
        <v>45725</v>
      </c>
      <c r="M91" s="4" t="s">
        <v>9991</v>
      </c>
      <c r="O91" s="4">
        <v>1</v>
      </c>
      <c r="P91" s="4"/>
      <c r="Q91" s="4">
        <f>IF(O91=1,IF(H91="TOEIC",VLOOKUP(VALUE(J91),관리용data!J:K,2,1),IF(H91="TOEFL(IBT)",VLOOKUP(VALUE(J91),관리용data!M:N,2,1),IF(H91="NEW TEPS",VLOOKUP(VALUE(J91),관리용data!P:Q,2,1),IF(H91="G-telp(Level 2)",VLOOKUP(VALUE(J91),관리용data!S:T,2,1),IF(H91="toeic speaking test",VLOOKUP(J91,관리용data!V:W,2,0),IF(H91="opic(영어)",VLOOKUP(J91,관리용data!Y:Z,2,0),0)))))),0)</f>
        <v>10</v>
      </c>
    </row>
    <row r="92" spans="1:17" ht="39.950000000000003" customHeight="1" x14ac:dyDescent="0.3">
      <c r="A92" s="4">
        <f t="shared" si="2"/>
        <v>91</v>
      </c>
      <c r="B92" s="4" t="s">
        <v>10106</v>
      </c>
      <c r="C92" s="4" t="s">
        <v>5046</v>
      </c>
      <c r="D92" s="4" t="s">
        <v>529</v>
      </c>
      <c r="E92" s="4" t="s">
        <v>530</v>
      </c>
      <c r="F92" s="4">
        <f t="shared" si="3"/>
        <v>1</v>
      </c>
      <c r="G92" s="4" t="s">
        <v>11697</v>
      </c>
      <c r="H92" s="4" t="str">
        <f>VLOOKUP(G92,관리용data!F:G,2,0)</f>
        <v>기재 어학 없음</v>
      </c>
      <c r="I92" s="4" t="s">
        <v>277</v>
      </c>
      <c r="J92" s="4" t="s">
        <v>277</v>
      </c>
      <c r="K92" s="4" t="s">
        <v>277</v>
      </c>
      <c r="L92" s="4" t="s">
        <v>277</v>
      </c>
      <c r="M92" s="4" t="s">
        <v>277</v>
      </c>
      <c r="N92" s="5"/>
      <c r="O92" s="4">
        <v>0</v>
      </c>
      <c r="P92" s="4"/>
      <c r="Q92" s="4">
        <f>IF(O92=1,IF(H92="TOEIC",VLOOKUP(VALUE(J92),관리용data!J:K,2,1),IF(H92="TOEFL(IBT)",VLOOKUP(VALUE(J92),관리용data!M:N,2,1),IF(H92="NEW TEPS",VLOOKUP(VALUE(J92),관리용data!P:Q,2,1),IF(H92="G-telp(Level 2)",VLOOKUP(VALUE(J92),관리용data!S:T,2,1),IF(H92="toeic speaking test",VLOOKUP(J92,관리용data!V:W,2,0),IF(H92="opic(영어)",VLOOKUP(J92,관리용data!Y:Z,2,0),0)))))),0)</f>
        <v>0</v>
      </c>
    </row>
    <row r="93" spans="1:17" ht="39.950000000000003" customHeight="1" x14ac:dyDescent="0.3">
      <c r="A93" s="4">
        <f t="shared" si="2"/>
        <v>92</v>
      </c>
      <c r="B93" s="4" t="s">
        <v>10120</v>
      </c>
      <c r="C93" s="4" t="s">
        <v>10121</v>
      </c>
      <c r="D93" s="4" t="s">
        <v>529</v>
      </c>
      <c r="E93" s="4" t="s">
        <v>530</v>
      </c>
      <c r="F93" s="4">
        <f t="shared" si="3"/>
        <v>1</v>
      </c>
      <c r="G93" s="4" t="s">
        <v>797</v>
      </c>
      <c r="H93" s="4" t="str">
        <f>VLOOKUP(G93,관리용data!F:G,2,0)</f>
        <v>TOEIC</v>
      </c>
      <c r="I93" s="4" t="s">
        <v>10126</v>
      </c>
      <c r="J93" s="4" t="s">
        <v>10126</v>
      </c>
      <c r="K93" s="4" t="s">
        <v>10127</v>
      </c>
      <c r="L93" s="34">
        <v>44269</v>
      </c>
      <c r="M93" s="4" t="s">
        <v>10128</v>
      </c>
      <c r="O93" s="4">
        <v>1</v>
      </c>
      <c r="P93" s="4"/>
      <c r="Q93" s="4">
        <f>IF(O93=1,IF(H93="TOEIC",VLOOKUP(VALUE(J93),관리용data!J:K,2,1),IF(H93="TOEFL(IBT)",VLOOKUP(VALUE(J93),관리용data!M:N,2,1),IF(H93="NEW TEPS",VLOOKUP(VALUE(J93),관리용data!P:Q,2,1),IF(H93="G-telp(Level 2)",VLOOKUP(VALUE(J93),관리용data!S:T,2,1),IF(H93="toeic speaking test",VLOOKUP(J93,관리용data!V:W,2,0),IF(H93="opic(영어)",VLOOKUP(J93,관리용data!Y:Z,2,0),0)))))),0)</f>
        <v>10</v>
      </c>
    </row>
    <row r="94" spans="1:17" ht="39.950000000000003" customHeight="1" x14ac:dyDescent="0.3">
      <c r="A94" s="4">
        <f t="shared" si="2"/>
        <v>93</v>
      </c>
      <c r="B94" s="4" t="s">
        <v>10146</v>
      </c>
      <c r="C94" s="4" t="s">
        <v>10147</v>
      </c>
      <c r="D94" s="4" t="s">
        <v>529</v>
      </c>
      <c r="E94" s="4" t="s">
        <v>530</v>
      </c>
      <c r="F94" s="4">
        <f t="shared" si="3"/>
        <v>1</v>
      </c>
      <c r="G94" s="4" t="s">
        <v>537</v>
      </c>
      <c r="H94" s="4" t="str">
        <f>VLOOKUP(G94,관리용data!F:G,2,0)</f>
        <v>TOEIC</v>
      </c>
      <c r="I94" s="4" t="s">
        <v>828</v>
      </c>
      <c r="J94" s="4" t="s">
        <v>828</v>
      </c>
      <c r="K94" s="4" t="s">
        <v>6195</v>
      </c>
      <c r="L94" s="34">
        <v>45459</v>
      </c>
      <c r="M94" s="4" t="s">
        <v>10152</v>
      </c>
      <c r="O94" s="4">
        <v>1</v>
      </c>
      <c r="P94" s="4"/>
      <c r="Q94" s="4">
        <f>IF(O94=1,IF(H94="TOEIC",VLOOKUP(VALUE(J94),관리용data!J:K,2,1),IF(H94="TOEFL(IBT)",VLOOKUP(VALUE(J94),관리용data!M:N,2,1),IF(H94="NEW TEPS",VLOOKUP(VALUE(J94),관리용data!P:Q,2,1),IF(H94="G-telp(Level 2)",VLOOKUP(VALUE(J94),관리용data!S:T,2,1),IF(H94="toeic speaking test",VLOOKUP(J94,관리용data!V:W,2,0),IF(H94="opic(영어)",VLOOKUP(J94,관리용data!Y:Z,2,0),0)))))),0)</f>
        <v>8</v>
      </c>
    </row>
    <row r="95" spans="1:17" ht="39.950000000000003" customHeight="1" x14ac:dyDescent="0.3">
      <c r="A95" s="4">
        <f t="shared" si="2"/>
        <v>94</v>
      </c>
      <c r="B95" s="4" t="s">
        <v>10196</v>
      </c>
      <c r="C95" s="4" t="s">
        <v>7107</v>
      </c>
      <c r="D95" s="4" t="s">
        <v>529</v>
      </c>
      <c r="E95" s="4" t="s">
        <v>530</v>
      </c>
      <c r="F95" s="4">
        <f t="shared" si="3"/>
        <v>1</v>
      </c>
      <c r="G95" s="4" t="s">
        <v>286</v>
      </c>
      <c r="H95" s="4" t="str">
        <f>VLOOKUP(G95,관리용data!F:G,2,0)</f>
        <v>Toeic Speaking test</v>
      </c>
      <c r="I95" s="4" t="s">
        <v>2296</v>
      </c>
      <c r="J95" s="4" t="s">
        <v>2296</v>
      </c>
      <c r="K95" s="4" t="s">
        <v>10201</v>
      </c>
      <c r="L95" s="34">
        <v>45045</v>
      </c>
      <c r="M95" s="4" t="s">
        <v>10202</v>
      </c>
      <c r="O95" s="4">
        <v>1</v>
      </c>
      <c r="P95" s="4"/>
      <c r="Q95" s="4">
        <f>IF(O95=1,IF(H95="TOEIC",VLOOKUP(VALUE(J95),관리용data!J:K,2,1),IF(H95="TOEFL(IBT)",VLOOKUP(VALUE(J95),관리용data!M:N,2,1),IF(H95="NEW TEPS",VLOOKUP(VALUE(J95),관리용data!P:Q,2,1),IF(H95="G-telp(Level 2)",VLOOKUP(VALUE(J95),관리용data!S:T,2,1),IF(H95="toeic speaking test",VLOOKUP(J95,관리용data!V:W,2,0),IF(H95="opic(영어)",VLOOKUP(J95,관리용data!Y:Z,2,0),0)))))),0)</f>
        <v>2</v>
      </c>
    </row>
    <row r="96" spans="1:17" ht="39.950000000000003" customHeight="1" x14ac:dyDescent="0.3">
      <c r="A96" s="4">
        <f t="shared" si="2"/>
        <v>95</v>
      </c>
      <c r="B96" s="4" t="s">
        <v>10245</v>
      </c>
      <c r="C96" s="4" t="s">
        <v>10246</v>
      </c>
      <c r="D96" s="4" t="s">
        <v>529</v>
      </c>
      <c r="E96" s="4" t="s">
        <v>530</v>
      </c>
      <c r="F96" s="4">
        <f t="shared" si="3"/>
        <v>1</v>
      </c>
      <c r="G96" s="4" t="s">
        <v>11697</v>
      </c>
      <c r="H96" s="4" t="str">
        <f>VLOOKUP(G96,관리용data!F:G,2,0)</f>
        <v>기재 어학 없음</v>
      </c>
      <c r="I96" s="4" t="s">
        <v>277</v>
      </c>
      <c r="J96" s="4" t="s">
        <v>277</v>
      </c>
      <c r="K96" s="4" t="s">
        <v>277</v>
      </c>
      <c r="L96" s="4" t="s">
        <v>277</v>
      </c>
      <c r="M96" s="4" t="s">
        <v>277</v>
      </c>
      <c r="N96" s="5"/>
      <c r="O96" s="4">
        <v>0</v>
      </c>
      <c r="P96" s="4"/>
      <c r="Q96" s="4">
        <f>IF(O96=1,IF(H96="TOEIC",VLOOKUP(VALUE(J96),관리용data!J:K,2,1),IF(H96="TOEFL(IBT)",VLOOKUP(VALUE(J96),관리용data!M:N,2,1),IF(H96="NEW TEPS",VLOOKUP(VALUE(J96),관리용data!P:Q,2,1),IF(H96="G-telp(Level 2)",VLOOKUP(VALUE(J96),관리용data!S:T,2,1),IF(H96="toeic speaking test",VLOOKUP(J96,관리용data!V:W,2,0),IF(H96="opic(영어)",VLOOKUP(J96,관리용data!Y:Z,2,0),0)))))),0)</f>
        <v>0</v>
      </c>
    </row>
    <row r="97" spans="1:17" ht="39.950000000000003" customHeight="1" x14ac:dyDescent="0.3">
      <c r="A97" s="4">
        <f t="shared" si="2"/>
        <v>96</v>
      </c>
      <c r="B97" s="4" t="s">
        <v>10342</v>
      </c>
      <c r="C97" s="4" t="s">
        <v>10343</v>
      </c>
      <c r="D97" s="4" t="s">
        <v>529</v>
      </c>
      <c r="E97" s="4" t="s">
        <v>530</v>
      </c>
      <c r="F97" s="4">
        <f t="shared" si="3"/>
        <v>1</v>
      </c>
      <c r="G97" s="4" t="s">
        <v>286</v>
      </c>
      <c r="H97" s="4" t="str">
        <f>VLOOKUP(G97,관리용data!F:G,2,0)</f>
        <v>Toeic Speaking test</v>
      </c>
      <c r="I97" s="4" t="s">
        <v>10348</v>
      </c>
      <c r="J97" s="4" t="s">
        <v>10348</v>
      </c>
      <c r="K97" s="4" t="s">
        <v>10349</v>
      </c>
      <c r="L97" s="34">
        <v>45739</v>
      </c>
      <c r="M97" s="4" t="s">
        <v>10350</v>
      </c>
      <c r="O97" s="4">
        <v>1</v>
      </c>
      <c r="P97" s="4"/>
      <c r="Q97" s="4">
        <f>IF(O97=1,IF(H97="TOEIC",VLOOKUP(VALUE(J97),관리용data!J:K,2,1),IF(H97="TOEFL(IBT)",VLOOKUP(VALUE(J97),관리용data!M:N,2,1),IF(H97="NEW TEPS",VLOOKUP(VALUE(J97),관리용data!P:Q,2,1),IF(H97="G-telp(Level 2)",VLOOKUP(VALUE(J97),관리용data!S:T,2,1),IF(H97="toeic speaking test",VLOOKUP(J97,관리용data!V:W,2,0),IF(H97="opic(영어)",VLOOKUP(J97,관리용data!Y:Z,2,0),0)))))),0)</f>
        <v>0</v>
      </c>
    </row>
    <row r="98" spans="1:17" ht="39.950000000000003" customHeight="1" x14ac:dyDescent="0.3">
      <c r="A98" s="4">
        <f t="shared" si="2"/>
        <v>97</v>
      </c>
      <c r="B98" s="4" t="s">
        <v>10380</v>
      </c>
      <c r="C98" s="4" t="s">
        <v>10381</v>
      </c>
      <c r="D98" s="4" t="s">
        <v>529</v>
      </c>
      <c r="E98" s="4" t="s">
        <v>530</v>
      </c>
      <c r="F98" s="4">
        <f t="shared" si="3"/>
        <v>1</v>
      </c>
      <c r="G98" s="4" t="s">
        <v>11697</v>
      </c>
      <c r="H98" s="4" t="str">
        <f>VLOOKUP(G98,관리용data!F:G,2,0)</f>
        <v>기재 어학 없음</v>
      </c>
      <c r="I98" s="4" t="s">
        <v>277</v>
      </c>
      <c r="J98" s="4" t="s">
        <v>277</v>
      </c>
      <c r="K98" s="4" t="s">
        <v>277</v>
      </c>
      <c r="L98" s="4" t="s">
        <v>277</v>
      </c>
      <c r="M98" s="4" t="s">
        <v>277</v>
      </c>
      <c r="N98" s="5"/>
      <c r="O98" s="4">
        <v>0</v>
      </c>
      <c r="P98" s="4"/>
      <c r="Q98" s="4">
        <f>IF(O98=1,IF(H98="TOEIC",VLOOKUP(VALUE(J98),관리용data!J:K,2,1),IF(H98="TOEFL(IBT)",VLOOKUP(VALUE(J98),관리용data!M:N,2,1),IF(H98="NEW TEPS",VLOOKUP(VALUE(J98),관리용data!P:Q,2,1),IF(H98="G-telp(Level 2)",VLOOKUP(VALUE(J98),관리용data!S:T,2,1),IF(H98="toeic speaking test",VLOOKUP(J98,관리용data!V:W,2,0),IF(H98="opic(영어)",VLOOKUP(J98,관리용data!Y:Z,2,0),0)))))),0)</f>
        <v>0</v>
      </c>
    </row>
    <row r="99" spans="1:17" ht="39.950000000000003" customHeight="1" x14ac:dyDescent="0.3">
      <c r="A99" s="4">
        <f t="shared" si="2"/>
        <v>98</v>
      </c>
      <c r="B99" s="4" t="s">
        <v>10534</v>
      </c>
      <c r="C99" s="4" t="s">
        <v>10535</v>
      </c>
      <c r="D99" s="4" t="s">
        <v>529</v>
      </c>
      <c r="E99" s="4" t="s">
        <v>530</v>
      </c>
      <c r="F99" s="4">
        <f t="shared" si="3"/>
        <v>1</v>
      </c>
      <c r="G99" s="4" t="s">
        <v>11697</v>
      </c>
      <c r="H99" s="4" t="str">
        <f>VLOOKUP(G99,관리용data!F:G,2,0)</f>
        <v>기재 어학 없음</v>
      </c>
      <c r="I99" s="4" t="s">
        <v>277</v>
      </c>
      <c r="J99" s="4" t="s">
        <v>277</v>
      </c>
      <c r="K99" s="4" t="s">
        <v>277</v>
      </c>
      <c r="L99" s="4" t="s">
        <v>277</v>
      </c>
      <c r="M99" s="4" t="s">
        <v>277</v>
      </c>
      <c r="N99" s="5"/>
      <c r="O99" s="4">
        <v>0</v>
      </c>
      <c r="P99" s="4"/>
      <c r="Q99" s="4">
        <f>IF(O99=1,IF(H99="TOEIC",VLOOKUP(VALUE(J99),관리용data!J:K,2,1),IF(H99="TOEFL(IBT)",VLOOKUP(VALUE(J99),관리용data!M:N,2,1),IF(H99="NEW TEPS",VLOOKUP(VALUE(J99),관리용data!P:Q,2,1),IF(H99="G-telp(Level 2)",VLOOKUP(VALUE(J99),관리용data!S:T,2,1),IF(H99="toeic speaking test",VLOOKUP(J99,관리용data!V:W,2,0),IF(H99="opic(영어)",VLOOKUP(J99,관리용data!Y:Z,2,0),0)))))),0)</f>
        <v>0</v>
      </c>
    </row>
    <row r="100" spans="1:17" ht="39.950000000000003" customHeight="1" x14ac:dyDescent="0.3">
      <c r="A100" s="4">
        <f t="shared" si="2"/>
        <v>99</v>
      </c>
      <c r="B100" s="4" t="s">
        <v>10550</v>
      </c>
      <c r="C100" s="4" t="s">
        <v>10551</v>
      </c>
      <c r="D100" s="4" t="s">
        <v>529</v>
      </c>
      <c r="E100" s="4" t="s">
        <v>530</v>
      </c>
      <c r="F100" s="4">
        <f t="shared" si="3"/>
        <v>1</v>
      </c>
      <c r="G100" s="4" t="s">
        <v>496</v>
      </c>
      <c r="H100" s="4" t="str">
        <f>VLOOKUP(G100,관리용data!F:G,2,0)</f>
        <v>OPIc(영어)</v>
      </c>
      <c r="I100" s="4" t="s">
        <v>455</v>
      </c>
      <c r="J100" s="4" t="s">
        <v>455</v>
      </c>
      <c r="K100" s="4" t="s">
        <v>3974</v>
      </c>
      <c r="L100" s="34">
        <v>45550</v>
      </c>
      <c r="M100" s="4" t="s">
        <v>10556</v>
      </c>
      <c r="O100" s="4">
        <v>1</v>
      </c>
      <c r="P100" s="4"/>
      <c r="Q100" s="4">
        <f>IF(O100=1,IF(H100="TOEIC",VLOOKUP(VALUE(J100),관리용data!J:K,2,1),IF(H100="TOEFL(IBT)",VLOOKUP(VALUE(J100),관리용data!M:N,2,1),IF(H100="NEW TEPS",VLOOKUP(VALUE(J100),관리용data!P:Q,2,1),IF(H100="G-telp(Level 2)",VLOOKUP(VALUE(J100),관리용data!S:T,2,1),IF(H100="toeic speaking test",VLOOKUP(J100,관리용data!V:W,2,0),IF(H100="opic(영어)",VLOOKUP(J100,관리용data!Y:Z,2,0),0)))))),0)</f>
        <v>10</v>
      </c>
    </row>
    <row r="101" spans="1:17" ht="39.950000000000003" customHeight="1" x14ac:dyDescent="0.3">
      <c r="A101" s="4">
        <f t="shared" si="2"/>
        <v>100</v>
      </c>
      <c r="B101" s="4" t="s">
        <v>10607</v>
      </c>
      <c r="C101" s="4" t="s">
        <v>10608</v>
      </c>
      <c r="D101" s="4" t="s">
        <v>529</v>
      </c>
      <c r="E101" s="4" t="s">
        <v>530</v>
      </c>
      <c r="F101" s="4">
        <f t="shared" si="3"/>
        <v>1</v>
      </c>
      <c r="G101" s="4" t="s">
        <v>11697</v>
      </c>
      <c r="H101" s="4" t="str">
        <f>VLOOKUP(G101,관리용data!F:G,2,0)</f>
        <v>기재 어학 없음</v>
      </c>
      <c r="I101" s="4" t="s">
        <v>277</v>
      </c>
      <c r="J101" s="4" t="s">
        <v>277</v>
      </c>
      <c r="K101" s="4" t="s">
        <v>277</v>
      </c>
      <c r="L101" s="4" t="s">
        <v>277</v>
      </c>
      <c r="M101" s="4" t="s">
        <v>277</v>
      </c>
      <c r="N101" s="5"/>
      <c r="O101" s="4">
        <v>0</v>
      </c>
      <c r="P101" s="4"/>
      <c r="Q101" s="4">
        <f>IF(O101=1,IF(H101="TOEIC",VLOOKUP(VALUE(J101),관리용data!J:K,2,1),IF(H101="TOEFL(IBT)",VLOOKUP(VALUE(J101),관리용data!M:N,2,1),IF(H101="NEW TEPS",VLOOKUP(VALUE(J101),관리용data!P:Q,2,1),IF(H101="G-telp(Level 2)",VLOOKUP(VALUE(J101),관리용data!S:T,2,1),IF(H101="toeic speaking test",VLOOKUP(J101,관리용data!V:W,2,0),IF(H101="opic(영어)",VLOOKUP(J101,관리용data!Y:Z,2,0),0)))))),0)</f>
        <v>0</v>
      </c>
    </row>
    <row r="102" spans="1:17" ht="39.950000000000003" customHeight="1" x14ac:dyDescent="0.3">
      <c r="A102" s="4">
        <f t="shared" si="2"/>
        <v>101</v>
      </c>
      <c r="B102" s="4" t="s">
        <v>10613</v>
      </c>
      <c r="C102" s="4" t="s">
        <v>10614</v>
      </c>
      <c r="D102" s="4" t="s">
        <v>529</v>
      </c>
      <c r="E102" s="4" t="s">
        <v>530</v>
      </c>
      <c r="F102" s="4">
        <f t="shared" si="3"/>
        <v>1</v>
      </c>
      <c r="G102" s="4" t="s">
        <v>537</v>
      </c>
      <c r="H102" s="4" t="str">
        <f>VLOOKUP(G102,관리용data!F:G,2,0)</f>
        <v>TOEIC</v>
      </c>
      <c r="I102" s="4" t="s">
        <v>2627</v>
      </c>
      <c r="J102" s="4" t="s">
        <v>2627</v>
      </c>
      <c r="K102" s="4" t="s">
        <v>8289</v>
      </c>
      <c r="L102" s="34">
        <v>45788</v>
      </c>
      <c r="M102" s="4" t="s">
        <v>10619</v>
      </c>
      <c r="O102" s="4">
        <v>1</v>
      </c>
      <c r="P102" s="4"/>
      <c r="Q102" s="4">
        <f>IF(O102=1,IF(H102="TOEIC",VLOOKUP(VALUE(J102),관리용data!J:K,2,1),IF(H102="TOEFL(IBT)",VLOOKUP(VALUE(J102),관리용data!M:N,2,1),IF(H102="NEW TEPS",VLOOKUP(VALUE(J102),관리용data!P:Q,2,1),IF(H102="G-telp(Level 2)",VLOOKUP(VALUE(J102),관리용data!S:T,2,1),IF(H102="toeic speaking test",VLOOKUP(J102,관리용data!V:W,2,0),IF(H102="opic(영어)",VLOOKUP(J102,관리용data!Y:Z,2,0),0)))))),0)</f>
        <v>4</v>
      </c>
    </row>
    <row r="103" spans="1:17" ht="39.950000000000003" customHeight="1" x14ac:dyDescent="0.3">
      <c r="A103" s="4">
        <f t="shared" si="2"/>
        <v>102</v>
      </c>
      <c r="B103" s="4" t="s">
        <v>10621</v>
      </c>
      <c r="C103" s="4" t="s">
        <v>10622</v>
      </c>
      <c r="D103" s="4" t="s">
        <v>529</v>
      </c>
      <c r="E103" s="4" t="s">
        <v>530</v>
      </c>
      <c r="F103" s="4">
        <f t="shared" si="3"/>
        <v>1</v>
      </c>
      <c r="G103" s="4" t="s">
        <v>537</v>
      </c>
      <c r="H103" s="4" t="str">
        <f>VLOOKUP(G103,관리용data!F:G,2,0)</f>
        <v>TOEIC</v>
      </c>
      <c r="I103" s="4" t="s">
        <v>4052</v>
      </c>
      <c r="J103" s="4" t="s">
        <v>4052</v>
      </c>
      <c r="K103" s="4" t="s">
        <v>6195</v>
      </c>
      <c r="L103" s="34">
        <v>45459</v>
      </c>
      <c r="M103" s="4" t="s">
        <v>10627</v>
      </c>
      <c r="O103" s="4">
        <v>1</v>
      </c>
      <c r="P103" s="4"/>
      <c r="Q103" s="4">
        <f>IF(O103=1,IF(H103="TOEIC",VLOOKUP(VALUE(J103),관리용data!J:K,2,1),IF(H103="TOEFL(IBT)",VLOOKUP(VALUE(J103),관리용data!M:N,2,1),IF(H103="NEW TEPS",VLOOKUP(VALUE(J103),관리용data!P:Q,2,1),IF(H103="G-telp(Level 2)",VLOOKUP(VALUE(J103),관리용data!S:T,2,1),IF(H103="toeic speaking test",VLOOKUP(J103,관리용data!V:W,2,0),IF(H103="opic(영어)",VLOOKUP(J103,관리용data!Y:Z,2,0),0)))))),0)</f>
        <v>10</v>
      </c>
    </row>
    <row r="104" spans="1:17" ht="39.950000000000003" customHeight="1" x14ac:dyDescent="0.3">
      <c r="A104" s="4">
        <f t="shared" si="2"/>
        <v>103</v>
      </c>
      <c r="B104" s="4" t="s">
        <v>10662</v>
      </c>
      <c r="C104" s="4" t="s">
        <v>10663</v>
      </c>
      <c r="D104" s="4" t="s">
        <v>529</v>
      </c>
      <c r="E104" s="4" t="s">
        <v>530</v>
      </c>
      <c r="F104" s="4">
        <f t="shared" si="3"/>
        <v>1</v>
      </c>
      <c r="G104" s="4" t="s">
        <v>11697</v>
      </c>
      <c r="H104" s="4" t="str">
        <f>VLOOKUP(G104,관리용data!F:G,2,0)</f>
        <v>기재 어학 없음</v>
      </c>
      <c r="I104" s="4" t="s">
        <v>277</v>
      </c>
      <c r="J104" s="4" t="s">
        <v>277</v>
      </c>
      <c r="K104" s="4" t="s">
        <v>277</v>
      </c>
      <c r="L104" s="4" t="s">
        <v>277</v>
      </c>
      <c r="M104" s="4" t="s">
        <v>277</v>
      </c>
      <c r="N104" s="5"/>
      <c r="O104" s="4">
        <v>0</v>
      </c>
      <c r="P104" s="4"/>
      <c r="Q104" s="4">
        <f>IF(O104=1,IF(H104="TOEIC",VLOOKUP(VALUE(J104),관리용data!J:K,2,1),IF(H104="TOEFL(IBT)",VLOOKUP(VALUE(J104),관리용data!M:N,2,1),IF(H104="NEW TEPS",VLOOKUP(VALUE(J104),관리용data!P:Q,2,1),IF(H104="G-telp(Level 2)",VLOOKUP(VALUE(J104),관리용data!S:T,2,1),IF(H104="toeic speaking test",VLOOKUP(J104,관리용data!V:W,2,0),IF(H104="opic(영어)",VLOOKUP(J104,관리용data!Y:Z,2,0),0)))))),0)</f>
        <v>0</v>
      </c>
    </row>
    <row r="105" spans="1:17" ht="39.950000000000003" customHeight="1" x14ac:dyDescent="0.3">
      <c r="A105" s="4">
        <f t="shared" si="2"/>
        <v>104</v>
      </c>
      <c r="B105" s="4" t="s">
        <v>10849</v>
      </c>
      <c r="C105" s="4" t="s">
        <v>10850</v>
      </c>
      <c r="D105" s="4" t="s">
        <v>529</v>
      </c>
      <c r="E105" s="4" t="s">
        <v>530</v>
      </c>
      <c r="F105" s="4">
        <f t="shared" si="3"/>
        <v>1</v>
      </c>
      <c r="G105" s="4" t="s">
        <v>537</v>
      </c>
      <c r="H105" s="4" t="str">
        <f>VLOOKUP(G105,관리용data!F:G,2,0)</f>
        <v>TOEIC</v>
      </c>
      <c r="I105" s="4" t="s">
        <v>2498</v>
      </c>
      <c r="J105" s="4" t="s">
        <v>2498</v>
      </c>
      <c r="K105" s="4" t="s">
        <v>418</v>
      </c>
      <c r="L105" s="34">
        <v>45746</v>
      </c>
      <c r="M105" s="4" t="s">
        <v>10857</v>
      </c>
      <c r="O105" s="4">
        <v>1</v>
      </c>
      <c r="P105" s="4"/>
      <c r="Q105" s="4">
        <f>IF(O105=1,IF(H105="TOEIC",VLOOKUP(VALUE(J105),관리용data!J:K,2,1),IF(H105="TOEFL(IBT)",VLOOKUP(VALUE(J105),관리용data!M:N,2,1),IF(H105="NEW TEPS",VLOOKUP(VALUE(J105),관리용data!P:Q,2,1),IF(H105="G-telp(Level 2)",VLOOKUP(VALUE(J105),관리용data!S:T,2,1),IF(H105="toeic speaking test",VLOOKUP(J105,관리용data!V:W,2,0),IF(H105="opic(영어)",VLOOKUP(J105,관리용data!Y:Z,2,0),0)))))),0)</f>
        <v>4</v>
      </c>
    </row>
    <row r="106" spans="1:17" ht="39.950000000000003" customHeight="1" x14ac:dyDescent="0.3">
      <c r="A106" s="4">
        <f t="shared" si="2"/>
        <v>105</v>
      </c>
      <c r="B106" s="4" t="s">
        <v>11001</v>
      </c>
      <c r="C106" s="4" t="s">
        <v>11002</v>
      </c>
      <c r="D106" s="4" t="s">
        <v>529</v>
      </c>
      <c r="E106" s="4" t="s">
        <v>530</v>
      </c>
      <c r="F106" s="4">
        <f t="shared" si="3"/>
        <v>1</v>
      </c>
      <c r="G106" s="4" t="s">
        <v>537</v>
      </c>
      <c r="H106" s="4" t="str">
        <f>VLOOKUP(G106,관리용data!F:G,2,0)</f>
        <v>TOEIC</v>
      </c>
      <c r="I106" s="4" t="s">
        <v>828</v>
      </c>
      <c r="J106" s="4" t="s">
        <v>828</v>
      </c>
      <c r="K106" s="4" t="s">
        <v>3638</v>
      </c>
      <c r="L106" s="34">
        <v>45409</v>
      </c>
      <c r="M106" s="4" t="s">
        <v>11007</v>
      </c>
      <c r="O106" s="4">
        <v>1</v>
      </c>
      <c r="P106" s="4"/>
      <c r="Q106" s="4">
        <f>IF(O106=1,IF(H106="TOEIC",VLOOKUP(VALUE(J106),관리용data!J:K,2,1),IF(H106="TOEFL(IBT)",VLOOKUP(VALUE(J106),관리용data!M:N,2,1),IF(H106="NEW TEPS",VLOOKUP(VALUE(J106),관리용data!P:Q,2,1),IF(H106="G-telp(Level 2)",VLOOKUP(VALUE(J106),관리용data!S:T,2,1),IF(H106="toeic speaking test",VLOOKUP(J106,관리용data!V:W,2,0),IF(H106="opic(영어)",VLOOKUP(J106,관리용data!Y:Z,2,0),0)))))),0)</f>
        <v>8</v>
      </c>
    </row>
    <row r="107" spans="1:17" ht="39.950000000000003" customHeight="1" x14ac:dyDescent="0.3">
      <c r="A107" s="4">
        <f t="shared" si="2"/>
        <v>106</v>
      </c>
      <c r="B107" s="4" t="s">
        <v>11019</v>
      </c>
      <c r="C107" s="4" t="s">
        <v>11020</v>
      </c>
      <c r="D107" s="4" t="s">
        <v>529</v>
      </c>
      <c r="E107" s="4" t="s">
        <v>530</v>
      </c>
      <c r="F107" s="4">
        <f t="shared" si="3"/>
        <v>1</v>
      </c>
      <c r="G107" s="4" t="s">
        <v>4126</v>
      </c>
      <c r="H107" s="4" t="str">
        <f>VLOOKUP(G107,관리용data!F:G,2,0)</f>
        <v>G-telp(Level 2)</v>
      </c>
      <c r="I107" s="4" t="s">
        <v>11025</v>
      </c>
      <c r="J107" s="4">
        <v>69</v>
      </c>
      <c r="K107" s="4" t="s">
        <v>3379</v>
      </c>
      <c r="L107" s="34">
        <v>44878</v>
      </c>
      <c r="M107" s="4" t="s">
        <v>11026</v>
      </c>
      <c r="O107" s="4">
        <v>1</v>
      </c>
      <c r="P107" s="4"/>
      <c r="Q107" s="4">
        <f>IF(O107=1,IF(H107="TOEIC",VLOOKUP(VALUE(J107),관리용data!J:K,2,1),IF(H107="TOEFL(IBT)",VLOOKUP(VALUE(J107),관리용data!M:N,2,1),IF(H107="NEW TEPS",VLOOKUP(VALUE(J107),관리용data!P:Q,2,1),IF(H107="G-telp(Level 2)",VLOOKUP(VALUE(J107),관리용data!S:T,2,1),IF(H107="toeic speaking test",VLOOKUP(J107,관리용data!V:W,2,0),IF(H107="opic(영어)",VLOOKUP(J107,관리용data!Y:Z,2,0),0)))))),0)</f>
        <v>4</v>
      </c>
    </row>
    <row r="108" spans="1:17" ht="39.950000000000003" customHeight="1" x14ac:dyDescent="0.3">
      <c r="A108" s="4">
        <f t="shared" si="2"/>
        <v>107</v>
      </c>
      <c r="B108" s="4" t="s">
        <v>11101</v>
      </c>
      <c r="C108" s="4" t="s">
        <v>11102</v>
      </c>
      <c r="D108" s="4" t="s">
        <v>529</v>
      </c>
      <c r="E108" s="4" t="s">
        <v>530</v>
      </c>
      <c r="F108" s="4">
        <f t="shared" si="3"/>
        <v>1</v>
      </c>
      <c r="G108" s="4" t="s">
        <v>537</v>
      </c>
      <c r="H108" s="4" t="str">
        <f>VLOOKUP(G108,관리용data!F:G,2,0)</f>
        <v>TOEIC</v>
      </c>
      <c r="I108" s="4" t="s">
        <v>4269</v>
      </c>
      <c r="J108" s="4" t="s">
        <v>4269</v>
      </c>
      <c r="K108" s="4" t="s">
        <v>8814</v>
      </c>
      <c r="L108" s="34">
        <v>45367</v>
      </c>
      <c r="M108" s="4" t="s">
        <v>11107</v>
      </c>
      <c r="O108" s="4">
        <v>1</v>
      </c>
      <c r="P108" s="4"/>
      <c r="Q108" s="4">
        <f>IF(O108=1,IF(H108="TOEIC",VLOOKUP(VALUE(J108),관리용data!J:K,2,1),IF(H108="TOEFL(IBT)",VLOOKUP(VALUE(J108),관리용data!M:N,2,1),IF(H108="NEW TEPS",VLOOKUP(VALUE(J108),관리용data!P:Q,2,1),IF(H108="G-telp(Level 2)",VLOOKUP(VALUE(J108),관리용data!S:T,2,1),IF(H108="toeic speaking test",VLOOKUP(J108,관리용data!V:W,2,0),IF(H108="opic(영어)",VLOOKUP(J108,관리용data!Y:Z,2,0),0)))))),0)</f>
        <v>4</v>
      </c>
    </row>
    <row r="109" spans="1:17" ht="39.950000000000003" customHeight="1" x14ac:dyDescent="0.3">
      <c r="A109" s="4">
        <f t="shared" si="2"/>
        <v>108</v>
      </c>
      <c r="B109" s="4" t="s">
        <v>11119</v>
      </c>
      <c r="C109" s="4" t="s">
        <v>11120</v>
      </c>
      <c r="D109" s="4" t="s">
        <v>529</v>
      </c>
      <c r="E109" s="4" t="s">
        <v>530</v>
      </c>
      <c r="F109" s="4">
        <f t="shared" si="3"/>
        <v>1</v>
      </c>
      <c r="G109" s="4" t="s">
        <v>2266</v>
      </c>
      <c r="H109" s="4" t="str">
        <f>VLOOKUP(G109,관리용data!F:G,2,0)</f>
        <v>OPIc(영어)</v>
      </c>
      <c r="I109" s="4" t="s">
        <v>455</v>
      </c>
      <c r="J109" s="4" t="s">
        <v>455</v>
      </c>
      <c r="K109" s="4" t="s">
        <v>11125</v>
      </c>
      <c r="L109" s="34">
        <v>44563</v>
      </c>
      <c r="M109" s="4" t="s">
        <v>11126</v>
      </c>
      <c r="O109" s="4">
        <v>1</v>
      </c>
      <c r="P109" s="4"/>
      <c r="Q109" s="4">
        <f>IF(O109=1,IF(H109="TOEIC",VLOOKUP(VALUE(J109),관리용data!J:K,2,1),IF(H109="TOEFL(IBT)",VLOOKUP(VALUE(J109),관리용data!M:N,2,1),IF(H109="NEW TEPS",VLOOKUP(VALUE(J109),관리용data!P:Q,2,1),IF(H109="G-telp(Level 2)",VLOOKUP(VALUE(J109),관리용data!S:T,2,1),IF(H109="toeic speaking test",VLOOKUP(J109,관리용data!V:W,2,0),IF(H109="opic(영어)",VLOOKUP(J109,관리용data!Y:Z,2,0),0)))))),0)</f>
        <v>10</v>
      </c>
    </row>
    <row r="110" spans="1:17" ht="39.950000000000003" customHeight="1" x14ac:dyDescent="0.3">
      <c r="A110" s="4">
        <f t="shared" si="2"/>
        <v>109</v>
      </c>
      <c r="B110" s="4" t="s">
        <v>11194</v>
      </c>
      <c r="C110" s="4" t="s">
        <v>11195</v>
      </c>
      <c r="D110" s="4" t="s">
        <v>529</v>
      </c>
      <c r="E110" s="4" t="s">
        <v>530</v>
      </c>
      <c r="F110" s="4">
        <f t="shared" si="3"/>
        <v>1</v>
      </c>
      <c r="G110" s="4" t="s">
        <v>797</v>
      </c>
      <c r="H110" s="4" t="str">
        <f>VLOOKUP(G110,관리용data!F:G,2,0)</f>
        <v>TOEIC</v>
      </c>
      <c r="I110" s="4" t="s">
        <v>2120</v>
      </c>
      <c r="J110" s="4" t="s">
        <v>2120</v>
      </c>
      <c r="K110" s="4" t="s">
        <v>11199</v>
      </c>
      <c r="L110" s="34">
        <v>44752</v>
      </c>
      <c r="M110" s="4" t="s">
        <v>11200</v>
      </c>
      <c r="O110" s="4">
        <v>1</v>
      </c>
      <c r="P110" s="4"/>
      <c r="Q110" s="4">
        <f>IF(O110=1,IF(H110="TOEIC",VLOOKUP(VALUE(J110),관리용data!J:K,2,1),IF(H110="TOEFL(IBT)",VLOOKUP(VALUE(J110),관리용data!M:N,2,1),IF(H110="NEW TEPS",VLOOKUP(VALUE(J110),관리용data!P:Q,2,1),IF(H110="G-telp(Level 2)",VLOOKUP(VALUE(J110),관리용data!S:T,2,1),IF(H110="toeic speaking test",VLOOKUP(J110,관리용data!V:W,2,0),IF(H110="opic(영어)",VLOOKUP(J110,관리용data!Y:Z,2,0),0)))))),0)</f>
        <v>10</v>
      </c>
    </row>
    <row r="111" spans="1:17" ht="39.950000000000003" customHeight="1" x14ac:dyDescent="0.3">
      <c r="A111" s="4">
        <f t="shared" si="2"/>
        <v>110</v>
      </c>
      <c r="B111" s="4" t="s">
        <v>11416</v>
      </c>
      <c r="C111" s="4" t="s">
        <v>11417</v>
      </c>
      <c r="D111" s="4" t="s">
        <v>529</v>
      </c>
      <c r="E111" s="4" t="s">
        <v>530</v>
      </c>
      <c r="F111" s="4">
        <f t="shared" si="3"/>
        <v>1</v>
      </c>
      <c r="G111" s="4" t="s">
        <v>11697</v>
      </c>
      <c r="H111" s="4" t="str">
        <f>VLOOKUP(G111,관리용data!F:G,2,0)</f>
        <v>기재 어학 없음</v>
      </c>
      <c r="I111" s="4" t="s">
        <v>277</v>
      </c>
      <c r="J111" s="4" t="s">
        <v>277</v>
      </c>
      <c r="K111" s="4" t="s">
        <v>277</v>
      </c>
      <c r="L111" s="4" t="s">
        <v>277</v>
      </c>
      <c r="M111" s="4" t="s">
        <v>277</v>
      </c>
      <c r="N111" s="5"/>
      <c r="O111" s="4">
        <v>0</v>
      </c>
      <c r="P111" s="4"/>
      <c r="Q111" s="4">
        <f>IF(O111=1,IF(H111="TOEIC",VLOOKUP(VALUE(J111),관리용data!J:K,2,1),IF(H111="TOEFL(IBT)",VLOOKUP(VALUE(J111),관리용data!M:N,2,1),IF(H111="NEW TEPS",VLOOKUP(VALUE(J111),관리용data!P:Q,2,1),IF(H111="G-telp(Level 2)",VLOOKUP(VALUE(J111),관리용data!S:T,2,1),IF(H111="toeic speaking test",VLOOKUP(J111,관리용data!V:W,2,0),IF(H111="opic(영어)",VLOOKUP(J111,관리용data!Y:Z,2,0),0)))))),0)</f>
        <v>0</v>
      </c>
    </row>
    <row r="112" spans="1:17" ht="39.950000000000003" customHeight="1" x14ac:dyDescent="0.3">
      <c r="A112" s="4">
        <f t="shared" si="2"/>
        <v>111</v>
      </c>
      <c r="B112" s="4" t="s">
        <v>11433</v>
      </c>
      <c r="C112" s="4" t="s">
        <v>11434</v>
      </c>
      <c r="D112" s="4" t="s">
        <v>529</v>
      </c>
      <c r="E112" s="4" t="s">
        <v>530</v>
      </c>
      <c r="F112" s="4">
        <f t="shared" si="3"/>
        <v>1</v>
      </c>
      <c r="G112" s="4" t="s">
        <v>537</v>
      </c>
      <c r="H112" s="4" t="str">
        <f>VLOOKUP(G112,관리용data!F:G,2,0)</f>
        <v>TOEIC</v>
      </c>
      <c r="I112" s="4" t="s">
        <v>1812</v>
      </c>
      <c r="J112" s="4" t="s">
        <v>1812</v>
      </c>
      <c r="K112" s="4" t="s">
        <v>3292</v>
      </c>
      <c r="L112" s="34">
        <v>45851</v>
      </c>
      <c r="M112" s="4" t="s">
        <v>11439</v>
      </c>
      <c r="O112" s="4">
        <v>1</v>
      </c>
      <c r="P112" s="4"/>
      <c r="Q112" s="4">
        <f>IF(O112=1,IF(H112="TOEIC",VLOOKUP(VALUE(J112),관리용data!J:K,2,1),IF(H112="TOEFL(IBT)",VLOOKUP(VALUE(J112),관리용data!M:N,2,1),IF(H112="NEW TEPS",VLOOKUP(VALUE(J112),관리용data!P:Q,2,1),IF(H112="G-telp(Level 2)",VLOOKUP(VALUE(J112),관리용data!S:T,2,1),IF(H112="toeic speaking test",VLOOKUP(J112,관리용data!V:W,2,0),IF(H112="opic(영어)",VLOOKUP(J112,관리용data!Y:Z,2,0),0)))))),0)</f>
        <v>10</v>
      </c>
    </row>
    <row r="113" spans="1:17" ht="39.950000000000003" customHeight="1" x14ac:dyDescent="0.3">
      <c r="A113" s="4">
        <f t="shared" si="2"/>
        <v>112</v>
      </c>
      <c r="B113" s="4" t="s">
        <v>11480</v>
      </c>
      <c r="C113" s="4" t="s">
        <v>11481</v>
      </c>
      <c r="D113" s="4" t="s">
        <v>529</v>
      </c>
      <c r="E113" s="4" t="s">
        <v>530</v>
      </c>
      <c r="F113" s="4">
        <f t="shared" si="3"/>
        <v>1</v>
      </c>
      <c r="G113" s="4" t="s">
        <v>362</v>
      </c>
      <c r="H113" s="4" t="str">
        <f>VLOOKUP(G113,관리용data!F:G,2,0)</f>
        <v>Toeic Speaking test</v>
      </c>
      <c r="I113" s="4" t="s">
        <v>708</v>
      </c>
      <c r="J113" s="4" t="s">
        <v>708</v>
      </c>
      <c r="K113" s="4" t="s">
        <v>11486</v>
      </c>
      <c r="L113" s="34">
        <v>45780</v>
      </c>
      <c r="M113" s="4" t="s">
        <v>11487</v>
      </c>
      <c r="O113" s="4">
        <v>1</v>
      </c>
      <c r="P113" s="4"/>
      <c r="Q113" s="4">
        <f>IF(O113=1,IF(H113="TOEIC",VLOOKUP(VALUE(J113),관리용data!J:K,2,1),IF(H113="TOEFL(IBT)",VLOOKUP(VALUE(J113),관리용data!M:N,2,1),IF(H113="NEW TEPS",VLOOKUP(VALUE(J113),관리용data!P:Q,2,1),IF(H113="G-telp(Level 2)",VLOOKUP(VALUE(J113),관리용data!S:T,2,1),IF(H113="toeic speaking test",VLOOKUP(J113,관리용data!V:W,2,0),IF(H113="opic(영어)",VLOOKUP(J113,관리용data!Y:Z,2,0),0)))))),0)</f>
        <v>10</v>
      </c>
    </row>
    <row r="114" spans="1:17" ht="39.950000000000003" customHeight="1" x14ac:dyDescent="0.3">
      <c r="A114" s="4">
        <f t="shared" si="2"/>
        <v>113</v>
      </c>
      <c r="B114" s="4" t="s">
        <v>11491</v>
      </c>
      <c r="C114" s="4" t="s">
        <v>11492</v>
      </c>
      <c r="D114" s="4" t="s">
        <v>529</v>
      </c>
      <c r="E114" s="4" t="s">
        <v>530</v>
      </c>
      <c r="F114" s="4">
        <f t="shared" si="3"/>
        <v>1</v>
      </c>
      <c r="G114" s="4" t="s">
        <v>362</v>
      </c>
      <c r="H114" s="4" t="str">
        <f>VLOOKUP(G114,관리용data!F:G,2,0)</f>
        <v>Toeic Speaking test</v>
      </c>
      <c r="I114" s="4" t="s">
        <v>708</v>
      </c>
      <c r="J114" s="4" t="s">
        <v>708</v>
      </c>
      <c r="K114" s="4" t="s">
        <v>610</v>
      </c>
      <c r="L114" s="34">
        <v>45542</v>
      </c>
      <c r="M114" s="4" t="s">
        <v>11497</v>
      </c>
      <c r="O114" s="4">
        <v>1</v>
      </c>
      <c r="P114" s="4"/>
      <c r="Q114" s="4">
        <f>IF(O114=1,IF(H114="TOEIC",VLOOKUP(VALUE(J114),관리용data!J:K,2,1),IF(H114="TOEFL(IBT)",VLOOKUP(VALUE(J114),관리용data!M:N,2,1),IF(H114="NEW TEPS",VLOOKUP(VALUE(J114),관리용data!P:Q,2,1),IF(H114="G-telp(Level 2)",VLOOKUP(VALUE(J114),관리용data!S:T,2,1),IF(H114="toeic speaking test",VLOOKUP(J114,관리용data!V:W,2,0),IF(H114="opic(영어)",VLOOKUP(J114,관리용data!Y:Z,2,0),0)))))),0)</f>
        <v>10</v>
      </c>
    </row>
    <row r="115" spans="1:17" ht="39.950000000000003" customHeight="1" x14ac:dyDescent="0.3">
      <c r="A115" s="4">
        <f t="shared" si="2"/>
        <v>114</v>
      </c>
      <c r="B115" s="4" t="s">
        <v>11532</v>
      </c>
      <c r="C115" s="4" t="s">
        <v>11533</v>
      </c>
      <c r="D115" s="4" t="s">
        <v>529</v>
      </c>
      <c r="E115" s="4" t="s">
        <v>530</v>
      </c>
      <c r="F115" s="4">
        <f t="shared" si="3"/>
        <v>1</v>
      </c>
      <c r="G115" s="4" t="s">
        <v>537</v>
      </c>
      <c r="H115" s="4" t="str">
        <f>VLOOKUP(G115,관리용data!F:G,2,0)</f>
        <v>TOEIC</v>
      </c>
      <c r="I115" s="4" t="s">
        <v>8078</v>
      </c>
      <c r="J115" s="4" t="s">
        <v>8078</v>
      </c>
      <c r="K115" s="4" t="s">
        <v>3485</v>
      </c>
      <c r="L115" s="34">
        <v>45213</v>
      </c>
      <c r="M115" s="4" t="s">
        <v>11538</v>
      </c>
      <c r="O115" s="4">
        <v>0</v>
      </c>
      <c r="P115" s="4" t="s">
        <v>11699</v>
      </c>
      <c r="Q115" s="4">
        <f>IF(O115=1,IF(H115="TOEIC",VLOOKUP(VALUE(J115),관리용data!J:K,2,1),IF(H115="TOEFL(IBT)",VLOOKUP(VALUE(J115),관리용data!M:N,2,1),IF(H115="NEW TEPS",VLOOKUP(VALUE(J115),관리용data!P:Q,2,1),IF(H115="G-telp(Level 2)",VLOOKUP(VALUE(J115),관리용data!S:T,2,1),IF(H115="toeic speaking test",VLOOKUP(J115,관리용data!V:W,2,0),IF(H115="opic(영어)",VLOOKUP(J115,관리용data!Y:Z,2,0),0)))))),0)</f>
        <v>0</v>
      </c>
    </row>
    <row r="116" spans="1:17" ht="39.950000000000003" customHeight="1" x14ac:dyDescent="0.3">
      <c r="A116" s="4">
        <f t="shared" si="2"/>
        <v>115</v>
      </c>
      <c r="B116" s="4" t="s">
        <v>11571</v>
      </c>
      <c r="C116" s="4" t="s">
        <v>11572</v>
      </c>
      <c r="D116" s="4" t="s">
        <v>529</v>
      </c>
      <c r="E116" s="4" t="s">
        <v>530</v>
      </c>
      <c r="F116" s="4">
        <f t="shared" si="3"/>
        <v>1</v>
      </c>
      <c r="G116" s="4" t="s">
        <v>537</v>
      </c>
      <c r="H116" s="4" t="str">
        <f>VLOOKUP(G116,관리용data!F:G,2,0)</f>
        <v>TOEIC</v>
      </c>
      <c r="I116" s="4" t="s">
        <v>1794</v>
      </c>
      <c r="J116" s="4" t="s">
        <v>1794</v>
      </c>
      <c r="K116" s="4" t="s">
        <v>539</v>
      </c>
      <c r="L116" s="34">
        <v>45669</v>
      </c>
      <c r="M116" s="4" t="s">
        <v>11577</v>
      </c>
      <c r="O116" s="4">
        <v>1</v>
      </c>
      <c r="P116" s="4"/>
      <c r="Q116" s="4">
        <f>IF(O116=1,IF(H116="TOEIC",VLOOKUP(VALUE(J116),관리용data!J:K,2,1),IF(H116="TOEFL(IBT)",VLOOKUP(VALUE(J116),관리용data!M:N,2,1),IF(H116="NEW TEPS",VLOOKUP(VALUE(J116),관리용data!P:Q,2,1),IF(H116="G-telp(Level 2)",VLOOKUP(VALUE(J116),관리용data!S:T,2,1),IF(H116="toeic speaking test",VLOOKUP(J116,관리용data!V:W,2,0),IF(H116="opic(영어)",VLOOKUP(J116,관리용data!Y:Z,2,0),0)))))),0)</f>
        <v>10</v>
      </c>
    </row>
    <row r="117" spans="1:17" ht="39.950000000000003" customHeight="1" x14ac:dyDescent="0.3">
      <c r="A117" s="4">
        <f t="shared" si="2"/>
        <v>116</v>
      </c>
      <c r="B117" s="4" t="s">
        <v>552</v>
      </c>
      <c r="C117" s="4" t="s">
        <v>553</v>
      </c>
      <c r="D117" s="4" t="s">
        <v>554</v>
      </c>
      <c r="E117" s="4" t="s">
        <v>555</v>
      </c>
      <c r="F117" s="4">
        <f t="shared" si="3"/>
        <v>1</v>
      </c>
      <c r="G117" s="4" t="s">
        <v>11697</v>
      </c>
      <c r="H117" s="4" t="str">
        <f>VLOOKUP(G117,관리용data!F:G,2,0)</f>
        <v>기재 어학 없음</v>
      </c>
      <c r="I117" s="4" t="s">
        <v>277</v>
      </c>
      <c r="J117" s="4" t="s">
        <v>277</v>
      </c>
      <c r="K117" s="4" t="s">
        <v>277</v>
      </c>
      <c r="L117" s="4" t="s">
        <v>277</v>
      </c>
      <c r="M117" s="4" t="s">
        <v>277</v>
      </c>
      <c r="N117" s="5"/>
      <c r="O117" s="4">
        <v>0</v>
      </c>
      <c r="P117" s="4"/>
      <c r="Q117" s="4">
        <f>IF(O117=1,IF(H117="TOEIC",VLOOKUP(VALUE(J117),관리용data!J:K,2,1),IF(H117="TOEFL(IBT)",VLOOKUP(VALUE(J117),관리용data!M:N,2,1),IF(H117="NEW TEPS",VLOOKUP(VALUE(J117),관리용data!P:Q,2,1),IF(H117="G-telp(Level 2)",VLOOKUP(VALUE(J117),관리용data!S:T,2,1),IF(H117="toeic speaking test",VLOOKUP(J117,관리용data!V:W,2,0),IF(H117="opic(영어)",VLOOKUP(J117,관리용data!Y:Z,2,0),0)))))),0)</f>
        <v>0</v>
      </c>
    </row>
    <row r="118" spans="1:17" ht="39.950000000000003" customHeight="1" x14ac:dyDescent="0.3">
      <c r="A118" s="4">
        <f t="shared" si="2"/>
        <v>117</v>
      </c>
      <c r="B118" s="4" t="s">
        <v>632</v>
      </c>
      <c r="C118" s="4" t="s">
        <v>633</v>
      </c>
      <c r="D118" s="4" t="s">
        <v>554</v>
      </c>
      <c r="E118" s="4" t="s">
        <v>555</v>
      </c>
      <c r="F118" s="4">
        <f t="shared" si="3"/>
        <v>1</v>
      </c>
      <c r="G118" s="4" t="s">
        <v>362</v>
      </c>
      <c r="H118" s="4" t="str">
        <f>VLOOKUP(G118,관리용data!F:G,2,0)</f>
        <v>Toeic Speaking test</v>
      </c>
      <c r="I118" s="4" t="s">
        <v>455</v>
      </c>
      <c r="J118" s="4" t="s">
        <v>455</v>
      </c>
      <c r="K118" s="4" t="s">
        <v>641</v>
      </c>
      <c r="L118" s="34">
        <v>45334</v>
      </c>
      <c r="M118" s="4" t="s">
        <v>642</v>
      </c>
      <c r="O118" s="4">
        <v>1</v>
      </c>
      <c r="P118" s="4"/>
      <c r="Q118" s="4">
        <f>IF(O118=1,IF(H118="TOEIC",VLOOKUP(VALUE(J118),관리용data!J:K,2,1),IF(H118="TOEFL(IBT)",VLOOKUP(VALUE(J118),관리용data!M:N,2,1),IF(H118="NEW TEPS",VLOOKUP(VALUE(J118),관리용data!P:Q,2,1),IF(H118="G-telp(Level 2)",VLOOKUP(VALUE(J118),관리용data!S:T,2,1),IF(H118="toeic speaking test",VLOOKUP(J118,관리용data!V:W,2,0),IF(H118="opic(영어)",VLOOKUP(J118,관리용data!Y:Z,2,0),0)))))),0)</f>
        <v>6</v>
      </c>
    </row>
    <row r="119" spans="1:17" ht="39.950000000000003" customHeight="1" x14ac:dyDescent="0.3">
      <c r="A119" s="4">
        <f t="shared" si="2"/>
        <v>118</v>
      </c>
      <c r="B119" s="4" t="s">
        <v>787</v>
      </c>
      <c r="C119" s="4" t="s">
        <v>788</v>
      </c>
      <c r="D119" s="4" t="s">
        <v>554</v>
      </c>
      <c r="E119" s="4" t="s">
        <v>555</v>
      </c>
      <c r="F119" s="4">
        <f t="shared" si="3"/>
        <v>1</v>
      </c>
      <c r="G119" s="4" t="s">
        <v>797</v>
      </c>
      <c r="H119" s="4" t="str">
        <f>VLOOKUP(G119,관리용data!F:G,2,0)</f>
        <v>TOEIC</v>
      </c>
      <c r="I119" s="4" t="s">
        <v>798</v>
      </c>
      <c r="J119" s="4" t="s">
        <v>798</v>
      </c>
      <c r="K119" s="4" t="s">
        <v>799</v>
      </c>
      <c r="L119" s="34">
        <v>44535</v>
      </c>
      <c r="M119" s="4" t="s">
        <v>800</v>
      </c>
      <c r="O119" s="4">
        <v>1</v>
      </c>
      <c r="P119" s="4"/>
      <c r="Q119" s="4">
        <f>IF(O119=1,IF(H119="TOEIC",VLOOKUP(VALUE(J119),관리용data!J:K,2,1),IF(H119="TOEFL(IBT)",VLOOKUP(VALUE(J119),관리용data!M:N,2,1),IF(H119="NEW TEPS",VLOOKUP(VALUE(J119),관리용data!P:Q,2,1),IF(H119="G-telp(Level 2)",VLOOKUP(VALUE(J119),관리용data!S:T,2,1),IF(H119="toeic speaking test",VLOOKUP(J119,관리용data!V:W,2,0),IF(H119="opic(영어)",VLOOKUP(J119,관리용data!Y:Z,2,0),0)))))),0)</f>
        <v>8</v>
      </c>
    </row>
    <row r="120" spans="1:17" ht="39.950000000000003" customHeight="1" x14ac:dyDescent="0.3">
      <c r="A120" s="4">
        <f t="shared" si="2"/>
        <v>119</v>
      </c>
      <c r="B120" s="4" t="s">
        <v>1524</v>
      </c>
      <c r="C120" s="4" t="s">
        <v>1525</v>
      </c>
      <c r="D120" s="4" t="s">
        <v>554</v>
      </c>
      <c r="E120" s="4" t="s">
        <v>555</v>
      </c>
      <c r="F120" s="4">
        <f t="shared" si="3"/>
        <v>1</v>
      </c>
      <c r="G120" s="4" t="s">
        <v>11697</v>
      </c>
      <c r="H120" s="4" t="str">
        <f>VLOOKUP(G120,관리용data!F:G,2,0)</f>
        <v>기재 어학 없음</v>
      </c>
      <c r="I120" s="4" t="s">
        <v>277</v>
      </c>
      <c r="J120" s="4" t="s">
        <v>277</v>
      </c>
      <c r="K120" s="4" t="s">
        <v>277</v>
      </c>
      <c r="L120" s="4" t="s">
        <v>277</v>
      </c>
      <c r="M120" s="4" t="s">
        <v>277</v>
      </c>
      <c r="N120" s="5"/>
      <c r="O120" s="4">
        <v>0</v>
      </c>
      <c r="P120" s="4"/>
      <c r="Q120" s="4">
        <f>IF(O120=1,IF(H120="TOEIC",VLOOKUP(VALUE(J120),관리용data!J:K,2,1),IF(H120="TOEFL(IBT)",VLOOKUP(VALUE(J120),관리용data!M:N,2,1),IF(H120="NEW TEPS",VLOOKUP(VALUE(J120),관리용data!P:Q,2,1),IF(H120="G-telp(Level 2)",VLOOKUP(VALUE(J120),관리용data!S:T,2,1),IF(H120="toeic speaking test",VLOOKUP(J120,관리용data!V:W,2,0),IF(H120="opic(영어)",VLOOKUP(J120,관리용data!Y:Z,2,0),0)))))),0)</f>
        <v>0</v>
      </c>
    </row>
    <row r="121" spans="1:17" ht="39.950000000000003" customHeight="1" x14ac:dyDescent="0.3">
      <c r="A121" s="4">
        <f t="shared" si="2"/>
        <v>120</v>
      </c>
      <c r="B121" s="4" t="s">
        <v>11701</v>
      </c>
      <c r="C121" s="4" t="s">
        <v>1543</v>
      </c>
      <c r="D121" s="4" t="s">
        <v>554</v>
      </c>
      <c r="E121" s="4" t="s">
        <v>555</v>
      </c>
      <c r="F121" s="4">
        <f t="shared" si="3"/>
        <v>1</v>
      </c>
      <c r="G121" s="4" t="s">
        <v>362</v>
      </c>
      <c r="H121" s="4" t="str">
        <f>VLOOKUP(G121,관리용data!F:G,2,0)</f>
        <v>Toeic Speaking test</v>
      </c>
      <c r="I121" s="4" t="s">
        <v>1497</v>
      </c>
      <c r="J121" s="4" t="s">
        <v>1497</v>
      </c>
      <c r="K121" s="4" t="s">
        <v>1550</v>
      </c>
      <c r="L121" s="34">
        <v>45200</v>
      </c>
      <c r="M121" s="4" t="s">
        <v>1551</v>
      </c>
      <c r="O121" s="4">
        <v>0</v>
      </c>
      <c r="P121" s="4" t="s">
        <v>11699</v>
      </c>
      <c r="Q121" s="4">
        <f>IF(O121=1,IF(H121="TOEIC",VLOOKUP(VALUE(J121),관리용data!J:K,2,1),IF(H121="TOEFL(IBT)",VLOOKUP(VALUE(J121),관리용data!M:N,2,1),IF(H121="NEW TEPS",VLOOKUP(VALUE(J121),관리용data!P:Q,2,1),IF(H121="G-telp(Level 2)",VLOOKUP(VALUE(J121),관리용data!S:T,2,1),IF(H121="toeic speaking test",VLOOKUP(J121,관리용data!V:W,2,0),IF(H121="opic(영어)",VLOOKUP(J121,관리용data!Y:Z,2,0),0)))))),0)</f>
        <v>0</v>
      </c>
    </row>
    <row r="122" spans="1:17" ht="39.950000000000003" customHeight="1" x14ac:dyDescent="0.3">
      <c r="A122" s="4">
        <f t="shared" si="2"/>
        <v>121</v>
      </c>
      <c r="B122" s="4" t="s">
        <v>1627</v>
      </c>
      <c r="C122" s="4" t="s">
        <v>1628</v>
      </c>
      <c r="D122" s="4" t="s">
        <v>554</v>
      </c>
      <c r="E122" s="4" t="s">
        <v>555</v>
      </c>
      <c r="F122" s="4">
        <f t="shared" si="3"/>
        <v>1</v>
      </c>
      <c r="G122" s="4" t="s">
        <v>537</v>
      </c>
      <c r="H122" s="4" t="str">
        <f>VLOOKUP(G122,관리용data!F:G,2,0)</f>
        <v>TOEIC</v>
      </c>
      <c r="I122" s="4" t="s">
        <v>1030</v>
      </c>
      <c r="J122" s="4" t="s">
        <v>1030</v>
      </c>
      <c r="K122" s="4" t="s">
        <v>539</v>
      </c>
      <c r="L122" s="34">
        <v>45669</v>
      </c>
      <c r="M122" s="4" t="s">
        <v>1636</v>
      </c>
      <c r="O122" s="4">
        <v>1</v>
      </c>
      <c r="P122" s="4"/>
      <c r="Q122" s="4">
        <f>IF(O122=1,IF(H122="TOEIC",VLOOKUP(VALUE(J122),관리용data!J:K,2,1),IF(H122="TOEFL(IBT)",VLOOKUP(VALUE(J122),관리용data!M:N,2,1),IF(H122="NEW TEPS",VLOOKUP(VALUE(J122),관리용data!P:Q,2,1),IF(H122="G-telp(Level 2)",VLOOKUP(VALUE(J122),관리용data!S:T,2,1),IF(H122="toeic speaking test",VLOOKUP(J122,관리용data!V:W,2,0),IF(H122="opic(영어)",VLOOKUP(J122,관리용data!Y:Z,2,0),0)))))),0)</f>
        <v>10</v>
      </c>
    </row>
    <row r="123" spans="1:17" ht="39.950000000000003" customHeight="1" x14ac:dyDescent="0.3">
      <c r="A123" s="4">
        <f t="shared" si="2"/>
        <v>122</v>
      </c>
      <c r="B123" s="4" t="s">
        <v>1785</v>
      </c>
      <c r="C123" s="4" t="s">
        <v>1786</v>
      </c>
      <c r="D123" s="4" t="s">
        <v>554</v>
      </c>
      <c r="E123" s="4" t="s">
        <v>555</v>
      </c>
      <c r="F123" s="4">
        <f t="shared" si="3"/>
        <v>1</v>
      </c>
      <c r="G123" s="4" t="s">
        <v>537</v>
      </c>
      <c r="H123" s="4" t="str">
        <f>VLOOKUP(G123,관리용data!F:G,2,0)</f>
        <v>TOEIC</v>
      </c>
      <c r="I123" s="4" t="s">
        <v>1794</v>
      </c>
      <c r="J123" s="4" t="s">
        <v>1794</v>
      </c>
      <c r="K123" s="4" t="s">
        <v>1795</v>
      </c>
      <c r="L123" s="34">
        <v>45711</v>
      </c>
      <c r="M123" s="4" t="s">
        <v>1796</v>
      </c>
      <c r="O123" s="4">
        <v>1</v>
      </c>
      <c r="P123" s="4"/>
      <c r="Q123" s="4">
        <f>IF(O123=1,IF(H123="TOEIC",VLOOKUP(VALUE(J123),관리용data!J:K,2,1),IF(H123="TOEFL(IBT)",VLOOKUP(VALUE(J123),관리용data!M:N,2,1),IF(H123="NEW TEPS",VLOOKUP(VALUE(J123),관리용data!P:Q,2,1),IF(H123="G-telp(Level 2)",VLOOKUP(VALUE(J123),관리용data!S:T,2,1),IF(H123="toeic speaking test",VLOOKUP(J123,관리용data!V:W,2,0),IF(H123="opic(영어)",VLOOKUP(J123,관리용data!Y:Z,2,0),0)))))),0)</f>
        <v>10</v>
      </c>
    </row>
    <row r="124" spans="1:17" ht="39.950000000000003" customHeight="1" x14ac:dyDescent="0.3">
      <c r="A124" s="4">
        <f t="shared" si="2"/>
        <v>123</v>
      </c>
      <c r="B124" s="4" t="s">
        <v>2437</v>
      </c>
      <c r="C124" s="4" t="s">
        <v>2438</v>
      </c>
      <c r="D124" s="4" t="s">
        <v>554</v>
      </c>
      <c r="E124" s="4" t="s">
        <v>555</v>
      </c>
      <c r="F124" s="4">
        <f t="shared" si="3"/>
        <v>1</v>
      </c>
      <c r="G124" s="4" t="s">
        <v>537</v>
      </c>
      <c r="H124" s="4" t="str">
        <f>VLOOKUP(G124,관리용data!F:G,2,0)</f>
        <v>TOEIC</v>
      </c>
      <c r="I124" s="4" t="s">
        <v>2449</v>
      </c>
      <c r="J124" s="4" t="s">
        <v>2449</v>
      </c>
      <c r="K124" s="4" t="s">
        <v>1829</v>
      </c>
      <c r="L124" s="34">
        <v>45486</v>
      </c>
      <c r="M124" s="4" t="s">
        <v>2450</v>
      </c>
      <c r="O124" s="4">
        <v>1</v>
      </c>
      <c r="P124" s="4"/>
      <c r="Q124" s="4">
        <f>IF(O124=1,IF(H124="TOEIC",VLOOKUP(VALUE(J124),관리용data!J:K,2,1),IF(H124="TOEFL(IBT)",VLOOKUP(VALUE(J124),관리용data!M:N,2,1),IF(H124="NEW TEPS",VLOOKUP(VALUE(J124),관리용data!P:Q,2,1),IF(H124="G-telp(Level 2)",VLOOKUP(VALUE(J124),관리용data!S:T,2,1),IF(H124="toeic speaking test",VLOOKUP(J124,관리용data!V:W,2,0),IF(H124="opic(영어)",VLOOKUP(J124,관리용data!Y:Z,2,0),0)))))),0)</f>
        <v>10</v>
      </c>
    </row>
    <row r="125" spans="1:17" ht="39.950000000000003" customHeight="1" x14ac:dyDescent="0.3">
      <c r="A125" s="4">
        <f t="shared" si="2"/>
        <v>124</v>
      </c>
      <c r="B125" s="4" t="s">
        <v>2467</v>
      </c>
      <c r="C125" s="4" t="s">
        <v>2468</v>
      </c>
      <c r="D125" s="4" t="s">
        <v>554</v>
      </c>
      <c r="E125" s="4" t="s">
        <v>555</v>
      </c>
      <c r="F125" s="4">
        <f t="shared" si="3"/>
        <v>1</v>
      </c>
      <c r="G125" s="4" t="s">
        <v>537</v>
      </c>
      <c r="H125" s="4" t="str">
        <f>VLOOKUP(G125,관리용data!F:G,2,0)</f>
        <v>TOEIC</v>
      </c>
      <c r="I125" s="4" t="s">
        <v>1133</v>
      </c>
      <c r="J125" s="4" t="s">
        <v>1133</v>
      </c>
      <c r="K125" s="4" t="s">
        <v>2475</v>
      </c>
      <c r="L125" s="34">
        <v>45655</v>
      </c>
      <c r="M125" s="4" t="s">
        <v>2476</v>
      </c>
      <c r="O125" s="4">
        <v>1</v>
      </c>
      <c r="P125" s="4"/>
      <c r="Q125" s="4">
        <f>IF(O125=1,IF(H125="TOEIC",VLOOKUP(VALUE(J125),관리용data!J:K,2,1),IF(H125="TOEFL(IBT)",VLOOKUP(VALUE(J125),관리용data!M:N,2,1),IF(H125="NEW TEPS",VLOOKUP(VALUE(J125),관리용data!P:Q,2,1),IF(H125="G-telp(Level 2)",VLOOKUP(VALUE(J125),관리용data!S:T,2,1),IF(H125="toeic speaking test",VLOOKUP(J125,관리용data!V:W,2,0),IF(H125="opic(영어)",VLOOKUP(J125,관리용data!Y:Z,2,0),0)))))),0)</f>
        <v>6</v>
      </c>
    </row>
    <row r="126" spans="1:17" ht="39.950000000000003" customHeight="1" x14ac:dyDescent="0.3">
      <c r="A126" s="4">
        <f t="shared" si="2"/>
        <v>125</v>
      </c>
      <c r="B126" s="4" t="s">
        <v>2929</v>
      </c>
      <c r="C126" s="4" t="s">
        <v>2930</v>
      </c>
      <c r="D126" s="4" t="s">
        <v>554</v>
      </c>
      <c r="E126" s="4" t="s">
        <v>555</v>
      </c>
      <c r="F126" s="4">
        <f t="shared" si="3"/>
        <v>1</v>
      </c>
      <c r="G126" s="4" t="s">
        <v>496</v>
      </c>
      <c r="H126" s="4" t="str">
        <f>VLOOKUP(G126,관리용data!F:G,2,0)</f>
        <v>OPIc(영어)</v>
      </c>
      <c r="I126" s="4" t="s">
        <v>1497</v>
      </c>
      <c r="J126" s="4" t="s">
        <v>1497</v>
      </c>
      <c r="K126" s="4" t="s">
        <v>2936</v>
      </c>
      <c r="L126" s="34">
        <v>45675</v>
      </c>
      <c r="M126" s="4" t="s">
        <v>2937</v>
      </c>
      <c r="O126" s="4">
        <v>1</v>
      </c>
      <c r="P126" s="4"/>
      <c r="Q126" s="4">
        <f>IF(O126=1,IF(H126="TOEIC",VLOOKUP(VALUE(J126),관리용data!J:K,2,1),IF(H126="TOEFL(IBT)",VLOOKUP(VALUE(J126),관리용data!M:N,2,1),IF(H126="NEW TEPS",VLOOKUP(VALUE(J126),관리용data!P:Q,2,1),IF(H126="G-telp(Level 2)",VLOOKUP(VALUE(J126),관리용data!S:T,2,1),IF(H126="toeic speaking test",VLOOKUP(J126,관리용data!V:W,2,0),IF(H126="opic(영어)",VLOOKUP(J126,관리용data!Y:Z,2,0),0)))))),0)</f>
        <v>6</v>
      </c>
    </row>
    <row r="127" spans="1:17" ht="39.950000000000003" customHeight="1" x14ac:dyDescent="0.3">
      <c r="A127" s="4">
        <f t="shared" si="2"/>
        <v>126</v>
      </c>
      <c r="B127" s="4" t="s">
        <v>3168</v>
      </c>
      <c r="C127" s="4" t="s">
        <v>3169</v>
      </c>
      <c r="D127" s="4" t="s">
        <v>554</v>
      </c>
      <c r="E127" s="4" t="s">
        <v>555</v>
      </c>
      <c r="F127" s="4">
        <f t="shared" si="3"/>
        <v>1</v>
      </c>
      <c r="G127" s="4" t="s">
        <v>11697</v>
      </c>
      <c r="H127" s="4" t="str">
        <f>VLOOKUP(G127,관리용data!F:G,2,0)</f>
        <v>기재 어학 없음</v>
      </c>
      <c r="I127" s="4" t="s">
        <v>277</v>
      </c>
      <c r="J127" s="4" t="s">
        <v>277</v>
      </c>
      <c r="K127" s="4" t="s">
        <v>277</v>
      </c>
      <c r="L127" s="4" t="s">
        <v>277</v>
      </c>
      <c r="M127" s="4" t="s">
        <v>277</v>
      </c>
      <c r="N127" s="5"/>
      <c r="O127" s="4">
        <v>0</v>
      </c>
      <c r="P127" s="4"/>
      <c r="Q127" s="4">
        <f>IF(O127=1,IF(H127="TOEIC",VLOOKUP(VALUE(J127),관리용data!J:K,2,1),IF(H127="TOEFL(IBT)",VLOOKUP(VALUE(J127),관리용data!M:N,2,1),IF(H127="NEW TEPS",VLOOKUP(VALUE(J127),관리용data!P:Q,2,1),IF(H127="G-telp(Level 2)",VLOOKUP(VALUE(J127),관리용data!S:T,2,1),IF(H127="toeic speaking test",VLOOKUP(J127,관리용data!V:W,2,0),IF(H127="opic(영어)",VLOOKUP(J127,관리용data!Y:Z,2,0),0)))))),0)</f>
        <v>0</v>
      </c>
    </row>
    <row r="128" spans="1:17" ht="39.950000000000003" customHeight="1" x14ac:dyDescent="0.3">
      <c r="A128" s="4">
        <f t="shared" si="2"/>
        <v>127</v>
      </c>
      <c r="B128" s="4" t="s">
        <v>3206</v>
      </c>
      <c r="C128" s="4" t="s">
        <v>3207</v>
      </c>
      <c r="D128" s="4" t="s">
        <v>554</v>
      </c>
      <c r="E128" s="4" t="s">
        <v>555</v>
      </c>
      <c r="F128" s="4">
        <f t="shared" si="3"/>
        <v>1</v>
      </c>
      <c r="G128" s="4" t="s">
        <v>362</v>
      </c>
      <c r="H128" s="4" t="str">
        <f>VLOOKUP(G128,관리용data!F:G,2,0)</f>
        <v>Toeic Speaking test</v>
      </c>
      <c r="I128" s="4" t="s">
        <v>363</v>
      </c>
      <c r="J128" s="4" t="s">
        <v>363</v>
      </c>
      <c r="K128" s="4" t="s">
        <v>3212</v>
      </c>
      <c r="L128" s="34">
        <v>45577</v>
      </c>
      <c r="M128" s="4" t="s">
        <v>3213</v>
      </c>
      <c r="O128" s="4">
        <v>1</v>
      </c>
      <c r="P128" s="4"/>
      <c r="Q128" s="4">
        <f>IF(O128=1,IF(H128="TOEIC",VLOOKUP(VALUE(J128),관리용data!J:K,2,1),IF(H128="TOEFL(IBT)",VLOOKUP(VALUE(J128),관리용data!M:N,2,1),IF(H128="NEW TEPS",VLOOKUP(VALUE(J128),관리용data!P:Q,2,1),IF(H128="G-telp(Level 2)",VLOOKUP(VALUE(J128),관리용data!S:T,2,1),IF(H128="toeic speaking test",VLOOKUP(J128,관리용data!V:W,2,0),IF(H128="opic(영어)",VLOOKUP(J128,관리용data!Y:Z,2,0),0)))))),0)</f>
        <v>6</v>
      </c>
    </row>
    <row r="129" spans="1:17" ht="39.950000000000003" customHeight="1" x14ac:dyDescent="0.3">
      <c r="A129" s="4">
        <f t="shared" si="2"/>
        <v>128</v>
      </c>
      <c r="B129" s="4" t="s">
        <v>3241</v>
      </c>
      <c r="C129" s="4" t="s">
        <v>3242</v>
      </c>
      <c r="D129" s="4" t="s">
        <v>554</v>
      </c>
      <c r="E129" s="4" t="s">
        <v>555</v>
      </c>
      <c r="F129" s="4">
        <f t="shared" si="3"/>
        <v>1</v>
      </c>
      <c r="G129" s="4" t="s">
        <v>797</v>
      </c>
      <c r="H129" s="4" t="str">
        <f>VLOOKUP(G129,관리용data!F:G,2,0)</f>
        <v>TOEIC</v>
      </c>
      <c r="I129" s="4" t="s">
        <v>3247</v>
      </c>
      <c r="J129" s="4" t="s">
        <v>3247</v>
      </c>
      <c r="K129" s="4" t="s">
        <v>3248</v>
      </c>
      <c r="L129" s="34">
        <v>44724</v>
      </c>
      <c r="M129" s="4" t="s">
        <v>3249</v>
      </c>
      <c r="O129" s="4">
        <v>1</v>
      </c>
      <c r="P129" s="4"/>
      <c r="Q129" s="4">
        <f>IF(O129=1,IF(H129="TOEIC",VLOOKUP(VALUE(J129),관리용data!J:K,2,1),IF(H129="TOEFL(IBT)",VLOOKUP(VALUE(J129),관리용data!M:N,2,1),IF(H129="NEW TEPS",VLOOKUP(VALUE(J129),관리용data!P:Q,2,1),IF(H129="G-telp(Level 2)",VLOOKUP(VALUE(J129),관리용data!S:T,2,1),IF(H129="toeic speaking test",VLOOKUP(J129,관리용data!V:W,2,0),IF(H129="opic(영어)",VLOOKUP(J129,관리용data!Y:Z,2,0),0)))))),0)</f>
        <v>8</v>
      </c>
    </row>
    <row r="130" spans="1:17" ht="39.950000000000003" customHeight="1" x14ac:dyDescent="0.3">
      <c r="A130" s="4">
        <f t="shared" si="2"/>
        <v>129</v>
      </c>
      <c r="B130" s="4" t="s">
        <v>3400</v>
      </c>
      <c r="C130" s="4" t="s">
        <v>3401</v>
      </c>
      <c r="D130" s="4" t="s">
        <v>554</v>
      </c>
      <c r="E130" s="4" t="s">
        <v>555</v>
      </c>
      <c r="F130" s="4">
        <f t="shared" si="3"/>
        <v>1</v>
      </c>
      <c r="G130" s="4" t="s">
        <v>537</v>
      </c>
      <c r="H130" s="4" t="str">
        <f>VLOOKUP(G130,관리용data!F:G,2,0)</f>
        <v>TOEIC</v>
      </c>
      <c r="I130" s="4" t="s">
        <v>538</v>
      </c>
      <c r="J130" s="4" t="s">
        <v>538</v>
      </c>
      <c r="K130" s="4" t="s">
        <v>3408</v>
      </c>
      <c r="L130" s="34">
        <v>45515</v>
      </c>
      <c r="M130" s="4" t="s">
        <v>3409</v>
      </c>
      <c r="O130" s="4">
        <v>1</v>
      </c>
      <c r="P130" s="4"/>
      <c r="Q130" s="4">
        <f>IF(O130=1,IF(H130="TOEIC",VLOOKUP(VALUE(J130),관리용data!J:K,2,1),IF(H130="TOEFL(IBT)",VLOOKUP(VALUE(J130),관리용data!M:N,2,1),IF(H130="NEW TEPS",VLOOKUP(VALUE(J130),관리용data!P:Q,2,1),IF(H130="G-telp(Level 2)",VLOOKUP(VALUE(J130),관리용data!S:T,2,1),IF(H130="toeic speaking test",VLOOKUP(J130,관리용data!V:W,2,0),IF(H130="opic(영어)",VLOOKUP(J130,관리용data!Y:Z,2,0),0)))))),0)</f>
        <v>10</v>
      </c>
    </row>
    <row r="131" spans="1:17" ht="39.950000000000003" customHeight="1" x14ac:dyDescent="0.3">
      <c r="A131" s="4">
        <f t="shared" ref="A131:A194" si="4">IF(B131=B130,A130,SUM(A130,1))</f>
        <v>130</v>
      </c>
      <c r="B131" s="4" t="s">
        <v>3505</v>
      </c>
      <c r="C131" s="4" t="s">
        <v>3506</v>
      </c>
      <c r="D131" s="4" t="s">
        <v>554</v>
      </c>
      <c r="E131" s="4" t="s">
        <v>555</v>
      </c>
      <c r="F131" s="4">
        <f t="shared" ref="F131:F194" si="5">IF(B131=B130,SUM(F130,1),1)</f>
        <v>1</v>
      </c>
      <c r="G131" s="4" t="s">
        <v>11697</v>
      </c>
      <c r="H131" s="4" t="str">
        <f>VLOOKUP(G131,관리용data!F:G,2,0)</f>
        <v>기재 어학 없음</v>
      </c>
      <c r="I131" s="4" t="s">
        <v>277</v>
      </c>
      <c r="J131" s="4" t="s">
        <v>277</v>
      </c>
      <c r="K131" s="4" t="s">
        <v>277</v>
      </c>
      <c r="L131" s="4" t="s">
        <v>277</v>
      </c>
      <c r="M131" s="4" t="s">
        <v>277</v>
      </c>
      <c r="N131" s="5"/>
      <c r="O131" s="4">
        <v>0</v>
      </c>
      <c r="P131" s="4"/>
      <c r="Q131" s="4">
        <f>IF(O131=1,IF(H131="TOEIC",VLOOKUP(VALUE(J131),관리용data!J:K,2,1),IF(H131="TOEFL(IBT)",VLOOKUP(VALUE(J131),관리용data!M:N,2,1),IF(H131="NEW TEPS",VLOOKUP(VALUE(J131),관리용data!P:Q,2,1),IF(H131="G-telp(Level 2)",VLOOKUP(VALUE(J131),관리용data!S:T,2,1),IF(H131="toeic speaking test",VLOOKUP(J131,관리용data!V:W,2,0),IF(H131="opic(영어)",VLOOKUP(J131,관리용data!Y:Z,2,0),0)))))),0)</f>
        <v>0</v>
      </c>
    </row>
    <row r="132" spans="1:17" ht="39.950000000000003" customHeight="1" x14ac:dyDescent="0.3">
      <c r="A132" s="4">
        <f t="shared" si="4"/>
        <v>131</v>
      </c>
      <c r="B132" s="4" t="s">
        <v>3529</v>
      </c>
      <c r="C132" s="4" t="s">
        <v>2513</v>
      </c>
      <c r="D132" s="4" t="s">
        <v>554</v>
      </c>
      <c r="E132" s="4" t="s">
        <v>555</v>
      </c>
      <c r="F132" s="4">
        <f t="shared" si="5"/>
        <v>1</v>
      </c>
      <c r="G132" s="4" t="s">
        <v>11697</v>
      </c>
      <c r="H132" s="4" t="str">
        <f>VLOOKUP(G132,관리용data!F:G,2,0)</f>
        <v>기재 어학 없음</v>
      </c>
      <c r="I132" s="4" t="s">
        <v>277</v>
      </c>
      <c r="J132" s="4" t="s">
        <v>277</v>
      </c>
      <c r="K132" s="4" t="s">
        <v>277</v>
      </c>
      <c r="L132" s="4" t="s">
        <v>277</v>
      </c>
      <c r="M132" s="4" t="s">
        <v>277</v>
      </c>
      <c r="N132" s="5"/>
      <c r="O132" s="4">
        <v>0</v>
      </c>
      <c r="P132" s="4"/>
      <c r="Q132" s="4">
        <f>IF(O132=1,IF(H132="TOEIC",VLOOKUP(VALUE(J132),관리용data!J:K,2,1),IF(H132="TOEFL(IBT)",VLOOKUP(VALUE(J132),관리용data!M:N,2,1),IF(H132="NEW TEPS",VLOOKUP(VALUE(J132),관리용data!P:Q,2,1),IF(H132="G-telp(Level 2)",VLOOKUP(VALUE(J132),관리용data!S:T,2,1),IF(H132="toeic speaking test",VLOOKUP(J132,관리용data!V:W,2,0),IF(H132="opic(영어)",VLOOKUP(J132,관리용data!Y:Z,2,0),0)))))),0)</f>
        <v>0</v>
      </c>
    </row>
    <row r="133" spans="1:17" ht="39.950000000000003" customHeight="1" x14ac:dyDescent="0.3">
      <c r="A133" s="4">
        <f t="shared" si="4"/>
        <v>132</v>
      </c>
      <c r="B133" s="4" t="s">
        <v>3564</v>
      </c>
      <c r="C133" s="4" t="s">
        <v>3565</v>
      </c>
      <c r="D133" s="4" t="s">
        <v>554</v>
      </c>
      <c r="E133" s="4" t="s">
        <v>555</v>
      </c>
      <c r="F133" s="4">
        <f t="shared" si="5"/>
        <v>1</v>
      </c>
      <c r="G133" s="4" t="s">
        <v>537</v>
      </c>
      <c r="H133" s="4" t="str">
        <f>VLOOKUP(G133,관리용data!F:G,2,0)</f>
        <v>TOEIC</v>
      </c>
      <c r="I133" s="4" t="s">
        <v>1721</v>
      </c>
      <c r="J133" s="4" t="s">
        <v>1721</v>
      </c>
      <c r="K133" s="4" t="s">
        <v>1966</v>
      </c>
      <c r="L133" s="34">
        <v>45382</v>
      </c>
      <c r="M133" s="4" t="s">
        <v>3570</v>
      </c>
      <c r="O133" s="4">
        <v>1</v>
      </c>
      <c r="P133" s="4"/>
      <c r="Q133" s="4">
        <f>IF(O133=1,IF(H133="TOEIC",VLOOKUP(VALUE(J133),관리용data!J:K,2,1),IF(H133="TOEFL(IBT)",VLOOKUP(VALUE(J133),관리용data!M:N,2,1),IF(H133="NEW TEPS",VLOOKUP(VALUE(J133),관리용data!P:Q,2,1),IF(H133="G-telp(Level 2)",VLOOKUP(VALUE(J133),관리용data!S:T,2,1),IF(H133="toeic speaking test",VLOOKUP(J133,관리용data!V:W,2,0),IF(H133="opic(영어)",VLOOKUP(J133,관리용data!Y:Z,2,0),0)))))),0)</f>
        <v>10</v>
      </c>
    </row>
    <row r="134" spans="1:17" ht="39.950000000000003" customHeight="1" x14ac:dyDescent="0.3">
      <c r="A134" s="4">
        <f t="shared" si="4"/>
        <v>133</v>
      </c>
      <c r="B134" s="4" t="s">
        <v>3747</v>
      </c>
      <c r="C134" s="4" t="s">
        <v>3748</v>
      </c>
      <c r="D134" s="4" t="s">
        <v>554</v>
      </c>
      <c r="E134" s="4" t="s">
        <v>555</v>
      </c>
      <c r="F134" s="4">
        <f t="shared" si="5"/>
        <v>1</v>
      </c>
      <c r="G134" s="4" t="s">
        <v>11697</v>
      </c>
      <c r="H134" s="4" t="str">
        <f>VLOOKUP(G134,관리용data!F:G,2,0)</f>
        <v>기재 어학 없음</v>
      </c>
      <c r="I134" s="4" t="s">
        <v>277</v>
      </c>
      <c r="J134" s="4" t="s">
        <v>277</v>
      </c>
      <c r="K134" s="4" t="s">
        <v>277</v>
      </c>
      <c r="L134" s="4" t="s">
        <v>277</v>
      </c>
      <c r="M134" s="4" t="s">
        <v>277</v>
      </c>
      <c r="N134" s="5"/>
      <c r="O134" s="4">
        <v>0</v>
      </c>
      <c r="P134" s="4"/>
      <c r="Q134" s="4">
        <f>IF(O134=1,IF(H134="TOEIC",VLOOKUP(VALUE(J134),관리용data!J:K,2,1),IF(H134="TOEFL(IBT)",VLOOKUP(VALUE(J134),관리용data!M:N,2,1),IF(H134="NEW TEPS",VLOOKUP(VALUE(J134),관리용data!P:Q,2,1),IF(H134="G-telp(Level 2)",VLOOKUP(VALUE(J134),관리용data!S:T,2,1),IF(H134="toeic speaking test",VLOOKUP(J134,관리용data!V:W,2,0),IF(H134="opic(영어)",VLOOKUP(J134,관리용data!Y:Z,2,0),0)))))),0)</f>
        <v>0</v>
      </c>
    </row>
    <row r="135" spans="1:17" ht="39.950000000000003" customHeight="1" x14ac:dyDescent="0.3">
      <c r="A135" s="4">
        <f t="shared" si="4"/>
        <v>134</v>
      </c>
      <c r="B135" s="4" t="s">
        <v>3767</v>
      </c>
      <c r="C135" s="4" t="s">
        <v>3768</v>
      </c>
      <c r="D135" s="4" t="s">
        <v>554</v>
      </c>
      <c r="E135" s="4" t="s">
        <v>555</v>
      </c>
      <c r="F135" s="4">
        <f t="shared" si="5"/>
        <v>1</v>
      </c>
      <c r="G135" s="4" t="s">
        <v>537</v>
      </c>
      <c r="H135" s="4" t="str">
        <f>VLOOKUP(G135,관리용data!F:G,2,0)</f>
        <v>TOEIC</v>
      </c>
      <c r="I135" s="4" t="s">
        <v>1794</v>
      </c>
      <c r="J135" s="4" t="s">
        <v>1794</v>
      </c>
      <c r="K135" s="4" t="s">
        <v>1795</v>
      </c>
      <c r="L135" s="34">
        <v>45711</v>
      </c>
      <c r="M135" s="4" t="s">
        <v>3773</v>
      </c>
      <c r="O135" s="4">
        <v>1</v>
      </c>
      <c r="P135" s="4"/>
      <c r="Q135" s="4">
        <f>IF(O135=1,IF(H135="TOEIC",VLOOKUP(VALUE(J135),관리용data!J:K,2,1),IF(H135="TOEFL(IBT)",VLOOKUP(VALUE(J135),관리용data!M:N,2,1),IF(H135="NEW TEPS",VLOOKUP(VALUE(J135),관리용data!P:Q,2,1),IF(H135="G-telp(Level 2)",VLOOKUP(VALUE(J135),관리용data!S:T,2,1),IF(H135="toeic speaking test",VLOOKUP(J135,관리용data!V:W,2,0),IF(H135="opic(영어)",VLOOKUP(J135,관리용data!Y:Z,2,0),0)))))),0)</f>
        <v>10</v>
      </c>
    </row>
    <row r="136" spans="1:17" ht="39.950000000000003" customHeight="1" x14ac:dyDescent="0.3">
      <c r="A136" s="4">
        <f t="shared" si="4"/>
        <v>135</v>
      </c>
      <c r="B136" s="4" t="s">
        <v>3937</v>
      </c>
      <c r="C136" s="4" t="s">
        <v>3938</v>
      </c>
      <c r="D136" s="4" t="s">
        <v>554</v>
      </c>
      <c r="E136" s="4" t="s">
        <v>555</v>
      </c>
      <c r="F136" s="4">
        <f t="shared" si="5"/>
        <v>1</v>
      </c>
      <c r="G136" s="4" t="s">
        <v>11697</v>
      </c>
      <c r="H136" s="4" t="str">
        <f>VLOOKUP(G136,관리용data!F:G,2,0)</f>
        <v>기재 어학 없음</v>
      </c>
      <c r="I136" s="4" t="s">
        <v>277</v>
      </c>
      <c r="J136" s="4" t="s">
        <v>277</v>
      </c>
      <c r="K136" s="4" t="s">
        <v>277</v>
      </c>
      <c r="L136" s="4" t="s">
        <v>277</v>
      </c>
      <c r="M136" s="4" t="s">
        <v>277</v>
      </c>
      <c r="N136" s="5"/>
      <c r="O136" s="4">
        <v>0</v>
      </c>
      <c r="P136" s="4"/>
      <c r="Q136" s="4">
        <f>IF(O136=1,IF(H136="TOEIC",VLOOKUP(VALUE(J136),관리용data!J:K,2,1),IF(H136="TOEFL(IBT)",VLOOKUP(VALUE(J136),관리용data!M:N,2,1),IF(H136="NEW TEPS",VLOOKUP(VALUE(J136),관리용data!P:Q,2,1),IF(H136="G-telp(Level 2)",VLOOKUP(VALUE(J136),관리용data!S:T,2,1),IF(H136="toeic speaking test",VLOOKUP(J136,관리용data!V:W,2,0),IF(H136="opic(영어)",VLOOKUP(J136,관리용data!Y:Z,2,0),0)))))),0)</f>
        <v>0</v>
      </c>
    </row>
    <row r="137" spans="1:17" ht="39.950000000000003" customHeight="1" x14ac:dyDescent="0.3">
      <c r="A137" s="4">
        <f t="shared" si="4"/>
        <v>136</v>
      </c>
      <c r="B137" s="4" t="s">
        <v>4099</v>
      </c>
      <c r="C137" s="4" t="s">
        <v>4100</v>
      </c>
      <c r="D137" s="4" t="s">
        <v>554</v>
      </c>
      <c r="E137" s="4" t="s">
        <v>555</v>
      </c>
      <c r="F137" s="4">
        <f t="shared" si="5"/>
        <v>1</v>
      </c>
      <c r="G137" s="4" t="s">
        <v>537</v>
      </c>
      <c r="H137" s="4" t="str">
        <f>VLOOKUP(G137,관리용data!F:G,2,0)</f>
        <v>TOEIC</v>
      </c>
      <c r="I137" s="4" t="s">
        <v>828</v>
      </c>
      <c r="J137" s="4" t="s">
        <v>828</v>
      </c>
      <c r="K137" s="4" t="s">
        <v>1031</v>
      </c>
      <c r="L137" s="34">
        <v>45438</v>
      </c>
      <c r="M137" s="4" t="s">
        <v>4106</v>
      </c>
      <c r="O137" s="4">
        <v>1</v>
      </c>
      <c r="P137" s="4"/>
      <c r="Q137" s="4">
        <f>IF(O137=1,IF(H137="TOEIC",VLOOKUP(VALUE(J137),관리용data!J:K,2,1),IF(H137="TOEFL(IBT)",VLOOKUP(VALUE(J137),관리용data!M:N,2,1),IF(H137="NEW TEPS",VLOOKUP(VALUE(J137),관리용data!P:Q,2,1),IF(H137="G-telp(Level 2)",VLOOKUP(VALUE(J137),관리용data!S:T,2,1),IF(H137="toeic speaking test",VLOOKUP(J137,관리용data!V:W,2,0),IF(H137="opic(영어)",VLOOKUP(J137,관리용data!Y:Z,2,0),0)))))),0)</f>
        <v>8</v>
      </c>
    </row>
    <row r="138" spans="1:17" ht="39.950000000000003" customHeight="1" x14ac:dyDescent="0.3">
      <c r="A138" s="4">
        <f t="shared" si="4"/>
        <v>137</v>
      </c>
      <c r="B138" s="4" t="s">
        <v>4329</v>
      </c>
      <c r="C138" s="4" t="s">
        <v>4330</v>
      </c>
      <c r="D138" s="4" t="s">
        <v>554</v>
      </c>
      <c r="E138" s="4" t="s">
        <v>555</v>
      </c>
      <c r="F138" s="4">
        <f t="shared" si="5"/>
        <v>1</v>
      </c>
      <c r="G138" s="4" t="s">
        <v>797</v>
      </c>
      <c r="H138" s="4" t="str">
        <f>VLOOKUP(G138,관리용data!F:G,2,0)</f>
        <v>TOEIC</v>
      </c>
      <c r="I138" s="4" t="s">
        <v>4344</v>
      </c>
      <c r="J138" s="4" t="s">
        <v>4344</v>
      </c>
      <c r="K138" s="4" t="s">
        <v>2628</v>
      </c>
      <c r="L138" s="34">
        <v>44906</v>
      </c>
      <c r="M138" s="4" t="s">
        <v>4345</v>
      </c>
      <c r="O138" s="4">
        <v>1</v>
      </c>
      <c r="P138" s="4"/>
      <c r="Q138" s="4">
        <f>IF(O138=1,IF(H138="TOEIC",VLOOKUP(VALUE(J138),관리용data!J:K,2,1),IF(H138="TOEFL(IBT)",VLOOKUP(VALUE(J138),관리용data!M:N,2,1),IF(H138="NEW TEPS",VLOOKUP(VALUE(J138),관리용data!P:Q,2,1),IF(H138="G-telp(Level 2)",VLOOKUP(VALUE(J138),관리용data!S:T,2,1),IF(H138="toeic speaking test",VLOOKUP(J138,관리용data!V:W,2,0),IF(H138="opic(영어)",VLOOKUP(J138,관리용data!Y:Z,2,0),0)))))),0)</f>
        <v>10</v>
      </c>
    </row>
    <row r="139" spans="1:17" ht="39.950000000000003" customHeight="1" x14ac:dyDescent="0.3">
      <c r="A139" s="4">
        <f t="shared" si="4"/>
        <v>138</v>
      </c>
      <c r="B139" s="4" t="s">
        <v>4446</v>
      </c>
      <c r="C139" s="4" t="s">
        <v>4447</v>
      </c>
      <c r="D139" s="4" t="s">
        <v>554</v>
      </c>
      <c r="E139" s="4" t="s">
        <v>555</v>
      </c>
      <c r="F139" s="4">
        <f t="shared" si="5"/>
        <v>1</v>
      </c>
      <c r="G139" s="4" t="s">
        <v>11697</v>
      </c>
      <c r="H139" s="4" t="str">
        <f>VLOOKUP(G139,관리용data!F:G,2,0)</f>
        <v>기재 어학 없음</v>
      </c>
      <c r="I139" s="4" t="s">
        <v>277</v>
      </c>
      <c r="J139" s="4" t="s">
        <v>277</v>
      </c>
      <c r="K139" s="4" t="s">
        <v>277</v>
      </c>
      <c r="L139" s="4" t="s">
        <v>277</v>
      </c>
      <c r="M139" s="4" t="s">
        <v>277</v>
      </c>
      <c r="N139" s="5"/>
      <c r="O139" s="4">
        <v>0</v>
      </c>
      <c r="P139" s="4"/>
      <c r="Q139" s="4">
        <f>IF(O139=1,IF(H139="TOEIC",VLOOKUP(VALUE(J139),관리용data!J:K,2,1),IF(H139="TOEFL(IBT)",VLOOKUP(VALUE(J139),관리용data!M:N,2,1),IF(H139="NEW TEPS",VLOOKUP(VALUE(J139),관리용data!P:Q,2,1),IF(H139="G-telp(Level 2)",VLOOKUP(VALUE(J139),관리용data!S:T,2,1),IF(H139="toeic speaking test",VLOOKUP(J139,관리용data!V:W,2,0),IF(H139="opic(영어)",VLOOKUP(J139,관리용data!Y:Z,2,0),0)))))),0)</f>
        <v>0</v>
      </c>
    </row>
    <row r="140" spans="1:17" ht="39.950000000000003" customHeight="1" x14ac:dyDescent="0.3">
      <c r="A140" s="4">
        <f t="shared" si="4"/>
        <v>139</v>
      </c>
      <c r="B140" s="4" t="s">
        <v>4478</v>
      </c>
      <c r="C140" s="4" t="s">
        <v>4479</v>
      </c>
      <c r="D140" s="4" t="s">
        <v>554</v>
      </c>
      <c r="E140" s="4" t="s">
        <v>555</v>
      </c>
      <c r="F140" s="4">
        <f t="shared" si="5"/>
        <v>1</v>
      </c>
      <c r="G140" s="4" t="s">
        <v>11697</v>
      </c>
      <c r="H140" s="4" t="str">
        <f>VLOOKUP(G140,관리용data!F:G,2,0)</f>
        <v>기재 어학 없음</v>
      </c>
      <c r="I140" s="4" t="s">
        <v>277</v>
      </c>
      <c r="J140" s="4" t="s">
        <v>277</v>
      </c>
      <c r="K140" s="4" t="s">
        <v>277</v>
      </c>
      <c r="L140" s="4" t="s">
        <v>277</v>
      </c>
      <c r="M140" s="4" t="s">
        <v>277</v>
      </c>
      <c r="N140" s="5"/>
      <c r="O140" s="4">
        <v>0</v>
      </c>
      <c r="P140" s="4"/>
      <c r="Q140" s="4">
        <f>IF(O140=1,IF(H140="TOEIC",VLOOKUP(VALUE(J140),관리용data!J:K,2,1),IF(H140="TOEFL(IBT)",VLOOKUP(VALUE(J140),관리용data!M:N,2,1),IF(H140="NEW TEPS",VLOOKUP(VALUE(J140),관리용data!P:Q,2,1),IF(H140="G-telp(Level 2)",VLOOKUP(VALUE(J140),관리용data!S:T,2,1),IF(H140="toeic speaking test",VLOOKUP(J140,관리용data!V:W,2,0),IF(H140="opic(영어)",VLOOKUP(J140,관리용data!Y:Z,2,0),0)))))),0)</f>
        <v>0</v>
      </c>
    </row>
    <row r="141" spans="1:17" ht="39.950000000000003" customHeight="1" x14ac:dyDescent="0.3">
      <c r="A141" s="4">
        <f t="shared" si="4"/>
        <v>140</v>
      </c>
      <c r="B141" s="4" t="s">
        <v>4559</v>
      </c>
      <c r="C141" s="4" t="s">
        <v>4560</v>
      </c>
      <c r="D141" s="4" t="s">
        <v>554</v>
      </c>
      <c r="E141" s="4" t="s">
        <v>555</v>
      </c>
      <c r="F141" s="4">
        <f t="shared" si="5"/>
        <v>1</v>
      </c>
      <c r="G141" s="4" t="s">
        <v>331</v>
      </c>
      <c r="H141" s="4" t="str">
        <f>VLOOKUP(G141,관리용data!F:G,2,0)</f>
        <v>G-telp(Level 2)</v>
      </c>
      <c r="I141" s="4" t="s">
        <v>4566</v>
      </c>
      <c r="J141" s="4">
        <v>73</v>
      </c>
      <c r="K141" s="4" t="s">
        <v>3024</v>
      </c>
      <c r="L141" s="34">
        <v>45774</v>
      </c>
      <c r="M141" s="4" t="s">
        <v>4567</v>
      </c>
      <c r="O141" s="4">
        <v>1</v>
      </c>
      <c r="P141" s="4"/>
      <c r="Q141" s="4">
        <f>IF(O141=1,IF(H141="TOEIC",VLOOKUP(VALUE(J141),관리용data!J:K,2,1),IF(H141="TOEFL(IBT)",VLOOKUP(VALUE(J141),관리용data!M:N,2,1),IF(H141="NEW TEPS",VLOOKUP(VALUE(J141),관리용data!P:Q,2,1),IF(H141="G-telp(Level 2)",VLOOKUP(VALUE(J141),관리용data!S:T,2,1),IF(H141="toeic speaking test",VLOOKUP(J141,관리용data!V:W,2,0),IF(H141="opic(영어)",VLOOKUP(J141,관리용data!Y:Z,2,0),0)))))),0)</f>
        <v>6</v>
      </c>
    </row>
    <row r="142" spans="1:17" ht="39.950000000000003" customHeight="1" x14ac:dyDescent="0.3">
      <c r="A142" s="4">
        <f t="shared" si="4"/>
        <v>141</v>
      </c>
      <c r="B142" s="4" t="s">
        <v>4612</v>
      </c>
      <c r="C142" s="4" t="s">
        <v>4613</v>
      </c>
      <c r="D142" s="4" t="s">
        <v>554</v>
      </c>
      <c r="E142" s="4" t="s">
        <v>555</v>
      </c>
      <c r="F142" s="4">
        <f t="shared" si="5"/>
        <v>1</v>
      </c>
      <c r="G142" s="4" t="s">
        <v>362</v>
      </c>
      <c r="H142" s="4" t="str">
        <f>VLOOKUP(G142,관리용data!F:G,2,0)</f>
        <v>Toeic Speaking test</v>
      </c>
      <c r="I142" s="4" t="s">
        <v>363</v>
      </c>
      <c r="J142" s="4" t="s">
        <v>363</v>
      </c>
      <c r="K142" s="4" t="s">
        <v>3828</v>
      </c>
      <c r="L142" s="34">
        <v>45535</v>
      </c>
      <c r="M142" s="4" t="s">
        <v>4618</v>
      </c>
      <c r="O142" s="4">
        <v>1</v>
      </c>
      <c r="P142" s="4"/>
      <c r="Q142" s="4">
        <f>IF(O142=1,IF(H142="TOEIC",VLOOKUP(VALUE(J142),관리용data!J:K,2,1),IF(H142="TOEFL(IBT)",VLOOKUP(VALUE(J142),관리용data!M:N,2,1),IF(H142="NEW TEPS",VLOOKUP(VALUE(J142),관리용data!P:Q,2,1),IF(H142="G-telp(Level 2)",VLOOKUP(VALUE(J142),관리용data!S:T,2,1),IF(H142="toeic speaking test",VLOOKUP(J142,관리용data!V:W,2,0),IF(H142="opic(영어)",VLOOKUP(J142,관리용data!Y:Z,2,0),0)))))),0)</f>
        <v>6</v>
      </c>
    </row>
    <row r="143" spans="1:17" ht="39.950000000000003" customHeight="1" x14ac:dyDescent="0.3">
      <c r="A143" s="4">
        <f t="shared" si="4"/>
        <v>142</v>
      </c>
      <c r="B143" s="4" t="s">
        <v>4626</v>
      </c>
      <c r="C143" s="4" t="s">
        <v>4627</v>
      </c>
      <c r="D143" s="4" t="s">
        <v>554</v>
      </c>
      <c r="E143" s="4" t="s">
        <v>555</v>
      </c>
      <c r="F143" s="4">
        <f t="shared" si="5"/>
        <v>1</v>
      </c>
      <c r="G143" s="4" t="s">
        <v>537</v>
      </c>
      <c r="H143" s="4" t="str">
        <f>VLOOKUP(G143,관리용data!F:G,2,0)</f>
        <v>TOEIC</v>
      </c>
      <c r="I143" s="4" t="s">
        <v>3484</v>
      </c>
      <c r="J143" s="4" t="s">
        <v>3484</v>
      </c>
      <c r="K143" s="4" t="s">
        <v>622</v>
      </c>
      <c r="L143" s="34">
        <v>45823</v>
      </c>
      <c r="M143" s="4" t="s">
        <v>4632</v>
      </c>
      <c r="O143" s="4">
        <v>1</v>
      </c>
      <c r="P143" s="4"/>
      <c r="Q143" s="4">
        <f>IF(O143=1,IF(H143="TOEIC",VLOOKUP(VALUE(J143),관리용data!J:K,2,1),IF(H143="TOEFL(IBT)",VLOOKUP(VALUE(J143),관리용data!M:N,2,1),IF(H143="NEW TEPS",VLOOKUP(VALUE(J143),관리용data!P:Q,2,1),IF(H143="G-telp(Level 2)",VLOOKUP(VALUE(J143),관리용data!S:T,2,1),IF(H143="toeic speaking test",VLOOKUP(J143,관리용data!V:W,2,0),IF(H143="opic(영어)",VLOOKUP(J143,관리용data!Y:Z,2,0),0)))))),0)</f>
        <v>10</v>
      </c>
    </row>
    <row r="144" spans="1:17" ht="39.950000000000003" customHeight="1" x14ac:dyDescent="0.3">
      <c r="A144" s="4">
        <f t="shared" si="4"/>
        <v>143</v>
      </c>
      <c r="B144" s="4" t="s">
        <v>4788</v>
      </c>
      <c r="C144" s="4" t="s">
        <v>4789</v>
      </c>
      <c r="D144" s="4" t="s">
        <v>554</v>
      </c>
      <c r="E144" s="4" t="s">
        <v>555</v>
      </c>
      <c r="F144" s="4">
        <f t="shared" si="5"/>
        <v>1</v>
      </c>
      <c r="G144" s="4" t="s">
        <v>797</v>
      </c>
      <c r="H144" s="4" t="str">
        <f>VLOOKUP(G144,관리용data!F:G,2,0)</f>
        <v>TOEIC</v>
      </c>
      <c r="I144" s="4" t="s">
        <v>4150</v>
      </c>
      <c r="J144" s="4" t="s">
        <v>4150</v>
      </c>
      <c r="K144" s="4" t="s">
        <v>4795</v>
      </c>
      <c r="L144" s="34">
        <v>44493</v>
      </c>
      <c r="M144" s="4" t="s">
        <v>4796</v>
      </c>
      <c r="O144" s="4">
        <v>1</v>
      </c>
      <c r="P144" s="4"/>
      <c r="Q144" s="4">
        <f>IF(O144=1,IF(H144="TOEIC",VLOOKUP(VALUE(J144),관리용data!J:K,2,1),IF(H144="TOEFL(IBT)",VLOOKUP(VALUE(J144),관리용data!M:N,2,1),IF(H144="NEW TEPS",VLOOKUP(VALUE(J144),관리용data!P:Q,2,1),IF(H144="G-telp(Level 2)",VLOOKUP(VALUE(J144),관리용data!S:T,2,1),IF(H144="toeic speaking test",VLOOKUP(J144,관리용data!V:W,2,0),IF(H144="opic(영어)",VLOOKUP(J144,관리용data!Y:Z,2,0),0)))))),0)</f>
        <v>8</v>
      </c>
    </row>
    <row r="145" spans="1:17" ht="39.950000000000003" customHeight="1" x14ac:dyDescent="0.3">
      <c r="A145" s="4">
        <f t="shared" si="4"/>
        <v>144</v>
      </c>
      <c r="B145" s="4" t="s">
        <v>4839</v>
      </c>
      <c r="C145" s="4" t="s">
        <v>4840</v>
      </c>
      <c r="D145" s="4" t="s">
        <v>554</v>
      </c>
      <c r="E145" s="4" t="s">
        <v>555</v>
      </c>
      <c r="F145" s="4">
        <f t="shared" si="5"/>
        <v>1</v>
      </c>
      <c r="G145" s="4" t="s">
        <v>537</v>
      </c>
      <c r="H145" s="4" t="str">
        <f>VLOOKUP(G145,관리용data!F:G,2,0)</f>
        <v>TOEIC</v>
      </c>
      <c r="I145" s="4" t="s">
        <v>4845</v>
      </c>
      <c r="J145" s="4" t="s">
        <v>4845</v>
      </c>
      <c r="K145" s="4" t="s">
        <v>622</v>
      </c>
      <c r="L145" s="34">
        <v>45823</v>
      </c>
      <c r="M145" s="4" t="s">
        <v>4846</v>
      </c>
      <c r="O145" s="4">
        <v>1</v>
      </c>
      <c r="P145" s="4"/>
      <c r="Q145" s="4">
        <f>IF(O145=1,IF(H145="TOEIC",VLOOKUP(VALUE(J145),관리용data!J:K,2,1),IF(H145="TOEFL(IBT)",VLOOKUP(VALUE(J145),관리용data!M:N,2,1),IF(H145="NEW TEPS",VLOOKUP(VALUE(J145),관리용data!P:Q,2,1),IF(H145="G-telp(Level 2)",VLOOKUP(VALUE(J145),관리용data!S:T,2,1),IF(H145="toeic speaking test",VLOOKUP(J145,관리용data!V:W,2,0),IF(H145="opic(영어)",VLOOKUP(J145,관리용data!Y:Z,2,0),0)))))),0)</f>
        <v>0</v>
      </c>
    </row>
    <row r="146" spans="1:17" ht="39.950000000000003" customHeight="1" x14ac:dyDescent="0.3">
      <c r="A146" s="4">
        <f t="shared" si="4"/>
        <v>145</v>
      </c>
      <c r="B146" s="4" t="s">
        <v>4986</v>
      </c>
      <c r="C146" s="4" t="s">
        <v>4987</v>
      </c>
      <c r="D146" s="4" t="s">
        <v>554</v>
      </c>
      <c r="E146" s="4" t="s">
        <v>555</v>
      </c>
      <c r="F146" s="4">
        <f t="shared" si="5"/>
        <v>1</v>
      </c>
      <c r="G146" s="4" t="s">
        <v>11697</v>
      </c>
      <c r="H146" s="4" t="str">
        <f>VLOOKUP(G146,관리용data!F:G,2,0)</f>
        <v>기재 어학 없음</v>
      </c>
      <c r="I146" s="4" t="s">
        <v>277</v>
      </c>
      <c r="J146" s="4" t="s">
        <v>277</v>
      </c>
      <c r="K146" s="4" t="s">
        <v>277</v>
      </c>
      <c r="L146" s="4" t="s">
        <v>277</v>
      </c>
      <c r="M146" s="4" t="s">
        <v>277</v>
      </c>
      <c r="N146" s="5"/>
      <c r="O146" s="4">
        <v>0</v>
      </c>
      <c r="P146" s="4"/>
      <c r="Q146" s="4">
        <f>IF(O146=1,IF(H146="TOEIC",VLOOKUP(VALUE(J146),관리용data!J:K,2,1),IF(H146="TOEFL(IBT)",VLOOKUP(VALUE(J146),관리용data!M:N,2,1),IF(H146="NEW TEPS",VLOOKUP(VALUE(J146),관리용data!P:Q,2,1),IF(H146="G-telp(Level 2)",VLOOKUP(VALUE(J146),관리용data!S:T,2,1),IF(H146="toeic speaking test",VLOOKUP(J146,관리용data!V:W,2,0),IF(H146="opic(영어)",VLOOKUP(J146,관리용data!Y:Z,2,0),0)))))),0)</f>
        <v>0</v>
      </c>
    </row>
    <row r="147" spans="1:17" ht="39.950000000000003" customHeight="1" x14ac:dyDescent="0.3">
      <c r="A147" s="4">
        <f t="shared" si="4"/>
        <v>146</v>
      </c>
      <c r="B147" s="4" t="s">
        <v>5076</v>
      </c>
      <c r="C147" s="4" t="s">
        <v>5077</v>
      </c>
      <c r="D147" s="4" t="s">
        <v>554</v>
      </c>
      <c r="E147" s="4" t="s">
        <v>555</v>
      </c>
      <c r="F147" s="4">
        <f t="shared" si="5"/>
        <v>1</v>
      </c>
      <c r="G147" s="4" t="s">
        <v>1004</v>
      </c>
      <c r="H147" s="4" t="str">
        <f>VLOOKUP(G147,관리용data!F:G,2,0)</f>
        <v>심사불요</v>
      </c>
      <c r="I147" s="4" t="s">
        <v>5082</v>
      </c>
      <c r="J147" s="4" t="s">
        <v>5082</v>
      </c>
      <c r="K147" s="4" t="s">
        <v>3248</v>
      </c>
      <c r="L147" s="34">
        <v>44724</v>
      </c>
      <c r="M147" s="4" t="s">
        <v>5083</v>
      </c>
      <c r="N147" s="5"/>
      <c r="O147" s="4">
        <v>0</v>
      </c>
      <c r="P147" s="4"/>
      <c r="Q147" s="4">
        <f>IF(O147=1,IF(H147="TOEIC",VLOOKUP(VALUE(J147),관리용data!J:K,2,1),IF(H147="TOEFL(IBT)",VLOOKUP(VALUE(J147),관리용data!M:N,2,1),IF(H147="NEW TEPS",VLOOKUP(VALUE(J147),관리용data!P:Q,2,1),IF(H147="G-telp(Level 2)",VLOOKUP(VALUE(J147),관리용data!S:T,2,1),IF(H147="toeic speaking test",VLOOKUP(J147,관리용data!V:W,2,0),IF(H147="opic(영어)",VLOOKUP(J147,관리용data!Y:Z,2,0),0)))))),0)</f>
        <v>0</v>
      </c>
    </row>
    <row r="148" spans="1:17" ht="39.950000000000003" customHeight="1" x14ac:dyDescent="0.3">
      <c r="A148" s="4">
        <f t="shared" si="4"/>
        <v>147</v>
      </c>
      <c r="B148" s="4" t="s">
        <v>5253</v>
      </c>
      <c r="C148" s="4" t="s">
        <v>5254</v>
      </c>
      <c r="D148" s="4" t="s">
        <v>554</v>
      </c>
      <c r="E148" s="4" t="s">
        <v>555</v>
      </c>
      <c r="F148" s="4">
        <f t="shared" si="5"/>
        <v>1</v>
      </c>
      <c r="G148" s="4" t="s">
        <v>537</v>
      </c>
      <c r="H148" s="4" t="str">
        <f>VLOOKUP(G148,관리용data!F:G,2,0)</f>
        <v>TOEIC</v>
      </c>
      <c r="I148" s="4" t="s">
        <v>2582</v>
      </c>
      <c r="J148" s="4" t="s">
        <v>2582</v>
      </c>
      <c r="K148" s="4" t="s">
        <v>418</v>
      </c>
      <c r="L148" s="34">
        <v>45746</v>
      </c>
      <c r="M148" s="4" t="s">
        <v>5259</v>
      </c>
      <c r="O148" s="4">
        <v>1</v>
      </c>
      <c r="P148" s="4"/>
      <c r="Q148" s="4">
        <f>IF(O148=1,IF(H148="TOEIC",VLOOKUP(VALUE(J148),관리용data!J:K,2,1),IF(H148="TOEFL(IBT)",VLOOKUP(VALUE(J148),관리용data!M:N,2,1),IF(H148="NEW TEPS",VLOOKUP(VALUE(J148),관리용data!P:Q,2,1),IF(H148="G-telp(Level 2)",VLOOKUP(VALUE(J148),관리용data!S:T,2,1),IF(H148="toeic speaking test",VLOOKUP(J148,관리용data!V:W,2,0),IF(H148="opic(영어)",VLOOKUP(J148,관리용data!Y:Z,2,0),0)))))),0)</f>
        <v>10</v>
      </c>
    </row>
    <row r="149" spans="1:17" ht="39.950000000000003" customHeight="1" x14ac:dyDescent="0.3">
      <c r="A149" s="4">
        <f t="shared" si="4"/>
        <v>148</v>
      </c>
      <c r="B149" s="4" t="s">
        <v>5485</v>
      </c>
      <c r="C149" s="4" t="s">
        <v>5486</v>
      </c>
      <c r="D149" s="4" t="s">
        <v>554</v>
      </c>
      <c r="E149" s="4" t="s">
        <v>555</v>
      </c>
      <c r="F149" s="4">
        <f t="shared" si="5"/>
        <v>1</v>
      </c>
      <c r="G149" s="4" t="s">
        <v>362</v>
      </c>
      <c r="H149" s="4" t="str">
        <f>VLOOKUP(G149,관리용data!F:G,2,0)</f>
        <v>Toeic Speaking test</v>
      </c>
      <c r="I149" s="4" t="s">
        <v>455</v>
      </c>
      <c r="J149" s="4" t="s">
        <v>455</v>
      </c>
      <c r="K149" s="4" t="s">
        <v>709</v>
      </c>
      <c r="L149" s="34">
        <v>45683</v>
      </c>
      <c r="M149" s="4" t="s">
        <v>5491</v>
      </c>
      <c r="O149" s="4">
        <v>1</v>
      </c>
      <c r="P149" s="4"/>
      <c r="Q149" s="4">
        <f>IF(O149=1,IF(H149="TOEIC",VLOOKUP(VALUE(J149),관리용data!J:K,2,1),IF(H149="TOEFL(IBT)",VLOOKUP(VALUE(J149),관리용data!M:N,2,1),IF(H149="NEW TEPS",VLOOKUP(VALUE(J149),관리용data!P:Q,2,1),IF(H149="G-telp(Level 2)",VLOOKUP(VALUE(J149),관리용data!S:T,2,1),IF(H149="toeic speaking test",VLOOKUP(J149,관리용data!V:W,2,0),IF(H149="opic(영어)",VLOOKUP(J149,관리용data!Y:Z,2,0),0)))))),0)</f>
        <v>6</v>
      </c>
    </row>
    <row r="150" spans="1:17" ht="39.950000000000003" customHeight="1" x14ac:dyDescent="0.3">
      <c r="A150" s="4">
        <f t="shared" si="4"/>
        <v>149</v>
      </c>
      <c r="B150" s="4" t="s">
        <v>5504</v>
      </c>
      <c r="C150" s="4" t="s">
        <v>5505</v>
      </c>
      <c r="D150" s="4" t="s">
        <v>554</v>
      </c>
      <c r="E150" s="4" t="s">
        <v>555</v>
      </c>
      <c r="F150" s="4">
        <f t="shared" si="5"/>
        <v>1</v>
      </c>
      <c r="G150" s="4" t="s">
        <v>286</v>
      </c>
      <c r="H150" s="4" t="str">
        <f>VLOOKUP(G150,관리용data!F:G,2,0)</f>
        <v>Toeic Speaking test</v>
      </c>
      <c r="I150" s="4" t="s">
        <v>3446</v>
      </c>
      <c r="J150" s="4" t="s">
        <v>3446</v>
      </c>
      <c r="K150" s="4" t="s">
        <v>5510</v>
      </c>
      <c r="L150" s="34">
        <v>44653</v>
      </c>
      <c r="M150" s="4" t="s">
        <v>5511</v>
      </c>
      <c r="O150" s="4">
        <v>1</v>
      </c>
      <c r="P150" s="4"/>
      <c r="Q150" s="4">
        <f>IF(O150=1,IF(H150="TOEIC",VLOOKUP(VALUE(J150),관리용data!J:K,2,1),IF(H150="TOEFL(IBT)",VLOOKUP(VALUE(J150),관리용data!M:N,2,1),IF(H150="NEW TEPS",VLOOKUP(VALUE(J150),관리용data!P:Q,2,1),IF(H150="G-telp(Level 2)",VLOOKUP(VALUE(J150),관리용data!S:T,2,1),IF(H150="toeic speaking test",VLOOKUP(J150,관리용data!V:W,2,0),IF(H150="opic(영어)",VLOOKUP(J150,관리용data!Y:Z,2,0),0)))))),0)</f>
        <v>2</v>
      </c>
    </row>
    <row r="151" spans="1:17" ht="39.950000000000003" customHeight="1" x14ac:dyDescent="0.3">
      <c r="A151" s="4">
        <f t="shared" si="4"/>
        <v>150</v>
      </c>
      <c r="B151" s="4" t="s">
        <v>5519</v>
      </c>
      <c r="C151" s="4" t="s">
        <v>5520</v>
      </c>
      <c r="D151" s="4" t="s">
        <v>554</v>
      </c>
      <c r="E151" s="4" t="s">
        <v>555</v>
      </c>
      <c r="F151" s="4">
        <f t="shared" si="5"/>
        <v>1</v>
      </c>
      <c r="G151" s="4" t="s">
        <v>797</v>
      </c>
      <c r="H151" s="4" t="str">
        <f>VLOOKUP(G151,관리용data!F:G,2,0)</f>
        <v>TOEIC</v>
      </c>
      <c r="I151" s="4" t="s">
        <v>1264</v>
      </c>
      <c r="J151" s="4" t="s">
        <v>1264</v>
      </c>
      <c r="K151" s="4" t="s">
        <v>5525</v>
      </c>
      <c r="L151" s="34">
        <v>44661</v>
      </c>
      <c r="M151" s="4" t="s">
        <v>5526</v>
      </c>
      <c r="O151" s="4">
        <v>1</v>
      </c>
      <c r="P151" s="4"/>
      <c r="Q151" s="4">
        <f>IF(O151=1,IF(H151="TOEIC",VLOOKUP(VALUE(J151),관리용data!J:K,2,1),IF(H151="TOEFL(IBT)",VLOOKUP(VALUE(J151),관리용data!M:N,2,1),IF(H151="NEW TEPS",VLOOKUP(VALUE(J151),관리용data!P:Q,2,1),IF(H151="G-telp(Level 2)",VLOOKUP(VALUE(J151),관리용data!S:T,2,1),IF(H151="toeic speaking test",VLOOKUP(J151,관리용data!V:W,2,0),IF(H151="opic(영어)",VLOOKUP(J151,관리용data!Y:Z,2,0),0)))))),0)</f>
        <v>8</v>
      </c>
    </row>
    <row r="152" spans="1:17" ht="39.950000000000003" customHeight="1" x14ac:dyDescent="0.3">
      <c r="A152" s="4">
        <f t="shared" si="4"/>
        <v>151</v>
      </c>
      <c r="B152" s="4" t="s">
        <v>5580</v>
      </c>
      <c r="C152" s="4" t="s">
        <v>5581</v>
      </c>
      <c r="D152" s="4" t="s">
        <v>554</v>
      </c>
      <c r="E152" s="4" t="s">
        <v>555</v>
      </c>
      <c r="F152" s="4">
        <f t="shared" si="5"/>
        <v>1</v>
      </c>
      <c r="G152" s="4" t="s">
        <v>11697</v>
      </c>
      <c r="H152" s="4" t="str">
        <f>VLOOKUP(G152,관리용data!F:G,2,0)</f>
        <v>기재 어학 없음</v>
      </c>
      <c r="I152" s="4" t="s">
        <v>277</v>
      </c>
      <c r="J152" s="4" t="s">
        <v>277</v>
      </c>
      <c r="K152" s="4" t="s">
        <v>277</v>
      </c>
      <c r="L152" s="4" t="s">
        <v>277</v>
      </c>
      <c r="M152" s="4" t="s">
        <v>277</v>
      </c>
      <c r="N152" s="5"/>
      <c r="O152" s="4">
        <v>0</v>
      </c>
      <c r="P152" s="4"/>
      <c r="Q152" s="4">
        <f>IF(O152=1,IF(H152="TOEIC",VLOOKUP(VALUE(J152),관리용data!J:K,2,1),IF(H152="TOEFL(IBT)",VLOOKUP(VALUE(J152),관리용data!M:N,2,1),IF(H152="NEW TEPS",VLOOKUP(VALUE(J152),관리용data!P:Q,2,1),IF(H152="G-telp(Level 2)",VLOOKUP(VALUE(J152),관리용data!S:T,2,1),IF(H152="toeic speaking test",VLOOKUP(J152,관리용data!V:W,2,0),IF(H152="opic(영어)",VLOOKUP(J152,관리용data!Y:Z,2,0),0)))))),0)</f>
        <v>0</v>
      </c>
    </row>
    <row r="153" spans="1:17" ht="39.950000000000003" customHeight="1" x14ac:dyDescent="0.3">
      <c r="A153" s="4">
        <f t="shared" si="4"/>
        <v>152</v>
      </c>
      <c r="B153" s="4" t="s">
        <v>5625</v>
      </c>
      <c r="C153" s="4" t="s">
        <v>5626</v>
      </c>
      <c r="D153" s="4" t="s">
        <v>554</v>
      </c>
      <c r="E153" s="4" t="s">
        <v>555</v>
      </c>
      <c r="F153" s="4">
        <f t="shared" si="5"/>
        <v>1</v>
      </c>
      <c r="G153" s="4" t="s">
        <v>537</v>
      </c>
      <c r="H153" s="4" t="str">
        <f>VLOOKUP(G153,관리용data!F:G,2,0)</f>
        <v>TOEIC</v>
      </c>
      <c r="I153" s="4" t="s">
        <v>1309</v>
      </c>
      <c r="J153" s="4" t="s">
        <v>1309</v>
      </c>
      <c r="K153" s="4" t="s">
        <v>1963</v>
      </c>
      <c r="L153" s="34">
        <v>45808</v>
      </c>
      <c r="M153" s="4" t="s">
        <v>5632</v>
      </c>
      <c r="O153" s="4">
        <v>1</v>
      </c>
      <c r="P153" s="4"/>
      <c r="Q153" s="4">
        <f>IF(O153=1,IF(H153="TOEIC",VLOOKUP(VALUE(J153),관리용data!J:K,2,1),IF(H153="TOEFL(IBT)",VLOOKUP(VALUE(J153),관리용data!M:N,2,1),IF(H153="NEW TEPS",VLOOKUP(VALUE(J153),관리용data!P:Q,2,1),IF(H153="G-telp(Level 2)",VLOOKUP(VALUE(J153),관리용data!S:T,2,1),IF(H153="toeic speaking test",VLOOKUP(J153,관리용data!V:W,2,0),IF(H153="opic(영어)",VLOOKUP(J153,관리용data!Y:Z,2,0),0)))))),0)</f>
        <v>2</v>
      </c>
    </row>
    <row r="154" spans="1:17" ht="39.950000000000003" customHeight="1" x14ac:dyDescent="0.3">
      <c r="A154" s="4">
        <f t="shared" si="4"/>
        <v>153</v>
      </c>
      <c r="B154" s="4" t="s">
        <v>5689</v>
      </c>
      <c r="C154" s="4" t="s">
        <v>5690</v>
      </c>
      <c r="D154" s="4" t="s">
        <v>554</v>
      </c>
      <c r="E154" s="4" t="s">
        <v>555</v>
      </c>
      <c r="F154" s="4">
        <f t="shared" si="5"/>
        <v>1</v>
      </c>
      <c r="G154" s="4" t="s">
        <v>797</v>
      </c>
      <c r="H154" s="4" t="str">
        <f>VLOOKUP(G154,관리용data!F:G,2,0)</f>
        <v>TOEIC</v>
      </c>
      <c r="I154" s="4" t="s">
        <v>4137</v>
      </c>
      <c r="J154" s="4" t="s">
        <v>4137</v>
      </c>
      <c r="K154" s="4" t="s">
        <v>5695</v>
      </c>
      <c r="L154" s="34">
        <v>45031</v>
      </c>
      <c r="M154" s="4" t="s">
        <v>5696</v>
      </c>
      <c r="O154" s="4">
        <v>1</v>
      </c>
      <c r="P154" s="4"/>
      <c r="Q154" s="4">
        <f>IF(O154=1,IF(H154="TOEIC",VLOOKUP(VALUE(J154),관리용data!J:K,2,1),IF(H154="TOEFL(IBT)",VLOOKUP(VALUE(J154),관리용data!M:N,2,1),IF(H154="NEW TEPS",VLOOKUP(VALUE(J154),관리용data!P:Q,2,1),IF(H154="G-telp(Level 2)",VLOOKUP(VALUE(J154),관리용data!S:T,2,1),IF(H154="toeic speaking test",VLOOKUP(J154,관리용data!V:W,2,0),IF(H154="opic(영어)",VLOOKUP(J154,관리용data!Y:Z,2,0),0)))))),0)</f>
        <v>8</v>
      </c>
    </row>
    <row r="155" spans="1:17" ht="39.950000000000003" customHeight="1" x14ac:dyDescent="0.3">
      <c r="A155" s="4">
        <f t="shared" si="4"/>
        <v>154</v>
      </c>
      <c r="B155" s="4" t="s">
        <v>5736</v>
      </c>
      <c r="C155" s="4" t="s">
        <v>5737</v>
      </c>
      <c r="D155" s="4" t="s">
        <v>554</v>
      </c>
      <c r="E155" s="4" t="s">
        <v>555</v>
      </c>
      <c r="F155" s="4">
        <f t="shared" si="5"/>
        <v>1</v>
      </c>
      <c r="G155" s="4" t="s">
        <v>537</v>
      </c>
      <c r="H155" s="4" t="str">
        <f>VLOOKUP(G155,관리용data!F:G,2,0)</f>
        <v>TOEIC</v>
      </c>
      <c r="I155" s="4" t="s">
        <v>1794</v>
      </c>
      <c r="J155" s="4" t="s">
        <v>1794</v>
      </c>
      <c r="K155" s="4" t="s">
        <v>5743</v>
      </c>
      <c r="L155" s="34">
        <v>45578</v>
      </c>
      <c r="M155" s="4" t="s">
        <v>5744</v>
      </c>
      <c r="O155" s="4">
        <v>1</v>
      </c>
      <c r="P155" s="4"/>
      <c r="Q155" s="4">
        <f>IF(O155=1,IF(H155="TOEIC",VLOOKUP(VALUE(J155),관리용data!J:K,2,1),IF(H155="TOEFL(IBT)",VLOOKUP(VALUE(J155),관리용data!M:N,2,1),IF(H155="NEW TEPS",VLOOKUP(VALUE(J155),관리용data!P:Q,2,1),IF(H155="G-telp(Level 2)",VLOOKUP(VALUE(J155),관리용data!S:T,2,1),IF(H155="toeic speaking test",VLOOKUP(J155,관리용data!V:W,2,0),IF(H155="opic(영어)",VLOOKUP(J155,관리용data!Y:Z,2,0),0)))))),0)</f>
        <v>10</v>
      </c>
    </row>
    <row r="156" spans="1:17" ht="39.950000000000003" customHeight="1" x14ac:dyDescent="0.3">
      <c r="A156" s="4">
        <f t="shared" si="4"/>
        <v>155</v>
      </c>
      <c r="B156" s="4" t="s">
        <v>5772</v>
      </c>
      <c r="C156" s="4" t="s">
        <v>5773</v>
      </c>
      <c r="D156" s="4" t="s">
        <v>554</v>
      </c>
      <c r="E156" s="4" t="s">
        <v>555</v>
      </c>
      <c r="F156" s="4">
        <f t="shared" si="5"/>
        <v>1</v>
      </c>
      <c r="G156" s="4" t="s">
        <v>362</v>
      </c>
      <c r="H156" s="4" t="str">
        <f>VLOOKUP(G156,관리용data!F:G,2,0)</f>
        <v>Toeic Speaking test</v>
      </c>
      <c r="I156" s="4" t="s">
        <v>455</v>
      </c>
      <c r="J156" s="4" t="s">
        <v>455</v>
      </c>
      <c r="K156" s="4" t="s">
        <v>1839</v>
      </c>
      <c r="L156" s="34">
        <v>45368</v>
      </c>
      <c r="M156" s="4" t="s">
        <v>5779</v>
      </c>
      <c r="O156" s="4">
        <v>1</v>
      </c>
      <c r="P156" s="4"/>
      <c r="Q156" s="4">
        <f>IF(O156=1,IF(H156="TOEIC",VLOOKUP(VALUE(J156),관리용data!J:K,2,1),IF(H156="TOEFL(IBT)",VLOOKUP(VALUE(J156),관리용data!M:N,2,1),IF(H156="NEW TEPS",VLOOKUP(VALUE(J156),관리용data!P:Q,2,1),IF(H156="G-telp(Level 2)",VLOOKUP(VALUE(J156),관리용data!S:T,2,1),IF(H156="toeic speaking test",VLOOKUP(J156,관리용data!V:W,2,0),IF(H156="opic(영어)",VLOOKUP(J156,관리용data!Y:Z,2,0),0)))))),0)</f>
        <v>6</v>
      </c>
    </row>
    <row r="157" spans="1:17" ht="39.950000000000003" customHeight="1" x14ac:dyDescent="0.3">
      <c r="A157" s="4">
        <f t="shared" si="4"/>
        <v>156</v>
      </c>
      <c r="B157" s="4" t="s">
        <v>6059</v>
      </c>
      <c r="C157" s="4" t="s">
        <v>6060</v>
      </c>
      <c r="D157" s="4" t="s">
        <v>554</v>
      </c>
      <c r="E157" s="4" t="s">
        <v>555</v>
      </c>
      <c r="F157" s="4">
        <f t="shared" si="5"/>
        <v>1</v>
      </c>
      <c r="G157" s="4" t="s">
        <v>537</v>
      </c>
      <c r="H157" s="4" t="str">
        <f>VLOOKUP(G157,관리용data!F:G,2,0)</f>
        <v>TOEIC</v>
      </c>
      <c r="I157" s="4" t="s">
        <v>798</v>
      </c>
      <c r="J157" s="4" t="s">
        <v>798</v>
      </c>
      <c r="K157" s="4" t="s">
        <v>622</v>
      </c>
      <c r="L157" s="34">
        <v>45823</v>
      </c>
      <c r="M157" s="4" t="s">
        <v>6079</v>
      </c>
      <c r="O157" s="4">
        <v>1</v>
      </c>
      <c r="P157" s="4"/>
      <c r="Q157" s="4">
        <f>IF(O157=1,IF(H157="TOEIC",VLOOKUP(VALUE(J157),관리용data!J:K,2,1),IF(H157="TOEFL(IBT)",VLOOKUP(VALUE(J157),관리용data!M:N,2,1),IF(H157="NEW TEPS",VLOOKUP(VALUE(J157),관리용data!P:Q,2,1),IF(H157="G-telp(Level 2)",VLOOKUP(VALUE(J157),관리용data!S:T,2,1),IF(H157="toeic speaking test",VLOOKUP(J157,관리용data!V:W,2,0),IF(H157="opic(영어)",VLOOKUP(J157,관리용data!Y:Z,2,0),0)))))),0)</f>
        <v>8</v>
      </c>
    </row>
    <row r="158" spans="1:17" ht="39.950000000000003" customHeight="1" x14ac:dyDescent="0.3">
      <c r="A158" s="4">
        <f t="shared" si="4"/>
        <v>157</v>
      </c>
      <c r="B158" s="4" t="s">
        <v>6090</v>
      </c>
      <c r="C158" s="4" t="s">
        <v>6091</v>
      </c>
      <c r="D158" s="4" t="s">
        <v>554</v>
      </c>
      <c r="E158" s="4" t="s">
        <v>555</v>
      </c>
      <c r="F158" s="4">
        <f t="shared" si="5"/>
        <v>1</v>
      </c>
      <c r="G158" s="4" t="s">
        <v>362</v>
      </c>
      <c r="H158" s="4" t="str">
        <f>VLOOKUP(G158,관리용data!F:G,2,0)</f>
        <v>Toeic Speaking test</v>
      </c>
      <c r="I158" s="4" t="s">
        <v>363</v>
      </c>
      <c r="J158" s="4" t="s">
        <v>363</v>
      </c>
      <c r="K158" s="4" t="s">
        <v>6096</v>
      </c>
      <c r="L158" s="34">
        <v>45676</v>
      </c>
      <c r="M158" s="4" t="s">
        <v>6097</v>
      </c>
      <c r="O158" s="4">
        <v>1</v>
      </c>
      <c r="P158" s="4"/>
      <c r="Q158" s="4">
        <f>IF(O158=1,IF(H158="TOEIC",VLOOKUP(VALUE(J158),관리용data!J:K,2,1),IF(H158="TOEFL(IBT)",VLOOKUP(VALUE(J158),관리용data!M:N,2,1),IF(H158="NEW TEPS",VLOOKUP(VALUE(J158),관리용data!P:Q,2,1),IF(H158="G-telp(Level 2)",VLOOKUP(VALUE(J158),관리용data!S:T,2,1),IF(H158="toeic speaking test",VLOOKUP(J158,관리용data!V:W,2,0),IF(H158="opic(영어)",VLOOKUP(J158,관리용data!Y:Z,2,0),0)))))),0)</f>
        <v>6</v>
      </c>
    </row>
    <row r="159" spans="1:17" ht="39.950000000000003" customHeight="1" x14ac:dyDescent="0.3">
      <c r="A159" s="4">
        <f t="shared" si="4"/>
        <v>158</v>
      </c>
      <c r="B159" s="4" t="s">
        <v>6147</v>
      </c>
      <c r="C159" s="4" t="s">
        <v>6148</v>
      </c>
      <c r="D159" s="4" t="s">
        <v>554</v>
      </c>
      <c r="E159" s="4" t="s">
        <v>555</v>
      </c>
      <c r="F159" s="4">
        <f t="shared" si="5"/>
        <v>1</v>
      </c>
      <c r="G159" s="4" t="s">
        <v>11697</v>
      </c>
      <c r="H159" s="4" t="str">
        <f>VLOOKUP(G159,관리용data!F:G,2,0)</f>
        <v>기재 어학 없음</v>
      </c>
      <c r="I159" s="4" t="s">
        <v>277</v>
      </c>
      <c r="J159" s="4" t="s">
        <v>277</v>
      </c>
      <c r="K159" s="4" t="s">
        <v>277</v>
      </c>
      <c r="L159" s="4" t="s">
        <v>277</v>
      </c>
      <c r="M159" s="4" t="s">
        <v>277</v>
      </c>
      <c r="N159" s="5"/>
      <c r="O159" s="4">
        <v>0</v>
      </c>
      <c r="P159" s="4"/>
      <c r="Q159" s="4">
        <f>IF(O159=1,IF(H159="TOEIC",VLOOKUP(VALUE(J159),관리용data!J:K,2,1),IF(H159="TOEFL(IBT)",VLOOKUP(VALUE(J159),관리용data!M:N,2,1),IF(H159="NEW TEPS",VLOOKUP(VALUE(J159),관리용data!P:Q,2,1),IF(H159="G-telp(Level 2)",VLOOKUP(VALUE(J159),관리용data!S:T,2,1),IF(H159="toeic speaking test",VLOOKUP(J159,관리용data!V:W,2,0),IF(H159="opic(영어)",VLOOKUP(J159,관리용data!Y:Z,2,0),0)))))),0)</f>
        <v>0</v>
      </c>
    </row>
    <row r="160" spans="1:17" ht="39.950000000000003" customHeight="1" x14ac:dyDescent="0.3">
      <c r="A160" s="4">
        <f t="shared" si="4"/>
        <v>159</v>
      </c>
      <c r="B160" s="4" t="s">
        <v>6157</v>
      </c>
      <c r="C160" s="4" t="s">
        <v>6158</v>
      </c>
      <c r="D160" s="4" t="s">
        <v>554</v>
      </c>
      <c r="E160" s="4" t="s">
        <v>555</v>
      </c>
      <c r="F160" s="4">
        <f t="shared" si="5"/>
        <v>1</v>
      </c>
      <c r="G160" s="4" t="s">
        <v>362</v>
      </c>
      <c r="H160" s="4" t="str">
        <f>VLOOKUP(G160,관리용data!F:G,2,0)</f>
        <v>Toeic Speaking test</v>
      </c>
      <c r="I160" s="4" t="s">
        <v>363</v>
      </c>
      <c r="J160" s="4" t="s">
        <v>363</v>
      </c>
      <c r="K160" s="4" t="s">
        <v>6096</v>
      </c>
      <c r="L160" s="34">
        <v>45676</v>
      </c>
      <c r="M160" s="4" t="s">
        <v>6163</v>
      </c>
      <c r="O160" s="4">
        <v>1</v>
      </c>
      <c r="P160" s="4"/>
      <c r="Q160" s="4">
        <f>IF(O160=1,IF(H160="TOEIC",VLOOKUP(VALUE(J160),관리용data!J:K,2,1),IF(H160="TOEFL(IBT)",VLOOKUP(VALUE(J160),관리용data!M:N,2,1),IF(H160="NEW TEPS",VLOOKUP(VALUE(J160),관리용data!P:Q,2,1),IF(H160="G-telp(Level 2)",VLOOKUP(VALUE(J160),관리용data!S:T,2,1),IF(H160="toeic speaking test",VLOOKUP(J160,관리용data!V:W,2,0),IF(H160="opic(영어)",VLOOKUP(J160,관리용data!Y:Z,2,0),0)))))),0)</f>
        <v>6</v>
      </c>
    </row>
    <row r="161" spans="1:17" ht="39.950000000000003" customHeight="1" x14ac:dyDescent="0.3">
      <c r="A161" s="4">
        <f t="shared" si="4"/>
        <v>160</v>
      </c>
      <c r="B161" s="4" t="s">
        <v>6267</v>
      </c>
      <c r="C161" s="4" t="s">
        <v>6268</v>
      </c>
      <c r="D161" s="4" t="s">
        <v>554</v>
      </c>
      <c r="E161" s="4" t="s">
        <v>555</v>
      </c>
      <c r="F161" s="4">
        <f t="shared" si="5"/>
        <v>1</v>
      </c>
      <c r="G161" s="4" t="s">
        <v>537</v>
      </c>
      <c r="H161" s="4" t="str">
        <f>VLOOKUP(G161,관리용data!F:G,2,0)</f>
        <v>TOEIC</v>
      </c>
      <c r="I161" s="4" t="s">
        <v>4150</v>
      </c>
      <c r="J161" s="4" t="s">
        <v>4150</v>
      </c>
      <c r="K161" s="4" t="s">
        <v>5051</v>
      </c>
      <c r="L161" s="34">
        <v>45599</v>
      </c>
      <c r="M161" s="4" t="s">
        <v>6272</v>
      </c>
      <c r="O161" s="4">
        <v>1</v>
      </c>
      <c r="P161" s="4"/>
      <c r="Q161" s="4">
        <f>IF(O161=1,IF(H161="TOEIC",VLOOKUP(VALUE(J161),관리용data!J:K,2,1),IF(H161="TOEFL(IBT)",VLOOKUP(VALUE(J161),관리용data!M:N,2,1),IF(H161="NEW TEPS",VLOOKUP(VALUE(J161),관리용data!P:Q,2,1),IF(H161="G-telp(Level 2)",VLOOKUP(VALUE(J161),관리용data!S:T,2,1),IF(H161="toeic speaking test",VLOOKUP(J161,관리용data!V:W,2,0),IF(H161="opic(영어)",VLOOKUP(J161,관리용data!Y:Z,2,0),0)))))),0)</f>
        <v>8</v>
      </c>
    </row>
    <row r="162" spans="1:17" ht="39.950000000000003" customHeight="1" x14ac:dyDescent="0.3">
      <c r="A162" s="4">
        <f t="shared" si="4"/>
        <v>161</v>
      </c>
      <c r="B162" s="4" t="s">
        <v>6349</v>
      </c>
      <c r="C162" s="4" t="s">
        <v>6350</v>
      </c>
      <c r="D162" s="4" t="s">
        <v>554</v>
      </c>
      <c r="E162" s="4" t="s">
        <v>555</v>
      </c>
      <c r="F162" s="4">
        <f t="shared" si="5"/>
        <v>1</v>
      </c>
      <c r="G162" s="4" t="s">
        <v>4126</v>
      </c>
      <c r="H162" s="4" t="str">
        <f>VLOOKUP(G162,관리용data!F:G,2,0)</f>
        <v>G-telp(Level 2)</v>
      </c>
      <c r="I162" s="4" t="s">
        <v>6355</v>
      </c>
      <c r="J162" s="4">
        <v>75</v>
      </c>
      <c r="K162" s="4" t="s">
        <v>829</v>
      </c>
      <c r="L162" s="34">
        <v>45116</v>
      </c>
      <c r="M162" s="4" t="s">
        <v>6356</v>
      </c>
      <c r="O162" s="4">
        <v>1</v>
      </c>
      <c r="P162" s="4"/>
      <c r="Q162" s="4">
        <f>IF(O162=1,IF(H162="TOEIC",VLOOKUP(VALUE(J162),관리용data!J:K,2,1),IF(H162="TOEFL(IBT)",VLOOKUP(VALUE(J162),관리용data!M:N,2,1),IF(H162="NEW TEPS",VLOOKUP(VALUE(J162),관리용data!P:Q,2,1),IF(H162="G-telp(Level 2)",VLOOKUP(VALUE(J162),관리용data!S:T,2,1),IF(H162="toeic speaking test",VLOOKUP(J162,관리용data!V:W,2,0),IF(H162="opic(영어)",VLOOKUP(J162,관리용data!Y:Z,2,0),0)))))),0)</f>
        <v>6</v>
      </c>
    </row>
    <row r="163" spans="1:17" ht="39.950000000000003" customHeight="1" x14ac:dyDescent="0.3">
      <c r="A163" s="4">
        <f t="shared" si="4"/>
        <v>162</v>
      </c>
      <c r="B163" s="4" t="s">
        <v>6377</v>
      </c>
      <c r="C163" s="4" t="s">
        <v>6378</v>
      </c>
      <c r="D163" s="4" t="s">
        <v>554</v>
      </c>
      <c r="E163" s="4" t="s">
        <v>555</v>
      </c>
      <c r="F163" s="4">
        <f t="shared" si="5"/>
        <v>1</v>
      </c>
      <c r="G163" s="4" t="s">
        <v>362</v>
      </c>
      <c r="H163" s="4" t="str">
        <f>VLOOKUP(G163,관리용data!F:G,2,0)</f>
        <v>Toeic Speaking test</v>
      </c>
      <c r="I163" s="4" t="s">
        <v>708</v>
      </c>
      <c r="J163" s="4" t="s">
        <v>708</v>
      </c>
      <c r="K163" s="4" t="s">
        <v>1455</v>
      </c>
      <c r="L163" s="34">
        <v>45717</v>
      </c>
      <c r="M163" s="4" t="s">
        <v>6385</v>
      </c>
      <c r="O163" s="4">
        <v>1</v>
      </c>
      <c r="P163" s="4"/>
      <c r="Q163" s="4">
        <f>IF(O163=1,IF(H163="TOEIC",VLOOKUP(VALUE(J163),관리용data!J:K,2,1),IF(H163="TOEFL(IBT)",VLOOKUP(VALUE(J163),관리용data!M:N,2,1),IF(H163="NEW TEPS",VLOOKUP(VALUE(J163),관리용data!P:Q,2,1),IF(H163="G-telp(Level 2)",VLOOKUP(VALUE(J163),관리용data!S:T,2,1),IF(H163="toeic speaking test",VLOOKUP(J163,관리용data!V:W,2,0),IF(H163="opic(영어)",VLOOKUP(J163,관리용data!Y:Z,2,0),0)))))),0)</f>
        <v>10</v>
      </c>
    </row>
    <row r="164" spans="1:17" ht="39.950000000000003" customHeight="1" x14ac:dyDescent="0.3">
      <c r="A164" s="4">
        <f t="shared" si="4"/>
        <v>163</v>
      </c>
      <c r="B164" s="4" t="s">
        <v>6389</v>
      </c>
      <c r="C164" s="4" t="s">
        <v>6390</v>
      </c>
      <c r="D164" s="4" t="s">
        <v>554</v>
      </c>
      <c r="E164" s="4" t="s">
        <v>555</v>
      </c>
      <c r="F164" s="4">
        <f t="shared" si="5"/>
        <v>1</v>
      </c>
      <c r="G164" s="4" t="s">
        <v>537</v>
      </c>
      <c r="H164" s="4" t="str">
        <f>VLOOKUP(G164,관리용data!F:G,2,0)</f>
        <v>TOEIC</v>
      </c>
      <c r="I164" s="4" t="s">
        <v>4344</v>
      </c>
      <c r="J164" s="4" t="s">
        <v>4344</v>
      </c>
      <c r="K164" s="4" t="s">
        <v>6395</v>
      </c>
      <c r="L164" s="34">
        <v>45284</v>
      </c>
      <c r="M164" s="4" t="s">
        <v>6396</v>
      </c>
      <c r="O164" s="4">
        <v>1</v>
      </c>
      <c r="P164" s="4"/>
      <c r="Q164" s="4">
        <f>IF(O164=1,IF(H164="TOEIC",VLOOKUP(VALUE(J164),관리용data!J:K,2,1),IF(H164="TOEFL(IBT)",VLOOKUP(VALUE(J164),관리용data!M:N,2,1),IF(H164="NEW TEPS",VLOOKUP(VALUE(J164),관리용data!P:Q,2,1),IF(H164="G-telp(Level 2)",VLOOKUP(VALUE(J164),관리용data!S:T,2,1),IF(H164="toeic speaking test",VLOOKUP(J164,관리용data!V:W,2,0),IF(H164="opic(영어)",VLOOKUP(J164,관리용data!Y:Z,2,0),0)))))),0)</f>
        <v>10</v>
      </c>
    </row>
    <row r="165" spans="1:17" ht="39.950000000000003" customHeight="1" x14ac:dyDescent="0.3">
      <c r="A165" s="4">
        <f t="shared" si="4"/>
        <v>164</v>
      </c>
      <c r="B165" s="4" t="s">
        <v>6419</v>
      </c>
      <c r="C165" s="4" t="s">
        <v>6420</v>
      </c>
      <c r="D165" s="4" t="s">
        <v>554</v>
      </c>
      <c r="E165" s="4" t="s">
        <v>555</v>
      </c>
      <c r="F165" s="4">
        <f t="shared" si="5"/>
        <v>1</v>
      </c>
      <c r="G165" s="4" t="s">
        <v>537</v>
      </c>
      <c r="H165" s="4" t="str">
        <f>VLOOKUP(G165,관리용data!F:G,2,0)</f>
        <v>TOEIC</v>
      </c>
      <c r="I165" s="4" t="s">
        <v>3247</v>
      </c>
      <c r="J165" s="4" t="s">
        <v>3247</v>
      </c>
      <c r="K165" s="4" t="s">
        <v>4925</v>
      </c>
      <c r="L165" s="34">
        <v>45256</v>
      </c>
      <c r="M165" s="4" t="s">
        <v>6425</v>
      </c>
      <c r="O165" s="4">
        <v>1</v>
      </c>
      <c r="P165" s="4"/>
      <c r="Q165" s="4">
        <f>IF(O165=1,IF(H165="TOEIC",VLOOKUP(VALUE(J165),관리용data!J:K,2,1),IF(H165="TOEFL(IBT)",VLOOKUP(VALUE(J165),관리용data!M:N,2,1),IF(H165="NEW TEPS",VLOOKUP(VALUE(J165),관리용data!P:Q,2,1),IF(H165="G-telp(Level 2)",VLOOKUP(VALUE(J165),관리용data!S:T,2,1),IF(H165="toeic speaking test",VLOOKUP(J165,관리용data!V:W,2,0),IF(H165="opic(영어)",VLOOKUP(J165,관리용data!Y:Z,2,0),0)))))),0)</f>
        <v>8</v>
      </c>
    </row>
    <row r="166" spans="1:17" ht="39.950000000000003" customHeight="1" x14ac:dyDescent="0.3">
      <c r="A166" s="4">
        <f t="shared" si="4"/>
        <v>165</v>
      </c>
      <c r="B166" s="4" t="s">
        <v>6458</v>
      </c>
      <c r="C166" s="4" t="s">
        <v>6459</v>
      </c>
      <c r="D166" s="4" t="s">
        <v>554</v>
      </c>
      <c r="E166" s="4" t="s">
        <v>555</v>
      </c>
      <c r="F166" s="4">
        <f t="shared" si="5"/>
        <v>1</v>
      </c>
      <c r="G166" s="4" t="s">
        <v>496</v>
      </c>
      <c r="H166" s="4" t="str">
        <f>VLOOKUP(G166,관리용data!F:G,2,0)</f>
        <v>OPIc(영어)</v>
      </c>
      <c r="I166" s="4" t="s">
        <v>455</v>
      </c>
      <c r="J166" s="4" t="s">
        <v>455</v>
      </c>
      <c r="K166" s="4" t="s">
        <v>6131</v>
      </c>
      <c r="L166" s="34">
        <v>45379</v>
      </c>
      <c r="M166" s="4" t="s">
        <v>6464</v>
      </c>
      <c r="O166" s="4">
        <v>1</v>
      </c>
      <c r="P166" s="4"/>
      <c r="Q166" s="4">
        <f>IF(O166=1,IF(H166="TOEIC",VLOOKUP(VALUE(J166),관리용data!J:K,2,1),IF(H166="TOEFL(IBT)",VLOOKUP(VALUE(J166),관리용data!M:N,2,1),IF(H166="NEW TEPS",VLOOKUP(VALUE(J166),관리용data!P:Q,2,1),IF(H166="G-telp(Level 2)",VLOOKUP(VALUE(J166),관리용data!S:T,2,1),IF(H166="toeic speaking test",VLOOKUP(J166,관리용data!V:W,2,0),IF(H166="opic(영어)",VLOOKUP(J166,관리용data!Y:Z,2,0),0)))))),0)</f>
        <v>10</v>
      </c>
    </row>
    <row r="167" spans="1:17" ht="39.950000000000003" customHeight="1" x14ac:dyDescent="0.3">
      <c r="A167" s="4">
        <f t="shared" si="4"/>
        <v>166</v>
      </c>
      <c r="B167" s="4" t="s">
        <v>6523</v>
      </c>
      <c r="C167" s="4" t="s">
        <v>6524</v>
      </c>
      <c r="D167" s="4" t="s">
        <v>554</v>
      </c>
      <c r="E167" s="4" t="s">
        <v>555</v>
      </c>
      <c r="F167" s="4">
        <f t="shared" si="5"/>
        <v>1</v>
      </c>
      <c r="G167" s="4" t="s">
        <v>797</v>
      </c>
      <c r="H167" s="4" t="str">
        <f>VLOOKUP(G167,관리용data!F:G,2,0)</f>
        <v>TOEIC</v>
      </c>
      <c r="I167" s="4" t="s">
        <v>4052</v>
      </c>
      <c r="J167" s="4" t="s">
        <v>4052</v>
      </c>
      <c r="K167" s="4" t="s">
        <v>1881</v>
      </c>
      <c r="L167" s="34">
        <v>45046</v>
      </c>
      <c r="M167" s="4" t="s">
        <v>6530</v>
      </c>
      <c r="O167" s="4">
        <v>1</v>
      </c>
      <c r="P167" s="4"/>
      <c r="Q167" s="4">
        <f>IF(O167=1,IF(H167="TOEIC",VLOOKUP(VALUE(J167),관리용data!J:K,2,1),IF(H167="TOEFL(IBT)",VLOOKUP(VALUE(J167),관리용data!M:N,2,1),IF(H167="NEW TEPS",VLOOKUP(VALUE(J167),관리용data!P:Q,2,1),IF(H167="G-telp(Level 2)",VLOOKUP(VALUE(J167),관리용data!S:T,2,1),IF(H167="toeic speaking test",VLOOKUP(J167,관리용data!V:W,2,0),IF(H167="opic(영어)",VLOOKUP(J167,관리용data!Y:Z,2,0),0)))))),0)</f>
        <v>10</v>
      </c>
    </row>
    <row r="168" spans="1:17" ht="39.950000000000003" customHeight="1" x14ac:dyDescent="0.3">
      <c r="A168" s="4">
        <f t="shared" si="4"/>
        <v>167</v>
      </c>
      <c r="B168" s="4" t="s">
        <v>6602</v>
      </c>
      <c r="C168" s="4" t="s">
        <v>6603</v>
      </c>
      <c r="D168" s="4" t="s">
        <v>554</v>
      </c>
      <c r="E168" s="4" t="s">
        <v>555</v>
      </c>
      <c r="F168" s="4">
        <f t="shared" si="5"/>
        <v>1</v>
      </c>
      <c r="G168" s="4" t="s">
        <v>537</v>
      </c>
      <c r="H168" s="4" t="str">
        <f>VLOOKUP(G168,관리용data!F:G,2,0)</f>
        <v>TOEIC</v>
      </c>
      <c r="I168" s="4" t="s">
        <v>4032</v>
      </c>
      <c r="J168" s="4" t="s">
        <v>4032</v>
      </c>
      <c r="K168" s="4" t="s">
        <v>4925</v>
      </c>
      <c r="L168" s="34">
        <v>45256</v>
      </c>
      <c r="M168" s="4" t="s">
        <v>6612</v>
      </c>
      <c r="O168" s="4">
        <v>1</v>
      </c>
      <c r="P168" s="4"/>
      <c r="Q168" s="4">
        <f>IF(O168=1,IF(H168="TOEIC",VLOOKUP(VALUE(J168),관리용data!J:K,2,1),IF(H168="TOEFL(IBT)",VLOOKUP(VALUE(J168),관리용data!M:N,2,1),IF(H168="NEW TEPS",VLOOKUP(VALUE(J168),관리용data!P:Q,2,1),IF(H168="G-telp(Level 2)",VLOOKUP(VALUE(J168),관리용data!S:T,2,1),IF(H168="toeic speaking test",VLOOKUP(J168,관리용data!V:W,2,0),IF(H168="opic(영어)",VLOOKUP(J168,관리용data!Y:Z,2,0),0)))))),0)</f>
        <v>4</v>
      </c>
    </row>
    <row r="169" spans="1:17" ht="39.950000000000003" customHeight="1" x14ac:dyDescent="0.3">
      <c r="A169" s="4">
        <f t="shared" si="4"/>
        <v>168</v>
      </c>
      <c r="B169" s="4" t="s">
        <v>6688</v>
      </c>
      <c r="C169" s="4" t="s">
        <v>6689</v>
      </c>
      <c r="D169" s="4" t="s">
        <v>554</v>
      </c>
      <c r="E169" s="4" t="s">
        <v>555</v>
      </c>
      <c r="F169" s="4">
        <f t="shared" si="5"/>
        <v>1</v>
      </c>
      <c r="G169" s="4" t="s">
        <v>537</v>
      </c>
      <c r="H169" s="4" t="str">
        <f>VLOOKUP(G169,관리용data!F:G,2,0)</f>
        <v>TOEIC</v>
      </c>
      <c r="I169" s="4" t="s">
        <v>1721</v>
      </c>
      <c r="J169" s="4" t="s">
        <v>1721</v>
      </c>
      <c r="K169" s="4" t="s">
        <v>4225</v>
      </c>
      <c r="L169" s="34">
        <v>45473</v>
      </c>
      <c r="M169" s="4" t="s">
        <v>6695</v>
      </c>
      <c r="O169" s="4">
        <v>1</v>
      </c>
      <c r="P169" s="4"/>
      <c r="Q169" s="4">
        <f>IF(O169=1,IF(H169="TOEIC",VLOOKUP(VALUE(J169),관리용data!J:K,2,1),IF(H169="TOEFL(IBT)",VLOOKUP(VALUE(J169),관리용data!M:N,2,1),IF(H169="NEW TEPS",VLOOKUP(VALUE(J169),관리용data!P:Q,2,1),IF(H169="G-telp(Level 2)",VLOOKUP(VALUE(J169),관리용data!S:T,2,1),IF(H169="toeic speaking test",VLOOKUP(J169,관리용data!V:W,2,0),IF(H169="opic(영어)",VLOOKUP(J169,관리용data!Y:Z,2,0),0)))))),0)</f>
        <v>10</v>
      </c>
    </row>
    <row r="170" spans="1:17" ht="39.950000000000003" customHeight="1" x14ac:dyDescent="0.3">
      <c r="A170" s="4">
        <f t="shared" si="4"/>
        <v>169</v>
      </c>
      <c r="B170" s="4" t="s">
        <v>6853</v>
      </c>
      <c r="C170" s="4" t="s">
        <v>6854</v>
      </c>
      <c r="D170" s="4" t="s">
        <v>554</v>
      </c>
      <c r="E170" s="4" t="s">
        <v>555</v>
      </c>
      <c r="F170" s="4">
        <f t="shared" si="5"/>
        <v>1</v>
      </c>
      <c r="G170" s="4" t="s">
        <v>362</v>
      </c>
      <c r="H170" s="4" t="str">
        <f>VLOOKUP(G170,관리용data!F:G,2,0)</f>
        <v>Toeic Speaking test</v>
      </c>
      <c r="I170" s="4" t="s">
        <v>777</v>
      </c>
      <c r="J170" s="4" t="s">
        <v>777</v>
      </c>
      <c r="K170" s="4" t="s">
        <v>4761</v>
      </c>
      <c r="L170" s="34">
        <v>45318</v>
      </c>
      <c r="M170" s="4" t="s">
        <v>6863</v>
      </c>
      <c r="O170" s="4">
        <v>1</v>
      </c>
      <c r="P170" s="4"/>
      <c r="Q170" s="4">
        <f>IF(O170=1,IF(H170="TOEIC",VLOOKUP(VALUE(J170),관리용data!J:K,2,1),IF(H170="TOEFL(IBT)",VLOOKUP(VALUE(J170),관리용data!M:N,2,1),IF(H170="NEW TEPS",VLOOKUP(VALUE(J170),관리용data!P:Q,2,1),IF(H170="G-telp(Level 2)",VLOOKUP(VALUE(J170),관리용data!S:T,2,1),IF(H170="toeic speaking test",VLOOKUP(J170,관리용data!V:W,2,0),IF(H170="opic(영어)",VLOOKUP(J170,관리용data!Y:Z,2,0),0)))))),0)</f>
        <v>2</v>
      </c>
    </row>
    <row r="171" spans="1:17" ht="39.950000000000003" customHeight="1" x14ac:dyDescent="0.3">
      <c r="A171" s="4">
        <f t="shared" si="4"/>
        <v>170</v>
      </c>
      <c r="B171" s="4" t="s">
        <v>6889</v>
      </c>
      <c r="C171" s="4" t="s">
        <v>6890</v>
      </c>
      <c r="D171" s="4" t="s">
        <v>554</v>
      </c>
      <c r="E171" s="4" t="s">
        <v>555</v>
      </c>
      <c r="F171" s="4">
        <f t="shared" si="5"/>
        <v>1</v>
      </c>
      <c r="G171" s="4" t="s">
        <v>11697</v>
      </c>
      <c r="H171" s="4" t="str">
        <f>VLOOKUP(G171,관리용data!F:G,2,0)</f>
        <v>기재 어학 없음</v>
      </c>
      <c r="I171" s="4" t="s">
        <v>277</v>
      </c>
      <c r="J171" s="4" t="s">
        <v>277</v>
      </c>
      <c r="K171" s="4" t="s">
        <v>277</v>
      </c>
      <c r="L171" s="4" t="s">
        <v>277</v>
      </c>
      <c r="M171" s="4" t="s">
        <v>277</v>
      </c>
      <c r="N171" s="5"/>
      <c r="O171" s="4">
        <v>0</v>
      </c>
      <c r="P171" s="4"/>
      <c r="Q171" s="4">
        <f>IF(O171=1,IF(H171="TOEIC",VLOOKUP(VALUE(J171),관리용data!J:K,2,1),IF(H171="TOEFL(IBT)",VLOOKUP(VALUE(J171),관리용data!M:N,2,1),IF(H171="NEW TEPS",VLOOKUP(VALUE(J171),관리용data!P:Q,2,1),IF(H171="G-telp(Level 2)",VLOOKUP(VALUE(J171),관리용data!S:T,2,1),IF(H171="toeic speaking test",VLOOKUP(J171,관리용data!V:W,2,0),IF(H171="opic(영어)",VLOOKUP(J171,관리용data!Y:Z,2,0),0)))))),0)</f>
        <v>0</v>
      </c>
    </row>
    <row r="172" spans="1:17" ht="39.950000000000003" customHeight="1" x14ac:dyDescent="0.3">
      <c r="A172" s="4">
        <f t="shared" si="4"/>
        <v>171</v>
      </c>
      <c r="B172" s="4" t="s">
        <v>6939</v>
      </c>
      <c r="C172" s="4" t="s">
        <v>6940</v>
      </c>
      <c r="D172" s="4" t="s">
        <v>554</v>
      </c>
      <c r="E172" s="4" t="s">
        <v>555</v>
      </c>
      <c r="F172" s="4">
        <f t="shared" si="5"/>
        <v>1</v>
      </c>
      <c r="G172" s="4" t="s">
        <v>797</v>
      </c>
      <c r="H172" s="4" t="str">
        <f>VLOOKUP(G172,관리용data!F:G,2,0)</f>
        <v>TOEIC</v>
      </c>
      <c r="I172" s="4" t="s">
        <v>1264</v>
      </c>
      <c r="J172" s="4" t="s">
        <v>1264</v>
      </c>
      <c r="K172" s="4" t="s">
        <v>829</v>
      </c>
      <c r="L172" s="34">
        <v>45116</v>
      </c>
      <c r="M172" s="4" t="s">
        <v>6946</v>
      </c>
      <c r="O172" s="4">
        <v>1</v>
      </c>
      <c r="P172" s="4"/>
      <c r="Q172" s="4">
        <f>IF(O172=1,IF(H172="TOEIC",VLOOKUP(VALUE(J172),관리용data!J:K,2,1),IF(H172="TOEFL(IBT)",VLOOKUP(VALUE(J172),관리용data!M:N,2,1),IF(H172="NEW TEPS",VLOOKUP(VALUE(J172),관리용data!P:Q,2,1),IF(H172="G-telp(Level 2)",VLOOKUP(VALUE(J172),관리용data!S:T,2,1),IF(H172="toeic speaking test",VLOOKUP(J172,관리용data!V:W,2,0),IF(H172="opic(영어)",VLOOKUP(J172,관리용data!Y:Z,2,0),0)))))),0)</f>
        <v>8</v>
      </c>
    </row>
    <row r="173" spans="1:17" ht="39.950000000000003" customHeight="1" x14ac:dyDescent="0.3">
      <c r="A173" s="4">
        <f t="shared" si="4"/>
        <v>172</v>
      </c>
      <c r="B173" s="4" t="s">
        <v>6983</v>
      </c>
      <c r="C173" s="4" t="s">
        <v>6984</v>
      </c>
      <c r="D173" s="4" t="s">
        <v>554</v>
      </c>
      <c r="E173" s="4" t="s">
        <v>555</v>
      </c>
      <c r="F173" s="4">
        <f t="shared" si="5"/>
        <v>1</v>
      </c>
      <c r="G173" s="4" t="s">
        <v>2266</v>
      </c>
      <c r="H173" s="4" t="str">
        <f>VLOOKUP(G173,관리용data!F:G,2,0)</f>
        <v>OPIc(영어)</v>
      </c>
      <c r="I173" s="4" t="s">
        <v>455</v>
      </c>
      <c r="J173" s="4" t="s">
        <v>455</v>
      </c>
      <c r="K173" s="4" t="s">
        <v>6078</v>
      </c>
      <c r="L173" s="34">
        <v>44846</v>
      </c>
      <c r="M173" s="4" t="s">
        <v>6989</v>
      </c>
      <c r="O173" s="4">
        <v>1</v>
      </c>
      <c r="P173" s="4"/>
      <c r="Q173" s="4">
        <f>IF(O173=1,IF(H173="TOEIC",VLOOKUP(VALUE(J173),관리용data!J:K,2,1),IF(H173="TOEFL(IBT)",VLOOKUP(VALUE(J173),관리용data!M:N,2,1),IF(H173="NEW TEPS",VLOOKUP(VALUE(J173),관리용data!P:Q,2,1),IF(H173="G-telp(Level 2)",VLOOKUP(VALUE(J173),관리용data!S:T,2,1),IF(H173="toeic speaking test",VLOOKUP(J173,관리용data!V:W,2,0),IF(H173="opic(영어)",VLOOKUP(J173,관리용data!Y:Z,2,0),0)))))),0)</f>
        <v>10</v>
      </c>
    </row>
    <row r="174" spans="1:17" ht="39.950000000000003" customHeight="1" x14ac:dyDescent="0.3">
      <c r="A174" s="4">
        <f t="shared" si="4"/>
        <v>173</v>
      </c>
      <c r="B174" s="4" t="s">
        <v>7070</v>
      </c>
      <c r="C174" s="4" t="s">
        <v>7071</v>
      </c>
      <c r="D174" s="4" t="s">
        <v>554</v>
      </c>
      <c r="E174" s="4" t="s">
        <v>555</v>
      </c>
      <c r="F174" s="4">
        <f t="shared" si="5"/>
        <v>1</v>
      </c>
      <c r="G174" s="4" t="s">
        <v>496</v>
      </c>
      <c r="H174" s="4" t="str">
        <f>VLOOKUP(G174,관리용data!F:G,2,0)</f>
        <v>OPIc(영어)</v>
      </c>
      <c r="I174" s="4" t="s">
        <v>455</v>
      </c>
      <c r="J174" s="4" t="s">
        <v>455</v>
      </c>
      <c r="K174" s="4" t="s">
        <v>2548</v>
      </c>
      <c r="L174" s="34">
        <v>45791</v>
      </c>
      <c r="M174" s="4" t="s">
        <v>7076</v>
      </c>
      <c r="O174" s="4">
        <v>1</v>
      </c>
      <c r="P174" s="4"/>
      <c r="Q174" s="4">
        <f>IF(O174=1,IF(H174="TOEIC",VLOOKUP(VALUE(J174),관리용data!J:K,2,1),IF(H174="TOEFL(IBT)",VLOOKUP(VALUE(J174),관리용data!M:N,2,1),IF(H174="NEW TEPS",VLOOKUP(VALUE(J174),관리용data!P:Q,2,1),IF(H174="G-telp(Level 2)",VLOOKUP(VALUE(J174),관리용data!S:T,2,1),IF(H174="toeic speaking test",VLOOKUP(J174,관리용data!V:W,2,0),IF(H174="opic(영어)",VLOOKUP(J174,관리용data!Y:Z,2,0),0)))))),0)</f>
        <v>10</v>
      </c>
    </row>
    <row r="175" spans="1:17" ht="39.950000000000003" customHeight="1" x14ac:dyDescent="0.3">
      <c r="A175" s="4">
        <f t="shared" si="4"/>
        <v>174</v>
      </c>
      <c r="B175" s="4" t="s">
        <v>7098</v>
      </c>
      <c r="C175" s="4" t="s">
        <v>7099</v>
      </c>
      <c r="D175" s="4" t="s">
        <v>554</v>
      </c>
      <c r="E175" s="4" t="s">
        <v>555</v>
      </c>
      <c r="F175" s="4">
        <f t="shared" si="5"/>
        <v>1</v>
      </c>
      <c r="G175" s="4" t="s">
        <v>362</v>
      </c>
      <c r="H175" s="4" t="str">
        <f>VLOOKUP(G175,관리용data!F:G,2,0)</f>
        <v>Toeic Speaking test</v>
      </c>
      <c r="I175" s="4" t="s">
        <v>455</v>
      </c>
      <c r="J175" s="4" t="s">
        <v>455</v>
      </c>
      <c r="K175" s="4" t="s">
        <v>418</v>
      </c>
      <c r="L175" s="34">
        <v>45746</v>
      </c>
      <c r="M175" s="4" t="s">
        <v>7104</v>
      </c>
      <c r="O175" s="4">
        <v>1</v>
      </c>
      <c r="P175" s="4"/>
      <c r="Q175" s="4">
        <f>IF(O175=1,IF(H175="TOEIC",VLOOKUP(VALUE(J175),관리용data!J:K,2,1),IF(H175="TOEFL(IBT)",VLOOKUP(VALUE(J175),관리용data!M:N,2,1),IF(H175="NEW TEPS",VLOOKUP(VALUE(J175),관리용data!P:Q,2,1),IF(H175="G-telp(Level 2)",VLOOKUP(VALUE(J175),관리용data!S:T,2,1),IF(H175="toeic speaking test",VLOOKUP(J175,관리용data!V:W,2,0),IF(H175="opic(영어)",VLOOKUP(J175,관리용data!Y:Z,2,0),0)))))),0)</f>
        <v>6</v>
      </c>
    </row>
    <row r="176" spans="1:17" ht="39.950000000000003" customHeight="1" x14ac:dyDescent="0.3">
      <c r="A176" s="4">
        <f t="shared" si="4"/>
        <v>175</v>
      </c>
      <c r="B176" s="4" t="s">
        <v>7425</v>
      </c>
      <c r="C176" s="4" t="s">
        <v>7426</v>
      </c>
      <c r="D176" s="4" t="s">
        <v>554</v>
      </c>
      <c r="E176" s="4" t="s">
        <v>555</v>
      </c>
      <c r="F176" s="4">
        <f t="shared" si="5"/>
        <v>1</v>
      </c>
      <c r="G176" s="4" t="s">
        <v>362</v>
      </c>
      <c r="H176" s="4" t="str">
        <f>VLOOKUP(G176,관리용data!F:G,2,0)</f>
        <v>Toeic Speaking test</v>
      </c>
      <c r="I176" s="4" t="s">
        <v>455</v>
      </c>
      <c r="J176" s="4" t="s">
        <v>455</v>
      </c>
      <c r="K176" s="4" t="s">
        <v>5881</v>
      </c>
      <c r="L176" s="34">
        <v>45539</v>
      </c>
      <c r="M176" s="4" t="s">
        <v>7431</v>
      </c>
      <c r="O176" s="4">
        <v>1</v>
      </c>
      <c r="P176" s="4"/>
      <c r="Q176" s="4">
        <f>IF(O176=1,IF(H176="TOEIC",VLOOKUP(VALUE(J176),관리용data!J:K,2,1),IF(H176="TOEFL(IBT)",VLOOKUP(VALUE(J176),관리용data!M:N,2,1),IF(H176="NEW TEPS",VLOOKUP(VALUE(J176),관리용data!P:Q,2,1),IF(H176="G-telp(Level 2)",VLOOKUP(VALUE(J176),관리용data!S:T,2,1),IF(H176="toeic speaking test",VLOOKUP(J176,관리용data!V:W,2,0),IF(H176="opic(영어)",VLOOKUP(J176,관리용data!Y:Z,2,0),0)))))),0)</f>
        <v>6</v>
      </c>
    </row>
    <row r="177" spans="1:17" ht="39.950000000000003" customHeight="1" x14ac:dyDescent="0.3">
      <c r="A177" s="4">
        <f t="shared" si="4"/>
        <v>176</v>
      </c>
      <c r="B177" s="4" t="s">
        <v>7434</v>
      </c>
      <c r="C177" s="4" t="s">
        <v>7435</v>
      </c>
      <c r="D177" s="4" t="s">
        <v>554</v>
      </c>
      <c r="E177" s="4" t="s">
        <v>555</v>
      </c>
      <c r="F177" s="4">
        <f t="shared" si="5"/>
        <v>1</v>
      </c>
      <c r="G177" s="4" t="s">
        <v>537</v>
      </c>
      <c r="H177" s="4" t="str">
        <f>VLOOKUP(G177,관리용data!F:G,2,0)</f>
        <v>TOEIC</v>
      </c>
      <c r="I177" s="4" t="s">
        <v>2348</v>
      </c>
      <c r="J177" s="4" t="s">
        <v>2348</v>
      </c>
      <c r="K177" s="4" t="s">
        <v>1963</v>
      </c>
      <c r="L177" s="34">
        <v>45808</v>
      </c>
      <c r="M177" s="4" t="s">
        <v>7440</v>
      </c>
      <c r="O177" s="4">
        <v>1</v>
      </c>
      <c r="P177" s="4"/>
      <c r="Q177" s="4">
        <f>IF(O177=1,IF(H177="TOEIC",VLOOKUP(VALUE(J177),관리용data!J:K,2,1),IF(H177="TOEFL(IBT)",VLOOKUP(VALUE(J177),관리용data!M:N,2,1),IF(H177="NEW TEPS",VLOOKUP(VALUE(J177),관리용data!P:Q,2,1),IF(H177="G-telp(Level 2)",VLOOKUP(VALUE(J177),관리용data!S:T,2,1),IF(H177="toeic speaking test",VLOOKUP(J177,관리용data!V:W,2,0),IF(H177="opic(영어)",VLOOKUP(J177,관리용data!Y:Z,2,0),0)))))),0)</f>
        <v>4</v>
      </c>
    </row>
    <row r="178" spans="1:17" ht="39.950000000000003" customHeight="1" x14ac:dyDescent="0.3">
      <c r="A178" s="4">
        <f t="shared" si="4"/>
        <v>177</v>
      </c>
      <c r="B178" s="4" t="s">
        <v>7714</v>
      </c>
      <c r="C178" s="4" t="s">
        <v>7715</v>
      </c>
      <c r="D178" s="4" t="s">
        <v>554</v>
      </c>
      <c r="E178" s="4" t="s">
        <v>555</v>
      </c>
      <c r="F178" s="4">
        <f t="shared" si="5"/>
        <v>1</v>
      </c>
      <c r="G178" s="4" t="s">
        <v>537</v>
      </c>
      <c r="H178" s="4" t="str">
        <f>VLOOKUP(G178,관리용data!F:G,2,0)</f>
        <v>TOEIC</v>
      </c>
      <c r="I178" s="4" t="s">
        <v>7395</v>
      </c>
      <c r="J178" s="4" t="s">
        <v>7395</v>
      </c>
      <c r="K178" s="4" t="s">
        <v>1134</v>
      </c>
      <c r="L178" s="34">
        <v>45760</v>
      </c>
      <c r="M178" s="4" t="s">
        <v>7720</v>
      </c>
      <c r="O178" s="4">
        <v>1</v>
      </c>
      <c r="P178" s="4"/>
      <c r="Q178" s="4">
        <f>IF(O178=1,IF(H178="TOEIC",VLOOKUP(VALUE(J178),관리용data!J:K,2,1),IF(H178="TOEFL(IBT)",VLOOKUP(VALUE(J178),관리용data!M:N,2,1),IF(H178="NEW TEPS",VLOOKUP(VALUE(J178),관리용data!P:Q,2,1),IF(H178="G-telp(Level 2)",VLOOKUP(VALUE(J178),관리용data!S:T,2,1),IF(H178="toeic speaking test",VLOOKUP(J178,관리용data!V:W,2,0),IF(H178="opic(영어)",VLOOKUP(J178,관리용data!Y:Z,2,0),0)))))),0)</f>
        <v>10</v>
      </c>
    </row>
    <row r="179" spans="1:17" ht="39.950000000000003" customHeight="1" x14ac:dyDescent="0.3">
      <c r="A179" s="4">
        <f t="shared" si="4"/>
        <v>178</v>
      </c>
      <c r="B179" s="4" t="s">
        <v>7735</v>
      </c>
      <c r="C179" s="4" t="s">
        <v>7736</v>
      </c>
      <c r="D179" s="4" t="s">
        <v>554</v>
      </c>
      <c r="E179" s="4" t="s">
        <v>555</v>
      </c>
      <c r="F179" s="4">
        <f t="shared" si="5"/>
        <v>1</v>
      </c>
      <c r="G179" s="4" t="s">
        <v>797</v>
      </c>
      <c r="H179" s="4" t="str">
        <f>VLOOKUP(G179,관리용data!F:G,2,0)</f>
        <v>TOEIC</v>
      </c>
      <c r="I179" s="4" t="s">
        <v>4269</v>
      </c>
      <c r="J179" s="4" t="s">
        <v>4269</v>
      </c>
      <c r="K179" s="4" t="s">
        <v>7741</v>
      </c>
      <c r="L179" s="34">
        <v>44479</v>
      </c>
      <c r="M179" s="4" t="s">
        <v>7742</v>
      </c>
      <c r="O179" s="4">
        <v>1</v>
      </c>
      <c r="P179" s="4"/>
      <c r="Q179" s="4">
        <f>IF(O179=1,IF(H179="TOEIC",VLOOKUP(VALUE(J179),관리용data!J:K,2,1),IF(H179="TOEFL(IBT)",VLOOKUP(VALUE(J179),관리용data!M:N,2,1),IF(H179="NEW TEPS",VLOOKUP(VALUE(J179),관리용data!P:Q,2,1),IF(H179="G-telp(Level 2)",VLOOKUP(VALUE(J179),관리용data!S:T,2,1),IF(H179="toeic speaking test",VLOOKUP(J179,관리용data!V:W,2,0),IF(H179="opic(영어)",VLOOKUP(J179,관리용data!Y:Z,2,0),0)))))),0)</f>
        <v>4</v>
      </c>
    </row>
    <row r="180" spans="1:17" ht="39.950000000000003" customHeight="1" x14ac:dyDescent="0.3">
      <c r="A180" s="4">
        <f t="shared" si="4"/>
        <v>179</v>
      </c>
      <c r="B180" s="4" t="s">
        <v>7805</v>
      </c>
      <c r="C180" s="4" t="s">
        <v>7806</v>
      </c>
      <c r="D180" s="4" t="s">
        <v>554</v>
      </c>
      <c r="E180" s="4" t="s">
        <v>555</v>
      </c>
      <c r="F180" s="4">
        <f t="shared" si="5"/>
        <v>1</v>
      </c>
      <c r="G180" s="4" t="s">
        <v>537</v>
      </c>
      <c r="H180" s="4" t="str">
        <f>VLOOKUP(G180,관리용data!F:G,2,0)</f>
        <v>TOEIC</v>
      </c>
      <c r="I180" s="4" t="s">
        <v>1885</v>
      </c>
      <c r="J180" s="4" t="s">
        <v>1885</v>
      </c>
      <c r="K180" s="4" t="s">
        <v>539</v>
      </c>
      <c r="L180" s="34">
        <v>45669</v>
      </c>
      <c r="M180" s="4" t="s">
        <v>7812</v>
      </c>
      <c r="O180" s="4">
        <v>1</v>
      </c>
      <c r="P180" s="4"/>
      <c r="Q180" s="4">
        <f>IF(O180=1,IF(H180="TOEIC",VLOOKUP(VALUE(J180),관리용data!J:K,2,1),IF(H180="TOEFL(IBT)",VLOOKUP(VALUE(J180),관리용data!M:N,2,1),IF(H180="NEW TEPS",VLOOKUP(VALUE(J180),관리용data!P:Q,2,1),IF(H180="G-telp(Level 2)",VLOOKUP(VALUE(J180),관리용data!S:T,2,1),IF(H180="toeic speaking test",VLOOKUP(J180,관리용data!V:W,2,0),IF(H180="opic(영어)",VLOOKUP(J180,관리용data!Y:Z,2,0),0)))))),0)</f>
        <v>6</v>
      </c>
    </row>
    <row r="181" spans="1:17" ht="39.950000000000003" customHeight="1" x14ac:dyDescent="0.3">
      <c r="A181" s="4">
        <f t="shared" si="4"/>
        <v>180</v>
      </c>
      <c r="B181" s="4" t="s">
        <v>7838</v>
      </c>
      <c r="C181" s="4" t="s">
        <v>7839</v>
      </c>
      <c r="D181" s="4" t="s">
        <v>554</v>
      </c>
      <c r="E181" s="4" t="s">
        <v>555</v>
      </c>
      <c r="F181" s="4">
        <f t="shared" si="5"/>
        <v>1</v>
      </c>
      <c r="G181" s="4" t="s">
        <v>362</v>
      </c>
      <c r="H181" s="4" t="str">
        <f>VLOOKUP(G181,관리용data!F:G,2,0)</f>
        <v>Toeic Speaking test</v>
      </c>
      <c r="I181" s="4" t="s">
        <v>363</v>
      </c>
      <c r="J181" s="4" t="s">
        <v>363</v>
      </c>
      <c r="K181" s="4" t="s">
        <v>7422</v>
      </c>
      <c r="L181" s="34">
        <v>45357</v>
      </c>
      <c r="M181" s="4" t="s">
        <v>7844</v>
      </c>
      <c r="O181" s="4">
        <v>1</v>
      </c>
      <c r="P181" s="4"/>
      <c r="Q181" s="4">
        <f>IF(O181=1,IF(H181="TOEIC",VLOOKUP(VALUE(J181),관리용data!J:K,2,1),IF(H181="TOEFL(IBT)",VLOOKUP(VALUE(J181),관리용data!M:N,2,1),IF(H181="NEW TEPS",VLOOKUP(VALUE(J181),관리용data!P:Q,2,1),IF(H181="G-telp(Level 2)",VLOOKUP(VALUE(J181),관리용data!S:T,2,1),IF(H181="toeic speaking test",VLOOKUP(J181,관리용data!V:W,2,0),IF(H181="opic(영어)",VLOOKUP(J181,관리용data!Y:Z,2,0),0)))))),0)</f>
        <v>6</v>
      </c>
    </row>
    <row r="182" spans="1:17" ht="39.950000000000003" customHeight="1" x14ac:dyDescent="0.3">
      <c r="A182" s="4">
        <f t="shared" si="4"/>
        <v>181</v>
      </c>
      <c r="B182" s="4" t="s">
        <v>8124</v>
      </c>
      <c r="C182" s="4" t="s">
        <v>8125</v>
      </c>
      <c r="D182" s="4" t="s">
        <v>554</v>
      </c>
      <c r="E182" s="4" t="s">
        <v>555</v>
      </c>
      <c r="F182" s="4">
        <f t="shared" si="5"/>
        <v>1</v>
      </c>
      <c r="G182" s="4" t="s">
        <v>11697</v>
      </c>
      <c r="H182" s="4" t="str">
        <f>VLOOKUP(G182,관리용data!F:G,2,0)</f>
        <v>기재 어학 없음</v>
      </c>
      <c r="I182" s="4" t="s">
        <v>277</v>
      </c>
      <c r="J182" s="4" t="s">
        <v>277</v>
      </c>
      <c r="K182" s="4" t="s">
        <v>277</v>
      </c>
      <c r="L182" s="4" t="s">
        <v>277</v>
      </c>
      <c r="M182" s="4" t="s">
        <v>277</v>
      </c>
      <c r="N182" s="5"/>
      <c r="O182" s="4">
        <v>0</v>
      </c>
      <c r="P182" s="4"/>
      <c r="Q182" s="4">
        <f>IF(O182=1,IF(H182="TOEIC",VLOOKUP(VALUE(J182),관리용data!J:K,2,1),IF(H182="TOEFL(IBT)",VLOOKUP(VALUE(J182),관리용data!M:N,2,1),IF(H182="NEW TEPS",VLOOKUP(VALUE(J182),관리용data!P:Q,2,1),IF(H182="G-telp(Level 2)",VLOOKUP(VALUE(J182),관리용data!S:T,2,1),IF(H182="toeic speaking test",VLOOKUP(J182,관리용data!V:W,2,0),IF(H182="opic(영어)",VLOOKUP(J182,관리용data!Y:Z,2,0),0)))))),0)</f>
        <v>0</v>
      </c>
    </row>
    <row r="183" spans="1:17" ht="39.950000000000003" customHeight="1" x14ac:dyDescent="0.3">
      <c r="A183" s="4">
        <f t="shared" si="4"/>
        <v>182</v>
      </c>
      <c r="B183" s="4" t="s">
        <v>8133</v>
      </c>
      <c r="C183" s="4" t="s">
        <v>8134</v>
      </c>
      <c r="D183" s="4" t="s">
        <v>554</v>
      </c>
      <c r="E183" s="4" t="s">
        <v>555</v>
      </c>
      <c r="F183" s="4">
        <f t="shared" si="5"/>
        <v>1</v>
      </c>
      <c r="G183" s="4" t="s">
        <v>362</v>
      </c>
      <c r="H183" s="4" t="str">
        <f>VLOOKUP(G183,관리용data!F:G,2,0)</f>
        <v>Toeic Speaking test</v>
      </c>
      <c r="I183" s="4" t="s">
        <v>708</v>
      </c>
      <c r="J183" s="4" t="s">
        <v>708</v>
      </c>
      <c r="K183" s="4" t="s">
        <v>8139</v>
      </c>
      <c r="L183" s="34">
        <v>45340</v>
      </c>
      <c r="M183" s="4" t="s">
        <v>8140</v>
      </c>
      <c r="O183" s="4">
        <v>1</v>
      </c>
      <c r="P183" s="4"/>
      <c r="Q183" s="4">
        <f>IF(O183=1,IF(H183="TOEIC",VLOOKUP(VALUE(J183),관리용data!J:K,2,1),IF(H183="TOEFL(IBT)",VLOOKUP(VALUE(J183),관리용data!M:N,2,1),IF(H183="NEW TEPS",VLOOKUP(VALUE(J183),관리용data!P:Q,2,1),IF(H183="G-telp(Level 2)",VLOOKUP(VALUE(J183),관리용data!S:T,2,1),IF(H183="toeic speaking test",VLOOKUP(J183,관리용data!V:W,2,0),IF(H183="opic(영어)",VLOOKUP(J183,관리용data!Y:Z,2,0),0)))))),0)</f>
        <v>10</v>
      </c>
    </row>
    <row r="184" spans="1:17" ht="39.950000000000003" customHeight="1" x14ac:dyDescent="0.3">
      <c r="A184" s="4">
        <f t="shared" si="4"/>
        <v>183</v>
      </c>
      <c r="B184" s="4" t="s">
        <v>8605</v>
      </c>
      <c r="C184" s="4" t="s">
        <v>8606</v>
      </c>
      <c r="D184" s="4" t="s">
        <v>554</v>
      </c>
      <c r="E184" s="4" t="s">
        <v>555</v>
      </c>
      <c r="F184" s="4">
        <f t="shared" si="5"/>
        <v>1</v>
      </c>
      <c r="G184" s="4" t="s">
        <v>4126</v>
      </c>
      <c r="H184" s="4" t="str">
        <f>VLOOKUP(G184,관리용data!F:G,2,0)</f>
        <v>G-telp(Level 2)</v>
      </c>
      <c r="I184" s="4" t="s">
        <v>8611</v>
      </c>
      <c r="J184" s="4">
        <v>92</v>
      </c>
      <c r="K184" s="4" t="s">
        <v>829</v>
      </c>
      <c r="L184" s="34">
        <v>45116</v>
      </c>
      <c r="M184" s="4" t="s">
        <v>8612</v>
      </c>
      <c r="O184" s="4">
        <v>1</v>
      </c>
      <c r="P184" s="4"/>
      <c r="Q184" s="4">
        <f>IF(O184=1,IF(H184="TOEIC",VLOOKUP(VALUE(J184),관리용data!J:K,2,1),IF(H184="TOEFL(IBT)",VLOOKUP(VALUE(J184),관리용data!M:N,2,1),IF(H184="NEW TEPS",VLOOKUP(VALUE(J184),관리용data!P:Q,2,1),IF(H184="G-telp(Level 2)",VLOOKUP(VALUE(J184),관리용data!S:T,2,1),IF(H184="toeic speaking test",VLOOKUP(J184,관리용data!V:W,2,0),IF(H184="opic(영어)",VLOOKUP(J184,관리용data!Y:Z,2,0),0)))))),0)</f>
        <v>10</v>
      </c>
    </row>
    <row r="185" spans="1:17" ht="39.950000000000003" customHeight="1" x14ac:dyDescent="0.3">
      <c r="A185" s="4">
        <f t="shared" si="4"/>
        <v>184</v>
      </c>
      <c r="B185" s="4" t="s">
        <v>8660</v>
      </c>
      <c r="C185" s="4" t="s">
        <v>8661</v>
      </c>
      <c r="D185" s="4" t="s">
        <v>554</v>
      </c>
      <c r="E185" s="4" t="s">
        <v>555</v>
      </c>
      <c r="F185" s="4">
        <f t="shared" si="5"/>
        <v>1</v>
      </c>
      <c r="G185" s="4" t="s">
        <v>362</v>
      </c>
      <c r="H185" s="4" t="str">
        <f>VLOOKUP(G185,관리용data!F:G,2,0)</f>
        <v>Toeic Speaking test</v>
      </c>
      <c r="I185" s="4" t="s">
        <v>363</v>
      </c>
      <c r="J185" s="4" t="s">
        <v>363</v>
      </c>
      <c r="K185" s="4" t="s">
        <v>2548</v>
      </c>
      <c r="L185" s="34">
        <v>45791</v>
      </c>
      <c r="M185" s="4" t="s">
        <v>8666</v>
      </c>
      <c r="O185" s="4">
        <v>1</v>
      </c>
      <c r="P185" s="4"/>
      <c r="Q185" s="4">
        <f>IF(O185=1,IF(H185="TOEIC",VLOOKUP(VALUE(J185),관리용data!J:K,2,1),IF(H185="TOEFL(IBT)",VLOOKUP(VALUE(J185),관리용data!M:N,2,1),IF(H185="NEW TEPS",VLOOKUP(VALUE(J185),관리용data!P:Q,2,1),IF(H185="G-telp(Level 2)",VLOOKUP(VALUE(J185),관리용data!S:T,2,1),IF(H185="toeic speaking test",VLOOKUP(J185,관리용data!V:W,2,0),IF(H185="opic(영어)",VLOOKUP(J185,관리용data!Y:Z,2,0),0)))))),0)</f>
        <v>6</v>
      </c>
    </row>
    <row r="186" spans="1:17" ht="39.950000000000003" customHeight="1" x14ac:dyDescent="0.3">
      <c r="A186" s="4">
        <f t="shared" si="4"/>
        <v>185</v>
      </c>
      <c r="B186" s="4" t="s">
        <v>8714</v>
      </c>
      <c r="C186" s="4" t="s">
        <v>8715</v>
      </c>
      <c r="D186" s="4" t="s">
        <v>554</v>
      </c>
      <c r="E186" s="4" t="s">
        <v>555</v>
      </c>
      <c r="F186" s="4">
        <f t="shared" si="5"/>
        <v>1</v>
      </c>
      <c r="G186" s="4" t="s">
        <v>537</v>
      </c>
      <c r="H186" s="4" t="str">
        <f>VLOOKUP(G186,관리용data!F:G,2,0)</f>
        <v>TOEIC</v>
      </c>
      <c r="I186" s="4" t="s">
        <v>988</v>
      </c>
      <c r="J186" s="4" t="s">
        <v>988</v>
      </c>
      <c r="K186" s="4" t="s">
        <v>4225</v>
      </c>
      <c r="L186" s="34">
        <v>45473</v>
      </c>
      <c r="M186" s="4" t="s">
        <v>8728</v>
      </c>
      <c r="O186" s="4">
        <v>1</v>
      </c>
      <c r="P186" s="4"/>
      <c r="Q186" s="4">
        <f>IF(O186=1,IF(H186="TOEIC",VLOOKUP(VALUE(J186),관리용data!J:K,2,1),IF(H186="TOEFL(IBT)",VLOOKUP(VALUE(J186),관리용data!M:N,2,1),IF(H186="NEW TEPS",VLOOKUP(VALUE(J186),관리용data!P:Q,2,1),IF(H186="G-telp(Level 2)",VLOOKUP(VALUE(J186),관리용data!S:T,2,1),IF(H186="toeic speaking test",VLOOKUP(J186,관리용data!V:W,2,0),IF(H186="opic(영어)",VLOOKUP(J186,관리용data!Y:Z,2,0),0)))))),0)</f>
        <v>10</v>
      </c>
    </row>
    <row r="187" spans="1:17" ht="39.950000000000003" customHeight="1" x14ac:dyDescent="0.3">
      <c r="A187" s="4">
        <f t="shared" si="4"/>
        <v>186</v>
      </c>
      <c r="B187" s="4" t="s">
        <v>8857</v>
      </c>
      <c r="C187" s="4" t="s">
        <v>8858</v>
      </c>
      <c r="D187" s="4" t="s">
        <v>554</v>
      </c>
      <c r="E187" s="4" t="s">
        <v>555</v>
      </c>
      <c r="F187" s="4">
        <f t="shared" si="5"/>
        <v>1</v>
      </c>
      <c r="G187" s="4" t="s">
        <v>11697</v>
      </c>
      <c r="H187" s="4" t="str">
        <f>VLOOKUP(G187,관리용data!F:G,2,0)</f>
        <v>기재 어학 없음</v>
      </c>
      <c r="I187" s="4" t="s">
        <v>277</v>
      </c>
      <c r="J187" s="4" t="s">
        <v>277</v>
      </c>
      <c r="K187" s="4" t="s">
        <v>277</v>
      </c>
      <c r="L187" s="4" t="s">
        <v>277</v>
      </c>
      <c r="M187" s="4" t="s">
        <v>277</v>
      </c>
      <c r="N187" s="5"/>
      <c r="O187" s="4">
        <v>0</v>
      </c>
      <c r="P187" s="4"/>
      <c r="Q187" s="4">
        <f>IF(O187=1,IF(H187="TOEIC",VLOOKUP(VALUE(J187),관리용data!J:K,2,1),IF(H187="TOEFL(IBT)",VLOOKUP(VALUE(J187),관리용data!M:N,2,1),IF(H187="NEW TEPS",VLOOKUP(VALUE(J187),관리용data!P:Q,2,1),IF(H187="G-telp(Level 2)",VLOOKUP(VALUE(J187),관리용data!S:T,2,1),IF(H187="toeic speaking test",VLOOKUP(J187,관리용data!V:W,2,0),IF(H187="opic(영어)",VLOOKUP(J187,관리용data!Y:Z,2,0),0)))))),0)</f>
        <v>0</v>
      </c>
    </row>
    <row r="188" spans="1:17" ht="39.950000000000003" customHeight="1" x14ac:dyDescent="0.3">
      <c r="A188" s="4">
        <f t="shared" si="4"/>
        <v>187</v>
      </c>
      <c r="B188" s="4" t="s">
        <v>8945</v>
      </c>
      <c r="C188" s="4" t="s">
        <v>8946</v>
      </c>
      <c r="D188" s="4" t="s">
        <v>554</v>
      </c>
      <c r="E188" s="4" t="s">
        <v>555</v>
      </c>
      <c r="F188" s="4">
        <f t="shared" si="5"/>
        <v>1</v>
      </c>
      <c r="G188" s="4" t="s">
        <v>797</v>
      </c>
      <c r="H188" s="4" t="str">
        <f>VLOOKUP(G188,관리용data!F:G,2,0)</f>
        <v>TOEIC</v>
      </c>
      <c r="I188" s="4" t="s">
        <v>1683</v>
      </c>
      <c r="J188" s="4" t="s">
        <v>1683</v>
      </c>
      <c r="K188" s="4" t="s">
        <v>2613</v>
      </c>
      <c r="L188" s="34">
        <v>43967</v>
      </c>
      <c r="M188" s="4" t="s">
        <v>8951</v>
      </c>
      <c r="O188" s="4">
        <v>1</v>
      </c>
      <c r="P188" s="4"/>
      <c r="Q188" s="4">
        <f>IF(O188=1,IF(H188="TOEIC",VLOOKUP(VALUE(J188),관리용data!J:K,2,1),IF(H188="TOEFL(IBT)",VLOOKUP(VALUE(J188),관리용data!M:N,2,1),IF(H188="NEW TEPS",VLOOKUP(VALUE(J188),관리용data!P:Q,2,1),IF(H188="G-telp(Level 2)",VLOOKUP(VALUE(J188),관리용data!S:T,2,1),IF(H188="toeic speaking test",VLOOKUP(J188,관리용data!V:W,2,0),IF(H188="opic(영어)",VLOOKUP(J188,관리용data!Y:Z,2,0),0)))))),0)</f>
        <v>6</v>
      </c>
    </row>
    <row r="189" spans="1:17" ht="39.950000000000003" customHeight="1" x14ac:dyDescent="0.3">
      <c r="A189" s="4">
        <f t="shared" si="4"/>
        <v>188</v>
      </c>
      <c r="B189" s="4" t="s">
        <v>8995</v>
      </c>
      <c r="C189" s="4" t="s">
        <v>8996</v>
      </c>
      <c r="D189" s="4" t="s">
        <v>554</v>
      </c>
      <c r="E189" s="4" t="s">
        <v>555</v>
      </c>
      <c r="F189" s="4">
        <f t="shared" si="5"/>
        <v>1</v>
      </c>
      <c r="G189" s="4" t="s">
        <v>362</v>
      </c>
      <c r="H189" s="4" t="str">
        <f>VLOOKUP(G189,관리용data!F:G,2,0)</f>
        <v>Toeic Speaking test</v>
      </c>
      <c r="I189" s="4" t="s">
        <v>1497</v>
      </c>
      <c r="J189" s="4" t="s">
        <v>1497</v>
      </c>
      <c r="K189" s="4" t="s">
        <v>364</v>
      </c>
      <c r="L189" s="34">
        <v>45689</v>
      </c>
      <c r="M189" s="4" t="s">
        <v>9001</v>
      </c>
      <c r="O189" s="4">
        <v>1</v>
      </c>
      <c r="P189" s="4"/>
      <c r="Q189" s="4">
        <f>IF(O189=1,IF(H189="TOEIC",VLOOKUP(VALUE(J189),관리용data!J:K,2,1),IF(H189="TOEFL(IBT)",VLOOKUP(VALUE(J189),관리용data!M:N,2,1),IF(H189="NEW TEPS",VLOOKUP(VALUE(J189),관리용data!P:Q,2,1),IF(H189="G-telp(Level 2)",VLOOKUP(VALUE(J189),관리용data!S:T,2,1),IF(H189="toeic speaking test",VLOOKUP(J189,관리용data!V:W,2,0),IF(H189="opic(영어)",VLOOKUP(J189,관리용data!Y:Z,2,0),0)))))),0)</f>
        <v>2</v>
      </c>
    </row>
    <row r="190" spans="1:17" ht="39.950000000000003" customHeight="1" x14ac:dyDescent="0.3">
      <c r="A190" s="4">
        <f t="shared" si="4"/>
        <v>189</v>
      </c>
      <c r="B190" s="4" t="s">
        <v>9037</v>
      </c>
      <c r="C190" s="4" t="s">
        <v>9038</v>
      </c>
      <c r="D190" s="4" t="s">
        <v>554</v>
      </c>
      <c r="E190" s="4" t="s">
        <v>555</v>
      </c>
      <c r="F190" s="4">
        <f t="shared" si="5"/>
        <v>1</v>
      </c>
      <c r="G190" s="4" t="s">
        <v>362</v>
      </c>
      <c r="H190" s="4" t="str">
        <f>VLOOKUP(G190,관리용data!F:G,2,0)</f>
        <v>Toeic Speaking test</v>
      </c>
      <c r="I190" s="4" t="s">
        <v>455</v>
      </c>
      <c r="J190" s="4" t="s">
        <v>455</v>
      </c>
      <c r="K190" s="4" t="s">
        <v>4078</v>
      </c>
      <c r="L190" s="34">
        <v>45837</v>
      </c>
      <c r="M190" s="4" t="s">
        <v>9043</v>
      </c>
      <c r="O190" s="4">
        <v>1</v>
      </c>
      <c r="P190" s="4"/>
      <c r="Q190" s="4">
        <f>IF(O190=1,IF(H190="TOEIC",VLOOKUP(VALUE(J190),관리용data!J:K,2,1),IF(H190="TOEFL(IBT)",VLOOKUP(VALUE(J190),관리용data!M:N,2,1),IF(H190="NEW TEPS",VLOOKUP(VALUE(J190),관리용data!P:Q,2,1),IF(H190="G-telp(Level 2)",VLOOKUP(VALUE(J190),관리용data!S:T,2,1),IF(H190="toeic speaking test",VLOOKUP(J190,관리용data!V:W,2,0),IF(H190="opic(영어)",VLOOKUP(J190,관리용data!Y:Z,2,0),0)))))),0)</f>
        <v>6</v>
      </c>
    </row>
    <row r="191" spans="1:17" ht="39.950000000000003" customHeight="1" x14ac:dyDescent="0.3">
      <c r="A191" s="4">
        <f t="shared" si="4"/>
        <v>190</v>
      </c>
      <c r="B191" s="4" t="s">
        <v>9174</v>
      </c>
      <c r="C191" s="4" t="s">
        <v>9175</v>
      </c>
      <c r="D191" s="4" t="s">
        <v>554</v>
      </c>
      <c r="E191" s="4" t="s">
        <v>555</v>
      </c>
      <c r="F191" s="4">
        <f t="shared" si="5"/>
        <v>1</v>
      </c>
      <c r="G191" s="4" t="s">
        <v>286</v>
      </c>
      <c r="H191" s="4" t="str">
        <f>VLOOKUP(G191,관리용data!F:G,2,0)</f>
        <v>Toeic Speaking test</v>
      </c>
      <c r="I191" s="4" t="s">
        <v>9186</v>
      </c>
      <c r="J191" s="4" t="s">
        <v>9186</v>
      </c>
      <c r="K191" s="4" t="s">
        <v>9187</v>
      </c>
      <c r="L191" s="34">
        <v>45052</v>
      </c>
      <c r="M191" s="4" t="s">
        <v>8552</v>
      </c>
      <c r="O191" s="4">
        <v>1</v>
      </c>
      <c r="P191" s="4"/>
      <c r="Q191" s="4">
        <f>IF(O191=1,IF(H191="TOEIC",VLOOKUP(VALUE(J191),관리용data!J:K,2,1),IF(H191="TOEFL(IBT)",VLOOKUP(VALUE(J191),관리용data!M:N,2,1),IF(H191="NEW TEPS",VLOOKUP(VALUE(J191),관리용data!P:Q,2,1),IF(H191="G-telp(Level 2)",VLOOKUP(VALUE(J191),관리용data!S:T,2,1),IF(H191="toeic speaking test",VLOOKUP(J191,관리용data!V:W,2,0),IF(H191="opic(영어)",VLOOKUP(J191,관리용data!Y:Z,2,0),0)))))),0)</f>
        <v>10</v>
      </c>
    </row>
    <row r="192" spans="1:17" ht="39.950000000000003" customHeight="1" x14ac:dyDescent="0.3">
      <c r="A192" s="4">
        <f t="shared" si="4"/>
        <v>191</v>
      </c>
      <c r="B192" s="4" t="s">
        <v>9216</v>
      </c>
      <c r="C192" s="4" t="s">
        <v>9217</v>
      </c>
      <c r="D192" s="4" t="s">
        <v>554</v>
      </c>
      <c r="E192" s="4" t="s">
        <v>555</v>
      </c>
      <c r="F192" s="4">
        <f t="shared" si="5"/>
        <v>1</v>
      </c>
      <c r="G192" s="4" t="s">
        <v>286</v>
      </c>
      <c r="H192" s="4" t="str">
        <f>VLOOKUP(G192,관리용data!F:G,2,0)</f>
        <v>Toeic Speaking test</v>
      </c>
      <c r="I192" s="4" t="s">
        <v>3460</v>
      </c>
      <c r="J192" s="4" t="s">
        <v>3460</v>
      </c>
      <c r="K192" s="4" t="s">
        <v>9222</v>
      </c>
      <c r="L192" s="34">
        <v>45003</v>
      </c>
      <c r="M192" s="4" t="s">
        <v>9223</v>
      </c>
      <c r="O192" s="4">
        <v>1</v>
      </c>
      <c r="P192" s="4"/>
      <c r="Q192" s="4">
        <f>IF(O192=1,IF(H192="TOEIC",VLOOKUP(VALUE(J192),관리용data!J:K,2,1),IF(H192="TOEFL(IBT)",VLOOKUP(VALUE(J192),관리용data!M:N,2,1),IF(H192="NEW TEPS",VLOOKUP(VALUE(J192),관리용data!P:Q,2,1),IF(H192="G-telp(Level 2)",VLOOKUP(VALUE(J192),관리용data!S:T,2,1),IF(H192="toeic speaking test",VLOOKUP(J192,관리용data!V:W,2,0),IF(H192="opic(영어)",VLOOKUP(J192,관리용data!Y:Z,2,0),0)))))),0)</f>
        <v>6</v>
      </c>
    </row>
    <row r="193" spans="1:17" ht="39.950000000000003" customHeight="1" x14ac:dyDescent="0.3">
      <c r="A193" s="4">
        <f t="shared" si="4"/>
        <v>192</v>
      </c>
      <c r="B193" s="4" t="s">
        <v>9324</v>
      </c>
      <c r="C193" s="4" t="s">
        <v>9325</v>
      </c>
      <c r="D193" s="4" t="s">
        <v>554</v>
      </c>
      <c r="E193" s="4" t="s">
        <v>555</v>
      </c>
      <c r="F193" s="4">
        <f t="shared" si="5"/>
        <v>1</v>
      </c>
      <c r="G193" s="4" t="s">
        <v>537</v>
      </c>
      <c r="H193" s="4" t="str">
        <f>VLOOKUP(G193,관리용data!F:G,2,0)</f>
        <v>TOEIC</v>
      </c>
      <c r="I193" s="4" t="s">
        <v>1794</v>
      </c>
      <c r="J193" s="4" t="s">
        <v>1794</v>
      </c>
      <c r="K193" s="4" t="s">
        <v>4040</v>
      </c>
      <c r="L193" s="34">
        <v>45641</v>
      </c>
      <c r="M193" s="4" t="s">
        <v>9330</v>
      </c>
      <c r="O193" s="4">
        <v>1</v>
      </c>
      <c r="P193" s="4"/>
      <c r="Q193" s="4">
        <f>IF(O193=1,IF(H193="TOEIC",VLOOKUP(VALUE(J193),관리용data!J:K,2,1),IF(H193="TOEFL(IBT)",VLOOKUP(VALUE(J193),관리용data!M:N,2,1),IF(H193="NEW TEPS",VLOOKUP(VALUE(J193),관리용data!P:Q,2,1),IF(H193="G-telp(Level 2)",VLOOKUP(VALUE(J193),관리용data!S:T,2,1),IF(H193="toeic speaking test",VLOOKUP(J193,관리용data!V:W,2,0),IF(H193="opic(영어)",VLOOKUP(J193,관리용data!Y:Z,2,0),0)))))),0)</f>
        <v>10</v>
      </c>
    </row>
    <row r="194" spans="1:17" ht="39.950000000000003" customHeight="1" x14ac:dyDescent="0.3">
      <c r="A194" s="4">
        <f t="shared" si="4"/>
        <v>193</v>
      </c>
      <c r="B194" s="4" t="s">
        <v>9400</v>
      </c>
      <c r="C194" s="4" t="s">
        <v>9401</v>
      </c>
      <c r="D194" s="4" t="s">
        <v>554</v>
      </c>
      <c r="E194" s="4" t="s">
        <v>555</v>
      </c>
      <c r="F194" s="4">
        <f t="shared" si="5"/>
        <v>1</v>
      </c>
      <c r="G194" s="4" t="s">
        <v>797</v>
      </c>
      <c r="H194" s="4" t="str">
        <f>VLOOKUP(G194,관리용data!F:G,2,0)</f>
        <v>TOEIC</v>
      </c>
      <c r="I194" s="4" t="s">
        <v>1599</v>
      </c>
      <c r="J194" s="4" t="s">
        <v>1599</v>
      </c>
      <c r="K194" s="4" t="s">
        <v>9406</v>
      </c>
      <c r="L194" s="34">
        <v>45102</v>
      </c>
      <c r="M194" s="4" t="s">
        <v>9407</v>
      </c>
      <c r="O194" s="4">
        <v>1</v>
      </c>
      <c r="P194" s="4"/>
      <c r="Q194" s="4">
        <f>IF(O194=1,IF(H194="TOEIC",VLOOKUP(VALUE(J194),관리용data!J:K,2,1),IF(H194="TOEFL(IBT)",VLOOKUP(VALUE(J194),관리용data!M:N,2,1),IF(H194="NEW TEPS",VLOOKUP(VALUE(J194),관리용data!P:Q,2,1),IF(H194="G-telp(Level 2)",VLOOKUP(VALUE(J194),관리용data!S:T,2,1),IF(H194="toeic speaking test",VLOOKUP(J194,관리용data!V:W,2,0),IF(H194="opic(영어)",VLOOKUP(J194,관리용data!Y:Z,2,0),0)))))),0)</f>
        <v>10</v>
      </c>
    </row>
    <row r="195" spans="1:17" ht="39.950000000000003" customHeight="1" x14ac:dyDescent="0.3">
      <c r="A195" s="4">
        <f t="shared" ref="A195:A258" si="6">IF(B195=B194,A194,SUM(A194,1))</f>
        <v>194</v>
      </c>
      <c r="B195" s="4" t="s">
        <v>9496</v>
      </c>
      <c r="C195" s="4" t="s">
        <v>9497</v>
      </c>
      <c r="D195" s="4" t="s">
        <v>554</v>
      </c>
      <c r="E195" s="4" t="s">
        <v>555</v>
      </c>
      <c r="F195" s="4">
        <f t="shared" ref="F195:F258" si="7">IF(B195=B194,SUM(F194,1),1)</f>
        <v>1</v>
      </c>
      <c r="G195" s="4" t="s">
        <v>797</v>
      </c>
      <c r="H195" s="4" t="str">
        <f>VLOOKUP(G195,관리용data!F:G,2,0)</f>
        <v>TOEIC</v>
      </c>
      <c r="I195" s="4" t="s">
        <v>1264</v>
      </c>
      <c r="J195" s="4" t="s">
        <v>1264</v>
      </c>
      <c r="K195" s="4" t="s">
        <v>1881</v>
      </c>
      <c r="L195" s="34">
        <v>45046</v>
      </c>
      <c r="M195" s="4" t="s">
        <v>9503</v>
      </c>
      <c r="O195" s="4">
        <v>1</v>
      </c>
      <c r="P195" s="4"/>
      <c r="Q195" s="4">
        <f>IF(O195=1,IF(H195="TOEIC",VLOOKUP(VALUE(J195),관리용data!J:K,2,1),IF(H195="TOEFL(IBT)",VLOOKUP(VALUE(J195),관리용data!M:N,2,1),IF(H195="NEW TEPS",VLOOKUP(VALUE(J195),관리용data!P:Q,2,1),IF(H195="G-telp(Level 2)",VLOOKUP(VALUE(J195),관리용data!S:T,2,1),IF(H195="toeic speaking test",VLOOKUP(J195,관리용data!V:W,2,0),IF(H195="opic(영어)",VLOOKUP(J195,관리용data!Y:Z,2,0),0)))))),0)</f>
        <v>8</v>
      </c>
    </row>
    <row r="196" spans="1:17" ht="39.950000000000003" customHeight="1" x14ac:dyDescent="0.3">
      <c r="A196" s="4">
        <f t="shared" si="6"/>
        <v>195</v>
      </c>
      <c r="B196" s="4" t="s">
        <v>9508</v>
      </c>
      <c r="C196" s="4" t="s">
        <v>9509</v>
      </c>
      <c r="D196" s="4" t="s">
        <v>554</v>
      </c>
      <c r="E196" s="4" t="s">
        <v>555</v>
      </c>
      <c r="F196" s="4">
        <f t="shared" si="7"/>
        <v>1</v>
      </c>
      <c r="G196" s="4" t="s">
        <v>797</v>
      </c>
      <c r="H196" s="4" t="str">
        <f>VLOOKUP(G196,관리용data!F:G,2,0)</f>
        <v>TOEIC</v>
      </c>
      <c r="I196" s="4" t="s">
        <v>9514</v>
      </c>
      <c r="J196" s="4" t="s">
        <v>9514</v>
      </c>
      <c r="K196" s="4" t="s">
        <v>3122</v>
      </c>
      <c r="L196" s="34">
        <v>45158</v>
      </c>
      <c r="M196" s="4" t="s">
        <v>9515</v>
      </c>
      <c r="O196" s="4">
        <v>1</v>
      </c>
      <c r="P196" s="4"/>
      <c r="Q196" s="4">
        <f>IF(O196=1,IF(H196="TOEIC",VLOOKUP(VALUE(J196),관리용data!J:K,2,1),IF(H196="TOEFL(IBT)",VLOOKUP(VALUE(J196),관리용data!M:N,2,1),IF(H196="NEW TEPS",VLOOKUP(VALUE(J196),관리용data!P:Q,2,1),IF(H196="G-telp(Level 2)",VLOOKUP(VALUE(J196),관리용data!S:T,2,1),IF(H196="toeic speaking test",VLOOKUP(J196,관리용data!V:W,2,0),IF(H196="opic(영어)",VLOOKUP(J196,관리용data!Y:Z,2,0),0)))))),0)</f>
        <v>10</v>
      </c>
    </row>
    <row r="197" spans="1:17" ht="39.950000000000003" customHeight="1" x14ac:dyDescent="0.3">
      <c r="A197" s="4">
        <f t="shared" si="6"/>
        <v>196</v>
      </c>
      <c r="B197" s="4" t="s">
        <v>9561</v>
      </c>
      <c r="C197" s="4" t="s">
        <v>9562</v>
      </c>
      <c r="D197" s="4" t="s">
        <v>554</v>
      </c>
      <c r="E197" s="4" t="s">
        <v>555</v>
      </c>
      <c r="F197" s="4">
        <f t="shared" si="7"/>
        <v>1</v>
      </c>
      <c r="G197" s="4" t="s">
        <v>537</v>
      </c>
      <c r="H197" s="4" t="str">
        <f>VLOOKUP(G197,관리용data!F:G,2,0)</f>
        <v>TOEIC</v>
      </c>
      <c r="I197" s="4" t="s">
        <v>798</v>
      </c>
      <c r="J197" s="4" t="s">
        <v>798</v>
      </c>
      <c r="K197" s="4" t="s">
        <v>1496</v>
      </c>
      <c r="L197" s="34">
        <v>45592</v>
      </c>
      <c r="M197" s="4" t="s">
        <v>9567</v>
      </c>
      <c r="O197" s="4">
        <v>1</v>
      </c>
      <c r="P197" s="4"/>
      <c r="Q197" s="4">
        <f>IF(O197=1,IF(H197="TOEIC",VLOOKUP(VALUE(J197),관리용data!J:K,2,1),IF(H197="TOEFL(IBT)",VLOOKUP(VALUE(J197),관리용data!M:N,2,1),IF(H197="NEW TEPS",VLOOKUP(VALUE(J197),관리용data!P:Q,2,1),IF(H197="G-telp(Level 2)",VLOOKUP(VALUE(J197),관리용data!S:T,2,1),IF(H197="toeic speaking test",VLOOKUP(J197,관리용data!V:W,2,0),IF(H197="opic(영어)",VLOOKUP(J197,관리용data!Y:Z,2,0),0)))))),0)</f>
        <v>8</v>
      </c>
    </row>
    <row r="198" spans="1:17" ht="39.950000000000003" customHeight="1" x14ac:dyDescent="0.3">
      <c r="A198" s="4">
        <f t="shared" si="6"/>
        <v>197</v>
      </c>
      <c r="B198" s="4" t="s">
        <v>9570</v>
      </c>
      <c r="C198" s="4" t="s">
        <v>9571</v>
      </c>
      <c r="D198" s="4" t="s">
        <v>554</v>
      </c>
      <c r="E198" s="4" t="s">
        <v>555</v>
      </c>
      <c r="F198" s="4">
        <f t="shared" si="7"/>
        <v>1</v>
      </c>
      <c r="G198" s="4" t="s">
        <v>537</v>
      </c>
      <c r="H198" s="4" t="str">
        <f>VLOOKUP(G198,관리용data!F:G,2,0)</f>
        <v>TOEIC</v>
      </c>
      <c r="I198" s="4" t="s">
        <v>2582</v>
      </c>
      <c r="J198" s="4" t="s">
        <v>2582</v>
      </c>
      <c r="K198" s="4" t="s">
        <v>418</v>
      </c>
      <c r="L198" s="34">
        <v>45746</v>
      </c>
      <c r="M198" s="4" t="s">
        <v>9579</v>
      </c>
      <c r="O198" s="4">
        <v>1</v>
      </c>
      <c r="P198" s="4"/>
      <c r="Q198" s="4">
        <f>IF(O198=1,IF(H198="TOEIC",VLOOKUP(VALUE(J198),관리용data!J:K,2,1),IF(H198="TOEFL(IBT)",VLOOKUP(VALUE(J198),관리용data!M:N,2,1),IF(H198="NEW TEPS",VLOOKUP(VALUE(J198),관리용data!P:Q,2,1),IF(H198="G-telp(Level 2)",VLOOKUP(VALUE(J198),관리용data!S:T,2,1),IF(H198="toeic speaking test",VLOOKUP(J198,관리용data!V:W,2,0),IF(H198="opic(영어)",VLOOKUP(J198,관리용data!Y:Z,2,0),0)))))),0)</f>
        <v>10</v>
      </c>
    </row>
    <row r="199" spans="1:17" ht="39.950000000000003" customHeight="1" x14ac:dyDescent="0.3">
      <c r="A199" s="4">
        <f t="shared" si="6"/>
        <v>198</v>
      </c>
      <c r="B199" s="4" t="s">
        <v>9587</v>
      </c>
      <c r="C199" s="4" t="s">
        <v>9588</v>
      </c>
      <c r="D199" s="4" t="s">
        <v>554</v>
      </c>
      <c r="E199" s="4" t="s">
        <v>555</v>
      </c>
      <c r="F199" s="4">
        <f t="shared" si="7"/>
        <v>1</v>
      </c>
      <c r="G199" s="4" t="s">
        <v>362</v>
      </c>
      <c r="H199" s="4" t="str">
        <f>VLOOKUP(G199,관리용data!F:G,2,0)</f>
        <v>Toeic Speaking test</v>
      </c>
      <c r="I199" s="4" t="s">
        <v>455</v>
      </c>
      <c r="J199" s="4" t="s">
        <v>455</v>
      </c>
      <c r="K199" s="4" t="s">
        <v>5363</v>
      </c>
      <c r="L199" s="34">
        <v>45423</v>
      </c>
      <c r="M199" s="4" t="s">
        <v>9594</v>
      </c>
      <c r="O199" s="4">
        <v>1</v>
      </c>
      <c r="P199" s="4"/>
      <c r="Q199" s="4">
        <f>IF(O199=1,IF(H199="TOEIC",VLOOKUP(VALUE(J199),관리용data!J:K,2,1),IF(H199="TOEFL(IBT)",VLOOKUP(VALUE(J199),관리용data!M:N,2,1),IF(H199="NEW TEPS",VLOOKUP(VALUE(J199),관리용data!P:Q,2,1),IF(H199="G-telp(Level 2)",VLOOKUP(VALUE(J199),관리용data!S:T,2,1),IF(H199="toeic speaking test",VLOOKUP(J199,관리용data!V:W,2,0),IF(H199="opic(영어)",VLOOKUP(J199,관리용data!Y:Z,2,0),0)))))),0)</f>
        <v>6</v>
      </c>
    </row>
    <row r="200" spans="1:17" ht="39.950000000000003" customHeight="1" x14ac:dyDescent="0.3">
      <c r="A200" s="4">
        <f t="shared" si="6"/>
        <v>199</v>
      </c>
      <c r="B200" s="4" t="s">
        <v>9669</v>
      </c>
      <c r="C200" s="4" t="s">
        <v>9670</v>
      </c>
      <c r="D200" s="4" t="s">
        <v>554</v>
      </c>
      <c r="E200" s="4" t="s">
        <v>555</v>
      </c>
      <c r="F200" s="4">
        <f t="shared" si="7"/>
        <v>1</v>
      </c>
      <c r="G200" s="4" t="s">
        <v>797</v>
      </c>
      <c r="H200" s="4" t="str">
        <f>VLOOKUP(G200,관리용data!F:G,2,0)</f>
        <v>TOEIC</v>
      </c>
      <c r="I200" s="4" t="s">
        <v>3484</v>
      </c>
      <c r="J200" s="4" t="s">
        <v>3484</v>
      </c>
      <c r="K200" s="4" t="s">
        <v>9126</v>
      </c>
      <c r="L200" s="34">
        <v>44283</v>
      </c>
      <c r="M200" s="4" t="s">
        <v>9675</v>
      </c>
      <c r="O200" s="4">
        <v>1</v>
      </c>
      <c r="P200" s="4"/>
      <c r="Q200" s="4">
        <f>IF(O200=1,IF(H200="TOEIC",VLOOKUP(VALUE(J200),관리용data!J:K,2,1),IF(H200="TOEFL(IBT)",VLOOKUP(VALUE(J200),관리용data!M:N,2,1),IF(H200="NEW TEPS",VLOOKUP(VALUE(J200),관리용data!P:Q,2,1),IF(H200="G-telp(Level 2)",VLOOKUP(VALUE(J200),관리용data!S:T,2,1),IF(H200="toeic speaking test",VLOOKUP(J200,관리용data!V:W,2,0),IF(H200="opic(영어)",VLOOKUP(J200,관리용data!Y:Z,2,0),0)))))),0)</f>
        <v>10</v>
      </c>
    </row>
    <row r="201" spans="1:17" ht="39.950000000000003" customHeight="1" x14ac:dyDescent="0.3">
      <c r="A201" s="4">
        <f t="shared" si="6"/>
        <v>200</v>
      </c>
      <c r="B201" s="4" t="s">
        <v>9702</v>
      </c>
      <c r="C201" s="4" t="s">
        <v>9703</v>
      </c>
      <c r="D201" s="4" t="s">
        <v>554</v>
      </c>
      <c r="E201" s="4" t="s">
        <v>555</v>
      </c>
      <c r="F201" s="4">
        <f t="shared" si="7"/>
        <v>1</v>
      </c>
      <c r="G201" s="4" t="s">
        <v>11697</v>
      </c>
      <c r="H201" s="4" t="str">
        <f>VLOOKUP(G201,관리용data!F:G,2,0)</f>
        <v>기재 어학 없음</v>
      </c>
      <c r="I201" s="4" t="s">
        <v>277</v>
      </c>
      <c r="J201" s="4" t="s">
        <v>277</v>
      </c>
      <c r="K201" s="4" t="s">
        <v>277</v>
      </c>
      <c r="L201" s="4" t="s">
        <v>277</v>
      </c>
      <c r="M201" s="4" t="s">
        <v>277</v>
      </c>
      <c r="N201" s="5"/>
      <c r="O201" s="4">
        <v>0</v>
      </c>
      <c r="P201" s="4"/>
      <c r="Q201" s="4">
        <f>IF(O201=1,IF(H201="TOEIC",VLOOKUP(VALUE(J201),관리용data!J:K,2,1),IF(H201="TOEFL(IBT)",VLOOKUP(VALUE(J201),관리용data!M:N,2,1),IF(H201="NEW TEPS",VLOOKUP(VALUE(J201),관리용data!P:Q,2,1),IF(H201="G-telp(Level 2)",VLOOKUP(VALUE(J201),관리용data!S:T,2,1),IF(H201="toeic speaking test",VLOOKUP(J201,관리용data!V:W,2,0),IF(H201="opic(영어)",VLOOKUP(J201,관리용data!Y:Z,2,0),0)))))),0)</f>
        <v>0</v>
      </c>
    </row>
    <row r="202" spans="1:17" ht="39.950000000000003" customHeight="1" x14ac:dyDescent="0.3">
      <c r="A202" s="4">
        <f t="shared" si="6"/>
        <v>201</v>
      </c>
      <c r="B202" s="4" t="s">
        <v>9798</v>
      </c>
      <c r="C202" s="4" t="s">
        <v>9799</v>
      </c>
      <c r="D202" s="4" t="s">
        <v>554</v>
      </c>
      <c r="E202" s="4" t="s">
        <v>555</v>
      </c>
      <c r="F202" s="4">
        <f t="shared" si="7"/>
        <v>1</v>
      </c>
      <c r="G202" s="4" t="s">
        <v>537</v>
      </c>
      <c r="H202" s="4" t="str">
        <f>VLOOKUP(G202,관리용data!F:G,2,0)</f>
        <v>TOEIC</v>
      </c>
      <c r="I202" s="4" t="s">
        <v>4680</v>
      </c>
      <c r="J202" s="4" t="s">
        <v>4680</v>
      </c>
      <c r="K202" s="4" t="s">
        <v>2349</v>
      </c>
      <c r="L202" s="34">
        <v>45529</v>
      </c>
      <c r="M202" s="4" t="s">
        <v>9804</v>
      </c>
      <c r="O202" s="4">
        <v>1</v>
      </c>
      <c r="P202" s="4"/>
      <c r="Q202" s="4">
        <f>IF(O202=1,IF(H202="TOEIC",VLOOKUP(VALUE(J202),관리용data!J:K,2,1),IF(H202="TOEFL(IBT)",VLOOKUP(VALUE(J202),관리용data!M:N,2,1),IF(H202="NEW TEPS",VLOOKUP(VALUE(J202),관리용data!P:Q,2,1),IF(H202="G-telp(Level 2)",VLOOKUP(VALUE(J202),관리용data!S:T,2,1),IF(H202="toeic speaking test",VLOOKUP(J202,관리용data!V:W,2,0),IF(H202="opic(영어)",VLOOKUP(J202,관리용data!Y:Z,2,0),0)))))),0)</f>
        <v>8</v>
      </c>
    </row>
    <row r="203" spans="1:17" ht="39.950000000000003" customHeight="1" x14ac:dyDescent="0.3">
      <c r="A203" s="4">
        <f t="shared" si="6"/>
        <v>202</v>
      </c>
      <c r="B203" s="4" t="s">
        <v>9845</v>
      </c>
      <c r="C203" s="4" t="s">
        <v>9846</v>
      </c>
      <c r="D203" s="4" t="s">
        <v>554</v>
      </c>
      <c r="E203" s="4" t="s">
        <v>555</v>
      </c>
      <c r="F203" s="4">
        <f t="shared" si="7"/>
        <v>1</v>
      </c>
      <c r="G203" s="4" t="s">
        <v>331</v>
      </c>
      <c r="H203" s="4" t="str">
        <f>VLOOKUP(G203,관리용data!F:G,2,0)</f>
        <v>G-telp(Level 2)</v>
      </c>
      <c r="I203" s="4" t="s">
        <v>9853</v>
      </c>
      <c r="J203" s="4">
        <v>60</v>
      </c>
      <c r="K203" s="4" t="s">
        <v>9854</v>
      </c>
      <c r="L203" s="34">
        <v>44955</v>
      </c>
      <c r="M203" s="4" t="s">
        <v>9855</v>
      </c>
      <c r="O203" s="4">
        <v>0</v>
      </c>
      <c r="P203" s="4" t="s">
        <v>11699</v>
      </c>
      <c r="Q203" s="4">
        <f>IF(O203=1,IF(H203="TOEIC",VLOOKUP(VALUE(J203),관리용data!J:K,2,1),IF(H203="TOEFL(IBT)",VLOOKUP(VALUE(J203),관리용data!M:N,2,1),IF(H203="NEW TEPS",VLOOKUP(VALUE(J203),관리용data!P:Q,2,1),IF(H203="G-telp(Level 2)",VLOOKUP(VALUE(J203),관리용data!S:T,2,1),IF(H203="toeic speaking test",VLOOKUP(J203,관리용data!V:W,2,0),IF(H203="opic(영어)",VLOOKUP(J203,관리용data!Y:Z,2,0),0)))))),0)</f>
        <v>0</v>
      </c>
    </row>
    <row r="204" spans="1:17" ht="39.950000000000003" customHeight="1" x14ac:dyDescent="0.3">
      <c r="A204" s="4">
        <f t="shared" si="6"/>
        <v>203</v>
      </c>
      <c r="B204" s="4" t="s">
        <v>9877</v>
      </c>
      <c r="C204" s="4" t="s">
        <v>9878</v>
      </c>
      <c r="D204" s="4" t="s">
        <v>554</v>
      </c>
      <c r="E204" s="4" t="s">
        <v>555</v>
      </c>
      <c r="F204" s="4">
        <f t="shared" si="7"/>
        <v>1</v>
      </c>
      <c r="G204" s="4" t="s">
        <v>362</v>
      </c>
      <c r="H204" s="4" t="str">
        <f>VLOOKUP(G204,관리용data!F:G,2,0)</f>
        <v>Toeic Speaking test</v>
      </c>
      <c r="I204" s="4" t="s">
        <v>455</v>
      </c>
      <c r="J204" s="4" t="s">
        <v>455</v>
      </c>
      <c r="K204" s="4" t="s">
        <v>1455</v>
      </c>
      <c r="L204" s="34">
        <v>45717</v>
      </c>
      <c r="M204" s="4" t="s">
        <v>7733</v>
      </c>
      <c r="O204" s="4">
        <v>1</v>
      </c>
      <c r="P204" s="4"/>
      <c r="Q204" s="4">
        <f>IF(O204=1,IF(H204="TOEIC",VLOOKUP(VALUE(J204),관리용data!J:K,2,1),IF(H204="TOEFL(IBT)",VLOOKUP(VALUE(J204),관리용data!M:N,2,1),IF(H204="NEW TEPS",VLOOKUP(VALUE(J204),관리용data!P:Q,2,1),IF(H204="G-telp(Level 2)",VLOOKUP(VALUE(J204),관리용data!S:T,2,1),IF(H204="toeic speaking test",VLOOKUP(J204,관리용data!V:W,2,0),IF(H204="opic(영어)",VLOOKUP(J204,관리용data!Y:Z,2,0),0)))))),0)</f>
        <v>6</v>
      </c>
    </row>
    <row r="205" spans="1:17" ht="39.950000000000003" customHeight="1" x14ac:dyDescent="0.3">
      <c r="A205" s="4">
        <f t="shared" si="6"/>
        <v>204</v>
      </c>
      <c r="B205" s="4" t="s">
        <v>9939</v>
      </c>
      <c r="C205" s="4" t="s">
        <v>9940</v>
      </c>
      <c r="D205" s="4" t="s">
        <v>554</v>
      </c>
      <c r="E205" s="4" t="s">
        <v>555</v>
      </c>
      <c r="F205" s="4">
        <f t="shared" si="7"/>
        <v>1</v>
      </c>
      <c r="G205" s="4" t="s">
        <v>537</v>
      </c>
      <c r="H205" s="4" t="str">
        <f>VLOOKUP(G205,관리용data!F:G,2,0)</f>
        <v>TOEIC</v>
      </c>
      <c r="I205" s="4" t="s">
        <v>828</v>
      </c>
      <c r="J205" s="4" t="s">
        <v>828</v>
      </c>
      <c r="K205" s="4" t="s">
        <v>709</v>
      </c>
      <c r="L205" s="34">
        <v>45683</v>
      </c>
      <c r="M205" s="4" t="s">
        <v>9945</v>
      </c>
      <c r="O205" s="4">
        <v>1</v>
      </c>
      <c r="P205" s="4"/>
      <c r="Q205" s="4">
        <f>IF(O205=1,IF(H205="TOEIC",VLOOKUP(VALUE(J205),관리용data!J:K,2,1),IF(H205="TOEFL(IBT)",VLOOKUP(VALUE(J205),관리용data!M:N,2,1),IF(H205="NEW TEPS",VLOOKUP(VALUE(J205),관리용data!P:Q,2,1),IF(H205="G-telp(Level 2)",VLOOKUP(VALUE(J205),관리용data!S:T,2,1),IF(H205="toeic speaking test",VLOOKUP(J205,관리용data!V:W,2,0),IF(H205="opic(영어)",VLOOKUP(J205,관리용data!Y:Z,2,0),0)))))),0)</f>
        <v>8</v>
      </c>
    </row>
    <row r="206" spans="1:17" ht="39.950000000000003" customHeight="1" x14ac:dyDescent="0.3">
      <c r="A206" s="4">
        <f t="shared" si="6"/>
        <v>205</v>
      </c>
      <c r="B206" s="4" t="s">
        <v>9950</v>
      </c>
      <c r="C206" s="4" t="s">
        <v>9951</v>
      </c>
      <c r="D206" s="4" t="s">
        <v>554</v>
      </c>
      <c r="E206" s="4" t="s">
        <v>555</v>
      </c>
      <c r="F206" s="4">
        <f t="shared" si="7"/>
        <v>1</v>
      </c>
      <c r="G206" s="4" t="s">
        <v>11697</v>
      </c>
      <c r="H206" s="4" t="str">
        <f>VLOOKUP(G206,관리용data!F:G,2,0)</f>
        <v>기재 어학 없음</v>
      </c>
      <c r="I206" s="4" t="s">
        <v>277</v>
      </c>
      <c r="J206" s="4" t="s">
        <v>277</v>
      </c>
      <c r="K206" s="4" t="s">
        <v>277</v>
      </c>
      <c r="L206" s="4" t="s">
        <v>277</v>
      </c>
      <c r="M206" s="4" t="s">
        <v>277</v>
      </c>
      <c r="N206" s="5"/>
      <c r="O206" s="4">
        <v>0</v>
      </c>
      <c r="P206" s="4"/>
      <c r="Q206" s="4">
        <f>IF(O206=1,IF(H206="TOEIC",VLOOKUP(VALUE(J206),관리용data!J:K,2,1),IF(H206="TOEFL(IBT)",VLOOKUP(VALUE(J206),관리용data!M:N,2,1),IF(H206="NEW TEPS",VLOOKUP(VALUE(J206),관리용data!P:Q,2,1),IF(H206="G-telp(Level 2)",VLOOKUP(VALUE(J206),관리용data!S:T,2,1),IF(H206="toeic speaking test",VLOOKUP(J206,관리용data!V:W,2,0),IF(H206="opic(영어)",VLOOKUP(J206,관리용data!Y:Z,2,0),0)))))),0)</f>
        <v>0</v>
      </c>
    </row>
    <row r="207" spans="1:17" ht="39.950000000000003" customHeight="1" x14ac:dyDescent="0.3">
      <c r="A207" s="4">
        <f t="shared" si="6"/>
        <v>206</v>
      </c>
      <c r="B207" s="4" t="s">
        <v>10178</v>
      </c>
      <c r="C207" s="4" t="s">
        <v>10179</v>
      </c>
      <c r="D207" s="4" t="s">
        <v>554</v>
      </c>
      <c r="E207" s="4" t="s">
        <v>555</v>
      </c>
      <c r="F207" s="4">
        <f t="shared" si="7"/>
        <v>1</v>
      </c>
      <c r="G207" s="4" t="s">
        <v>797</v>
      </c>
      <c r="H207" s="4" t="str">
        <f>VLOOKUP(G207,관리용data!F:G,2,0)</f>
        <v>TOEIC</v>
      </c>
      <c r="I207" s="4" t="s">
        <v>1619</v>
      </c>
      <c r="J207" s="4" t="s">
        <v>1619</v>
      </c>
      <c r="K207" s="4" t="s">
        <v>6634</v>
      </c>
      <c r="L207" s="34">
        <v>44829</v>
      </c>
      <c r="M207" s="4" t="s">
        <v>10183</v>
      </c>
      <c r="O207" s="4">
        <v>1</v>
      </c>
      <c r="P207" s="4"/>
      <c r="Q207" s="4">
        <f>IF(O207=1,IF(H207="TOEIC",VLOOKUP(VALUE(J207),관리용data!J:K,2,1),IF(H207="TOEFL(IBT)",VLOOKUP(VALUE(J207),관리용data!M:N,2,1),IF(H207="NEW TEPS",VLOOKUP(VALUE(J207),관리용data!P:Q,2,1),IF(H207="G-telp(Level 2)",VLOOKUP(VALUE(J207),관리용data!S:T,2,1),IF(H207="toeic speaking test",VLOOKUP(J207,관리용data!V:W,2,0),IF(H207="opic(영어)",VLOOKUP(J207,관리용data!Y:Z,2,0),0)))))),0)</f>
        <v>8</v>
      </c>
    </row>
    <row r="208" spans="1:17" ht="39.950000000000003" customHeight="1" x14ac:dyDescent="0.3">
      <c r="A208" s="4">
        <f t="shared" si="6"/>
        <v>207</v>
      </c>
      <c r="B208" s="4" t="s">
        <v>10187</v>
      </c>
      <c r="C208" s="4" t="s">
        <v>10188</v>
      </c>
      <c r="D208" s="4" t="s">
        <v>554</v>
      </c>
      <c r="E208" s="4" t="s">
        <v>555</v>
      </c>
      <c r="F208" s="4">
        <f t="shared" si="7"/>
        <v>1</v>
      </c>
      <c r="G208" s="4" t="s">
        <v>11697</v>
      </c>
      <c r="H208" s="4" t="str">
        <f>VLOOKUP(G208,관리용data!F:G,2,0)</f>
        <v>기재 어학 없음</v>
      </c>
      <c r="I208" s="4" t="s">
        <v>277</v>
      </c>
      <c r="J208" s="4" t="s">
        <v>277</v>
      </c>
      <c r="K208" s="4" t="s">
        <v>277</v>
      </c>
      <c r="L208" s="4" t="s">
        <v>277</v>
      </c>
      <c r="M208" s="4" t="s">
        <v>277</v>
      </c>
      <c r="N208" s="5"/>
      <c r="O208" s="4">
        <v>0</v>
      </c>
      <c r="P208" s="4"/>
      <c r="Q208" s="4">
        <f>IF(O208=1,IF(H208="TOEIC",VLOOKUP(VALUE(J208),관리용data!J:K,2,1),IF(H208="TOEFL(IBT)",VLOOKUP(VALUE(J208),관리용data!M:N,2,1),IF(H208="NEW TEPS",VLOOKUP(VALUE(J208),관리용data!P:Q,2,1),IF(H208="G-telp(Level 2)",VLOOKUP(VALUE(J208),관리용data!S:T,2,1),IF(H208="toeic speaking test",VLOOKUP(J208,관리용data!V:W,2,0),IF(H208="opic(영어)",VLOOKUP(J208,관리용data!Y:Z,2,0),0)))))),0)</f>
        <v>0</v>
      </c>
    </row>
    <row r="209" spans="1:17" ht="39.950000000000003" customHeight="1" x14ac:dyDescent="0.3">
      <c r="A209" s="4">
        <f t="shared" si="6"/>
        <v>208</v>
      </c>
      <c r="B209" s="4" t="s">
        <v>10336</v>
      </c>
      <c r="C209" s="4" t="s">
        <v>10337</v>
      </c>
      <c r="D209" s="4" t="s">
        <v>554</v>
      </c>
      <c r="E209" s="4" t="s">
        <v>555</v>
      </c>
      <c r="F209" s="4">
        <f t="shared" si="7"/>
        <v>1</v>
      </c>
      <c r="G209" s="4" t="s">
        <v>11697</v>
      </c>
      <c r="H209" s="4" t="str">
        <f>VLOOKUP(G209,관리용data!F:G,2,0)</f>
        <v>기재 어학 없음</v>
      </c>
      <c r="I209" s="4" t="s">
        <v>277</v>
      </c>
      <c r="J209" s="4" t="s">
        <v>277</v>
      </c>
      <c r="K209" s="4" t="s">
        <v>277</v>
      </c>
      <c r="L209" s="4" t="s">
        <v>277</v>
      </c>
      <c r="M209" s="4" t="s">
        <v>277</v>
      </c>
      <c r="N209" s="5"/>
      <c r="O209" s="4">
        <v>0</v>
      </c>
      <c r="P209" s="4"/>
      <c r="Q209" s="4">
        <f>IF(O209=1,IF(H209="TOEIC",VLOOKUP(VALUE(J209),관리용data!J:K,2,1),IF(H209="TOEFL(IBT)",VLOOKUP(VALUE(J209),관리용data!M:N,2,1),IF(H209="NEW TEPS",VLOOKUP(VALUE(J209),관리용data!P:Q,2,1),IF(H209="G-telp(Level 2)",VLOOKUP(VALUE(J209),관리용data!S:T,2,1),IF(H209="toeic speaking test",VLOOKUP(J209,관리용data!V:W,2,0),IF(H209="opic(영어)",VLOOKUP(J209,관리용data!Y:Z,2,0),0)))))),0)</f>
        <v>0</v>
      </c>
    </row>
    <row r="210" spans="1:17" ht="39.950000000000003" customHeight="1" x14ac:dyDescent="0.3">
      <c r="A210" s="4">
        <f t="shared" si="6"/>
        <v>209</v>
      </c>
      <c r="B210" s="4" t="s">
        <v>10386</v>
      </c>
      <c r="C210" s="4" t="s">
        <v>10387</v>
      </c>
      <c r="D210" s="4" t="s">
        <v>554</v>
      </c>
      <c r="E210" s="4" t="s">
        <v>555</v>
      </c>
      <c r="F210" s="4">
        <f t="shared" si="7"/>
        <v>1</v>
      </c>
      <c r="G210" s="4" t="s">
        <v>11697</v>
      </c>
      <c r="H210" s="4" t="str">
        <f>VLOOKUP(G210,관리용data!F:G,2,0)</f>
        <v>기재 어학 없음</v>
      </c>
      <c r="I210" s="4" t="s">
        <v>277</v>
      </c>
      <c r="J210" s="4" t="s">
        <v>277</v>
      </c>
      <c r="K210" s="4" t="s">
        <v>277</v>
      </c>
      <c r="L210" s="4" t="s">
        <v>277</v>
      </c>
      <c r="M210" s="4" t="s">
        <v>277</v>
      </c>
      <c r="N210" s="5"/>
      <c r="O210" s="4">
        <v>0</v>
      </c>
      <c r="P210" s="4"/>
      <c r="Q210" s="4">
        <f>IF(O210=1,IF(H210="TOEIC",VLOOKUP(VALUE(J210),관리용data!J:K,2,1),IF(H210="TOEFL(IBT)",VLOOKUP(VALUE(J210),관리용data!M:N,2,1),IF(H210="NEW TEPS",VLOOKUP(VALUE(J210),관리용data!P:Q,2,1),IF(H210="G-telp(Level 2)",VLOOKUP(VALUE(J210),관리용data!S:T,2,1),IF(H210="toeic speaking test",VLOOKUP(J210,관리용data!V:W,2,0),IF(H210="opic(영어)",VLOOKUP(J210,관리용data!Y:Z,2,0),0)))))),0)</f>
        <v>0</v>
      </c>
    </row>
    <row r="211" spans="1:17" ht="39.950000000000003" customHeight="1" x14ac:dyDescent="0.3">
      <c r="A211" s="4">
        <f t="shared" si="6"/>
        <v>210</v>
      </c>
      <c r="B211" s="4" t="s">
        <v>10472</v>
      </c>
      <c r="C211" s="4" t="s">
        <v>10473</v>
      </c>
      <c r="D211" s="4" t="s">
        <v>554</v>
      </c>
      <c r="E211" s="4" t="s">
        <v>555</v>
      </c>
      <c r="F211" s="4">
        <f t="shared" si="7"/>
        <v>1</v>
      </c>
      <c r="G211" s="4" t="s">
        <v>537</v>
      </c>
      <c r="H211" s="4" t="str">
        <f>VLOOKUP(G211,관리용data!F:G,2,0)</f>
        <v>TOEIC</v>
      </c>
      <c r="I211" s="4" t="s">
        <v>10478</v>
      </c>
      <c r="J211" s="4" t="s">
        <v>10478</v>
      </c>
      <c r="K211" s="4" t="s">
        <v>418</v>
      </c>
      <c r="L211" s="34">
        <v>45746</v>
      </c>
      <c r="M211" s="4" t="s">
        <v>10479</v>
      </c>
      <c r="O211" s="4">
        <v>1</v>
      </c>
      <c r="P211" s="4"/>
      <c r="Q211" s="4">
        <f>IF(O211=1,IF(H211="TOEIC",VLOOKUP(VALUE(J211),관리용data!J:K,2,1),IF(H211="TOEFL(IBT)",VLOOKUP(VALUE(J211),관리용data!M:N,2,1),IF(H211="NEW TEPS",VLOOKUP(VALUE(J211),관리용data!P:Q,2,1),IF(H211="G-telp(Level 2)",VLOOKUP(VALUE(J211),관리용data!S:T,2,1),IF(H211="toeic speaking test",VLOOKUP(J211,관리용data!V:W,2,0),IF(H211="opic(영어)",VLOOKUP(J211,관리용data!Y:Z,2,0),0)))))),0)</f>
        <v>6</v>
      </c>
    </row>
    <row r="212" spans="1:17" ht="39.950000000000003" customHeight="1" x14ac:dyDescent="0.3">
      <c r="A212" s="4">
        <f t="shared" si="6"/>
        <v>211</v>
      </c>
      <c r="B212" s="4" t="s">
        <v>10507</v>
      </c>
      <c r="C212" s="4" t="s">
        <v>7648</v>
      </c>
      <c r="D212" s="4" t="s">
        <v>554</v>
      </c>
      <c r="E212" s="4" t="s">
        <v>555</v>
      </c>
      <c r="F212" s="4">
        <f t="shared" si="7"/>
        <v>1</v>
      </c>
      <c r="G212" s="4" t="s">
        <v>362</v>
      </c>
      <c r="H212" s="4" t="str">
        <f>VLOOKUP(G212,관리용data!F:G,2,0)</f>
        <v>Toeic Speaking test</v>
      </c>
      <c r="I212" s="4" t="s">
        <v>455</v>
      </c>
      <c r="J212" s="4" t="s">
        <v>455</v>
      </c>
      <c r="K212" s="4" t="s">
        <v>1233</v>
      </c>
      <c r="L212" s="34">
        <v>45305</v>
      </c>
      <c r="M212" s="4" t="s">
        <v>10511</v>
      </c>
      <c r="O212" s="4">
        <v>1</v>
      </c>
      <c r="P212" s="4"/>
      <c r="Q212" s="4">
        <f>IF(O212=1,IF(H212="TOEIC",VLOOKUP(VALUE(J212),관리용data!J:K,2,1),IF(H212="TOEFL(IBT)",VLOOKUP(VALUE(J212),관리용data!M:N,2,1),IF(H212="NEW TEPS",VLOOKUP(VALUE(J212),관리용data!P:Q,2,1),IF(H212="G-telp(Level 2)",VLOOKUP(VALUE(J212),관리용data!S:T,2,1),IF(H212="toeic speaking test",VLOOKUP(J212,관리용data!V:W,2,0),IF(H212="opic(영어)",VLOOKUP(J212,관리용data!Y:Z,2,0),0)))))),0)</f>
        <v>6</v>
      </c>
    </row>
    <row r="213" spans="1:17" ht="39.950000000000003" customHeight="1" x14ac:dyDescent="0.3">
      <c r="A213" s="4">
        <f t="shared" si="6"/>
        <v>212</v>
      </c>
      <c r="B213" s="4" t="s">
        <v>10514</v>
      </c>
      <c r="C213" s="4" t="s">
        <v>10515</v>
      </c>
      <c r="D213" s="4" t="s">
        <v>554</v>
      </c>
      <c r="E213" s="4" t="s">
        <v>555</v>
      </c>
      <c r="F213" s="4">
        <f t="shared" si="7"/>
        <v>1</v>
      </c>
      <c r="G213" s="4" t="s">
        <v>362</v>
      </c>
      <c r="H213" s="4" t="str">
        <f>VLOOKUP(G213,관리용data!F:G,2,0)</f>
        <v>Toeic Speaking test</v>
      </c>
      <c r="I213" s="4" t="s">
        <v>777</v>
      </c>
      <c r="J213" s="4" t="s">
        <v>777</v>
      </c>
      <c r="K213" s="4" t="s">
        <v>10520</v>
      </c>
      <c r="L213" s="34">
        <v>45493</v>
      </c>
      <c r="M213" s="4" t="s">
        <v>10521</v>
      </c>
      <c r="O213" s="4">
        <v>1</v>
      </c>
      <c r="P213" s="4"/>
      <c r="Q213" s="4">
        <f>IF(O213=1,IF(H213="TOEIC",VLOOKUP(VALUE(J213),관리용data!J:K,2,1),IF(H213="TOEFL(IBT)",VLOOKUP(VALUE(J213),관리용data!M:N,2,1),IF(H213="NEW TEPS",VLOOKUP(VALUE(J213),관리용data!P:Q,2,1),IF(H213="G-telp(Level 2)",VLOOKUP(VALUE(J213),관리용data!S:T,2,1),IF(H213="toeic speaking test",VLOOKUP(J213,관리용data!V:W,2,0),IF(H213="opic(영어)",VLOOKUP(J213,관리용data!Y:Z,2,0),0)))))),0)</f>
        <v>2</v>
      </c>
    </row>
    <row r="214" spans="1:17" ht="39.950000000000003" customHeight="1" x14ac:dyDescent="0.3">
      <c r="A214" s="4">
        <f t="shared" si="6"/>
        <v>213</v>
      </c>
      <c r="B214" s="4" t="s">
        <v>10525</v>
      </c>
      <c r="C214" s="4" t="s">
        <v>10526</v>
      </c>
      <c r="D214" s="4" t="s">
        <v>554</v>
      </c>
      <c r="E214" s="4" t="s">
        <v>555</v>
      </c>
      <c r="F214" s="4">
        <f t="shared" si="7"/>
        <v>1</v>
      </c>
      <c r="G214" s="4" t="s">
        <v>496</v>
      </c>
      <c r="H214" s="4" t="str">
        <f>VLOOKUP(G214,관리용data!F:G,2,0)</f>
        <v>OPIc(영어)</v>
      </c>
      <c r="I214" s="4" t="s">
        <v>1497</v>
      </c>
      <c r="J214" s="4" t="s">
        <v>1497</v>
      </c>
      <c r="K214" s="4" t="s">
        <v>2048</v>
      </c>
      <c r="L214" s="34">
        <v>45656</v>
      </c>
      <c r="M214" s="4" t="s">
        <v>10531</v>
      </c>
      <c r="O214" s="4">
        <v>1</v>
      </c>
      <c r="P214" s="4"/>
      <c r="Q214" s="4">
        <f>IF(O214=1,IF(H214="TOEIC",VLOOKUP(VALUE(J214),관리용data!J:K,2,1),IF(H214="TOEFL(IBT)",VLOOKUP(VALUE(J214),관리용data!M:N,2,1),IF(H214="NEW TEPS",VLOOKUP(VALUE(J214),관리용data!P:Q,2,1),IF(H214="G-telp(Level 2)",VLOOKUP(VALUE(J214),관리용data!S:T,2,1),IF(H214="toeic speaking test",VLOOKUP(J214,관리용data!V:W,2,0),IF(H214="opic(영어)",VLOOKUP(J214,관리용data!Y:Z,2,0),0)))))),0)</f>
        <v>6</v>
      </c>
    </row>
    <row r="215" spans="1:17" ht="39.950000000000003" customHeight="1" x14ac:dyDescent="0.3">
      <c r="A215" s="4">
        <f t="shared" si="6"/>
        <v>214</v>
      </c>
      <c r="B215" s="4" t="s">
        <v>10559</v>
      </c>
      <c r="C215" s="4" t="s">
        <v>7547</v>
      </c>
      <c r="D215" s="4" t="s">
        <v>554</v>
      </c>
      <c r="E215" s="4" t="s">
        <v>555</v>
      </c>
      <c r="F215" s="4">
        <f t="shared" si="7"/>
        <v>1</v>
      </c>
      <c r="G215" s="4" t="s">
        <v>331</v>
      </c>
      <c r="H215" s="4" t="str">
        <f>VLOOKUP(G215,관리용data!F:G,2,0)</f>
        <v>G-telp(Level 2)</v>
      </c>
      <c r="I215" s="4" t="s">
        <v>10564</v>
      </c>
      <c r="J215" s="4">
        <v>75</v>
      </c>
      <c r="K215" s="4" t="s">
        <v>3674</v>
      </c>
      <c r="L215" s="34">
        <v>45193</v>
      </c>
      <c r="M215" s="4" t="s">
        <v>10565</v>
      </c>
      <c r="O215" s="4">
        <v>0</v>
      </c>
      <c r="P215" s="4" t="s">
        <v>11699</v>
      </c>
      <c r="Q215" s="4">
        <f>IF(O215=1,IF(H215="TOEIC",VLOOKUP(VALUE(J215),관리용data!J:K,2,1),IF(H215="TOEFL(IBT)",VLOOKUP(VALUE(J215),관리용data!M:N,2,1),IF(H215="NEW TEPS",VLOOKUP(VALUE(J215),관리용data!P:Q,2,1),IF(H215="G-telp(Level 2)",VLOOKUP(VALUE(J215),관리용data!S:T,2,1),IF(H215="toeic speaking test",VLOOKUP(J215,관리용data!V:W,2,0),IF(H215="opic(영어)",VLOOKUP(J215,관리용data!Y:Z,2,0),0)))))),0)</f>
        <v>0</v>
      </c>
    </row>
    <row r="216" spans="1:17" ht="39.950000000000003" customHeight="1" x14ac:dyDescent="0.3">
      <c r="A216" s="4">
        <f t="shared" si="6"/>
        <v>215</v>
      </c>
      <c r="B216" s="4" t="s">
        <v>10579</v>
      </c>
      <c r="C216" s="4" t="s">
        <v>4572</v>
      </c>
      <c r="D216" s="4" t="s">
        <v>554</v>
      </c>
      <c r="E216" s="4" t="s">
        <v>555</v>
      </c>
      <c r="F216" s="4">
        <f t="shared" si="7"/>
        <v>1</v>
      </c>
      <c r="G216" s="4" t="s">
        <v>496</v>
      </c>
      <c r="H216" s="4" t="str">
        <f>VLOOKUP(G216,관리용data!F:G,2,0)</f>
        <v>OPIc(영어)</v>
      </c>
      <c r="I216" s="4" t="s">
        <v>455</v>
      </c>
      <c r="J216" s="4" t="s">
        <v>455</v>
      </c>
      <c r="K216" s="4" t="s">
        <v>926</v>
      </c>
      <c r="L216" s="34">
        <v>45867</v>
      </c>
      <c r="M216" s="4" t="s">
        <v>10584</v>
      </c>
      <c r="O216" s="4">
        <v>1</v>
      </c>
      <c r="P216" s="4"/>
      <c r="Q216" s="4">
        <f>IF(O216=1,IF(H216="TOEIC",VLOOKUP(VALUE(J216),관리용data!J:K,2,1),IF(H216="TOEFL(IBT)",VLOOKUP(VALUE(J216),관리용data!M:N,2,1),IF(H216="NEW TEPS",VLOOKUP(VALUE(J216),관리용data!P:Q,2,1),IF(H216="G-telp(Level 2)",VLOOKUP(VALUE(J216),관리용data!S:T,2,1),IF(H216="toeic speaking test",VLOOKUP(J216,관리용data!V:W,2,0),IF(H216="opic(영어)",VLOOKUP(J216,관리용data!Y:Z,2,0),0)))))),0)</f>
        <v>10</v>
      </c>
    </row>
    <row r="217" spans="1:17" ht="39.950000000000003" customHeight="1" x14ac:dyDescent="0.3">
      <c r="A217" s="4">
        <f t="shared" si="6"/>
        <v>216</v>
      </c>
      <c r="B217" s="4" t="s">
        <v>10642</v>
      </c>
      <c r="C217" s="4" t="s">
        <v>10643</v>
      </c>
      <c r="D217" s="4" t="s">
        <v>554</v>
      </c>
      <c r="E217" s="4" t="s">
        <v>555</v>
      </c>
      <c r="F217" s="4">
        <f t="shared" si="7"/>
        <v>1</v>
      </c>
      <c r="G217" s="4" t="s">
        <v>797</v>
      </c>
      <c r="H217" s="4" t="str">
        <f>VLOOKUP(G217,관리용data!F:G,2,0)</f>
        <v>TOEIC</v>
      </c>
      <c r="I217" s="4" t="s">
        <v>3609</v>
      </c>
      <c r="J217" s="4" t="s">
        <v>3609</v>
      </c>
      <c r="K217" s="4" t="s">
        <v>10648</v>
      </c>
      <c r="L217" s="34">
        <v>44521</v>
      </c>
      <c r="M217" s="4" t="s">
        <v>10649</v>
      </c>
      <c r="O217" s="4">
        <v>1</v>
      </c>
      <c r="P217" s="4"/>
      <c r="Q217" s="4">
        <f>IF(O217=1,IF(H217="TOEIC",VLOOKUP(VALUE(J217),관리용data!J:K,2,1),IF(H217="TOEFL(IBT)",VLOOKUP(VALUE(J217),관리용data!M:N,2,1),IF(H217="NEW TEPS",VLOOKUP(VALUE(J217),관리용data!P:Q,2,1),IF(H217="G-telp(Level 2)",VLOOKUP(VALUE(J217),관리용data!S:T,2,1),IF(H217="toeic speaking test",VLOOKUP(J217,관리용data!V:W,2,0),IF(H217="opic(영어)",VLOOKUP(J217,관리용data!Y:Z,2,0),0)))))),0)</f>
        <v>6</v>
      </c>
    </row>
    <row r="218" spans="1:17" ht="39.950000000000003" customHeight="1" x14ac:dyDescent="0.3">
      <c r="A218" s="4">
        <f t="shared" si="6"/>
        <v>217</v>
      </c>
      <c r="B218" s="4" t="s">
        <v>10680</v>
      </c>
      <c r="C218" s="4" t="s">
        <v>10681</v>
      </c>
      <c r="D218" s="4" t="s">
        <v>554</v>
      </c>
      <c r="E218" s="4" t="s">
        <v>555</v>
      </c>
      <c r="F218" s="4">
        <f t="shared" si="7"/>
        <v>1</v>
      </c>
      <c r="G218" s="4" t="s">
        <v>797</v>
      </c>
      <c r="H218" s="4" t="str">
        <f>VLOOKUP(G218,관리용data!F:G,2,0)</f>
        <v>TOEIC</v>
      </c>
      <c r="I218" s="4" t="s">
        <v>1794</v>
      </c>
      <c r="J218" s="4" t="s">
        <v>1794</v>
      </c>
      <c r="K218" s="4" t="s">
        <v>1881</v>
      </c>
      <c r="L218" s="34">
        <v>45046</v>
      </c>
      <c r="M218" s="4" t="s">
        <v>10686</v>
      </c>
      <c r="O218" s="4">
        <v>1</v>
      </c>
      <c r="P218" s="4"/>
      <c r="Q218" s="4">
        <f>IF(O218=1,IF(H218="TOEIC",VLOOKUP(VALUE(J218),관리용data!J:K,2,1),IF(H218="TOEFL(IBT)",VLOOKUP(VALUE(J218),관리용data!M:N,2,1),IF(H218="NEW TEPS",VLOOKUP(VALUE(J218),관리용data!P:Q,2,1),IF(H218="G-telp(Level 2)",VLOOKUP(VALUE(J218),관리용data!S:T,2,1),IF(H218="toeic speaking test",VLOOKUP(J218,관리용data!V:W,2,0),IF(H218="opic(영어)",VLOOKUP(J218,관리용data!Y:Z,2,0),0)))))),0)</f>
        <v>10</v>
      </c>
    </row>
    <row r="219" spans="1:17" ht="39.950000000000003" customHeight="1" x14ac:dyDescent="0.3">
      <c r="A219" s="4">
        <f t="shared" si="6"/>
        <v>218</v>
      </c>
      <c r="B219" s="4" t="s">
        <v>10728</v>
      </c>
      <c r="C219" s="4" t="s">
        <v>10729</v>
      </c>
      <c r="D219" s="4" t="s">
        <v>554</v>
      </c>
      <c r="E219" s="4" t="s">
        <v>555</v>
      </c>
      <c r="F219" s="4">
        <f t="shared" si="7"/>
        <v>1</v>
      </c>
      <c r="G219" s="4" t="s">
        <v>537</v>
      </c>
      <c r="H219" s="4" t="str">
        <f>VLOOKUP(G219,관리용data!F:G,2,0)</f>
        <v>TOEIC</v>
      </c>
      <c r="I219" s="4" t="s">
        <v>2627</v>
      </c>
      <c r="J219" s="4" t="s">
        <v>2627</v>
      </c>
      <c r="K219" s="4" t="s">
        <v>5310</v>
      </c>
      <c r="L219" s="34">
        <v>45270</v>
      </c>
      <c r="M219" s="4" t="s">
        <v>10734</v>
      </c>
      <c r="O219" s="4">
        <v>1</v>
      </c>
      <c r="P219" s="4"/>
      <c r="Q219" s="4">
        <f>IF(O219=1,IF(H219="TOEIC",VLOOKUP(VALUE(J219),관리용data!J:K,2,1),IF(H219="TOEFL(IBT)",VLOOKUP(VALUE(J219),관리용data!M:N,2,1),IF(H219="NEW TEPS",VLOOKUP(VALUE(J219),관리용data!P:Q,2,1),IF(H219="G-telp(Level 2)",VLOOKUP(VALUE(J219),관리용data!S:T,2,1),IF(H219="toeic speaking test",VLOOKUP(J219,관리용data!V:W,2,0),IF(H219="opic(영어)",VLOOKUP(J219,관리용data!Y:Z,2,0),0)))))),0)</f>
        <v>4</v>
      </c>
    </row>
    <row r="220" spans="1:17" ht="39.950000000000003" customHeight="1" x14ac:dyDescent="0.3">
      <c r="A220" s="4">
        <f t="shared" si="6"/>
        <v>219</v>
      </c>
      <c r="B220" s="4" t="s">
        <v>10739</v>
      </c>
      <c r="C220" s="4" t="s">
        <v>7744</v>
      </c>
      <c r="D220" s="4" t="s">
        <v>554</v>
      </c>
      <c r="E220" s="4" t="s">
        <v>555</v>
      </c>
      <c r="F220" s="4">
        <f t="shared" si="7"/>
        <v>1</v>
      </c>
      <c r="G220" s="4" t="s">
        <v>11697</v>
      </c>
      <c r="H220" s="4" t="str">
        <f>VLOOKUP(G220,관리용data!F:G,2,0)</f>
        <v>기재 어학 없음</v>
      </c>
      <c r="I220" s="4" t="s">
        <v>277</v>
      </c>
      <c r="J220" s="4" t="s">
        <v>277</v>
      </c>
      <c r="K220" s="4" t="s">
        <v>277</v>
      </c>
      <c r="L220" s="4" t="s">
        <v>277</v>
      </c>
      <c r="M220" s="4" t="s">
        <v>277</v>
      </c>
      <c r="N220" s="5"/>
      <c r="O220" s="4">
        <v>0</v>
      </c>
      <c r="P220" s="4"/>
      <c r="Q220" s="4">
        <f>IF(O220=1,IF(H220="TOEIC",VLOOKUP(VALUE(J220),관리용data!J:K,2,1),IF(H220="TOEFL(IBT)",VLOOKUP(VALUE(J220),관리용data!M:N,2,1),IF(H220="NEW TEPS",VLOOKUP(VALUE(J220),관리용data!P:Q,2,1),IF(H220="G-telp(Level 2)",VLOOKUP(VALUE(J220),관리용data!S:T,2,1),IF(H220="toeic speaking test",VLOOKUP(J220,관리용data!V:W,2,0),IF(H220="opic(영어)",VLOOKUP(J220,관리용data!Y:Z,2,0),0)))))),0)</f>
        <v>0</v>
      </c>
    </row>
    <row r="221" spans="1:17" ht="39.950000000000003" customHeight="1" x14ac:dyDescent="0.3">
      <c r="A221" s="4">
        <f t="shared" si="6"/>
        <v>220</v>
      </c>
      <c r="B221" s="4" t="s">
        <v>10745</v>
      </c>
      <c r="C221" s="4" t="s">
        <v>10746</v>
      </c>
      <c r="D221" s="4" t="s">
        <v>554</v>
      </c>
      <c r="E221" s="4" t="s">
        <v>555</v>
      </c>
      <c r="F221" s="4">
        <f t="shared" si="7"/>
        <v>1</v>
      </c>
      <c r="G221" s="4" t="s">
        <v>537</v>
      </c>
      <c r="H221" s="4" t="str">
        <f>VLOOKUP(G221,관리용data!F:G,2,0)</f>
        <v>TOEIC</v>
      </c>
      <c r="I221" s="4" t="s">
        <v>1619</v>
      </c>
      <c r="J221" s="4" t="s">
        <v>1619</v>
      </c>
      <c r="K221" s="4" t="s">
        <v>1236</v>
      </c>
      <c r="L221" s="34">
        <v>45347</v>
      </c>
      <c r="M221" s="4" t="s">
        <v>10750</v>
      </c>
      <c r="O221" s="4">
        <v>1</v>
      </c>
      <c r="P221" s="4"/>
      <c r="Q221" s="4">
        <f>IF(O221=1,IF(H221="TOEIC",VLOOKUP(VALUE(J221),관리용data!J:K,2,1),IF(H221="TOEFL(IBT)",VLOOKUP(VALUE(J221),관리용data!M:N,2,1),IF(H221="NEW TEPS",VLOOKUP(VALUE(J221),관리용data!P:Q,2,1),IF(H221="G-telp(Level 2)",VLOOKUP(VALUE(J221),관리용data!S:T,2,1),IF(H221="toeic speaking test",VLOOKUP(J221,관리용data!V:W,2,0),IF(H221="opic(영어)",VLOOKUP(J221,관리용data!Y:Z,2,0),0)))))),0)</f>
        <v>8</v>
      </c>
    </row>
    <row r="222" spans="1:17" ht="39.950000000000003" customHeight="1" x14ac:dyDescent="0.3">
      <c r="A222" s="4">
        <f t="shared" si="6"/>
        <v>221</v>
      </c>
      <c r="B222" s="4" t="s">
        <v>10803</v>
      </c>
      <c r="C222" s="4" t="s">
        <v>10804</v>
      </c>
      <c r="D222" s="4" t="s">
        <v>554</v>
      </c>
      <c r="E222" s="4" t="s">
        <v>555</v>
      </c>
      <c r="F222" s="4">
        <f t="shared" si="7"/>
        <v>1</v>
      </c>
      <c r="G222" s="4" t="s">
        <v>537</v>
      </c>
      <c r="H222" s="4" t="str">
        <f>VLOOKUP(G222,관리용data!F:G,2,0)</f>
        <v>TOEIC</v>
      </c>
      <c r="I222" s="4" t="s">
        <v>1828</v>
      </c>
      <c r="J222" s="4" t="s">
        <v>1828</v>
      </c>
      <c r="K222" s="4" t="s">
        <v>1236</v>
      </c>
      <c r="L222" s="34">
        <v>45347</v>
      </c>
      <c r="M222" s="4" t="s">
        <v>10809</v>
      </c>
      <c r="O222" s="4">
        <v>1</v>
      </c>
      <c r="P222" s="4"/>
      <c r="Q222" s="4">
        <f>IF(O222=1,IF(H222="TOEIC",VLOOKUP(VALUE(J222),관리용data!J:K,2,1),IF(H222="TOEFL(IBT)",VLOOKUP(VALUE(J222),관리용data!M:N,2,1),IF(H222="NEW TEPS",VLOOKUP(VALUE(J222),관리용data!P:Q,2,1),IF(H222="G-telp(Level 2)",VLOOKUP(VALUE(J222),관리용data!S:T,2,1),IF(H222="toeic speaking test",VLOOKUP(J222,관리용data!V:W,2,0),IF(H222="opic(영어)",VLOOKUP(J222,관리용data!Y:Z,2,0),0)))))),0)</f>
        <v>10</v>
      </c>
    </row>
    <row r="223" spans="1:17" ht="39.950000000000003" customHeight="1" x14ac:dyDescent="0.3">
      <c r="A223" s="4">
        <f t="shared" si="6"/>
        <v>222</v>
      </c>
      <c r="B223" s="4" t="s">
        <v>10896</v>
      </c>
      <c r="C223" s="4" t="s">
        <v>10897</v>
      </c>
      <c r="D223" s="4" t="s">
        <v>554</v>
      </c>
      <c r="E223" s="4" t="s">
        <v>555</v>
      </c>
      <c r="F223" s="4">
        <f t="shared" si="7"/>
        <v>1</v>
      </c>
      <c r="G223" s="4" t="s">
        <v>2418</v>
      </c>
      <c r="H223" s="4" t="str">
        <f>VLOOKUP(G223,관리용data!F:G,2,0)</f>
        <v>G-telp(Level 2)</v>
      </c>
      <c r="I223" s="4" t="s">
        <v>10902</v>
      </c>
      <c r="J223" s="4">
        <v>82</v>
      </c>
      <c r="K223" s="4" t="s">
        <v>1966</v>
      </c>
      <c r="L223" s="34">
        <v>45382</v>
      </c>
      <c r="M223" s="4" t="s">
        <v>10903</v>
      </c>
      <c r="O223" s="4">
        <v>1</v>
      </c>
      <c r="P223" s="4"/>
      <c r="Q223" s="4">
        <f>IF(O223=1,IF(H223="TOEIC",VLOOKUP(VALUE(J223),관리용data!J:K,2,1),IF(H223="TOEFL(IBT)",VLOOKUP(VALUE(J223),관리용data!M:N,2,1),IF(H223="NEW TEPS",VLOOKUP(VALUE(J223),관리용data!P:Q,2,1),IF(H223="G-telp(Level 2)",VLOOKUP(VALUE(J223),관리용data!S:T,2,1),IF(H223="toeic speaking test",VLOOKUP(J223,관리용data!V:W,2,0),IF(H223="opic(영어)",VLOOKUP(J223,관리용data!Y:Z,2,0),0)))))),0)</f>
        <v>8</v>
      </c>
    </row>
    <row r="224" spans="1:17" ht="39.950000000000003" customHeight="1" x14ac:dyDescent="0.3">
      <c r="A224" s="4">
        <f t="shared" si="6"/>
        <v>223</v>
      </c>
      <c r="B224" s="4" t="s">
        <v>10905</v>
      </c>
      <c r="C224" s="4" t="s">
        <v>10906</v>
      </c>
      <c r="D224" s="4" t="s">
        <v>554</v>
      </c>
      <c r="E224" s="4" t="s">
        <v>555</v>
      </c>
      <c r="F224" s="4">
        <f t="shared" si="7"/>
        <v>1</v>
      </c>
      <c r="G224" s="4" t="s">
        <v>797</v>
      </c>
      <c r="H224" s="4" t="str">
        <f>VLOOKUP(G224,관리용data!F:G,2,0)</f>
        <v>TOEIC</v>
      </c>
      <c r="I224" s="4" t="s">
        <v>2909</v>
      </c>
      <c r="J224" s="4" t="s">
        <v>2909</v>
      </c>
      <c r="K224" s="4" t="s">
        <v>6634</v>
      </c>
      <c r="L224" s="34">
        <v>44829</v>
      </c>
      <c r="M224" s="4" t="s">
        <v>10911</v>
      </c>
      <c r="O224" s="4">
        <v>1</v>
      </c>
      <c r="P224" s="4"/>
      <c r="Q224" s="4">
        <f>IF(O224=1,IF(H224="TOEIC",VLOOKUP(VALUE(J224),관리용data!J:K,2,1),IF(H224="TOEFL(IBT)",VLOOKUP(VALUE(J224),관리용data!M:N,2,1),IF(H224="NEW TEPS",VLOOKUP(VALUE(J224),관리용data!P:Q,2,1),IF(H224="G-telp(Level 2)",VLOOKUP(VALUE(J224),관리용data!S:T,2,1),IF(H224="toeic speaking test",VLOOKUP(J224,관리용data!V:W,2,0),IF(H224="opic(영어)",VLOOKUP(J224,관리용data!Y:Z,2,0),0)))))),0)</f>
        <v>6</v>
      </c>
    </row>
    <row r="225" spans="1:17" ht="39.950000000000003" customHeight="1" x14ac:dyDescent="0.3">
      <c r="A225" s="4">
        <f t="shared" si="6"/>
        <v>224</v>
      </c>
      <c r="B225" s="4" t="s">
        <v>11144</v>
      </c>
      <c r="C225" s="4" t="s">
        <v>11145</v>
      </c>
      <c r="D225" s="4" t="s">
        <v>554</v>
      </c>
      <c r="E225" s="4" t="s">
        <v>555</v>
      </c>
      <c r="F225" s="4">
        <f t="shared" si="7"/>
        <v>1</v>
      </c>
      <c r="G225" s="4" t="s">
        <v>537</v>
      </c>
      <c r="H225" s="4" t="str">
        <f>VLOOKUP(G225,관리용data!F:G,2,0)</f>
        <v>TOEIC</v>
      </c>
      <c r="I225" s="4" t="s">
        <v>2449</v>
      </c>
      <c r="J225" s="4" t="s">
        <v>2449</v>
      </c>
      <c r="K225" s="4" t="s">
        <v>3024</v>
      </c>
      <c r="L225" s="34">
        <v>45774</v>
      </c>
      <c r="M225" s="4" t="s">
        <v>11166</v>
      </c>
      <c r="O225" s="4">
        <v>1</v>
      </c>
      <c r="P225" s="4"/>
      <c r="Q225" s="4">
        <f>IF(O225=1,IF(H225="TOEIC",VLOOKUP(VALUE(J225),관리용data!J:K,2,1),IF(H225="TOEFL(IBT)",VLOOKUP(VALUE(J225),관리용data!M:N,2,1),IF(H225="NEW TEPS",VLOOKUP(VALUE(J225),관리용data!P:Q,2,1),IF(H225="G-telp(Level 2)",VLOOKUP(VALUE(J225),관리용data!S:T,2,1),IF(H225="toeic speaking test",VLOOKUP(J225,관리용data!V:W,2,0),IF(H225="opic(영어)",VLOOKUP(J225,관리용data!Y:Z,2,0),0)))))),0)</f>
        <v>10</v>
      </c>
    </row>
    <row r="226" spans="1:17" ht="39.950000000000003" customHeight="1" x14ac:dyDescent="0.3">
      <c r="A226" s="4">
        <f t="shared" si="6"/>
        <v>225</v>
      </c>
      <c r="B226" s="4" t="s">
        <v>11294</v>
      </c>
      <c r="C226" s="4" t="s">
        <v>11295</v>
      </c>
      <c r="D226" s="4" t="s">
        <v>554</v>
      </c>
      <c r="E226" s="4" t="s">
        <v>555</v>
      </c>
      <c r="F226" s="4">
        <f t="shared" si="7"/>
        <v>1</v>
      </c>
      <c r="G226" s="4" t="s">
        <v>11697</v>
      </c>
      <c r="H226" s="4" t="str">
        <f>VLOOKUP(G226,관리용data!F:G,2,0)</f>
        <v>기재 어학 없음</v>
      </c>
      <c r="I226" s="4" t="s">
        <v>277</v>
      </c>
      <c r="J226" s="4" t="s">
        <v>277</v>
      </c>
      <c r="K226" s="4" t="s">
        <v>277</v>
      </c>
      <c r="L226" s="4" t="s">
        <v>277</v>
      </c>
      <c r="M226" s="4" t="s">
        <v>277</v>
      </c>
      <c r="N226" s="5"/>
      <c r="O226" s="4">
        <v>0</v>
      </c>
      <c r="P226" s="4"/>
      <c r="Q226" s="4">
        <f>IF(O226=1,IF(H226="TOEIC",VLOOKUP(VALUE(J226),관리용data!J:K,2,1),IF(H226="TOEFL(IBT)",VLOOKUP(VALUE(J226),관리용data!M:N,2,1),IF(H226="NEW TEPS",VLOOKUP(VALUE(J226),관리용data!P:Q,2,1),IF(H226="G-telp(Level 2)",VLOOKUP(VALUE(J226),관리용data!S:T,2,1),IF(H226="toeic speaking test",VLOOKUP(J226,관리용data!V:W,2,0),IF(H226="opic(영어)",VLOOKUP(J226,관리용data!Y:Z,2,0),0)))))),0)</f>
        <v>0</v>
      </c>
    </row>
    <row r="227" spans="1:17" ht="39.950000000000003" customHeight="1" x14ac:dyDescent="0.3">
      <c r="A227" s="4">
        <f t="shared" si="6"/>
        <v>226</v>
      </c>
      <c r="B227" s="4" t="s">
        <v>11302</v>
      </c>
      <c r="C227" s="4" t="s">
        <v>11303</v>
      </c>
      <c r="D227" s="4" t="s">
        <v>554</v>
      </c>
      <c r="E227" s="4" t="s">
        <v>555</v>
      </c>
      <c r="F227" s="4">
        <f t="shared" si="7"/>
        <v>1</v>
      </c>
      <c r="G227" s="4" t="s">
        <v>537</v>
      </c>
      <c r="H227" s="4" t="str">
        <f>VLOOKUP(G227,관리용data!F:G,2,0)</f>
        <v>TOEIC</v>
      </c>
      <c r="I227" s="4" t="s">
        <v>9514</v>
      </c>
      <c r="J227" s="4" t="s">
        <v>9514</v>
      </c>
      <c r="K227" s="4" t="s">
        <v>3638</v>
      </c>
      <c r="L227" s="34">
        <v>45409</v>
      </c>
      <c r="M227" s="4" t="s">
        <v>11308</v>
      </c>
      <c r="O227" s="4">
        <v>1</v>
      </c>
      <c r="P227" s="4"/>
      <c r="Q227" s="4">
        <f>IF(O227=1,IF(H227="TOEIC",VLOOKUP(VALUE(J227),관리용data!J:K,2,1),IF(H227="TOEFL(IBT)",VLOOKUP(VALUE(J227),관리용data!M:N,2,1),IF(H227="NEW TEPS",VLOOKUP(VALUE(J227),관리용data!P:Q,2,1),IF(H227="G-telp(Level 2)",VLOOKUP(VALUE(J227),관리용data!S:T,2,1),IF(H227="toeic speaking test",VLOOKUP(J227,관리용data!V:W,2,0),IF(H227="opic(영어)",VLOOKUP(J227,관리용data!Y:Z,2,0),0)))))),0)</f>
        <v>10</v>
      </c>
    </row>
    <row r="228" spans="1:17" ht="39.950000000000003" customHeight="1" x14ac:dyDescent="0.3">
      <c r="A228" s="4">
        <f t="shared" si="6"/>
        <v>227</v>
      </c>
      <c r="B228" s="4" t="s">
        <v>11375</v>
      </c>
      <c r="C228" s="4" t="s">
        <v>11376</v>
      </c>
      <c r="D228" s="4" t="s">
        <v>554</v>
      </c>
      <c r="E228" s="4" t="s">
        <v>555</v>
      </c>
      <c r="F228" s="4">
        <f t="shared" si="7"/>
        <v>1</v>
      </c>
      <c r="G228" s="4" t="s">
        <v>11697</v>
      </c>
      <c r="H228" s="4" t="str">
        <f>VLOOKUP(G228,관리용data!F:G,2,0)</f>
        <v>기재 어학 없음</v>
      </c>
      <c r="I228" s="4" t="s">
        <v>277</v>
      </c>
      <c r="J228" s="4" t="s">
        <v>277</v>
      </c>
      <c r="K228" s="4" t="s">
        <v>277</v>
      </c>
      <c r="L228" s="4" t="s">
        <v>277</v>
      </c>
      <c r="M228" s="4" t="s">
        <v>277</v>
      </c>
      <c r="N228" s="5"/>
      <c r="O228" s="4">
        <v>0</v>
      </c>
      <c r="P228" s="4"/>
      <c r="Q228" s="4">
        <f>IF(O228=1,IF(H228="TOEIC",VLOOKUP(VALUE(J228),관리용data!J:K,2,1),IF(H228="TOEFL(IBT)",VLOOKUP(VALUE(J228),관리용data!M:N,2,1),IF(H228="NEW TEPS",VLOOKUP(VALUE(J228),관리용data!P:Q,2,1),IF(H228="G-telp(Level 2)",VLOOKUP(VALUE(J228),관리용data!S:T,2,1),IF(H228="toeic speaking test",VLOOKUP(J228,관리용data!V:W,2,0),IF(H228="opic(영어)",VLOOKUP(J228,관리용data!Y:Z,2,0),0)))))),0)</f>
        <v>0</v>
      </c>
    </row>
    <row r="229" spans="1:17" ht="39.950000000000003" customHeight="1" x14ac:dyDescent="0.3">
      <c r="A229" s="4">
        <f t="shared" si="6"/>
        <v>228</v>
      </c>
      <c r="B229" s="4" t="s">
        <v>11470</v>
      </c>
      <c r="C229" s="4" t="s">
        <v>11471</v>
      </c>
      <c r="D229" s="4" t="s">
        <v>554</v>
      </c>
      <c r="E229" s="4" t="s">
        <v>555</v>
      </c>
      <c r="F229" s="4">
        <f t="shared" si="7"/>
        <v>1</v>
      </c>
      <c r="G229" s="4" t="s">
        <v>537</v>
      </c>
      <c r="H229" s="4" t="str">
        <f>VLOOKUP(G229,관리용data!F:G,2,0)</f>
        <v>TOEIC</v>
      </c>
      <c r="I229" s="4" t="s">
        <v>4150</v>
      </c>
      <c r="J229" s="4" t="s">
        <v>4150</v>
      </c>
      <c r="K229" s="4" t="s">
        <v>2475</v>
      </c>
      <c r="L229" s="34">
        <v>45655</v>
      </c>
      <c r="M229" s="4" t="s">
        <v>11476</v>
      </c>
      <c r="O229" s="4">
        <v>1</v>
      </c>
      <c r="P229" s="4"/>
      <c r="Q229" s="4">
        <f>IF(O229=1,IF(H229="TOEIC",VLOOKUP(VALUE(J229),관리용data!J:K,2,1),IF(H229="TOEFL(IBT)",VLOOKUP(VALUE(J229),관리용data!M:N,2,1),IF(H229="NEW TEPS",VLOOKUP(VALUE(J229),관리용data!P:Q,2,1),IF(H229="G-telp(Level 2)",VLOOKUP(VALUE(J229),관리용data!S:T,2,1),IF(H229="toeic speaking test",VLOOKUP(J229,관리용data!V:W,2,0),IF(H229="opic(영어)",VLOOKUP(J229,관리용data!Y:Z,2,0),0)))))),0)</f>
        <v>8</v>
      </c>
    </row>
    <row r="230" spans="1:17" ht="39.950000000000003" customHeight="1" x14ac:dyDescent="0.3">
      <c r="A230" s="4">
        <f t="shared" si="6"/>
        <v>229</v>
      </c>
      <c r="B230" s="4" t="s">
        <v>11499</v>
      </c>
      <c r="C230" s="4" t="s">
        <v>11500</v>
      </c>
      <c r="D230" s="4" t="s">
        <v>554</v>
      </c>
      <c r="E230" s="4" t="s">
        <v>555</v>
      </c>
      <c r="F230" s="4">
        <f t="shared" si="7"/>
        <v>1</v>
      </c>
      <c r="G230" s="4" t="s">
        <v>496</v>
      </c>
      <c r="H230" s="4" t="str">
        <f>VLOOKUP(G230,관리용data!F:G,2,0)</f>
        <v>OPIc(영어)</v>
      </c>
      <c r="I230" s="4" t="s">
        <v>455</v>
      </c>
      <c r="J230" s="4" t="s">
        <v>455</v>
      </c>
      <c r="K230" s="4" t="s">
        <v>11505</v>
      </c>
      <c r="L230" s="34">
        <v>45730</v>
      </c>
      <c r="M230" s="4" t="s">
        <v>11506</v>
      </c>
      <c r="O230" s="4">
        <v>1</v>
      </c>
      <c r="P230" s="4"/>
      <c r="Q230" s="4">
        <f>IF(O230=1,IF(H230="TOEIC",VLOOKUP(VALUE(J230),관리용data!J:K,2,1),IF(H230="TOEFL(IBT)",VLOOKUP(VALUE(J230),관리용data!M:N,2,1),IF(H230="NEW TEPS",VLOOKUP(VALUE(J230),관리용data!P:Q,2,1),IF(H230="G-telp(Level 2)",VLOOKUP(VALUE(J230),관리용data!S:T,2,1),IF(H230="toeic speaking test",VLOOKUP(J230,관리용data!V:W,2,0),IF(H230="opic(영어)",VLOOKUP(J230,관리용data!Y:Z,2,0),0)))))),0)</f>
        <v>10</v>
      </c>
    </row>
    <row r="231" spans="1:17" ht="39.950000000000003" customHeight="1" x14ac:dyDescent="0.3">
      <c r="A231" s="4">
        <f t="shared" si="6"/>
        <v>230</v>
      </c>
      <c r="B231" s="4" t="s">
        <v>11522</v>
      </c>
      <c r="C231" s="4" t="s">
        <v>11523</v>
      </c>
      <c r="D231" s="4" t="s">
        <v>554</v>
      </c>
      <c r="E231" s="4" t="s">
        <v>555</v>
      </c>
      <c r="F231" s="4">
        <f t="shared" si="7"/>
        <v>1</v>
      </c>
      <c r="G231" s="4" t="s">
        <v>537</v>
      </c>
      <c r="H231" s="4" t="str">
        <f>VLOOKUP(G231,관리용data!F:G,2,0)</f>
        <v>TOEIC</v>
      </c>
      <c r="I231" s="4" t="s">
        <v>1885</v>
      </c>
      <c r="J231" s="4" t="s">
        <v>1885</v>
      </c>
      <c r="K231" s="4" t="s">
        <v>1963</v>
      </c>
      <c r="L231" s="34">
        <v>45808</v>
      </c>
      <c r="M231" s="4" t="s">
        <v>11528</v>
      </c>
      <c r="O231" s="4">
        <v>1</v>
      </c>
      <c r="P231" s="4"/>
      <c r="Q231" s="4">
        <f>IF(O231=1,IF(H231="TOEIC",VLOOKUP(VALUE(J231),관리용data!J:K,2,1),IF(H231="TOEFL(IBT)",VLOOKUP(VALUE(J231),관리용data!M:N,2,1),IF(H231="NEW TEPS",VLOOKUP(VALUE(J231),관리용data!P:Q,2,1),IF(H231="G-telp(Level 2)",VLOOKUP(VALUE(J231),관리용data!S:T,2,1),IF(H231="toeic speaking test",VLOOKUP(J231,관리용data!V:W,2,0),IF(H231="opic(영어)",VLOOKUP(J231,관리용data!Y:Z,2,0),0)))))),0)</f>
        <v>6</v>
      </c>
    </row>
    <row r="232" spans="1:17" ht="39.950000000000003" customHeight="1" x14ac:dyDescent="0.3">
      <c r="A232" s="4">
        <f t="shared" si="6"/>
        <v>231</v>
      </c>
      <c r="B232" s="4" t="s">
        <v>315</v>
      </c>
      <c r="C232" s="4" t="s">
        <v>316</v>
      </c>
      <c r="D232" s="4" t="s">
        <v>317</v>
      </c>
      <c r="E232" s="4" t="s">
        <v>318</v>
      </c>
      <c r="F232" s="4">
        <f t="shared" si="7"/>
        <v>1</v>
      </c>
      <c r="G232" s="4" t="s">
        <v>331</v>
      </c>
      <c r="H232" s="4" t="str">
        <f>VLOOKUP(G232,관리용data!F:G,2,0)</f>
        <v>G-telp(Level 2)</v>
      </c>
      <c r="I232" s="4" t="s">
        <v>332</v>
      </c>
      <c r="J232" s="4">
        <v>84</v>
      </c>
      <c r="K232" s="4" t="s">
        <v>333</v>
      </c>
      <c r="L232" s="34">
        <v>45354</v>
      </c>
      <c r="M232" s="4" t="s">
        <v>334</v>
      </c>
      <c r="O232" s="4">
        <v>1</v>
      </c>
      <c r="P232" s="4"/>
      <c r="Q232" s="4">
        <f>IF(O232=1,IF(H232="TOEIC",VLOOKUP(VALUE(J232),관리용data!J:K,2,1),IF(H232="TOEFL(IBT)",VLOOKUP(VALUE(J232),관리용data!M:N,2,1),IF(H232="NEW TEPS",VLOOKUP(VALUE(J232),관리용data!P:Q,2,1),IF(H232="G-telp(Level 2)",VLOOKUP(VALUE(J232),관리용data!S:T,2,1),IF(H232="toeic speaking test",VLOOKUP(J232,관리용data!V:W,2,0),IF(H232="opic(영어)",VLOOKUP(J232,관리용data!Y:Z,2,0),0)))))),0)</f>
        <v>10</v>
      </c>
    </row>
    <row r="233" spans="1:17" ht="39.950000000000003" customHeight="1" x14ac:dyDescent="0.3">
      <c r="A233" s="4">
        <f t="shared" si="6"/>
        <v>232</v>
      </c>
      <c r="B233" s="4" t="s">
        <v>344</v>
      </c>
      <c r="C233" s="4" t="s">
        <v>345</v>
      </c>
      <c r="D233" s="4" t="s">
        <v>317</v>
      </c>
      <c r="E233" s="4" t="s">
        <v>318</v>
      </c>
      <c r="F233" s="4">
        <f t="shared" si="7"/>
        <v>1</v>
      </c>
      <c r="G233" s="4" t="s">
        <v>362</v>
      </c>
      <c r="H233" s="4" t="str">
        <f>VLOOKUP(G233,관리용data!F:G,2,0)</f>
        <v>Toeic Speaking test</v>
      </c>
      <c r="I233" s="4" t="s">
        <v>363</v>
      </c>
      <c r="J233" s="4" t="s">
        <v>363</v>
      </c>
      <c r="K233" s="4" t="s">
        <v>364</v>
      </c>
      <c r="L233" s="34">
        <v>45689</v>
      </c>
      <c r="M233" s="4" t="s">
        <v>365</v>
      </c>
      <c r="O233" s="4">
        <v>1</v>
      </c>
      <c r="P233" s="4"/>
      <c r="Q233" s="4">
        <f>IF(O233=1,IF(H233="TOEIC",VLOOKUP(VALUE(J233),관리용data!J:K,2,1),IF(H233="TOEFL(IBT)",VLOOKUP(VALUE(J233),관리용data!M:N,2,1),IF(H233="NEW TEPS",VLOOKUP(VALUE(J233),관리용data!P:Q,2,1),IF(H233="G-telp(Level 2)",VLOOKUP(VALUE(J233),관리용data!S:T,2,1),IF(H233="toeic speaking test",VLOOKUP(J233,관리용data!V:W,2,0),IF(H233="opic(영어)",VLOOKUP(J233,관리용data!Y:Z,2,0),0)))))),0)</f>
        <v>6</v>
      </c>
    </row>
    <row r="234" spans="1:17" ht="39.950000000000003" customHeight="1" x14ac:dyDescent="0.3">
      <c r="A234" s="4">
        <f t="shared" si="6"/>
        <v>233</v>
      </c>
      <c r="B234" s="4" t="s">
        <v>427</v>
      </c>
      <c r="C234" s="4" t="s">
        <v>428</v>
      </c>
      <c r="D234" s="4" t="s">
        <v>317</v>
      </c>
      <c r="E234" s="4" t="s">
        <v>318</v>
      </c>
      <c r="F234" s="4">
        <f t="shared" si="7"/>
        <v>1</v>
      </c>
      <c r="G234" s="4" t="s">
        <v>362</v>
      </c>
      <c r="H234" s="4" t="str">
        <f>VLOOKUP(G234,관리용data!F:G,2,0)</f>
        <v>Toeic Speaking test</v>
      </c>
      <c r="I234" s="4" t="s">
        <v>455</v>
      </c>
      <c r="J234" s="4" t="s">
        <v>455</v>
      </c>
      <c r="K234" s="4" t="s">
        <v>456</v>
      </c>
      <c r="L234" s="34">
        <v>45242</v>
      </c>
      <c r="M234" s="4" t="s">
        <v>457</v>
      </c>
      <c r="O234" s="4">
        <v>0</v>
      </c>
      <c r="P234" s="4" t="s">
        <v>11699</v>
      </c>
      <c r="Q234" s="4">
        <f>IF(O234=1,IF(H234="TOEIC",VLOOKUP(VALUE(J234),관리용data!J:K,2,1),IF(H234="TOEFL(IBT)",VLOOKUP(VALUE(J234),관리용data!M:N,2,1),IF(H234="NEW TEPS",VLOOKUP(VALUE(J234),관리용data!P:Q,2,1),IF(H234="G-telp(Level 2)",VLOOKUP(VALUE(J234),관리용data!S:T,2,1),IF(H234="toeic speaking test",VLOOKUP(J234,관리용data!V:W,2,0),IF(H234="opic(영어)",VLOOKUP(J234,관리용data!Y:Z,2,0),0)))))),0)</f>
        <v>0</v>
      </c>
    </row>
    <row r="235" spans="1:17" ht="39.950000000000003" customHeight="1" x14ac:dyDescent="0.3">
      <c r="A235" s="4">
        <f t="shared" si="6"/>
        <v>234</v>
      </c>
      <c r="B235" s="4" t="s">
        <v>579</v>
      </c>
      <c r="C235" s="4" t="s">
        <v>580</v>
      </c>
      <c r="D235" s="4" t="s">
        <v>317</v>
      </c>
      <c r="E235" s="4" t="s">
        <v>318</v>
      </c>
      <c r="F235" s="4">
        <f t="shared" si="7"/>
        <v>1</v>
      </c>
      <c r="G235" s="4" t="s">
        <v>11697</v>
      </c>
      <c r="H235" s="4" t="str">
        <f>VLOOKUP(G235,관리용data!F:G,2,0)</f>
        <v>기재 어학 없음</v>
      </c>
      <c r="I235" s="4" t="s">
        <v>277</v>
      </c>
      <c r="J235" s="4" t="s">
        <v>277</v>
      </c>
      <c r="K235" s="4" t="s">
        <v>277</v>
      </c>
      <c r="L235" s="4" t="s">
        <v>277</v>
      </c>
      <c r="M235" s="4" t="s">
        <v>277</v>
      </c>
      <c r="N235" s="5"/>
      <c r="O235" s="4">
        <v>0</v>
      </c>
      <c r="P235" s="4"/>
      <c r="Q235" s="4">
        <f>IF(O235=1,IF(H235="TOEIC",VLOOKUP(VALUE(J235),관리용data!J:K,2,1),IF(H235="TOEFL(IBT)",VLOOKUP(VALUE(J235),관리용data!M:N,2,1),IF(H235="NEW TEPS",VLOOKUP(VALUE(J235),관리용data!P:Q,2,1),IF(H235="G-telp(Level 2)",VLOOKUP(VALUE(J235),관리용data!S:T,2,1),IF(H235="toeic speaking test",VLOOKUP(J235,관리용data!V:W,2,0),IF(H235="opic(영어)",VLOOKUP(J235,관리용data!Y:Z,2,0),0)))))),0)</f>
        <v>0</v>
      </c>
    </row>
    <row r="236" spans="1:17" ht="39.950000000000003" customHeight="1" x14ac:dyDescent="0.3">
      <c r="A236" s="4">
        <f t="shared" si="6"/>
        <v>235</v>
      </c>
      <c r="B236" s="4" t="s">
        <v>682</v>
      </c>
      <c r="C236" s="4" t="s">
        <v>683</v>
      </c>
      <c r="D236" s="4" t="s">
        <v>317</v>
      </c>
      <c r="E236" s="4" t="s">
        <v>318</v>
      </c>
      <c r="F236" s="4">
        <f t="shared" si="7"/>
        <v>1</v>
      </c>
      <c r="G236" s="4" t="s">
        <v>362</v>
      </c>
      <c r="H236" s="4" t="str">
        <f>VLOOKUP(G236,관리용data!F:G,2,0)</f>
        <v>Toeic Speaking test</v>
      </c>
      <c r="I236" s="4" t="s">
        <v>708</v>
      </c>
      <c r="J236" s="4" t="s">
        <v>708</v>
      </c>
      <c r="K236" s="4" t="s">
        <v>709</v>
      </c>
      <c r="L236" s="34">
        <v>45683</v>
      </c>
      <c r="M236" s="4" t="s">
        <v>710</v>
      </c>
      <c r="O236" s="4">
        <v>1</v>
      </c>
      <c r="P236" s="4"/>
      <c r="Q236" s="4">
        <f>IF(O236=1,IF(H236="TOEIC",VLOOKUP(VALUE(J236),관리용data!J:K,2,1),IF(H236="TOEFL(IBT)",VLOOKUP(VALUE(J236),관리용data!M:N,2,1),IF(H236="NEW TEPS",VLOOKUP(VALUE(J236),관리용data!P:Q,2,1),IF(H236="G-telp(Level 2)",VLOOKUP(VALUE(J236),관리용data!S:T,2,1),IF(H236="toeic speaking test",VLOOKUP(J236,관리용data!V:W,2,0),IF(H236="opic(영어)",VLOOKUP(J236,관리용data!Y:Z,2,0),0)))))),0)</f>
        <v>10</v>
      </c>
    </row>
    <row r="237" spans="1:17" ht="39.950000000000003" customHeight="1" x14ac:dyDescent="0.3">
      <c r="A237" s="4">
        <f t="shared" si="6"/>
        <v>236</v>
      </c>
      <c r="B237" s="4" t="s">
        <v>1036</v>
      </c>
      <c r="C237" s="4" t="s">
        <v>1037</v>
      </c>
      <c r="D237" s="4" t="s">
        <v>317</v>
      </c>
      <c r="E237" s="4" t="s">
        <v>318</v>
      </c>
      <c r="F237" s="4">
        <f t="shared" si="7"/>
        <v>1</v>
      </c>
      <c r="G237" s="4" t="s">
        <v>362</v>
      </c>
      <c r="H237" s="4" t="str">
        <f>VLOOKUP(G237,관리용data!F:G,2,0)</f>
        <v>Toeic Speaking test</v>
      </c>
      <c r="I237" s="4" t="s">
        <v>777</v>
      </c>
      <c r="J237" s="4" t="s">
        <v>777</v>
      </c>
      <c r="K237" s="4" t="s">
        <v>1045</v>
      </c>
      <c r="L237" s="34">
        <v>45374</v>
      </c>
      <c r="M237" s="4" t="s">
        <v>1046</v>
      </c>
      <c r="O237" s="4">
        <v>1</v>
      </c>
      <c r="P237" s="4"/>
      <c r="Q237" s="4">
        <f>IF(O237=1,IF(H237="TOEIC",VLOOKUP(VALUE(J237),관리용data!J:K,2,1),IF(H237="TOEFL(IBT)",VLOOKUP(VALUE(J237),관리용data!M:N,2,1),IF(H237="NEW TEPS",VLOOKUP(VALUE(J237),관리용data!P:Q,2,1),IF(H237="G-telp(Level 2)",VLOOKUP(VALUE(J237),관리용data!S:T,2,1),IF(H237="toeic speaking test",VLOOKUP(J237,관리용data!V:W,2,0),IF(H237="opic(영어)",VLOOKUP(J237,관리용data!Y:Z,2,0),0)))))),0)</f>
        <v>2</v>
      </c>
    </row>
    <row r="238" spans="1:17" ht="39.950000000000003" customHeight="1" x14ac:dyDescent="0.3">
      <c r="A238" s="4">
        <f t="shared" si="6"/>
        <v>237</v>
      </c>
      <c r="B238" s="4" t="s">
        <v>1052</v>
      </c>
      <c r="C238" s="4" t="s">
        <v>1053</v>
      </c>
      <c r="D238" s="4" t="s">
        <v>317</v>
      </c>
      <c r="E238" s="4" t="s">
        <v>318</v>
      </c>
      <c r="F238" s="4">
        <f t="shared" si="7"/>
        <v>1</v>
      </c>
      <c r="G238" s="4" t="s">
        <v>11697</v>
      </c>
      <c r="H238" s="4" t="str">
        <f>VLOOKUP(G238,관리용data!F:G,2,0)</f>
        <v>기재 어학 없음</v>
      </c>
      <c r="I238" s="4" t="s">
        <v>277</v>
      </c>
      <c r="J238" s="4" t="s">
        <v>277</v>
      </c>
      <c r="K238" s="4" t="s">
        <v>277</v>
      </c>
      <c r="L238" s="4" t="s">
        <v>277</v>
      </c>
      <c r="M238" s="4" t="s">
        <v>277</v>
      </c>
      <c r="N238" s="5"/>
      <c r="O238" s="4">
        <v>0</v>
      </c>
      <c r="P238" s="4"/>
      <c r="Q238" s="4">
        <f>IF(O238=1,IF(H238="TOEIC",VLOOKUP(VALUE(J238),관리용data!J:K,2,1),IF(H238="TOEFL(IBT)",VLOOKUP(VALUE(J238),관리용data!M:N,2,1),IF(H238="NEW TEPS",VLOOKUP(VALUE(J238),관리용data!P:Q,2,1),IF(H238="G-telp(Level 2)",VLOOKUP(VALUE(J238),관리용data!S:T,2,1),IF(H238="toeic speaking test",VLOOKUP(J238,관리용data!V:W,2,0),IF(H238="opic(영어)",VLOOKUP(J238,관리용data!Y:Z,2,0),0)))))),0)</f>
        <v>0</v>
      </c>
    </row>
    <row r="239" spans="1:17" ht="39.950000000000003" customHeight="1" x14ac:dyDescent="0.3">
      <c r="A239" s="4">
        <f t="shared" si="6"/>
        <v>238</v>
      </c>
      <c r="B239" s="4" t="s">
        <v>1226</v>
      </c>
      <c r="C239" s="4" t="s">
        <v>1227</v>
      </c>
      <c r="D239" s="4" t="s">
        <v>317</v>
      </c>
      <c r="E239" s="4" t="s">
        <v>318</v>
      </c>
      <c r="F239" s="4">
        <f t="shared" si="7"/>
        <v>1</v>
      </c>
      <c r="G239" s="4" t="s">
        <v>362</v>
      </c>
      <c r="H239" s="4" t="str">
        <f>VLOOKUP(G239,관리용data!F:G,2,0)</f>
        <v>Toeic Speaking test</v>
      </c>
      <c r="I239" s="4" t="s">
        <v>363</v>
      </c>
      <c r="J239" s="4" t="s">
        <v>363</v>
      </c>
      <c r="K239" s="4" t="s">
        <v>1236</v>
      </c>
      <c r="L239" s="34">
        <v>45347</v>
      </c>
      <c r="M239" s="4" t="s">
        <v>1237</v>
      </c>
      <c r="O239" s="4">
        <v>1</v>
      </c>
      <c r="P239" s="4"/>
      <c r="Q239" s="4">
        <f>IF(O239=1,IF(H239="TOEIC",VLOOKUP(VALUE(J239),관리용data!J:K,2,1),IF(H239="TOEFL(IBT)",VLOOKUP(VALUE(J239),관리용data!M:N,2,1),IF(H239="NEW TEPS",VLOOKUP(VALUE(J239),관리용data!P:Q,2,1),IF(H239="G-telp(Level 2)",VLOOKUP(VALUE(J239),관리용data!S:T,2,1),IF(H239="toeic speaking test",VLOOKUP(J239,관리용data!V:W,2,0),IF(H239="opic(영어)",VLOOKUP(J239,관리용data!Y:Z,2,0),0)))))),0)</f>
        <v>6</v>
      </c>
    </row>
    <row r="240" spans="1:17" ht="39.950000000000003" customHeight="1" x14ac:dyDescent="0.3">
      <c r="A240" s="4">
        <f t="shared" si="6"/>
        <v>239</v>
      </c>
      <c r="B240" s="4" t="s">
        <v>1243</v>
      </c>
      <c r="C240" s="4" t="s">
        <v>1244</v>
      </c>
      <c r="D240" s="4" t="s">
        <v>317</v>
      </c>
      <c r="E240" s="4" t="s">
        <v>318</v>
      </c>
      <c r="F240" s="4">
        <f t="shared" si="7"/>
        <v>1</v>
      </c>
      <c r="G240" s="4" t="s">
        <v>11697</v>
      </c>
      <c r="H240" s="4" t="str">
        <f>VLOOKUP(G240,관리용data!F:G,2,0)</f>
        <v>기재 어학 없음</v>
      </c>
      <c r="I240" s="4" t="s">
        <v>277</v>
      </c>
      <c r="J240" s="4" t="s">
        <v>277</v>
      </c>
      <c r="K240" s="4" t="s">
        <v>277</v>
      </c>
      <c r="L240" s="4" t="s">
        <v>277</v>
      </c>
      <c r="M240" s="4" t="s">
        <v>277</v>
      </c>
      <c r="N240" s="5"/>
      <c r="O240" s="4">
        <v>0</v>
      </c>
      <c r="P240" s="4"/>
      <c r="Q240" s="4">
        <f>IF(O240=1,IF(H240="TOEIC",VLOOKUP(VALUE(J240),관리용data!J:K,2,1),IF(H240="TOEFL(IBT)",VLOOKUP(VALUE(J240),관리용data!M:N,2,1),IF(H240="NEW TEPS",VLOOKUP(VALUE(J240),관리용data!P:Q,2,1),IF(H240="G-telp(Level 2)",VLOOKUP(VALUE(J240),관리용data!S:T,2,1),IF(H240="toeic speaking test",VLOOKUP(J240,관리용data!V:W,2,0),IF(H240="opic(영어)",VLOOKUP(J240,관리용data!Y:Z,2,0),0)))))),0)</f>
        <v>0</v>
      </c>
    </row>
    <row r="241" spans="1:17" ht="39.950000000000003" customHeight="1" x14ac:dyDescent="0.3">
      <c r="A241" s="4">
        <f t="shared" si="6"/>
        <v>240</v>
      </c>
      <c r="B241" s="4" t="s">
        <v>1271</v>
      </c>
      <c r="C241" s="4" t="s">
        <v>1272</v>
      </c>
      <c r="D241" s="4" t="s">
        <v>317</v>
      </c>
      <c r="E241" s="4" t="s">
        <v>318</v>
      </c>
      <c r="F241" s="4">
        <f t="shared" si="7"/>
        <v>1</v>
      </c>
      <c r="G241" s="4" t="s">
        <v>11697</v>
      </c>
      <c r="H241" s="4" t="str">
        <f>VLOOKUP(G241,관리용data!F:G,2,0)</f>
        <v>기재 어학 없음</v>
      </c>
      <c r="I241" s="4" t="s">
        <v>277</v>
      </c>
      <c r="J241" s="4" t="s">
        <v>277</v>
      </c>
      <c r="K241" s="4" t="s">
        <v>277</v>
      </c>
      <c r="L241" s="4" t="s">
        <v>277</v>
      </c>
      <c r="M241" s="4" t="s">
        <v>277</v>
      </c>
      <c r="N241" s="5"/>
      <c r="O241" s="4">
        <v>0</v>
      </c>
      <c r="P241" s="4"/>
      <c r="Q241" s="4">
        <f>IF(O241=1,IF(H241="TOEIC",VLOOKUP(VALUE(J241),관리용data!J:K,2,1),IF(H241="TOEFL(IBT)",VLOOKUP(VALUE(J241),관리용data!M:N,2,1),IF(H241="NEW TEPS",VLOOKUP(VALUE(J241),관리용data!P:Q,2,1),IF(H241="G-telp(Level 2)",VLOOKUP(VALUE(J241),관리용data!S:T,2,1),IF(H241="toeic speaking test",VLOOKUP(J241,관리용data!V:W,2,0),IF(H241="opic(영어)",VLOOKUP(J241,관리용data!Y:Z,2,0),0)))))),0)</f>
        <v>0</v>
      </c>
    </row>
    <row r="242" spans="1:17" ht="39.950000000000003" customHeight="1" x14ac:dyDescent="0.3">
      <c r="A242" s="4">
        <f t="shared" si="6"/>
        <v>241</v>
      </c>
      <c r="B242" s="4" t="s">
        <v>1322</v>
      </c>
      <c r="C242" s="4" t="s">
        <v>1323</v>
      </c>
      <c r="D242" s="4" t="s">
        <v>317</v>
      </c>
      <c r="E242" s="4" t="s">
        <v>318</v>
      </c>
      <c r="F242" s="4">
        <f t="shared" si="7"/>
        <v>1</v>
      </c>
      <c r="G242" s="4" t="s">
        <v>11697</v>
      </c>
      <c r="H242" s="4" t="str">
        <f>VLOOKUP(G242,관리용data!F:G,2,0)</f>
        <v>기재 어학 없음</v>
      </c>
      <c r="I242" s="4" t="s">
        <v>277</v>
      </c>
      <c r="J242" s="4" t="s">
        <v>277</v>
      </c>
      <c r="K242" s="4" t="s">
        <v>277</v>
      </c>
      <c r="L242" s="4" t="s">
        <v>277</v>
      </c>
      <c r="M242" s="4" t="s">
        <v>277</v>
      </c>
      <c r="N242" s="5"/>
      <c r="O242" s="4">
        <v>0</v>
      </c>
      <c r="P242" s="4"/>
      <c r="Q242" s="4">
        <f>IF(O242=1,IF(H242="TOEIC",VLOOKUP(VALUE(J242),관리용data!J:K,2,1),IF(H242="TOEFL(IBT)",VLOOKUP(VALUE(J242),관리용data!M:N,2,1),IF(H242="NEW TEPS",VLOOKUP(VALUE(J242),관리용data!P:Q,2,1),IF(H242="G-telp(Level 2)",VLOOKUP(VALUE(J242),관리용data!S:T,2,1),IF(H242="toeic speaking test",VLOOKUP(J242,관리용data!V:W,2,0),IF(H242="opic(영어)",VLOOKUP(J242,관리용data!Y:Z,2,0),0)))))),0)</f>
        <v>0</v>
      </c>
    </row>
    <row r="243" spans="1:17" ht="39.950000000000003" customHeight="1" x14ac:dyDescent="0.3">
      <c r="A243" s="4">
        <f t="shared" si="6"/>
        <v>242</v>
      </c>
      <c r="B243" s="4" t="s">
        <v>1398</v>
      </c>
      <c r="C243" s="4" t="s">
        <v>1399</v>
      </c>
      <c r="D243" s="4" t="s">
        <v>317</v>
      </c>
      <c r="E243" s="4" t="s">
        <v>318</v>
      </c>
      <c r="F243" s="4">
        <f t="shared" si="7"/>
        <v>1</v>
      </c>
      <c r="G243" s="4" t="s">
        <v>537</v>
      </c>
      <c r="H243" s="4" t="str">
        <f>VLOOKUP(G243,관리용data!F:G,2,0)</f>
        <v>TOEIC</v>
      </c>
      <c r="I243" s="4" t="s">
        <v>1405</v>
      </c>
      <c r="J243" s="4" t="s">
        <v>1405</v>
      </c>
      <c r="K243" s="4" t="s">
        <v>456</v>
      </c>
      <c r="L243" s="34">
        <v>45242</v>
      </c>
      <c r="M243" s="4" t="s">
        <v>1406</v>
      </c>
      <c r="O243" s="4">
        <v>0</v>
      </c>
      <c r="P243" s="4" t="s">
        <v>11699</v>
      </c>
      <c r="Q243" s="4">
        <f>IF(O243=1,IF(H243="TOEIC",VLOOKUP(VALUE(J243),관리용data!J:K,2,1),IF(H243="TOEFL(IBT)",VLOOKUP(VALUE(J243),관리용data!M:N,2,1),IF(H243="NEW TEPS",VLOOKUP(VALUE(J243),관리용data!P:Q,2,1),IF(H243="G-telp(Level 2)",VLOOKUP(VALUE(J243),관리용data!S:T,2,1),IF(H243="toeic speaking test",VLOOKUP(J243,관리용data!V:W,2,0),IF(H243="opic(영어)",VLOOKUP(J243,관리용data!Y:Z,2,0),0)))))),0)</f>
        <v>0</v>
      </c>
    </row>
    <row r="244" spans="1:17" ht="39.950000000000003" customHeight="1" x14ac:dyDescent="0.3">
      <c r="A244" s="4">
        <f t="shared" si="6"/>
        <v>243</v>
      </c>
      <c r="B244" s="4" t="s">
        <v>1576</v>
      </c>
      <c r="C244" s="4" t="s">
        <v>1577</v>
      </c>
      <c r="D244" s="4" t="s">
        <v>317</v>
      </c>
      <c r="E244" s="4" t="s">
        <v>318</v>
      </c>
      <c r="F244" s="4">
        <f t="shared" si="7"/>
        <v>1</v>
      </c>
      <c r="G244" s="4" t="s">
        <v>797</v>
      </c>
      <c r="H244" s="4" t="str">
        <f>VLOOKUP(G244,관리용data!F:G,2,0)</f>
        <v>TOEIC</v>
      </c>
      <c r="I244" s="4" t="s">
        <v>828</v>
      </c>
      <c r="J244" s="4" t="s">
        <v>828</v>
      </c>
      <c r="K244" s="4" t="s">
        <v>1582</v>
      </c>
      <c r="L244" s="34">
        <v>44416</v>
      </c>
      <c r="M244" s="4" t="s">
        <v>1583</v>
      </c>
      <c r="O244" s="4">
        <v>1</v>
      </c>
      <c r="P244" s="4"/>
      <c r="Q244" s="4">
        <f>IF(O244=1,IF(H244="TOEIC",VLOOKUP(VALUE(J244),관리용data!J:K,2,1),IF(H244="TOEFL(IBT)",VLOOKUP(VALUE(J244),관리용data!M:N,2,1),IF(H244="NEW TEPS",VLOOKUP(VALUE(J244),관리용data!P:Q,2,1),IF(H244="G-telp(Level 2)",VLOOKUP(VALUE(J244),관리용data!S:T,2,1),IF(H244="toeic speaking test",VLOOKUP(J244,관리용data!V:W,2,0),IF(H244="opic(영어)",VLOOKUP(J244,관리용data!Y:Z,2,0),0)))))),0)</f>
        <v>8</v>
      </c>
    </row>
    <row r="245" spans="1:17" ht="39.950000000000003" customHeight="1" x14ac:dyDescent="0.3">
      <c r="A245" s="4">
        <f t="shared" si="6"/>
        <v>244</v>
      </c>
      <c r="B245" s="4" t="s">
        <v>1587</v>
      </c>
      <c r="C245" s="4" t="s">
        <v>1588</v>
      </c>
      <c r="D245" s="4" t="s">
        <v>317</v>
      </c>
      <c r="E245" s="4" t="s">
        <v>318</v>
      </c>
      <c r="F245" s="4">
        <f t="shared" si="7"/>
        <v>1</v>
      </c>
      <c r="G245" s="4" t="s">
        <v>537</v>
      </c>
      <c r="H245" s="4" t="str">
        <f>VLOOKUP(G245,관리용data!F:G,2,0)</f>
        <v>TOEIC</v>
      </c>
      <c r="I245" s="4" t="s">
        <v>1599</v>
      </c>
      <c r="J245" s="4" t="s">
        <v>1599</v>
      </c>
      <c r="K245" s="4" t="s">
        <v>1600</v>
      </c>
      <c r="L245" s="34">
        <v>45725</v>
      </c>
      <c r="M245" s="4" t="s">
        <v>1601</v>
      </c>
      <c r="O245" s="4">
        <v>1</v>
      </c>
      <c r="P245" s="4"/>
      <c r="Q245" s="4">
        <f>IF(O245=1,IF(H245="TOEIC",VLOOKUP(VALUE(J245),관리용data!J:K,2,1),IF(H245="TOEFL(IBT)",VLOOKUP(VALUE(J245),관리용data!M:N,2,1),IF(H245="NEW TEPS",VLOOKUP(VALUE(J245),관리용data!P:Q,2,1),IF(H245="G-telp(Level 2)",VLOOKUP(VALUE(J245),관리용data!S:T,2,1),IF(H245="toeic speaking test",VLOOKUP(J245,관리용data!V:W,2,0),IF(H245="opic(영어)",VLOOKUP(J245,관리용data!Y:Z,2,0),0)))))),0)</f>
        <v>10</v>
      </c>
    </row>
    <row r="246" spans="1:17" ht="39.950000000000003" customHeight="1" x14ac:dyDescent="0.3">
      <c r="A246" s="4">
        <f t="shared" si="6"/>
        <v>245</v>
      </c>
      <c r="B246" s="4" t="s">
        <v>1707</v>
      </c>
      <c r="C246" s="4" t="s">
        <v>1708</v>
      </c>
      <c r="D246" s="4" t="s">
        <v>317</v>
      </c>
      <c r="E246" s="4" t="s">
        <v>318</v>
      </c>
      <c r="F246" s="4">
        <f t="shared" si="7"/>
        <v>1</v>
      </c>
      <c r="G246" s="4" t="s">
        <v>797</v>
      </c>
      <c r="H246" s="4" t="str">
        <f>VLOOKUP(G246,관리용data!F:G,2,0)</f>
        <v>TOEIC</v>
      </c>
      <c r="I246" s="4" t="s">
        <v>1721</v>
      </c>
      <c r="J246" s="4" t="s">
        <v>1721</v>
      </c>
      <c r="K246" s="4" t="s">
        <v>1722</v>
      </c>
      <c r="L246" s="34">
        <v>44766</v>
      </c>
      <c r="M246" s="4" t="s">
        <v>1723</v>
      </c>
      <c r="O246" s="4">
        <v>1</v>
      </c>
      <c r="P246" s="4"/>
      <c r="Q246" s="4">
        <f>IF(O246=1,IF(H246="TOEIC",VLOOKUP(VALUE(J246),관리용data!J:K,2,1),IF(H246="TOEFL(IBT)",VLOOKUP(VALUE(J246),관리용data!M:N,2,1),IF(H246="NEW TEPS",VLOOKUP(VALUE(J246),관리용data!P:Q,2,1),IF(H246="G-telp(Level 2)",VLOOKUP(VALUE(J246),관리용data!S:T,2,1),IF(H246="toeic speaking test",VLOOKUP(J246,관리용data!V:W,2,0),IF(H246="opic(영어)",VLOOKUP(J246,관리용data!Y:Z,2,0),0)))))),0)</f>
        <v>10</v>
      </c>
    </row>
    <row r="247" spans="1:17" ht="39.950000000000003" customHeight="1" x14ac:dyDescent="0.3">
      <c r="A247" s="4">
        <f t="shared" si="6"/>
        <v>246</v>
      </c>
      <c r="B247" s="4" t="s">
        <v>1770</v>
      </c>
      <c r="C247" s="4" t="s">
        <v>1771</v>
      </c>
      <c r="D247" s="4" t="s">
        <v>317</v>
      </c>
      <c r="E247" s="4" t="s">
        <v>318</v>
      </c>
      <c r="F247" s="4">
        <f t="shared" si="7"/>
        <v>1</v>
      </c>
      <c r="G247" s="4" t="s">
        <v>537</v>
      </c>
      <c r="H247" s="4" t="str">
        <f>VLOOKUP(G247,관리용data!F:G,2,0)</f>
        <v>TOEIC</v>
      </c>
      <c r="I247" s="4" t="s">
        <v>1405</v>
      </c>
      <c r="J247" s="4" t="s">
        <v>1405</v>
      </c>
      <c r="K247" s="4" t="s">
        <v>1620</v>
      </c>
      <c r="L247" s="34">
        <v>45179</v>
      </c>
      <c r="M247" s="4" t="s">
        <v>1777</v>
      </c>
      <c r="O247" s="4">
        <v>0</v>
      </c>
      <c r="P247" s="4" t="s">
        <v>11699</v>
      </c>
      <c r="Q247" s="4">
        <f>IF(O247=1,IF(H247="TOEIC",VLOOKUP(VALUE(J247),관리용data!J:K,2,1),IF(H247="TOEFL(IBT)",VLOOKUP(VALUE(J247),관리용data!M:N,2,1),IF(H247="NEW TEPS",VLOOKUP(VALUE(J247),관리용data!P:Q,2,1),IF(H247="G-telp(Level 2)",VLOOKUP(VALUE(J247),관리용data!S:T,2,1),IF(H247="toeic speaking test",VLOOKUP(J247,관리용data!V:W,2,0),IF(H247="opic(영어)",VLOOKUP(J247,관리용data!Y:Z,2,0),0)))))),0)</f>
        <v>0</v>
      </c>
    </row>
    <row r="248" spans="1:17" ht="39.950000000000003" customHeight="1" x14ac:dyDescent="0.3">
      <c r="A248" s="4">
        <f t="shared" si="6"/>
        <v>247</v>
      </c>
      <c r="B248" s="4" t="s">
        <v>1989</v>
      </c>
      <c r="C248" s="4" t="s">
        <v>1990</v>
      </c>
      <c r="D248" s="4" t="s">
        <v>317</v>
      </c>
      <c r="E248" s="4" t="s">
        <v>318</v>
      </c>
      <c r="F248" s="4">
        <f t="shared" si="7"/>
        <v>1</v>
      </c>
      <c r="G248" s="4" t="s">
        <v>537</v>
      </c>
      <c r="H248" s="4" t="str">
        <f>VLOOKUP(G248,관리용data!F:G,2,0)</f>
        <v>TOEIC</v>
      </c>
      <c r="I248" s="4" t="s">
        <v>2010</v>
      </c>
      <c r="J248" s="4" t="s">
        <v>2010</v>
      </c>
      <c r="K248" s="4" t="s">
        <v>2011</v>
      </c>
      <c r="L248" s="34">
        <v>45319</v>
      </c>
      <c r="M248" s="4" t="s">
        <v>2012</v>
      </c>
      <c r="O248" s="4">
        <v>1</v>
      </c>
      <c r="P248" s="4"/>
      <c r="Q248" s="4">
        <f>IF(O248=1,IF(H248="TOEIC",VLOOKUP(VALUE(J248),관리용data!J:K,2,1),IF(H248="TOEFL(IBT)",VLOOKUP(VALUE(J248),관리용data!M:N,2,1),IF(H248="NEW TEPS",VLOOKUP(VALUE(J248),관리용data!P:Q,2,1),IF(H248="G-telp(Level 2)",VLOOKUP(VALUE(J248),관리용data!S:T,2,1),IF(H248="toeic speaking test",VLOOKUP(J248,관리용data!V:W,2,0),IF(H248="opic(영어)",VLOOKUP(J248,관리용data!Y:Z,2,0),0)))))),0)</f>
        <v>10</v>
      </c>
    </row>
    <row r="249" spans="1:17" ht="39.950000000000003" customHeight="1" x14ac:dyDescent="0.3">
      <c r="A249" s="4">
        <f t="shared" si="6"/>
        <v>248</v>
      </c>
      <c r="B249" s="4" t="s">
        <v>2065</v>
      </c>
      <c r="C249" s="4" t="s">
        <v>2066</v>
      </c>
      <c r="D249" s="4" t="s">
        <v>317</v>
      </c>
      <c r="E249" s="4" t="s">
        <v>318</v>
      </c>
      <c r="F249" s="4">
        <f t="shared" si="7"/>
        <v>1</v>
      </c>
      <c r="G249" s="4" t="s">
        <v>362</v>
      </c>
      <c r="H249" s="4" t="str">
        <f>VLOOKUP(G249,관리용data!F:G,2,0)</f>
        <v>Toeic Speaking test</v>
      </c>
      <c r="I249" s="4" t="s">
        <v>363</v>
      </c>
      <c r="J249" s="4" t="s">
        <v>363</v>
      </c>
      <c r="K249" s="4" t="s">
        <v>2075</v>
      </c>
      <c r="L249" s="34">
        <v>45452</v>
      </c>
      <c r="M249" s="4" t="s">
        <v>2076</v>
      </c>
      <c r="O249" s="4">
        <v>1</v>
      </c>
      <c r="P249" s="4"/>
      <c r="Q249" s="4">
        <f>IF(O249=1,IF(H249="TOEIC",VLOOKUP(VALUE(J249),관리용data!J:K,2,1),IF(H249="TOEFL(IBT)",VLOOKUP(VALUE(J249),관리용data!M:N,2,1),IF(H249="NEW TEPS",VLOOKUP(VALUE(J249),관리용data!P:Q,2,1),IF(H249="G-telp(Level 2)",VLOOKUP(VALUE(J249),관리용data!S:T,2,1),IF(H249="toeic speaking test",VLOOKUP(J249,관리용data!V:W,2,0),IF(H249="opic(영어)",VLOOKUP(J249,관리용data!Y:Z,2,0),0)))))),0)</f>
        <v>6</v>
      </c>
    </row>
    <row r="250" spans="1:17" ht="39.950000000000003" customHeight="1" x14ac:dyDescent="0.3">
      <c r="A250" s="4">
        <f t="shared" si="6"/>
        <v>249</v>
      </c>
      <c r="B250" s="4" t="s">
        <v>2110</v>
      </c>
      <c r="C250" s="4" t="s">
        <v>2111</v>
      </c>
      <c r="D250" s="4" t="s">
        <v>317</v>
      </c>
      <c r="E250" s="4" t="s">
        <v>318</v>
      </c>
      <c r="F250" s="4">
        <f t="shared" si="7"/>
        <v>1</v>
      </c>
      <c r="G250" s="4" t="s">
        <v>537</v>
      </c>
      <c r="H250" s="4" t="str">
        <f>VLOOKUP(G250,관리용data!F:G,2,0)</f>
        <v>TOEIC</v>
      </c>
      <c r="I250" s="4" t="s">
        <v>2120</v>
      </c>
      <c r="J250" s="4" t="s">
        <v>2120</v>
      </c>
      <c r="K250" s="4" t="s">
        <v>2121</v>
      </c>
      <c r="L250" s="34">
        <v>45564</v>
      </c>
      <c r="M250" s="4" t="s">
        <v>2122</v>
      </c>
      <c r="O250" s="4">
        <v>1</v>
      </c>
      <c r="P250" s="4"/>
      <c r="Q250" s="4">
        <f>IF(O250=1,IF(H250="TOEIC",VLOOKUP(VALUE(J250),관리용data!J:K,2,1),IF(H250="TOEFL(IBT)",VLOOKUP(VALUE(J250),관리용data!M:N,2,1),IF(H250="NEW TEPS",VLOOKUP(VALUE(J250),관리용data!P:Q,2,1),IF(H250="G-telp(Level 2)",VLOOKUP(VALUE(J250),관리용data!S:T,2,1),IF(H250="toeic speaking test",VLOOKUP(J250,관리용data!V:W,2,0),IF(H250="opic(영어)",VLOOKUP(J250,관리용data!Y:Z,2,0),0)))))),0)</f>
        <v>10</v>
      </c>
    </row>
    <row r="251" spans="1:17" ht="39.950000000000003" customHeight="1" x14ac:dyDescent="0.3">
      <c r="A251" s="4">
        <f t="shared" si="6"/>
        <v>250</v>
      </c>
      <c r="B251" s="4" t="s">
        <v>2136</v>
      </c>
      <c r="C251" s="4" t="s">
        <v>2137</v>
      </c>
      <c r="D251" s="4" t="s">
        <v>317</v>
      </c>
      <c r="E251" s="4" t="s">
        <v>318</v>
      </c>
      <c r="F251" s="4">
        <f t="shared" si="7"/>
        <v>1</v>
      </c>
      <c r="G251" s="4" t="s">
        <v>331</v>
      </c>
      <c r="H251" s="4" t="str">
        <f>VLOOKUP(G251,관리용data!F:G,2,0)</f>
        <v>G-telp(Level 2)</v>
      </c>
      <c r="I251" s="4" t="s">
        <v>2168</v>
      </c>
      <c r="J251" s="4">
        <f>236/3</f>
        <v>78.666666666666671</v>
      </c>
      <c r="K251" s="4" t="s">
        <v>2169</v>
      </c>
      <c r="L251" s="34">
        <v>45277</v>
      </c>
      <c r="M251" s="4" t="s">
        <v>2170</v>
      </c>
      <c r="O251" s="4">
        <v>1</v>
      </c>
      <c r="P251" s="4"/>
      <c r="Q251" s="4">
        <f>IF(O251=1,IF(H251="TOEIC",VLOOKUP(VALUE(J251),관리용data!J:K,2,1),IF(H251="TOEFL(IBT)",VLOOKUP(VALUE(J251),관리용data!M:N,2,1),IF(H251="NEW TEPS",VLOOKUP(VALUE(J251),관리용data!P:Q,2,1),IF(H251="G-telp(Level 2)",VLOOKUP(VALUE(J251),관리용data!S:T,2,1),IF(H251="toeic speaking test",VLOOKUP(J251,관리용data!V:W,2,0),IF(H251="opic(영어)",VLOOKUP(J251,관리용data!Y:Z,2,0),0)))))),0)</f>
        <v>8</v>
      </c>
    </row>
    <row r="252" spans="1:17" ht="39.950000000000003" customHeight="1" x14ac:dyDescent="0.3">
      <c r="A252" s="4">
        <f t="shared" si="6"/>
        <v>251</v>
      </c>
      <c r="B252" s="4" t="s">
        <v>2199</v>
      </c>
      <c r="C252" s="4" t="s">
        <v>2200</v>
      </c>
      <c r="D252" s="4" t="s">
        <v>317</v>
      </c>
      <c r="E252" s="4" t="s">
        <v>318</v>
      </c>
      <c r="F252" s="4">
        <f t="shared" si="7"/>
        <v>1</v>
      </c>
      <c r="G252" s="4" t="s">
        <v>11697</v>
      </c>
      <c r="H252" s="4" t="str">
        <f>VLOOKUP(G252,관리용data!F:G,2,0)</f>
        <v>기재 어학 없음</v>
      </c>
      <c r="I252" s="4" t="s">
        <v>277</v>
      </c>
      <c r="J252" s="4" t="s">
        <v>277</v>
      </c>
      <c r="K252" s="4" t="s">
        <v>277</v>
      </c>
      <c r="L252" s="4" t="s">
        <v>277</v>
      </c>
      <c r="M252" s="4" t="s">
        <v>277</v>
      </c>
      <c r="N252" s="5"/>
      <c r="O252" s="4">
        <v>0</v>
      </c>
      <c r="P252" s="4"/>
      <c r="Q252" s="4">
        <f>IF(O252=1,IF(H252="TOEIC",VLOOKUP(VALUE(J252),관리용data!J:K,2,1),IF(H252="TOEFL(IBT)",VLOOKUP(VALUE(J252),관리용data!M:N,2,1),IF(H252="NEW TEPS",VLOOKUP(VALUE(J252),관리용data!P:Q,2,1),IF(H252="G-telp(Level 2)",VLOOKUP(VALUE(J252),관리용data!S:T,2,1),IF(H252="toeic speaking test",VLOOKUP(J252,관리용data!V:W,2,0),IF(H252="opic(영어)",VLOOKUP(J252,관리용data!Y:Z,2,0),0)))))),0)</f>
        <v>0</v>
      </c>
    </row>
    <row r="253" spans="1:17" ht="39.950000000000003" customHeight="1" x14ac:dyDescent="0.3">
      <c r="A253" s="4">
        <f t="shared" si="6"/>
        <v>252</v>
      </c>
      <c r="B253" s="4" t="s">
        <v>2254</v>
      </c>
      <c r="C253" s="4" t="s">
        <v>2255</v>
      </c>
      <c r="D253" s="4" t="s">
        <v>317</v>
      </c>
      <c r="E253" s="4" t="s">
        <v>318</v>
      </c>
      <c r="F253" s="4">
        <f t="shared" si="7"/>
        <v>1</v>
      </c>
      <c r="G253" s="4" t="s">
        <v>2266</v>
      </c>
      <c r="H253" s="4" t="str">
        <f>VLOOKUP(G253,관리용data!F:G,2,0)</f>
        <v>OPIc(영어)</v>
      </c>
      <c r="I253" s="4" t="s">
        <v>363</v>
      </c>
      <c r="J253" s="4" t="s">
        <v>363</v>
      </c>
      <c r="K253" s="4" t="s">
        <v>2267</v>
      </c>
      <c r="L253" s="34">
        <v>45049</v>
      </c>
      <c r="M253" s="4" t="s">
        <v>2268</v>
      </c>
      <c r="O253" s="4">
        <v>1</v>
      </c>
      <c r="P253" s="4"/>
      <c r="Q253" s="4">
        <f>IF(O253=1,IF(H253="TOEIC",VLOOKUP(VALUE(J253),관리용data!J:K,2,1),IF(H253="TOEFL(IBT)",VLOOKUP(VALUE(J253),관리용data!M:N,2,1),IF(H253="NEW TEPS",VLOOKUP(VALUE(J253),관리용data!P:Q,2,1),IF(H253="G-telp(Level 2)",VLOOKUP(VALUE(J253),관리용data!S:T,2,1),IF(H253="toeic speaking test",VLOOKUP(J253,관리용data!V:W,2,0),IF(H253="opic(영어)",VLOOKUP(J253,관리용data!Y:Z,2,0),0)))))),0)</f>
        <v>10</v>
      </c>
    </row>
    <row r="254" spans="1:17" ht="39.950000000000003" customHeight="1" x14ac:dyDescent="0.3">
      <c r="A254" s="4">
        <f t="shared" si="6"/>
        <v>253</v>
      </c>
      <c r="B254" s="4" t="s">
        <v>2274</v>
      </c>
      <c r="C254" s="4" t="s">
        <v>2275</v>
      </c>
      <c r="D254" s="4" t="s">
        <v>317</v>
      </c>
      <c r="E254" s="4" t="s">
        <v>318</v>
      </c>
      <c r="F254" s="4">
        <f t="shared" si="7"/>
        <v>1</v>
      </c>
      <c r="G254" s="4" t="s">
        <v>537</v>
      </c>
      <c r="H254" s="4" t="str">
        <f>VLOOKUP(G254,관리용data!F:G,2,0)</f>
        <v>TOEIC</v>
      </c>
      <c r="I254" s="4" t="s">
        <v>2023</v>
      </c>
      <c r="J254" s="4" t="s">
        <v>2023</v>
      </c>
      <c r="K254" s="4" t="s">
        <v>2283</v>
      </c>
      <c r="L254" s="34">
        <v>45703</v>
      </c>
      <c r="M254" s="4" t="s">
        <v>2284</v>
      </c>
      <c r="O254" s="4">
        <v>1</v>
      </c>
      <c r="P254" s="4"/>
      <c r="Q254" s="4">
        <f>IF(O254=1,IF(H254="TOEIC",VLOOKUP(VALUE(J254),관리용data!J:K,2,1),IF(H254="TOEFL(IBT)",VLOOKUP(VALUE(J254),관리용data!M:N,2,1),IF(H254="NEW TEPS",VLOOKUP(VALUE(J254),관리용data!P:Q,2,1),IF(H254="G-telp(Level 2)",VLOOKUP(VALUE(J254),관리용data!S:T,2,1),IF(H254="toeic speaking test",VLOOKUP(J254,관리용data!V:W,2,0),IF(H254="opic(영어)",VLOOKUP(J254,관리용data!Y:Z,2,0),0)))))),0)</f>
        <v>4</v>
      </c>
    </row>
    <row r="255" spans="1:17" ht="39.950000000000003" customHeight="1" x14ac:dyDescent="0.3">
      <c r="A255" s="4">
        <f t="shared" si="6"/>
        <v>254</v>
      </c>
      <c r="B255" s="4" t="s">
        <v>2313</v>
      </c>
      <c r="C255" s="4" t="s">
        <v>2314</v>
      </c>
      <c r="D255" s="4" t="s">
        <v>317</v>
      </c>
      <c r="E255" s="4" t="s">
        <v>318</v>
      </c>
      <c r="F255" s="4">
        <f t="shared" si="7"/>
        <v>1</v>
      </c>
      <c r="G255" s="4" t="s">
        <v>11697</v>
      </c>
      <c r="H255" s="4" t="str">
        <f>VLOOKUP(G255,관리용data!F:G,2,0)</f>
        <v>기재 어학 없음</v>
      </c>
      <c r="I255" s="4" t="s">
        <v>277</v>
      </c>
      <c r="J255" s="4" t="s">
        <v>277</v>
      </c>
      <c r="K255" s="4" t="s">
        <v>277</v>
      </c>
      <c r="L255" s="4" t="s">
        <v>277</v>
      </c>
      <c r="M255" s="4" t="s">
        <v>277</v>
      </c>
      <c r="N255" s="5"/>
      <c r="O255" s="4">
        <v>0</v>
      </c>
      <c r="P255" s="4"/>
      <c r="Q255" s="4">
        <f>IF(O255=1,IF(H255="TOEIC",VLOOKUP(VALUE(J255),관리용data!J:K,2,1),IF(H255="TOEFL(IBT)",VLOOKUP(VALUE(J255),관리용data!M:N,2,1),IF(H255="NEW TEPS",VLOOKUP(VALUE(J255),관리용data!P:Q,2,1),IF(H255="G-telp(Level 2)",VLOOKUP(VALUE(J255),관리용data!S:T,2,1),IF(H255="toeic speaking test",VLOOKUP(J255,관리용data!V:W,2,0),IF(H255="opic(영어)",VLOOKUP(J255,관리용data!Y:Z,2,0),0)))))),0)</f>
        <v>0</v>
      </c>
    </row>
    <row r="256" spans="1:17" ht="39.950000000000003" customHeight="1" x14ac:dyDescent="0.3">
      <c r="A256" s="4">
        <f t="shared" si="6"/>
        <v>255</v>
      </c>
      <c r="B256" s="4" t="s">
        <v>2512</v>
      </c>
      <c r="C256" s="4" t="s">
        <v>2513</v>
      </c>
      <c r="D256" s="4" t="s">
        <v>317</v>
      </c>
      <c r="E256" s="4" t="s">
        <v>318</v>
      </c>
      <c r="F256" s="4">
        <f t="shared" si="7"/>
        <v>1</v>
      </c>
      <c r="G256" s="4" t="s">
        <v>11697</v>
      </c>
      <c r="H256" s="4" t="str">
        <f>VLOOKUP(G256,관리용data!F:G,2,0)</f>
        <v>기재 어학 없음</v>
      </c>
      <c r="I256" s="4" t="s">
        <v>277</v>
      </c>
      <c r="J256" s="4" t="s">
        <v>277</v>
      </c>
      <c r="K256" s="4" t="s">
        <v>277</v>
      </c>
      <c r="L256" s="4" t="s">
        <v>277</v>
      </c>
      <c r="M256" s="4" t="s">
        <v>277</v>
      </c>
      <c r="N256" s="5"/>
      <c r="O256" s="4">
        <v>0</v>
      </c>
      <c r="P256" s="4"/>
      <c r="Q256" s="4">
        <f>IF(O256=1,IF(H256="TOEIC",VLOOKUP(VALUE(J256),관리용data!J:K,2,1),IF(H256="TOEFL(IBT)",VLOOKUP(VALUE(J256),관리용data!M:N,2,1),IF(H256="NEW TEPS",VLOOKUP(VALUE(J256),관리용data!P:Q,2,1),IF(H256="G-telp(Level 2)",VLOOKUP(VALUE(J256),관리용data!S:T,2,1),IF(H256="toeic speaking test",VLOOKUP(J256,관리용data!V:W,2,0),IF(H256="opic(영어)",VLOOKUP(J256,관리용data!Y:Z,2,0),0)))))),0)</f>
        <v>0</v>
      </c>
    </row>
    <row r="257" spans="1:17" ht="39.950000000000003" customHeight="1" x14ac:dyDescent="0.3">
      <c r="A257" s="4">
        <f t="shared" si="6"/>
        <v>256</v>
      </c>
      <c r="B257" s="4" t="s">
        <v>2537</v>
      </c>
      <c r="C257" s="4" t="s">
        <v>2538</v>
      </c>
      <c r="D257" s="4" t="s">
        <v>317</v>
      </c>
      <c r="E257" s="4" t="s">
        <v>318</v>
      </c>
      <c r="F257" s="4">
        <f t="shared" si="7"/>
        <v>1</v>
      </c>
      <c r="G257" s="4" t="s">
        <v>11697</v>
      </c>
      <c r="H257" s="4" t="str">
        <f>VLOOKUP(G257,관리용data!F:G,2,0)</f>
        <v>기재 어학 없음</v>
      </c>
      <c r="I257" s="4" t="s">
        <v>277</v>
      </c>
      <c r="J257" s="4" t="s">
        <v>277</v>
      </c>
      <c r="K257" s="4" t="s">
        <v>277</v>
      </c>
      <c r="L257" s="4" t="s">
        <v>277</v>
      </c>
      <c r="M257" s="4" t="s">
        <v>277</v>
      </c>
      <c r="N257" s="5"/>
      <c r="O257" s="4">
        <v>0</v>
      </c>
      <c r="P257" s="4"/>
      <c r="Q257" s="4">
        <f>IF(O257=1,IF(H257="TOEIC",VLOOKUP(VALUE(J257),관리용data!J:K,2,1),IF(H257="TOEFL(IBT)",VLOOKUP(VALUE(J257),관리용data!M:N,2,1),IF(H257="NEW TEPS",VLOOKUP(VALUE(J257),관리용data!P:Q,2,1),IF(H257="G-telp(Level 2)",VLOOKUP(VALUE(J257),관리용data!S:T,2,1),IF(H257="toeic speaking test",VLOOKUP(J257,관리용data!V:W,2,0),IF(H257="opic(영어)",VLOOKUP(J257,관리용data!Y:Z,2,0),0)))))),0)</f>
        <v>0</v>
      </c>
    </row>
    <row r="258" spans="1:17" ht="39.950000000000003" customHeight="1" x14ac:dyDescent="0.3">
      <c r="A258" s="4">
        <f t="shared" si="6"/>
        <v>257</v>
      </c>
      <c r="B258" s="4" t="s">
        <v>2552</v>
      </c>
      <c r="C258" s="4" t="s">
        <v>2553</v>
      </c>
      <c r="D258" s="4" t="s">
        <v>317</v>
      </c>
      <c r="E258" s="4" t="s">
        <v>318</v>
      </c>
      <c r="F258" s="4">
        <f t="shared" si="7"/>
        <v>1</v>
      </c>
      <c r="G258" s="4" t="s">
        <v>496</v>
      </c>
      <c r="H258" s="4" t="str">
        <f>VLOOKUP(G258,관리용data!F:G,2,0)</f>
        <v>OPIc(영어)</v>
      </c>
      <c r="I258" s="4" t="s">
        <v>455</v>
      </c>
      <c r="J258" s="4" t="s">
        <v>455</v>
      </c>
      <c r="K258" s="4" t="s">
        <v>2559</v>
      </c>
      <c r="L258" s="34">
        <v>45373</v>
      </c>
      <c r="M258" s="4" t="s">
        <v>2560</v>
      </c>
      <c r="O258" s="4">
        <v>1</v>
      </c>
      <c r="P258" s="4"/>
      <c r="Q258" s="4">
        <f>IF(O258=1,IF(H258="TOEIC",VLOOKUP(VALUE(J258),관리용data!J:K,2,1),IF(H258="TOEFL(IBT)",VLOOKUP(VALUE(J258),관리용data!M:N,2,1),IF(H258="NEW TEPS",VLOOKUP(VALUE(J258),관리용data!P:Q,2,1),IF(H258="G-telp(Level 2)",VLOOKUP(VALUE(J258),관리용data!S:T,2,1),IF(H258="toeic speaking test",VLOOKUP(J258,관리용data!V:W,2,0),IF(H258="opic(영어)",VLOOKUP(J258,관리용data!Y:Z,2,0),0)))))),0)</f>
        <v>10</v>
      </c>
    </row>
    <row r="259" spans="1:17" ht="39.950000000000003" customHeight="1" x14ac:dyDescent="0.3">
      <c r="A259" s="4">
        <f t="shared" ref="A259:A322" si="8">IF(B259=B258,A258,SUM(A258,1))</f>
        <v>258</v>
      </c>
      <c r="B259" s="4" t="s">
        <v>2633</v>
      </c>
      <c r="C259" s="4" t="s">
        <v>2634</v>
      </c>
      <c r="D259" s="4" t="s">
        <v>317</v>
      </c>
      <c r="E259" s="4" t="s">
        <v>318</v>
      </c>
      <c r="F259" s="4">
        <f t="shared" ref="F259:F322" si="9">IF(B259=B258,SUM(F258,1),1)</f>
        <v>1</v>
      </c>
      <c r="G259" s="4" t="s">
        <v>797</v>
      </c>
      <c r="H259" s="4" t="str">
        <f>VLOOKUP(G259,관리용data!F:G,2,0)</f>
        <v>TOEIC</v>
      </c>
      <c r="I259" s="4" t="s">
        <v>1794</v>
      </c>
      <c r="J259" s="4" t="s">
        <v>1794</v>
      </c>
      <c r="K259" s="4" t="s">
        <v>2640</v>
      </c>
      <c r="L259" s="34">
        <v>44549</v>
      </c>
      <c r="M259" s="4" t="s">
        <v>2641</v>
      </c>
      <c r="O259" s="4">
        <v>1</v>
      </c>
      <c r="P259" s="4"/>
      <c r="Q259" s="4">
        <f>IF(O259=1,IF(H259="TOEIC",VLOOKUP(VALUE(J259),관리용data!J:K,2,1),IF(H259="TOEFL(IBT)",VLOOKUP(VALUE(J259),관리용data!M:N,2,1),IF(H259="NEW TEPS",VLOOKUP(VALUE(J259),관리용data!P:Q,2,1),IF(H259="G-telp(Level 2)",VLOOKUP(VALUE(J259),관리용data!S:T,2,1),IF(H259="toeic speaking test",VLOOKUP(J259,관리용data!V:W,2,0),IF(H259="opic(영어)",VLOOKUP(J259,관리용data!Y:Z,2,0),0)))))),0)</f>
        <v>10</v>
      </c>
    </row>
    <row r="260" spans="1:17" ht="39.950000000000003" customHeight="1" x14ac:dyDescent="0.3">
      <c r="A260" s="4">
        <f t="shared" si="8"/>
        <v>259</v>
      </c>
      <c r="B260" s="4" t="s">
        <v>2645</v>
      </c>
      <c r="C260" s="4" t="s">
        <v>2646</v>
      </c>
      <c r="D260" s="4" t="s">
        <v>317</v>
      </c>
      <c r="E260" s="4" t="s">
        <v>318</v>
      </c>
      <c r="F260" s="4">
        <f t="shared" si="9"/>
        <v>1</v>
      </c>
      <c r="G260" s="4" t="s">
        <v>11697</v>
      </c>
      <c r="H260" s="4" t="str">
        <f>VLOOKUP(G260,관리용data!F:G,2,0)</f>
        <v>기재 어학 없음</v>
      </c>
      <c r="I260" s="4" t="s">
        <v>277</v>
      </c>
      <c r="J260" s="4" t="s">
        <v>277</v>
      </c>
      <c r="K260" s="4" t="s">
        <v>277</v>
      </c>
      <c r="L260" s="4" t="s">
        <v>277</v>
      </c>
      <c r="M260" s="4" t="s">
        <v>277</v>
      </c>
      <c r="N260" s="5"/>
      <c r="O260" s="4">
        <v>0</v>
      </c>
      <c r="P260" s="4"/>
      <c r="Q260" s="4">
        <f>IF(O260=1,IF(H260="TOEIC",VLOOKUP(VALUE(J260),관리용data!J:K,2,1),IF(H260="TOEFL(IBT)",VLOOKUP(VALUE(J260),관리용data!M:N,2,1),IF(H260="NEW TEPS",VLOOKUP(VALUE(J260),관리용data!P:Q,2,1),IF(H260="G-telp(Level 2)",VLOOKUP(VALUE(J260),관리용data!S:T,2,1),IF(H260="toeic speaking test",VLOOKUP(J260,관리용data!V:W,2,0),IF(H260="opic(영어)",VLOOKUP(J260,관리용data!Y:Z,2,0),0)))))),0)</f>
        <v>0</v>
      </c>
    </row>
    <row r="261" spans="1:17" ht="39.950000000000003" customHeight="1" x14ac:dyDescent="0.3">
      <c r="A261" s="4">
        <f t="shared" si="8"/>
        <v>260</v>
      </c>
      <c r="B261" s="4" t="s">
        <v>2731</v>
      </c>
      <c r="C261" s="4" t="s">
        <v>2732</v>
      </c>
      <c r="D261" s="4" t="s">
        <v>317</v>
      </c>
      <c r="E261" s="4" t="s">
        <v>318</v>
      </c>
      <c r="F261" s="4">
        <f t="shared" si="9"/>
        <v>1</v>
      </c>
      <c r="G261" s="4" t="s">
        <v>11697</v>
      </c>
      <c r="H261" s="4" t="str">
        <f>VLOOKUP(G261,관리용data!F:G,2,0)</f>
        <v>기재 어학 없음</v>
      </c>
      <c r="I261" s="4" t="s">
        <v>277</v>
      </c>
      <c r="J261" s="4" t="s">
        <v>277</v>
      </c>
      <c r="K261" s="4" t="s">
        <v>277</v>
      </c>
      <c r="L261" s="4" t="s">
        <v>277</v>
      </c>
      <c r="M261" s="4" t="s">
        <v>277</v>
      </c>
      <c r="N261" s="5"/>
      <c r="O261" s="4">
        <v>0</v>
      </c>
      <c r="P261" s="4"/>
      <c r="Q261" s="4">
        <f>IF(O261=1,IF(H261="TOEIC",VLOOKUP(VALUE(J261),관리용data!J:K,2,1),IF(H261="TOEFL(IBT)",VLOOKUP(VALUE(J261),관리용data!M:N,2,1),IF(H261="NEW TEPS",VLOOKUP(VALUE(J261),관리용data!P:Q,2,1),IF(H261="G-telp(Level 2)",VLOOKUP(VALUE(J261),관리용data!S:T,2,1),IF(H261="toeic speaking test",VLOOKUP(J261,관리용data!V:W,2,0),IF(H261="opic(영어)",VLOOKUP(J261,관리용data!Y:Z,2,0),0)))))),0)</f>
        <v>0</v>
      </c>
    </row>
    <row r="262" spans="1:17" ht="39.950000000000003" customHeight="1" x14ac:dyDescent="0.3">
      <c r="A262" s="4">
        <f t="shared" si="8"/>
        <v>261</v>
      </c>
      <c r="B262" s="4" t="s">
        <v>2782</v>
      </c>
      <c r="C262" s="4" t="s">
        <v>2783</v>
      </c>
      <c r="D262" s="4" t="s">
        <v>317</v>
      </c>
      <c r="E262" s="4" t="s">
        <v>318</v>
      </c>
      <c r="F262" s="4">
        <f t="shared" si="9"/>
        <v>1</v>
      </c>
      <c r="G262" s="4" t="s">
        <v>11697</v>
      </c>
      <c r="H262" s="4" t="str">
        <f>VLOOKUP(G262,관리용data!F:G,2,0)</f>
        <v>기재 어학 없음</v>
      </c>
      <c r="I262" s="4" t="s">
        <v>277</v>
      </c>
      <c r="J262" s="4" t="s">
        <v>277</v>
      </c>
      <c r="K262" s="4" t="s">
        <v>277</v>
      </c>
      <c r="L262" s="4" t="s">
        <v>277</v>
      </c>
      <c r="M262" s="4" t="s">
        <v>277</v>
      </c>
      <c r="N262" s="5"/>
      <c r="O262" s="4">
        <v>0</v>
      </c>
      <c r="P262" s="4"/>
      <c r="Q262" s="4">
        <f>IF(O262=1,IF(H262="TOEIC",VLOOKUP(VALUE(J262),관리용data!J:K,2,1),IF(H262="TOEFL(IBT)",VLOOKUP(VALUE(J262),관리용data!M:N,2,1),IF(H262="NEW TEPS",VLOOKUP(VALUE(J262),관리용data!P:Q,2,1),IF(H262="G-telp(Level 2)",VLOOKUP(VALUE(J262),관리용data!S:T,2,1),IF(H262="toeic speaking test",VLOOKUP(J262,관리용data!V:W,2,0),IF(H262="opic(영어)",VLOOKUP(J262,관리용data!Y:Z,2,0),0)))))),0)</f>
        <v>0</v>
      </c>
    </row>
    <row r="263" spans="1:17" ht="39.950000000000003" customHeight="1" x14ac:dyDescent="0.3">
      <c r="A263" s="4">
        <f t="shared" si="8"/>
        <v>262</v>
      </c>
      <c r="B263" s="4" t="s">
        <v>2985</v>
      </c>
      <c r="C263" s="4" t="s">
        <v>2986</v>
      </c>
      <c r="D263" s="4" t="s">
        <v>317</v>
      </c>
      <c r="E263" s="4" t="s">
        <v>318</v>
      </c>
      <c r="F263" s="4">
        <f t="shared" si="9"/>
        <v>1</v>
      </c>
      <c r="G263" s="4" t="s">
        <v>537</v>
      </c>
      <c r="H263" s="4" t="str">
        <f>VLOOKUP(G263,관리용data!F:G,2,0)</f>
        <v>TOEIC</v>
      </c>
      <c r="I263" s="4" t="s">
        <v>1812</v>
      </c>
      <c r="J263" s="4" t="s">
        <v>1812</v>
      </c>
      <c r="K263" s="4" t="s">
        <v>1134</v>
      </c>
      <c r="L263" s="34">
        <v>45760</v>
      </c>
      <c r="M263" s="4" t="s">
        <v>2994</v>
      </c>
      <c r="O263" s="4">
        <v>1</v>
      </c>
      <c r="P263" s="4"/>
      <c r="Q263" s="4">
        <f>IF(O263=1,IF(H263="TOEIC",VLOOKUP(VALUE(J263),관리용data!J:K,2,1),IF(H263="TOEFL(IBT)",VLOOKUP(VALUE(J263),관리용data!M:N,2,1),IF(H263="NEW TEPS",VLOOKUP(VALUE(J263),관리용data!P:Q,2,1),IF(H263="G-telp(Level 2)",VLOOKUP(VALUE(J263),관리용data!S:T,2,1),IF(H263="toeic speaking test",VLOOKUP(J263,관리용data!V:W,2,0),IF(H263="opic(영어)",VLOOKUP(J263,관리용data!Y:Z,2,0),0)))))),0)</f>
        <v>10</v>
      </c>
    </row>
    <row r="264" spans="1:17" ht="39.950000000000003" customHeight="1" x14ac:dyDescent="0.3">
      <c r="A264" s="4">
        <f t="shared" si="8"/>
        <v>263</v>
      </c>
      <c r="B264" s="4" t="s">
        <v>3062</v>
      </c>
      <c r="C264" s="4" t="s">
        <v>3063</v>
      </c>
      <c r="D264" s="4" t="s">
        <v>317</v>
      </c>
      <c r="E264" s="4" t="s">
        <v>318</v>
      </c>
      <c r="F264" s="4">
        <f t="shared" si="9"/>
        <v>1</v>
      </c>
      <c r="G264" s="4" t="s">
        <v>11697</v>
      </c>
      <c r="H264" s="4" t="str">
        <f>VLOOKUP(G264,관리용data!F:G,2,0)</f>
        <v>기재 어학 없음</v>
      </c>
      <c r="I264" s="4" t="s">
        <v>277</v>
      </c>
      <c r="J264" s="4" t="s">
        <v>277</v>
      </c>
      <c r="K264" s="4" t="s">
        <v>277</v>
      </c>
      <c r="L264" s="4" t="s">
        <v>277</v>
      </c>
      <c r="M264" s="4" t="s">
        <v>277</v>
      </c>
      <c r="N264" s="5"/>
      <c r="O264" s="4">
        <v>0</v>
      </c>
      <c r="P264" s="4"/>
      <c r="Q264" s="4">
        <f>IF(O264=1,IF(H264="TOEIC",VLOOKUP(VALUE(J264),관리용data!J:K,2,1),IF(H264="TOEFL(IBT)",VLOOKUP(VALUE(J264),관리용data!M:N,2,1),IF(H264="NEW TEPS",VLOOKUP(VALUE(J264),관리용data!P:Q,2,1),IF(H264="G-telp(Level 2)",VLOOKUP(VALUE(J264),관리용data!S:T,2,1),IF(H264="toeic speaking test",VLOOKUP(J264,관리용data!V:W,2,0),IF(H264="opic(영어)",VLOOKUP(J264,관리용data!Y:Z,2,0),0)))))),0)</f>
        <v>0</v>
      </c>
    </row>
    <row r="265" spans="1:17" ht="39.950000000000003" customHeight="1" x14ac:dyDescent="0.3">
      <c r="A265" s="4">
        <f t="shared" si="8"/>
        <v>264</v>
      </c>
      <c r="B265" s="4" t="s">
        <v>3091</v>
      </c>
      <c r="C265" s="4" t="s">
        <v>3092</v>
      </c>
      <c r="D265" s="4" t="s">
        <v>317</v>
      </c>
      <c r="E265" s="4" t="s">
        <v>318</v>
      </c>
      <c r="F265" s="4">
        <f t="shared" si="9"/>
        <v>1</v>
      </c>
      <c r="G265" s="4" t="s">
        <v>11697</v>
      </c>
      <c r="H265" s="4" t="str">
        <f>VLOOKUP(G265,관리용data!F:G,2,0)</f>
        <v>기재 어학 없음</v>
      </c>
      <c r="I265" s="4" t="s">
        <v>277</v>
      </c>
      <c r="J265" s="4" t="s">
        <v>277</v>
      </c>
      <c r="K265" s="4" t="s">
        <v>277</v>
      </c>
      <c r="L265" s="4" t="s">
        <v>277</v>
      </c>
      <c r="M265" s="4" t="s">
        <v>277</v>
      </c>
      <c r="N265" s="5"/>
      <c r="O265" s="4">
        <v>0</v>
      </c>
      <c r="P265" s="4"/>
      <c r="Q265" s="4">
        <f>IF(O265=1,IF(H265="TOEIC",VLOOKUP(VALUE(J265),관리용data!J:K,2,1),IF(H265="TOEFL(IBT)",VLOOKUP(VALUE(J265),관리용data!M:N,2,1),IF(H265="NEW TEPS",VLOOKUP(VALUE(J265),관리용data!P:Q,2,1),IF(H265="G-telp(Level 2)",VLOOKUP(VALUE(J265),관리용data!S:T,2,1),IF(H265="toeic speaking test",VLOOKUP(J265,관리용data!V:W,2,0),IF(H265="opic(영어)",VLOOKUP(J265,관리용data!Y:Z,2,0),0)))))),0)</f>
        <v>0</v>
      </c>
    </row>
    <row r="266" spans="1:17" ht="39.950000000000003" customHeight="1" x14ac:dyDescent="0.3">
      <c r="A266" s="4">
        <f t="shared" si="8"/>
        <v>265</v>
      </c>
      <c r="B266" s="4" t="s">
        <v>3219</v>
      </c>
      <c r="C266" s="4" t="s">
        <v>3220</v>
      </c>
      <c r="D266" s="4" t="s">
        <v>317</v>
      </c>
      <c r="E266" s="4" t="s">
        <v>318</v>
      </c>
      <c r="F266" s="4">
        <f t="shared" si="9"/>
        <v>1</v>
      </c>
      <c r="G266" s="4" t="s">
        <v>11697</v>
      </c>
      <c r="H266" s="4" t="str">
        <f>VLOOKUP(G266,관리용data!F:G,2,0)</f>
        <v>기재 어학 없음</v>
      </c>
      <c r="I266" s="4" t="s">
        <v>277</v>
      </c>
      <c r="J266" s="4" t="s">
        <v>277</v>
      </c>
      <c r="K266" s="4" t="s">
        <v>277</v>
      </c>
      <c r="L266" s="4" t="s">
        <v>277</v>
      </c>
      <c r="M266" s="4" t="s">
        <v>277</v>
      </c>
      <c r="N266" s="5"/>
      <c r="O266" s="4">
        <v>0</v>
      </c>
      <c r="P266" s="4"/>
      <c r="Q266" s="4">
        <f>IF(O266=1,IF(H266="TOEIC",VLOOKUP(VALUE(J266),관리용data!J:K,2,1),IF(H266="TOEFL(IBT)",VLOOKUP(VALUE(J266),관리용data!M:N,2,1),IF(H266="NEW TEPS",VLOOKUP(VALUE(J266),관리용data!P:Q,2,1),IF(H266="G-telp(Level 2)",VLOOKUP(VALUE(J266),관리용data!S:T,2,1),IF(H266="toeic speaking test",VLOOKUP(J266,관리용data!V:W,2,0),IF(H266="opic(영어)",VLOOKUP(J266,관리용data!Y:Z,2,0),0)))))),0)</f>
        <v>0</v>
      </c>
    </row>
    <row r="267" spans="1:17" ht="39.950000000000003" customHeight="1" x14ac:dyDescent="0.3">
      <c r="A267" s="4">
        <f t="shared" si="8"/>
        <v>266</v>
      </c>
      <c r="B267" s="4" t="s">
        <v>3230</v>
      </c>
      <c r="C267" s="4" t="s">
        <v>3231</v>
      </c>
      <c r="D267" s="4" t="s">
        <v>317</v>
      </c>
      <c r="E267" s="4" t="s">
        <v>318</v>
      </c>
      <c r="F267" s="4">
        <f t="shared" si="9"/>
        <v>1</v>
      </c>
      <c r="G267" s="4" t="s">
        <v>286</v>
      </c>
      <c r="H267" s="4" t="str">
        <f>VLOOKUP(G267,관리용data!F:G,2,0)</f>
        <v>Toeic Speaking test</v>
      </c>
      <c r="I267" s="4" t="s">
        <v>3237</v>
      </c>
      <c r="J267" s="4" t="s">
        <v>3237</v>
      </c>
      <c r="K267" s="4" t="s">
        <v>3238</v>
      </c>
      <c r="L267" s="34">
        <v>44899</v>
      </c>
      <c r="M267" s="4" t="s">
        <v>3239</v>
      </c>
      <c r="O267" s="4">
        <v>1</v>
      </c>
      <c r="P267" s="4"/>
      <c r="Q267" s="4">
        <f>IF(O267=1,IF(H267="TOEIC",VLOOKUP(VALUE(J267),관리용data!J:K,2,1),IF(H267="TOEFL(IBT)",VLOOKUP(VALUE(J267),관리용data!M:N,2,1),IF(H267="NEW TEPS",VLOOKUP(VALUE(J267),관리용data!P:Q,2,1),IF(H267="G-telp(Level 2)",VLOOKUP(VALUE(J267),관리용data!S:T,2,1),IF(H267="toeic speaking test",VLOOKUP(J267,관리용data!V:W,2,0),IF(H267="opic(영어)",VLOOKUP(J267,관리용data!Y:Z,2,0),0)))))),0)</f>
        <v>6</v>
      </c>
    </row>
    <row r="268" spans="1:17" ht="39.950000000000003" customHeight="1" x14ac:dyDescent="0.3">
      <c r="A268" s="4">
        <f t="shared" si="8"/>
        <v>267</v>
      </c>
      <c r="B268" s="4" t="s">
        <v>3386</v>
      </c>
      <c r="C268" s="4" t="s">
        <v>3387</v>
      </c>
      <c r="D268" s="4" t="s">
        <v>317</v>
      </c>
      <c r="E268" s="4" t="s">
        <v>318</v>
      </c>
      <c r="F268" s="4">
        <f t="shared" si="9"/>
        <v>1</v>
      </c>
      <c r="G268" s="4" t="s">
        <v>11697</v>
      </c>
      <c r="H268" s="4" t="str">
        <f>VLOOKUP(G268,관리용data!F:G,2,0)</f>
        <v>기재 어학 없음</v>
      </c>
      <c r="I268" s="4" t="s">
        <v>277</v>
      </c>
      <c r="J268" s="4" t="s">
        <v>277</v>
      </c>
      <c r="K268" s="4" t="s">
        <v>277</v>
      </c>
      <c r="L268" s="4" t="s">
        <v>277</v>
      </c>
      <c r="M268" s="4" t="s">
        <v>277</v>
      </c>
      <c r="N268" s="5"/>
      <c r="O268" s="4">
        <v>0</v>
      </c>
      <c r="P268" s="4"/>
      <c r="Q268" s="4">
        <f>IF(O268=1,IF(H268="TOEIC",VLOOKUP(VALUE(J268),관리용data!J:K,2,1),IF(H268="TOEFL(IBT)",VLOOKUP(VALUE(J268),관리용data!M:N,2,1),IF(H268="NEW TEPS",VLOOKUP(VALUE(J268),관리용data!P:Q,2,1),IF(H268="G-telp(Level 2)",VLOOKUP(VALUE(J268),관리용data!S:T,2,1),IF(H268="toeic speaking test",VLOOKUP(J268,관리용data!V:W,2,0),IF(H268="opic(영어)",VLOOKUP(J268,관리용data!Y:Z,2,0),0)))))),0)</f>
        <v>0</v>
      </c>
    </row>
    <row r="269" spans="1:17" ht="39.950000000000003" customHeight="1" x14ac:dyDescent="0.3">
      <c r="A269" s="4">
        <f t="shared" si="8"/>
        <v>268</v>
      </c>
      <c r="B269" s="4" t="s">
        <v>3415</v>
      </c>
      <c r="C269" s="4" t="s">
        <v>3416</v>
      </c>
      <c r="D269" s="4" t="s">
        <v>317</v>
      </c>
      <c r="E269" s="4" t="s">
        <v>318</v>
      </c>
      <c r="F269" s="4">
        <f t="shared" si="9"/>
        <v>1</v>
      </c>
      <c r="G269" s="4" t="s">
        <v>537</v>
      </c>
      <c r="H269" s="4" t="str">
        <f>VLOOKUP(G269,관리용data!F:G,2,0)</f>
        <v>TOEIC</v>
      </c>
      <c r="I269" s="4" t="s">
        <v>988</v>
      </c>
      <c r="J269" s="4" t="s">
        <v>988</v>
      </c>
      <c r="K269" s="4" t="s">
        <v>1496</v>
      </c>
      <c r="L269" s="34">
        <v>45592</v>
      </c>
      <c r="M269" s="4" t="s">
        <v>3421</v>
      </c>
      <c r="O269" s="4">
        <v>1</v>
      </c>
      <c r="P269" s="4"/>
      <c r="Q269" s="4">
        <f>IF(O269=1,IF(H269="TOEIC",VLOOKUP(VALUE(J269),관리용data!J:K,2,1),IF(H269="TOEFL(IBT)",VLOOKUP(VALUE(J269),관리용data!M:N,2,1),IF(H269="NEW TEPS",VLOOKUP(VALUE(J269),관리용data!P:Q,2,1),IF(H269="G-telp(Level 2)",VLOOKUP(VALUE(J269),관리용data!S:T,2,1),IF(H269="toeic speaking test",VLOOKUP(J269,관리용data!V:W,2,0),IF(H269="opic(영어)",VLOOKUP(J269,관리용data!Y:Z,2,0),0)))))),0)</f>
        <v>10</v>
      </c>
    </row>
    <row r="270" spans="1:17" ht="39.950000000000003" customHeight="1" x14ac:dyDescent="0.3">
      <c r="A270" s="4">
        <f t="shared" si="8"/>
        <v>269</v>
      </c>
      <c r="B270" s="4" t="s">
        <v>3439</v>
      </c>
      <c r="C270" s="4" t="s">
        <v>3440</v>
      </c>
      <c r="D270" s="4" t="s">
        <v>317</v>
      </c>
      <c r="E270" s="4" t="s">
        <v>318</v>
      </c>
      <c r="F270" s="4">
        <f t="shared" si="9"/>
        <v>1</v>
      </c>
      <c r="G270" s="4" t="s">
        <v>286</v>
      </c>
      <c r="H270" s="4" t="str">
        <f>VLOOKUP(G270,관리용data!F:G,2,0)</f>
        <v>Toeic Speaking test</v>
      </c>
      <c r="I270" s="4" t="s">
        <v>3446</v>
      </c>
      <c r="J270" s="4" t="s">
        <v>3446</v>
      </c>
      <c r="K270" s="4" t="s">
        <v>3447</v>
      </c>
      <c r="L270" s="34">
        <v>45221</v>
      </c>
      <c r="M270" s="4" t="s">
        <v>3448</v>
      </c>
      <c r="O270" s="4">
        <v>1</v>
      </c>
      <c r="P270" s="4"/>
      <c r="Q270" s="4">
        <f>IF(O270=1,IF(H270="TOEIC",VLOOKUP(VALUE(J270),관리용data!J:K,2,1),IF(H270="TOEFL(IBT)",VLOOKUP(VALUE(J270),관리용data!M:N,2,1),IF(H270="NEW TEPS",VLOOKUP(VALUE(J270),관리용data!P:Q,2,1),IF(H270="G-telp(Level 2)",VLOOKUP(VALUE(J270),관리용data!S:T,2,1),IF(H270="toeic speaking test",VLOOKUP(J270,관리용data!V:W,2,0),IF(H270="opic(영어)",VLOOKUP(J270,관리용data!Y:Z,2,0),0)))))),0)</f>
        <v>2</v>
      </c>
    </row>
    <row r="271" spans="1:17" ht="39.950000000000003" customHeight="1" x14ac:dyDescent="0.3">
      <c r="A271" s="4">
        <f t="shared" si="8"/>
        <v>270</v>
      </c>
      <c r="B271" s="4" t="s">
        <v>3477</v>
      </c>
      <c r="C271" s="4" t="s">
        <v>3478</v>
      </c>
      <c r="D271" s="4" t="s">
        <v>317</v>
      </c>
      <c r="E271" s="4" t="s">
        <v>318</v>
      </c>
      <c r="F271" s="4">
        <f t="shared" si="9"/>
        <v>1</v>
      </c>
      <c r="G271" s="4" t="s">
        <v>537</v>
      </c>
      <c r="H271" s="4" t="str">
        <f>VLOOKUP(G271,관리용data!F:G,2,0)</f>
        <v>TOEIC</v>
      </c>
      <c r="I271" s="4" t="s">
        <v>3484</v>
      </c>
      <c r="J271" s="4" t="s">
        <v>3484</v>
      </c>
      <c r="K271" s="4" t="s">
        <v>3485</v>
      </c>
      <c r="L271" s="34">
        <v>45213</v>
      </c>
      <c r="M271" s="4" t="s">
        <v>3486</v>
      </c>
      <c r="O271" s="4">
        <v>0</v>
      </c>
      <c r="P271" s="4" t="s">
        <v>11699</v>
      </c>
      <c r="Q271" s="4">
        <f>IF(O271=1,IF(H271="TOEIC",VLOOKUP(VALUE(J271),관리용data!J:K,2,1),IF(H271="TOEFL(IBT)",VLOOKUP(VALUE(J271),관리용data!M:N,2,1),IF(H271="NEW TEPS",VLOOKUP(VALUE(J271),관리용data!P:Q,2,1),IF(H271="G-telp(Level 2)",VLOOKUP(VALUE(J271),관리용data!S:T,2,1),IF(H271="toeic speaking test",VLOOKUP(J271,관리용data!V:W,2,0),IF(H271="opic(영어)",VLOOKUP(J271,관리용data!Y:Z,2,0),0)))))),0)</f>
        <v>0</v>
      </c>
    </row>
    <row r="272" spans="1:17" ht="39.950000000000003" customHeight="1" x14ac:dyDescent="0.3">
      <c r="A272" s="4">
        <f t="shared" si="8"/>
        <v>271</v>
      </c>
      <c r="B272" s="4" t="s">
        <v>3515</v>
      </c>
      <c r="C272" s="4" t="s">
        <v>3516</v>
      </c>
      <c r="D272" s="4" t="s">
        <v>317</v>
      </c>
      <c r="E272" s="4" t="s">
        <v>318</v>
      </c>
      <c r="F272" s="4">
        <f t="shared" si="9"/>
        <v>1</v>
      </c>
      <c r="G272" s="4" t="s">
        <v>496</v>
      </c>
      <c r="H272" s="4" t="str">
        <f>VLOOKUP(G272,관리용data!F:G,2,0)</f>
        <v>OPIc(영어)</v>
      </c>
      <c r="I272" s="4" t="s">
        <v>1497</v>
      </c>
      <c r="J272" s="4" t="s">
        <v>1497</v>
      </c>
      <c r="K272" s="4" t="s">
        <v>3522</v>
      </c>
      <c r="L272" s="34">
        <v>44674</v>
      </c>
      <c r="M272" s="4" t="s">
        <v>3523</v>
      </c>
      <c r="O272" s="4">
        <v>0</v>
      </c>
      <c r="P272" s="4" t="s">
        <v>11699</v>
      </c>
      <c r="Q272" s="4">
        <f>IF(O272=1,IF(H272="TOEIC",VLOOKUP(VALUE(J272),관리용data!J:K,2,1),IF(H272="TOEFL(IBT)",VLOOKUP(VALUE(J272),관리용data!M:N,2,1),IF(H272="NEW TEPS",VLOOKUP(VALUE(J272),관리용data!P:Q,2,1),IF(H272="G-telp(Level 2)",VLOOKUP(VALUE(J272),관리용data!S:T,2,1),IF(H272="toeic speaking test",VLOOKUP(J272,관리용data!V:W,2,0),IF(H272="opic(영어)",VLOOKUP(J272,관리용data!Y:Z,2,0),0)))))),0)</f>
        <v>0</v>
      </c>
    </row>
    <row r="273" spans="1:17" ht="39.950000000000003" customHeight="1" x14ac:dyDescent="0.3">
      <c r="A273" s="4">
        <f t="shared" si="8"/>
        <v>272</v>
      </c>
      <c r="B273" s="4" t="s">
        <v>3652</v>
      </c>
      <c r="C273" s="4" t="s">
        <v>3653</v>
      </c>
      <c r="D273" s="4" t="s">
        <v>317</v>
      </c>
      <c r="E273" s="4" t="s">
        <v>318</v>
      </c>
      <c r="F273" s="4">
        <f t="shared" si="9"/>
        <v>1</v>
      </c>
      <c r="G273" s="4" t="s">
        <v>362</v>
      </c>
      <c r="H273" s="4" t="str">
        <f>VLOOKUP(G273,관리용data!F:G,2,0)</f>
        <v>Toeic Speaking test</v>
      </c>
      <c r="I273" s="4" t="s">
        <v>455</v>
      </c>
      <c r="J273" s="4" t="s">
        <v>455</v>
      </c>
      <c r="K273" s="4" t="s">
        <v>847</v>
      </c>
      <c r="L273" s="34">
        <v>45735</v>
      </c>
      <c r="M273" s="4" t="s">
        <v>3662</v>
      </c>
      <c r="O273" s="4">
        <v>1</v>
      </c>
      <c r="P273" s="4"/>
      <c r="Q273" s="4">
        <f>IF(O273=1,IF(H273="TOEIC",VLOOKUP(VALUE(J273),관리용data!J:K,2,1),IF(H273="TOEFL(IBT)",VLOOKUP(VALUE(J273),관리용data!M:N,2,1),IF(H273="NEW TEPS",VLOOKUP(VALUE(J273),관리용data!P:Q,2,1),IF(H273="G-telp(Level 2)",VLOOKUP(VALUE(J273),관리용data!S:T,2,1),IF(H273="toeic speaking test",VLOOKUP(J273,관리용data!V:W,2,0),IF(H273="opic(영어)",VLOOKUP(J273,관리용data!Y:Z,2,0),0)))))),0)</f>
        <v>6</v>
      </c>
    </row>
    <row r="274" spans="1:17" ht="39.950000000000003" customHeight="1" x14ac:dyDescent="0.3">
      <c r="A274" s="4">
        <f t="shared" si="8"/>
        <v>273</v>
      </c>
      <c r="B274" s="4" t="s">
        <v>3805</v>
      </c>
      <c r="C274" s="4" t="s">
        <v>3806</v>
      </c>
      <c r="D274" s="4" t="s">
        <v>317</v>
      </c>
      <c r="E274" s="4" t="s">
        <v>318</v>
      </c>
      <c r="F274" s="4">
        <f t="shared" si="9"/>
        <v>1</v>
      </c>
      <c r="G274" s="4" t="s">
        <v>2765</v>
      </c>
      <c r="H274" s="4" t="str">
        <f>VLOOKUP(G274,관리용data!F:G,2,0)</f>
        <v>NEW TEPS</v>
      </c>
      <c r="I274" s="4" t="s">
        <v>3812</v>
      </c>
      <c r="J274" s="4" t="s">
        <v>3812</v>
      </c>
      <c r="K274" s="4" t="s">
        <v>2154</v>
      </c>
      <c r="L274" s="34">
        <v>45724</v>
      </c>
      <c r="M274" s="4" t="s">
        <v>3813</v>
      </c>
      <c r="O274" s="4">
        <v>1</v>
      </c>
      <c r="P274" s="4"/>
      <c r="Q274" s="4">
        <f>IF(O274=1,IF(H274="TOEIC",VLOOKUP(VALUE(J274),관리용data!J:K,2,1),IF(H274="TOEFL(IBT)",VLOOKUP(VALUE(J274),관리용data!M:N,2,1),IF(H274="NEW TEPS",VLOOKUP(VALUE(J274),관리용data!P:Q,2,1),IF(H274="G-telp(Level 2)",VLOOKUP(VALUE(J274),관리용data!S:T,2,1),IF(H274="toeic speaking test",VLOOKUP(J274,관리용data!V:W,2,0),IF(H274="opic(영어)",VLOOKUP(J274,관리용data!Y:Z,2,0),0)))))),0)</f>
        <v>10</v>
      </c>
    </row>
    <row r="275" spans="1:17" ht="39.950000000000003" customHeight="1" x14ac:dyDescent="0.3">
      <c r="A275" s="4">
        <f t="shared" si="8"/>
        <v>274</v>
      </c>
      <c r="B275" s="4" t="s">
        <v>3873</v>
      </c>
      <c r="C275" s="4" t="s">
        <v>3874</v>
      </c>
      <c r="D275" s="4" t="s">
        <v>317</v>
      </c>
      <c r="E275" s="4" t="s">
        <v>318</v>
      </c>
      <c r="F275" s="4">
        <f t="shared" si="9"/>
        <v>1</v>
      </c>
      <c r="G275" s="4" t="s">
        <v>11697</v>
      </c>
      <c r="H275" s="4" t="str">
        <f>VLOOKUP(G275,관리용data!F:G,2,0)</f>
        <v>기재 어학 없음</v>
      </c>
      <c r="I275" s="4" t="s">
        <v>277</v>
      </c>
      <c r="J275" s="4" t="s">
        <v>277</v>
      </c>
      <c r="K275" s="4" t="s">
        <v>277</v>
      </c>
      <c r="L275" s="4" t="s">
        <v>277</v>
      </c>
      <c r="M275" s="4" t="s">
        <v>277</v>
      </c>
      <c r="N275" s="5"/>
      <c r="O275" s="4">
        <v>0</v>
      </c>
      <c r="P275" s="4"/>
      <c r="Q275" s="4">
        <f>IF(O275=1,IF(H275="TOEIC",VLOOKUP(VALUE(J275),관리용data!J:K,2,1),IF(H275="TOEFL(IBT)",VLOOKUP(VALUE(J275),관리용data!M:N,2,1),IF(H275="NEW TEPS",VLOOKUP(VALUE(J275),관리용data!P:Q,2,1),IF(H275="G-telp(Level 2)",VLOOKUP(VALUE(J275),관리용data!S:T,2,1),IF(H275="toeic speaking test",VLOOKUP(J275,관리용data!V:W,2,0),IF(H275="opic(영어)",VLOOKUP(J275,관리용data!Y:Z,2,0),0)))))),0)</f>
        <v>0</v>
      </c>
    </row>
    <row r="276" spans="1:17" ht="39.950000000000003" customHeight="1" x14ac:dyDescent="0.3">
      <c r="A276" s="4">
        <f t="shared" si="8"/>
        <v>275</v>
      </c>
      <c r="B276" s="4" t="s">
        <v>3883</v>
      </c>
      <c r="C276" s="4" t="s">
        <v>3884</v>
      </c>
      <c r="D276" s="4" t="s">
        <v>317</v>
      </c>
      <c r="E276" s="4" t="s">
        <v>318</v>
      </c>
      <c r="F276" s="4">
        <f t="shared" si="9"/>
        <v>1</v>
      </c>
      <c r="G276" s="4" t="s">
        <v>286</v>
      </c>
      <c r="H276" s="4" t="str">
        <f>VLOOKUP(G276,관리용data!F:G,2,0)</f>
        <v>Toeic Speaking test</v>
      </c>
      <c r="I276" s="4" t="s">
        <v>3460</v>
      </c>
      <c r="J276" s="4" t="s">
        <v>3460</v>
      </c>
      <c r="K276" s="4" t="s">
        <v>2000</v>
      </c>
      <c r="L276" s="34">
        <v>44409</v>
      </c>
      <c r="M276" s="4" t="s">
        <v>3907</v>
      </c>
      <c r="O276" s="4">
        <v>1</v>
      </c>
      <c r="P276" s="4"/>
      <c r="Q276" s="4">
        <f>IF(O276=1,IF(H276="TOEIC",VLOOKUP(VALUE(J276),관리용data!J:K,2,1),IF(H276="TOEFL(IBT)",VLOOKUP(VALUE(J276),관리용data!M:N,2,1),IF(H276="NEW TEPS",VLOOKUP(VALUE(J276),관리용data!P:Q,2,1),IF(H276="G-telp(Level 2)",VLOOKUP(VALUE(J276),관리용data!S:T,2,1),IF(H276="toeic speaking test",VLOOKUP(J276,관리용data!V:W,2,0),IF(H276="opic(영어)",VLOOKUP(J276,관리용data!Y:Z,2,0),0)))))),0)</f>
        <v>6</v>
      </c>
    </row>
    <row r="277" spans="1:17" ht="39.950000000000003" customHeight="1" x14ac:dyDescent="0.3">
      <c r="A277" s="4">
        <f t="shared" si="8"/>
        <v>276</v>
      </c>
      <c r="B277" s="4" t="s">
        <v>3956</v>
      </c>
      <c r="C277" s="4" t="s">
        <v>3957</v>
      </c>
      <c r="D277" s="4" t="s">
        <v>317</v>
      </c>
      <c r="E277" s="4" t="s">
        <v>318</v>
      </c>
      <c r="F277" s="4">
        <f t="shared" si="9"/>
        <v>1</v>
      </c>
      <c r="G277" s="4" t="s">
        <v>496</v>
      </c>
      <c r="H277" s="4" t="str">
        <f>VLOOKUP(G277,관리용data!F:G,2,0)</f>
        <v>OPIc(영어)</v>
      </c>
      <c r="I277" s="4" t="s">
        <v>455</v>
      </c>
      <c r="J277" s="4" t="s">
        <v>455</v>
      </c>
      <c r="K277" s="4" t="s">
        <v>1625</v>
      </c>
      <c r="L277" s="34">
        <v>45835</v>
      </c>
      <c r="M277" s="4" t="s">
        <v>3977</v>
      </c>
      <c r="O277" s="4">
        <v>1</v>
      </c>
      <c r="P277" s="4"/>
      <c r="Q277" s="4">
        <f>IF(O277=1,IF(H277="TOEIC",VLOOKUP(VALUE(J277),관리용data!J:K,2,1),IF(H277="TOEFL(IBT)",VLOOKUP(VALUE(J277),관리용data!M:N,2,1),IF(H277="NEW TEPS",VLOOKUP(VALUE(J277),관리용data!P:Q,2,1),IF(H277="G-telp(Level 2)",VLOOKUP(VALUE(J277),관리용data!S:T,2,1),IF(H277="toeic speaking test",VLOOKUP(J277,관리용data!V:W,2,0),IF(H277="opic(영어)",VLOOKUP(J277,관리용data!Y:Z,2,0),0)))))),0)</f>
        <v>10</v>
      </c>
    </row>
    <row r="278" spans="1:17" ht="39.950000000000003" customHeight="1" x14ac:dyDescent="0.3">
      <c r="A278" s="4">
        <f t="shared" si="8"/>
        <v>277</v>
      </c>
      <c r="B278" s="4" t="s">
        <v>4034</v>
      </c>
      <c r="C278" s="4" t="s">
        <v>4035</v>
      </c>
      <c r="D278" s="4" t="s">
        <v>317</v>
      </c>
      <c r="E278" s="4" t="s">
        <v>318</v>
      </c>
      <c r="F278" s="4">
        <f t="shared" si="9"/>
        <v>1</v>
      </c>
      <c r="G278" s="4" t="s">
        <v>11697</v>
      </c>
      <c r="H278" s="4" t="str">
        <f>VLOOKUP(G278,관리용data!F:G,2,0)</f>
        <v>기재 어학 없음</v>
      </c>
      <c r="I278" s="4" t="s">
        <v>277</v>
      </c>
      <c r="J278" s="4" t="s">
        <v>277</v>
      </c>
      <c r="K278" s="4" t="s">
        <v>277</v>
      </c>
      <c r="L278" s="4" t="s">
        <v>277</v>
      </c>
      <c r="M278" s="4" t="s">
        <v>277</v>
      </c>
      <c r="N278" s="5"/>
      <c r="O278" s="4">
        <v>0</v>
      </c>
      <c r="P278" s="4"/>
      <c r="Q278" s="4">
        <f>IF(O278=1,IF(H278="TOEIC",VLOOKUP(VALUE(J278),관리용data!J:K,2,1),IF(H278="TOEFL(IBT)",VLOOKUP(VALUE(J278),관리용data!M:N,2,1),IF(H278="NEW TEPS",VLOOKUP(VALUE(J278),관리용data!P:Q,2,1),IF(H278="G-telp(Level 2)",VLOOKUP(VALUE(J278),관리용data!S:T,2,1),IF(H278="toeic speaking test",VLOOKUP(J278,관리용data!V:W,2,0),IF(H278="opic(영어)",VLOOKUP(J278,관리용data!Y:Z,2,0),0)))))),0)</f>
        <v>0</v>
      </c>
    </row>
    <row r="279" spans="1:17" ht="39.950000000000003" customHeight="1" x14ac:dyDescent="0.3">
      <c r="A279" s="4">
        <f t="shared" si="8"/>
        <v>278</v>
      </c>
      <c r="B279" s="4" t="s">
        <v>4064</v>
      </c>
      <c r="C279" s="4" t="s">
        <v>4065</v>
      </c>
      <c r="D279" s="4" t="s">
        <v>317</v>
      </c>
      <c r="E279" s="4" t="s">
        <v>318</v>
      </c>
      <c r="F279" s="4">
        <f t="shared" si="9"/>
        <v>1</v>
      </c>
      <c r="G279" s="4" t="s">
        <v>11697</v>
      </c>
      <c r="H279" s="4" t="str">
        <f>VLOOKUP(G279,관리용data!F:G,2,0)</f>
        <v>기재 어학 없음</v>
      </c>
      <c r="I279" s="4" t="s">
        <v>277</v>
      </c>
      <c r="J279" s="4" t="s">
        <v>277</v>
      </c>
      <c r="K279" s="4" t="s">
        <v>277</v>
      </c>
      <c r="L279" s="4" t="s">
        <v>277</v>
      </c>
      <c r="M279" s="4" t="s">
        <v>277</v>
      </c>
      <c r="N279" s="5"/>
      <c r="O279" s="4">
        <v>0</v>
      </c>
      <c r="P279" s="4"/>
      <c r="Q279" s="4">
        <f>IF(O279=1,IF(H279="TOEIC",VLOOKUP(VALUE(J279),관리용data!J:K,2,1),IF(H279="TOEFL(IBT)",VLOOKUP(VALUE(J279),관리용data!M:N,2,1),IF(H279="NEW TEPS",VLOOKUP(VALUE(J279),관리용data!P:Q,2,1),IF(H279="G-telp(Level 2)",VLOOKUP(VALUE(J279),관리용data!S:T,2,1),IF(H279="toeic speaking test",VLOOKUP(J279,관리용data!V:W,2,0),IF(H279="opic(영어)",VLOOKUP(J279,관리용data!Y:Z,2,0),0)))))),0)</f>
        <v>0</v>
      </c>
    </row>
    <row r="280" spans="1:17" ht="39.950000000000003" customHeight="1" x14ac:dyDescent="0.3">
      <c r="A280" s="4">
        <f t="shared" si="8"/>
        <v>279</v>
      </c>
      <c r="B280" s="4" t="s">
        <v>4083</v>
      </c>
      <c r="C280" s="4" t="s">
        <v>4084</v>
      </c>
      <c r="D280" s="4" t="s">
        <v>317</v>
      </c>
      <c r="E280" s="4" t="s">
        <v>318</v>
      </c>
      <c r="F280" s="4">
        <f t="shared" si="9"/>
        <v>1</v>
      </c>
      <c r="G280" s="4" t="s">
        <v>11697</v>
      </c>
      <c r="H280" s="4" t="str">
        <f>VLOOKUP(G280,관리용data!F:G,2,0)</f>
        <v>기재 어학 없음</v>
      </c>
      <c r="I280" s="4" t="s">
        <v>277</v>
      </c>
      <c r="J280" s="4" t="s">
        <v>277</v>
      </c>
      <c r="K280" s="4" t="s">
        <v>277</v>
      </c>
      <c r="L280" s="4" t="s">
        <v>277</v>
      </c>
      <c r="M280" s="4" t="s">
        <v>277</v>
      </c>
      <c r="N280" s="5"/>
      <c r="O280" s="4">
        <v>0</v>
      </c>
      <c r="P280" s="4"/>
      <c r="Q280" s="4">
        <f>IF(O280=1,IF(H280="TOEIC",VLOOKUP(VALUE(J280),관리용data!J:K,2,1),IF(H280="TOEFL(IBT)",VLOOKUP(VALUE(J280),관리용data!M:N,2,1),IF(H280="NEW TEPS",VLOOKUP(VALUE(J280),관리용data!P:Q,2,1),IF(H280="G-telp(Level 2)",VLOOKUP(VALUE(J280),관리용data!S:T,2,1),IF(H280="toeic speaking test",VLOOKUP(J280,관리용data!V:W,2,0),IF(H280="opic(영어)",VLOOKUP(J280,관리용data!Y:Z,2,0),0)))))),0)</f>
        <v>0</v>
      </c>
    </row>
    <row r="281" spans="1:17" ht="39.950000000000003" customHeight="1" x14ac:dyDescent="0.3">
      <c r="A281" s="4">
        <f t="shared" si="8"/>
        <v>280</v>
      </c>
      <c r="B281" s="4" t="s">
        <v>4120</v>
      </c>
      <c r="C281" s="4" t="s">
        <v>4121</v>
      </c>
      <c r="D281" s="4" t="s">
        <v>317</v>
      </c>
      <c r="E281" s="4" t="s">
        <v>318</v>
      </c>
      <c r="F281" s="4">
        <f t="shared" si="9"/>
        <v>1</v>
      </c>
      <c r="G281" s="4" t="s">
        <v>4126</v>
      </c>
      <c r="H281" s="4" t="str">
        <f>VLOOKUP(G281,관리용data!F:G,2,0)</f>
        <v>G-telp(Level 2)</v>
      </c>
      <c r="I281" s="4" t="s">
        <v>4127</v>
      </c>
      <c r="J281" s="4">
        <v>73</v>
      </c>
      <c r="K281" s="4" t="s">
        <v>2459</v>
      </c>
      <c r="L281" s="34">
        <v>44612</v>
      </c>
      <c r="M281" s="4" t="s">
        <v>4128</v>
      </c>
      <c r="O281" s="4">
        <v>1</v>
      </c>
      <c r="P281" s="4"/>
      <c r="Q281" s="4">
        <f>IF(O281=1,IF(H281="TOEIC",VLOOKUP(VALUE(J281),관리용data!J:K,2,1),IF(H281="TOEFL(IBT)",VLOOKUP(VALUE(J281),관리용data!M:N,2,1),IF(H281="NEW TEPS",VLOOKUP(VALUE(J281),관리용data!P:Q,2,1),IF(H281="G-telp(Level 2)",VLOOKUP(VALUE(J281),관리용data!S:T,2,1),IF(H281="toeic speaking test",VLOOKUP(J281,관리용data!V:W,2,0),IF(H281="opic(영어)",VLOOKUP(J281,관리용data!Y:Z,2,0),0)))))),0)</f>
        <v>6</v>
      </c>
    </row>
    <row r="282" spans="1:17" ht="39.950000000000003" customHeight="1" x14ac:dyDescent="0.3">
      <c r="A282" s="4">
        <f t="shared" si="8"/>
        <v>281</v>
      </c>
      <c r="B282" s="4" t="s">
        <v>4131</v>
      </c>
      <c r="C282" s="4" t="s">
        <v>4132</v>
      </c>
      <c r="D282" s="4" t="s">
        <v>317</v>
      </c>
      <c r="E282" s="4" t="s">
        <v>318</v>
      </c>
      <c r="F282" s="4">
        <f t="shared" si="9"/>
        <v>1</v>
      </c>
      <c r="G282" s="4" t="s">
        <v>537</v>
      </c>
      <c r="H282" s="4" t="str">
        <f>VLOOKUP(G282,관리용data!F:G,2,0)</f>
        <v>TOEIC</v>
      </c>
      <c r="I282" s="4" t="s">
        <v>4137</v>
      </c>
      <c r="J282" s="4" t="s">
        <v>4137</v>
      </c>
      <c r="K282" s="4" t="s">
        <v>3024</v>
      </c>
      <c r="L282" s="34">
        <v>45774</v>
      </c>
      <c r="M282" s="4" t="s">
        <v>4138</v>
      </c>
      <c r="O282" s="4">
        <v>1</v>
      </c>
      <c r="P282" s="4"/>
      <c r="Q282" s="4">
        <f>IF(O282=1,IF(H282="TOEIC",VLOOKUP(VALUE(J282),관리용data!J:K,2,1),IF(H282="TOEFL(IBT)",VLOOKUP(VALUE(J282),관리용data!M:N,2,1),IF(H282="NEW TEPS",VLOOKUP(VALUE(J282),관리용data!P:Q,2,1),IF(H282="G-telp(Level 2)",VLOOKUP(VALUE(J282),관리용data!S:T,2,1),IF(H282="toeic speaking test",VLOOKUP(J282,관리용data!V:W,2,0),IF(H282="opic(영어)",VLOOKUP(J282,관리용data!Y:Z,2,0),0)))))),0)</f>
        <v>8</v>
      </c>
    </row>
    <row r="283" spans="1:17" ht="39.950000000000003" customHeight="1" x14ac:dyDescent="0.3">
      <c r="A283" s="4">
        <f t="shared" si="8"/>
        <v>282</v>
      </c>
      <c r="B283" s="4" t="s">
        <v>4142</v>
      </c>
      <c r="C283" s="4" t="s">
        <v>4143</v>
      </c>
      <c r="D283" s="4" t="s">
        <v>317</v>
      </c>
      <c r="E283" s="4" t="s">
        <v>318</v>
      </c>
      <c r="F283" s="4">
        <f t="shared" si="9"/>
        <v>1</v>
      </c>
      <c r="G283" s="4" t="s">
        <v>537</v>
      </c>
      <c r="H283" s="4" t="str">
        <f>VLOOKUP(G283,관리용data!F:G,2,0)</f>
        <v>TOEIC</v>
      </c>
      <c r="I283" s="4" t="s">
        <v>4150</v>
      </c>
      <c r="J283" s="4" t="s">
        <v>4150</v>
      </c>
      <c r="K283" s="4" t="s">
        <v>2121</v>
      </c>
      <c r="L283" s="34">
        <v>45564</v>
      </c>
      <c r="M283" s="4" t="s">
        <v>4151</v>
      </c>
      <c r="O283" s="4">
        <v>1</v>
      </c>
      <c r="P283" s="4"/>
      <c r="Q283" s="4">
        <f>IF(O283=1,IF(H283="TOEIC",VLOOKUP(VALUE(J283),관리용data!J:K,2,1),IF(H283="TOEFL(IBT)",VLOOKUP(VALUE(J283),관리용data!M:N,2,1),IF(H283="NEW TEPS",VLOOKUP(VALUE(J283),관리용data!P:Q,2,1),IF(H283="G-telp(Level 2)",VLOOKUP(VALUE(J283),관리용data!S:T,2,1),IF(H283="toeic speaking test",VLOOKUP(J283,관리용data!V:W,2,0),IF(H283="opic(영어)",VLOOKUP(J283,관리용data!Y:Z,2,0),0)))))),0)</f>
        <v>8</v>
      </c>
    </row>
    <row r="284" spans="1:17" ht="39.950000000000003" customHeight="1" x14ac:dyDescent="0.3">
      <c r="A284" s="4">
        <f t="shared" si="8"/>
        <v>283</v>
      </c>
      <c r="B284" s="4" t="s">
        <v>4155</v>
      </c>
      <c r="C284" s="4" t="s">
        <v>4156</v>
      </c>
      <c r="D284" s="4" t="s">
        <v>317</v>
      </c>
      <c r="E284" s="4" t="s">
        <v>318</v>
      </c>
      <c r="F284" s="4">
        <f t="shared" si="9"/>
        <v>1</v>
      </c>
      <c r="G284" s="4" t="s">
        <v>4126</v>
      </c>
      <c r="H284" s="4" t="str">
        <f>VLOOKUP(G284,관리용data!F:G,2,0)</f>
        <v>G-telp(Level 2)</v>
      </c>
      <c r="I284" s="4" t="s">
        <v>4161</v>
      </c>
      <c r="J284" s="4">
        <v>68</v>
      </c>
      <c r="K284" s="4" t="s">
        <v>4162</v>
      </c>
      <c r="L284" s="34">
        <v>45557</v>
      </c>
      <c r="M284" s="4" t="s">
        <v>4163</v>
      </c>
      <c r="O284" s="4">
        <v>1</v>
      </c>
      <c r="P284" s="4"/>
      <c r="Q284" s="4">
        <f>IF(O284=1,IF(H284="TOEIC",VLOOKUP(VALUE(J284),관리용data!J:K,2,1),IF(H284="TOEFL(IBT)",VLOOKUP(VALUE(J284),관리용data!M:N,2,1),IF(H284="NEW TEPS",VLOOKUP(VALUE(J284),관리용data!P:Q,2,1),IF(H284="G-telp(Level 2)",VLOOKUP(VALUE(J284),관리용data!S:T,2,1),IF(H284="toeic speaking test",VLOOKUP(J284,관리용data!V:W,2,0),IF(H284="opic(영어)",VLOOKUP(J284,관리용data!Y:Z,2,0),0)))))),0)</f>
        <v>4</v>
      </c>
    </row>
    <row r="285" spans="1:17" ht="39.950000000000003" customHeight="1" x14ac:dyDescent="0.3">
      <c r="A285" s="4">
        <f t="shared" si="8"/>
        <v>284</v>
      </c>
      <c r="B285" s="4" t="s">
        <v>4167</v>
      </c>
      <c r="C285" s="4" t="s">
        <v>4168</v>
      </c>
      <c r="D285" s="4" t="s">
        <v>317</v>
      </c>
      <c r="E285" s="4" t="s">
        <v>318</v>
      </c>
      <c r="F285" s="4">
        <f t="shared" si="9"/>
        <v>1</v>
      </c>
      <c r="G285" s="4" t="s">
        <v>537</v>
      </c>
      <c r="H285" s="4" t="str">
        <f>VLOOKUP(G285,관리용data!F:G,2,0)</f>
        <v>TOEIC</v>
      </c>
      <c r="I285" s="4" t="s">
        <v>2106</v>
      </c>
      <c r="J285" s="4" t="s">
        <v>2106</v>
      </c>
      <c r="K285" s="4" t="s">
        <v>2011</v>
      </c>
      <c r="L285" s="34">
        <v>45319</v>
      </c>
      <c r="M285" s="4" t="s">
        <v>4173</v>
      </c>
      <c r="O285" s="4">
        <v>1</v>
      </c>
      <c r="P285" s="4"/>
      <c r="Q285" s="4">
        <f>IF(O285=1,IF(H285="TOEIC",VLOOKUP(VALUE(J285),관리용data!J:K,2,1),IF(H285="TOEFL(IBT)",VLOOKUP(VALUE(J285),관리용data!M:N,2,1),IF(H285="NEW TEPS",VLOOKUP(VALUE(J285),관리용data!P:Q,2,1),IF(H285="G-telp(Level 2)",VLOOKUP(VALUE(J285),관리용data!S:T,2,1),IF(H285="toeic speaking test",VLOOKUP(J285,관리용data!V:W,2,0),IF(H285="opic(영어)",VLOOKUP(J285,관리용data!Y:Z,2,0),0)))))),0)</f>
        <v>10</v>
      </c>
    </row>
    <row r="286" spans="1:17" ht="39.950000000000003" customHeight="1" x14ac:dyDescent="0.3">
      <c r="A286" s="4">
        <f t="shared" si="8"/>
        <v>285</v>
      </c>
      <c r="B286" s="4" t="s">
        <v>4316</v>
      </c>
      <c r="C286" s="4" t="s">
        <v>4317</v>
      </c>
      <c r="D286" s="4" t="s">
        <v>317</v>
      </c>
      <c r="E286" s="4" t="s">
        <v>318</v>
      </c>
      <c r="F286" s="4">
        <f t="shared" si="9"/>
        <v>1</v>
      </c>
      <c r="G286" s="4" t="s">
        <v>797</v>
      </c>
      <c r="H286" s="4" t="str">
        <f>VLOOKUP(G286,관리용data!F:G,2,0)</f>
        <v>TOEIC</v>
      </c>
      <c r="I286" s="4" t="s">
        <v>3484</v>
      </c>
      <c r="J286" s="4" t="s">
        <v>3484</v>
      </c>
      <c r="K286" s="4" t="s">
        <v>4324</v>
      </c>
      <c r="L286" s="34">
        <v>44983</v>
      </c>
      <c r="M286" s="4" t="s">
        <v>4325</v>
      </c>
      <c r="O286" s="4">
        <v>1</v>
      </c>
      <c r="P286" s="4"/>
      <c r="Q286" s="4">
        <f>IF(O286=1,IF(H286="TOEIC",VLOOKUP(VALUE(J286),관리용data!J:K,2,1),IF(H286="TOEFL(IBT)",VLOOKUP(VALUE(J286),관리용data!M:N,2,1),IF(H286="NEW TEPS",VLOOKUP(VALUE(J286),관리용data!P:Q,2,1),IF(H286="G-telp(Level 2)",VLOOKUP(VALUE(J286),관리용data!S:T,2,1),IF(H286="toeic speaking test",VLOOKUP(J286,관리용data!V:W,2,0),IF(H286="opic(영어)",VLOOKUP(J286,관리용data!Y:Z,2,0),0)))))),0)</f>
        <v>10</v>
      </c>
    </row>
    <row r="287" spans="1:17" ht="39.950000000000003" customHeight="1" x14ac:dyDescent="0.3">
      <c r="A287" s="4">
        <f t="shared" si="8"/>
        <v>286</v>
      </c>
      <c r="B287" s="4" t="s">
        <v>4469</v>
      </c>
      <c r="C287" s="4" t="s">
        <v>4470</v>
      </c>
      <c r="D287" s="4" t="s">
        <v>317</v>
      </c>
      <c r="E287" s="4" t="s">
        <v>318</v>
      </c>
      <c r="F287" s="4">
        <f t="shared" si="9"/>
        <v>1</v>
      </c>
      <c r="G287" s="4" t="s">
        <v>11697</v>
      </c>
      <c r="H287" s="4" t="str">
        <f>VLOOKUP(G287,관리용data!F:G,2,0)</f>
        <v>기재 어학 없음</v>
      </c>
      <c r="I287" s="4" t="s">
        <v>277</v>
      </c>
      <c r="J287" s="4" t="s">
        <v>277</v>
      </c>
      <c r="K287" s="4" t="s">
        <v>277</v>
      </c>
      <c r="L287" s="4" t="s">
        <v>277</v>
      </c>
      <c r="M287" s="4" t="s">
        <v>277</v>
      </c>
      <c r="N287" s="5"/>
      <c r="O287" s="4">
        <v>0</v>
      </c>
      <c r="P287" s="4"/>
      <c r="Q287" s="4">
        <f>IF(O287=1,IF(H287="TOEIC",VLOOKUP(VALUE(J287),관리용data!J:K,2,1),IF(H287="TOEFL(IBT)",VLOOKUP(VALUE(J287),관리용data!M:N,2,1),IF(H287="NEW TEPS",VLOOKUP(VALUE(J287),관리용data!P:Q,2,1),IF(H287="G-telp(Level 2)",VLOOKUP(VALUE(J287),관리용data!S:T,2,1),IF(H287="toeic speaking test",VLOOKUP(J287,관리용data!V:W,2,0),IF(H287="opic(영어)",VLOOKUP(J287,관리용data!Y:Z,2,0),0)))))),0)</f>
        <v>0</v>
      </c>
    </row>
    <row r="288" spans="1:17" ht="39.950000000000003" customHeight="1" x14ac:dyDescent="0.3">
      <c r="A288" s="4">
        <f t="shared" si="8"/>
        <v>287</v>
      </c>
      <c r="B288" s="4" t="s">
        <v>4484</v>
      </c>
      <c r="C288" s="4" t="s">
        <v>4485</v>
      </c>
      <c r="D288" s="4" t="s">
        <v>317</v>
      </c>
      <c r="E288" s="4" t="s">
        <v>318</v>
      </c>
      <c r="F288" s="4">
        <f t="shared" si="9"/>
        <v>1</v>
      </c>
      <c r="G288" s="4" t="s">
        <v>496</v>
      </c>
      <c r="H288" s="4" t="str">
        <f>VLOOKUP(G288,관리용data!F:G,2,0)</f>
        <v>OPIc(영어)</v>
      </c>
      <c r="I288" s="4" t="s">
        <v>455</v>
      </c>
      <c r="J288" s="4" t="s">
        <v>455</v>
      </c>
      <c r="K288" s="4" t="s">
        <v>4490</v>
      </c>
      <c r="L288" s="34">
        <v>45545</v>
      </c>
      <c r="M288" s="4" t="s">
        <v>4491</v>
      </c>
      <c r="O288" s="4">
        <v>1</v>
      </c>
      <c r="P288" s="4"/>
      <c r="Q288" s="4">
        <f>IF(O288=1,IF(H288="TOEIC",VLOOKUP(VALUE(J288),관리용data!J:K,2,1),IF(H288="TOEFL(IBT)",VLOOKUP(VALUE(J288),관리용data!M:N,2,1),IF(H288="NEW TEPS",VLOOKUP(VALUE(J288),관리용data!P:Q,2,1),IF(H288="G-telp(Level 2)",VLOOKUP(VALUE(J288),관리용data!S:T,2,1),IF(H288="toeic speaking test",VLOOKUP(J288,관리용data!V:W,2,0),IF(H288="opic(영어)",VLOOKUP(J288,관리용data!Y:Z,2,0),0)))))),0)</f>
        <v>10</v>
      </c>
    </row>
    <row r="289" spans="1:17" ht="39.950000000000003" customHeight="1" x14ac:dyDescent="0.3">
      <c r="A289" s="4">
        <f t="shared" si="8"/>
        <v>288</v>
      </c>
      <c r="B289" s="4" t="s">
        <v>4501</v>
      </c>
      <c r="C289" s="4" t="s">
        <v>4502</v>
      </c>
      <c r="D289" s="4" t="s">
        <v>317</v>
      </c>
      <c r="E289" s="4" t="s">
        <v>318</v>
      </c>
      <c r="F289" s="4">
        <f t="shared" si="9"/>
        <v>1</v>
      </c>
      <c r="G289" s="4" t="s">
        <v>496</v>
      </c>
      <c r="H289" s="4" t="str">
        <f>VLOOKUP(G289,관리용data!F:G,2,0)</f>
        <v>OPIc(영어)</v>
      </c>
      <c r="I289" s="4" t="s">
        <v>455</v>
      </c>
      <c r="J289" s="4" t="s">
        <v>455</v>
      </c>
      <c r="K289" s="4" t="s">
        <v>4509</v>
      </c>
      <c r="L289" s="34">
        <v>44608</v>
      </c>
      <c r="M289" s="4" t="s">
        <v>4510</v>
      </c>
      <c r="O289" s="4">
        <v>0</v>
      </c>
      <c r="P289" s="4" t="s">
        <v>11699</v>
      </c>
      <c r="Q289" s="4">
        <f>IF(O289=1,IF(H289="TOEIC",VLOOKUP(VALUE(J289),관리용data!J:K,2,1),IF(H289="TOEFL(IBT)",VLOOKUP(VALUE(J289),관리용data!M:N,2,1),IF(H289="NEW TEPS",VLOOKUP(VALUE(J289),관리용data!P:Q,2,1),IF(H289="G-telp(Level 2)",VLOOKUP(VALUE(J289),관리용data!S:T,2,1),IF(H289="toeic speaking test",VLOOKUP(J289,관리용data!V:W,2,0),IF(H289="opic(영어)",VLOOKUP(J289,관리용data!Y:Z,2,0),0)))))),0)</f>
        <v>0</v>
      </c>
    </row>
    <row r="290" spans="1:17" ht="39.950000000000003" customHeight="1" x14ac:dyDescent="0.3">
      <c r="A290" s="4">
        <f t="shared" si="8"/>
        <v>289</v>
      </c>
      <c r="B290" s="4" t="s">
        <v>4584</v>
      </c>
      <c r="C290" s="4" t="s">
        <v>4585</v>
      </c>
      <c r="D290" s="4" t="s">
        <v>317</v>
      </c>
      <c r="E290" s="4" t="s">
        <v>318</v>
      </c>
      <c r="F290" s="4">
        <f t="shared" si="9"/>
        <v>1</v>
      </c>
      <c r="G290" s="4" t="s">
        <v>2266</v>
      </c>
      <c r="H290" s="4" t="str">
        <f>VLOOKUP(G290,관리용data!F:G,2,0)</f>
        <v>OPIc(영어)</v>
      </c>
      <c r="I290" s="4" t="s">
        <v>455</v>
      </c>
      <c r="J290" s="4" t="s">
        <v>455</v>
      </c>
      <c r="K290" s="4" t="s">
        <v>4598</v>
      </c>
      <c r="L290" s="34">
        <v>45192</v>
      </c>
      <c r="M290" s="4" t="s">
        <v>4599</v>
      </c>
      <c r="O290" s="4">
        <v>1</v>
      </c>
      <c r="P290" s="4"/>
      <c r="Q290" s="4">
        <f>IF(O290=1,IF(H290="TOEIC",VLOOKUP(VALUE(J290),관리용data!J:K,2,1),IF(H290="TOEFL(IBT)",VLOOKUP(VALUE(J290),관리용data!M:N,2,1),IF(H290="NEW TEPS",VLOOKUP(VALUE(J290),관리용data!P:Q,2,1),IF(H290="G-telp(Level 2)",VLOOKUP(VALUE(J290),관리용data!S:T,2,1),IF(H290="toeic speaking test",VLOOKUP(J290,관리용data!V:W,2,0),IF(H290="opic(영어)",VLOOKUP(J290,관리용data!Y:Z,2,0),0)))))),0)</f>
        <v>10</v>
      </c>
    </row>
    <row r="291" spans="1:17" ht="39.950000000000003" customHeight="1" x14ac:dyDescent="0.3">
      <c r="A291" s="4">
        <f t="shared" si="8"/>
        <v>290</v>
      </c>
      <c r="B291" s="4" t="s">
        <v>4636</v>
      </c>
      <c r="C291" s="4" t="s">
        <v>4637</v>
      </c>
      <c r="D291" s="4" t="s">
        <v>317</v>
      </c>
      <c r="E291" s="4" t="s">
        <v>318</v>
      </c>
      <c r="F291" s="4">
        <f t="shared" si="9"/>
        <v>1</v>
      </c>
      <c r="G291" s="4" t="s">
        <v>11697</v>
      </c>
      <c r="H291" s="4" t="str">
        <f>VLOOKUP(G291,관리용data!F:G,2,0)</f>
        <v>기재 어학 없음</v>
      </c>
      <c r="I291" s="4" t="s">
        <v>277</v>
      </c>
      <c r="J291" s="4" t="s">
        <v>277</v>
      </c>
      <c r="K291" s="4" t="s">
        <v>277</v>
      </c>
      <c r="L291" s="4" t="s">
        <v>277</v>
      </c>
      <c r="M291" s="4" t="s">
        <v>277</v>
      </c>
      <c r="N291" s="5"/>
      <c r="O291" s="4">
        <v>0</v>
      </c>
      <c r="P291" s="4"/>
      <c r="Q291" s="4">
        <f>IF(O291=1,IF(H291="TOEIC",VLOOKUP(VALUE(J291),관리용data!J:K,2,1),IF(H291="TOEFL(IBT)",VLOOKUP(VALUE(J291),관리용data!M:N,2,1),IF(H291="NEW TEPS",VLOOKUP(VALUE(J291),관리용data!P:Q,2,1),IF(H291="G-telp(Level 2)",VLOOKUP(VALUE(J291),관리용data!S:T,2,1),IF(H291="toeic speaking test",VLOOKUP(J291,관리용data!V:W,2,0),IF(H291="opic(영어)",VLOOKUP(J291,관리용data!Y:Z,2,0),0)))))),0)</f>
        <v>0</v>
      </c>
    </row>
    <row r="292" spans="1:17" ht="39.950000000000003" customHeight="1" x14ac:dyDescent="0.3">
      <c r="A292" s="4">
        <f t="shared" si="8"/>
        <v>291</v>
      </c>
      <c r="B292" s="4" t="s">
        <v>4721</v>
      </c>
      <c r="C292" s="4" t="s">
        <v>4722</v>
      </c>
      <c r="D292" s="4" t="s">
        <v>317</v>
      </c>
      <c r="E292" s="4" t="s">
        <v>318</v>
      </c>
      <c r="F292" s="4">
        <f t="shared" si="9"/>
        <v>1</v>
      </c>
      <c r="G292" s="4" t="s">
        <v>11697</v>
      </c>
      <c r="H292" s="4" t="str">
        <f>VLOOKUP(G292,관리용data!F:G,2,0)</f>
        <v>기재 어학 없음</v>
      </c>
      <c r="I292" s="4" t="s">
        <v>277</v>
      </c>
      <c r="J292" s="4" t="s">
        <v>277</v>
      </c>
      <c r="K292" s="4" t="s">
        <v>277</v>
      </c>
      <c r="L292" s="4" t="s">
        <v>277</v>
      </c>
      <c r="M292" s="4" t="s">
        <v>277</v>
      </c>
      <c r="N292" s="5"/>
      <c r="O292" s="4">
        <v>0</v>
      </c>
      <c r="P292" s="4"/>
      <c r="Q292" s="4">
        <f>IF(O292=1,IF(H292="TOEIC",VLOOKUP(VALUE(J292),관리용data!J:K,2,1),IF(H292="TOEFL(IBT)",VLOOKUP(VALUE(J292),관리용data!M:N,2,1),IF(H292="NEW TEPS",VLOOKUP(VALUE(J292),관리용data!P:Q,2,1),IF(H292="G-telp(Level 2)",VLOOKUP(VALUE(J292),관리용data!S:T,2,1),IF(H292="toeic speaking test",VLOOKUP(J292,관리용data!V:W,2,0),IF(H292="opic(영어)",VLOOKUP(J292,관리용data!Y:Z,2,0),0)))))),0)</f>
        <v>0</v>
      </c>
    </row>
    <row r="293" spans="1:17" ht="39.950000000000003" customHeight="1" x14ac:dyDescent="0.3">
      <c r="A293" s="4">
        <f t="shared" si="8"/>
        <v>292</v>
      </c>
      <c r="B293" s="4" t="s">
        <v>4730</v>
      </c>
      <c r="C293" s="4" t="s">
        <v>4731</v>
      </c>
      <c r="D293" s="4" t="s">
        <v>317</v>
      </c>
      <c r="E293" s="4" t="s">
        <v>318</v>
      </c>
      <c r="F293" s="4">
        <f t="shared" si="9"/>
        <v>1</v>
      </c>
      <c r="G293" s="4" t="s">
        <v>11697</v>
      </c>
      <c r="H293" s="4" t="str">
        <f>VLOOKUP(G293,관리용data!F:G,2,0)</f>
        <v>기재 어학 없음</v>
      </c>
      <c r="I293" s="4" t="s">
        <v>277</v>
      </c>
      <c r="J293" s="4" t="s">
        <v>277</v>
      </c>
      <c r="K293" s="4" t="s">
        <v>277</v>
      </c>
      <c r="L293" s="4" t="s">
        <v>277</v>
      </c>
      <c r="M293" s="4" t="s">
        <v>277</v>
      </c>
      <c r="N293" s="5"/>
      <c r="O293" s="4">
        <v>0</v>
      </c>
      <c r="P293" s="4"/>
      <c r="Q293" s="4">
        <f>IF(O293=1,IF(H293="TOEIC",VLOOKUP(VALUE(J293),관리용data!J:K,2,1),IF(H293="TOEFL(IBT)",VLOOKUP(VALUE(J293),관리용data!M:N,2,1),IF(H293="NEW TEPS",VLOOKUP(VALUE(J293),관리용data!P:Q,2,1),IF(H293="G-telp(Level 2)",VLOOKUP(VALUE(J293),관리용data!S:T,2,1),IF(H293="toeic speaking test",VLOOKUP(J293,관리용data!V:W,2,0),IF(H293="opic(영어)",VLOOKUP(J293,관리용data!Y:Z,2,0),0)))))),0)</f>
        <v>0</v>
      </c>
    </row>
    <row r="294" spans="1:17" ht="39.950000000000003" customHeight="1" x14ac:dyDescent="0.3">
      <c r="A294" s="4">
        <f t="shared" si="8"/>
        <v>293</v>
      </c>
      <c r="B294" s="4" t="s">
        <v>4827</v>
      </c>
      <c r="C294" s="4" t="s">
        <v>4828</v>
      </c>
      <c r="D294" s="4" t="s">
        <v>317</v>
      </c>
      <c r="E294" s="4" t="s">
        <v>318</v>
      </c>
      <c r="F294" s="4">
        <f t="shared" si="9"/>
        <v>1</v>
      </c>
      <c r="G294" s="4" t="s">
        <v>11697</v>
      </c>
      <c r="H294" s="4" t="str">
        <f>VLOOKUP(G294,관리용data!F:G,2,0)</f>
        <v>기재 어학 없음</v>
      </c>
      <c r="I294" s="4" t="s">
        <v>277</v>
      </c>
      <c r="J294" s="4" t="s">
        <v>277</v>
      </c>
      <c r="K294" s="4" t="s">
        <v>277</v>
      </c>
      <c r="L294" s="4" t="s">
        <v>277</v>
      </c>
      <c r="M294" s="4" t="s">
        <v>277</v>
      </c>
      <c r="N294" s="5"/>
      <c r="O294" s="4">
        <v>0</v>
      </c>
      <c r="P294" s="4"/>
      <c r="Q294" s="4">
        <f>IF(O294=1,IF(H294="TOEIC",VLOOKUP(VALUE(J294),관리용data!J:K,2,1),IF(H294="TOEFL(IBT)",VLOOKUP(VALUE(J294),관리용data!M:N,2,1),IF(H294="NEW TEPS",VLOOKUP(VALUE(J294),관리용data!P:Q,2,1),IF(H294="G-telp(Level 2)",VLOOKUP(VALUE(J294),관리용data!S:T,2,1),IF(H294="toeic speaking test",VLOOKUP(J294,관리용data!V:W,2,0),IF(H294="opic(영어)",VLOOKUP(J294,관리용data!Y:Z,2,0),0)))))),0)</f>
        <v>0</v>
      </c>
    </row>
    <row r="295" spans="1:17" ht="39.950000000000003" customHeight="1" x14ac:dyDescent="0.3">
      <c r="A295" s="4">
        <f t="shared" si="8"/>
        <v>294</v>
      </c>
      <c r="B295" s="4" t="s">
        <v>4848</v>
      </c>
      <c r="C295" s="4" t="s">
        <v>4849</v>
      </c>
      <c r="D295" s="4" t="s">
        <v>317</v>
      </c>
      <c r="E295" s="4" t="s">
        <v>318</v>
      </c>
      <c r="F295" s="4">
        <f t="shared" si="9"/>
        <v>1</v>
      </c>
      <c r="G295" s="4" t="s">
        <v>2266</v>
      </c>
      <c r="H295" s="4" t="str">
        <f>VLOOKUP(G295,관리용data!F:G,2,0)</f>
        <v>OPIc(영어)</v>
      </c>
      <c r="I295" s="4" t="s">
        <v>455</v>
      </c>
      <c r="J295" s="4" t="s">
        <v>455</v>
      </c>
      <c r="K295" s="4" t="s">
        <v>4854</v>
      </c>
      <c r="L295" s="34">
        <v>44310</v>
      </c>
      <c r="M295" s="4" t="s">
        <v>4855</v>
      </c>
      <c r="O295" s="4">
        <v>1</v>
      </c>
      <c r="P295" s="4"/>
      <c r="Q295" s="4">
        <f>IF(O295=1,IF(H295="TOEIC",VLOOKUP(VALUE(J295),관리용data!J:K,2,1),IF(H295="TOEFL(IBT)",VLOOKUP(VALUE(J295),관리용data!M:N,2,1),IF(H295="NEW TEPS",VLOOKUP(VALUE(J295),관리용data!P:Q,2,1),IF(H295="G-telp(Level 2)",VLOOKUP(VALUE(J295),관리용data!S:T,2,1),IF(H295="toeic speaking test",VLOOKUP(J295,관리용data!V:W,2,0),IF(H295="opic(영어)",VLOOKUP(J295,관리용data!Y:Z,2,0),0)))))),0)</f>
        <v>10</v>
      </c>
    </row>
    <row r="296" spans="1:17" ht="39.950000000000003" customHeight="1" x14ac:dyDescent="0.3">
      <c r="A296" s="4">
        <f t="shared" si="8"/>
        <v>295</v>
      </c>
      <c r="B296" s="4" t="s">
        <v>4871</v>
      </c>
      <c r="C296" s="4" t="s">
        <v>4872</v>
      </c>
      <c r="D296" s="4" t="s">
        <v>317</v>
      </c>
      <c r="E296" s="4" t="s">
        <v>318</v>
      </c>
      <c r="F296" s="4">
        <f t="shared" si="9"/>
        <v>1</v>
      </c>
      <c r="G296" s="4" t="s">
        <v>11697</v>
      </c>
      <c r="H296" s="4" t="str">
        <f>VLOOKUP(G296,관리용data!F:G,2,0)</f>
        <v>기재 어학 없음</v>
      </c>
      <c r="I296" s="4" t="s">
        <v>277</v>
      </c>
      <c r="J296" s="4" t="s">
        <v>277</v>
      </c>
      <c r="K296" s="4" t="s">
        <v>277</v>
      </c>
      <c r="L296" s="4" t="s">
        <v>277</v>
      </c>
      <c r="M296" s="4" t="s">
        <v>277</v>
      </c>
      <c r="N296" s="5"/>
      <c r="O296" s="4">
        <v>0</v>
      </c>
      <c r="P296" s="4"/>
      <c r="Q296" s="4">
        <f>IF(O296=1,IF(H296="TOEIC",VLOOKUP(VALUE(J296),관리용data!J:K,2,1),IF(H296="TOEFL(IBT)",VLOOKUP(VALUE(J296),관리용data!M:N,2,1),IF(H296="NEW TEPS",VLOOKUP(VALUE(J296),관리용data!P:Q,2,1),IF(H296="G-telp(Level 2)",VLOOKUP(VALUE(J296),관리용data!S:T,2,1),IF(H296="toeic speaking test",VLOOKUP(J296,관리용data!V:W,2,0),IF(H296="opic(영어)",VLOOKUP(J296,관리용data!Y:Z,2,0),0)))))),0)</f>
        <v>0</v>
      </c>
    </row>
    <row r="297" spans="1:17" ht="39.950000000000003" customHeight="1" x14ac:dyDescent="0.3">
      <c r="A297" s="4">
        <f t="shared" si="8"/>
        <v>296</v>
      </c>
      <c r="B297" s="4" t="s">
        <v>4879</v>
      </c>
      <c r="C297" s="4" t="s">
        <v>4880</v>
      </c>
      <c r="D297" s="4" t="s">
        <v>317</v>
      </c>
      <c r="E297" s="4" t="s">
        <v>318</v>
      </c>
      <c r="F297" s="4">
        <f t="shared" si="9"/>
        <v>1</v>
      </c>
      <c r="G297" s="4" t="s">
        <v>496</v>
      </c>
      <c r="H297" s="4" t="str">
        <f>VLOOKUP(G297,관리용data!F:G,2,0)</f>
        <v>OPIc(영어)</v>
      </c>
      <c r="I297" s="4" t="s">
        <v>777</v>
      </c>
      <c r="J297" s="4" t="s">
        <v>777</v>
      </c>
      <c r="K297" s="4" t="s">
        <v>4885</v>
      </c>
      <c r="L297" s="34">
        <v>45726</v>
      </c>
      <c r="M297" s="4" t="s">
        <v>4886</v>
      </c>
      <c r="O297" s="4">
        <v>1</v>
      </c>
      <c r="P297" s="4"/>
      <c r="Q297" s="4">
        <f>IF(O297=1,IF(H297="TOEIC",VLOOKUP(VALUE(J297),관리용data!J:K,2,1),IF(H297="TOEFL(IBT)",VLOOKUP(VALUE(J297),관리용data!M:N,2,1),IF(H297="NEW TEPS",VLOOKUP(VALUE(J297),관리용data!P:Q,2,1),IF(H297="G-telp(Level 2)",VLOOKUP(VALUE(J297),관리용data!S:T,2,1),IF(H297="toeic speaking test",VLOOKUP(J297,관리용data!V:W,2,0),IF(H297="opic(영어)",VLOOKUP(J297,관리용data!Y:Z,2,0),0)))))),0)</f>
        <v>2</v>
      </c>
    </row>
    <row r="298" spans="1:17" ht="39.950000000000003" customHeight="1" x14ac:dyDescent="0.3">
      <c r="A298" s="4">
        <f t="shared" si="8"/>
        <v>297</v>
      </c>
      <c r="B298" s="4" t="s">
        <v>4930</v>
      </c>
      <c r="C298" s="4" t="s">
        <v>4931</v>
      </c>
      <c r="D298" s="4" t="s">
        <v>317</v>
      </c>
      <c r="E298" s="4" t="s">
        <v>318</v>
      </c>
      <c r="F298" s="4">
        <f t="shared" si="9"/>
        <v>1</v>
      </c>
      <c r="G298" s="4" t="s">
        <v>496</v>
      </c>
      <c r="H298" s="4" t="str">
        <f>VLOOKUP(G298,관리용data!F:G,2,0)</f>
        <v>OPIc(영어)</v>
      </c>
      <c r="I298" s="4" t="s">
        <v>455</v>
      </c>
      <c r="J298" s="4" t="s">
        <v>455</v>
      </c>
      <c r="K298" s="4" t="s">
        <v>4078</v>
      </c>
      <c r="L298" s="34">
        <v>45837</v>
      </c>
      <c r="M298" s="4" t="s">
        <v>4945</v>
      </c>
      <c r="O298" s="4">
        <v>1</v>
      </c>
      <c r="P298" s="4"/>
      <c r="Q298" s="4">
        <f>IF(O298=1,IF(H298="TOEIC",VLOOKUP(VALUE(J298),관리용data!J:K,2,1),IF(H298="TOEFL(IBT)",VLOOKUP(VALUE(J298),관리용data!M:N,2,1),IF(H298="NEW TEPS",VLOOKUP(VALUE(J298),관리용data!P:Q,2,1),IF(H298="G-telp(Level 2)",VLOOKUP(VALUE(J298),관리용data!S:T,2,1),IF(H298="toeic speaking test",VLOOKUP(J298,관리용data!V:W,2,0),IF(H298="opic(영어)",VLOOKUP(J298,관리용data!Y:Z,2,0),0)))))),0)</f>
        <v>10</v>
      </c>
    </row>
    <row r="299" spans="1:17" ht="39.950000000000003" customHeight="1" x14ac:dyDescent="0.3">
      <c r="A299" s="4">
        <f t="shared" si="8"/>
        <v>298</v>
      </c>
      <c r="B299" s="4" t="s">
        <v>4947</v>
      </c>
      <c r="C299" s="4" t="s">
        <v>4948</v>
      </c>
      <c r="D299" s="4" t="s">
        <v>317</v>
      </c>
      <c r="E299" s="4" t="s">
        <v>318</v>
      </c>
      <c r="F299" s="4">
        <f t="shared" si="9"/>
        <v>1</v>
      </c>
      <c r="G299" s="4" t="s">
        <v>362</v>
      </c>
      <c r="H299" s="4" t="str">
        <f>VLOOKUP(G299,관리용data!F:G,2,0)</f>
        <v>Toeic Speaking test</v>
      </c>
      <c r="I299" s="4" t="s">
        <v>363</v>
      </c>
      <c r="J299" s="4" t="s">
        <v>363</v>
      </c>
      <c r="K299" s="4" t="s">
        <v>2936</v>
      </c>
      <c r="L299" s="34">
        <v>45675</v>
      </c>
      <c r="M299" s="4" t="s">
        <v>4953</v>
      </c>
      <c r="O299" s="4">
        <v>1</v>
      </c>
      <c r="P299" s="4"/>
      <c r="Q299" s="4">
        <f>IF(O299=1,IF(H299="TOEIC",VLOOKUP(VALUE(J299),관리용data!J:K,2,1),IF(H299="TOEFL(IBT)",VLOOKUP(VALUE(J299),관리용data!M:N,2,1),IF(H299="NEW TEPS",VLOOKUP(VALUE(J299),관리용data!P:Q,2,1),IF(H299="G-telp(Level 2)",VLOOKUP(VALUE(J299),관리용data!S:T,2,1),IF(H299="toeic speaking test",VLOOKUP(J299,관리용data!V:W,2,0),IF(H299="opic(영어)",VLOOKUP(J299,관리용data!Y:Z,2,0),0)))))),0)</f>
        <v>6</v>
      </c>
    </row>
    <row r="300" spans="1:17" ht="39.950000000000003" customHeight="1" x14ac:dyDescent="0.3">
      <c r="A300" s="4">
        <f t="shared" si="8"/>
        <v>299</v>
      </c>
      <c r="B300" s="4" t="s">
        <v>4956</v>
      </c>
      <c r="C300" s="4" t="s">
        <v>4957</v>
      </c>
      <c r="D300" s="4" t="s">
        <v>317</v>
      </c>
      <c r="E300" s="4" t="s">
        <v>318</v>
      </c>
      <c r="F300" s="4">
        <f t="shared" si="9"/>
        <v>1</v>
      </c>
      <c r="G300" s="4" t="s">
        <v>537</v>
      </c>
      <c r="H300" s="4" t="str">
        <f>VLOOKUP(G300,관리용data!F:G,2,0)</f>
        <v>TOEIC</v>
      </c>
      <c r="I300" s="4" t="s">
        <v>4962</v>
      </c>
      <c r="J300" s="4" t="s">
        <v>4962</v>
      </c>
      <c r="K300" s="4" t="s">
        <v>4193</v>
      </c>
      <c r="L300" s="34">
        <v>45249</v>
      </c>
      <c r="M300" s="4" t="s">
        <v>4963</v>
      </c>
      <c r="O300" s="4">
        <v>1</v>
      </c>
      <c r="P300" s="4"/>
      <c r="Q300" s="4">
        <f>IF(O300=1,IF(H300="TOEIC",VLOOKUP(VALUE(J300),관리용data!J:K,2,1),IF(H300="TOEFL(IBT)",VLOOKUP(VALUE(J300),관리용data!M:N,2,1),IF(H300="NEW TEPS",VLOOKUP(VALUE(J300),관리용data!P:Q,2,1),IF(H300="G-telp(Level 2)",VLOOKUP(VALUE(J300),관리용data!S:T,2,1),IF(H300="toeic speaking test",VLOOKUP(J300,관리용data!V:W,2,0),IF(H300="opic(영어)",VLOOKUP(J300,관리용data!Y:Z,2,0),0)))))),0)</f>
        <v>10</v>
      </c>
    </row>
    <row r="301" spans="1:17" ht="39.950000000000003" customHeight="1" x14ac:dyDescent="0.3">
      <c r="A301" s="4">
        <f t="shared" si="8"/>
        <v>300</v>
      </c>
      <c r="B301" s="4" t="s">
        <v>5015</v>
      </c>
      <c r="C301" s="4" t="s">
        <v>5016</v>
      </c>
      <c r="D301" s="4" t="s">
        <v>317</v>
      </c>
      <c r="E301" s="4" t="s">
        <v>318</v>
      </c>
      <c r="F301" s="4">
        <f t="shared" si="9"/>
        <v>1</v>
      </c>
      <c r="G301" s="4" t="s">
        <v>537</v>
      </c>
      <c r="H301" s="4" t="str">
        <f>VLOOKUP(G301,관리용data!F:G,2,0)</f>
        <v>TOEIC</v>
      </c>
      <c r="I301" s="4" t="s">
        <v>1812</v>
      </c>
      <c r="J301" s="4" t="s">
        <v>1812</v>
      </c>
      <c r="K301" s="4" t="s">
        <v>709</v>
      </c>
      <c r="L301" s="34">
        <v>45683</v>
      </c>
      <c r="M301" s="4" t="s">
        <v>5021</v>
      </c>
      <c r="O301" s="4">
        <v>1</v>
      </c>
      <c r="P301" s="4"/>
      <c r="Q301" s="4">
        <f>IF(O301=1,IF(H301="TOEIC",VLOOKUP(VALUE(J301),관리용data!J:K,2,1),IF(H301="TOEFL(IBT)",VLOOKUP(VALUE(J301),관리용data!M:N,2,1),IF(H301="NEW TEPS",VLOOKUP(VALUE(J301),관리용data!P:Q,2,1),IF(H301="G-telp(Level 2)",VLOOKUP(VALUE(J301),관리용data!S:T,2,1),IF(H301="toeic speaking test",VLOOKUP(J301,관리용data!V:W,2,0),IF(H301="opic(영어)",VLOOKUP(J301,관리용data!Y:Z,2,0),0)))))),0)</f>
        <v>10</v>
      </c>
    </row>
    <row r="302" spans="1:17" ht="39.950000000000003" customHeight="1" x14ac:dyDescent="0.3">
      <c r="A302" s="4">
        <f t="shared" si="8"/>
        <v>301</v>
      </c>
      <c r="B302" s="4" t="s">
        <v>5033</v>
      </c>
      <c r="C302" s="4" t="s">
        <v>5034</v>
      </c>
      <c r="D302" s="4" t="s">
        <v>317</v>
      </c>
      <c r="E302" s="4" t="s">
        <v>318</v>
      </c>
      <c r="F302" s="4">
        <f t="shared" si="9"/>
        <v>1</v>
      </c>
      <c r="G302" s="4" t="s">
        <v>286</v>
      </c>
      <c r="H302" s="4" t="str">
        <f>VLOOKUP(G302,관리용data!F:G,2,0)</f>
        <v>Toeic Speaking test</v>
      </c>
      <c r="I302" s="4" t="s">
        <v>2296</v>
      </c>
      <c r="J302" s="4" t="s">
        <v>2296</v>
      </c>
      <c r="K302" s="4" t="s">
        <v>5039</v>
      </c>
      <c r="L302" s="34">
        <v>44422</v>
      </c>
      <c r="M302" s="4" t="s">
        <v>5040</v>
      </c>
      <c r="O302" s="4">
        <v>1</v>
      </c>
      <c r="P302" s="4"/>
      <c r="Q302" s="4">
        <f>IF(O302=1,IF(H302="TOEIC",VLOOKUP(VALUE(J302),관리용data!J:K,2,1),IF(H302="TOEFL(IBT)",VLOOKUP(VALUE(J302),관리용data!M:N,2,1),IF(H302="NEW TEPS",VLOOKUP(VALUE(J302),관리용data!P:Q,2,1),IF(H302="G-telp(Level 2)",VLOOKUP(VALUE(J302),관리용data!S:T,2,1),IF(H302="toeic speaking test",VLOOKUP(J302,관리용data!V:W,2,0),IF(H302="opic(영어)",VLOOKUP(J302,관리용data!Y:Z,2,0),0)))))),0)</f>
        <v>2</v>
      </c>
    </row>
    <row r="303" spans="1:17" ht="39.950000000000003" customHeight="1" x14ac:dyDescent="0.3">
      <c r="A303" s="4">
        <f t="shared" si="8"/>
        <v>302</v>
      </c>
      <c r="B303" s="4" t="s">
        <v>5064</v>
      </c>
      <c r="C303" s="4" t="s">
        <v>5065</v>
      </c>
      <c r="D303" s="4" t="s">
        <v>317</v>
      </c>
      <c r="E303" s="4" t="s">
        <v>318</v>
      </c>
      <c r="F303" s="4">
        <f t="shared" si="9"/>
        <v>1</v>
      </c>
      <c r="G303" s="4" t="s">
        <v>537</v>
      </c>
      <c r="H303" s="4" t="str">
        <f>VLOOKUP(G303,관리용data!F:G,2,0)</f>
        <v>TOEIC</v>
      </c>
      <c r="I303" s="4" t="s">
        <v>5072</v>
      </c>
      <c r="J303" s="4" t="s">
        <v>5072</v>
      </c>
      <c r="K303" s="4" t="s">
        <v>1600</v>
      </c>
      <c r="L303" s="34">
        <v>45725</v>
      </c>
      <c r="M303" s="4" t="s">
        <v>5073</v>
      </c>
      <c r="O303" s="4">
        <v>1</v>
      </c>
      <c r="P303" s="4"/>
      <c r="Q303" s="4">
        <f>IF(O303=1,IF(H303="TOEIC",VLOOKUP(VALUE(J303),관리용data!J:K,2,1),IF(H303="TOEFL(IBT)",VLOOKUP(VALUE(J303),관리용data!M:N,2,1),IF(H303="NEW TEPS",VLOOKUP(VALUE(J303),관리용data!P:Q,2,1),IF(H303="G-telp(Level 2)",VLOOKUP(VALUE(J303),관리용data!S:T,2,1),IF(H303="toeic speaking test",VLOOKUP(J303,관리용data!V:W,2,0),IF(H303="opic(영어)",VLOOKUP(J303,관리용data!Y:Z,2,0),0)))))),0)</f>
        <v>10</v>
      </c>
    </row>
    <row r="304" spans="1:17" ht="39.950000000000003" customHeight="1" x14ac:dyDescent="0.3">
      <c r="A304" s="4">
        <f t="shared" si="8"/>
        <v>303</v>
      </c>
      <c r="B304" s="4" t="s">
        <v>5209</v>
      </c>
      <c r="C304" s="4" t="s">
        <v>5210</v>
      </c>
      <c r="D304" s="4" t="s">
        <v>317</v>
      </c>
      <c r="E304" s="4" t="s">
        <v>318</v>
      </c>
      <c r="F304" s="4">
        <f t="shared" si="9"/>
        <v>1</v>
      </c>
      <c r="G304" s="4" t="s">
        <v>11697</v>
      </c>
      <c r="H304" s="4" t="str">
        <f>VLOOKUP(G304,관리용data!F:G,2,0)</f>
        <v>기재 어학 없음</v>
      </c>
      <c r="I304" s="4" t="s">
        <v>277</v>
      </c>
      <c r="J304" s="4" t="s">
        <v>277</v>
      </c>
      <c r="K304" s="4" t="s">
        <v>277</v>
      </c>
      <c r="L304" s="4" t="s">
        <v>277</v>
      </c>
      <c r="M304" s="4" t="s">
        <v>277</v>
      </c>
      <c r="N304" s="5"/>
      <c r="O304" s="4">
        <v>0</v>
      </c>
      <c r="P304" s="4"/>
      <c r="Q304" s="4">
        <f>IF(O304=1,IF(H304="TOEIC",VLOOKUP(VALUE(J304),관리용data!J:K,2,1),IF(H304="TOEFL(IBT)",VLOOKUP(VALUE(J304),관리용data!M:N,2,1),IF(H304="NEW TEPS",VLOOKUP(VALUE(J304),관리용data!P:Q,2,1),IF(H304="G-telp(Level 2)",VLOOKUP(VALUE(J304),관리용data!S:T,2,1),IF(H304="toeic speaking test",VLOOKUP(J304,관리용data!V:W,2,0),IF(H304="opic(영어)",VLOOKUP(J304,관리용data!Y:Z,2,0),0)))))),0)</f>
        <v>0</v>
      </c>
    </row>
    <row r="305" spans="1:17" ht="39.950000000000003" customHeight="1" x14ac:dyDescent="0.3">
      <c r="A305" s="4">
        <f t="shared" si="8"/>
        <v>304</v>
      </c>
      <c r="B305" s="4" t="s">
        <v>5295</v>
      </c>
      <c r="C305" s="4" t="s">
        <v>5296</v>
      </c>
      <c r="D305" s="4" t="s">
        <v>317</v>
      </c>
      <c r="E305" s="4" t="s">
        <v>318</v>
      </c>
      <c r="F305" s="4">
        <f t="shared" si="9"/>
        <v>1</v>
      </c>
      <c r="G305" s="4" t="s">
        <v>362</v>
      </c>
      <c r="H305" s="4" t="str">
        <f>VLOOKUP(G305,관리용data!F:G,2,0)</f>
        <v>Toeic Speaking test</v>
      </c>
      <c r="I305" s="4" t="s">
        <v>363</v>
      </c>
      <c r="J305" s="4" t="s">
        <v>363</v>
      </c>
      <c r="K305" s="4" t="s">
        <v>709</v>
      </c>
      <c r="L305" s="34">
        <v>45683</v>
      </c>
      <c r="M305" s="4" t="s">
        <v>5301</v>
      </c>
      <c r="O305" s="4">
        <v>1</v>
      </c>
      <c r="P305" s="4"/>
      <c r="Q305" s="4">
        <f>IF(O305=1,IF(H305="TOEIC",VLOOKUP(VALUE(J305),관리용data!J:K,2,1),IF(H305="TOEFL(IBT)",VLOOKUP(VALUE(J305),관리용data!M:N,2,1),IF(H305="NEW TEPS",VLOOKUP(VALUE(J305),관리용data!P:Q,2,1),IF(H305="G-telp(Level 2)",VLOOKUP(VALUE(J305),관리용data!S:T,2,1),IF(H305="toeic speaking test",VLOOKUP(J305,관리용data!V:W,2,0),IF(H305="opic(영어)",VLOOKUP(J305,관리용data!Y:Z,2,0),0)))))),0)</f>
        <v>6</v>
      </c>
    </row>
    <row r="306" spans="1:17" ht="39.950000000000003" customHeight="1" x14ac:dyDescent="0.3">
      <c r="A306" s="4">
        <f t="shared" si="8"/>
        <v>305</v>
      </c>
      <c r="B306" s="4" t="s">
        <v>5347</v>
      </c>
      <c r="C306" s="4" t="s">
        <v>5348</v>
      </c>
      <c r="D306" s="4" t="s">
        <v>317</v>
      </c>
      <c r="E306" s="4" t="s">
        <v>318</v>
      </c>
      <c r="F306" s="4">
        <f t="shared" si="9"/>
        <v>1</v>
      </c>
      <c r="G306" s="4" t="s">
        <v>537</v>
      </c>
      <c r="H306" s="4" t="str">
        <f>VLOOKUP(G306,관리용data!F:G,2,0)</f>
        <v>TOEIC</v>
      </c>
      <c r="I306" s="4" t="s">
        <v>2627</v>
      </c>
      <c r="J306" s="4" t="s">
        <v>2627</v>
      </c>
      <c r="K306" s="4" t="s">
        <v>1310</v>
      </c>
      <c r="L306" s="34">
        <v>45165</v>
      </c>
      <c r="M306" s="4" t="s">
        <v>5355</v>
      </c>
      <c r="O306" s="4">
        <v>0</v>
      </c>
      <c r="P306" s="4" t="s">
        <v>11699</v>
      </c>
      <c r="Q306" s="4">
        <f>IF(O306=1,IF(H306="TOEIC",VLOOKUP(VALUE(J306),관리용data!J:K,2,1),IF(H306="TOEFL(IBT)",VLOOKUP(VALUE(J306),관리용data!M:N,2,1),IF(H306="NEW TEPS",VLOOKUP(VALUE(J306),관리용data!P:Q,2,1),IF(H306="G-telp(Level 2)",VLOOKUP(VALUE(J306),관리용data!S:T,2,1),IF(H306="toeic speaking test",VLOOKUP(J306,관리용data!V:W,2,0),IF(H306="opic(영어)",VLOOKUP(J306,관리용data!Y:Z,2,0),0)))))),0)</f>
        <v>0</v>
      </c>
    </row>
    <row r="307" spans="1:17" ht="39.950000000000003" customHeight="1" x14ac:dyDescent="0.3">
      <c r="A307" s="4">
        <f t="shared" si="8"/>
        <v>306</v>
      </c>
      <c r="B307" s="4" t="s">
        <v>5434</v>
      </c>
      <c r="C307" s="4" t="s">
        <v>1244</v>
      </c>
      <c r="D307" s="4" t="s">
        <v>317</v>
      </c>
      <c r="E307" s="4" t="s">
        <v>318</v>
      </c>
      <c r="F307" s="4">
        <f t="shared" si="9"/>
        <v>1</v>
      </c>
      <c r="G307" s="4" t="s">
        <v>797</v>
      </c>
      <c r="H307" s="4" t="str">
        <f>VLOOKUP(G307,관리용data!F:G,2,0)</f>
        <v>TOEIC</v>
      </c>
      <c r="I307" s="4" t="s">
        <v>5449</v>
      </c>
      <c r="J307" s="4" t="s">
        <v>5449</v>
      </c>
      <c r="K307" s="4" t="s">
        <v>5450</v>
      </c>
      <c r="L307" s="34">
        <v>44437</v>
      </c>
      <c r="M307" s="4" t="s">
        <v>5451</v>
      </c>
      <c r="O307" s="4">
        <v>1</v>
      </c>
      <c r="P307" s="4"/>
      <c r="Q307" s="4">
        <f>IF(O307=1,IF(H307="TOEIC",VLOOKUP(VALUE(J307),관리용data!J:K,2,1),IF(H307="TOEFL(IBT)",VLOOKUP(VALUE(J307),관리용data!M:N,2,1),IF(H307="NEW TEPS",VLOOKUP(VALUE(J307),관리용data!P:Q,2,1),IF(H307="G-telp(Level 2)",VLOOKUP(VALUE(J307),관리용data!S:T,2,1),IF(H307="toeic speaking test",VLOOKUP(J307,관리용data!V:W,2,0),IF(H307="opic(영어)",VLOOKUP(J307,관리용data!Y:Z,2,0),0)))))),0)</f>
        <v>10</v>
      </c>
    </row>
    <row r="308" spans="1:17" ht="39.950000000000003" customHeight="1" x14ac:dyDescent="0.3">
      <c r="A308" s="4">
        <f t="shared" si="8"/>
        <v>307</v>
      </c>
      <c r="B308" s="4" t="s">
        <v>5496</v>
      </c>
      <c r="C308" s="4" t="s">
        <v>5497</v>
      </c>
      <c r="D308" s="4" t="s">
        <v>317</v>
      </c>
      <c r="E308" s="4" t="s">
        <v>318</v>
      </c>
      <c r="F308" s="4">
        <f t="shared" si="9"/>
        <v>1</v>
      </c>
      <c r="G308" s="4" t="s">
        <v>2266</v>
      </c>
      <c r="H308" s="4" t="str">
        <f>VLOOKUP(G308,관리용data!F:G,2,0)</f>
        <v>OPIc(영어)</v>
      </c>
      <c r="I308" s="4" t="s">
        <v>455</v>
      </c>
      <c r="J308" s="4" t="s">
        <v>455</v>
      </c>
      <c r="K308" s="4" t="s">
        <v>5158</v>
      </c>
      <c r="L308" s="34">
        <v>44552</v>
      </c>
      <c r="M308" s="4" t="s">
        <v>5501</v>
      </c>
      <c r="O308" s="4">
        <v>1</v>
      </c>
      <c r="P308" s="4"/>
      <c r="Q308" s="4">
        <f>IF(O308=1,IF(H308="TOEIC",VLOOKUP(VALUE(J308),관리용data!J:K,2,1),IF(H308="TOEFL(IBT)",VLOOKUP(VALUE(J308),관리용data!M:N,2,1),IF(H308="NEW TEPS",VLOOKUP(VALUE(J308),관리용data!P:Q,2,1),IF(H308="G-telp(Level 2)",VLOOKUP(VALUE(J308),관리용data!S:T,2,1),IF(H308="toeic speaking test",VLOOKUP(J308,관리용data!V:W,2,0),IF(H308="opic(영어)",VLOOKUP(J308,관리용data!Y:Z,2,0),0)))))),0)</f>
        <v>10</v>
      </c>
    </row>
    <row r="309" spans="1:17" ht="39.950000000000003" customHeight="1" x14ac:dyDescent="0.3">
      <c r="A309" s="4">
        <f t="shared" si="8"/>
        <v>308</v>
      </c>
      <c r="B309" s="4" t="s">
        <v>5553</v>
      </c>
      <c r="C309" s="4" t="s">
        <v>5554</v>
      </c>
      <c r="D309" s="4" t="s">
        <v>317</v>
      </c>
      <c r="E309" s="4" t="s">
        <v>318</v>
      </c>
      <c r="F309" s="4">
        <f t="shared" si="9"/>
        <v>1</v>
      </c>
      <c r="G309" s="4" t="s">
        <v>11697</v>
      </c>
      <c r="H309" s="4" t="str">
        <f>VLOOKUP(G309,관리용data!F:G,2,0)</f>
        <v>기재 어학 없음</v>
      </c>
      <c r="I309" s="4" t="s">
        <v>277</v>
      </c>
      <c r="J309" s="4" t="s">
        <v>277</v>
      </c>
      <c r="K309" s="4" t="s">
        <v>277</v>
      </c>
      <c r="L309" s="4" t="s">
        <v>277</v>
      </c>
      <c r="M309" s="4" t="s">
        <v>277</v>
      </c>
      <c r="N309" s="5"/>
      <c r="O309" s="4">
        <v>0</v>
      </c>
      <c r="P309" s="4"/>
      <c r="Q309" s="4">
        <f>IF(O309=1,IF(H309="TOEIC",VLOOKUP(VALUE(J309),관리용data!J:K,2,1),IF(H309="TOEFL(IBT)",VLOOKUP(VALUE(J309),관리용data!M:N,2,1),IF(H309="NEW TEPS",VLOOKUP(VALUE(J309),관리용data!P:Q,2,1),IF(H309="G-telp(Level 2)",VLOOKUP(VALUE(J309),관리용data!S:T,2,1),IF(H309="toeic speaking test",VLOOKUP(J309,관리용data!V:W,2,0),IF(H309="opic(영어)",VLOOKUP(J309,관리용data!Y:Z,2,0),0)))))),0)</f>
        <v>0</v>
      </c>
    </row>
    <row r="310" spans="1:17" ht="39.950000000000003" customHeight="1" x14ac:dyDescent="0.3">
      <c r="A310" s="4">
        <f t="shared" si="8"/>
        <v>309</v>
      </c>
      <c r="B310" s="4" t="s">
        <v>5591</v>
      </c>
      <c r="C310" s="4" t="s">
        <v>5592</v>
      </c>
      <c r="D310" s="4" t="s">
        <v>317</v>
      </c>
      <c r="E310" s="4" t="s">
        <v>318</v>
      </c>
      <c r="F310" s="4">
        <f t="shared" si="9"/>
        <v>1</v>
      </c>
      <c r="G310" s="4" t="s">
        <v>537</v>
      </c>
      <c r="H310" s="4" t="str">
        <f>VLOOKUP(G310,관리용data!F:G,2,0)</f>
        <v>TOEIC</v>
      </c>
      <c r="I310" s="4" t="s">
        <v>4150</v>
      </c>
      <c r="J310" s="4" t="s">
        <v>4150</v>
      </c>
      <c r="K310" s="4" t="s">
        <v>610</v>
      </c>
      <c r="L310" s="34">
        <v>45542</v>
      </c>
      <c r="M310" s="4" t="s">
        <v>5601</v>
      </c>
      <c r="O310" s="4">
        <v>1</v>
      </c>
      <c r="P310" s="4"/>
      <c r="Q310" s="4">
        <f>IF(O310=1,IF(H310="TOEIC",VLOOKUP(VALUE(J310),관리용data!J:K,2,1),IF(H310="TOEFL(IBT)",VLOOKUP(VALUE(J310),관리용data!M:N,2,1),IF(H310="NEW TEPS",VLOOKUP(VALUE(J310),관리용data!P:Q,2,1),IF(H310="G-telp(Level 2)",VLOOKUP(VALUE(J310),관리용data!S:T,2,1),IF(H310="toeic speaking test",VLOOKUP(J310,관리용data!V:W,2,0),IF(H310="opic(영어)",VLOOKUP(J310,관리용data!Y:Z,2,0),0)))))),0)</f>
        <v>8</v>
      </c>
    </row>
    <row r="311" spans="1:17" ht="39.950000000000003" customHeight="1" x14ac:dyDescent="0.3">
      <c r="A311" s="4">
        <f t="shared" si="8"/>
        <v>310</v>
      </c>
      <c r="B311" s="4" t="s">
        <v>5679</v>
      </c>
      <c r="C311" s="4" t="s">
        <v>5680</v>
      </c>
      <c r="D311" s="4" t="s">
        <v>317</v>
      </c>
      <c r="E311" s="4" t="s">
        <v>318</v>
      </c>
      <c r="F311" s="4">
        <f t="shared" si="9"/>
        <v>1</v>
      </c>
      <c r="G311" s="4" t="s">
        <v>537</v>
      </c>
      <c r="H311" s="4" t="str">
        <f>VLOOKUP(G311,관리용data!F:G,2,0)</f>
        <v>TOEIC</v>
      </c>
      <c r="I311" s="4" t="s">
        <v>5685</v>
      </c>
      <c r="J311" s="4" t="s">
        <v>5685</v>
      </c>
      <c r="K311" s="4" t="s">
        <v>1966</v>
      </c>
      <c r="L311" s="34">
        <v>45382</v>
      </c>
      <c r="M311" s="4" t="s">
        <v>5686</v>
      </c>
      <c r="O311" s="4">
        <v>1</v>
      </c>
      <c r="P311" s="4"/>
      <c r="Q311" s="4">
        <f>IF(O311=1,IF(H311="TOEIC",VLOOKUP(VALUE(J311),관리용data!J:K,2,1),IF(H311="TOEFL(IBT)",VLOOKUP(VALUE(J311),관리용data!M:N,2,1),IF(H311="NEW TEPS",VLOOKUP(VALUE(J311),관리용data!P:Q,2,1),IF(H311="G-telp(Level 2)",VLOOKUP(VALUE(J311),관리용data!S:T,2,1),IF(H311="toeic speaking test",VLOOKUP(J311,관리용data!V:W,2,0),IF(H311="opic(영어)",VLOOKUP(J311,관리용data!Y:Z,2,0),0)))))),0)</f>
        <v>10</v>
      </c>
    </row>
    <row r="312" spans="1:17" ht="39.950000000000003" customHeight="1" x14ac:dyDescent="0.3">
      <c r="A312" s="4">
        <f t="shared" si="8"/>
        <v>311</v>
      </c>
      <c r="B312" s="4" t="s">
        <v>5699</v>
      </c>
      <c r="C312" s="4" t="s">
        <v>5700</v>
      </c>
      <c r="D312" s="4" t="s">
        <v>317</v>
      </c>
      <c r="E312" s="4" t="s">
        <v>318</v>
      </c>
      <c r="F312" s="4">
        <f t="shared" si="9"/>
        <v>1</v>
      </c>
      <c r="G312" s="4" t="s">
        <v>11697</v>
      </c>
      <c r="H312" s="4" t="str">
        <f>VLOOKUP(G312,관리용data!F:G,2,0)</f>
        <v>기재 어학 없음</v>
      </c>
      <c r="I312" s="4" t="s">
        <v>277</v>
      </c>
      <c r="J312" s="4" t="s">
        <v>277</v>
      </c>
      <c r="K312" s="4" t="s">
        <v>277</v>
      </c>
      <c r="L312" s="4" t="s">
        <v>277</v>
      </c>
      <c r="M312" s="4" t="s">
        <v>277</v>
      </c>
      <c r="N312" s="5"/>
      <c r="O312" s="4">
        <v>0</v>
      </c>
      <c r="P312" s="4"/>
      <c r="Q312" s="4">
        <f>IF(O312=1,IF(H312="TOEIC",VLOOKUP(VALUE(J312),관리용data!J:K,2,1),IF(H312="TOEFL(IBT)",VLOOKUP(VALUE(J312),관리용data!M:N,2,1),IF(H312="NEW TEPS",VLOOKUP(VALUE(J312),관리용data!P:Q,2,1),IF(H312="G-telp(Level 2)",VLOOKUP(VALUE(J312),관리용data!S:T,2,1),IF(H312="toeic speaking test",VLOOKUP(J312,관리용data!V:W,2,0),IF(H312="opic(영어)",VLOOKUP(J312,관리용data!Y:Z,2,0),0)))))),0)</f>
        <v>0</v>
      </c>
    </row>
    <row r="313" spans="1:17" ht="39.950000000000003" customHeight="1" x14ac:dyDescent="0.3">
      <c r="A313" s="4">
        <f t="shared" si="8"/>
        <v>312</v>
      </c>
      <c r="B313" s="4" t="s">
        <v>5855</v>
      </c>
      <c r="C313" s="4" t="s">
        <v>5856</v>
      </c>
      <c r="D313" s="4" t="s">
        <v>317</v>
      </c>
      <c r="E313" s="4" t="s">
        <v>318</v>
      </c>
      <c r="F313" s="4">
        <f t="shared" si="9"/>
        <v>1</v>
      </c>
      <c r="G313" s="4" t="s">
        <v>797</v>
      </c>
      <c r="H313" s="4" t="str">
        <f>VLOOKUP(G313,관리용data!F:G,2,0)</f>
        <v>TOEIC</v>
      </c>
      <c r="I313" s="4" t="s">
        <v>4150</v>
      </c>
      <c r="J313" s="4" t="s">
        <v>4150</v>
      </c>
      <c r="K313" s="4" t="s">
        <v>4105</v>
      </c>
      <c r="L313" s="34">
        <v>45124</v>
      </c>
      <c r="M313" s="4" t="s">
        <v>5862</v>
      </c>
      <c r="O313" s="4">
        <v>1</v>
      </c>
      <c r="P313" s="4"/>
      <c r="Q313" s="4">
        <f>IF(O313=1,IF(H313="TOEIC",VLOOKUP(VALUE(J313),관리용data!J:K,2,1),IF(H313="TOEFL(IBT)",VLOOKUP(VALUE(J313),관리용data!M:N,2,1),IF(H313="NEW TEPS",VLOOKUP(VALUE(J313),관리용data!P:Q,2,1),IF(H313="G-telp(Level 2)",VLOOKUP(VALUE(J313),관리용data!S:T,2,1),IF(H313="toeic speaking test",VLOOKUP(J313,관리용data!V:W,2,0),IF(H313="opic(영어)",VLOOKUP(J313,관리용data!Y:Z,2,0),0)))))),0)</f>
        <v>8</v>
      </c>
    </row>
    <row r="314" spans="1:17" ht="39.950000000000003" customHeight="1" x14ac:dyDescent="0.3">
      <c r="A314" s="4">
        <f t="shared" si="8"/>
        <v>313</v>
      </c>
      <c r="B314" s="4" t="s">
        <v>5864</v>
      </c>
      <c r="C314" s="4" t="s">
        <v>5865</v>
      </c>
      <c r="D314" s="4" t="s">
        <v>317</v>
      </c>
      <c r="E314" s="4" t="s">
        <v>318</v>
      </c>
      <c r="F314" s="4">
        <f t="shared" si="9"/>
        <v>1</v>
      </c>
      <c r="G314" s="4" t="s">
        <v>496</v>
      </c>
      <c r="H314" s="4" t="str">
        <f>VLOOKUP(G314,관리용data!F:G,2,0)</f>
        <v>OPIc(영어)</v>
      </c>
      <c r="I314" s="4" t="s">
        <v>1497</v>
      </c>
      <c r="J314" s="4" t="s">
        <v>1497</v>
      </c>
      <c r="K314" s="4" t="s">
        <v>2349</v>
      </c>
      <c r="L314" s="34">
        <v>45529</v>
      </c>
      <c r="M314" s="4" t="s">
        <v>5870</v>
      </c>
      <c r="O314" s="4">
        <v>1</v>
      </c>
      <c r="P314" s="4"/>
      <c r="Q314" s="4">
        <f>IF(O314=1,IF(H314="TOEIC",VLOOKUP(VALUE(J314),관리용data!J:K,2,1),IF(H314="TOEFL(IBT)",VLOOKUP(VALUE(J314),관리용data!M:N,2,1),IF(H314="NEW TEPS",VLOOKUP(VALUE(J314),관리용data!P:Q,2,1),IF(H314="G-telp(Level 2)",VLOOKUP(VALUE(J314),관리용data!S:T,2,1),IF(H314="toeic speaking test",VLOOKUP(J314,관리용data!V:W,2,0),IF(H314="opic(영어)",VLOOKUP(J314,관리용data!Y:Z,2,0),0)))))),0)</f>
        <v>6</v>
      </c>
    </row>
    <row r="315" spans="1:17" ht="39.950000000000003" customHeight="1" x14ac:dyDescent="0.3">
      <c r="A315" s="4">
        <f t="shared" si="8"/>
        <v>314</v>
      </c>
      <c r="B315" s="4" t="s">
        <v>5875</v>
      </c>
      <c r="C315" s="4" t="s">
        <v>5876</v>
      </c>
      <c r="D315" s="4" t="s">
        <v>317</v>
      </c>
      <c r="E315" s="4" t="s">
        <v>318</v>
      </c>
      <c r="F315" s="4">
        <f t="shared" si="9"/>
        <v>1</v>
      </c>
      <c r="G315" s="4" t="s">
        <v>797</v>
      </c>
      <c r="H315" s="4" t="str">
        <f>VLOOKUP(G315,관리용data!F:G,2,0)</f>
        <v>TOEIC</v>
      </c>
      <c r="I315" s="4" t="s">
        <v>798</v>
      </c>
      <c r="J315" s="4" t="s">
        <v>798</v>
      </c>
      <c r="K315" s="4" t="s">
        <v>1881</v>
      </c>
      <c r="L315" s="34">
        <v>45046</v>
      </c>
      <c r="M315" s="4" t="s">
        <v>5882</v>
      </c>
      <c r="O315" s="4">
        <v>1</v>
      </c>
      <c r="P315" s="4"/>
      <c r="Q315" s="4">
        <f>IF(O315=1,IF(H315="TOEIC",VLOOKUP(VALUE(J315),관리용data!J:K,2,1),IF(H315="TOEFL(IBT)",VLOOKUP(VALUE(J315),관리용data!M:N,2,1),IF(H315="NEW TEPS",VLOOKUP(VALUE(J315),관리용data!P:Q,2,1),IF(H315="G-telp(Level 2)",VLOOKUP(VALUE(J315),관리용data!S:T,2,1),IF(H315="toeic speaking test",VLOOKUP(J315,관리용data!V:W,2,0),IF(H315="opic(영어)",VLOOKUP(J315,관리용data!Y:Z,2,0),0)))))),0)</f>
        <v>8</v>
      </c>
    </row>
    <row r="316" spans="1:17" ht="39.950000000000003" customHeight="1" x14ac:dyDescent="0.3">
      <c r="A316" s="4">
        <f t="shared" si="8"/>
        <v>315</v>
      </c>
      <c r="B316" s="4" t="s">
        <v>5886</v>
      </c>
      <c r="C316" s="4" t="s">
        <v>5887</v>
      </c>
      <c r="D316" s="4" t="s">
        <v>317</v>
      </c>
      <c r="E316" s="4" t="s">
        <v>318</v>
      </c>
      <c r="F316" s="4">
        <f t="shared" si="9"/>
        <v>1</v>
      </c>
      <c r="G316" s="4" t="s">
        <v>496</v>
      </c>
      <c r="H316" s="4" t="str">
        <f>VLOOKUP(G316,관리용data!F:G,2,0)</f>
        <v>OPIc(영어)</v>
      </c>
      <c r="I316" s="4" t="s">
        <v>455</v>
      </c>
      <c r="J316" s="4" t="s">
        <v>455</v>
      </c>
      <c r="K316" s="4" t="s">
        <v>5892</v>
      </c>
      <c r="L316" s="34">
        <v>44808</v>
      </c>
      <c r="M316" s="4" t="s">
        <v>5893</v>
      </c>
      <c r="O316" s="4">
        <v>0</v>
      </c>
      <c r="P316" s="4" t="s">
        <v>11699</v>
      </c>
      <c r="Q316" s="4">
        <f>IF(O316=1,IF(H316="TOEIC",VLOOKUP(VALUE(J316),관리용data!J:K,2,1),IF(H316="TOEFL(IBT)",VLOOKUP(VALUE(J316),관리용data!M:N,2,1),IF(H316="NEW TEPS",VLOOKUP(VALUE(J316),관리용data!P:Q,2,1),IF(H316="G-telp(Level 2)",VLOOKUP(VALUE(J316),관리용data!S:T,2,1),IF(H316="toeic speaking test",VLOOKUP(J316,관리용data!V:W,2,0),IF(H316="opic(영어)",VLOOKUP(J316,관리용data!Y:Z,2,0),0)))))),0)</f>
        <v>0</v>
      </c>
    </row>
    <row r="317" spans="1:17" ht="39.950000000000003" customHeight="1" x14ac:dyDescent="0.3">
      <c r="A317" s="4">
        <f t="shared" si="8"/>
        <v>316</v>
      </c>
      <c r="B317" s="4" t="s">
        <v>5897</v>
      </c>
      <c r="C317" s="4" t="s">
        <v>5898</v>
      </c>
      <c r="D317" s="4" t="s">
        <v>317</v>
      </c>
      <c r="E317" s="4" t="s">
        <v>318</v>
      </c>
      <c r="F317" s="4">
        <f t="shared" si="9"/>
        <v>1</v>
      </c>
      <c r="G317" s="4" t="s">
        <v>496</v>
      </c>
      <c r="H317" s="4" t="str">
        <f>VLOOKUP(G317,관리용data!F:G,2,0)</f>
        <v>OPIc(영어)</v>
      </c>
      <c r="I317" s="4" t="s">
        <v>455</v>
      </c>
      <c r="J317" s="4" t="s">
        <v>455</v>
      </c>
      <c r="K317" s="4" t="s">
        <v>5925</v>
      </c>
      <c r="L317" s="34">
        <v>45286</v>
      </c>
      <c r="M317" s="4" t="s">
        <v>5926</v>
      </c>
      <c r="O317" s="4">
        <v>1</v>
      </c>
      <c r="P317" s="4"/>
      <c r="Q317" s="4">
        <f>IF(O317=1,IF(H317="TOEIC",VLOOKUP(VALUE(J317),관리용data!J:K,2,1),IF(H317="TOEFL(IBT)",VLOOKUP(VALUE(J317),관리용data!M:N,2,1),IF(H317="NEW TEPS",VLOOKUP(VALUE(J317),관리용data!P:Q,2,1),IF(H317="G-telp(Level 2)",VLOOKUP(VALUE(J317),관리용data!S:T,2,1),IF(H317="toeic speaking test",VLOOKUP(J317,관리용data!V:W,2,0),IF(H317="opic(영어)",VLOOKUP(J317,관리용data!Y:Z,2,0),0)))))),0)</f>
        <v>10</v>
      </c>
    </row>
    <row r="318" spans="1:17" ht="39.950000000000003" customHeight="1" x14ac:dyDescent="0.3">
      <c r="A318" s="4">
        <f t="shared" si="8"/>
        <v>317</v>
      </c>
      <c r="B318" s="4" t="s">
        <v>5936</v>
      </c>
      <c r="C318" s="4" t="s">
        <v>5937</v>
      </c>
      <c r="D318" s="4" t="s">
        <v>317</v>
      </c>
      <c r="E318" s="4" t="s">
        <v>318</v>
      </c>
      <c r="F318" s="4">
        <f t="shared" si="9"/>
        <v>1</v>
      </c>
      <c r="G318" s="4" t="s">
        <v>11697</v>
      </c>
      <c r="H318" s="4" t="str">
        <f>VLOOKUP(G318,관리용data!F:G,2,0)</f>
        <v>기재 어학 없음</v>
      </c>
      <c r="I318" s="4" t="s">
        <v>277</v>
      </c>
      <c r="J318" s="4" t="s">
        <v>277</v>
      </c>
      <c r="K318" s="4" t="s">
        <v>277</v>
      </c>
      <c r="L318" s="4" t="s">
        <v>277</v>
      </c>
      <c r="M318" s="4" t="s">
        <v>277</v>
      </c>
      <c r="N318" s="5"/>
      <c r="O318" s="4">
        <v>0</v>
      </c>
      <c r="P318" s="4"/>
      <c r="Q318" s="4">
        <f>IF(O318=1,IF(H318="TOEIC",VLOOKUP(VALUE(J318),관리용data!J:K,2,1),IF(H318="TOEFL(IBT)",VLOOKUP(VALUE(J318),관리용data!M:N,2,1),IF(H318="NEW TEPS",VLOOKUP(VALUE(J318),관리용data!P:Q,2,1),IF(H318="G-telp(Level 2)",VLOOKUP(VALUE(J318),관리용data!S:T,2,1),IF(H318="toeic speaking test",VLOOKUP(J318,관리용data!V:W,2,0),IF(H318="opic(영어)",VLOOKUP(J318,관리용data!Y:Z,2,0),0)))))),0)</f>
        <v>0</v>
      </c>
    </row>
    <row r="319" spans="1:17" ht="39.950000000000003" customHeight="1" x14ac:dyDescent="0.3">
      <c r="A319" s="4">
        <f t="shared" si="8"/>
        <v>318</v>
      </c>
      <c r="B319" s="4" t="s">
        <v>5945</v>
      </c>
      <c r="C319" s="4" t="s">
        <v>5946</v>
      </c>
      <c r="D319" s="4" t="s">
        <v>317</v>
      </c>
      <c r="E319" s="4" t="s">
        <v>318</v>
      </c>
      <c r="F319" s="4">
        <f t="shared" si="9"/>
        <v>1</v>
      </c>
      <c r="G319" s="4" t="s">
        <v>11697</v>
      </c>
      <c r="H319" s="4" t="str">
        <f>VLOOKUP(G319,관리용data!F:G,2,0)</f>
        <v>기재 어학 없음</v>
      </c>
      <c r="I319" s="4" t="s">
        <v>277</v>
      </c>
      <c r="J319" s="4" t="s">
        <v>277</v>
      </c>
      <c r="K319" s="4" t="s">
        <v>277</v>
      </c>
      <c r="L319" s="4" t="s">
        <v>277</v>
      </c>
      <c r="M319" s="4" t="s">
        <v>277</v>
      </c>
      <c r="N319" s="5"/>
      <c r="O319" s="4">
        <v>0</v>
      </c>
      <c r="P319" s="4"/>
      <c r="Q319" s="4">
        <f>IF(O319=1,IF(H319="TOEIC",VLOOKUP(VALUE(J319),관리용data!J:K,2,1),IF(H319="TOEFL(IBT)",VLOOKUP(VALUE(J319),관리용data!M:N,2,1),IF(H319="NEW TEPS",VLOOKUP(VALUE(J319),관리용data!P:Q,2,1),IF(H319="G-telp(Level 2)",VLOOKUP(VALUE(J319),관리용data!S:T,2,1),IF(H319="toeic speaking test",VLOOKUP(J319,관리용data!V:W,2,0),IF(H319="opic(영어)",VLOOKUP(J319,관리용data!Y:Z,2,0),0)))))),0)</f>
        <v>0</v>
      </c>
    </row>
    <row r="320" spans="1:17" ht="39.950000000000003" customHeight="1" x14ac:dyDescent="0.3">
      <c r="A320" s="4">
        <f t="shared" si="8"/>
        <v>319</v>
      </c>
      <c r="B320" s="4" t="s">
        <v>5955</v>
      </c>
      <c r="C320" s="4" t="s">
        <v>5956</v>
      </c>
      <c r="D320" s="4" t="s">
        <v>317</v>
      </c>
      <c r="E320" s="4" t="s">
        <v>318</v>
      </c>
      <c r="F320" s="4">
        <f t="shared" si="9"/>
        <v>1</v>
      </c>
      <c r="G320" s="4" t="s">
        <v>1004</v>
      </c>
      <c r="H320" s="4" t="str">
        <f>VLOOKUP(G320,관리용data!F:G,2,0)</f>
        <v>심사불요</v>
      </c>
      <c r="I320" s="4" t="s">
        <v>5961</v>
      </c>
      <c r="J320" s="4" t="s">
        <v>5961</v>
      </c>
      <c r="K320" s="4" t="s">
        <v>539</v>
      </c>
      <c r="L320" s="34">
        <v>45669</v>
      </c>
      <c r="M320" s="4" t="s">
        <v>5962</v>
      </c>
      <c r="N320" s="5"/>
      <c r="O320" s="4">
        <v>0</v>
      </c>
      <c r="P320" s="4"/>
      <c r="Q320" s="4">
        <f>IF(O320=1,IF(H320="TOEIC",VLOOKUP(VALUE(J320),관리용data!J:K,2,1),IF(H320="TOEFL(IBT)",VLOOKUP(VALUE(J320),관리용data!M:N,2,1),IF(H320="NEW TEPS",VLOOKUP(VALUE(J320),관리용data!P:Q,2,1),IF(H320="G-telp(Level 2)",VLOOKUP(VALUE(J320),관리용data!S:T,2,1),IF(H320="toeic speaking test",VLOOKUP(J320,관리용data!V:W,2,0),IF(H320="opic(영어)",VLOOKUP(J320,관리용data!Y:Z,2,0),0)))))),0)</f>
        <v>0</v>
      </c>
    </row>
    <row r="321" spans="1:17" ht="39.950000000000003" customHeight="1" x14ac:dyDescent="0.3">
      <c r="A321" s="4">
        <f t="shared" si="8"/>
        <v>320</v>
      </c>
      <c r="B321" s="4" t="s">
        <v>5965</v>
      </c>
      <c r="C321" s="4" t="s">
        <v>5966</v>
      </c>
      <c r="D321" s="4" t="s">
        <v>317</v>
      </c>
      <c r="E321" s="4" t="s">
        <v>318</v>
      </c>
      <c r="F321" s="4">
        <f t="shared" si="9"/>
        <v>1</v>
      </c>
      <c r="G321" s="4" t="s">
        <v>11697</v>
      </c>
      <c r="H321" s="4" t="str">
        <f>VLOOKUP(G321,관리용data!F:G,2,0)</f>
        <v>기재 어학 없음</v>
      </c>
      <c r="I321" s="4" t="s">
        <v>277</v>
      </c>
      <c r="J321" s="4" t="s">
        <v>277</v>
      </c>
      <c r="K321" s="4" t="s">
        <v>277</v>
      </c>
      <c r="L321" s="4" t="s">
        <v>277</v>
      </c>
      <c r="M321" s="4" t="s">
        <v>277</v>
      </c>
      <c r="N321" s="5"/>
      <c r="O321" s="4">
        <v>0</v>
      </c>
      <c r="P321" s="4"/>
      <c r="Q321" s="4">
        <f>IF(O321=1,IF(H321="TOEIC",VLOOKUP(VALUE(J321),관리용data!J:K,2,1),IF(H321="TOEFL(IBT)",VLOOKUP(VALUE(J321),관리용data!M:N,2,1),IF(H321="NEW TEPS",VLOOKUP(VALUE(J321),관리용data!P:Q,2,1),IF(H321="G-telp(Level 2)",VLOOKUP(VALUE(J321),관리용data!S:T,2,1),IF(H321="toeic speaking test",VLOOKUP(J321,관리용data!V:W,2,0),IF(H321="opic(영어)",VLOOKUP(J321,관리용data!Y:Z,2,0),0)))))),0)</f>
        <v>0</v>
      </c>
    </row>
    <row r="322" spans="1:17" ht="39.950000000000003" customHeight="1" x14ac:dyDescent="0.3">
      <c r="A322" s="4">
        <f t="shared" si="8"/>
        <v>321</v>
      </c>
      <c r="B322" s="4" t="s">
        <v>6100</v>
      </c>
      <c r="C322" s="4" t="s">
        <v>6101</v>
      </c>
      <c r="D322" s="4" t="s">
        <v>317</v>
      </c>
      <c r="E322" s="4" t="s">
        <v>318</v>
      </c>
      <c r="F322" s="4">
        <f t="shared" si="9"/>
        <v>1</v>
      </c>
      <c r="G322" s="4" t="s">
        <v>11697</v>
      </c>
      <c r="H322" s="4" t="str">
        <f>VLOOKUP(G322,관리용data!F:G,2,0)</f>
        <v>기재 어학 없음</v>
      </c>
      <c r="I322" s="4" t="s">
        <v>277</v>
      </c>
      <c r="J322" s="4" t="s">
        <v>277</v>
      </c>
      <c r="K322" s="4" t="s">
        <v>277</v>
      </c>
      <c r="L322" s="4" t="s">
        <v>277</v>
      </c>
      <c r="M322" s="4" t="s">
        <v>277</v>
      </c>
      <c r="N322" s="5"/>
      <c r="O322" s="4">
        <v>0</v>
      </c>
      <c r="P322" s="4"/>
      <c r="Q322" s="4">
        <f>IF(O322=1,IF(H322="TOEIC",VLOOKUP(VALUE(J322),관리용data!J:K,2,1),IF(H322="TOEFL(IBT)",VLOOKUP(VALUE(J322),관리용data!M:N,2,1),IF(H322="NEW TEPS",VLOOKUP(VALUE(J322),관리용data!P:Q,2,1),IF(H322="G-telp(Level 2)",VLOOKUP(VALUE(J322),관리용data!S:T,2,1),IF(H322="toeic speaking test",VLOOKUP(J322,관리용data!V:W,2,0),IF(H322="opic(영어)",VLOOKUP(J322,관리용data!Y:Z,2,0),0)))))),0)</f>
        <v>0</v>
      </c>
    </row>
    <row r="323" spans="1:17" ht="39.950000000000003" customHeight="1" x14ac:dyDescent="0.3">
      <c r="A323" s="4">
        <f t="shared" ref="A323:A386" si="10">IF(B323=B322,A322,SUM(A322,1))</f>
        <v>322</v>
      </c>
      <c r="B323" s="4" t="s">
        <v>6200</v>
      </c>
      <c r="C323" s="4" t="s">
        <v>6201</v>
      </c>
      <c r="D323" s="4" t="s">
        <v>317</v>
      </c>
      <c r="E323" s="4" t="s">
        <v>318</v>
      </c>
      <c r="F323" s="4">
        <f t="shared" ref="F323:F386" si="11">IF(B323=B322,SUM(F322,1),1)</f>
        <v>1</v>
      </c>
      <c r="G323" s="4" t="s">
        <v>362</v>
      </c>
      <c r="H323" s="4" t="str">
        <f>VLOOKUP(G323,관리용data!F:G,2,0)</f>
        <v>Toeic Speaking test</v>
      </c>
      <c r="I323" s="4" t="s">
        <v>363</v>
      </c>
      <c r="J323" s="4" t="s">
        <v>363</v>
      </c>
      <c r="K323" s="4" t="s">
        <v>4040</v>
      </c>
      <c r="L323" s="34">
        <v>45641</v>
      </c>
      <c r="M323" s="4" t="s">
        <v>2076</v>
      </c>
      <c r="O323" s="4">
        <v>1</v>
      </c>
      <c r="P323" s="4"/>
      <c r="Q323" s="4">
        <f>IF(O323=1,IF(H323="TOEIC",VLOOKUP(VALUE(J323),관리용data!J:K,2,1),IF(H323="TOEFL(IBT)",VLOOKUP(VALUE(J323),관리용data!M:N,2,1),IF(H323="NEW TEPS",VLOOKUP(VALUE(J323),관리용data!P:Q,2,1),IF(H323="G-telp(Level 2)",VLOOKUP(VALUE(J323),관리용data!S:T,2,1),IF(H323="toeic speaking test",VLOOKUP(J323,관리용data!V:W,2,0),IF(H323="opic(영어)",VLOOKUP(J323,관리용data!Y:Z,2,0),0)))))),0)</f>
        <v>6</v>
      </c>
    </row>
    <row r="324" spans="1:17" ht="39.950000000000003" customHeight="1" x14ac:dyDescent="0.3">
      <c r="A324" s="4">
        <f t="shared" si="10"/>
        <v>323</v>
      </c>
      <c r="B324" s="4" t="s">
        <v>6275</v>
      </c>
      <c r="C324" s="4" t="s">
        <v>6276</v>
      </c>
      <c r="D324" s="4" t="s">
        <v>317</v>
      </c>
      <c r="E324" s="4" t="s">
        <v>318</v>
      </c>
      <c r="F324" s="4">
        <f t="shared" si="11"/>
        <v>1</v>
      </c>
      <c r="G324" s="4" t="s">
        <v>11697</v>
      </c>
      <c r="H324" s="4" t="str">
        <f>VLOOKUP(G324,관리용data!F:G,2,0)</f>
        <v>기재 어학 없음</v>
      </c>
      <c r="I324" s="4" t="s">
        <v>277</v>
      </c>
      <c r="J324" s="4" t="s">
        <v>277</v>
      </c>
      <c r="K324" s="4" t="s">
        <v>277</v>
      </c>
      <c r="L324" s="4" t="s">
        <v>277</v>
      </c>
      <c r="M324" s="4" t="s">
        <v>277</v>
      </c>
      <c r="N324" s="5"/>
      <c r="O324" s="4">
        <v>0</v>
      </c>
      <c r="P324" s="4"/>
      <c r="Q324" s="4">
        <f>IF(O324=1,IF(H324="TOEIC",VLOOKUP(VALUE(J324),관리용data!J:K,2,1),IF(H324="TOEFL(IBT)",VLOOKUP(VALUE(J324),관리용data!M:N,2,1),IF(H324="NEW TEPS",VLOOKUP(VALUE(J324),관리용data!P:Q,2,1),IF(H324="G-telp(Level 2)",VLOOKUP(VALUE(J324),관리용data!S:T,2,1),IF(H324="toeic speaking test",VLOOKUP(J324,관리용data!V:W,2,0),IF(H324="opic(영어)",VLOOKUP(J324,관리용data!Y:Z,2,0),0)))))),0)</f>
        <v>0</v>
      </c>
    </row>
    <row r="325" spans="1:17" ht="39.950000000000003" customHeight="1" x14ac:dyDescent="0.3">
      <c r="A325" s="4">
        <f t="shared" si="10"/>
        <v>324</v>
      </c>
      <c r="B325" s="4" t="s">
        <v>6335</v>
      </c>
      <c r="C325" s="4" t="s">
        <v>6336</v>
      </c>
      <c r="D325" s="4" t="s">
        <v>317</v>
      </c>
      <c r="E325" s="4" t="s">
        <v>318</v>
      </c>
      <c r="F325" s="4">
        <f t="shared" si="11"/>
        <v>1</v>
      </c>
      <c r="G325" s="4" t="s">
        <v>286</v>
      </c>
      <c r="H325" s="4" t="str">
        <f>VLOOKUP(G325,관리용data!F:G,2,0)</f>
        <v>Toeic Speaking test</v>
      </c>
      <c r="I325" s="4" t="s">
        <v>3237</v>
      </c>
      <c r="J325" s="4" t="s">
        <v>3237</v>
      </c>
      <c r="K325" s="4" t="s">
        <v>6342</v>
      </c>
      <c r="L325" s="34">
        <v>44444</v>
      </c>
      <c r="M325" s="4" t="s">
        <v>6343</v>
      </c>
      <c r="O325" s="4">
        <v>1</v>
      </c>
      <c r="P325" s="4"/>
      <c r="Q325" s="4">
        <f>IF(O325=1,IF(H325="TOEIC",VLOOKUP(VALUE(J325),관리용data!J:K,2,1),IF(H325="TOEFL(IBT)",VLOOKUP(VALUE(J325),관리용data!M:N,2,1),IF(H325="NEW TEPS",VLOOKUP(VALUE(J325),관리용data!P:Q,2,1),IF(H325="G-telp(Level 2)",VLOOKUP(VALUE(J325),관리용data!S:T,2,1),IF(H325="toeic speaking test",VLOOKUP(J325,관리용data!V:W,2,0),IF(H325="opic(영어)",VLOOKUP(J325,관리용data!Y:Z,2,0),0)))))),0)</f>
        <v>6</v>
      </c>
    </row>
    <row r="326" spans="1:17" ht="39.950000000000003" customHeight="1" x14ac:dyDescent="0.3">
      <c r="A326" s="4">
        <f t="shared" si="10"/>
        <v>325</v>
      </c>
      <c r="B326" s="4" t="s">
        <v>6496</v>
      </c>
      <c r="C326" s="4" t="s">
        <v>6497</v>
      </c>
      <c r="D326" s="4" t="s">
        <v>317</v>
      </c>
      <c r="E326" s="4" t="s">
        <v>318</v>
      </c>
      <c r="F326" s="4">
        <f t="shared" si="11"/>
        <v>1</v>
      </c>
      <c r="G326" s="4" t="s">
        <v>11697</v>
      </c>
      <c r="H326" s="4" t="str">
        <f>VLOOKUP(G326,관리용data!F:G,2,0)</f>
        <v>기재 어학 없음</v>
      </c>
      <c r="I326" s="4" t="s">
        <v>277</v>
      </c>
      <c r="J326" s="4" t="s">
        <v>277</v>
      </c>
      <c r="K326" s="4" t="s">
        <v>277</v>
      </c>
      <c r="L326" s="4" t="s">
        <v>277</v>
      </c>
      <c r="M326" s="4" t="s">
        <v>277</v>
      </c>
      <c r="N326" s="5"/>
      <c r="O326" s="4">
        <v>0</v>
      </c>
      <c r="P326" s="4"/>
      <c r="Q326" s="4">
        <f>IF(O326=1,IF(H326="TOEIC",VLOOKUP(VALUE(J326),관리용data!J:K,2,1),IF(H326="TOEFL(IBT)",VLOOKUP(VALUE(J326),관리용data!M:N,2,1),IF(H326="NEW TEPS",VLOOKUP(VALUE(J326),관리용data!P:Q,2,1),IF(H326="G-telp(Level 2)",VLOOKUP(VALUE(J326),관리용data!S:T,2,1),IF(H326="toeic speaking test",VLOOKUP(J326,관리용data!V:W,2,0),IF(H326="opic(영어)",VLOOKUP(J326,관리용data!Y:Z,2,0),0)))))),0)</f>
        <v>0</v>
      </c>
    </row>
    <row r="327" spans="1:17" ht="39.950000000000003" customHeight="1" x14ac:dyDescent="0.3">
      <c r="A327" s="4">
        <f t="shared" si="10"/>
        <v>326</v>
      </c>
      <c r="B327" s="4" t="s">
        <v>6503</v>
      </c>
      <c r="C327" s="4" t="s">
        <v>6504</v>
      </c>
      <c r="D327" s="4" t="s">
        <v>317</v>
      </c>
      <c r="E327" s="4" t="s">
        <v>318</v>
      </c>
      <c r="F327" s="4">
        <f t="shared" si="11"/>
        <v>1</v>
      </c>
      <c r="G327" s="4" t="s">
        <v>11697</v>
      </c>
      <c r="H327" s="4" t="str">
        <f>VLOOKUP(G327,관리용data!F:G,2,0)</f>
        <v>기재 어학 없음</v>
      </c>
      <c r="I327" s="4" t="s">
        <v>277</v>
      </c>
      <c r="J327" s="4" t="s">
        <v>277</v>
      </c>
      <c r="K327" s="4" t="s">
        <v>277</v>
      </c>
      <c r="L327" s="4" t="s">
        <v>277</v>
      </c>
      <c r="M327" s="4" t="s">
        <v>277</v>
      </c>
      <c r="N327" s="5"/>
      <c r="O327" s="4">
        <v>0</v>
      </c>
      <c r="P327" s="4"/>
      <c r="Q327" s="4">
        <f>IF(O327=1,IF(H327="TOEIC",VLOOKUP(VALUE(J327),관리용data!J:K,2,1),IF(H327="TOEFL(IBT)",VLOOKUP(VALUE(J327),관리용data!M:N,2,1),IF(H327="NEW TEPS",VLOOKUP(VALUE(J327),관리용data!P:Q,2,1),IF(H327="G-telp(Level 2)",VLOOKUP(VALUE(J327),관리용data!S:T,2,1),IF(H327="toeic speaking test",VLOOKUP(J327,관리용data!V:W,2,0),IF(H327="opic(영어)",VLOOKUP(J327,관리용data!Y:Z,2,0),0)))))),0)</f>
        <v>0</v>
      </c>
    </row>
    <row r="328" spans="1:17" ht="39.950000000000003" customHeight="1" x14ac:dyDescent="0.3">
      <c r="A328" s="4">
        <f t="shared" si="10"/>
        <v>327</v>
      </c>
      <c r="B328" s="4" t="s">
        <v>6559</v>
      </c>
      <c r="C328" s="4" t="s">
        <v>6560</v>
      </c>
      <c r="D328" s="4" t="s">
        <v>317</v>
      </c>
      <c r="E328" s="4" t="s">
        <v>318</v>
      </c>
      <c r="F328" s="4">
        <f t="shared" si="11"/>
        <v>1</v>
      </c>
      <c r="G328" s="4" t="s">
        <v>797</v>
      </c>
      <c r="H328" s="4" t="str">
        <f>VLOOKUP(G328,관리용data!F:G,2,0)</f>
        <v>TOEIC</v>
      </c>
      <c r="I328" s="4" t="s">
        <v>1619</v>
      </c>
      <c r="J328" s="4" t="s">
        <v>1619</v>
      </c>
      <c r="K328" s="4" t="s">
        <v>6565</v>
      </c>
      <c r="L328" s="34">
        <v>44647</v>
      </c>
      <c r="M328" s="4" t="s">
        <v>6566</v>
      </c>
      <c r="O328" s="4">
        <v>1</v>
      </c>
      <c r="P328" s="4"/>
      <c r="Q328" s="4">
        <f>IF(O328=1,IF(H328="TOEIC",VLOOKUP(VALUE(J328),관리용data!J:K,2,1),IF(H328="TOEFL(IBT)",VLOOKUP(VALUE(J328),관리용data!M:N,2,1),IF(H328="NEW TEPS",VLOOKUP(VALUE(J328),관리용data!P:Q,2,1),IF(H328="G-telp(Level 2)",VLOOKUP(VALUE(J328),관리용data!S:T,2,1),IF(H328="toeic speaking test",VLOOKUP(J328,관리용data!V:W,2,0),IF(H328="opic(영어)",VLOOKUP(J328,관리용data!Y:Z,2,0),0)))))),0)</f>
        <v>8</v>
      </c>
    </row>
    <row r="329" spans="1:17" ht="39.950000000000003" customHeight="1" x14ac:dyDescent="0.3">
      <c r="A329" s="4">
        <f t="shared" si="10"/>
        <v>328</v>
      </c>
      <c r="B329" s="4" t="s">
        <v>6722</v>
      </c>
      <c r="C329" s="4" t="s">
        <v>6723</v>
      </c>
      <c r="D329" s="4" t="s">
        <v>317</v>
      </c>
      <c r="E329" s="4" t="s">
        <v>318</v>
      </c>
      <c r="F329" s="4">
        <f t="shared" si="11"/>
        <v>1</v>
      </c>
      <c r="G329" s="4" t="s">
        <v>362</v>
      </c>
      <c r="H329" s="4" t="str">
        <f>VLOOKUP(G329,관리용data!F:G,2,0)</f>
        <v>Toeic Speaking test</v>
      </c>
      <c r="I329" s="4" t="s">
        <v>1497</v>
      </c>
      <c r="J329" s="4" t="s">
        <v>1497</v>
      </c>
      <c r="K329" s="4" t="s">
        <v>6729</v>
      </c>
      <c r="L329" s="34">
        <v>45802</v>
      </c>
      <c r="M329" s="4" t="s">
        <v>6730</v>
      </c>
      <c r="O329" s="4">
        <v>1</v>
      </c>
      <c r="P329" s="4"/>
      <c r="Q329" s="4">
        <f>IF(O329=1,IF(H329="TOEIC",VLOOKUP(VALUE(J329),관리용data!J:K,2,1),IF(H329="TOEFL(IBT)",VLOOKUP(VALUE(J329),관리용data!M:N,2,1),IF(H329="NEW TEPS",VLOOKUP(VALUE(J329),관리용data!P:Q,2,1),IF(H329="G-telp(Level 2)",VLOOKUP(VALUE(J329),관리용data!S:T,2,1),IF(H329="toeic speaking test",VLOOKUP(J329,관리용data!V:W,2,0),IF(H329="opic(영어)",VLOOKUP(J329,관리용data!Y:Z,2,0),0)))))),0)</f>
        <v>2</v>
      </c>
    </row>
    <row r="330" spans="1:17" ht="39.950000000000003" customHeight="1" x14ac:dyDescent="0.3">
      <c r="A330" s="4">
        <f t="shared" si="10"/>
        <v>329</v>
      </c>
      <c r="B330" s="4" t="s">
        <v>6774</v>
      </c>
      <c r="C330" s="4" t="s">
        <v>6775</v>
      </c>
      <c r="D330" s="4" t="s">
        <v>317</v>
      </c>
      <c r="E330" s="4" t="s">
        <v>318</v>
      </c>
      <c r="F330" s="4">
        <f t="shared" si="11"/>
        <v>1</v>
      </c>
      <c r="G330" s="4" t="s">
        <v>496</v>
      </c>
      <c r="H330" s="4" t="str">
        <f>VLOOKUP(G330,관리용data!F:G,2,0)</f>
        <v>OPIc(영어)</v>
      </c>
      <c r="I330" s="4" t="s">
        <v>455</v>
      </c>
      <c r="J330" s="4" t="s">
        <v>455</v>
      </c>
      <c r="K330" s="4" t="s">
        <v>6780</v>
      </c>
      <c r="L330" s="34">
        <v>45485</v>
      </c>
      <c r="M330" s="4" t="s">
        <v>6781</v>
      </c>
      <c r="O330" s="4">
        <v>1</v>
      </c>
      <c r="P330" s="4"/>
      <c r="Q330" s="4">
        <f>IF(O330=1,IF(H330="TOEIC",VLOOKUP(VALUE(J330),관리용data!J:K,2,1),IF(H330="TOEFL(IBT)",VLOOKUP(VALUE(J330),관리용data!M:N,2,1),IF(H330="NEW TEPS",VLOOKUP(VALUE(J330),관리용data!P:Q,2,1),IF(H330="G-telp(Level 2)",VLOOKUP(VALUE(J330),관리용data!S:T,2,1),IF(H330="toeic speaking test",VLOOKUP(J330,관리용data!V:W,2,0),IF(H330="opic(영어)",VLOOKUP(J330,관리용data!Y:Z,2,0),0)))))),0)</f>
        <v>10</v>
      </c>
    </row>
    <row r="331" spans="1:17" ht="39.950000000000003" customHeight="1" x14ac:dyDescent="0.3">
      <c r="A331" s="4">
        <f t="shared" si="10"/>
        <v>330</v>
      </c>
      <c r="B331" s="4" t="s">
        <v>6897</v>
      </c>
      <c r="C331" s="4" t="s">
        <v>4711</v>
      </c>
      <c r="D331" s="4" t="s">
        <v>317</v>
      </c>
      <c r="E331" s="4" t="s">
        <v>318</v>
      </c>
      <c r="F331" s="4">
        <f t="shared" si="11"/>
        <v>1</v>
      </c>
      <c r="G331" s="4" t="s">
        <v>362</v>
      </c>
      <c r="H331" s="4" t="str">
        <f>VLOOKUP(G331,관리용data!F:G,2,0)</f>
        <v>Toeic Speaking test</v>
      </c>
      <c r="I331" s="4" t="s">
        <v>455</v>
      </c>
      <c r="J331" s="4" t="s">
        <v>455</v>
      </c>
      <c r="K331" s="4" t="s">
        <v>6902</v>
      </c>
      <c r="L331" s="34">
        <v>45144</v>
      </c>
      <c r="M331" s="4" t="s">
        <v>6903</v>
      </c>
      <c r="O331" s="4">
        <v>0</v>
      </c>
      <c r="P331" s="4" t="s">
        <v>11699</v>
      </c>
      <c r="Q331" s="4">
        <f>IF(O331=1,IF(H331="TOEIC",VLOOKUP(VALUE(J331),관리용data!J:K,2,1),IF(H331="TOEFL(IBT)",VLOOKUP(VALUE(J331),관리용data!M:N,2,1),IF(H331="NEW TEPS",VLOOKUP(VALUE(J331),관리용data!P:Q,2,1),IF(H331="G-telp(Level 2)",VLOOKUP(VALUE(J331),관리용data!S:T,2,1),IF(H331="toeic speaking test",VLOOKUP(J331,관리용data!V:W,2,0),IF(H331="opic(영어)",VLOOKUP(J331,관리용data!Y:Z,2,0),0)))))),0)</f>
        <v>0</v>
      </c>
    </row>
    <row r="332" spans="1:17" ht="39.950000000000003" customHeight="1" x14ac:dyDescent="0.3">
      <c r="A332" s="4">
        <f t="shared" si="10"/>
        <v>331</v>
      </c>
      <c r="B332" s="4" t="s">
        <v>6907</v>
      </c>
      <c r="C332" s="4" t="s">
        <v>6908</v>
      </c>
      <c r="D332" s="4" t="s">
        <v>317</v>
      </c>
      <c r="E332" s="4" t="s">
        <v>318</v>
      </c>
      <c r="F332" s="4">
        <f t="shared" si="11"/>
        <v>1</v>
      </c>
      <c r="G332" s="4" t="s">
        <v>537</v>
      </c>
      <c r="H332" s="4" t="str">
        <f>VLOOKUP(G332,관리용data!F:G,2,0)</f>
        <v>TOEIC</v>
      </c>
      <c r="I332" s="4" t="s">
        <v>4052</v>
      </c>
      <c r="J332" s="4" t="s">
        <v>4052</v>
      </c>
      <c r="K332" s="4" t="s">
        <v>6395</v>
      </c>
      <c r="L332" s="34">
        <v>45284</v>
      </c>
      <c r="M332" s="4" t="s">
        <v>6914</v>
      </c>
      <c r="O332" s="4">
        <v>1</v>
      </c>
      <c r="P332" s="4"/>
      <c r="Q332" s="4">
        <f>IF(O332=1,IF(H332="TOEIC",VLOOKUP(VALUE(J332),관리용data!J:K,2,1),IF(H332="TOEFL(IBT)",VLOOKUP(VALUE(J332),관리용data!M:N,2,1),IF(H332="NEW TEPS",VLOOKUP(VALUE(J332),관리용data!P:Q,2,1),IF(H332="G-telp(Level 2)",VLOOKUP(VALUE(J332),관리용data!S:T,2,1),IF(H332="toeic speaking test",VLOOKUP(J332,관리용data!V:W,2,0),IF(H332="opic(영어)",VLOOKUP(J332,관리용data!Y:Z,2,0),0)))))),0)</f>
        <v>10</v>
      </c>
    </row>
    <row r="333" spans="1:17" ht="39.950000000000003" customHeight="1" x14ac:dyDescent="0.3">
      <c r="A333" s="4">
        <f t="shared" si="10"/>
        <v>332</v>
      </c>
      <c r="B333" s="4" t="s">
        <v>6918</v>
      </c>
      <c r="C333" s="4" t="s">
        <v>6919</v>
      </c>
      <c r="D333" s="4" t="s">
        <v>317</v>
      </c>
      <c r="E333" s="4" t="s">
        <v>318</v>
      </c>
      <c r="F333" s="4">
        <f t="shared" si="11"/>
        <v>1</v>
      </c>
      <c r="G333" s="4" t="s">
        <v>11697</v>
      </c>
      <c r="H333" s="4" t="str">
        <f>VLOOKUP(G333,관리용data!F:G,2,0)</f>
        <v>기재 어학 없음</v>
      </c>
      <c r="I333" s="4" t="s">
        <v>277</v>
      </c>
      <c r="J333" s="4" t="s">
        <v>277</v>
      </c>
      <c r="K333" s="4" t="s">
        <v>277</v>
      </c>
      <c r="L333" s="4" t="s">
        <v>277</v>
      </c>
      <c r="M333" s="4" t="s">
        <v>277</v>
      </c>
      <c r="N333" s="5"/>
      <c r="O333" s="4">
        <v>0</v>
      </c>
      <c r="P333" s="4"/>
      <c r="Q333" s="4">
        <f>IF(O333=1,IF(H333="TOEIC",VLOOKUP(VALUE(J333),관리용data!J:K,2,1),IF(H333="TOEFL(IBT)",VLOOKUP(VALUE(J333),관리용data!M:N,2,1),IF(H333="NEW TEPS",VLOOKUP(VALUE(J333),관리용data!P:Q,2,1),IF(H333="G-telp(Level 2)",VLOOKUP(VALUE(J333),관리용data!S:T,2,1),IF(H333="toeic speaking test",VLOOKUP(J333,관리용data!V:W,2,0),IF(H333="opic(영어)",VLOOKUP(J333,관리용data!Y:Z,2,0),0)))))),0)</f>
        <v>0</v>
      </c>
    </row>
    <row r="334" spans="1:17" ht="39.950000000000003" customHeight="1" x14ac:dyDescent="0.3">
      <c r="A334" s="4">
        <f t="shared" si="10"/>
        <v>333</v>
      </c>
      <c r="B334" s="4" t="s">
        <v>6960</v>
      </c>
      <c r="C334" s="4" t="s">
        <v>6961</v>
      </c>
      <c r="D334" s="4" t="s">
        <v>317</v>
      </c>
      <c r="E334" s="4" t="s">
        <v>318</v>
      </c>
      <c r="F334" s="4">
        <f t="shared" si="11"/>
        <v>1</v>
      </c>
      <c r="G334" s="4" t="s">
        <v>537</v>
      </c>
      <c r="H334" s="4" t="str">
        <f>VLOOKUP(G334,관리용data!F:G,2,0)</f>
        <v>TOEIC</v>
      </c>
      <c r="I334" s="4" t="s">
        <v>1794</v>
      </c>
      <c r="J334" s="4" t="s">
        <v>1794</v>
      </c>
      <c r="K334" s="4" t="s">
        <v>2049</v>
      </c>
      <c r="L334" s="34">
        <v>45605</v>
      </c>
      <c r="M334" s="4" t="s">
        <v>6966</v>
      </c>
      <c r="O334" s="4">
        <v>1</v>
      </c>
      <c r="P334" s="4"/>
      <c r="Q334" s="4">
        <f>IF(O334=1,IF(H334="TOEIC",VLOOKUP(VALUE(J334),관리용data!J:K,2,1),IF(H334="TOEFL(IBT)",VLOOKUP(VALUE(J334),관리용data!M:N,2,1),IF(H334="NEW TEPS",VLOOKUP(VALUE(J334),관리용data!P:Q,2,1),IF(H334="G-telp(Level 2)",VLOOKUP(VALUE(J334),관리용data!S:T,2,1),IF(H334="toeic speaking test",VLOOKUP(J334,관리용data!V:W,2,0),IF(H334="opic(영어)",VLOOKUP(J334,관리용data!Y:Z,2,0),0)))))),0)</f>
        <v>10</v>
      </c>
    </row>
    <row r="335" spans="1:17" ht="39.950000000000003" customHeight="1" x14ac:dyDescent="0.3">
      <c r="A335" s="4">
        <f t="shared" si="10"/>
        <v>334</v>
      </c>
      <c r="B335" s="4" t="s">
        <v>6970</v>
      </c>
      <c r="C335" s="4" t="s">
        <v>6971</v>
      </c>
      <c r="D335" s="4" t="s">
        <v>317</v>
      </c>
      <c r="E335" s="4" t="s">
        <v>318</v>
      </c>
      <c r="F335" s="4">
        <f t="shared" si="11"/>
        <v>1</v>
      </c>
      <c r="G335" s="4" t="s">
        <v>362</v>
      </c>
      <c r="H335" s="4" t="str">
        <f>VLOOKUP(G335,관리용data!F:G,2,0)</f>
        <v>Toeic Speaking test</v>
      </c>
      <c r="I335" s="4" t="s">
        <v>455</v>
      </c>
      <c r="J335" s="4" t="s">
        <v>455</v>
      </c>
      <c r="K335" s="4" t="s">
        <v>2321</v>
      </c>
      <c r="L335" s="34">
        <v>45767</v>
      </c>
      <c r="M335" s="4" t="s">
        <v>6979</v>
      </c>
      <c r="O335" s="4">
        <v>1</v>
      </c>
      <c r="P335" s="4"/>
      <c r="Q335" s="4">
        <f>IF(O335=1,IF(H335="TOEIC",VLOOKUP(VALUE(J335),관리용data!J:K,2,1),IF(H335="TOEFL(IBT)",VLOOKUP(VALUE(J335),관리용data!M:N,2,1),IF(H335="NEW TEPS",VLOOKUP(VALUE(J335),관리용data!P:Q,2,1),IF(H335="G-telp(Level 2)",VLOOKUP(VALUE(J335),관리용data!S:T,2,1),IF(H335="toeic speaking test",VLOOKUP(J335,관리용data!V:W,2,0),IF(H335="opic(영어)",VLOOKUP(J335,관리용data!Y:Z,2,0),0)))))),0)</f>
        <v>6</v>
      </c>
    </row>
    <row r="336" spans="1:17" ht="39.950000000000003" customHeight="1" x14ac:dyDescent="0.3">
      <c r="A336" s="4">
        <f t="shared" si="10"/>
        <v>335</v>
      </c>
      <c r="B336" s="4" t="s">
        <v>7001</v>
      </c>
      <c r="C336" s="4" t="s">
        <v>7002</v>
      </c>
      <c r="D336" s="4" t="s">
        <v>317</v>
      </c>
      <c r="E336" s="4" t="s">
        <v>318</v>
      </c>
      <c r="F336" s="4">
        <f t="shared" si="11"/>
        <v>1</v>
      </c>
      <c r="G336" s="4" t="s">
        <v>496</v>
      </c>
      <c r="H336" s="4" t="str">
        <f>VLOOKUP(G336,관리용data!F:G,2,0)</f>
        <v>OPIc(영어)</v>
      </c>
      <c r="I336" s="4" t="s">
        <v>455</v>
      </c>
      <c r="J336" s="4" t="s">
        <v>455</v>
      </c>
      <c r="K336" s="4" t="s">
        <v>5631</v>
      </c>
      <c r="L336" s="34">
        <v>45702</v>
      </c>
      <c r="M336" s="4" t="s">
        <v>7022</v>
      </c>
      <c r="O336" s="4">
        <v>1</v>
      </c>
      <c r="P336" s="4"/>
      <c r="Q336" s="4">
        <f>IF(O336=1,IF(H336="TOEIC",VLOOKUP(VALUE(J336),관리용data!J:K,2,1),IF(H336="TOEFL(IBT)",VLOOKUP(VALUE(J336),관리용data!M:N,2,1),IF(H336="NEW TEPS",VLOOKUP(VALUE(J336),관리용data!P:Q,2,1),IF(H336="G-telp(Level 2)",VLOOKUP(VALUE(J336),관리용data!S:T,2,1),IF(H336="toeic speaking test",VLOOKUP(J336,관리용data!V:W,2,0),IF(H336="opic(영어)",VLOOKUP(J336,관리용data!Y:Z,2,0),0)))))),0)</f>
        <v>10</v>
      </c>
    </row>
    <row r="337" spans="1:17" ht="39.950000000000003" customHeight="1" x14ac:dyDescent="0.3">
      <c r="A337" s="4">
        <f t="shared" si="10"/>
        <v>336</v>
      </c>
      <c r="B337" s="4" t="s">
        <v>7030</v>
      </c>
      <c r="C337" s="4" t="s">
        <v>7031</v>
      </c>
      <c r="D337" s="4" t="s">
        <v>317</v>
      </c>
      <c r="E337" s="4" t="s">
        <v>318</v>
      </c>
      <c r="F337" s="4">
        <f t="shared" si="11"/>
        <v>1</v>
      </c>
      <c r="G337" s="4" t="s">
        <v>11697</v>
      </c>
      <c r="H337" s="4" t="str">
        <f>VLOOKUP(G337,관리용data!F:G,2,0)</f>
        <v>기재 어학 없음</v>
      </c>
      <c r="I337" s="4" t="s">
        <v>277</v>
      </c>
      <c r="J337" s="4" t="s">
        <v>277</v>
      </c>
      <c r="K337" s="4" t="s">
        <v>277</v>
      </c>
      <c r="L337" s="4" t="s">
        <v>277</v>
      </c>
      <c r="M337" s="4" t="s">
        <v>277</v>
      </c>
      <c r="N337" s="5"/>
      <c r="O337" s="4">
        <v>0</v>
      </c>
      <c r="P337" s="4"/>
      <c r="Q337" s="4">
        <f>IF(O337=1,IF(H337="TOEIC",VLOOKUP(VALUE(J337),관리용data!J:K,2,1),IF(H337="TOEFL(IBT)",VLOOKUP(VALUE(J337),관리용data!M:N,2,1),IF(H337="NEW TEPS",VLOOKUP(VALUE(J337),관리용data!P:Q,2,1),IF(H337="G-telp(Level 2)",VLOOKUP(VALUE(J337),관리용data!S:T,2,1),IF(H337="toeic speaking test",VLOOKUP(J337,관리용data!V:W,2,0),IF(H337="opic(영어)",VLOOKUP(J337,관리용data!Y:Z,2,0),0)))))),0)</f>
        <v>0</v>
      </c>
    </row>
    <row r="338" spans="1:17" ht="39.950000000000003" customHeight="1" x14ac:dyDescent="0.3">
      <c r="A338" s="4">
        <f t="shared" si="10"/>
        <v>337</v>
      </c>
      <c r="B338" s="4" t="s">
        <v>7052</v>
      </c>
      <c r="C338" s="4" t="s">
        <v>7053</v>
      </c>
      <c r="D338" s="4" t="s">
        <v>317</v>
      </c>
      <c r="E338" s="4" t="s">
        <v>318</v>
      </c>
      <c r="F338" s="4">
        <f t="shared" si="11"/>
        <v>1</v>
      </c>
      <c r="G338" s="4" t="s">
        <v>362</v>
      </c>
      <c r="H338" s="4" t="str">
        <f>VLOOKUP(G338,관리용data!F:G,2,0)</f>
        <v>Toeic Speaking test</v>
      </c>
      <c r="I338" s="4" t="s">
        <v>777</v>
      </c>
      <c r="J338" s="4" t="s">
        <v>777</v>
      </c>
      <c r="K338" s="4" t="s">
        <v>752</v>
      </c>
      <c r="L338" s="34">
        <v>45864</v>
      </c>
      <c r="M338" s="4" t="s">
        <v>7058</v>
      </c>
      <c r="O338" s="4">
        <v>1</v>
      </c>
      <c r="P338" s="4"/>
      <c r="Q338" s="4">
        <f>IF(O338=1,IF(H338="TOEIC",VLOOKUP(VALUE(J338),관리용data!J:K,2,1),IF(H338="TOEFL(IBT)",VLOOKUP(VALUE(J338),관리용data!M:N,2,1),IF(H338="NEW TEPS",VLOOKUP(VALUE(J338),관리용data!P:Q,2,1),IF(H338="G-telp(Level 2)",VLOOKUP(VALUE(J338),관리용data!S:T,2,1),IF(H338="toeic speaking test",VLOOKUP(J338,관리용data!V:W,2,0),IF(H338="opic(영어)",VLOOKUP(J338,관리용data!Y:Z,2,0),0)))))),0)</f>
        <v>2</v>
      </c>
    </row>
    <row r="339" spans="1:17" ht="39.950000000000003" customHeight="1" x14ac:dyDescent="0.3">
      <c r="A339" s="4">
        <f t="shared" si="10"/>
        <v>338</v>
      </c>
      <c r="B339" s="4" t="s">
        <v>7206</v>
      </c>
      <c r="C339" s="4" t="s">
        <v>7207</v>
      </c>
      <c r="D339" s="4" t="s">
        <v>317</v>
      </c>
      <c r="E339" s="4" t="s">
        <v>318</v>
      </c>
      <c r="F339" s="4">
        <f t="shared" si="11"/>
        <v>1</v>
      </c>
      <c r="G339" s="4" t="s">
        <v>797</v>
      </c>
      <c r="H339" s="4" t="str">
        <f>VLOOKUP(G339,관리용data!F:G,2,0)</f>
        <v>TOEIC</v>
      </c>
      <c r="I339" s="4" t="s">
        <v>3609</v>
      </c>
      <c r="J339" s="4" t="s">
        <v>3609</v>
      </c>
      <c r="K339" s="4" t="s">
        <v>5892</v>
      </c>
      <c r="L339" s="34">
        <v>44808</v>
      </c>
      <c r="M339" s="4" t="s">
        <v>7212</v>
      </c>
      <c r="O339" s="4">
        <v>1</v>
      </c>
      <c r="P339" s="4"/>
      <c r="Q339" s="4">
        <f>IF(O339=1,IF(H339="TOEIC",VLOOKUP(VALUE(J339),관리용data!J:K,2,1),IF(H339="TOEFL(IBT)",VLOOKUP(VALUE(J339),관리용data!M:N,2,1),IF(H339="NEW TEPS",VLOOKUP(VALUE(J339),관리용data!P:Q,2,1),IF(H339="G-telp(Level 2)",VLOOKUP(VALUE(J339),관리용data!S:T,2,1),IF(H339="toeic speaking test",VLOOKUP(J339,관리용data!V:W,2,0),IF(H339="opic(영어)",VLOOKUP(J339,관리용data!Y:Z,2,0),0)))))),0)</f>
        <v>6</v>
      </c>
    </row>
    <row r="340" spans="1:17" ht="39.950000000000003" customHeight="1" x14ac:dyDescent="0.3">
      <c r="A340" s="4">
        <f t="shared" si="10"/>
        <v>339</v>
      </c>
      <c r="B340" s="4" t="s">
        <v>7546</v>
      </c>
      <c r="C340" s="4" t="s">
        <v>7547</v>
      </c>
      <c r="D340" s="4" t="s">
        <v>317</v>
      </c>
      <c r="E340" s="4" t="s">
        <v>318</v>
      </c>
      <c r="F340" s="4">
        <f t="shared" si="11"/>
        <v>1</v>
      </c>
      <c r="G340" s="4" t="s">
        <v>537</v>
      </c>
      <c r="H340" s="4" t="str">
        <f>VLOOKUP(G340,관리용data!F:G,2,0)</f>
        <v>TOEIC</v>
      </c>
      <c r="I340" s="4" t="s">
        <v>2106</v>
      </c>
      <c r="J340" s="4" t="s">
        <v>2106</v>
      </c>
      <c r="K340" s="4" t="s">
        <v>3292</v>
      </c>
      <c r="L340" s="34">
        <v>45851</v>
      </c>
      <c r="M340" s="4" t="s">
        <v>7552</v>
      </c>
      <c r="O340" s="4">
        <v>1</v>
      </c>
      <c r="P340" s="4"/>
      <c r="Q340" s="4">
        <f>IF(O340=1,IF(H340="TOEIC",VLOOKUP(VALUE(J340),관리용data!J:K,2,1),IF(H340="TOEFL(IBT)",VLOOKUP(VALUE(J340),관리용data!M:N,2,1),IF(H340="NEW TEPS",VLOOKUP(VALUE(J340),관리용data!P:Q,2,1),IF(H340="G-telp(Level 2)",VLOOKUP(VALUE(J340),관리용data!S:T,2,1),IF(H340="toeic speaking test",VLOOKUP(J340,관리용data!V:W,2,0),IF(H340="opic(영어)",VLOOKUP(J340,관리용data!Y:Z,2,0),0)))))),0)</f>
        <v>10</v>
      </c>
    </row>
    <row r="341" spans="1:17" ht="39.950000000000003" customHeight="1" x14ac:dyDescent="0.3">
      <c r="A341" s="4">
        <f t="shared" si="10"/>
        <v>340</v>
      </c>
      <c r="B341" s="4" t="s">
        <v>7565</v>
      </c>
      <c r="C341" s="4" t="s">
        <v>7566</v>
      </c>
      <c r="D341" s="4" t="s">
        <v>317</v>
      </c>
      <c r="E341" s="4" t="s">
        <v>318</v>
      </c>
      <c r="F341" s="4">
        <f t="shared" si="11"/>
        <v>1</v>
      </c>
      <c r="G341" s="4" t="s">
        <v>362</v>
      </c>
      <c r="H341" s="4" t="str">
        <f>VLOOKUP(G341,관리용data!F:G,2,0)</f>
        <v>Toeic Speaking test</v>
      </c>
      <c r="I341" s="4" t="s">
        <v>455</v>
      </c>
      <c r="J341" s="4" t="s">
        <v>455</v>
      </c>
      <c r="K341" s="4" t="s">
        <v>1787</v>
      </c>
      <c r="L341" s="34">
        <v>45858</v>
      </c>
      <c r="M341" s="4" t="s">
        <v>7571</v>
      </c>
      <c r="O341" s="4">
        <v>1</v>
      </c>
      <c r="P341" s="4"/>
      <c r="Q341" s="4">
        <f>IF(O341=1,IF(H341="TOEIC",VLOOKUP(VALUE(J341),관리용data!J:K,2,1),IF(H341="TOEFL(IBT)",VLOOKUP(VALUE(J341),관리용data!M:N,2,1),IF(H341="NEW TEPS",VLOOKUP(VALUE(J341),관리용data!P:Q,2,1),IF(H341="G-telp(Level 2)",VLOOKUP(VALUE(J341),관리용data!S:T,2,1),IF(H341="toeic speaking test",VLOOKUP(J341,관리용data!V:W,2,0),IF(H341="opic(영어)",VLOOKUP(J341,관리용data!Y:Z,2,0),0)))))),0)</f>
        <v>6</v>
      </c>
    </row>
    <row r="342" spans="1:17" ht="39.950000000000003" customHeight="1" x14ac:dyDescent="0.3">
      <c r="A342" s="4">
        <f t="shared" si="10"/>
        <v>341</v>
      </c>
      <c r="B342" s="4" t="s">
        <v>7582</v>
      </c>
      <c r="C342" s="4" t="s">
        <v>7583</v>
      </c>
      <c r="D342" s="4" t="s">
        <v>317</v>
      </c>
      <c r="E342" s="4" t="s">
        <v>318</v>
      </c>
      <c r="F342" s="4">
        <f t="shared" si="11"/>
        <v>1</v>
      </c>
      <c r="G342" s="4" t="s">
        <v>11697</v>
      </c>
      <c r="H342" s="4" t="str">
        <f>VLOOKUP(G342,관리용data!F:G,2,0)</f>
        <v>기재 어학 없음</v>
      </c>
      <c r="I342" s="4" t="s">
        <v>277</v>
      </c>
      <c r="J342" s="4" t="s">
        <v>277</v>
      </c>
      <c r="K342" s="4" t="s">
        <v>277</v>
      </c>
      <c r="L342" s="4" t="s">
        <v>277</v>
      </c>
      <c r="M342" s="4" t="s">
        <v>277</v>
      </c>
      <c r="N342" s="5"/>
      <c r="O342" s="4">
        <v>0</v>
      </c>
      <c r="P342" s="4"/>
      <c r="Q342" s="4">
        <f>IF(O342=1,IF(H342="TOEIC",VLOOKUP(VALUE(J342),관리용data!J:K,2,1),IF(H342="TOEFL(IBT)",VLOOKUP(VALUE(J342),관리용data!M:N,2,1),IF(H342="NEW TEPS",VLOOKUP(VALUE(J342),관리용data!P:Q,2,1),IF(H342="G-telp(Level 2)",VLOOKUP(VALUE(J342),관리용data!S:T,2,1),IF(H342="toeic speaking test",VLOOKUP(J342,관리용data!V:W,2,0),IF(H342="opic(영어)",VLOOKUP(J342,관리용data!Y:Z,2,0),0)))))),0)</f>
        <v>0</v>
      </c>
    </row>
    <row r="343" spans="1:17" ht="39.950000000000003" customHeight="1" x14ac:dyDescent="0.3">
      <c r="A343" s="4">
        <f t="shared" si="10"/>
        <v>342</v>
      </c>
      <c r="B343" s="4" t="s">
        <v>7616</v>
      </c>
      <c r="C343" s="4" t="s">
        <v>3454</v>
      </c>
      <c r="D343" s="4" t="s">
        <v>317</v>
      </c>
      <c r="E343" s="4" t="s">
        <v>318</v>
      </c>
      <c r="F343" s="4">
        <f t="shared" si="11"/>
        <v>1</v>
      </c>
      <c r="G343" s="4" t="s">
        <v>537</v>
      </c>
      <c r="H343" s="4" t="str">
        <f>VLOOKUP(G343,관리용data!F:G,2,0)</f>
        <v>TOEIC</v>
      </c>
      <c r="I343" s="4" t="s">
        <v>7621</v>
      </c>
      <c r="J343" s="4" t="s">
        <v>7621</v>
      </c>
      <c r="K343" s="4" t="s">
        <v>1795</v>
      </c>
      <c r="L343" s="34">
        <v>45711</v>
      </c>
      <c r="M343" s="4" t="s">
        <v>7622</v>
      </c>
      <c r="O343" s="4">
        <v>1</v>
      </c>
      <c r="P343" s="4"/>
      <c r="Q343" s="4">
        <f>IF(O343=1,IF(H343="TOEIC",VLOOKUP(VALUE(J343),관리용data!J:K,2,1),IF(H343="TOEFL(IBT)",VLOOKUP(VALUE(J343),관리용data!M:N,2,1),IF(H343="NEW TEPS",VLOOKUP(VALUE(J343),관리용data!P:Q,2,1),IF(H343="G-telp(Level 2)",VLOOKUP(VALUE(J343),관리용data!S:T,2,1),IF(H343="toeic speaking test",VLOOKUP(J343,관리용data!V:W,2,0),IF(H343="opic(영어)",VLOOKUP(J343,관리용data!Y:Z,2,0),0)))))),0)</f>
        <v>6</v>
      </c>
    </row>
    <row r="344" spans="1:17" ht="39.950000000000003" customHeight="1" x14ac:dyDescent="0.3">
      <c r="A344" s="4">
        <f t="shared" si="10"/>
        <v>343</v>
      </c>
      <c r="B344" s="4" t="s">
        <v>7638</v>
      </c>
      <c r="C344" s="4" t="s">
        <v>7639</v>
      </c>
      <c r="D344" s="4" t="s">
        <v>317</v>
      </c>
      <c r="E344" s="4" t="s">
        <v>318</v>
      </c>
      <c r="F344" s="4">
        <f t="shared" si="11"/>
        <v>1</v>
      </c>
      <c r="G344" s="4" t="s">
        <v>537</v>
      </c>
      <c r="H344" s="4" t="str">
        <f>VLOOKUP(G344,관리용data!F:G,2,0)</f>
        <v>TOEIC</v>
      </c>
      <c r="I344" s="4" t="s">
        <v>7644</v>
      </c>
      <c r="J344" s="4" t="s">
        <v>7644</v>
      </c>
      <c r="K344" s="4" t="s">
        <v>5310</v>
      </c>
      <c r="L344" s="34">
        <v>45270</v>
      </c>
      <c r="M344" s="4" t="s">
        <v>7645</v>
      </c>
      <c r="O344" s="4">
        <v>1</v>
      </c>
      <c r="P344" s="4"/>
      <c r="Q344" s="4">
        <f>IF(O344=1,IF(H344="TOEIC",VLOOKUP(VALUE(J344),관리용data!J:K,2,1),IF(H344="TOEFL(IBT)",VLOOKUP(VALUE(J344),관리용data!M:N,2,1),IF(H344="NEW TEPS",VLOOKUP(VALUE(J344),관리용data!P:Q,2,1),IF(H344="G-telp(Level 2)",VLOOKUP(VALUE(J344),관리용data!S:T,2,1),IF(H344="toeic speaking test",VLOOKUP(J344,관리용data!V:W,2,0),IF(H344="opic(영어)",VLOOKUP(J344,관리용data!Y:Z,2,0),0)))))),0)</f>
        <v>0</v>
      </c>
    </row>
    <row r="345" spans="1:17" ht="39.950000000000003" customHeight="1" x14ac:dyDescent="0.3">
      <c r="A345" s="4">
        <f t="shared" si="10"/>
        <v>344</v>
      </c>
      <c r="B345" s="4" t="s">
        <v>7686</v>
      </c>
      <c r="C345" s="4" t="s">
        <v>7687</v>
      </c>
      <c r="D345" s="4" t="s">
        <v>317</v>
      </c>
      <c r="E345" s="4" t="s">
        <v>318</v>
      </c>
      <c r="F345" s="4">
        <f t="shared" si="11"/>
        <v>1</v>
      </c>
      <c r="G345" s="4" t="s">
        <v>537</v>
      </c>
      <c r="H345" s="4" t="str">
        <f>VLOOKUP(G345,관리용data!F:G,2,0)</f>
        <v>TOEIC</v>
      </c>
      <c r="I345" s="4" t="s">
        <v>7692</v>
      </c>
      <c r="J345" s="4" t="s">
        <v>7692</v>
      </c>
      <c r="K345" s="4" t="s">
        <v>1620</v>
      </c>
      <c r="L345" s="34">
        <v>45179</v>
      </c>
      <c r="M345" s="4" t="s">
        <v>7693</v>
      </c>
      <c r="O345" s="4">
        <v>0</v>
      </c>
      <c r="P345" s="4" t="s">
        <v>11699</v>
      </c>
      <c r="Q345" s="4">
        <f>IF(O345=1,IF(H345="TOEIC",VLOOKUP(VALUE(J345),관리용data!J:K,2,1),IF(H345="TOEFL(IBT)",VLOOKUP(VALUE(J345),관리용data!M:N,2,1),IF(H345="NEW TEPS",VLOOKUP(VALUE(J345),관리용data!P:Q,2,1),IF(H345="G-telp(Level 2)",VLOOKUP(VALUE(J345),관리용data!S:T,2,1),IF(H345="toeic speaking test",VLOOKUP(J345,관리용data!V:W,2,0),IF(H345="opic(영어)",VLOOKUP(J345,관리용data!Y:Z,2,0),0)))))),0)</f>
        <v>0</v>
      </c>
    </row>
    <row r="346" spans="1:17" ht="39.950000000000003" customHeight="1" x14ac:dyDescent="0.3">
      <c r="A346" s="4">
        <f t="shared" si="10"/>
        <v>345</v>
      </c>
      <c r="B346" s="4" t="s">
        <v>7704</v>
      </c>
      <c r="C346" s="4" t="s">
        <v>7705</v>
      </c>
      <c r="D346" s="4" t="s">
        <v>317</v>
      </c>
      <c r="E346" s="4" t="s">
        <v>318</v>
      </c>
      <c r="F346" s="4">
        <f t="shared" si="11"/>
        <v>1</v>
      </c>
      <c r="G346" s="4" t="s">
        <v>286</v>
      </c>
      <c r="H346" s="4" t="str">
        <f>VLOOKUP(G346,관리용data!F:G,2,0)</f>
        <v>Toeic Speaking test</v>
      </c>
      <c r="I346" s="4" t="s">
        <v>3583</v>
      </c>
      <c r="J346" s="4" t="s">
        <v>3583</v>
      </c>
      <c r="K346" s="4" t="s">
        <v>7710</v>
      </c>
      <c r="L346" s="34">
        <v>45094</v>
      </c>
      <c r="M346" s="4" t="s">
        <v>7711</v>
      </c>
      <c r="O346" s="4">
        <v>1</v>
      </c>
      <c r="P346" s="4"/>
      <c r="Q346" s="4">
        <f>IF(O346=1,IF(H346="TOEIC",VLOOKUP(VALUE(J346),관리용data!J:K,2,1),IF(H346="TOEFL(IBT)",VLOOKUP(VALUE(J346),관리용data!M:N,2,1),IF(H346="NEW TEPS",VLOOKUP(VALUE(J346),관리용data!P:Q,2,1),IF(H346="G-telp(Level 2)",VLOOKUP(VALUE(J346),관리용data!S:T,2,1),IF(H346="toeic speaking test",VLOOKUP(J346,관리용data!V:W,2,0),IF(H346="opic(영어)",VLOOKUP(J346,관리용data!Y:Z,2,0),0)))))),0)</f>
        <v>6</v>
      </c>
    </row>
    <row r="347" spans="1:17" ht="39.950000000000003" customHeight="1" x14ac:dyDescent="0.3">
      <c r="A347" s="4">
        <f t="shared" si="10"/>
        <v>346</v>
      </c>
      <c r="B347" s="4" t="s">
        <v>7761</v>
      </c>
      <c r="C347" s="4" t="s">
        <v>7762</v>
      </c>
      <c r="D347" s="4" t="s">
        <v>317</v>
      </c>
      <c r="E347" s="4" t="s">
        <v>318</v>
      </c>
      <c r="F347" s="4">
        <f t="shared" si="11"/>
        <v>1</v>
      </c>
      <c r="G347" s="4" t="s">
        <v>11697</v>
      </c>
      <c r="H347" s="4" t="str">
        <f>VLOOKUP(G347,관리용data!F:G,2,0)</f>
        <v>기재 어학 없음</v>
      </c>
      <c r="I347" s="4" t="s">
        <v>277</v>
      </c>
      <c r="J347" s="4" t="s">
        <v>277</v>
      </c>
      <c r="K347" s="4" t="s">
        <v>277</v>
      </c>
      <c r="L347" s="4" t="s">
        <v>277</v>
      </c>
      <c r="M347" s="4" t="s">
        <v>277</v>
      </c>
      <c r="N347" s="5"/>
      <c r="O347" s="4">
        <v>0</v>
      </c>
      <c r="P347" s="4"/>
      <c r="Q347" s="4">
        <f>IF(O347=1,IF(H347="TOEIC",VLOOKUP(VALUE(J347),관리용data!J:K,2,1),IF(H347="TOEFL(IBT)",VLOOKUP(VALUE(J347),관리용data!M:N,2,1),IF(H347="NEW TEPS",VLOOKUP(VALUE(J347),관리용data!P:Q,2,1),IF(H347="G-telp(Level 2)",VLOOKUP(VALUE(J347),관리용data!S:T,2,1),IF(H347="toeic speaking test",VLOOKUP(J347,관리용data!V:W,2,0),IF(H347="opic(영어)",VLOOKUP(J347,관리용data!Y:Z,2,0),0)))))),0)</f>
        <v>0</v>
      </c>
    </row>
    <row r="348" spans="1:17" ht="39.950000000000003" customHeight="1" x14ac:dyDescent="0.3">
      <c r="A348" s="4">
        <f t="shared" si="10"/>
        <v>347</v>
      </c>
      <c r="B348" s="4" t="s">
        <v>7779</v>
      </c>
      <c r="C348" s="4" t="s">
        <v>7780</v>
      </c>
      <c r="D348" s="4" t="s">
        <v>317</v>
      </c>
      <c r="E348" s="4" t="s">
        <v>318</v>
      </c>
      <c r="F348" s="4">
        <f t="shared" si="11"/>
        <v>1</v>
      </c>
      <c r="G348" s="4" t="s">
        <v>4126</v>
      </c>
      <c r="H348" s="4" t="str">
        <f>VLOOKUP(G348,관리용data!F:G,2,0)</f>
        <v>G-telp(Level 2)</v>
      </c>
      <c r="I348" s="4" t="s">
        <v>7784</v>
      </c>
      <c r="J348" s="4">
        <v>65</v>
      </c>
      <c r="K348" s="4" t="s">
        <v>7785</v>
      </c>
      <c r="L348" s="34">
        <v>45690</v>
      </c>
      <c r="M348" s="4" t="s">
        <v>7786</v>
      </c>
      <c r="O348" s="4">
        <v>1</v>
      </c>
      <c r="P348" s="4"/>
      <c r="Q348" s="4">
        <f>IF(O348=1,IF(H348="TOEIC",VLOOKUP(VALUE(J348),관리용data!J:K,2,1),IF(H348="TOEFL(IBT)",VLOOKUP(VALUE(J348),관리용data!M:N,2,1),IF(H348="NEW TEPS",VLOOKUP(VALUE(J348),관리용data!P:Q,2,1),IF(H348="G-telp(Level 2)",VLOOKUP(VALUE(J348),관리용data!S:T,2,1),IF(H348="toeic speaking test",VLOOKUP(J348,관리용data!V:W,2,0),IF(H348="opic(영어)",VLOOKUP(J348,관리용data!Y:Z,2,0),0)))))),0)</f>
        <v>4</v>
      </c>
    </row>
    <row r="349" spans="1:17" ht="39.950000000000003" customHeight="1" x14ac:dyDescent="0.3">
      <c r="A349" s="4">
        <f t="shared" si="10"/>
        <v>348</v>
      </c>
      <c r="B349" s="4" t="s">
        <v>7790</v>
      </c>
      <c r="C349" s="4" t="s">
        <v>7791</v>
      </c>
      <c r="D349" s="4" t="s">
        <v>317</v>
      </c>
      <c r="E349" s="4" t="s">
        <v>318</v>
      </c>
      <c r="F349" s="4">
        <f t="shared" si="11"/>
        <v>1</v>
      </c>
      <c r="G349" s="4" t="s">
        <v>11697</v>
      </c>
      <c r="H349" s="4" t="str">
        <f>VLOOKUP(G349,관리용data!F:G,2,0)</f>
        <v>기재 어학 없음</v>
      </c>
      <c r="I349" s="4" t="s">
        <v>277</v>
      </c>
      <c r="J349" s="4" t="s">
        <v>277</v>
      </c>
      <c r="K349" s="4" t="s">
        <v>277</v>
      </c>
      <c r="L349" s="4" t="s">
        <v>277</v>
      </c>
      <c r="M349" s="4" t="s">
        <v>277</v>
      </c>
      <c r="N349" s="5"/>
      <c r="O349" s="4">
        <v>0</v>
      </c>
      <c r="P349" s="4"/>
      <c r="Q349" s="4">
        <f>IF(O349=1,IF(H349="TOEIC",VLOOKUP(VALUE(J349),관리용data!J:K,2,1),IF(H349="TOEFL(IBT)",VLOOKUP(VALUE(J349),관리용data!M:N,2,1),IF(H349="NEW TEPS",VLOOKUP(VALUE(J349),관리용data!P:Q,2,1),IF(H349="G-telp(Level 2)",VLOOKUP(VALUE(J349),관리용data!S:T,2,1),IF(H349="toeic speaking test",VLOOKUP(J349,관리용data!V:W,2,0),IF(H349="opic(영어)",VLOOKUP(J349,관리용data!Y:Z,2,0),0)))))),0)</f>
        <v>0</v>
      </c>
    </row>
    <row r="350" spans="1:17" ht="39.950000000000003" customHeight="1" x14ac:dyDescent="0.3">
      <c r="A350" s="4">
        <f t="shared" si="10"/>
        <v>349</v>
      </c>
      <c r="B350" s="4" t="s">
        <v>7795</v>
      </c>
      <c r="C350" s="4" t="s">
        <v>7796</v>
      </c>
      <c r="D350" s="4" t="s">
        <v>317</v>
      </c>
      <c r="E350" s="4" t="s">
        <v>318</v>
      </c>
      <c r="F350" s="4">
        <f t="shared" si="11"/>
        <v>1</v>
      </c>
      <c r="G350" s="4" t="s">
        <v>11697</v>
      </c>
      <c r="H350" s="4" t="str">
        <f>VLOOKUP(G350,관리용data!F:G,2,0)</f>
        <v>기재 어학 없음</v>
      </c>
      <c r="I350" s="4" t="s">
        <v>277</v>
      </c>
      <c r="J350" s="4" t="s">
        <v>277</v>
      </c>
      <c r="K350" s="4" t="s">
        <v>277</v>
      </c>
      <c r="L350" s="4" t="s">
        <v>277</v>
      </c>
      <c r="M350" s="4" t="s">
        <v>277</v>
      </c>
      <c r="N350" s="5"/>
      <c r="O350" s="4">
        <v>0</v>
      </c>
      <c r="P350" s="4"/>
      <c r="Q350" s="4">
        <f>IF(O350=1,IF(H350="TOEIC",VLOOKUP(VALUE(J350),관리용data!J:K,2,1),IF(H350="TOEFL(IBT)",VLOOKUP(VALUE(J350),관리용data!M:N,2,1),IF(H350="NEW TEPS",VLOOKUP(VALUE(J350),관리용data!P:Q,2,1),IF(H350="G-telp(Level 2)",VLOOKUP(VALUE(J350),관리용data!S:T,2,1),IF(H350="toeic speaking test",VLOOKUP(J350,관리용data!V:W,2,0),IF(H350="opic(영어)",VLOOKUP(J350,관리용data!Y:Z,2,0),0)))))),0)</f>
        <v>0</v>
      </c>
    </row>
    <row r="351" spans="1:17" ht="39.950000000000003" customHeight="1" x14ac:dyDescent="0.3">
      <c r="A351" s="4">
        <f t="shared" si="10"/>
        <v>350</v>
      </c>
      <c r="B351" s="4" t="s">
        <v>7847</v>
      </c>
      <c r="C351" s="4" t="s">
        <v>7848</v>
      </c>
      <c r="D351" s="4" t="s">
        <v>317</v>
      </c>
      <c r="E351" s="4" t="s">
        <v>318</v>
      </c>
      <c r="F351" s="4">
        <f t="shared" si="11"/>
        <v>1</v>
      </c>
      <c r="G351" s="4" t="s">
        <v>537</v>
      </c>
      <c r="H351" s="4" t="str">
        <f>VLOOKUP(G351,관리용data!F:G,2,0)</f>
        <v>TOEIC</v>
      </c>
      <c r="I351" s="4" t="s">
        <v>538</v>
      </c>
      <c r="J351" s="4" t="s">
        <v>538</v>
      </c>
      <c r="K351" s="4" t="s">
        <v>2475</v>
      </c>
      <c r="L351" s="34">
        <v>45655</v>
      </c>
      <c r="M351" s="4" t="s">
        <v>7853</v>
      </c>
      <c r="O351" s="4">
        <v>1</v>
      </c>
      <c r="P351" s="4"/>
      <c r="Q351" s="4">
        <f>IF(O351=1,IF(H351="TOEIC",VLOOKUP(VALUE(J351),관리용data!J:K,2,1),IF(H351="TOEFL(IBT)",VLOOKUP(VALUE(J351),관리용data!M:N,2,1),IF(H351="NEW TEPS",VLOOKUP(VALUE(J351),관리용data!P:Q,2,1),IF(H351="G-telp(Level 2)",VLOOKUP(VALUE(J351),관리용data!S:T,2,1),IF(H351="toeic speaking test",VLOOKUP(J351,관리용data!V:W,2,0),IF(H351="opic(영어)",VLOOKUP(J351,관리용data!Y:Z,2,0),0)))))),0)</f>
        <v>10</v>
      </c>
    </row>
    <row r="352" spans="1:17" ht="39.950000000000003" customHeight="1" x14ac:dyDescent="0.3">
      <c r="A352" s="4">
        <f t="shared" si="10"/>
        <v>351</v>
      </c>
      <c r="B352" s="4" t="s">
        <v>7867</v>
      </c>
      <c r="C352" s="4" t="s">
        <v>7868</v>
      </c>
      <c r="D352" s="4" t="s">
        <v>317</v>
      </c>
      <c r="E352" s="4" t="s">
        <v>318</v>
      </c>
      <c r="F352" s="4">
        <f t="shared" si="11"/>
        <v>1</v>
      </c>
      <c r="G352" s="4" t="s">
        <v>496</v>
      </c>
      <c r="H352" s="4" t="str">
        <f>VLOOKUP(G352,관리용data!F:G,2,0)</f>
        <v>OPIc(영어)</v>
      </c>
      <c r="I352" s="4" t="s">
        <v>1497</v>
      </c>
      <c r="J352" s="4" t="s">
        <v>1497</v>
      </c>
      <c r="K352" s="4" t="s">
        <v>752</v>
      </c>
      <c r="L352" s="34">
        <v>45864</v>
      </c>
      <c r="M352" s="4" t="s">
        <v>7874</v>
      </c>
      <c r="O352" s="4">
        <v>1</v>
      </c>
      <c r="P352" s="4"/>
      <c r="Q352" s="4">
        <f>IF(O352=1,IF(H352="TOEIC",VLOOKUP(VALUE(J352),관리용data!J:K,2,1),IF(H352="TOEFL(IBT)",VLOOKUP(VALUE(J352),관리용data!M:N,2,1),IF(H352="NEW TEPS",VLOOKUP(VALUE(J352),관리용data!P:Q,2,1),IF(H352="G-telp(Level 2)",VLOOKUP(VALUE(J352),관리용data!S:T,2,1),IF(H352="toeic speaking test",VLOOKUP(J352,관리용data!V:W,2,0),IF(H352="opic(영어)",VLOOKUP(J352,관리용data!Y:Z,2,0),0)))))),0)</f>
        <v>6</v>
      </c>
    </row>
    <row r="353" spans="1:17" ht="39.950000000000003" customHeight="1" x14ac:dyDescent="0.3">
      <c r="A353" s="4">
        <f t="shared" si="10"/>
        <v>352</v>
      </c>
      <c r="B353" s="4" t="s">
        <v>7904</v>
      </c>
      <c r="C353" s="4" t="s">
        <v>7905</v>
      </c>
      <c r="D353" s="4" t="s">
        <v>317</v>
      </c>
      <c r="E353" s="4" t="s">
        <v>318</v>
      </c>
      <c r="F353" s="4">
        <f t="shared" si="11"/>
        <v>1</v>
      </c>
      <c r="G353" s="4" t="s">
        <v>2266</v>
      </c>
      <c r="H353" s="4" t="str">
        <f>VLOOKUP(G353,관리용data!F:G,2,0)</f>
        <v>OPIc(영어)</v>
      </c>
      <c r="I353" s="4" t="s">
        <v>455</v>
      </c>
      <c r="J353" s="4" t="s">
        <v>455</v>
      </c>
      <c r="K353" s="4" t="s">
        <v>7451</v>
      </c>
      <c r="L353" s="34">
        <v>45152</v>
      </c>
      <c r="M353" s="4" t="s">
        <v>7910</v>
      </c>
      <c r="O353" s="4">
        <v>1</v>
      </c>
      <c r="P353" s="4"/>
      <c r="Q353" s="4">
        <f>IF(O353=1,IF(H353="TOEIC",VLOOKUP(VALUE(J353),관리용data!J:K,2,1),IF(H353="TOEFL(IBT)",VLOOKUP(VALUE(J353),관리용data!M:N,2,1),IF(H353="NEW TEPS",VLOOKUP(VALUE(J353),관리용data!P:Q,2,1),IF(H353="G-telp(Level 2)",VLOOKUP(VALUE(J353),관리용data!S:T,2,1),IF(H353="toeic speaking test",VLOOKUP(J353,관리용data!V:W,2,0),IF(H353="opic(영어)",VLOOKUP(J353,관리용data!Y:Z,2,0),0)))))),0)</f>
        <v>10</v>
      </c>
    </row>
    <row r="354" spans="1:17" ht="39.950000000000003" customHeight="1" x14ac:dyDescent="0.3">
      <c r="A354" s="4">
        <f t="shared" si="10"/>
        <v>353</v>
      </c>
      <c r="B354" s="4" t="s">
        <v>7941</v>
      </c>
      <c r="C354" s="4" t="s">
        <v>7942</v>
      </c>
      <c r="D354" s="4" t="s">
        <v>317</v>
      </c>
      <c r="E354" s="4" t="s">
        <v>318</v>
      </c>
      <c r="F354" s="4">
        <f t="shared" si="11"/>
        <v>1</v>
      </c>
      <c r="G354" s="4" t="s">
        <v>362</v>
      </c>
      <c r="H354" s="4" t="str">
        <f>VLOOKUP(G354,관리용data!F:G,2,0)</f>
        <v>Toeic Speaking test</v>
      </c>
      <c r="I354" s="4" t="s">
        <v>708</v>
      </c>
      <c r="J354" s="4" t="s">
        <v>708</v>
      </c>
      <c r="K354" s="4" t="s">
        <v>4668</v>
      </c>
      <c r="L354" s="34">
        <v>45171</v>
      </c>
      <c r="M354" s="4" t="s">
        <v>7947</v>
      </c>
      <c r="O354" s="4">
        <v>0</v>
      </c>
      <c r="P354" s="4" t="s">
        <v>11699</v>
      </c>
      <c r="Q354" s="4">
        <f>IF(O354=1,IF(H354="TOEIC",VLOOKUP(VALUE(J354),관리용data!J:K,2,1),IF(H354="TOEFL(IBT)",VLOOKUP(VALUE(J354),관리용data!M:N,2,1),IF(H354="NEW TEPS",VLOOKUP(VALUE(J354),관리용data!P:Q,2,1),IF(H354="G-telp(Level 2)",VLOOKUP(VALUE(J354),관리용data!S:T,2,1),IF(H354="toeic speaking test",VLOOKUP(J354,관리용data!V:W,2,0),IF(H354="opic(영어)",VLOOKUP(J354,관리용data!Y:Z,2,0),0)))))),0)</f>
        <v>0</v>
      </c>
    </row>
    <row r="355" spans="1:17" ht="39.950000000000003" customHeight="1" x14ac:dyDescent="0.3">
      <c r="A355" s="4">
        <f t="shared" si="10"/>
        <v>354</v>
      </c>
      <c r="B355" s="4" t="s">
        <v>7950</v>
      </c>
      <c r="C355" s="4" t="s">
        <v>7951</v>
      </c>
      <c r="D355" s="4" t="s">
        <v>317</v>
      </c>
      <c r="E355" s="4" t="s">
        <v>318</v>
      </c>
      <c r="F355" s="4">
        <f t="shared" si="11"/>
        <v>1</v>
      </c>
      <c r="G355" s="4" t="s">
        <v>537</v>
      </c>
      <c r="H355" s="4" t="str">
        <f>VLOOKUP(G355,관리용data!F:G,2,0)</f>
        <v>TOEIC</v>
      </c>
      <c r="I355" s="4" t="s">
        <v>988</v>
      </c>
      <c r="J355" s="4" t="s">
        <v>988</v>
      </c>
      <c r="K355" s="4" t="s">
        <v>418</v>
      </c>
      <c r="L355" s="34">
        <v>45746</v>
      </c>
      <c r="M355" s="4" t="s">
        <v>7956</v>
      </c>
      <c r="O355" s="4">
        <v>1</v>
      </c>
      <c r="P355" s="4"/>
      <c r="Q355" s="4">
        <f>IF(O355=1,IF(H355="TOEIC",VLOOKUP(VALUE(J355),관리용data!J:K,2,1),IF(H355="TOEFL(IBT)",VLOOKUP(VALUE(J355),관리용data!M:N,2,1),IF(H355="NEW TEPS",VLOOKUP(VALUE(J355),관리용data!P:Q,2,1),IF(H355="G-telp(Level 2)",VLOOKUP(VALUE(J355),관리용data!S:T,2,1),IF(H355="toeic speaking test",VLOOKUP(J355,관리용data!V:W,2,0),IF(H355="opic(영어)",VLOOKUP(J355,관리용data!Y:Z,2,0),0)))))),0)</f>
        <v>10</v>
      </c>
    </row>
    <row r="356" spans="1:17" ht="39.950000000000003" customHeight="1" x14ac:dyDescent="0.3">
      <c r="A356" s="4">
        <f t="shared" si="10"/>
        <v>355</v>
      </c>
      <c r="B356" s="4" t="s">
        <v>7970</v>
      </c>
      <c r="C356" s="4" t="s">
        <v>7971</v>
      </c>
      <c r="D356" s="4" t="s">
        <v>317</v>
      </c>
      <c r="E356" s="4" t="s">
        <v>318</v>
      </c>
      <c r="F356" s="4">
        <f t="shared" si="11"/>
        <v>1</v>
      </c>
      <c r="G356" s="4" t="s">
        <v>11697</v>
      </c>
      <c r="H356" s="4" t="str">
        <f>VLOOKUP(G356,관리용data!F:G,2,0)</f>
        <v>기재 어학 없음</v>
      </c>
      <c r="I356" s="4" t="s">
        <v>277</v>
      </c>
      <c r="J356" s="4" t="s">
        <v>277</v>
      </c>
      <c r="K356" s="4" t="s">
        <v>277</v>
      </c>
      <c r="L356" s="4" t="s">
        <v>277</v>
      </c>
      <c r="M356" s="4" t="s">
        <v>277</v>
      </c>
      <c r="N356" s="5"/>
      <c r="O356" s="4">
        <v>0</v>
      </c>
      <c r="P356" s="4"/>
      <c r="Q356" s="4">
        <f>IF(O356=1,IF(H356="TOEIC",VLOOKUP(VALUE(J356),관리용data!J:K,2,1),IF(H356="TOEFL(IBT)",VLOOKUP(VALUE(J356),관리용data!M:N,2,1),IF(H356="NEW TEPS",VLOOKUP(VALUE(J356),관리용data!P:Q,2,1),IF(H356="G-telp(Level 2)",VLOOKUP(VALUE(J356),관리용data!S:T,2,1),IF(H356="toeic speaking test",VLOOKUP(J356,관리용data!V:W,2,0),IF(H356="opic(영어)",VLOOKUP(J356,관리용data!Y:Z,2,0),0)))))),0)</f>
        <v>0</v>
      </c>
    </row>
    <row r="357" spans="1:17" ht="39.950000000000003" customHeight="1" x14ac:dyDescent="0.3">
      <c r="A357" s="4">
        <f t="shared" si="10"/>
        <v>356</v>
      </c>
      <c r="B357" s="4" t="s">
        <v>8014</v>
      </c>
      <c r="C357" s="4" t="s">
        <v>8015</v>
      </c>
      <c r="D357" s="4" t="s">
        <v>317</v>
      </c>
      <c r="E357" s="4" t="s">
        <v>318</v>
      </c>
      <c r="F357" s="4">
        <f t="shared" si="11"/>
        <v>1</v>
      </c>
      <c r="G357" s="4" t="s">
        <v>537</v>
      </c>
      <c r="H357" s="4" t="str">
        <f>VLOOKUP(G357,관리용data!F:G,2,0)</f>
        <v>TOEIC</v>
      </c>
      <c r="I357" s="4" t="s">
        <v>5685</v>
      </c>
      <c r="J357" s="4" t="s">
        <v>5685</v>
      </c>
      <c r="K357" s="4" t="s">
        <v>709</v>
      </c>
      <c r="L357" s="34">
        <v>45683</v>
      </c>
      <c r="M357" s="4" t="s">
        <v>8021</v>
      </c>
      <c r="O357" s="4">
        <v>1</v>
      </c>
      <c r="P357" s="4"/>
      <c r="Q357" s="4">
        <f>IF(O357=1,IF(H357="TOEIC",VLOOKUP(VALUE(J357),관리용data!J:K,2,1),IF(H357="TOEFL(IBT)",VLOOKUP(VALUE(J357),관리용data!M:N,2,1),IF(H357="NEW TEPS",VLOOKUP(VALUE(J357),관리용data!P:Q,2,1),IF(H357="G-telp(Level 2)",VLOOKUP(VALUE(J357),관리용data!S:T,2,1),IF(H357="toeic speaking test",VLOOKUP(J357,관리용data!V:W,2,0),IF(H357="opic(영어)",VLOOKUP(J357,관리용data!Y:Z,2,0),0)))))),0)</f>
        <v>10</v>
      </c>
    </row>
    <row r="358" spans="1:17" ht="39.950000000000003" customHeight="1" x14ac:dyDescent="0.3">
      <c r="A358" s="4">
        <f t="shared" si="10"/>
        <v>357</v>
      </c>
      <c r="B358" s="4" t="s">
        <v>8082</v>
      </c>
      <c r="C358" s="4" t="s">
        <v>8083</v>
      </c>
      <c r="D358" s="4" t="s">
        <v>317</v>
      </c>
      <c r="E358" s="4" t="s">
        <v>318</v>
      </c>
      <c r="F358" s="4">
        <f t="shared" si="11"/>
        <v>1</v>
      </c>
      <c r="G358" s="4" t="s">
        <v>537</v>
      </c>
      <c r="H358" s="4" t="str">
        <f>VLOOKUP(G358,관리용data!F:G,2,0)</f>
        <v>TOEIC</v>
      </c>
      <c r="I358" s="4" t="s">
        <v>1794</v>
      </c>
      <c r="J358" s="4" t="s">
        <v>1794</v>
      </c>
      <c r="K358" s="4" t="s">
        <v>2121</v>
      </c>
      <c r="L358" s="34">
        <v>45564</v>
      </c>
      <c r="M358" s="4" t="s">
        <v>8088</v>
      </c>
      <c r="O358" s="4">
        <v>1</v>
      </c>
      <c r="P358" s="4"/>
      <c r="Q358" s="4">
        <f>IF(O358=1,IF(H358="TOEIC",VLOOKUP(VALUE(J358),관리용data!J:K,2,1),IF(H358="TOEFL(IBT)",VLOOKUP(VALUE(J358),관리용data!M:N,2,1),IF(H358="NEW TEPS",VLOOKUP(VALUE(J358),관리용data!P:Q,2,1),IF(H358="G-telp(Level 2)",VLOOKUP(VALUE(J358),관리용data!S:T,2,1),IF(H358="toeic speaking test",VLOOKUP(J358,관리용data!V:W,2,0),IF(H358="opic(영어)",VLOOKUP(J358,관리용data!Y:Z,2,0),0)))))),0)</f>
        <v>10</v>
      </c>
    </row>
    <row r="359" spans="1:17" ht="39.950000000000003" customHeight="1" x14ac:dyDescent="0.3">
      <c r="A359" s="4">
        <f t="shared" si="10"/>
        <v>358</v>
      </c>
      <c r="B359" s="4" t="s">
        <v>8172</v>
      </c>
      <c r="C359" s="4" t="s">
        <v>8173</v>
      </c>
      <c r="D359" s="4" t="s">
        <v>317</v>
      </c>
      <c r="E359" s="4" t="s">
        <v>318</v>
      </c>
      <c r="F359" s="4">
        <f t="shared" si="11"/>
        <v>1</v>
      </c>
      <c r="G359" s="4" t="s">
        <v>537</v>
      </c>
      <c r="H359" s="4" t="str">
        <f>VLOOKUP(G359,관리용data!F:G,2,0)</f>
        <v>TOEIC</v>
      </c>
      <c r="I359" s="4" t="s">
        <v>1812</v>
      </c>
      <c r="J359" s="4" t="s">
        <v>1812</v>
      </c>
      <c r="K359" s="4" t="s">
        <v>3674</v>
      </c>
      <c r="L359" s="34">
        <v>45193</v>
      </c>
      <c r="M359" s="4" t="s">
        <v>8190</v>
      </c>
      <c r="O359" s="4">
        <v>0</v>
      </c>
      <c r="P359" s="4" t="s">
        <v>11699</v>
      </c>
      <c r="Q359" s="4">
        <f>IF(O359=1,IF(H359="TOEIC",VLOOKUP(VALUE(J359),관리용data!J:K,2,1),IF(H359="TOEFL(IBT)",VLOOKUP(VALUE(J359),관리용data!M:N,2,1),IF(H359="NEW TEPS",VLOOKUP(VALUE(J359),관리용data!P:Q,2,1),IF(H359="G-telp(Level 2)",VLOOKUP(VALUE(J359),관리용data!S:T,2,1),IF(H359="toeic speaking test",VLOOKUP(J359,관리용data!V:W,2,0),IF(H359="opic(영어)",VLOOKUP(J359,관리용data!Y:Z,2,0),0)))))),0)</f>
        <v>0</v>
      </c>
    </row>
    <row r="360" spans="1:17" ht="39.950000000000003" customHeight="1" x14ac:dyDescent="0.3">
      <c r="A360" s="4">
        <f t="shared" si="10"/>
        <v>359</v>
      </c>
      <c r="B360" s="4" t="s">
        <v>8401</v>
      </c>
      <c r="C360" s="4" t="s">
        <v>8402</v>
      </c>
      <c r="D360" s="4" t="s">
        <v>317</v>
      </c>
      <c r="E360" s="4" t="s">
        <v>318</v>
      </c>
      <c r="F360" s="4">
        <f t="shared" si="11"/>
        <v>1</v>
      </c>
      <c r="G360" s="4" t="s">
        <v>11697</v>
      </c>
      <c r="H360" s="4" t="str">
        <f>VLOOKUP(G360,관리용data!F:G,2,0)</f>
        <v>기재 어학 없음</v>
      </c>
      <c r="I360" s="4" t="s">
        <v>277</v>
      </c>
      <c r="J360" s="4" t="s">
        <v>277</v>
      </c>
      <c r="K360" s="4" t="s">
        <v>277</v>
      </c>
      <c r="L360" s="4" t="s">
        <v>277</v>
      </c>
      <c r="M360" s="4" t="s">
        <v>277</v>
      </c>
      <c r="N360" s="5"/>
      <c r="O360" s="4">
        <v>0</v>
      </c>
      <c r="P360" s="4"/>
      <c r="Q360" s="4">
        <f>IF(O360=1,IF(H360="TOEIC",VLOOKUP(VALUE(J360),관리용data!J:K,2,1),IF(H360="TOEFL(IBT)",VLOOKUP(VALUE(J360),관리용data!M:N,2,1),IF(H360="NEW TEPS",VLOOKUP(VALUE(J360),관리용data!P:Q,2,1),IF(H360="G-telp(Level 2)",VLOOKUP(VALUE(J360),관리용data!S:T,2,1),IF(H360="toeic speaking test",VLOOKUP(J360,관리용data!V:W,2,0),IF(H360="opic(영어)",VLOOKUP(J360,관리용data!Y:Z,2,0),0)))))),0)</f>
        <v>0</v>
      </c>
    </row>
    <row r="361" spans="1:17" ht="39.950000000000003" customHeight="1" x14ac:dyDescent="0.3">
      <c r="A361" s="4">
        <f t="shared" si="10"/>
        <v>360</v>
      </c>
      <c r="B361" s="4" t="s">
        <v>8411</v>
      </c>
      <c r="C361" s="4" t="s">
        <v>8412</v>
      </c>
      <c r="D361" s="4" t="s">
        <v>317</v>
      </c>
      <c r="E361" s="4" t="s">
        <v>318</v>
      </c>
      <c r="F361" s="4">
        <f t="shared" si="11"/>
        <v>1</v>
      </c>
      <c r="G361" s="4" t="s">
        <v>537</v>
      </c>
      <c r="H361" s="4" t="str">
        <f>VLOOKUP(G361,관리용data!F:G,2,0)</f>
        <v>TOEIC</v>
      </c>
      <c r="I361" s="4" t="s">
        <v>1309</v>
      </c>
      <c r="J361" s="4" t="s">
        <v>1309</v>
      </c>
      <c r="K361" s="4" t="s">
        <v>1795</v>
      </c>
      <c r="L361" s="34">
        <v>45711</v>
      </c>
      <c r="M361" s="4" t="s">
        <v>8418</v>
      </c>
      <c r="O361" s="4">
        <v>1</v>
      </c>
      <c r="P361" s="4"/>
      <c r="Q361" s="4">
        <f>IF(O361=1,IF(H361="TOEIC",VLOOKUP(VALUE(J361),관리용data!J:K,2,1),IF(H361="TOEFL(IBT)",VLOOKUP(VALUE(J361),관리용data!M:N,2,1),IF(H361="NEW TEPS",VLOOKUP(VALUE(J361),관리용data!P:Q,2,1),IF(H361="G-telp(Level 2)",VLOOKUP(VALUE(J361),관리용data!S:T,2,1),IF(H361="toeic speaking test",VLOOKUP(J361,관리용data!V:W,2,0),IF(H361="opic(영어)",VLOOKUP(J361,관리용data!Y:Z,2,0),0)))))),0)</f>
        <v>2</v>
      </c>
    </row>
    <row r="362" spans="1:17" ht="39.950000000000003" customHeight="1" x14ac:dyDescent="0.3">
      <c r="A362" s="4">
        <f t="shared" si="10"/>
        <v>361</v>
      </c>
      <c r="B362" s="4" t="s">
        <v>8421</v>
      </c>
      <c r="C362" s="4" t="s">
        <v>8422</v>
      </c>
      <c r="D362" s="4" t="s">
        <v>317</v>
      </c>
      <c r="E362" s="4" t="s">
        <v>318</v>
      </c>
      <c r="F362" s="4">
        <f t="shared" si="11"/>
        <v>1</v>
      </c>
      <c r="G362" s="4" t="s">
        <v>331</v>
      </c>
      <c r="H362" s="4" t="str">
        <f>VLOOKUP(G362,관리용data!F:G,2,0)</f>
        <v>G-telp(Level 2)</v>
      </c>
      <c r="I362" s="4" t="s">
        <v>8427</v>
      </c>
      <c r="J362" s="4">
        <v>75</v>
      </c>
      <c r="K362" s="4" t="s">
        <v>3048</v>
      </c>
      <c r="L362" s="34">
        <v>45466</v>
      </c>
      <c r="M362" s="4" t="s">
        <v>8428</v>
      </c>
      <c r="O362" s="4">
        <v>1</v>
      </c>
      <c r="P362" s="4"/>
      <c r="Q362" s="4">
        <f>IF(O362=1,IF(H362="TOEIC",VLOOKUP(VALUE(J362),관리용data!J:K,2,1),IF(H362="TOEFL(IBT)",VLOOKUP(VALUE(J362),관리용data!M:N,2,1),IF(H362="NEW TEPS",VLOOKUP(VALUE(J362),관리용data!P:Q,2,1),IF(H362="G-telp(Level 2)",VLOOKUP(VALUE(J362),관리용data!S:T,2,1),IF(H362="toeic speaking test",VLOOKUP(J362,관리용data!V:W,2,0),IF(H362="opic(영어)",VLOOKUP(J362,관리용data!Y:Z,2,0),0)))))),0)</f>
        <v>6</v>
      </c>
    </row>
    <row r="363" spans="1:17" ht="39.950000000000003" customHeight="1" x14ac:dyDescent="0.3">
      <c r="A363" s="4">
        <f t="shared" si="10"/>
        <v>362</v>
      </c>
      <c r="B363" s="4" t="s">
        <v>8462</v>
      </c>
      <c r="C363" s="4" t="s">
        <v>8463</v>
      </c>
      <c r="D363" s="4" t="s">
        <v>317</v>
      </c>
      <c r="E363" s="4" t="s">
        <v>318</v>
      </c>
      <c r="F363" s="4">
        <f t="shared" si="11"/>
        <v>1</v>
      </c>
      <c r="G363" s="4" t="s">
        <v>496</v>
      </c>
      <c r="H363" s="4" t="str">
        <f>VLOOKUP(G363,관리용data!F:G,2,0)</f>
        <v>OPIc(영어)</v>
      </c>
      <c r="I363" s="4" t="s">
        <v>3554</v>
      </c>
      <c r="J363" s="4" t="s">
        <v>3554</v>
      </c>
      <c r="K363" s="4" t="s">
        <v>3828</v>
      </c>
      <c r="L363" s="34">
        <v>45535</v>
      </c>
      <c r="M363" s="4" t="s">
        <v>8467</v>
      </c>
      <c r="O363" s="4">
        <v>1</v>
      </c>
      <c r="P363" s="4"/>
      <c r="Q363" s="4">
        <f>IF(O363=1,IF(H363="TOEIC",VLOOKUP(VALUE(J363),관리용data!J:K,2,1),IF(H363="TOEFL(IBT)",VLOOKUP(VALUE(J363),관리용data!M:N,2,1),IF(H363="NEW TEPS",VLOOKUP(VALUE(J363),관리용data!P:Q,2,1),IF(H363="G-telp(Level 2)",VLOOKUP(VALUE(J363),관리용data!S:T,2,1),IF(H363="toeic speaking test",VLOOKUP(J363,관리용data!V:W,2,0),IF(H363="opic(영어)",VLOOKUP(J363,관리용data!Y:Z,2,0),0)))))),0)</f>
        <v>0</v>
      </c>
    </row>
    <row r="364" spans="1:17" ht="39.950000000000003" customHeight="1" x14ac:dyDescent="0.3">
      <c r="A364" s="4">
        <f t="shared" si="10"/>
        <v>363</v>
      </c>
      <c r="B364" s="4" t="s">
        <v>8472</v>
      </c>
      <c r="C364" s="4" t="s">
        <v>8473</v>
      </c>
      <c r="D364" s="4" t="s">
        <v>317</v>
      </c>
      <c r="E364" s="4" t="s">
        <v>318</v>
      </c>
      <c r="F364" s="4">
        <f t="shared" si="11"/>
        <v>1</v>
      </c>
      <c r="G364" s="4" t="s">
        <v>537</v>
      </c>
      <c r="H364" s="4" t="str">
        <f>VLOOKUP(G364,관리용data!F:G,2,0)</f>
        <v>TOEIC</v>
      </c>
      <c r="I364" s="4" t="s">
        <v>7936</v>
      </c>
      <c r="J364" s="4" t="s">
        <v>7936</v>
      </c>
      <c r="K364" s="4" t="s">
        <v>1963</v>
      </c>
      <c r="L364" s="34">
        <v>45808</v>
      </c>
      <c r="M364" s="4" t="s">
        <v>8478</v>
      </c>
      <c r="O364" s="4">
        <v>1</v>
      </c>
      <c r="P364" s="4"/>
      <c r="Q364" s="4">
        <f>IF(O364=1,IF(H364="TOEIC",VLOOKUP(VALUE(J364),관리용data!J:K,2,1),IF(H364="TOEFL(IBT)",VLOOKUP(VALUE(J364),관리용data!M:N,2,1),IF(H364="NEW TEPS",VLOOKUP(VALUE(J364),관리용data!P:Q,2,1),IF(H364="G-telp(Level 2)",VLOOKUP(VALUE(J364),관리용data!S:T,2,1),IF(H364="toeic speaking test",VLOOKUP(J364,관리용data!V:W,2,0),IF(H364="opic(영어)",VLOOKUP(J364,관리용data!Y:Z,2,0),0)))))),0)</f>
        <v>4</v>
      </c>
    </row>
    <row r="365" spans="1:17" ht="39.950000000000003" customHeight="1" x14ac:dyDescent="0.3">
      <c r="A365" s="4">
        <f t="shared" si="10"/>
        <v>364</v>
      </c>
      <c r="B365" s="4" t="s">
        <v>8567</v>
      </c>
      <c r="C365" s="4" t="s">
        <v>8568</v>
      </c>
      <c r="D365" s="4" t="s">
        <v>317</v>
      </c>
      <c r="E365" s="4" t="s">
        <v>318</v>
      </c>
      <c r="F365" s="4">
        <f t="shared" si="11"/>
        <v>1</v>
      </c>
      <c r="G365" s="4" t="s">
        <v>362</v>
      </c>
      <c r="H365" s="4" t="str">
        <f>VLOOKUP(G365,관리용data!F:G,2,0)</f>
        <v>Toeic Speaking test</v>
      </c>
      <c r="I365" s="4" t="s">
        <v>708</v>
      </c>
      <c r="J365" s="4" t="s">
        <v>708</v>
      </c>
      <c r="K365" s="4" t="s">
        <v>8574</v>
      </c>
      <c r="L365" s="34">
        <v>45668</v>
      </c>
      <c r="M365" s="4" t="s">
        <v>8575</v>
      </c>
      <c r="O365" s="4">
        <v>1</v>
      </c>
      <c r="P365" s="4"/>
      <c r="Q365" s="4">
        <f>IF(O365=1,IF(H365="TOEIC",VLOOKUP(VALUE(J365),관리용data!J:K,2,1),IF(H365="TOEFL(IBT)",VLOOKUP(VALUE(J365),관리용data!M:N,2,1),IF(H365="NEW TEPS",VLOOKUP(VALUE(J365),관리용data!P:Q,2,1),IF(H365="G-telp(Level 2)",VLOOKUP(VALUE(J365),관리용data!S:T,2,1),IF(H365="toeic speaking test",VLOOKUP(J365,관리용data!V:W,2,0),IF(H365="opic(영어)",VLOOKUP(J365,관리용data!Y:Z,2,0),0)))))),0)</f>
        <v>10</v>
      </c>
    </row>
    <row r="366" spans="1:17" ht="39.950000000000003" customHeight="1" x14ac:dyDescent="0.3">
      <c r="A366" s="4">
        <f t="shared" si="10"/>
        <v>365</v>
      </c>
      <c r="B366" s="4" t="s">
        <v>8670</v>
      </c>
      <c r="C366" s="4" t="s">
        <v>8671</v>
      </c>
      <c r="D366" s="4" t="s">
        <v>317</v>
      </c>
      <c r="E366" s="4" t="s">
        <v>318</v>
      </c>
      <c r="F366" s="4">
        <f t="shared" si="11"/>
        <v>1</v>
      </c>
      <c r="G366" s="4" t="s">
        <v>496</v>
      </c>
      <c r="H366" s="4" t="str">
        <f>VLOOKUP(G366,관리용data!F:G,2,0)</f>
        <v>OPIc(영어)</v>
      </c>
      <c r="I366" s="4" t="s">
        <v>363</v>
      </c>
      <c r="J366" s="4" t="s">
        <v>363</v>
      </c>
      <c r="K366" s="4" t="s">
        <v>4455</v>
      </c>
      <c r="L366" s="34">
        <v>45681</v>
      </c>
      <c r="M366" s="4" t="s">
        <v>8676</v>
      </c>
      <c r="O366" s="4">
        <v>1</v>
      </c>
      <c r="P366" s="4"/>
      <c r="Q366" s="4">
        <f>IF(O366=1,IF(H366="TOEIC",VLOOKUP(VALUE(J366),관리용data!J:K,2,1),IF(H366="TOEFL(IBT)",VLOOKUP(VALUE(J366),관리용data!M:N,2,1),IF(H366="NEW TEPS",VLOOKUP(VALUE(J366),관리용data!P:Q,2,1),IF(H366="G-telp(Level 2)",VLOOKUP(VALUE(J366),관리용data!S:T,2,1),IF(H366="toeic speaking test",VLOOKUP(J366,관리용data!V:W,2,0),IF(H366="opic(영어)",VLOOKUP(J366,관리용data!Y:Z,2,0),0)))))),0)</f>
        <v>10</v>
      </c>
    </row>
    <row r="367" spans="1:17" ht="39.950000000000003" customHeight="1" x14ac:dyDescent="0.3">
      <c r="A367" s="4">
        <f t="shared" si="10"/>
        <v>366</v>
      </c>
      <c r="B367" s="4" t="s">
        <v>8905</v>
      </c>
      <c r="C367" s="4" t="s">
        <v>8906</v>
      </c>
      <c r="D367" s="4" t="s">
        <v>317</v>
      </c>
      <c r="E367" s="4" t="s">
        <v>318</v>
      </c>
      <c r="F367" s="4">
        <f t="shared" si="11"/>
        <v>1</v>
      </c>
      <c r="G367" s="4" t="s">
        <v>362</v>
      </c>
      <c r="H367" s="4" t="str">
        <f>VLOOKUP(G367,관리용data!F:G,2,0)</f>
        <v>Toeic Speaking test</v>
      </c>
      <c r="I367" s="4" t="s">
        <v>455</v>
      </c>
      <c r="J367" s="4" t="s">
        <v>455</v>
      </c>
      <c r="K367" s="4" t="s">
        <v>8437</v>
      </c>
      <c r="L367" s="34">
        <v>45850</v>
      </c>
      <c r="M367" s="4" t="s">
        <v>8911</v>
      </c>
      <c r="O367" s="4">
        <v>1</v>
      </c>
      <c r="P367" s="4"/>
      <c r="Q367" s="4">
        <f>IF(O367=1,IF(H367="TOEIC",VLOOKUP(VALUE(J367),관리용data!J:K,2,1),IF(H367="TOEFL(IBT)",VLOOKUP(VALUE(J367),관리용data!M:N,2,1),IF(H367="NEW TEPS",VLOOKUP(VALUE(J367),관리용data!P:Q,2,1),IF(H367="G-telp(Level 2)",VLOOKUP(VALUE(J367),관리용data!S:T,2,1),IF(H367="toeic speaking test",VLOOKUP(J367,관리용data!V:W,2,0),IF(H367="opic(영어)",VLOOKUP(J367,관리용data!Y:Z,2,0),0)))))),0)</f>
        <v>6</v>
      </c>
    </row>
    <row r="368" spans="1:17" ht="39.950000000000003" customHeight="1" x14ac:dyDescent="0.3">
      <c r="A368" s="4">
        <f t="shared" si="10"/>
        <v>367</v>
      </c>
      <c r="B368" s="4" t="s">
        <v>8921</v>
      </c>
      <c r="C368" s="4" t="s">
        <v>7868</v>
      </c>
      <c r="D368" s="4" t="s">
        <v>317</v>
      </c>
      <c r="E368" s="4" t="s">
        <v>318</v>
      </c>
      <c r="F368" s="4">
        <f t="shared" si="11"/>
        <v>1</v>
      </c>
      <c r="G368" s="4" t="s">
        <v>496</v>
      </c>
      <c r="H368" s="4" t="str">
        <f>VLOOKUP(G368,관리용data!F:G,2,0)</f>
        <v>OPIc(영어)</v>
      </c>
      <c r="I368" s="4" t="s">
        <v>363</v>
      </c>
      <c r="J368" s="4" t="s">
        <v>363</v>
      </c>
      <c r="K368" s="4" t="s">
        <v>3582</v>
      </c>
      <c r="L368" s="34">
        <v>45723</v>
      </c>
      <c r="M368" s="4" t="s">
        <v>8925</v>
      </c>
      <c r="O368" s="4">
        <v>1</v>
      </c>
      <c r="P368" s="4"/>
      <c r="Q368" s="4">
        <f>IF(O368=1,IF(H368="TOEIC",VLOOKUP(VALUE(J368),관리용data!J:K,2,1),IF(H368="TOEFL(IBT)",VLOOKUP(VALUE(J368),관리용data!M:N,2,1),IF(H368="NEW TEPS",VLOOKUP(VALUE(J368),관리용data!P:Q,2,1),IF(H368="G-telp(Level 2)",VLOOKUP(VALUE(J368),관리용data!S:T,2,1),IF(H368="toeic speaking test",VLOOKUP(J368,관리용data!V:W,2,0),IF(H368="opic(영어)",VLOOKUP(J368,관리용data!Y:Z,2,0),0)))))),0)</f>
        <v>10</v>
      </c>
    </row>
    <row r="369" spans="1:17" ht="39.950000000000003" customHeight="1" x14ac:dyDescent="0.3">
      <c r="A369" s="4">
        <f t="shared" si="10"/>
        <v>368</v>
      </c>
      <c r="B369" s="4" t="s">
        <v>8963</v>
      </c>
      <c r="C369" s="4" t="s">
        <v>8964</v>
      </c>
      <c r="D369" s="4" t="s">
        <v>317</v>
      </c>
      <c r="E369" s="4" t="s">
        <v>318</v>
      </c>
      <c r="F369" s="4">
        <f t="shared" si="11"/>
        <v>1</v>
      </c>
      <c r="G369" s="4" t="s">
        <v>797</v>
      </c>
      <c r="H369" s="4" t="str">
        <f>VLOOKUP(G369,관리용data!F:G,2,0)</f>
        <v>TOEIC</v>
      </c>
      <c r="I369" s="4" t="s">
        <v>2582</v>
      </c>
      <c r="J369" s="4" t="s">
        <v>2582</v>
      </c>
      <c r="K369" s="4" t="s">
        <v>1722</v>
      </c>
      <c r="L369" s="34">
        <v>44766</v>
      </c>
      <c r="M369" s="4" t="s">
        <v>8968</v>
      </c>
      <c r="O369" s="4">
        <v>1</v>
      </c>
      <c r="P369" s="4"/>
      <c r="Q369" s="4">
        <f>IF(O369=1,IF(H369="TOEIC",VLOOKUP(VALUE(J369),관리용data!J:K,2,1),IF(H369="TOEFL(IBT)",VLOOKUP(VALUE(J369),관리용data!M:N,2,1),IF(H369="NEW TEPS",VLOOKUP(VALUE(J369),관리용data!P:Q,2,1),IF(H369="G-telp(Level 2)",VLOOKUP(VALUE(J369),관리용data!S:T,2,1),IF(H369="toeic speaking test",VLOOKUP(J369,관리용data!V:W,2,0),IF(H369="opic(영어)",VLOOKUP(J369,관리용data!Y:Z,2,0),0)))))),0)</f>
        <v>10</v>
      </c>
    </row>
    <row r="370" spans="1:17" ht="39.950000000000003" customHeight="1" x14ac:dyDescent="0.3">
      <c r="A370" s="4">
        <f t="shared" si="10"/>
        <v>369</v>
      </c>
      <c r="B370" s="4" t="s">
        <v>9045</v>
      </c>
      <c r="C370" s="4" t="s">
        <v>9046</v>
      </c>
      <c r="D370" s="4" t="s">
        <v>317</v>
      </c>
      <c r="E370" s="4" t="s">
        <v>318</v>
      </c>
      <c r="F370" s="4">
        <f t="shared" si="11"/>
        <v>1</v>
      </c>
      <c r="G370" s="4" t="s">
        <v>11697</v>
      </c>
      <c r="H370" s="4" t="str">
        <f>VLOOKUP(G370,관리용data!F:G,2,0)</f>
        <v>기재 어학 없음</v>
      </c>
      <c r="I370" s="4" t="s">
        <v>277</v>
      </c>
      <c r="J370" s="4" t="s">
        <v>277</v>
      </c>
      <c r="K370" s="4" t="s">
        <v>277</v>
      </c>
      <c r="L370" s="4" t="s">
        <v>277</v>
      </c>
      <c r="M370" s="4" t="s">
        <v>277</v>
      </c>
      <c r="N370" s="5"/>
      <c r="O370" s="4">
        <v>0</v>
      </c>
      <c r="P370" s="4"/>
      <c r="Q370" s="4">
        <f>IF(O370=1,IF(H370="TOEIC",VLOOKUP(VALUE(J370),관리용data!J:K,2,1),IF(H370="TOEFL(IBT)",VLOOKUP(VALUE(J370),관리용data!M:N,2,1),IF(H370="NEW TEPS",VLOOKUP(VALUE(J370),관리용data!P:Q,2,1),IF(H370="G-telp(Level 2)",VLOOKUP(VALUE(J370),관리용data!S:T,2,1),IF(H370="toeic speaking test",VLOOKUP(J370,관리용data!V:W,2,0),IF(H370="opic(영어)",VLOOKUP(J370,관리용data!Y:Z,2,0),0)))))),0)</f>
        <v>0</v>
      </c>
    </row>
    <row r="371" spans="1:17" ht="39.950000000000003" customHeight="1" x14ac:dyDescent="0.3">
      <c r="A371" s="4">
        <f t="shared" si="10"/>
        <v>370</v>
      </c>
      <c r="B371" s="4" t="s">
        <v>9069</v>
      </c>
      <c r="C371" s="4" t="s">
        <v>9070</v>
      </c>
      <c r="D371" s="4" t="s">
        <v>317</v>
      </c>
      <c r="E371" s="4" t="s">
        <v>318</v>
      </c>
      <c r="F371" s="4">
        <f t="shared" si="11"/>
        <v>1</v>
      </c>
      <c r="G371" s="4" t="s">
        <v>11697</v>
      </c>
      <c r="H371" s="4" t="str">
        <f>VLOOKUP(G371,관리용data!F:G,2,0)</f>
        <v>기재 어학 없음</v>
      </c>
      <c r="I371" s="4" t="s">
        <v>277</v>
      </c>
      <c r="J371" s="4" t="s">
        <v>277</v>
      </c>
      <c r="K371" s="4" t="s">
        <v>277</v>
      </c>
      <c r="L371" s="4" t="s">
        <v>277</v>
      </c>
      <c r="M371" s="4" t="s">
        <v>277</v>
      </c>
      <c r="N371" s="5"/>
      <c r="O371" s="4">
        <v>0</v>
      </c>
      <c r="P371" s="4"/>
      <c r="Q371" s="4">
        <f>IF(O371=1,IF(H371="TOEIC",VLOOKUP(VALUE(J371),관리용data!J:K,2,1),IF(H371="TOEFL(IBT)",VLOOKUP(VALUE(J371),관리용data!M:N,2,1),IF(H371="NEW TEPS",VLOOKUP(VALUE(J371),관리용data!P:Q,2,1),IF(H371="G-telp(Level 2)",VLOOKUP(VALUE(J371),관리용data!S:T,2,1),IF(H371="toeic speaking test",VLOOKUP(J371,관리용data!V:W,2,0),IF(H371="opic(영어)",VLOOKUP(J371,관리용data!Y:Z,2,0),0)))))),0)</f>
        <v>0</v>
      </c>
    </row>
    <row r="372" spans="1:17" ht="39.950000000000003" customHeight="1" x14ac:dyDescent="0.3">
      <c r="A372" s="4">
        <f t="shared" si="10"/>
        <v>371</v>
      </c>
      <c r="B372" s="4" t="s">
        <v>9083</v>
      </c>
      <c r="C372" s="4" t="s">
        <v>9084</v>
      </c>
      <c r="D372" s="4" t="s">
        <v>317</v>
      </c>
      <c r="E372" s="4" t="s">
        <v>318</v>
      </c>
      <c r="F372" s="4">
        <f t="shared" si="11"/>
        <v>1</v>
      </c>
      <c r="G372" s="4" t="s">
        <v>537</v>
      </c>
      <c r="H372" s="4" t="str">
        <f>VLOOKUP(G372,관리용data!F:G,2,0)</f>
        <v>TOEIC</v>
      </c>
      <c r="I372" s="4" t="s">
        <v>2909</v>
      </c>
      <c r="J372" s="4" t="s">
        <v>2909</v>
      </c>
      <c r="K372" s="4" t="s">
        <v>610</v>
      </c>
      <c r="L372" s="34">
        <v>45542</v>
      </c>
      <c r="M372" s="4" t="s">
        <v>9091</v>
      </c>
      <c r="O372" s="4">
        <v>1</v>
      </c>
      <c r="P372" s="4"/>
      <c r="Q372" s="4">
        <f>IF(O372=1,IF(H372="TOEIC",VLOOKUP(VALUE(J372),관리용data!J:K,2,1),IF(H372="TOEFL(IBT)",VLOOKUP(VALUE(J372),관리용data!M:N,2,1),IF(H372="NEW TEPS",VLOOKUP(VALUE(J372),관리용data!P:Q,2,1),IF(H372="G-telp(Level 2)",VLOOKUP(VALUE(J372),관리용data!S:T,2,1),IF(H372="toeic speaking test",VLOOKUP(J372,관리용data!V:W,2,0),IF(H372="opic(영어)",VLOOKUP(J372,관리용data!Y:Z,2,0),0)))))),0)</f>
        <v>6</v>
      </c>
    </row>
    <row r="373" spans="1:17" ht="39.950000000000003" customHeight="1" x14ac:dyDescent="0.3">
      <c r="A373" s="4">
        <f t="shared" si="10"/>
        <v>372</v>
      </c>
      <c r="B373" s="4" t="s">
        <v>9111</v>
      </c>
      <c r="C373" s="4" t="s">
        <v>9112</v>
      </c>
      <c r="D373" s="4" t="s">
        <v>317</v>
      </c>
      <c r="E373" s="4" t="s">
        <v>318</v>
      </c>
      <c r="F373" s="4">
        <f t="shared" si="11"/>
        <v>1</v>
      </c>
      <c r="G373" s="4" t="s">
        <v>362</v>
      </c>
      <c r="H373" s="4" t="str">
        <f>VLOOKUP(G373,관리용data!F:G,2,0)</f>
        <v>Toeic Speaking test</v>
      </c>
      <c r="I373" s="4" t="s">
        <v>777</v>
      </c>
      <c r="J373" s="4" t="s">
        <v>777</v>
      </c>
      <c r="K373" s="4" t="s">
        <v>1795</v>
      </c>
      <c r="L373" s="34">
        <v>45711</v>
      </c>
      <c r="M373" s="4" t="s">
        <v>9116</v>
      </c>
      <c r="O373" s="4">
        <v>1</v>
      </c>
      <c r="P373" s="4"/>
      <c r="Q373" s="4">
        <f>IF(O373=1,IF(H373="TOEIC",VLOOKUP(VALUE(J373),관리용data!J:K,2,1),IF(H373="TOEFL(IBT)",VLOOKUP(VALUE(J373),관리용data!M:N,2,1),IF(H373="NEW TEPS",VLOOKUP(VALUE(J373),관리용data!P:Q,2,1),IF(H373="G-telp(Level 2)",VLOOKUP(VALUE(J373),관리용data!S:T,2,1),IF(H373="toeic speaking test",VLOOKUP(J373,관리용data!V:W,2,0),IF(H373="opic(영어)",VLOOKUP(J373,관리용data!Y:Z,2,0),0)))))),0)</f>
        <v>2</v>
      </c>
    </row>
    <row r="374" spans="1:17" ht="39.950000000000003" customHeight="1" x14ac:dyDescent="0.3">
      <c r="A374" s="4">
        <f t="shared" si="10"/>
        <v>373</v>
      </c>
      <c r="B374" s="4" t="s">
        <v>9235</v>
      </c>
      <c r="C374" s="4" t="s">
        <v>9236</v>
      </c>
      <c r="D374" s="4" t="s">
        <v>317</v>
      </c>
      <c r="E374" s="4" t="s">
        <v>318</v>
      </c>
      <c r="F374" s="4">
        <f t="shared" si="11"/>
        <v>1</v>
      </c>
      <c r="G374" s="4" t="s">
        <v>11697</v>
      </c>
      <c r="H374" s="4" t="str">
        <f>VLOOKUP(G374,관리용data!F:G,2,0)</f>
        <v>기재 어학 없음</v>
      </c>
      <c r="I374" s="4" t="s">
        <v>277</v>
      </c>
      <c r="J374" s="4" t="s">
        <v>277</v>
      </c>
      <c r="K374" s="4" t="s">
        <v>277</v>
      </c>
      <c r="L374" s="4" t="s">
        <v>277</v>
      </c>
      <c r="M374" s="4" t="s">
        <v>277</v>
      </c>
      <c r="N374" s="5"/>
      <c r="O374" s="4">
        <v>0</v>
      </c>
      <c r="P374" s="4"/>
      <c r="Q374" s="4">
        <f>IF(O374=1,IF(H374="TOEIC",VLOOKUP(VALUE(J374),관리용data!J:K,2,1),IF(H374="TOEFL(IBT)",VLOOKUP(VALUE(J374),관리용data!M:N,2,1),IF(H374="NEW TEPS",VLOOKUP(VALUE(J374),관리용data!P:Q,2,1),IF(H374="G-telp(Level 2)",VLOOKUP(VALUE(J374),관리용data!S:T,2,1),IF(H374="toeic speaking test",VLOOKUP(J374,관리용data!V:W,2,0),IF(H374="opic(영어)",VLOOKUP(J374,관리용data!Y:Z,2,0),0)))))),0)</f>
        <v>0</v>
      </c>
    </row>
    <row r="375" spans="1:17" ht="39.950000000000003" customHeight="1" x14ac:dyDescent="0.3">
      <c r="A375" s="4">
        <f t="shared" si="10"/>
        <v>374</v>
      </c>
      <c r="B375" s="4" t="s">
        <v>9284</v>
      </c>
      <c r="C375" s="4" t="s">
        <v>9285</v>
      </c>
      <c r="D375" s="4" t="s">
        <v>317</v>
      </c>
      <c r="E375" s="4" t="s">
        <v>318</v>
      </c>
      <c r="F375" s="4">
        <f t="shared" si="11"/>
        <v>1</v>
      </c>
      <c r="G375" s="4" t="s">
        <v>362</v>
      </c>
      <c r="H375" s="4" t="str">
        <f>VLOOKUP(G375,관리용data!F:G,2,0)</f>
        <v>Toeic Speaking test</v>
      </c>
      <c r="I375" s="4" t="s">
        <v>455</v>
      </c>
      <c r="J375" s="4" t="s">
        <v>455</v>
      </c>
      <c r="K375" s="4" t="s">
        <v>1031</v>
      </c>
      <c r="L375" s="34">
        <v>45438</v>
      </c>
      <c r="M375" s="4" t="s">
        <v>9290</v>
      </c>
      <c r="O375" s="4">
        <v>1</v>
      </c>
      <c r="P375" s="4"/>
      <c r="Q375" s="4">
        <f>IF(O375=1,IF(H375="TOEIC",VLOOKUP(VALUE(J375),관리용data!J:K,2,1),IF(H375="TOEFL(IBT)",VLOOKUP(VALUE(J375),관리용data!M:N,2,1),IF(H375="NEW TEPS",VLOOKUP(VALUE(J375),관리용data!P:Q,2,1),IF(H375="G-telp(Level 2)",VLOOKUP(VALUE(J375),관리용data!S:T,2,1),IF(H375="toeic speaking test",VLOOKUP(J375,관리용data!V:W,2,0),IF(H375="opic(영어)",VLOOKUP(J375,관리용data!Y:Z,2,0),0)))))),0)</f>
        <v>6</v>
      </c>
    </row>
    <row r="376" spans="1:17" ht="39.950000000000003" customHeight="1" x14ac:dyDescent="0.3">
      <c r="A376" s="4">
        <f t="shared" si="10"/>
        <v>375</v>
      </c>
      <c r="B376" s="4" t="s">
        <v>9293</v>
      </c>
      <c r="C376" s="4" t="s">
        <v>9294</v>
      </c>
      <c r="D376" s="4" t="s">
        <v>317</v>
      </c>
      <c r="E376" s="4" t="s">
        <v>318</v>
      </c>
      <c r="F376" s="4">
        <f t="shared" si="11"/>
        <v>1</v>
      </c>
      <c r="G376" s="4" t="s">
        <v>286</v>
      </c>
      <c r="H376" s="4" t="str">
        <f>VLOOKUP(G376,관리용data!F:G,2,0)</f>
        <v>Toeic Speaking test</v>
      </c>
      <c r="I376" s="4" t="s">
        <v>3237</v>
      </c>
      <c r="J376" s="4" t="s">
        <v>3237</v>
      </c>
      <c r="K376" s="4" t="s">
        <v>9299</v>
      </c>
      <c r="L376" s="34">
        <v>44451</v>
      </c>
      <c r="M376" s="4" t="s">
        <v>9300</v>
      </c>
      <c r="O376" s="4">
        <v>1</v>
      </c>
      <c r="P376" s="4"/>
      <c r="Q376" s="4">
        <f>IF(O376=1,IF(H376="TOEIC",VLOOKUP(VALUE(J376),관리용data!J:K,2,1),IF(H376="TOEFL(IBT)",VLOOKUP(VALUE(J376),관리용data!M:N,2,1),IF(H376="NEW TEPS",VLOOKUP(VALUE(J376),관리용data!P:Q,2,1),IF(H376="G-telp(Level 2)",VLOOKUP(VALUE(J376),관리용data!S:T,2,1),IF(H376="toeic speaking test",VLOOKUP(J376,관리용data!V:W,2,0),IF(H376="opic(영어)",VLOOKUP(J376,관리용data!Y:Z,2,0),0)))))),0)</f>
        <v>6</v>
      </c>
    </row>
    <row r="377" spans="1:17" ht="39.950000000000003" customHeight="1" x14ac:dyDescent="0.3">
      <c r="A377" s="4">
        <f t="shared" si="10"/>
        <v>376</v>
      </c>
      <c r="B377" s="4" t="s">
        <v>9459</v>
      </c>
      <c r="C377" s="4" t="s">
        <v>9460</v>
      </c>
      <c r="D377" s="4" t="s">
        <v>317</v>
      </c>
      <c r="E377" s="4" t="s">
        <v>318</v>
      </c>
      <c r="F377" s="4">
        <f t="shared" si="11"/>
        <v>1</v>
      </c>
      <c r="G377" s="4" t="s">
        <v>537</v>
      </c>
      <c r="H377" s="4" t="str">
        <f>VLOOKUP(G377,관리용data!F:G,2,0)</f>
        <v>TOEIC</v>
      </c>
      <c r="I377" s="4" t="s">
        <v>1812</v>
      </c>
      <c r="J377" s="4" t="s">
        <v>1812</v>
      </c>
      <c r="K377" s="4" t="s">
        <v>622</v>
      </c>
      <c r="L377" s="34">
        <v>45823</v>
      </c>
      <c r="M377" s="4" t="s">
        <v>9474</v>
      </c>
      <c r="O377" s="4">
        <v>1</v>
      </c>
      <c r="P377" s="4"/>
      <c r="Q377" s="4">
        <f>IF(O377=1,IF(H377="TOEIC",VLOOKUP(VALUE(J377),관리용data!J:K,2,1),IF(H377="TOEFL(IBT)",VLOOKUP(VALUE(J377),관리용data!M:N,2,1),IF(H377="NEW TEPS",VLOOKUP(VALUE(J377),관리용data!P:Q,2,1),IF(H377="G-telp(Level 2)",VLOOKUP(VALUE(J377),관리용data!S:T,2,1),IF(H377="toeic speaking test",VLOOKUP(J377,관리용data!V:W,2,0),IF(H377="opic(영어)",VLOOKUP(J377,관리용data!Y:Z,2,0),0)))))),0)</f>
        <v>10</v>
      </c>
    </row>
    <row r="378" spans="1:17" ht="39.950000000000003" customHeight="1" x14ac:dyDescent="0.3">
      <c r="A378" s="4">
        <f t="shared" si="10"/>
        <v>377</v>
      </c>
      <c r="B378" s="4" t="s">
        <v>9518</v>
      </c>
      <c r="C378" s="4" t="s">
        <v>9519</v>
      </c>
      <c r="D378" s="4" t="s">
        <v>317</v>
      </c>
      <c r="E378" s="4" t="s">
        <v>318</v>
      </c>
      <c r="F378" s="4">
        <f t="shared" si="11"/>
        <v>1</v>
      </c>
      <c r="G378" s="4" t="s">
        <v>2266</v>
      </c>
      <c r="H378" s="4" t="str">
        <f>VLOOKUP(G378,관리용data!F:G,2,0)</f>
        <v>OPIc(영어)</v>
      </c>
      <c r="I378" s="4" t="s">
        <v>363</v>
      </c>
      <c r="J378" s="4" t="s">
        <v>363</v>
      </c>
      <c r="K378" s="4" t="s">
        <v>9406</v>
      </c>
      <c r="L378" s="34">
        <v>45102</v>
      </c>
      <c r="M378" s="4" t="s">
        <v>9528</v>
      </c>
      <c r="O378" s="4">
        <v>1</v>
      </c>
      <c r="P378" s="4"/>
      <c r="Q378" s="4">
        <f>IF(O378=1,IF(H378="TOEIC",VLOOKUP(VALUE(J378),관리용data!J:K,2,1),IF(H378="TOEFL(IBT)",VLOOKUP(VALUE(J378),관리용data!M:N,2,1),IF(H378="NEW TEPS",VLOOKUP(VALUE(J378),관리용data!P:Q,2,1),IF(H378="G-telp(Level 2)",VLOOKUP(VALUE(J378),관리용data!S:T,2,1),IF(H378="toeic speaking test",VLOOKUP(J378,관리용data!V:W,2,0),IF(H378="opic(영어)",VLOOKUP(J378,관리용data!Y:Z,2,0),0)))))),0)</f>
        <v>10</v>
      </c>
    </row>
    <row r="379" spans="1:17" ht="39.950000000000003" customHeight="1" x14ac:dyDescent="0.3">
      <c r="A379" s="4">
        <f t="shared" si="10"/>
        <v>378</v>
      </c>
      <c r="B379" s="4" t="s">
        <v>9678</v>
      </c>
      <c r="C379" s="4" t="s">
        <v>9679</v>
      </c>
      <c r="D379" s="4" t="s">
        <v>317</v>
      </c>
      <c r="E379" s="4" t="s">
        <v>318</v>
      </c>
      <c r="F379" s="4">
        <f t="shared" si="11"/>
        <v>1</v>
      </c>
      <c r="G379" s="4" t="s">
        <v>11697</v>
      </c>
      <c r="H379" s="4" t="str">
        <f>VLOOKUP(G379,관리용data!F:G,2,0)</f>
        <v>기재 어학 없음</v>
      </c>
      <c r="I379" s="4" t="s">
        <v>277</v>
      </c>
      <c r="J379" s="4" t="s">
        <v>277</v>
      </c>
      <c r="K379" s="4" t="s">
        <v>277</v>
      </c>
      <c r="L379" s="4" t="s">
        <v>277</v>
      </c>
      <c r="M379" s="4" t="s">
        <v>277</v>
      </c>
      <c r="N379" s="5"/>
      <c r="O379" s="4">
        <v>0</v>
      </c>
      <c r="P379" s="4"/>
      <c r="Q379" s="4">
        <f>IF(O379=1,IF(H379="TOEIC",VLOOKUP(VALUE(J379),관리용data!J:K,2,1),IF(H379="TOEFL(IBT)",VLOOKUP(VALUE(J379),관리용data!M:N,2,1),IF(H379="NEW TEPS",VLOOKUP(VALUE(J379),관리용data!P:Q,2,1),IF(H379="G-telp(Level 2)",VLOOKUP(VALUE(J379),관리용data!S:T,2,1),IF(H379="toeic speaking test",VLOOKUP(J379,관리용data!V:W,2,0),IF(H379="opic(영어)",VLOOKUP(J379,관리용data!Y:Z,2,0),0)))))),0)</f>
        <v>0</v>
      </c>
    </row>
    <row r="380" spans="1:17" ht="39.950000000000003" customHeight="1" x14ac:dyDescent="0.3">
      <c r="A380" s="4">
        <f t="shared" si="10"/>
        <v>379</v>
      </c>
      <c r="B380" s="4" t="s">
        <v>9695</v>
      </c>
      <c r="C380" s="4" t="s">
        <v>6723</v>
      </c>
      <c r="D380" s="4" t="s">
        <v>317</v>
      </c>
      <c r="E380" s="4" t="s">
        <v>318</v>
      </c>
      <c r="F380" s="4">
        <f t="shared" si="11"/>
        <v>1</v>
      </c>
      <c r="G380" s="4" t="s">
        <v>362</v>
      </c>
      <c r="H380" s="4" t="str">
        <f>VLOOKUP(G380,관리용data!F:G,2,0)</f>
        <v>Toeic Speaking test</v>
      </c>
      <c r="I380" s="4" t="s">
        <v>455</v>
      </c>
      <c r="J380" s="4" t="s">
        <v>455</v>
      </c>
      <c r="K380" s="4" t="s">
        <v>1045</v>
      </c>
      <c r="L380" s="34">
        <v>45374</v>
      </c>
      <c r="M380" s="4" t="s">
        <v>9698</v>
      </c>
      <c r="O380" s="4">
        <v>1</v>
      </c>
      <c r="P380" s="4"/>
      <c r="Q380" s="4">
        <f>IF(O380=1,IF(H380="TOEIC",VLOOKUP(VALUE(J380),관리용data!J:K,2,1),IF(H380="TOEFL(IBT)",VLOOKUP(VALUE(J380),관리용data!M:N,2,1),IF(H380="NEW TEPS",VLOOKUP(VALUE(J380),관리용data!P:Q,2,1),IF(H380="G-telp(Level 2)",VLOOKUP(VALUE(J380),관리용data!S:T,2,1),IF(H380="toeic speaking test",VLOOKUP(J380,관리용data!V:W,2,0),IF(H380="opic(영어)",VLOOKUP(J380,관리용data!Y:Z,2,0),0)))))),0)</f>
        <v>6</v>
      </c>
    </row>
    <row r="381" spans="1:17" ht="39.950000000000003" customHeight="1" x14ac:dyDescent="0.3">
      <c r="A381" s="4">
        <f t="shared" si="10"/>
        <v>380</v>
      </c>
      <c r="B381" s="4" t="s">
        <v>9712</v>
      </c>
      <c r="C381" s="4" t="s">
        <v>9713</v>
      </c>
      <c r="D381" s="4" t="s">
        <v>317</v>
      </c>
      <c r="E381" s="4" t="s">
        <v>318</v>
      </c>
      <c r="F381" s="4">
        <f t="shared" si="11"/>
        <v>1</v>
      </c>
      <c r="G381" s="4" t="s">
        <v>537</v>
      </c>
      <c r="H381" s="4" t="str">
        <f>VLOOKUP(G381,관리용data!F:G,2,0)</f>
        <v>TOEIC</v>
      </c>
      <c r="I381" s="4" t="s">
        <v>1353</v>
      </c>
      <c r="J381" s="4" t="s">
        <v>1353</v>
      </c>
      <c r="K381" s="4" t="s">
        <v>8289</v>
      </c>
      <c r="L381" s="34">
        <v>45788</v>
      </c>
      <c r="M381" s="4" t="s">
        <v>9718</v>
      </c>
      <c r="O381" s="4">
        <v>1</v>
      </c>
      <c r="P381" s="4"/>
      <c r="Q381" s="4">
        <f>IF(O381=1,IF(H381="TOEIC",VLOOKUP(VALUE(J381),관리용data!J:K,2,1),IF(H381="TOEFL(IBT)",VLOOKUP(VALUE(J381),관리용data!M:N,2,1),IF(H381="NEW TEPS",VLOOKUP(VALUE(J381),관리용data!P:Q,2,1),IF(H381="G-telp(Level 2)",VLOOKUP(VALUE(J381),관리용data!S:T,2,1),IF(H381="toeic speaking test",VLOOKUP(J381,관리용data!V:W,2,0),IF(H381="opic(영어)",VLOOKUP(J381,관리용data!Y:Z,2,0),0)))))),0)</f>
        <v>10</v>
      </c>
    </row>
    <row r="382" spans="1:17" ht="39.950000000000003" customHeight="1" x14ac:dyDescent="0.3">
      <c r="A382" s="4">
        <f t="shared" si="10"/>
        <v>381</v>
      </c>
      <c r="B382" s="4" t="s">
        <v>9734</v>
      </c>
      <c r="C382" s="4" t="s">
        <v>9735</v>
      </c>
      <c r="D382" s="4" t="s">
        <v>317</v>
      </c>
      <c r="E382" s="4" t="s">
        <v>318</v>
      </c>
      <c r="F382" s="4">
        <f t="shared" si="11"/>
        <v>1</v>
      </c>
      <c r="G382" s="4" t="s">
        <v>362</v>
      </c>
      <c r="H382" s="4" t="str">
        <f>VLOOKUP(G382,관리용data!F:G,2,0)</f>
        <v>Toeic Speaking test</v>
      </c>
      <c r="I382" s="4" t="s">
        <v>777</v>
      </c>
      <c r="J382" s="4" t="s">
        <v>777</v>
      </c>
      <c r="K382" s="4" t="s">
        <v>364</v>
      </c>
      <c r="L382" s="34">
        <v>45689</v>
      </c>
      <c r="M382" s="4" t="s">
        <v>9740</v>
      </c>
      <c r="O382" s="4">
        <v>1</v>
      </c>
      <c r="P382" s="4"/>
      <c r="Q382" s="4">
        <f>IF(O382=1,IF(H382="TOEIC",VLOOKUP(VALUE(J382),관리용data!J:K,2,1),IF(H382="TOEFL(IBT)",VLOOKUP(VALUE(J382),관리용data!M:N,2,1),IF(H382="NEW TEPS",VLOOKUP(VALUE(J382),관리용data!P:Q,2,1),IF(H382="G-telp(Level 2)",VLOOKUP(VALUE(J382),관리용data!S:T,2,1),IF(H382="toeic speaking test",VLOOKUP(J382,관리용data!V:W,2,0),IF(H382="opic(영어)",VLOOKUP(J382,관리용data!Y:Z,2,0),0)))))),0)</f>
        <v>2</v>
      </c>
    </row>
    <row r="383" spans="1:17" ht="39.950000000000003" customHeight="1" x14ac:dyDescent="0.3">
      <c r="A383" s="4">
        <f t="shared" si="10"/>
        <v>382</v>
      </c>
      <c r="B383" s="4" t="s">
        <v>9753</v>
      </c>
      <c r="C383" s="4" t="s">
        <v>4957</v>
      </c>
      <c r="D383" s="4" t="s">
        <v>317</v>
      </c>
      <c r="E383" s="4" t="s">
        <v>318</v>
      </c>
      <c r="F383" s="4">
        <f t="shared" si="11"/>
        <v>1</v>
      </c>
      <c r="G383" s="4" t="s">
        <v>11697</v>
      </c>
      <c r="H383" s="4" t="str">
        <f>VLOOKUP(G383,관리용data!F:G,2,0)</f>
        <v>기재 어학 없음</v>
      </c>
      <c r="I383" s="4" t="s">
        <v>277</v>
      </c>
      <c r="J383" s="4" t="s">
        <v>277</v>
      </c>
      <c r="K383" s="4" t="s">
        <v>277</v>
      </c>
      <c r="L383" s="4" t="s">
        <v>277</v>
      </c>
      <c r="M383" s="4" t="s">
        <v>277</v>
      </c>
      <c r="N383" s="5"/>
      <c r="O383" s="4">
        <v>0</v>
      </c>
      <c r="P383" s="4"/>
      <c r="Q383" s="4">
        <f>IF(O383=1,IF(H383="TOEIC",VLOOKUP(VALUE(J383),관리용data!J:K,2,1),IF(H383="TOEFL(IBT)",VLOOKUP(VALUE(J383),관리용data!M:N,2,1),IF(H383="NEW TEPS",VLOOKUP(VALUE(J383),관리용data!P:Q,2,1),IF(H383="G-telp(Level 2)",VLOOKUP(VALUE(J383),관리용data!S:T,2,1),IF(H383="toeic speaking test",VLOOKUP(J383,관리용data!V:W,2,0),IF(H383="opic(영어)",VLOOKUP(J383,관리용data!Y:Z,2,0),0)))))),0)</f>
        <v>0</v>
      </c>
    </row>
    <row r="384" spans="1:17" ht="39.950000000000003" customHeight="1" x14ac:dyDescent="0.3">
      <c r="A384" s="4">
        <f t="shared" si="10"/>
        <v>383</v>
      </c>
      <c r="B384" s="4" t="s">
        <v>9808</v>
      </c>
      <c r="C384" s="4" t="s">
        <v>4931</v>
      </c>
      <c r="D384" s="4" t="s">
        <v>317</v>
      </c>
      <c r="E384" s="4" t="s">
        <v>318</v>
      </c>
      <c r="F384" s="4">
        <f t="shared" si="11"/>
        <v>1</v>
      </c>
      <c r="G384" s="4" t="s">
        <v>11697</v>
      </c>
      <c r="H384" s="4" t="str">
        <f>VLOOKUP(G384,관리용data!F:G,2,0)</f>
        <v>기재 어학 없음</v>
      </c>
      <c r="I384" s="4" t="s">
        <v>277</v>
      </c>
      <c r="J384" s="4" t="s">
        <v>277</v>
      </c>
      <c r="K384" s="4" t="s">
        <v>277</v>
      </c>
      <c r="L384" s="4" t="s">
        <v>277</v>
      </c>
      <c r="M384" s="4" t="s">
        <v>277</v>
      </c>
      <c r="N384" s="5"/>
      <c r="O384" s="4">
        <v>0</v>
      </c>
      <c r="P384" s="4"/>
      <c r="Q384" s="4">
        <f>IF(O384=1,IF(H384="TOEIC",VLOOKUP(VALUE(J384),관리용data!J:K,2,1),IF(H384="TOEFL(IBT)",VLOOKUP(VALUE(J384),관리용data!M:N,2,1),IF(H384="NEW TEPS",VLOOKUP(VALUE(J384),관리용data!P:Q,2,1),IF(H384="G-telp(Level 2)",VLOOKUP(VALUE(J384),관리용data!S:T,2,1),IF(H384="toeic speaking test",VLOOKUP(J384,관리용data!V:W,2,0),IF(H384="opic(영어)",VLOOKUP(J384,관리용data!Y:Z,2,0),0)))))),0)</f>
        <v>0</v>
      </c>
    </row>
    <row r="385" spans="1:17" ht="39.950000000000003" customHeight="1" x14ac:dyDescent="0.3">
      <c r="A385" s="4">
        <f t="shared" si="10"/>
        <v>384</v>
      </c>
      <c r="B385" s="4" t="s">
        <v>9868</v>
      </c>
      <c r="C385" s="4" t="s">
        <v>4560</v>
      </c>
      <c r="D385" s="4" t="s">
        <v>317</v>
      </c>
      <c r="E385" s="4" t="s">
        <v>318</v>
      </c>
      <c r="F385" s="4">
        <f t="shared" si="11"/>
        <v>1</v>
      </c>
      <c r="G385" s="4" t="s">
        <v>537</v>
      </c>
      <c r="H385" s="4" t="str">
        <f>VLOOKUP(G385,관리용data!F:G,2,0)</f>
        <v>TOEIC</v>
      </c>
      <c r="I385" s="4" t="s">
        <v>2023</v>
      </c>
      <c r="J385" s="4" t="s">
        <v>2023</v>
      </c>
      <c r="K385" s="4" t="s">
        <v>3024</v>
      </c>
      <c r="L385" s="34">
        <v>45774</v>
      </c>
      <c r="M385" s="4" t="s">
        <v>9873</v>
      </c>
      <c r="O385" s="4">
        <v>1</v>
      </c>
      <c r="P385" s="4"/>
      <c r="Q385" s="4">
        <f>IF(O385=1,IF(H385="TOEIC",VLOOKUP(VALUE(J385),관리용data!J:K,2,1),IF(H385="TOEFL(IBT)",VLOOKUP(VALUE(J385),관리용data!M:N,2,1),IF(H385="NEW TEPS",VLOOKUP(VALUE(J385),관리용data!P:Q,2,1),IF(H385="G-telp(Level 2)",VLOOKUP(VALUE(J385),관리용data!S:T,2,1),IF(H385="toeic speaking test",VLOOKUP(J385,관리용data!V:W,2,0),IF(H385="opic(영어)",VLOOKUP(J385,관리용data!Y:Z,2,0),0)))))),0)</f>
        <v>4</v>
      </c>
    </row>
    <row r="386" spans="1:17" ht="39.950000000000003" customHeight="1" x14ac:dyDescent="0.3">
      <c r="A386" s="4">
        <f t="shared" si="10"/>
        <v>385</v>
      </c>
      <c r="B386" s="4" t="s">
        <v>9965</v>
      </c>
      <c r="C386" s="4" t="s">
        <v>9966</v>
      </c>
      <c r="D386" s="4" t="s">
        <v>317</v>
      </c>
      <c r="E386" s="4" t="s">
        <v>318</v>
      </c>
      <c r="F386" s="4">
        <f t="shared" si="11"/>
        <v>1</v>
      </c>
      <c r="G386" s="4" t="s">
        <v>11697</v>
      </c>
      <c r="H386" s="4" t="str">
        <f>VLOOKUP(G386,관리용data!F:G,2,0)</f>
        <v>기재 어학 없음</v>
      </c>
      <c r="I386" s="4" t="s">
        <v>277</v>
      </c>
      <c r="J386" s="4" t="s">
        <v>277</v>
      </c>
      <c r="K386" s="4" t="s">
        <v>277</v>
      </c>
      <c r="L386" s="4" t="s">
        <v>277</v>
      </c>
      <c r="M386" s="4" t="s">
        <v>277</v>
      </c>
      <c r="N386" s="5"/>
      <c r="O386" s="4">
        <v>0</v>
      </c>
      <c r="P386" s="4"/>
      <c r="Q386" s="4">
        <f>IF(O386=1,IF(H386="TOEIC",VLOOKUP(VALUE(J386),관리용data!J:K,2,1),IF(H386="TOEFL(IBT)",VLOOKUP(VALUE(J386),관리용data!M:N,2,1),IF(H386="NEW TEPS",VLOOKUP(VALUE(J386),관리용data!P:Q,2,1),IF(H386="G-telp(Level 2)",VLOOKUP(VALUE(J386),관리용data!S:T,2,1),IF(H386="toeic speaking test",VLOOKUP(J386,관리용data!V:W,2,0),IF(H386="opic(영어)",VLOOKUP(J386,관리용data!Y:Z,2,0),0)))))),0)</f>
        <v>0</v>
      </c>
    </row>
    <row r="387" spans="1:17" ht="39.950000000000003" customHeight="1" x14ac:dyDescent="0.3">
      <c r="A387" s="4">
        <f t="shared" ref="A387:A450" si="12">IF(B387=B386,A386,SUM(A386,1))</f>
        <v>386</v>
      </c>
      <c r="B387" s="4" t="s">
        <v>10020</v>
      </c>
      <c r="C387" s="4" t="s">
        <v>10021</v>
      </c>
      <c r="D387" s="4" t="s">
        <v>317</v>
      </c>
      <c r="E387" s="4" t="s">
        <v>318</v>
      </c>
      <c r="F387" s="4">
        <f t="shared" ref="F387:F450" si="13">IF(B387=B386,SUM(F386,1),1)</f>
        <v>1</v>
      </c>
      <c r="G387" s="4" t="s">
        <v>797</v>
      </c>
      <c r="H387" s="4" t="str">
        <f>VLOOKUP(G387,관리용data!F:G,2,0)</f>
        <v>TOEIC</v>
      </c>
      <c r="I387" s="4" t="s">
        <v>4386</v>
      </c>
      <c r="J387" s="4" t="s">
        <v>4386</v>
      </c>
      <c r="K387" s="4" t="s">
        <v>6634</v>
      </c>
      <c r="L387" s="34">
        <v>44829</v>
      </c>
      <c r="M387" s="4" t="s">
        <v>10026</v>
      </c>
      <c r="O387" s="4">
        <v>1</v>
      </c>
      <c r="P387" s="4"/>
      <c r="Q387" s="4">
        <f>IF(O387=1,IF(H387="TOEIC",VLOOKUP(VALUE(J387),관리용data!J:K,2,1),IF(H387="TOEFL(IBT)",VLOOKUP(VALUE(J387),관리용data!M:N,2,1),IF(H387="NEW TEPS",VLOOKUP(VALUE(J387),관리용data!P:Q,2,1),IF(H387="G-telp(Level 2)",VLOOKUP(VALUE(J387),관리용data!S:T,2,1),IF(H387="toeic speaking test",VLOOKUP(J387,관리용data!V:W,2,0),IF(H387="opic(영어)",VLOOKUP(J387,관리용data!Y:Z,2,0),0)))))),0)</f>
        <v>2</v>
      </c>
    </row>
    <row r="388" spans="1:17" ht="39.950000000000003" customHeight="1" x14ac:dyDescent="0.3">
      <c r="A388" s="4">
        <f t="shared" si="12"/>
        <v>387</v>
      </c>
      <c r="B388" s="4" t="s">
        <v>10042</v>
      </c>
      <c r="C388" s="4" t="s">
        <v>10043</v>
      </c>
      <c r="D388" s="4" t="s">
        <v>317</v>
      </c>
      <c r="E388" s="4" t="s">
        <v>318</v>
      </c>
      <c r="F388" s="4">
        <f t="shared" si="13"/>
        <v>1</v>
      </c>
      <c r="G388" s="4" t="s">
        <v>537</v>
      </c>
      <c r="H388" s="4" t="str">
        <f>VLOOKUP(G388,관리용data!F:G,2,0)</f>
        <v>TOEIC</v>
      </c>
      <c r="I388" s="4" t="s">
        <v>4137</v>
      </c>
      <c r="J388" s="4" t="s">
        <v>4137</v>
      </c>
      <c r="K388" s="4" t="s">
        <v>418</v>
      </c>
      <c r="L388" s="34">
        <v>45746</v>
      </c>
      <c r="M388" s="4" t="s">
        <v>10048</v>
      </c>
      <c r="O388" s="4">
        <v>1</v>
      </c>
      <c r="P388" s="4"/>
      <c r="Q388" s="4">
        <f>IF(O388=1,IF(H388="TOEIC",VLOOKUP(VALUE(J388),관리용data!J:K,2,1),IF(H388="TOEFL(IBT)",VLOOKUP(VALUE(J388),관리용data!M:N,2,1),IF(H388="NEW TEPS",VLOOKUP(VALUE(J388),관리용data!P:Q,2,1),IF(H388="G-telp(Level 2)",VLOOKUP(VALUE(J388),관리용data!S:T,2,1),IF(H388="toeic speaking test",VLOOKUP(J388,관리용data!V:W,2,0),IF(H388="opic(영어)",VLOOKUP(J388,관리용data!Y:Z,2,0),0)))))),0)</f>
        <v>8</v>
      </c>
    </row>
    <row r="389" spans="1:17" ht="39.950000000000003" customHeight="1" x14ac:dyDescent="0.3">
      <c r="A389" s="4">
        <f t="shared" si="12"/>
        <v>388</v>
      </c>
      <c r="B389" s="4" t="s">
        <v>10051</v>
      </c>
      <c r="C389" s="4" t="s">
        <v>528</v>
      </c>
      <c r="D389" s="4" t="s">
        <v>317</v>
      </c>
      <c r="E389" s="4" t="s">
        <v>318</v>
      </c>
      <c r="F389" s="4">
        <f t="shared" si="13"/>
        <v>1</v>
      </c>
      <c r="G389" s="4" t="s">
        <v>537</v>
      </c>
      <c r="H389" s="4" t="str">
        <f>VLOOKUP(G389,관리용data!F:G,2,0)</f>
        <v>TOEIC</v>
      </c>
      <c r="I389" s="4" t="s">
        <v>10055</v>
      </c>
      <c r="J389" s="4" t="s">
        <v>10055</v>
      </c>
      <c r="K389" s="4" t="s">
        <v>418</v>
      </c>
      <c r="L389" s="34">
        <v>45746</v>
      </c>
      <c r="M389" s="4" t="s">
        <v>10056</v>
      </c>
      <c r="O389" s="4">
        <v>1</v>
      </c>
      <c r="P389" s="4"/>
      <c r="Q389" s="4">
        <f>IF(O389=1,IF(H389="TOEIC",VLOOKUP(VALUE(J389),관리용data!J:K,2,1),IF(H389="TOEFL(IBT)",VLOOKUP(VALUE(J389),관리용data!M:N,2,1),IF(H389="NEW TEPS",VLOOKUP(VALUE(J389),관리용data!P:Q,2,1),IF(H389="G-telp(Level 2)",VLOOKUP(VALUE(J389),관리용data!S:T,2,1),IF(H389="toeic speaking test",VLOOKUP(J389,관리용data!V:W,2,0),IF(H389="opic(영어)",VLOOKUP(J389,관리용data!Y:Z,2,0),0)))))),0)</f>
        <v>2</v>
      </c>
    </row>
    <row r="390" spans="1:17" ht="39.950000000000003" customHeight="1" x14ac:dyDescent="0.3">
      <c r="A390" s="4">
        <f t="shared" si="12"/>
        <v>389</v>
      </c>
      <c r="B390" s="4" t="s">
        <v>10057</v>
      </c>
      <c r="C390" s="4" t="s">
        <v>10058</v>
      </c>
      <c r="D390" s="4" t="s">
        <v>317</v>
      </c>
      <c r="E390" s="4" t="s">
        <v>318</v>
      </c>
      <c r="F390" s="4">
        <f t="shared" si="13"/>
        <v>1</v>
      </c>
      <c r="G390" s="4" t="s">
        <v>2248</v>
      </c>
      <c r="H390" s="4" t="str">
        <f>VLOOKUP(G390,관리용data!F:G,2,0)</f>
        <v>NEW TEPS</v>
      </c>
      <c r="I390" s="4" t="s">
        <v>10071</v>
      </c>
      <c r="J390" s="4" t="s">
        <v>10071</v>
      </c>
      <c r="K390" s="4" t="s">
        <v>7634</v>
      </c>
      <c r="L390" s="34">
        <v>45843</v>
      </c>
      <c r="M390" s="4" t="s">
        <v>10072</v>
      </c>
      <c r="O390" s="4">
        <v>1</v>
      </c>
      <c r="P390" s="4"/>
      <c r="Q390" s="4">
        <f>IF(O390=1,IF(H390="TOEIC",VLOOKUP(VALUE(J390),관리용data!J:K,2,1),IF(H390="TOEFL(IBT)",VLOOKUP(VALUE(J390),관리용data!M:N,2,1),IF(H390="NEW TEPS",VLOOKUP(VALUE(J390),관리용data!P:Q,2,1),IF(H390="G-telp(Level 2)",VLOOKUP(VALUE(J390),관리용data!S:T,2,1),IF(H390="toeic speaking test",VLOOKUP(J390,관리용data!V:W,2,0),IF(H390="opic(영어)",VLOOKUP(J390,관리용data!Y:Z,2,0),0)))))),0)</f>
        <v>6</v>
      </c>
    </row>
    <row r="391" spans="1:17" ht="39.950000000000003" customHeight="1" x14ac:dyDescent="0.3">
      <c r="A391" s="4">
        <f t="shared" si="12"/>
        <v>390</v>
      </c>
      <c r="B391" s="4" t="s">
        <v>10086</v>
      </c>
      <c r="C391" s="4" t="s">
        <v>10087</v>
      </c>
      <c r="D391" s="4" t="s">
        <v>317</v>
      </c>
      <c r="E391" s="4" t="s">
        <v>318</v>
      </c>
      <c r="F391" s="4">
        <f t="shared" si="13"/>
        <v>1</v>
      </c>
      <c r="G391" s="4" t="s">
        <v>11697</v>
      </c>
      <c r="H391" s="4" t="str">
        <f>VLOOKUP(G391,관리용data!F:G,2,0)</f>
        <v>기재 어학 없음</v>
      </c>
      <c r="I391" s="4" t="s">
        <v>277</v>
      </c>
      <c r="J391" s="4" t="s">
        <v>277</v>
      </c>
      <c r="K391" s="4" t="s">
        <v>277</v>
      </c>
      <c r="L391" s="4" t="s">
        <v>277</v>
      </c>
      <c r="M391" s="4" t="s">
        <v>277</v>
      </c>
      <c r="N391" s="5"/>
      <c r="O391" s="4">
        <v>0</v>
      </c>
      <c r="P391" s="4"/>
      <c r="Q391" s="4">
        <f>IF(O391=1,IF(H391="TOEIC",VLOOKUP(VALUE(J391),관리용data!J:K,2,1),IF(H391="TOEFL(IBT)",VLOOKUP(VALUE(J391),관리용data!M:N,2,1),IF(H391="NEW TEPS",VLOOKUP(VALUE(J391),관리용data!P:Q,2,1),IF(H391="G-telp(Level 2)",VLOOKUP(VALUE(J391),관리용data!S:T,2,1),IF(H391="toeic speaking test",VLOOKUP(J391,관리용data!V:W,2,0),IF(H391="opic(영어)",VLOOKUP(J391,관리용data!Y:Z,2,0),0)))))),0)</f>
        <v>0</v>
      </c>
    </row>
    <row r="392" spans="1:17" ht="39.950000000000003" customHeight="1" x14ac:dyDescent="0.3">
      <c r="A392" s="4">
        <f t="shared" si="12"/>
        <v>391</v>
      </c>
      <c r="B392" s="4" t="s">
        <v>10112</v>
      </c>
      <c r="C392" s="4" t="s">
        <v>10113</v>
      </c>
      <c r="D392" s="4" t="s">
        <v>317</v>
      </c>
      <c r="E392" s="4" t="s">
        <v>318</v>
      </c>
      <c r="F392" s="4">
        <f t="shared" si="13"/>
        <v>1</v>
      </c>
      <c r="G392" s="4" t="s">
        <v>362</v>
      </c>
      <c r="H392" s="4" t="str">
        <f>VLOOKUP(G392,관리용data!F:G,2,0)</f>
        <v>Toeic Speaking test</v>
      </c>
      <c r="I392" s="4" t="s">
        <v>455</v>
      </c>
      <c r="J392" s="4" t="s">
        <v>455</v>
      </c>
      <c r="K392" s="4" t="s">
        <v>3292</v>
      </c>
      <c r="L392" s="34">
        <v>45851</v>
      </c>
      <c r="M392" s="4" t="s">
        <v>10118</v>
      </c>
      <c r="O392" s="4">
        <v>1</v>
      </c>
      <c r="P392" s="4"/>
      <c r="Q392" s="4">
        <f>IF(O392=1,IF(H392="TOEIC",VLOOKUP(VALUE(J392),관리용data!J:K,2,1),IF(H392="TOEFL(IBT)",VLOOKUP(VALUE(J392),관리용data!M:N,2,1),IF(H392="NEW TEPS",VLOOKUP(VALUE(J392),관리용data!P:Q,2,1),IF(H392="G-telp(Level 2)",VLOOKUP(VALUE(J392),관리용data!S:T,2,1),IF(H392="toeic speaking test",VLOOKUP(J392,관리용data!V:W,2,0),IF(H392="opic(영어)",VLOOKUP(J392,관리용data!Y:Z,2,0),0)))))),0)</f>
        <v>6</v>
      </c>
    </row>
    <row r="393" spans="1:17" ht="39.950000000000003" customHeight="1" x14ac:dyDescent="0.3">
      <c r="A393" s="4">
        <f t="shared" si="12"/>
        <v>392</v>
      </c>
      <c r="B393" s="4" t="s">
        <v>10138</v>
      </c>
      <c r="C393" s="4" t="s">
        <v>10139</v>
      </c>
      <c r="D393" s="4" t="s">
        <v>317</v>
      </c>
      <c r="E393" s="4" t="s">
        <v>318</v>
      </c>
      <c r="F393" s="4">
        <f t="shared" si="13"/>
        <v>1</v>
      </c>
      <c r="G393" s="4" t="s">
        <v>496</v>
      </c>
      <c r="H393" s="4" t="str">
        <f>VLOOKUP(G393,관리용data!F:G,2,0)</f>
        <v>OPIc(영어)</v>
      </c>
      <c r="I393" s="4" t="s">
        <v>455</v>
      </c>
      <c r="J393" s="4" t="s">
        <v>455</v>
      </c>
      <c r="K393" s="4" t="s">
        <v>1519</v>
      </c>
      <c r="L393" s="34">
        <v>45537</v>
      </c>
      <c r="M393" s="4" t="s">
        <v>10144</v>
      </c>
      <c r="O393" s="4">
        <v>1</v>
      </c>
      <c r="P393" s="4"/>
      <c r="Q393" s="4">
        <f>IF(O393=1,IF(H393="TOEIC",VLOOKUP(VALUE(J393),관리용data!J:K,2,1),IF(H393="TOEFL(IBT)",VLOOKUP(VALUE(J393),관리용data!M:N,2,1),IF(H393="NEW TEPS",VLOOKUP(VALUE(J393),관리용data!P:Q,2,1),IF(H393="G-telp(Level 2)",VLOOKUP(VALUE(J393),관리용data!S:T,2,1),IF(H393="toeic speaking test",VLOOKUP(J393,관리용data!V:W,2,0),IF(H393="opic(영어)",VLOOKUP(J393,관리용data!Y:Z,2,0),0)))))),0)</f>
        <v>10</v>
      </c>
    </row>
    <row r="394" spans="1:17" ht="39.950000000000003" customHeight="1" x14ac:dyDescent="0.3">
      <c r="A394" s="4">
        <f t="shared" si="12"/>
        <v>393</v>
      </c>
      <c r="B394" s="4" t="s">
        <v>10205</v>
      </c>
      <c r="C394" s="4" t="s">
        <v>5690</v>
      </c>
      <c r="D394" s="4" t="s">
        <v>317</v>
      </c>
      <c r="E394" s="4" t="s">
        <v>318</v>
      </c>
      <c r="F394" s="4">
        <f t="shared" si="13"/>
        <v>1</v>
      </c>
      <c r="G394" s="4" t="s">
        <v>537</v>
      </c>
      <c r="H394" s="4" t="str">
        <f>VLOOKUP(G394,관리용data!F:G,2,0)</f>
        <v>TOEIC</v>
      </c>
      <c r="I394" s="4" t="s">
        <v>4137</v>
      </c>
      <c r="J394" s="4" t="s">
        <v>4137</v>
      </c>
      <c r="K394" s="4" t="s">
        <v>456</v>
      </c>
      <c r="L394" s="34">
        <v>45242</v>
      </c>
      <c r="M394" s="4" t="s">
        <v>10209</v>
      </c>
      <c r="O394" s="4">
        <v>0</v>
      </c>
      <c r="P394" s="4" t="s">
        <v>11699</v>
      </c>
      <c r="Q394" s="4">
        <f>IF(O394=1,IF(H394="TOEIC",VLOOKUP(VALUE(J394),관리용data!J:K,2,1),IF(H394="TOEFL(IBT)",VLOOKUP(VALUE(J394),관리용data!M:N,2,1),IF(H394="NEW TEPS",VLOOKUP(VALUE(J394),관리용data!P:Q,2,1),IF(H394="G-telp(Level 2)",VLOOKUP(VALUE(J394),관리용data!S:T,2,1),IF(H394="toeic speaking test",VLOOKUP(J394,관리용data!V:W,2,0),IF(H394="opic(영어)",VLOOKUP(J394,관리용data!Y:Z,2,0),0)))))),0)</f>
        <v>0</v>
      </c>
    </row>
    <row r="395" spans="1:17" ht="39.950000000000003" customHeight="1" x14ac:dyDescent="0.3">
      <c r="A395" s="4">
        <f t="shared" si="12"/>
        <v>394</v>
      </c>
      <c r="B395" s="4" t="s">
        <v>10254</v>
      </c>
      <c r="C395" s="4" t="s">
        <v>10255</v>
      </c>
      <c r="D395" s="4" t="s">
        <v>317</v>
      </c>
      <c r="E395" s="4" t="s">
        <v>318</v>
      </c>
      <c r="F395" s="4">
        <f t="shared" si="13"/>
        <v>1</v>
      </c>
      <c r="G395" s="4" t="s">
        <v>362</v>
      </c>
      <c r="H395" s="4" t="str">
        <f>VLOOKUP(G395,관리용data!F:G,2,0)</f>
        <v>Toeic Speaking test</v>
      </c>
      <c r="I395" s="4" t="s">
        <v>708</v>
      </c>
      <c r="J395" s="4" t="s">
        <v>708</v>
      </c>
      <c r="K395" s="4" t="s">
        <v>10273</v>
      </c>
      <c r="L395" s="34">
        <v>45276</v>
      </c>
      <c r="M395" s="4" t="s">
        <v>10274</v>
      </c>
      <c r="O395" s="4">
        <v>1</v>
      </c>
      <c r="P395" s="4"/>
      <c r="Q395" s="4">
        <f>IF(O395=1,IF(H395="TOEIC",VLOOKUP(VALUE(J395),관리용data!J:K,2,1),IF(H395="TOEFL(IBT)",VLOOKUP(VALUE(J395),관리용data!M:N,2,1),IF(H395="NEW TEPS",VLOOKUP(VALUE(J395),관리용data!P:Q,2,1),IF(H395="G-telp(Level 2)",VLOOKUP(VALUE(J395),관리용data!S:T,2,1),IF(H395="toeic speaking test",VLOOKUP(J395,관리용data!V:W,2,0),IF(H395="opic(영어)",VLOOKUP(J395,관리용data!Y:Z,2,0),0)))))),0)</f>
        <v>10</v>
      </c>
    </row>
    <row r="396" spans="1:17" ht="39.950000000000003" customHeight="1" x14ac:dyDescent="0.3">
      <c r="A396" s="4">
        <f t="shared" si="12"/>
        <v>395</v>
      </c>
      <c r="B396" s="4" t="s">
        <v>10288</v>
      </c>
      <c r="C396" s="4" t="s">
        <v>10289</v>
      </c>
      <c r="D396" s="4" t="s">
        <v>317</v>
      </c>
      <c r="E396" s="4" t="s">
        <v>318</v>
      </c>
      <c r="F396" s="4">
        <f t="shared" si="13"/>
        <v>1</v>
      </c>
      <c r="G396" s="4" t="s">
        <v>331</v>
      </c>
      <c r="H396" s="4" t="str">
        <f>VLOOKUP(G396,관리용data!F:G,2,0)</f>
        <v>G-telp(Level 2)</v>
      </c>
      <c r="I396" s="4" t="s">
        <v>10296</v>
      </c>
      <c r="J396" s="4">
        <v>72</v>
      </c>
      <c r="K396" s="4" t="s">
        <v>8139</v>
      </c>
      <c r="L396" s="34">
        <v>45340</v>
      </c>
      <c r="M396" s="4" t="s">
        <v>10297</v>
      </c>
      <c r="O396" s="4">
        <v>1</v>
      </c>
      <c r="P396" s="4"/>
      <c r="Q396" s="4">
        <f>IF(O396=1,IF(H396="TOEIC",VLOOKUP(VALUE(J396),관리용data!J:K,2,1),IF(H396="TOEFL(IBT)",VLOOKUP(VALUE(J396),관리용data!M:N,2,1),IF(H396="NEW TEPS",VLOOKUP(VALUE(J396),관리용data!P:Q,2,1),IF(H396="G-telp(Level 2)",VLOOKUP(VALUE(J396),관리용data!S:T,2,1),IF(H396="toeic speaking test",VLOOKUP(J396,관리용data!V:W,2,0),IF(H396="opic(영어)",VLOOKUP(J396,관리용data!Y:Z,2,0),0)))))),0)</f>
        <v>6</v>
      </c>
    </row>
    <row r="397" spans="1:17" ht="39.950000000000003" customHeight="1" x14ac:dyDescent="0.3">
      <c r="A397" s="4">
        <f t="shared" si="12"/>
        <v>396</v>
      </c>
      <c r="B397" s="4" t="s">
        <v>10567</v>
      </c>
      <c r="C397" s="4" t="s">
        <v>10568</v>
      </c>
      <c r="D397" s="4" t="s">
        <v>317</v>
      </c>
      <c r="E397" s="4" t="s">
        <v>318</v>
      </c>
      <c r="F397" s="4">
        <f t="shared" si="13"/>
        <v>1</v>
      </c>
      <c r="G397" s="4" t="s">
        <v>537</v>
      </c>
      <c r="H397" s="4" t="str">
        <f>VLOOKUP(G397,관리용data!F:G,2,0)</f>
        <v>TOEIC</v>
      </c>
      <c r="I397" s="4" t="s">
        <v>758</v>
      </c>
      <c r="J397" s="4" t="s">
        <v>758</v>
      </c>
      <c r="K397" s="4" t="s">
        <v>1795</v>
      </c>
      <c r="L397" s="34">
        <v>45711</v>
      </c>
      <c r="M397" s="4" t="s">
        <v>10577</v>
      </c>
      <c r="O397" s="4">
        <v>1</v>
      </c>
      <c r="P397" s="4"/>
      <c r="Q397" s="4">
        <f>IF(O397=1,IF(H397="TOEIC",VLOOKUP(VALUE(J397),관리용data!J:K,2,1),IF(H397="TOEFL(IBT)",VLOOKUP(VALUE(J397),관리용data!M:N,2,1),IF(H397="NEW TEPS",VLOOKUP(VALUE(J397),관리용data!P:Q,2,1),IF(H397="G-telp(Level 2)",VLOOKUP(VALUE(J397),관리용data!S:T,2,1),IF(H397="toeic speaking test",VLOOKUP(J397,관리용data!V:W,2,0),IF(H397="opic(영어)",VLOOKUP(J397,관리용data!Y:Z,2,0),0)))))),0)</f>
        <v>10</v>
      </c>
    </row>
    <row r="398" spans="1:17" ht="39.950000000000003" customHeight="1" x14ac:dyDescent="0.3">
      <c r="A398" s="4">
        <f t="shared" si="12"/>
        <v>397</v>
      </c>
      <c r="B398" s="4" t="s">
        <v>10670</v>
      </c>
      <c r="C398" s="4" t="s">
        <v>10671</v>
      </c>
      <c r="D398" s="4" t="s">
        <v>317</v>
      </c>
      <c r="E398" s="4" t="s">
        <v>318</v>
      </c>
      <c r="F398" s="4">
        <f t="shared" si="13"/>
        <v>1</v>
      </c>
      <c r="G398" s="4" t="s">
        <v>362</v>
      </c>
      <c r="H398" s="4" t="str">
        <f>VLOOKUP(G398,관리용data!F:G,2,0)</f>
        <v>Toeic Speaking test</v>
      </c>
      <c r="I398" s="4" t="s">
        <v>455</v>
      </c>
      <c r="J398" s="4" t="s">
        <v>455</v>
      </c>
      <c r="K398" s="4" t="s">
        <v>2475</v>
      </c>
      <c r="L398" s="34">
        <v>45655</v>
      </c>
      <c r="M398" s="4" t="s">
        <v>10676</v>
      </c>
      <c r="O398" s="4">
        <v>1</v>
      </c>
      <c r="P398" s="4"/>
      <c r="Q398" s="4">
        <f>IF(O398=1,IF(H398="TOEIC",VLOOKUP(VALUE(J398),관리용data!J:K,2,1),IF(H398="TOEFL(IBT)",VLOOKUP(VALUE(J398),관리용data!M:N,2,1),IF(H398="NEW TEPS",VLOOKUP(VALUE(J398),관리용data!P:Q,2,1),IF(H398="G-telp(Level 2)",VLOOKUP(VALUE(J398),관리용data!S:T,2,1),IF(H398="toeic speaking test",VLOOKUP(J398,관리용data!V:W,2,0),IF(H398="opic(영어)",VLOOKUP(J398,관리용data!Y:Z,2,0),0)))))),0)</f>
        <v>6</v>
      </c>
    </row>
    <row r="399" spans="1:17" ht="39.950000000000003" customHeight="1" x14ac:dyDescent="0.3">
      <c r="A399" s="4">
        <f t="shared" si="12"/>
        <v>398</v>
      </c>
      <c r="B399" s="4" t="s">
        <v>10712</v>
      </c>
      <c r="C399" s="4" t="s">
        <v>10713</v>
      </c>
      <c r="D399" s="4" t="s">
        <v>317</v>
      </c>
      <c r="E399" s="4" t="s">
        <v>318</v>
      </c>
      <c r="F399" s="4">
        <f t="shared" si="13"/>
        <v>1</v>
      </c>
      <c r="G399" s="4" t="s">
        <v>537</v>
      </c>
      <c r="H399" s="4" t="str">
        <f>VLOOKUP(G399,관리용data!F:G,2,0)</f>
        <v>TOEIC</v>
      </c>
      <c r="I399" s="4" t="s">
        <v>1405</v>
      </c>
      <c r="J399" s="4" t="s">
        <v>1405</v>
      </c>
      <c r="K399" s="4" t="s">
        <v>610</v>
      </c>
      <c r="L399" s="34">
        <v>45542</v>
      </c>
      <c r="M399" s="4" t="s">
        <v>10718</v>
      </c>
      <c r="O399" s="4">
        <v>1</v>
      </c>
      <c r="P399" s="4"/>
      <c r="Q399" s="4">
        <f>IF(O399=1,IF(H399="TOEIC",VLOOKUP(VALUE(J399),관리용data!J:K,2,1),IF(H399="TOEFL(IBT)",VLOOKUP(VALUE(J399),관리용data!M:N,2,1),IF(H399="NEW TEPS",VLOOKUP(VALUE(J399),관리용data!P:Q,2,1),IF(H399="G-telp(Level 2)",VLOOKUP(VALUE(J399),관리용data!S:T,2,1),IF(H399="toeic speaking test",VLOOKUP(J399,관리용data!V:W,2,0),IF(H399="opic(영어)",VLOOKUP(J399,관리용data!Y:Z,2,0),0)))))),0)</f>
        <v>6</v>
      </c>
    </row>
    <row r="400" spans="1:17" ht="39.950000000000003" customHeight="1" x14ac:dyDescent="0.3">
      <c r="A400" s="4">
        <f t="shared" si="12"/>
        <v>399</v>
      </c>
      <c r="B400" s="4" t="s">
        <v>10719</v>
      </c>
      <c r="C400" s="4" t="s">
        <v>10720</v>
      </c>
      <c r="D400" s="4" t="s">
        <v>317</v>
      </c>
      <c r="E400" s="4" t="s">
        <v>318</v>
      </c>
      <c r="F400" s="4">
        <f t="shared" si="13"/>
        <v>1</v>
      </c>
      <c r="G400" s="4" t="s">
        <v>286</v>
      </c>
      <c r="H400" s="4" t="str">
        <f>VLOOKUP(G400,관리용data!F:G,2,0)</f>
        <v>Toeic Speaking test</v>
      </c>
      <c r="I400" s="4" t="s">
        <v>287</v>
      </c>
      <c r="J400" s="4" t="s">
        <v>287</v>
      </c>
      <c r="K400" s="4" t="s">
        <v>1682</v>
      </c>
      <c r="L400" s="34">
        <v>44486</v>
      </c>
      <c r="M400" s="4" t="s">
        <v>10724</v>
      </c>
      <c r="O400" s="4">
        <v>1</v>
      </c>
      <c r="P400" s="4"/>
      <c r="Q400" s="4">
        <f>IF(O400=1,IF(H400="TOEIC",VLOOKUP(VALUE(J400),관리용data!J:K,2,1),IF(H400="TOEFL(IBT)",VLOOKUP(VALUE(J400),관리용data!M:N,2,1),IF(H400="NEW TEPS",VLOOKUP(VALUE(J400),관리용data!P:Q,2,1),IF(H400="G-telp(Level 2)",VLOOKUP(VALUE(J400),관리용data!S:T,2,1),IF(H400="toeic speaking test",VLOOKUP(J400,관리용data!V:W,2,0),IF(H400="opic(영어)",VLOOKUP(J400,관리용data!Y:Z,2,0),0)))))),0)</f>
        <v>10</v>
      </c>
    </row>
    <row r="401" spans="1:17" ht="39.950000000000003" customHeight="1" x14ac:dyDescent="0.3">
      <c r="A401" s="4">
        <f t="shared" si="12"/>
        <v>400</v>
      </c>
      <c r="B401" s="4" t="s">
        <v>10754</v>
      </c>
      <c r="C401" s="4" t="s">
        <v>10755</v>
      </c>
      <c r="D401" s="4" t="s">
        <v>317</v>
      </c>
      <c r="E401" s="4" t="s">
        <v>318</v>
      </c>
      <c r="F401" s="4">
        <f t="shared" si="13"/>
        <v>1</v>
      </c>
      <c r="G401" s="4" t="s">
        <v>362</v>
      </c>
      <c r="H401" s="4" t="str">
        <f>VLOOKUP(G401,관리용data!F:G,2,0)</f>
        <v>Toeic Speaking test</v>
      </c>
      <c r="I401" s="4" t="s">
        <v>455</v>
      </c>
      <c r="J401" s="4" t="s">
        <v>455</v>
      </c>
      <c r="K401" s="4" t="s">
        <v>10771</v>
      </c>
      <c r="L401" s="34">
        <v>45479</v>
      </c>
      <c r="M401" s="4" t="s">
        <v>10772</v>
      </c>
      <c r="O401" s="4">
        <v>1</v>
      </c>
      <c r="P401" s="4"/>
      <c r="Q401" s="4">
        <f>IF(O401=1,IF(H401="TOEIC",VLOOKUP(VALUE(J401),관리용data!J:K,2,1),IF(H401="TOEFL(IBT)",VLOOKUP(VALUE(J401),관리용data!M:N,2,1),IF(H401="NEW TEPS",VLOOKUP(VALUE(J401),관리용data!P:Q,2,1),IF(H401="G-telp(Level 2)",VLOOKUP(VALUE(J401),관리용data!S:T,2,1),IF(H401="toeic speaking test",VLOOKUP(J401,관리용data!V:W,2,0),IF(H401="opic(영어)",VLOOKUP(J401,관리용data!Y:Z,2,0),0)))))),0)</f>
        <v>6</v>
      </c>
    </row>
    <row r="402" spans="1:17" ht="39.950000000000003" customHeight="1" x14ac:dyDescent="0.3">
      <c r="A402" s="4">
        <f t="shared" si="12"/>
        <v>401</v>
      </c>
      <c r="B402" s="4" t="s">
        <v>10921</v>
      </c>
      <c r="C402" s="4" t="s">
        <v>10922</v>
      </c>
      <c r="D402" s="4" t="s">
        <v>317</v>
      </c>
      <c r="E402" s="4" t="s">
        <v>318</v>
      </c>
      <c r="F402" s="4">
        <f t="shared" si="13"/>
        <v>1</v>
      </c>
      <c r="G402" s="4" t="s">
        <v>496</v>
      </c>
      <c r="H402" s="4" t="str">
        <f>VLOOKUP(G402,관리용data!F:G,2,0)</f>
        <v>OPIc(영어)</v>
      </c>
      <c r="I402" s="4" t="s">
        <v>455</v>
      </c>
      <c r="J402" s="4" t="s">
        <v>455</v>
      </c>
      <c r="K402" s="4" t="s">
        <v>9339</v>
      </c>
      <c r="L402" s="34">
        <v>44932</v>
      </c>
      <c r="M402" s="4" t="s">
        <v>10927</v>
      </c>
      <c r="O402" s="4">
        <v>0</v>
      </c>
      <c r="P402" s="4" t="s">
        <v>11699</v>
      </c>
      <c r="Q402" s="4">
        <f>IF(O402=1,IF(H402="TOEIC",VLOOKUP(VALUE(J402),관리용data!J:K,2,1),IF(H402="TOEFL(IBT)",VLOOKUP(VALUE(J402),관리용data!M:N,2,1),IF(H402="NEW TEPS",VLOOKUP(VALUE(J402),관리용data!P:Q,2,1),IF(H402="G-telp(Level 2)",VLOOKUP(VALUE(J402),관리용data!S:T,2,1),IF(H402="toeic speaking test",VLOOKUP(J402,관리용data!V:W,2,0),IF(H402="opic(영어)",VLOOKUP(J402,관리용data!Y:Z,2,0),0)))))),0)</f>
        <v>0</v>
      </c>
    </row>
    <row r="403" spans="1:17" ht="39.950000000000003" customHeight="1" x14ac:dyDescent="0.3">
      <c r="A403" s="4">
        <f t="shared" si="12"/>
        <v>402</v>
      </c>
      <c r="B403" s="4" t="s">
        <v>11061</v>
      </c>
      <c r="C403" s="4" t="s">
        <v>11062</v>
      </c>
      <c r="D403" s="4" t="s">
        <v>317</v>
      </c>
      <c r="E403" s="4" t="s">
        <v>318</v>
      </c>
      <c r="F403" s="4">
        <f t="shared" si="13"/>
        <v>1</v>
      </c>
      <c r="G403" s="4" t="s">
        <v>537</v>
      </c>
      <c r="H403" s="4" t="str">
        <f>VLOOKUP(G403,관리용data!F:G,2,0)</f>
        <v>TOEIC</v>
      </c>
      <c r="I403" s="4" t="s">
        <v>6171</v>
      </c>
      <c r="J403" s="4" t="s">
        <v>6171</v>
      </c>
      <c r="K403" s="4" t="s">
        <v>1600</v>
      </c>
      <c r="L403" s="34">
        <v>45725</v>
      </c>
      <c r="M403" s="4" t="s">
        <v>11067</v>
      </c>
      <c r="O403" s="4">
        <v>1</v>
      </c>
      <c r="P403" s="4"/>
      <c r="Q403" s="4">
        <f>IF(O403=1,IF(H403="TOEIC",VLOOKUP(VALUE(J403),관리용data!J:K,2,1),IF(H403="TOEFL(IBT)",VLOOKUP(VALUE(J403),관리용data!M:N,2,1),IF(H403="NEW TEPS",VLOOKUP(VALUE(J403),관리용data!P:Q,2,1),IF(H403="G-telp(Level 2)",VLOOKUP(VALUE(J403),관리용data!S:T,2,1),IF(H403="toeic speaking test",VLOOKUP(J403,관리용data!V:W,2,0),IF(H403="opic(영어)",VLOOKUP(J403,관리용data!Y:Z,2,0),0)))))),0)</f>
        <v>10</v>
      </c>
    </row>
    <row r="404" spans="1:17" ht="39.950000000000003" customHeight="1" x14ac:dyDescent="0.3">
      <c r="A404" s="4">
        <f t="shared" si="12"/>
        <v>403</v>
      </c>
      <c r="B404" s="4" t="s">
        <v>11078</v>
      </c>
      <c r="C404" s="4" t="s">
        <v>11079</v>
      </c>
      <c r="D404" s="4" t="s">
        <v>317</v>
      </c>
      <c r="E404" s="4" t="s">
        <v>318</v>
      </c>
      <c r="F404" s="4">
        <f t="shared" si="13"/>
        <v>1</v>
      </c>
      <c r="G404" s="4" t="s">
        <v>362</v>
      </c>
      <c r="H404" s="4" t="str">
        <f>VLOOKUP(G404,관리용data!F:G,2,0)</f>
        <v>Toeic Speaking test</v>
      </c>
      <c r="I404" s="4" t="s">
        <v>363</v>
      </c>
      <c r="J404" s="4" t="s">
        <v>363</v>
      </c>
      <c r="K404" s="4" t="s">
        <v>1031</v>
      </c>
      <c r="L404" s="34">
        <v>45438</v>
      </c>
      <c r="M404" s="4" t="s">
        <v>11084</v>
      </c>
      <c r="O404" s="4">
        <v>1</v>
      </c>
      <c r="P404" s="4"/>
      <c r="Q404" s="4">
        <f>IF(O404=1,IF(H404="TOEIC",VLOOKUP(VALUE(J404),관리용data!J:K,2,1),IF(H404="TOEFL(IBT)",VLOOKUP(VALUE(J404),관리용data!M:N,2,1),IF(H404="NEW TEPS",VLOOKUP(VALUE(J404),관리용data!P:Q,2,1),IF(H404="G-telp(Level 2)",VLOOKUP(VALUE(J404),관리용data!S:T,2,1),IF(H404="toeic speaking test",VLOOKUP(J404,관리용data!V:W,2,0),IF(H404="opic(영어)",VLOOKUP(J404,관리용data!Y:Z,2,0),0)))))),0)</f>
        <v>6</v>
      </c>
    </row>
    <row r="405" spans="1:17" ht="39.950000000000003" customHeight="1" x14ac:dyDescent="0.3">
      <c r="A405" s="4">
        <f t="shared" si="12"/>
        <v>404</v>
      </c>
      <c r="B405" s="4" t="s">
        <v>11093</v>
      </c>
      <c r="C405" s="4" t="s">
        <v>11094</v>
      </c>
      <c r="D405" s="4" t="s">
        <v>317</v>
      </c>
      <c r="E405" s="4" t="s">
        <v>318</v>
      </c>
      <c r="F405" s="4">
        <f t="shared" si="13"/>
        <v>1</v>
      </c>
      <c r="G405" s="4" t="s">
        <v>362</v>
      </c>
      <c r="H405" s="4" t="str">
        <f>VLOOKUP(G405,관리용data!F:G,2,0)</f>
        <v>Toeic Speaking test</v>
      </c>
      <c r="I405" s="4" t="s">
        <v>363</v>
      </c>
      <c r="J405" s="4" t="s">
        <v>363</v>
      </c>
      <c r="K405" s="4" t="s">
        <v>2767</v>
      </c>
      <c r="L405" s="34">
        <v>45738</v>
      </c>
      <c r="M405" s="4" t="s">
        <v>3907</v>
      </c>
      <c r="O405" s="4">
        <v>1</v>
      </c>
      <c r="P405" s="4"/>
      <c r="Q405" s="4">
        <f>IF(O405=1,IF(H405="TOEIC",VLOOKUP(VALUE(J405),관리용data!J:K,2,1),IF(H405="TOEFL(IBT)",VLOOKUP(VALUE(J405),관리용data!M:N,2,1),IF(H405="NEW TEPS",VLOOKUP(VALUE(J405),관리용data!P:Q,2,1),IF(H405="G-telp(Level 2)",VLOOKUP(VALUE(J405),관리용data!S:T,2,1),IF(H405="toeic speaking test",VLOOKUP(J405,관리용data!V:W,2,0),IF(H405="opic(영어)",VLOOKUP(J405,관리용data!Y:Z,2,0),0)))))),0)</f>
        <v>6</v>
      </c>
    </row>
    <row r="406" spans="1:17" ht="39.950000000000003" customHeight="1" x14ac:dyDescent="0.3">
      <c r="A406" s="4">
        <f t="shared" si="12"/>
        <v>405</v>
      </c>
      <c r="B406" s="4" t="s">
        <v>11111</v>
      </c>
      <c r="C406" s="4" t="s">
        <v>11112</v>
      </c>
      <c r="D406" s="4" t="s">
        <v>317</v>
      </c>
      <c r="E406" s="4" t="s">
        <v>318</v>
      </c>
      <c r="F406" s="4">
        <f t="shared" si="13"/>
        <v>1</v>
      </c>
      <c r="G406" s="4" t="s">
        <v>537</v>
      </c>
      <c r="H406" s="4" t="str">
        <f>VLOOKUP(G406,관리용data!F:G,2,0)</f>
        <v>TOEIC</v>
      </c>
      <c r="I406" s="4" t="s">
        <v>10952</v>
      </c>
      <c r="J406" s="4" t="s">
        <v>10952</v>
      </c>
      <c r="K406" s="4" t="s">
        <v>8656</v>
      </c>
      <c r="L406" s="34">
        <v>45326</v>
      </c>
      <c r="M406" s="4" t="s">
        <v>11117</v>
      </c>
      <c r="O406" s="4">
        <v>1</v>
      </c>
      <c r="P406" s="4"/>
      <c r="Q406" s="4">
        <f>IF(O406=1,IF(H406="TOEIC",VLOOKUP(VALUE(J406),관리용data!J:K,2,1),IF(H406="TOEFL(IBT)",VLOOKUP(VALUE(J406),관리용data!M:N,2,1),IF(H406="NEW TEPS",VLOOKUP(VALUE(J406),관리용data!P:Q,2,1),IF(H406="G-telp(Level 2)",VLOOKUP(VALUE(J406),관리용data!S:T,2,1),IF(H406="toeic speaking test",VLOOKUP(J406,관리용data!V:W,2,0),IF(H406="opic(영어)",VLOOKUP(J406,관리용data!Y:Z,2,0),0)))))),0)</f>
        <v>10</v>
      </c>
    </row>
    <row r="407" spans="1:17" ht="39.950000000000003" customHeight="1" x14ac:dyDescent="0.3">
      <c r="A407" s="4">
        <f t="shared" si="12"/>
        <v>406</v>
      </c>
      <c r="B407" s="4" t="s">
        <v>11136</v>
      </c>
      <c r="C407" s="4" t="s">
        <v>7868</v>
      </c>
      <c r="D407" s="4" t="s">
        <v>317</v>
      </c>
      <c r="E407" s="4" t="s">
        <v>318</v>
      </c>
      <c r="F407" s="4">
        <f t="shared" si="13"/>
        <v>1</v>
      </c>
      <c r="G407" s="4" t="s">
        <v>537</v>
      </c>
      <c r="H407" s="4" t="str">
        <f>VLOOKUP(G407,관리용data!F:G,2,0)</f>
        <v>TOEIC</v>
      </c>
      <c r="I407" s="4" t="s">
        <v>1133</v>
      </c>
      <c r="J407" s="4" t="s">
        <v>1133</v>
      </c>
      <c r="K407" s="4" t="s">
        <v>2250</v>
      </c>
      <c r="L407" s="34">
        <v>45697</v>
      </c>
      <c r="M407" s="4" t="s">
        <v>11140</v>
      </c>
      <c r="O407" s="4">
        <v>1</v>
      </c>
      <c r="P407" s="4"/>
      <c r="Q407" s="4">
        <f>IF(O407=1,IF(H407="TOEIC",VLOOKUP(VALUE(J407),관리용data!J:K,2,1),IF(H407="TOEFL(IBT)",VLOOKUP(VALUE(J407),관리용data!M:N,2,1),IF(H407="NEW TEPS",VLOOKUP(VALUE(J407),관리용data!P:Q,2,1),IF(H407="G-telp(Level 2)",VLOOKUP(VALUE(J407),관리용data!S:T,2,1),IF(H407="toeic speaking test",VLOOKUP(J407,관리용data!V:W,2,0),IF(H407="opic(영어)",VLOOKUP(J407,관리용data!Y:Z,2,0),0)))))),0)</f>
        <v>6</v>
      </c>
    </row>
    <row r="408" spans="1:17" ht="39.950000000000003" customHeight="1" x14ac:dyDescent="0.3">
      <c r="A408" s="4">
        <f t="shared" si="12"/>
        <v>407</v>
      </c>
      <c r="B408" s="4" t="s">
        <v>11213</v>
      </c>
      <c r="C408" s="4" t="s">
        <v>7715</v>
      </c>
      <c r="D408" s="4" t="s">
        <v>317</v>
      </c>
      <c r="E408" s="4" t="s">
        <v>318</v>
      </c>
      <c r="F408" s="4">
        <f t="shared" si="13"/>
        <v>1</v>
      </c>
      <c r="G408" s="4" t="s">
        <v>537</v>
      </c>
      <c r="H408" s="4" t="str">
        <f>VLOOKUP(G408,관리용data!F:G,2,0)</f>
        <v>TOEIC</v>
      </c>
      <c r="I408" s="4" t="s">
        <v>4680</v>
      </c>
      <c r="J408" s="4" t="s">
        <v>4680</v>
      </c>
      <c r="K408" s="4" t="s">
        <v>1600</v>
      </c>
      <c r="L408" s="34">
        <v>45725</v>
      </c>
      <c r="M408" s="4" t="s">
        <v>11217</v>
      </c>
      <c r="O408" s="4">
        <v>1</v>
      </c>
      <c r="P408" s="4"/>
      <c r="Q408" s="4">
        <f>IF(O408=1,IF(H408="TOEIC",VLOOKUP(VALUE(J408),관리용data!J:K,2,1),IF(H408="TOEFL(IBT)",VLOOKUP(VALUE(J408),관리용data!M:N,2,1),IF(H408="NEW TEPS",VLOOKUP(VALUE(J408),관리용data!P:Q,2,1),IF(H408="G-telp(Level 2)",VLOOKUP(VALUE(J408),관리용data!S:T,2,1),IF(H408="toeic speaking test",VLOOKUP(J408,관리용data!V:W,2,0),IF(H408="opic(영어)",VLOOKUP(J408,관리용data!Y:Z,2,0),0)))))),0)</f>
        <v>8</v>
      </c>
    </row>
    <row r="409" spans="1:17" ht="39.950000000000003" customHeight="1" x14ac:dyDescent="0.3">
      <c r="A409" s="4">
        <f t="shared" si="12"/>
        <v>408</v>
      </c>
      <c r="B409" s="4" t="s">
        <v>11275</v>
      </c>
      <c r="C409" s="4" t="s">
        <v>11276</v>
      </c>
      <c r="D409" s="4" t="s">
        <v>317</v>
      </c>
      <c r="E409" s="4" t="s">
        <v>318</v>
      </c>
      <c r="F409" s="4">
        <f t="shared" si="13"/>
        <v>1</v>
      </c>
      <c r="G409" s="4" t="s">
        <v>11697</v>
      </c>
      <c r="H409" s="4" t="str">
        <f>VLOOKUP(G409,관리용data!F:G,2,0)</f>
        <v>기재 어학 없음</v>
      </c>
      <c r="I409" s="4" t="s">
        <v>277</v>
      </c>
      <c r="J409" s="4" t="s">
        <v>277</v>
      </c>
      <c r="K409" s="4" t="s">
        <v>277</v>
      </c>
      <c r="L409" s="4" t="s">
        <v>277</v>
      </c>
      <c r="M409" s="4" t="s">
        <v>277</v>
      </c>
      <c r="N409" s="5"/>
      <c r="O409" s="4">
        <v>0</v>
      </c>
      <c r="P409" s="4"/>
      <c r="Q409" s="4">
        <f>IF(O409=1,IF(H409="TOEIC",VLOOKUP(VALUE(J409),관리용data!J:K,2,1),IF(H409="TOEFL(IBT)",VLOOKUP(VALUE(J409),관리용data!M:N,2,1),IF(H409="NEW TEPS",VLOOKUP(VALUE(J409),관리용data!P:Q,2,1),IF(H409="G-telp(Level 2)",VLOOKUP(VALUE(J409),관리용data!S:T,2,1),IF(H409="toeic speaking test",VLOOKUP(J409,관리용data!V:W,2,0),IF(H409="opic(영어)",VLOOKUP(J409,관리용data!Y:Z,2,0),0)))))),0)</f>
        <v>0</v>
      </c>
    </row>
    <row r="410" spans="1:17" ht="39.950000000000003" customHeight="1" x14ac:dyDescent="0.3">
      <c r="A410" s="4">
        <f t="shared" si="12"/>
        <v>409</v>
      </c>
      <c r="B410" s="4" t="s">
        <v>11284</v>
      </c>
      <c r="C410" s="4" t="s">
        <v>10229</v>
      </c>
      <c r="D410" s="4" t="s">
        <v>317</v>
      </c>
      <c r="E410" s="4" t="s">
        <v>318</v>
      </c>
      <c r="F410" s="4">
        <f t="shared" si="13"/>
        <v>1</v>
      </c>
      <c r="G410" s="4" t="s">
        <v>797</v>
      </c>
      <c r="H410" s="4" t="str">
        <f>VLOOKUP(G410,관리용data!F:G,2,0)</f>
        <v>TOEIC</v>
      </c>
      <c r="I410" s="4" t="s">
        <v>1405</v>
      </c>
      <c r="J410" s="4" t="s">
        <v>1405</v>
      </c>
      <c r="K410" s="4" t="s">
        <v>11289</v>
      </c>
      <c r="L410" s="34">
        <v>44528</v>
      </c>
      <c r="M410" s="4" t="s">
        <v>11290</v>
      </c>
      <c r="O410" s="4">
        <v>1</v>
      </c>
      <c r="P410" s="4"/>
      <c r="Q410" s="4">
        <f>IF(O410=1,IF(H410="TOEIC",VLOOKUP(VALUE(J410),관리용data!J:K,2,1),IF(H410="TOEFL(IBT)",VLOOKUP(VALUE(J410),관리용data!M:N,2,1),IF(H410="NEW TEPS",VLOOKUP(VALUE(J410),관리용data!P:Q,2,1),IF(H410="G-telp(Level 2)",VLOOKUP(VALUE(J410),관리용data!S:T,2,1),IF(H410="toeic speaking test",VLOOKUP(J410,관리용data!V:W,2,0),IF(H410="opic(영어)",VLOOKUP(J410,관리용data!Y:Z,2,0),0)))))),0)</f>
        <v>6</v>
      </c>
    </row>
    <row r="411" spans="1:17" ht="39.950000000000003" customHeight="1" x14ac:dyDescent="0.3">
      <c r="A411" s="4">
        <f t="shared" si="12"/>
        <v>410</v>
      </c>
      <c r="B411" s="4" t="s">
        <v>11327</v>
      </c>
      <c r="C411" s="4" t="s">
        <v>11328</v>
      </c>
      <c r="D411" s="4" t="s">
        <v>317</v>
      </c>
      <c r="E411" s="4" t="s">
        <v>318</v>
      </c>
      <c r="F411" s="4">
        <f t="shared" si="13"/>
        <v>1</v>
      </c>
      <c r="G411" s="4" t="s">
        <v>11697</v>
      </c>
      <c r="H411" s="4" t="str">
        <f>VLOOKUP(G411,관리용data!F:G,2,0)</f>
        <v>기재 어학 없음</v>
      </c>
      <c r="I411" s="4" t="s">
        <v>277</v>
      </c>
      <c r="J411" s="4" t="s">
        <v>277</v>
      </c>
      <c r="K411" s="4" t="s">
        <v>277</v>
      </c>
      <c r="L411" s="4" t="s">
        <v>277</v>
      </c>
      <c r="M411" s="4" t="s">
        <v>277</v>
      </c>
      <c r="N411" s="5"/>
      <c r="O411" s="4">
        <v>0</v>
      </c>
      <c r="P411" s="4"/>
      <c r="Q411" s="4">
        <f>IF(O411=1,IF(H411="TOEIC",VLOOKUP(VALUE(J411),관리용data!J:K,2,1),IF(H411="TOEFL(IBT)",VLOOKUP(VALUE(J411),관리용data!M:N,2,1),IF(H411="NEW TEPS",VLOOKUP(VALUE(J411),관리용data!P:Q,2,1),IF(H411="G-telp(Level 2)",VLOOKUP(VALUE(J411),관리용data!S:T,2,1),IF(H411="toeic speaking test",VLOOKUP(J411,관리용data!V:W,2,0),IF(H411="opic(영어)",VLOOKUP(J411,관리용data!Y:Z,2,0),0)))))),0)</f>
        <v>0</v>
      </c>
    </row>
    <row r="412" spans="1:17" ht="39.950000000000003" customHeight="1" x14ac:dyDescent="0.3">
      <c r="A412" s="4">
        <f t="shared" si="12"/>
        <v>411</v>
      </c>
      <c r="B412" s="4" t="s">
        <v>11391</v>
      </c>
      <c r="C412" s="4" t="s">
        <v>11392</v>
      </c>
      <c r="D412" s="4" t="s">
        <v>317</v>
      </c>
      <c r="E412" s="4" t="s">
        <v>318</v>
      </c>
      <c r="F412" s="4">
        <f t="shared" si="13"/>
        <v>1</v>
      </c>
      <c r="G412" s="4" t="s">
        <v>496</v>
      </c>
      <c r="H412" s="4" t="str">
        <f>VLOOKUP(G412,관리용data!F:G,2,0)</f>
        <v>OPIc(영어)</v>
      </c>
      <c r="I412" s="4" t="s">
        <v>455</v>
      </c>
      <c r="J412" s="4" t="s">
        <v>455</v>
      </c>
      <c r="K412" s="4" t="s">
        <v>926</v>
      </c>
      <c r="L412" s="34">
        <v>45867</v>
      </c>
      <c r="M412" s="4" t="s">
        <v>11406</v>
      </c>
      <c r="O412" s="4">
        <v>1</v>
      </c>
      <c r="P412" s="4"/>
      <c r="Q412" s="4">
        <f>IF(O412=1,IF(H412="TOEIC",VLOOKUP(VALUE(J412),관리용data!J:K,2,1),IF(H412="TOEFL(IBT)",VLOOKUP(VALUE(J412),관리용data!M:N,2,1),IF(H412="NEW TEPS",VLOOKUP(VALUE(J412),관리용data!P:Q,2,1),IF(H412="G-telp(Level 2)",VLOOKUP(VALUE(J412),관리용data!S:T,2,1),IF(H412="toeic speaking test",VLOOKUP(J412,관리용data!V:W,2,0),IF(H412="opic(영어)",VLOOKUP(J412,관리용data!Y:Z,2,0),0)))))),0)</f>
        <v>10</v>
      </c>
    </row>
    <row r="413" spans="1:17" ht="39.950000000000003" customHeight="1" x14ac:dyDescent="0.3">
      <c r="A413" s="4">
        <f t="shared" si="12"/>
        <v>412</v>
      </c>
      <c r="B413" s="4" t="s">
        <v>11462</v>
      </c>
      <c r="C413" s="4" t="s">
        <v>11463</v>
      </c>
      <c r="D413" s="4" t="s">
        <v>317</v>
      </c>
      <c r="E413" s="4" t="s">
        <v>318</v>
      </c>
      <c r="F413" s="4">
        <f t="shared" si="13"/>
        <v>1</v>
      </c>
      <c r="G413" s="4" t="s">
        <v>797</v>
      </c>
      <c r="H413" s="4" t="str">
        <f>VLOOKUP(G413,관리용data!F:G,2,0)</f>
        <v>TOEIC</v>
      </c>
      <c r="I413" s="4" t="s">
        <v>1264</v>
      </c>
      <c r="J413" s="4" t="s">
        <v>1264</v>
      </c>
      <c r="K413" s="4" t="s">
        <v>2628</v>
      </c>
      <c r="L413" s="34">
        <v>44906</v>
      </c>
      <c r="M413" s="4" t="s">
        <v>11468</v>
      </c>
      <c r="O413" s="4">
        <v>1</v>
      </c>
      <c r="P413" s="4"/>
      <c r="Q413" s="4">
        <f>IF(O413=1,IF(H413="TOEIC",VLOOKUP(VALUE(J413),관리용data!J:K,2,1),IF(H413="TOEFL(IBT)",VLOOKUP(VALUE(J413),관리용data!M:N,2,1),IF(H413="NEW TEPS",VLOOKUP(VALUE(J413),관리용data!P:Q,2,1),IF(H413="G-telp(Level 2)",VLOOKUP(VALUE(J413),관리용data!S:T,2,1),IF(H413="toeic speaking test",VLOOKUP(J413,관리용data!V:W,2,0),IF(H413="opic(영어)",VLOOKUP(J413,관리용data!Y:Z,2,0),0)))))),0)</f>
        <v>8</v>
      </c>
    </row>
    <row r="414" spans="1:17" ht="39.950000000000003" customHeight="1" x14ac:dyDescent="0.3">
      <c r="A414" s="4">
        <f t="shared" si="12"/>
        <v>413</v>
      </c>
      <c r="B414" s="4" t="s">
        <v>11540</v>
      </c>
      <c r="C414" s="4" t="s">
        <v>11541</v>
      </c>
      <c r="D414" s="4" t="s">
        <v>317</v>
      </c>
      <c r="E414" s="4" t="s">
        <v>318</v>
      </c>
      <c r="F414" s="4">
        <f t="shared" si="13"/>
        <v>1</v>
      </c>
      <c r="G414" s="4" t="s">
        <v>362</v>
      </c>
      <c r="H414" s="4" t="str">
        <f>VLOOKUP(G414,관리용data!F:G,2,0)</f>
        <v>Toeic Speaking test</v>
      </c>
      <c r="I414" s="4" t="s">
        <v>777</v>
      </c>
      <c r="J414" s="4" t="s">
        <v>777</v>
      </c>
      <c r="K414" s="4" t="s">
        <v>364</v>
      </c>
      <c r="L414" s="34">
        <v>45689</v>
      </c>
      <c r="M414" s="4" t="s">
        <v>11547</v>
      </c>
      <c r="O414" s="4">
        <v>1</v>
      </c>
      <c r="P414" s="4"/>
      <c r="Q414" s="4">
        <f>IF(O414=1,IF(H414="TOEIC",VLOOKUP(VALUE(J414),관리용data!J:K,2,1),IF(H414="TOEFL(IBT)",VLOOKUP(VALUE(J414),관리용data!M:N,2,1),IF(H414="NEW TEPS",VLOOKUP(VALUE(J414),관리용data!P:Q,2,1),IF(H414="G-telp(Level 2)",VLOOKUP(VALUE(J414),관리용data!S:T,2,1),IF(H414="toeic speaking test",VLOOKUP(J414,관리용data!V:W,2,0),IF(H414="opic(영어)",VLOOKUP(J414,관리용data!Y:Z,2,0),0)))))),0)</f>
        <v>2</v>
      </c>
    </row>
    <row r="415" spans="1:17" ht="39.950000000000003" customHeight="1" x14ac:dyDescent="0.3">
      <c r="A415" s="4">
        <f t="shared" si="12"/>
        <v>414</v>
      </c>
      <c r="B415" s="4" t="s">
        <v>11551</v>
      </c>
      <c r="C415" s="4" t="s">
        <v>11552</v>
      </c>
      <c r="D415" s="4" t="s">
        <v>317</v>
      </c>
      <c r="E415" s="4" t="s">
        <v>318</v>
      </c>
      <c r="F415" s="4">
        <f t="shared" si="13"/>
        <v>1</v>
      </c>
      <c r="G415" s="4" t="s">
        <v>362</v>
      </c>
      <c r="H415" s="4" t="str">
        <f>VLOOKUP(G415,관리용data!F:G,2,0)</f>
        <v>Toeic Speaking test</v>
      </c>
      <c r="I415" s="4" t="s">
        <v>708</v>
      </c>
      <c r="J415" s="4" t="s">
        <v>708</v>
      </c>
      <c r="K415" s="4" t="s">
        <v>8656</v>
      </c>
      <c r="L415" s="34">
        <v>45326</v>
      </c>
      <c r="M415" s="4" t="s">
        <v>11557</v>
      </c>
      <c r="O415" s="4">
        <v>1</v>
      </c>
      <c r="P415" s="4"/>
      <c r="Q415" s="4">
        <f>IF(O415=1,IF(H415="TOEIC",VLOOKUP(VALUE(J415),관리용data!J:K,2,1),IF(H415="TOEFL(IBT)",VLOOKUP(VALUE(J415),관리용data!M:N,2,1),IF(H415="NEW TEPS",VLOOKUP(VALUE(J415),관리용data!P:Q,2,1),IF(H415="G-telp(Level 2)",VLOOKUP(VALUE(J415),관리용data!S:T,2,1),IF(H415="toeic speaking test",VLOOKUP(J415,관리용data!V:W,2,0),IF(H415="opic(영어)",VLOOKUP(J415,관리용data!Y:Z,2,0),0)))))),0)</f>
        <v>10</v>
      </c>
    </row>
    <row r="416" spans="1:17" ht="39.950000000000003" customHeight="1" x14ac:dyDescent="0.3">
      <c r="A416" s="4">
        <f t="shared" si="12"/>
        <v>415</v>
      </c>
      <c r="B416" s="4" t="s">
        <v>11597</v>
      </c>
      <c r="C416" s="4" t="s">
        <v>11598</v>
      </c>
      <c r="D416" s="4" t="s">
        <v>317</v>
      </c>
      <c r="E416" s="4" t="s">
        <v>318</v>
      </c>
      <c r="F416" s="4">
        <f t="shared" si="13"/>
        <v>1</v>
      </c>
      <c r="G416" s="4" t="s">
        <v>362</v>
      </c>
      <c r="H416" s="4" t="str">
        <f>VLOOKUP(G416,관리용data!F:G,2,0)</f>
        <v>Toeic Speaking test</v>
      </c>
      <c r="I416" s="4" t="s">
        <v>455</v>
      </c>
      <c r="J416" s="4" t="s">
        <v>455</v>
      </c>
      <c r="K416" s="4" t="s">
        <v>11015</v>
      </c>
      <c r="L416" s="34">
        <v>45396</v>
      </c>
      <c r="M416" s="4" t="s">
        <v>11603</v>
      </c>
      <c r="O416" s="4">
        <v>1</v>
      </c>
      <c r="P416" s="4"/>
      <c r="Q416" s="4">
        <f>IF(O416=1,IF(H416="TOEIC",VLOOKUP(VALUE(J416),관리용data!J:K,2,1),IF(H416="TOEFL(IBT)",VLOOKUP(VALUE(J416),관리용data!M:N,2,1),IF(H416="NEW TEPS",VLOOKUP(VALUE(J416),관리용data!P:Q,2,1),IF(H416="G-telp(Level 2)",VLOOKUP(VALUE(J416),관리용data!S:T,2,1),IF(H416="toeic speaking test",VLOOKUP(J416,관리용data!V:W,2,0),IF(H416="opic(영어)",VLOOKUP(J416,관리용data!Y:Z,2,0),0)))))),0)</f>
        <v>6</v>
      </c>
    </row>
    <row r="417" spans="1:17" ht="39.950000000000003" customHeight="1" x14ac:dyDescent="0.3">
      <c r="A417" s="4">
        <f t="shared" si="12"/>
        <v>416</v>
      </c>
      <c r="B417" s="4" t="s">
        <v>483</v>
      </c>
      <c r="C417" s="4" t="s">
        <v>484</v>
      </c>
      <c r="D417" s="4" t="s">
        <v>485</v>
      </c>
      <c r="E417" s="4" t="s">
        <v>486</v>
      </c>
      <c r="F417" s="4">
        <f t="shared" si="13"/>
        <v>1</v>
      </c>
      <c r="G417" s="4" t="s">
        <v>496</v>
      </c>
      <c r="H417" s="4" t="str">
        <f>VLOOKUP(G417,관리용data!F:G,2,0)</f>
        <v>OPIc(영어)</v>
      </c>
      <c r="I417" s="4" t="s">
        <v>363</v>
      </c>
      <c r="J417" s="4" t="s">
        <v>363</v>
      </c>
      <c r="K417" s="4" t="s">
        <v>497</v>
      </c>
      <c r="L417" s="34">
        <v>45773</v>
      </c>
      <c r="M417" s="4" t="s">
        <v>498</v>
      </c>
      <c r="O417" s="4">
        <v>1</v>
      </c>
      <c r="P417" s="4"/>
      <c r="Q417" s="4">
        <f>IF(O417=1,IF(H417="TOEIC",VLOOKUP(VALUE(J417),관리용data!J:K,2,1),IF(H417="TOEFL(IBT)",VLOOKUP(VALUE(J417),관리용data!M:N,2,1),IF(H417="NEW TEPS",VLOOKUP(VALUE(J417),관리용data!P:Q,2,1),IF(H417="G-telp(Level 2)",VLOOKUP(VALUE(J417),관리용data!S:T,2,1),IF(H417="toeic speaking test",VLOOKUP(J417,관리용data!V:W,2,0),IF(H417="opic(영어)",VLOOKUP(J417,관리용data!Y:Z,2,0),0)))))),0)</f>
        <v>10</v>
      </c>
    </row>
    <row r="418" spans="1:17" ht="39.950000000000003" customHeight="1" x14ac:dyDescent="0.3">
      <c r="A418" s="4">
        <f t="shared" si="12"/>
        <v>417</v>
      </c>
      <c r="B418" s="4" t="s">
        <v>750</v>
      </c>
      <c r="C418" s="4" t="s">
        <v>751</v>
      </c>
      <c r="D418" s="4" t="s">
        <v>485</v>
      </c>
      <c r="E418" s="4" t="s">
        <v>486</v>
      </c>
      <c r="F418" s="4">
        <f t="shared" si="13"/>
        <v>1</v>
      </c>
      <c r="G418" s="4" t="s">
        <v>537</v>
      </c>
      <c r="H418" s="4" t="str">
        <f>VLOOKUP(G418,관리용data!F:G,2,0)</f>
        <v>TOEIC</v>
      </c>
      <c r="I418" s="4" t="s">
        <v>758</v>
      </c>
      <c r="J418" s="4" t="s">
        <v>758</v>
      </c>
      <c r="K418" s="4" t="s">
        <v>759</v>
      </c>
      <c r="L418" s="34">
        <v>45620</v>
      </c>
      <c r="M418" s="4" t="s">
        <v>760</v>
      </c>
      <c r="O418" s="4">
        <v>1</v>
      </c>
      <c r="P418" s="4"/>
      <c r="Q418" s="4">
        <f>IF(O418=1,IF(H418="TOEIC",VLOOKUP(VALUE(J418),관리용data!J:K,2,1),IF(H418="TOEFL(IBT)",VLOOKUP(VALUE(J418),관리용data!M:N,2,1),IF(H418="NEW TEPS",VLOOKUP(VALUE(J418),관리용data!P:Q,2,1),IF(H418="G-telp(Level 2)",VLOOKUP(VALUE(J418),관리용data!S:T,2,1),IF(H418="toeic speaking test",VLOOKUP(J418,관리용data!V:W,2,0),IF(H418="opic(영어)",VLOOKUP(J418,관리용data!Y:Z,2,0),0)))))),0)</f>
        <v>10</v>
      </c>
    </row>
    <row r="419" spans="1:17" ht="39.950000000000003" customHeight="1" x14ac:dyDescent="0.3">
      <c r="A419" s="4">
        <f t="shared" si="12"/>
        <v>418</v>
      </c>
      <c r="B419" s="4" t="s">
        <v>855</v>
      </c>
      <c r="C419" s="4" t="s">
        <v>856</v>
      </c>
      <c r="D419" s="4" t="s">
        <v>485</v>
      </c>
      <c r="E419" s="4" t="s">
        <v>486</v>
      </c>
      <c r="F419" s="4">
        <f t="shared" si="13"/>
        <v>1</v>
      </c>
      <c r="G419" s="4" t="s">
        <v>864</v>
      </c>
      <c r="H419" s="4" t="str">
        <f>VLOOKUP(G419,관리용data!F:G,2,0)</f>
        <v>TOEFL(IBT)</v>
      </c>
      <c r="I419" s="4" t="s">
        <v>865</v>
      </c>
      <c r="J419" s="4" t="s">
        <v>865</v>
      </c>
      <c r="K419" s="4" t="s">
        <v>866</v>
      </c>
      <c r="L419" s="34">
        <v>45721</v>
      </c>
      <c r="M419" s="4" t="s">
        <v>867</v>
      </c>
      <c r="O419" s="4">
        <v>1</v>
      </c>
      <c r="P419" s="4"/>
      <c r="Q419" s="4">
        <f>IF(O419=1,IF(H419="TOEIC",VLOOKUP(VALUE(J419),관리용data!J:K,2,1),IF(H419="TOEFL(IBT)",VLOOKUP(VALUE(J419),관리용data!M:N,2,1),IF(H419="NEW TEPS",VLOOKUP(VALUE(J419),관리용data!P:Q,2,1),IF(H419="G-telp(Level 2)",VLOOKUP(VALUE(J419),관리용data!S:T,2,1),IF(H419="toeic speaking test",VLOOKUP(J419,관리용data!V:W,2,0),IF(H419="opic(영어)",VLOOKUP(J419,관리용data!Y:Z,2,0),0)))))),0)</f>
        <v>10</v>
      </c>
    </row>
    <row r="420" spans="1:17" ht="39.950000000000003" customHeight="1" x14ac:dyDescent="0.3">
      <c r="A420" s="4">
        <f t="shared" si="12"/>
        <v>419</v>
      </c>
      <c r="B420" s="4" t="s">
        <v>1066</v>
      </c>
      <c r="C420" s="4" t="s">
        <v>1067</v>
      </c>
      <c r="D420" s="4" t="s">
        <v>485</v>
      </c>
      <c r="E420" s="4" t="s">
        <v>486</v>
      </c>
      <c r="F420" s="4">
        <f t="shared" si="13"/>
        <v>1</v>
      </c>
      <c r="G420" s="4" t="s">
        <v>496</v>
      </c>
      <c r="H420" s="4" t="str">
        <f>VLOOKUP(G420,관리용data!F:G,2,0)</f>
        <v>OPIc(영어)</v>
      </c>
      <c r="I420" s="4" t="s">
        <v>363</v>
      </c>
      <c r="J420" s="4" t="s">
        <v>363</v>
      </c>
      <c r="K420" s="4" t="s">
        <v>1086</v>
      </c>
      <c r="L420" s="34">
        <v>45752</v>
      </c>
      <c r="M420" s="4" t="s">
        <v>1087</v>
      </c>
      <c r="O420" s="4">
        <v>1</v>
      </c>
      <c r="P420" s="4"/>
      <c r="Q420" s="4">
        <f>IF(O420=1,IF(H420="TOEIC",VLOOKUP(VALUE(J420),관리용data!J:K,2,1),IF(H420="TOEFL(IBT)",VLOOKUP(VALUE(J420),관리용data!M:N,2,1),IF(H420="NEW TEPS",VLOOKUP(VALUE(J420),관리용data!P:Q,2,1),IF(H420="G-telp(Level 2)",VLOOKUP(VALUE(J420),관리용data!S:T,2,1),IF(H420="toeic speaking test",VLOOKUP(J420,관리용data!V:W,2,0),IF(H420="opic(영어)",VLOOKUP(J420,관리용data!Y:Z,2,0),0)))))),0)</f>
        <v>10</v>
      </c>
    </row>
    <row r="421" spans="1:17" ht="39.950000000000003" customHeight="1" x14ac:dyDescent="0.3">
      <c r="A421" s="4">
        <f t="shared" si="12"/>
        <v>420</v>
      </c>
      <c r="B421" s="4" t="s">
        <v>1344</v>
      </c>
      <c r="C421" s="4" t="s">
        <v>1345</v>
      </c>
      <c r="D421" s="4" t="s">
        <v>485</v>
      </c>
      <c r="E421" s="4" t="s">
        <v>486</v>
      </c>
      <c r="F421" s="4">
        <f t="shared" si="13"/>
        <v>1</v>
      </c>
      <c r="G421" s="4" t="s">
        <v>797</v>
      </c>
      <c r="H421" s="4" t="str">
        <f>VLOOKUP(G421,관리용data!F:G,2,0)</f>
        <v>TOEIC</v>
      </c>
      <c r="I421" s="4" t="s">
        <v>1353</v>
      </c>
      <c r="J421" s="4" t="s">
        <v>1353</v>
      </c>
      <c r="K421" s="4" t="s">
        <v>1354</v>
      </c>
      <c r="L421" s="34">
        <v>45074</v>
      </c>
      <c r="M421" s="4" t="s">
        <v>1355</v>
      </c>
      <c r="O421" s="4">
        <v>1</v>
      </c>
      <c r="P421" s="4"/>
      <c r="Q421" s="4">
        <f>IF(O421=1,IF(H421="TOEIC",VLOOKUP(VALUE(J421),관리용data!J:K,2,1),IF(H421="TOEFL(IBT)",VLOOKUP(VALUE(J421),관리용data!M:N,2,1),IF(H421="NEW TEPS",VLOOKUP(VALUE(J421),관리용data!P:Q,2,1),IF(H421="G-telp(Level 2)",VLOOKUP(VALUE(J421),관리용data!S:T,2,1),IF(H421="toeic speaking test",VLOOKUP(J421,관리용data!V:W,2,0),IF(H421="opic(영어)",VLOOKUP(J421,관리용data!Y:Z,2,0),0)))))),0)</f>
        <v>10</v>
      </c>
    </row>
    <row r="422" spans="1:17" ht="39.950000000000003" customHeight="1" x14ac:dyDescent="0.3">
      <c r="A422" s="4">
        <f t="shared" si="12"/>
        <v>421</v>
      </c>
      <c r="B422" s="4" t="s">
        <v>1819</v>
      </c>
      <c r="C422" s="4" t="s">
        <v>1820</v>
      </c>
      <c r="D422" s="4" t="s">
        <v>485</v>
      </c>
      <c r="E422" s="4" t="s">
        <v>486</v>
      </c>
      <c r="F422" s="4">
        <f t="shared" si="13"/>
        <v>1</v>
      </c>
      <c r="G422" s="4" t="s">
        <v>537</v>
      </c>
      <c r="H422" s="4" t="str">
        <f>VLOOKUP(G422,관리용data!F:G,2,0)</f>
        <v>TOEIC</v>
      </c>
      <c r="I422" s="4" t="s">
        <v>1828</v>
      </c>
      <c r="J422" s="4" t="s">
        <v>1828</v>
      </c>
      <c r="K422" s="4" t="s">
        <v>1829</v>
      </c>
      <c r="L422" s="34">
        <v>45486</v>
      </c>
      <c r="M422" s="4" t="s">
        <v>1830</v>
      </c>
      <c r="O422" s="4">
        <v>1</v>
      </c>
      <c r="P422" s="4"/>
      <c r="Q422" s="4">
        <f>IF(O422=1,IF(H422="TOEIC",VLOOKUP(VALUE(J422),관리용data!J:K,2,1),IF(H422="TOEFL(IBT)",VLOOKUP(VALUE(J422),관리용data!M:N,2,1),IF(H422="NEW TEPS",VLOOKUP(VALUE(J422),관리용data!P:Q,2,1),IF(H422="G-telp(Level 2)",VLOOKUP(VALUE(J422),관리용data!S:T,2,1),IF(H422="toeic speaking test",VLOOKUP(J422,관리용data!V:W,2,0),IF(H422="opic(영어)",VLOOKUP(J422,관리용data!Y:Z,2,0),0)))))),0)</f>
        <v>10</v>
      </c>
    </row>
    <row r="423" spans="1:17" ht="39.950000000000003" customHeight="1" x14ac:dyDescent="0.3">
      <c r="A423" s="4">
        <f t="shared" si="12"/>
        <v>422</v>
      </c>
      <c r="B423" s="4" t="s">
        <v>2055</v>
      </c>
      <c r="C423" s="4" t="s">
        <v>2056</v>
      </c>
      <c r="D423" s="4" t="s">
        <v>485</v>
      </c>
      <c r="E423" s="4" t="s">
        <v>486</v>
      </c>
      <c r="F423" s="4">
        <f t="shared" si="13"/>
        <v>1</v>
      </c>
      <c r="G423" s="4" t="s">
        <v>496</v>
      </c>
      <c r="H423" s="4" t="str">
        <f>VLOOKUP(G423,관리용data!F:G,2,0)</f>
        <v>OPIc(영어)</v>
      </c>
      <c r="I423" s="4" t="s">
        <v>1497</v>
      </c>
      <c r="J423" s="4" t="s">
        <v>1497</v>
      </c>
      <c r="K423" s="4" t="s">
        <v>759</v>
      </c>
      <c r="L423" s="34">
        <v>45620</v>
      </c>
      <c r="M423" s="4" t="s">
        <v>2063</v>
      </c>
      <c r="O423" s="4">
        <v>1</v>
      </c>
      <c r="P423" s="4"/>
      <c r="Q423" s="4">
        <f>IF(O423=1,IF(H423="TOEIC",VLOOKUP(VALUE(J423),관리용data!J:K,2,1),IF(H423="TOEFL(IBT)",VLOOKUP(VALUE(J423),관리용data!M:N,2,1),IF(H423="NEW TEPS",VLOOKUP(VALUE(J423),관리용data!P:Q,2,1),IF(H423="G-telp(Level 2)",VLOOKUP(VALUE(J423),관리용data!S:T,2,1),IF(H423="toeic speaking test",VLOOKUP(J423,관리용data!V:W,2,0),IF(H423="opic(영어)",VLOOKUP(J423,관리용data!Y:Z,2,0),0)))))),0)</f>
        <v>6</v>
      </c>
    </row>
    <row r="424" spans="1:17" ht="39.950000000000003" customHeight="1" x14ac:dyDescent="0.3">
      <c r="A424" s="4">
        <f t="shared" si="12"/>
        <v>423</v>
      </c>
      <c r="B424" s="4" t="s">
        <v>2328</v>
      </c>
      <c r="C424" s="4" t="s">
        <v>2329</v>
      </c>
      <c r="D424" s="4" t="s">
        <v>485</v>
      </c>
      <c r="E424" s="4" t="s">
        <v>486</v>
      </c>
      <c r="F424" s="4">
        <f t="shared" si="13"/>
        <v>1</v>
      </c>
      <c r="G424" s="4" t="s">
        <v>537</v>
      </c>
      <c r="H424" s="4" t="str">
        <f>VLOOKUP(G424,관리용data!F:G,2,0)</f>
        <v>TOEIC</v>
      </c>
      <c r="I424" s="4" t="s">
        <v>1812</v>
      </c>
      <c r="J424" s="4" t="s">
        <v>1812</v>
      </c>
      <c r="K424" s="4" t="s">
        <v>2283</v>
      </c>
      <c r="L424" s="34">
        <v>45703</v>
      </c>
      <c r="M424" s="4" t="s">
        <v>2335</v>
      </c>
      <c r="O424" s="4">
        <v>1</v>
      </c>
      <c r="P424" s="4"/>
      <c r="Q424" s="4">
        <f>IF(O424=1,IF(H424="TOEIC",VLOOKUP(VALUE(J424),관리용data!J:K,2,1),IF(H424="TOEFL(IBT)",VLOOKUP(VALUE(J424),관리용data!M:N,2,1),IF(H424="NEW TEPS",VLOOKUP(VALUE(J424),관리용data!P:Q,2,1),IF(H424="G-telp(Level 2)",VLOOKUP(VALUE(J424),관리용data!S:T,2,1),IF(H424="toeic speaking test",VLOOKUP(J424,관리용data!V:W,2,0),IF(H424="opic(영어)",VLOOKUP(J424,관리용data!Y:Z,2,0),0)))))),0)</f>
        <v>10</v>
      </c>
    </row>
    <row r="425" spans="1:17" ht="39.950000000000003" customHeight="1" x14ac:dyDescent="0.3">
      <c r="A425" s="4">
        <f t="shared" si="12"/>
        <v>424</v>
      </c>
      <c r="B425" s="4" t="s">
        <v>3014</v>
      </c>
      <c r="C425" s="4" t="s">
        <v>3015</v>
      </c>
      <c r="D425" s="4" t="s">
        <v>485</v>
      </c>
      <c r="E425" s="4" t="s">
        <v>486</v>
      </c>
      <c r="F425" s="4">
        <f t="shared" si="13"/>
        <v>1</v>
      </c>
      <c r="G425" s="4" t="s">
        <v>537</v>
      </c>
      <c r="H425" s="4" t="str">
        <f>VLOOKUP(G425,관리용data!F:G,2,0)</f>
        <v>TOEIC</v>
      </c>
      <c r="I425" s="4" t="s">
        <v>3023</v>
      </c>
      <c r="J425" s="4" t="s">
        <v>3023</v>
      </c>
      <c r="K425" s="4" t="s">
        <v>3024</v>
      </c>
      <c r="L425" s="34">
        <v>45774</v>
      </c>
      <c r="M425" s="4" t="s">
        <v>3025</v>
      </c>
      <c r="O425" s="4">
        <v>1</v>
      </c>
      <c r="P425" s="4"/>
      <c r="Q425" s="4">
        <f>IF(O425=1,IF(H425="TOEIC",VLOOKUP(VALUE(J425),관리용data!J:K,2,1),IF(H425="TOEFL(IBT)",VLOOKUP(VALUE(J425),관리용data!M:N,2,1),IF(H425="NEW TEPS",VLOOKUP(VALUE(J425),관리용data!P:Q,2,1),IF(H425="G-telp(Level 2)",VLOOKUP(VALUE(J425),관리용data!S:T,2,1),IF(H425="toeic speaking test",VLOOKUP(J425,관리용data!V:W,2,0),IF(H425="opic(영어)",VLOOKUP(J425,관리용data!Y:Z,2,0),0)))))),0)</f>
        <v>2</v>
      </c>
    </row>
    <row r="426" spans="1:17" ht="39.950000000000003" customHeight="1" x14ac:dyDescent="0.3">
      <c r="A426" s="4">
        <f t="shared" si="12"/>
        <v>425</v>
      </c>
      <c r="B426" s="4" t="s">
        <v>3756</v>
      </c>
      <c r="C426" s="4" t="s">
        <v>3757</v>
      </c>
      <c r="D426" s="4" t="s">
        <v>485</v>
      </c>
      <c r="E426" s="4" t="s">
        <v>486</v>
      </c>
      <c r="F426" s="4">
        <f t="shared" si="13"/>
        <v>1</v>
      </c>
      <c r="G426" s="4" t="s">
        <v>496</v>
      </c>
      <c r="H426" s="4" t="str">
        <f>VLOOKUP(G426,관리용data!F:G,2,0)</f>
        <v>OPIc(영어)</v>
      </c>
      <c r="I426" s="4" t="s">
        <v>1497</v>
      </c>
      <c r="J426" s="4" t="s">
        <v>1497</v>
      </c>
      <c r="K426" s="4" t="s">
        <v>2854</v>
      </c>
      <c r="L426" s="34">
        <v>45786</v>
      </c>
      <c r="M426" s="4" t="s">
        <v>3764</v>
      </c>
      <c r="O426" s="4">
        <v>1</v>
      </c>
      <c r="P426" s="4"/>
      <c r="Q426" s="4">
        <f>IF(O426=1,IF(H426="TOEIC",VLOOKUP(VALUE(J426),관리용data!J:K,2,1),IF(H426="TOEFL(IBT)",VLOOKUP(VALUE(J426),관리용data!M:N,2,1),IF(H426="NEW TEPS",VLOOKUP(VALUE(J426),관리용data!P:Q,2,1),IF(H426="G-telp(Level 2)",VLOOKUP(VALUE(J426),관리용data!S:T,2,1),IF(H426="toeic speaking test",VLOOKUP(J426,관리용data!V:W,2,0),IF(H426="opic(영어)",VLOOKUP(J426,관리용data!Y:Z,2,0),0)))))),0)</f>
        <v>6</v>
      </c>
    </row>
    <row r="427" spans="1:17" ht="39.950000000000003" customHeight="1" x14ac:dyDescent="0.3">
      <c r="A427" s="4">
        <f t="shared" si="12"/>
        <v>426</v>
      </c>
      <c r="B427" s="4" t="s">
        <v>4046</v>
      </c>
      <c r="C427" s="4" t="s">
        <v>4047</v>
      </c>
      <c r="D427" s="4" t="s">
        <v>485</v>
      </c>
      <c r="E427" s="4" t="s">
        <v>486</v>
      </c>
      <c r="F427" s="4">
        <f t="shared" si="13"/>
        <v>1</v>
      </c>
      <c r="G427" s="4" t="s">
        <v>537</v>
      </c>
      <c r="H427" s="4" t="str">
        <f>VLOOKUP(G427,관리용data!F:G,2,0)</f>
        <v>TOEIC</v>
      </c>
      <c r="I427" s="4" t="s">
        <v>4052</v>
      </c>
      <c r="J427" s="4" t="s">
        <v>4052</v>
      </c>
      <c r="K427" s="4" t="s">
        <v>1134</v>
      </c>
      <c r="L427" s="34">
        <v>45760</v>
      </c>
      <c r="M427" s="4" t="s">
        <v>4053</v>
      </c>
      <c r="O427" s="4">
        <v>1</v>
      </c>
      <c r="P427" s="4"/>
      <c r="Q427" s="4">
        <f>IF(O427=1,IF(H427="TOEIC",VLOOKUP(VALUE(J427),관리용data!J:K,2,1),IF(H427="TOEFL(IBT)",VLOOKUP(VALUE(J427),관리용data!M:N,2,1),IF(H427="NEW TEPS",VLOOKUP(VALUE(J427),관리용data!P:Q,2,1),IF(H427="G-telp(Level 2)",VLOOKUP(VALUE(J427),관리용data!S:T,2,1),IF(H427="toeic speaking test",VLOOKUP(J427,관리용data!V:W,2,0),IF(H427="opic(영어)",VLOOKUP(J427,관리용data!Y:Z,2,0),0)))))),0)</f>
        <v>10</v>
      </c>
    </row>
    <row r="428" spans="1:17" ht="39.950000000000003" customHeight="1" x14ac:dyDescent="0.3">
      <c r="A428" s="4">
        <f t="shared" si="12"/>
        <v>427</v>
      </c>
      <c r="B428" s="4" t="s">
        <v>4199</v>
      </c>
      <c r="C428" s="4" t="s">
        <v>4200</v>
      </c>
      <c r="D428" s="4" t="s">
        <v>485</v>
      </c>
      <c r="E428" s="4" t="s">
        <v>486</v>
      </c>
      <c r="F428" s="4">
        <f t="shared" si="13"/>
        <v>1</v>
      </c>
      <c r="G428" s="4" t="s">
        <v>362</v>
      </c>
      <c r="H428" s="4" t="str">
        <f>VLOOKUP(G428,관리용data!F:G,2,0)</f>
        <v>Toeic Speaking test</v>
      </c>
      <c r="I428" s="4" t="s">
        <v>363</v>
      </c>
      <c r="J428" s="4" t="s">
        <v>363</v>
      </c>
      <c r="K428" s="4" t="s">
        <v>1134</v>
      </c>
      <c r="L428" s="34">
        <v>45760</v>
      </c>
      <c r="M428" s="4" t="s">
        <v>4206</v>
      </c>
      <c r="O428" s="4">
        <v>1</v>
      </c>
      <c r="P428" s="4"/>
      <c r="Q428" s="4">
        <f>IF(O428=1,IF(H428="TOEIC",VLOOKUP(VALUE(J428),관리용data!J:K,2,1),IF(H428="TOEFL(IBT)",VLOOKUP(VALUE(J428),관리용data!M:N,2,1),IF(H428="NEW TEPS",VLOOKUP(VALUE(J428),관리용data!P:Q,2,1),IF(H428="G-telp(Level 2)",VLOOKUP(VALUE(J428),관리용data!S:T,2,1),IF(H428="toeic speaking test",VLOOKUP(J428,관리용data!V:W,2,0),IF(H428="opic(영어)",VLOOKUP(J428,관리용data!Y:Z,2,0),0)))))),0)</f>
        <v>6</v>
      </c>
    </row>
    <row r="429" spans="1:17" ht="39.950000000000003" customHeight="1" x14ac:dyDescent="0.3">
      <c r="A429" s="4">
        <f t="shared" si="12"/>
        <v>428</v>
      </c>
      <c r="B429" s="4" t="s">
        <v>4738</v>
      </c>
      <c r="C429" s="4" t="s">
        <v>4739</v>
      </c>
      <c r="D429" s="4" t="s">
        <v>485</v>
      </c>
      <c r="E429" s="4" t="s">
        <v>486</v>
      </c>
      <c r="F429" s="4">
        <f t="shared" si="13"/>
        <v>1</v>
      </c>
      <c r="G429" s="4" t="s">
        <v>537</v>
      </c>
      <c r="H429" s="4" t="str">
        <f>VLOOKUP(G429,관리용data!F:G,2,0)</f>
        <v>TOEIC</v>
      </c>
      <c r="I429" s="4" t="s">
        <v>988</v>
      </c>
      <c r="J429" s="4" t="s">
        <v>988</v>
      </c>
      <c r="K429" s="4" t="s">
        <v>1963</v>
      </c>
      <c r="L429" s="34">
        <v>45808</v>
      </c>
      <c r="M429" s="4" t="s">
        <v>4744</v>
      </c>
      <c r="O429" s="4">
        <v>1</v>
      </c>
      <c r="P429" s="4"/>
      <c r="Q429" s="4">
        <f>IF(O429=1,IF(H429="TOEIC",VLOOKUP(VALUE(J429),관리용data!J:K,2,1),IF(H429="TOEFL(IBT)",VLOOKUP(VALUE(J429),관리용data!M:N,2,1),IF(H429="NEW TEPS",VLOOKUP(VALUE(J429),관리용data!P:Q,2,1),IF(H429="G-telp(Level 2)",VLOOKUP(VALUE(J429),관리용data!S:T,2,1),IF(H429="toeic speaking test",VLOOKUP(J429,관리용data!V:W,2,0),IF(H429="opic(영어)",VLOOKUP(J429,관리용data!Y:Z,2,0),0)))))),0)</f>
        <v>10</v>
      </c>
    </row>
    <row r="430" spans="1:17" ht="39.950000000000003" customHeight="1" x14ac:dyDescent="0.3">
      <c r="A430" s="4">
        <f t="shared" si="12"/>
        <v>429</v>
      </c>
      <c r="B430" s="4" t="s">
        <v>4862</v>
      </c>
      <c r="C430" s="4" t="s">
        <v>4863</v>
      </c>
      <c r="D430" s="4" t="s">
        <v>485</v>
      </c>
      <c r="E430" s="4" t="s">
        <v>486</v>
      </c>
      <c r="F430" s="4">
        <f t="shared" si="13"/>
        <v>1</v>
      </c>
      <c r="G430" s="4" t="s">
        <v>496</v>
      </c>
      <c r="H430" s="4" t="str">
        <f>VLOOKUP(G430,관리용data!F:G,2,0)</f>
        <v>OPIc(영어)</v>
      </c>
      <c r="I430" s="4" t="s">
        <v>455</v>
      </c>
      <c r="J430" s="4" t="s">
        <v>455</v>
      </c>
      <c r="K430" s="4" t="s">
        <v>4869</v>
      </c>
      <c r="L430" s="34">
        <v>45525</v>
      </c>
      <c r="M430" s="4" t="s">
        <v>4870</v>
      </c>
      <c r="O430" s="4">
        <v>1</v>
      </c>
      <c r="P430" s="4"/>
      <c r="Q430" s="4">
        <f>IF(O430=1,IF(H430="TOEIC",VLOOKUP(VALUE(J430),관리용data!J:K,2,1),IF(H430="TOEFL(IBT)",VLOOKUP(VALUE(J430),관리용data!M:N,2,1),IF(H430="NEW TEPS",VLOOKUP(VALUE(J430),관리용data!P:Q,2,1),IF(H430="G-telp(Level 2)",VLOOKUP(VALUE(J430),관리용data!S:T,2,1),IF(H430="toeic speaking test",VLOOKUP(J430,관리용data!V:W,2,0),IF(H430="opic(영어)",VLOOKUP(J430,관리용data!Y:Z,2,0),0)))))),0)</f>
        <v>10</v>
      </c>
    </row>
    <row r="431" spans="1:17" ht="39.950000000000003" customHeight="1" x14ac:dyDescent="0.3">
      <c r="A431" s="4">
        <f t="shared" si="12"/>
        <v>430</v>
      </c>
      <c r="B431" s="4" t="s">
        <v>5045</v>
      </c>
      <c r="C431" s="4" t="s">
        <v>5046</v>
      </c>
      <c r="D431" s="4" t="s">
        <v>485</v>
      </c>
      <c r="E431" s="4" t="s">
        <v>486</v>
      </c>
      <c r="F431" s="4">
        <f t="shared" si="13"/>
        <v>1</v>
      </c>
      <c r="G431" s="4" t="s">
        <v>362</v>
      </c>
      <c r="H431" s="4" t="str">
        <f>VLOOKUP(G431,관리용data!F:G,2,0)</f>
        <v>Toeic Speaking test</v>
      </c>
      <c r="I431" s="4" t="s">
        <v>708</v>
      </c>
      <c r="J431" s="4" t="s">
        <v>708</v>
      </c>
      <c r="K431" s="4" t="s">
        <v>5051</v>
      </c>
      <c r="L431" s="34">
        <v>45599</v>
      </c>
      <c r="M431" s="4" t="s">
        <v>5052</v>
      </c>
      <c r="O431" s="4">
        <v>1</v>
      </c>
      <c r="P431" s="4"/>
      <c r="Q431" s="4">
        <f>IF(O431=1,IF(H431="TOEIC",VLOOKUP(VALUE(J431),관리용data!J:K,2,1),IF(H431="TOEFL(IBT)",VLOOKUP(VALUE(J431),관리용data!M:N,2,1),IF(H431="NEW TEPS",VLOOKUP(VALUE(J431),관리용data!P:Q,2,1),IF(H431="G-telp(Level 2)",VLOOKUP(VALUE(J431),관리용data!S:T,2,1),IF(H431="toeic speaking test",VLOOKUP(J431,관리용data!V:W,2,0),IF(H431="opic(영어)",VLOOKUP(J431,관리용data!Y:Z,2,0),0)))))),0)</f>
        <v>10</v>
      </c>
    </row>
    <row r="432" spans="1:17" ht="39.950000000000003" customHeight="1" x14ac:dyDescent="0.3">
      <c r="A432" s="4">
        <f t="shared" si="12"/>
        <v>431</v>
      </c>
      <c r="B432" s="4" t="s">
        <v>5090</v>
      </c>
      <c r="C432" s="4" t="s">
        <v>5091</v>
      </c>
      <c r="D432" s="4" t="s">
        <v>485</v>
      </c>
      <c r="E432" s="4" t="s">
        <v>486</v>
      </c>
      <c r="F432" s="4">
        <f t="shared" si="13"/>
        <v>1</v>
      </c>
      <c r="G432" s="4" t="s">
        <v>496</v>
      </c>
      <c r="H432" s="4" t="str">
        <f>VLOOKUP(G432,관리용data!F:G,2,0)</f>
        <v>OPIc(영어)</v>
      </c>
      <c r="I432" s="4" t="s">
        <v>777</v>
      </c>
      <c r="J432" s="4" t="s">
        <v>777</v>
      </c>
      <c r="K432" s="4" t="s">
        <v>3010</v>
      </c>
      <c r="L432" s="34">
        <v>45445</v>
      </c>
      <c r="M432" s="4" t="s">
        <v>5096</v>
      </c>
      <c r="O432" s="4">
        <v>1</v>
      </c>
      <c r="P432" s="4"/>
      <c r="Q432" s="4">
        <f>IF(O432=1,IF(H432="TOEIC",VLOOKUP(VALUE(J432),관리용data!J:K,2,1),IF(H432="TOEFL(IBT)",VLOOKUP(VALUE(J432),관리용data!M:N,2,1),IF(H432="NEW TEPS",VLOOKUP(VALUE(J432),관리용data!P:Q,2,1),IF(H432="G-telp(Level 2)",VLOOKUP(VALUE(J432),관리용data!S:T,2,1),IF(H432="toeic speaking test",VLOOKUP(J432,관리용data!V:W,2,0),IF(H432="opic(영어)",VLOOKUP(J432,관리용data!Y:Z,2,0),0)))))),0)</f>
        <v>2</v>
      </c>
    </row>
    <row r="433" spans="1:17" ht="39.950000000000003" customHeight="1" x14ac:dyDescent="0.3">
      <c r="A433" s="4">
        <f t="shared" si="12"/>
        <v>432</v>
      </c>
      <c r="B433" s="4" t="s">
        <v>5713</v>
      </c>
      <c r="C433" s="4" t="s">
        <v>5714</v>
      </c>
      <c r="D433" s="4" t="s">
        <v>485</v>
      </c>
      <c r="E433" s="4" t="s">
        <v>486</v>
      </c>
      <c r="F433" s="4">
        <f t="shared" si="13"/>
        <v>1</v>
      </c>
      <c r="G433" s="4" t="s">
        <v>11697</v>
      </c>
      <c r="H433" s="4" t="str">
        <f>VLOOKUP(G433,관리용data!F:G,2,0)</f>
        <v>기재 어학 없음</v>
      </c>
      <c r="I433" s="4" t="s">
        <v>277</v>
      </c>
      <c r="J433" s="4" t="s">
        <v>277</v>
      </c>
      <c r="K433" s="4" t="s">
        <v>277</v>
      </c>
      <c r="L433" s="4" t="s">
        <v>277</v>
      </c>
      <c r="M433" s="4" t="s">
        <v>277</v>
      </c>
      <c r="N433" s="5"/>
      <c r="O433" s="4">
        <v>0</v>
      </c>
      <c r="P433" s="4"/>
      <c r="Q433" s="4">
        <f>IF(O433=1,IF(H433="TOEIC",VLOOKUP(VALUE(J433),관리용data!J:K,2,1),IF(H433="TOEFL(IBT)",VLOOKUP(VALUE(J433),관리용data!M:N,2,1),IF(H433="NEW TEPS",VLOOKUP(VALUE(J433),관리용data!P:Q,2,1),IF(H433="G-telp(Level 2)",VLOOKUP(VALUE(J433),관리용data!S:T,2,1),IF(H433="toeic speaking test",VLOOKUP(J433,관리용data!V:W,2,0),IF(H433="opic(영어)",VLOOKUP(J433,관리용data!Y:Z,2,0),0)))))),0)</f>
        <v>0</v>
      </c>
    </row>
    <row r="434" spans="1:17" ht="39.950000000000003" customHeight="1" x14ac:dyDescent="0.3">
      <c r="A434" s="4">
        <f t="shared" si="12"/>
        <v>433</v>
      </c>
      <c r="B434" s="4" t="s">
        <v>6369</v>
      </c>
      <c r="C434" s="4" t="s">
        <v>6370</v>
      </c>
      <c r="D434" s="4" t="s">
        <v>485</v>
      </c>
      <c r="E434" s="4" t="s">
        <v>486</v>
      </c>
      <c r="F434" s="4">
        <f t="shared" si="13"/>
        <v>1</v>
      </c>
      <c r="G434" s="4" t="s">
        <v>11697</v>
      </c>
      <c r="H434" s="4" t="str">
        <f>VLOOKUP(G434,관리용data!F:G,2,0)</f>
        <v>기재 어학 없음</v>
      </c>
      <c r="I434" s="4" t="s">
        <v>277</v>
      </c>
      <c r="J434" s="4" t="s">
        <v>277</v>
      </c>
      <c r="K434" s="4" t="s">
        <v>277</v>
      </c>
      <c r="L434" s="4" t="s">
        <v>277</v>
      </c>
      <c r="M434" s="4" t="s">
        <v>277</v>
      </c>
      <c r="N434" s="5"/>
      <c r="O434" s="4">
        <v>0</v>
      </c>
      <c r="P434" s="4"/>
      <c r="Q434" s="4">
        <f>IF(O434=1,IF(H434="TOEIC",VLOOKUP(VALUE(J434),관리용data!J:K,2,1),IF(H434="TOEFL(IBT)",VLOOKUP(VALUE(J434),관리용data!M:N,2,1),IF(H434="NEW TEPS",VLOOKUP(VALUE(J434),관리용data!P:Q,2,1),IF(H434="G-telp(Level 2)",VLOOKUP(VALUE(J434),관리용data!S:T,2,1),IF(H434="toeic speaking test",VLOOKUP(J434,관리용data!V:W,2,0),IF(H434="opic(영어)",VLOOKUP(J434,관리용data!Y:Z,2,0),0)))))),0)</f>
        <v>0</v>
      </c>
    </row>
    <row r="435" spans="1:17" ht="39.950000000000003" customHeight="1" x14ac:dyDescent="0.3">
      <c r="A435" s="4">
        <f t="shared" si="12"/>
        <v>434</v>
      </c>
      <c r="B435" s="4" t="s">
        <v>6399</v>
      </c>
      <c r="C435" s="4" t="s">
        <v>6400</v>
      </c>
      <c r="D435" s="4" t="s">
        <v>485</v>
      </c>
      <c r="E435" s="4" t="s">
        <v>486</v>
      </c>
      <c r="F435" s="4">
        <f t="shared" si="13"/>
        <v>1</v>
      </c>
      <c r="G435" s="4" t="s">
        <v>797</v>
      </c>
      <c r="H435" s="4" t="str">
        <f>VLOOKUP(G435,관리용data!F:G,2,0)</f>
        <v>TOEIC</v>
      </c>
      <c r="I435" s="4" t="s">
        <v>4052</v>
      </c>
      <c r="J435" s="4" t="s">
        <v>4052</v>
      </c>
      <c r="K435" s="4" t="s">
        <v>6405</v>
      </c>
      <c r="L435" s="34">
        <v>43849</v>
      </c>
      <c r="M435" s="4" t="s">
        <v>6406</v>
      </c>
      <c r="O435" s="4">
        <v>1</v>
      </c>
      <c r="P435" s="4"/>
      <c r="Q435" s="4">
        <f>IF(O435=1,IF(H435="TOEIC",VLOOKUP(VALUE(J435),관리용data!J:K,2,1),IF(H435="TOEFL(IBT)",VLOOKUP(VALUE(J435),관리용data!M:N,2,1),IF(H435="NEW TEPS",VLOOKUP(VALUE(J435),관리용data!P:Q,2,1),IF(H435="G-telp(Level 2)",VLOOKUP(VALUE(J435),관리용data!S:T,2,1),IF(H435="toeic speaking test",VLOOKUP(J435,관리용data!V:W,2,0),IF(H435="opic(영어)",VLOOKUP(J435,관리용data!Y:Z,2,0),0)))))),0)</f>
        <v>10</v>
      </c>
    </row>
    <row r="436" spans="1:17" ht="39.950000000000003" customHeight="1" x14ac:dyDescent="0.3">
      <c r="A436" s="4">
        <f t="shared" si="12"/>
        <v>435</v>
      </c>
      <c r="B436" s="4" t="s">
        <v>6533</v>
      </c>
      <c r="C436" s="4" t="s">
        <v>6534</v>
      </c>
      <c r="D436" s="4" t="s">
        <v>485</v>
      </c>
      <c r="E436" s="4" t="s">
        <v>486</v>
      </c>
      <c r="F436" s="4">
        <f t="shared" si="13"/>
        <v>1</v>
      </c>
      <c r="G436" s="4" t="s">
        <v>537</v>
      </c>
      <c r="H436" s="4" t="str">
        <f>VLOOKUP(G436,관리용data!F:G,2,0)</f>
        <v>TOEIC</v>
      </c>
      <c r="I436" s="4" t="s">
        <v>1599</v>
      </c>
      <c r="J436" s="4" t="s">
        <v>1599</v>
      </c>
      <c r="K436" s="4" t="s">
        <v>3024</v>
      </c>
      <c r="L436" s="34">
        <v>45774</v>
      </c>
      <c r="M436" s="4" t="s">
        <v>6539</v>
      </c>
      <c r="O436" s="4">
        <v>1</v>
      </c>
      <c r="P436" s="4"/>
      <c r="Q436" s="4">
        <f>IF(O436=1,IF(H436="TOEIC",VLOOKUP(VALUE(J436),관리용data!J:K,2,1),IF(H436="TOEFL(IBT)",VLOOKUP(VALUE(J436),관리용data!M:N,2,1),IF(H436="NEW TEPS",VLOOKUP(VALUE(J436),관리용data!P:Q,2,1),IF(H436="G-telp(Level 2)",VLOOKUP(VALUE(J436),관리용data!S:T,2,1),IF(H436="toeic speaking test",VLOOKUP(J436,관리용data!V:W,2,0),IF(H436="opic(영어)",VLOOKUP(J436,관리용data!Y:Z,2,0),0)))))),0)</f>
        <v>10</v>
      </c>
    </row>
    <row r="437" spans="1:17" ht="39.950000000000003" customHeight="1" x14ac:dyDescent="0.3">
      <c r="A437" s="4">
        <f t="shared" si="12"/>
        <v>436</v>
      </c>
      <c r="B437" s="4" t="s">
        <v>7627</v>
      </c>
      <c r="C437" s="4" t="s">
        <v>7628</v>
      </c>
      <c r="D437" s="4" t="s">
        <v>485</v>
      </c>
      <c r="E437" s="4" t="s">
        <v>486</v>
      </c>
      <c r="F437" s="4">
        <f t="shared" si="13"/>
        <v>1</v>
      </c>
      <c r="G437" s="4" t="s">
        <v>362</v>
      </c>
      <c r="H437" s="4" t="str">
        <f>VLOOKUP(G437,관리용data!F:G,2,0)</f>
        <v>Toeic Speaking test</v>
      </c>
      <c r="I437" s="4" t="s">
        <v>1497</v>
      </c>
      <c r="J437" s="4" t="s">
        <v>1497</v>
      </c>
      <c r="K437" s="4" t="s">
        <v>7634</v>
      </c>
      <c r="L437" s="34">
        <v>45843</v>
      </c>
      <c r="M437" s="4" t="s">
        <v>7635</v>
      </c>
      <c r="O437" s="4">
        <v>1</v>
      </c>
      <c r="P437" s="4"/>
      <c r="Q437" s="4">
        <f>IF(O437=1,IF(H437="TOEIC",VLOOKUP(VALUE(J437),관리용data!J:K,2,1),IF(H437="TOEFL(IBT)",VLOOKUP(VALUE(J437),관리용data!M:N,2,1),IF(H437="NEW TEPS",VLOOKUP(VALUE(J437),관리용data!P:Q,2,1),IF(H437="G-telp(Level 2)",VLOOKUP(VALUE(J437),관리용data!S:T,2,1),IF(H437="toeic speaking test",VLOOKUP(J437,관리용data!V:W,2,0),IF(H437="opic(영어)",VLOOKUP(J437,관리용data!Y:Z,2,0),0)))))),0)</f>
        <v>2</v>
      </c>
    </row>
    <row r="438" spans="1:17" ht="39.950000000000003" customHeight="1" x14ac:dyDescent="0.3">
      <c r="A438" s="4">
        <f t="shared" si="12"/>
        <v>437</v>
      </c>
      <c r="B438" s="4" t="s">
        <v>7664</v>
      </c>
      <c r="C438" s="4" t="s">
        <v>7665</v>
      </c>
      <c r="D438" s="4" t="s">
        <v>485</v>
      </c>
      <c r="E438" s="4" t="s">
        <v>486</v>
      </c>
      <c r="F438" s="4">
        <f t="shared" si="13"/>
        <v>1</v>
      </c>
      <c r="G438" s="4" t="s">
        <v>496</v>
      </c>
      <c r="H438" s="4" t="str">
        <f>VLOOKUP(G438,관리용data!F:G,2,0)</f>
        <v>OPIc(영어)</v>
      </c>
      <c r="I438" s="4" t="s">
        <v>777</v>
      </c>
      <c r="J438" s="4" t="s">
        <v>777</v>
      </c>
      <c r="K438" s="4" t="s">
        <v>3107</v>
      </c>
      <c r="L438" s="34">
        <v>45625</v>
      </c>
      <c r="M438" s="4" t="s">
        <v>7671</v>
      </c>
      <c r="O438" s="4">
        <v>1</v>
      </c>
      <c r="P438" s="4"/>
      <c r="Q438" s="4">
        <f>IF(O438=1,IF(H438="TOEIC",VLOOKUP(VALUE(J438),관리용data!J:K,2,1),IF(H438="TOEFL(IBT)",VLOOKUP(VALUE(J438),관리용data!M:N,2,1),IF(H438="NEW TEPS",VLOOKUP(VALUE(J438),관리용data!P:Q,2,1),IF(H438="G-telp(Level 2)",VLOOKUP(VALUE(J438),관리용data!S:T,2,1),IF(H438="toeic speaking test",VLOOKUP(J438,관리용data!V:W,2,0),IF(H438="opic(영어)",VLOOKUP(J438,관리용data!Y:Z,2,0),0)))))),0)</f>
        <v>2</v>
      </c>
    </row>
    <row r="439" spans="1:17" ht="39.950000000000003" customHeight="1" x14ac:dyDescent="0.3">
      <c r="A439" s="4">
        <f t="shared" si="12"/>
        <v>438</v>
      </c>
      <c r="B439" s="4" t="s">
        <v>7674</v>
      </c>
      <c r="C439" s="4" t="s">
        <v>7675</v>
      </c>
      <c r="D439" s="4" t="s">
        <v>485</v>
      </c>
      <c r="E439" s="4" t="s">
        <v>486</v>
      </c>
      <c r="F439" s="4">
        <f t="shared" si="13"/>
        <v>1</v>
      </c>
      <c r="G439" s="4" t="s">
        <v>496</v>
      </c>
      <c r="H439" s="4" t="str">
        <f>VLOOKUP(G439,관리용data!F:G,2,0)</f>
        <v>OPIc(영어)</v>
      </c>
      <c r="I439" s="4" t="s">
        <v>455</v>
      </c>
      <c r="J439" s="4" t="s">
        <v>455</v>
      </c>
      <c r="K439" s="4" t="s">
        <v>7681</v>
      </c>
      <c r="L439" s="34">
        <v>45704</v>
      </c>
      <c r="M439" s="4" t="s">
        <v>7682</v>
      </c>
      <c r="O439" s="4">
        <v>1</v>
      </c>
      <c r="P439" s="4"/>
      <c r="Q439" s="4">
        <f>IF(O439=1,IF(H439="TOEIC",VLOOKUP(VALUE(J439),관리용data!J:K,2,1),IF(H439="TOEFL(IBT)",VLOOKUP(VALUE(J439),관리용data!M:N,2,1),IF(H439="NEW TEPS",VLOOKUP(VALUE(J439),관리용data!P:Q,2,1),IF(H439="G-telp(Level 2)",VLOOKUP(VALUE(J439),관리용data!S:T,2,1),IF(H439="toeic speaking test",VLOOKUP(J439,관리용data!V:W,2,0),IF(H439="opic(영어)",VLOOKUP(J439,관리용data!Y:Z,2,0),0)))))),0)</f>
        <v>10</v>
      </c>
    </row>
    <row r="440" spans="1:17" ht="39.950000000000003" customHeight="1" x14ac:dyDescent="0.3">
      <c r="A440" s="4">
        <f t="shared" si="12"/>
        <v>439</v>
      </c>
      <c r="B440" s="4" t="s">
        <v>8035</v>
      </c>
      <c r="C440" s="4" t="s">
        <v>8036</v>
      </c>
      <c r="D440" s="4" t="s">
        <v>485</v>
      </c>
      <c r="E440" s="4" t="s">
        <v>486</v>
      </c>
      <c r="F440" s="4">
        <f t="shared" si="13"/>
        <v>1</v>
      </c>
      <c r="G440" s="4" t="s">
        <v>2765</v>
      </c>
      <c r="H440" s="4" t="str">
        <f>VLOOKUP(G440,관리용data!F:G,2,0)</f>
        <v>NEW TEPS</v>
      </c>
      <c r="I440" s="4" t="s">
        <v>8041</v>
      </c>
      <c r="J440" s="4" t="s">
        <v>8041</v>
      </c>
      <c r="K440" s="4" t="s">
        <v>8042</v>
      </c>
      <c r="L440" s="34">
        <v>44821</v>
      </c>
      <c r="M440" s="4" t="s">
        <v>8043</v>
      </c>
      <c r="O440" s="4">
        <v>0</v>
      </c>
      <c r="P440" s="4" t="s">
        <v>11699</v>
      </c>
      <c r="Q440" s="4">
        <f>IF(O440=1,IF(H440="TOEIC",VLOOKUP(VALUE(J440),관리용data!J:K,2,1),IF(H440="TOEFL(IBT)",VLOOKUP(VALUE(J440),관리용data!M:N,2,1),IF(H440="NEW TEPS",VLOOKUP(VALUE(J440),관리용data!P:Q,2,1),IF(H440="G-telp(Level 2)",VLOOKUP(VALUE(J440),관리용data!S:T,2,1),IF(H440="toeic speaking test",VLOOKUP(J440,관리용data!V:W,2,0),IF(H440="opic(영어)",VLOOKUP(J440,관리용data!Y:Z,2,0),0)))))),0)</f>
        <v>0</v>
      </c>
    </row>
    <row r="441" spans="1:17" ht="39.950000000000003" customHeight="1" x14ac:dyDescent="0.3">
      <c r="A441" s="4">
        <f t="shared" si="12"/>
        <v>440</v>
      </c>
      <c r="B441" s="4" t="s">
        <v>8046</v>
      </c>
      <c r="C441" s="4" t="s">
        <v>8047</v>
      </c>
      <c r="D441" s="4" t="s">
        <v>485</v>
      </c>
      <c r="E441" s="4" t="s">
        <v>486</v>
      </c>
      <c r="F441" s="4">
        <f t="shared" si="13"/>
        <v>1</v>
      </c>
      <c r="G441" s="4" t="s">
        <v>286</v>
      </c>
      <c r="H441" s="4" t="str">
        <f>VLOOKUP(G441,관리용data!F:G,2,0)</f>
        <v>Toeic Speaking test</v>
      </c>
      <c r="I441" s="4" t="s">
        <v>3237</v>
      </c>
      <c r="J441" s="4" t="s">
        <v>3237</v>
      </c>
      <c r="K441" s="4" t="s">
        <v>8052</v>
      </c>
      <c r="L441" s="34">
        <v>44976</v>
      </c>
      <c r="M441" s="4" t="s">
        <v>8053</v>
      </c>
      <c r="O441" s="4">
        <v>1</v>
      </c>
      <c r="P441" s="4"/>
      <c r="Q441" s="4">
        <f>IF(O441=1,IF(H441="TOEIC",VLOOKUP(VALUE(J441),관리용data!J:K,2,1),IF(H441="TOEFL(IBT)",VLOOKUP(VALUE(J441),관리용data!M:N,2,1),IF(H441="NEW TEPS",VLOOKUP(VALUE(J441),관리용data!P:Q,2,1),IF(H441="G-telp(Level 2)",VLOOKUP(VALUE(J441),관리용data!S:T,2,1),IF(H441="toeic speaking test",VLOOKUP(J441,관리용data!V:W,2,0),IF(H441="opic(영어)",VLOOKUP(J441,관리용data!Y:Z,2,0),0)))))),0)</f>
        <v>6</v>
      </c>
    </row>
    <row r="442" spans="1:17" ht="39.950000000000003" customHeight="1" x14ac:dyDescent="0.3">
      <c r="A442" s="4">
        <f t="shared" si="12"/>
        <v>441</v>
      </c>
      <c r="B442" s="4" t="s">
        <v>8205</v>
      </c>
      <c r="C442" s="4" t="s">
        <v>8206</v>
      </c>
      <c r="D442" s="4" t="s">
        <v>485</v>
      </c>
      <c r="E442" s="4" t="s">
        <v>486</v>
      </c>
      <c r="F442" s="4">
        <f t="shared" si="13"/>
        <v>1</v>
      </c>
      <c r="G442" s="2" t="s">
        <v>8210</v>
      </c>
      <c r="H442" s="4" t="str">
        <f>VLOOKUP(G442,관리용data!F:G,2,0)</f>
        <v>심사불요</v>
      </c>
      <c r="I442" s="2" t="s">
        <v>8211</v>
      </c>
      <c r="J442" s="2" t="s">
        <v>8211</v>
      </c>
      <c r="K442" s="2" t="s">
        <v>3106</v>
      </c>
      <c r="L442" s="34">
        <v>45807</v>
      </c>
      <c r="M442" s="2" t="s">
        <v>8212</v>
      </c>
      <c r="N442" s="5"/>
      <c r="O442" s="4">
        <v>0</v>
      </c>
      <c r="P442" s="4"/>
      <c r="Q442" s="4">
        <f>IF(O442=1,IF(H442="TOEIC",VLOOKUP(VALUE(J442),관리용data!J:K,2,1),IF(H442="TOEFL(IBT)",VLOOKUP(VALUE(J442),관리용data!M:N,2,1),IF(H442="NEW TEPS",VLOOKUP(VALUE(J442),관리용data!P:Q,2,1),IF(H442="G-telp(Level 2)",VLOOKUP(VALUE(J442),관리용data!S:T,2,1),IF(H442="toeic speaking test",VLOOKUP(J442,관리용data!V:W,2,0),IF(H442="opic(영어)",VLOOKUP(J442,관리용data!Y:Z,2,0),0)))))),0)</f>
        <v>0</v>
      </c>
    </row>
    <row r="443" spans="1:17" ht="39.950000000000003" customHeight="1" x14ac:dyDescent="0.3">
      <c r="A443" s="4">
        <f t="shared" si="12"/>
        <v>442</v>
      </c>
      <c r="B443" s="4" t="s">
        <v>8251</v>
      </c>
      <c r="C443" s="4" t="s">
        <v>8252</v>
      </c>
      <c r="D443" s="4" t="s">
        <v>485</v>
      </c>
      <c r="E443" s="4" t="s">
        <v>486</v>
      </c>
      <c r="F443" s="4">
        <f t="shared" si="13"/>
        <v>1</v>
      </c>
      <c r="G443" s="2" t="s">
        <v>8258</v>
      </c>
      <c r="H443" s="4" t="str">
        <f>VLOOKUP(G443,관리용data!F:G,2,0)</f>
        <v>심사불요</v>
      </c>
      <c r="I443" s="2" t="s">
        <v>8259</v>
      </c>
      <c r="J443" s="2" t="s">
        <v>8259</v>
      </c>
      <c r="K443" s="2" t="s">
        <v>8260</v>
      </c>
      <c r="L443" s="34">
        <v>44450</v>
      </c>
      <c r="M443" s="2" t="s">
        <v>8261</v>
      </c>
      <c r="N443" s="5"/>
      <c r="O443" s="4">
        <v>0</v>
      </c>
      <c r="P443" s="4"/>
      <c r="Q443" s="4">
        <f>IF(O443=1,IF(H443="TOEIC",VLOOKUP(VALUE(J443),관리용data!J:K,2,1),IF(H443="TOEFL(IBT)",VLOOKUP(VALUE(J443),관리용data!M:N,2,1),IF(H443="NEW TEPS",VLOOKUP(VALUE(J443),관리용data!P:Q,2,1),IF(H443="G-telp(Level 2)",VLOOKUP(VALUE(J443),관리용data!S:T,2,1),IF(H443="toeic speaking test",VLOOKUP(J443,관리용data!V:W,2,0),IF(H443="opic(영어)",VLOOKUP(J443,관리용data!Y:Z,2,0),0)))))),0)</f>
        <v>0</v>
      </c>
    </row>
    <row r="444" spans="1:17" ht="39.950000000000003" customHeight="1" x14ac:dyDescent="0.3">
      <c r="A444" s="4">
        <f t="shared" si="12"/>
        <v>443</v>
      </c>
      <c r="B444" s="4" t="s">
        <v>8492</v>
      </c>
      <c r="C444" s="4" t="s">
        <v>3454</v>
      </c>
      <c r="D444" s="4" t="s">
        <v>485</v>
      </c>
      <c r="E444" s="4" t="s">
        <v>486</v>
      </c>
      <c r="F444" s="4">
        <f t="shared" si="13"/>
        <v>1</v>
      </c>
      <c r="G444" s="4" t="s">
        <v>537</v>
      </c>
      <c r="H444" s="4" t="str">
        <f>VLOOKUP(G444,관리용data!F:G,2,0)</f>
        <v>TOEIC</v>
      </c>
      <c r="I444" s="4" t="s">
        <v>8497</v>
      </c>
      <c r="J444" s="4" t="s">
        <v>8497</v>
      </c>
      <c r="K444" s="4" t="s">
        <v>1795</v>
      </c>
      <c r="L444" s="34">
        <v>45711</v>
      </c>
      <c r="M444" s="4" t="s">
        <v>8498</v>
      </c>
      <c r="O444" s="4">
        <v>1</v>
      </c>
      <c r="P444" s="4"/>
      <c r="Q444" s="4">
        <f>IF(O444=1,IF(H444="TOEIC",VLOOKUP(VALUE(J444),관리용data!J:K,2,1),IF(H444="TOEFL(IBT)",VLOOKUP(VALUE(J444),관리용data!M:N,2,1),IF(H444="NEW TEPS",VLOOKUP(VALUE(J444),관리용data!P:Q,2,1),IF(H444="G-telp(Level 2)",VLOOKUP(VALUE(J444),관리용data!S:T,2,1),IF(H444="toeic speaking test",VLOOKUP(J444,관리용data!V:W,2,0),IF(H444="opic(영어)",VLOOKUP(J444,관리용data!Y:Z,2,0),0)))))),0)</f>
        <v>10</v>
      </c>
    </row>
    <row r="445" spans="1:17" ht="39.950000000000003" customHeight="1" x14ac:dyDescent="0.3">
      <c r="A445" s="4">
        <f t="shared" si="12"/>
        <v>444</v>
      </c>
      <c r="B445" s="4" t="s">
        <v>8501</v>
      </c>
      <c r="C445" s="4" t="s">
        <v>8502</v>
      </c>
      <c r="D445" s="4" t="s">
        <v>485</v>
      </c>
      <c r="E445" s="4" t="s">
        <v>486</v>
      </c>
      <c r="F445" s="4">
        <f t="shared" si="13"/>
        <v>1</v>
      </c>
      <c r="G445" s="4" t="s">
        <v>537</v>
      </c>
      <c r="H445" s="4" t="str">
        <f>VLOOKUP(G445,관리용data!F:G,2,0)</f>
        <v>TOEIC</v>
      </c>
      <c r="I445" s="4" t="s">
        <v>1794</v>
      </c>
      <c r="J445" s="4" t="s">
        <v>1794</v>
      </c>
      <c r="K445" s="4" t="s">
        <v>2121</v>
      </c>
      <c r="L445" s="34">
        <v>45564</v>
      </c>
      <c r="M445" s="4" t="s">
        <v>8514</v>
      </c>
      <c r="O445" s="4">
        <v>1</v>
      </c>
      <c r="P445" s="4"/>
      <c r="Q445" s="4">
        <f>IF(O445=1,IF(H445="TOEIC",VLOOKUP(VALUE(J445),관리용data!J:K,2,1),IF(H445="TOEFL(IBT)",VLOOKUP(VALUE(J445),관리용data!M:N,2,1),IF(H445="NEW TEPS",VLOOKUP(VALUE(J445),관리용data!P:Q,2,1),IF(H445="G-telp(Level 2)",VLOOKUP(VALUE(J445),관리용data!S:T,2,1),IF(H445="toeic speaking test",VLOOKUP(J445,관리용data!V:W,2,0),IF(H445="opic(영어)",VLOOKUP(J445,관리용data!Y:Z,2,0),0)))))),0)</f>
        <v>10</v>
      </c>
    </row>
    <row r="446" spans="1:17" ht="39.950000000000003" customHeight="1" x14ac:dyDescent="0.3">
      <c r="A446" s="4">
        <f t="shared" si="12"/>
        <v>445</v>
      </c>
      <c r="B446" s="4" t="s">
        <v>8557</v>
      </c>
      <c r="C446" s="4" t="s">
        <v>8558</v>
      </c>
      <c r="D446" s="4" t="s">
        <v>485</v>
      </c>
      <c r="E446" s="4" t="s">
        <v>486</v>
      </c>
      <c r="F446" s="4">
        <f t="shared" si="13"/>
        <v>1</v>
      </c>
      <c r="G446" s="4" t="s">
        <v>496</v>
      </c>
      <c r="H446" s="4" t="str">
        <f>VLOOKUP(G446,관리용data!F:G,2,0)</f>
        <v>OPIc(영어)</v>
      </c>
      <c r="I446" s="4" t="s">
        <v>363</v>
      </c>
      <c r="J446" s="4" t="s">
        <v>363</v>
      </c>
      <c r="K446" s="4" t="s">
        <v>4761</v>
      </c>
      <c r="L446" s="34">
        <v>45318</v>
      </c>
      <c r="M446" s="4" t="s">
        <v>8563</v>
      </c>
      <c r="O446" s="4">
        <v>1</v>
      </c>
      <c r="P446" s="4"/>
      <c r="Q446" s="4">
        <f>IF(O446=1,IF(H446="TOEIC",VLOOKUP(VALUE(J446),관리용data!J:K,2,1),IF(H446="TOEFL(IBT)",VLOOKUP(VALUE(J446),관리용data!M:N,2,1),IF(H446="NEW TEPS",VLOOKUP(VALUE(J446),관리용data!P:Q,2,1),IF(H446="G-telp(Level 2)",VLOOKUP(VALUE(J446),관리용data!S:T,2,1),IF(H446="toeic speaking test",VLOOKUP(J446,관리용data!V:W,2,0),IF(H446="opic(영어)",VLOOKUP(J446,관리용data!Y:Z,2,0),0)))))),0)</f>
        <v>10</v>
      </c>
    </row>
    <row r="447" spans="1:17" ht="39.950000000000003" customHeight="1" x14ac:dyDescent="0.3">
      <c r="A447" s="4">
        <f t="shared" si="12"/>
        <v>446</v>
      </c>
      <c r="B447" s="4" t="s">
        <v>8634</v>
      </c>
      <c r="C447" s="4" t="s">
        <v>8635</v>
      </c>
      <c r="D447" s="4" t="s">
        <v>485</v>
      </c>
      <c r="E447" s="4" t="s">
        <v>486</v>
      </c>
      <c r="F447" s="4">
        <f t="shared" si="13"/>
        <v>1</v>
      </c>
      <c r="G447" s="4" t="s">
        <v>537</v>
      </c>
      <c r="H447" s="4" t="str">
        <f>VLOOKUP(G447,관리용data!F:G,2,0)</f>
        <v>TOEIC</v>
      </c>
      <c r="I447" s="4" t="s">
        <v>2010</v>
      </c>
      <c r="J447" s="4" t="s">
        <v>2010</v>
      </c>
      <c r="K447" s="4" t="s">
        <v>3595</v>
      </c>
      <c r="L447" s="34">
        <v>45424</v>
      </c>
      <c r="M447" s="4" t="s">
        <v>8640</v>
      </c>
      <c r="O447" s="4">
        <v>1</v>
      </c>
      <c r="P447" s="4"/>
      <c r="Q447" s="4">
        <f>IF(O447=1,IF(H447="TOEIC",VLOOKUP(VALUE(J447),관리용data!J:K,2,1),IF(H447="TOEFL(IBT)",VLOOKUP(VALUE(J447),관리용data!M:N,2,1),IF(H447="NEW TEPS",VLOOKUP(VALUE(J447),관리용data!P:Q,2,1),IF(H447="G-telp(Level 2)",VLOOKUP(VALUE(J447),관리용data!S:T,2,1),IF(H447="toeic speaking test",VLOOKUP(J447,관리용data!V:W,2,0),IF(H447="opic(영어)",VLOOKUP(J447,관리용data!Y:Z,2,0),0)))))),0)</f>
        <v>10</v>
      </c>
    </row>
    <row r="448" spans="1:17" ht="39.950000000000003" customHeight="1" x14ac:dyDescent="0.3">
      <c r="A448" s="4">
        <f t="shared" si="12"/>
        <v>447</v>
      </c>
      <c r="B448" s="4" t="s">
        <v>8804</v>
      </c>
      <c r="C448" s="4" t="s">
        <v>8805</v>
      </c>
      <c r="D448" s="4" t="s">
        <v>485</v>
      </c>
      <c r="E448" s="4" t="s">
        <v>486</v>
      </c>
      <c r="F448" s="4">
        <f t="shared" si="13"/>
        <v>1</v>
      </c>
      <c r="G448" s="4" t="s">
        <v>537</v>
      </c>
      <c r="H448" s="4" t="str">
        <f>VLOOKUP(G448,관리용data!F:G,2,0)</f>
        <v>TOEIC</v>
      </c>
      <c r="I448" s="4" t="s">
        <v>2596</v>
      </c>
      <c r="J448" s="4" t="s">
        <v>2596</v>
      </c>
      <c r="K448" s="4" t="s">
        <v>8814</v>
      </c>
      <c r="L448" s="34">
        <v>45367</v>
      </c>
      <c r="M448" s="4" t="s">
        <v>8815</v>
      </c>
      <c r="O448" s="4">
        <v>1</v>
      </c>
      <c r="P448" s="4"/>
      <c r="Q448" s="4">
        <f>IF(O448=1,IF(H448="TOEIC",VLOOKUP(VALUE(J448),관리용data!J:K,2,1),IF(H448="TOEFL(IBT)",VLOOKUP(VALUE(J448),관리용data!M:N,2,1),IF(H448="NEW TEPS",VLOOKUP(VALUE(J448),관리용data!P:Q,2,1),IF(H448="G-telp(Level 2)",VLOOKUP(VALUE(J448),관리용data!S:T,2,1),IF(H448="toeic speaking test",VLOOKUP(J448,관리용data!V:W,2,0),IF(H448="opic(영어)",VLOOKUP(J448,관리용data!Y:Z,2,0),0)))))),0)</f>
        <v>8</v>
      </c>
    </row>
    <row r="449" spans="1:17" ht="39.950000000000003" customHeight="1" x14ac:dyDescent="0.3">
      <c r="A449" s="4">
        <f t="shared" si="12"/>
        <v>448</v>
      </c>
      <c r="B449" s="4" t="s">
        <v>8866</v>
      </c>
      <c r="C449" s="4" t="s">
        <v>8867</v>
      </c>
      <c r="D449" s="4" t="s">
        <v>485</v>
      </c>
      <c r="E449" s="4" t="s">
        <v>486</v>
      </c>
      <c r="F449" s="4">
        <f t="shared" si="13"/>
        <v>1</v>
      </c>
      <c r="G449" s="4" t="s">
        <v>11697</v>
      </c>
      <c r="H449" s="4" t="str">
        <f>VLOOKUP(G449,관리용data!F:G,2,0)</f>
        <v>기재 어학 없음</v>
      </c>
      <c r="I449" s="4" t="s">
        <v>277</v>
      </c>
      <c r="J449" s="4" t="s">
        <v>277</v>
      </c>
      <c r="K449" s="4" t="s">
        <v>277</v>
      </c>
      <c r="L449" s="4" t="s">
        <v>277</v>
      </c>
      <c r="M449" s="4" t="s">
        <v>277</v>
      </c>
      <c r="N449" s="5"/>
      <c r="O449" s="4">
        <v>0</v>
      </c>
      <c r="P449" s="4"/>
      <c r="Q449" s="4">
        <f>IF(O449=1,IF(H449="TOEIC",VLOOKUP(VALUE(J449),관리용data!J:K,2,1),IF(H449="TOEFL(IBT)",VLOOKUP(VALUE(J449),관리용data!M:N,2,1),IF(H449="NEW TEPS",VLOOKUP(VALUE(J449),관리용data!P:Q,2,1),IF(H449="G-telp(Level 2)",VLOOKUP(VALUE(J449),관리용data!S:T,2,1),IF(H449="toeic speaking test",VLOOKUP(J449,관리용data!V:W,2,0),IF(H449="opic(영어)",VLOOKUP(J449,관리용data!Y:Z,2,0),0)))))),0)</f>
        <v>0</v>
      </c>
    </row>
    <row r="450" spans="1:17" ht="39.950000000000003" customHeight="1" x14ac:dyDescent="0.3">
      <c r="A450" s="4">
        <f t="shared" si="12"/>
        <v>449</v>
      </c>
      <c r="B450" s="4" t="s">
        <v>9341</v>
      </c>
      <c r="C450" s="4" t="s">
        <v>9342</v>
      </c>
      <c r="D450" s="4" t="s">
        <v>485</v>
      </c>
      <c r="E450" s="4" t="s">
        <v>486</v>
      </c>
      <c r="F450" s="4">
        <f t="shared" si="13"/>
        <v>1</v>
      </c>
      <c r="G450" s="4" t="s">
        <v>797</v>
      </c>
      <c r="H450" s="4" t="str">
        <f>VLOOKUP(G450,관리용data!F:G,2,0)</f>
        <v>TOEIC</v>
      </c>
      <c r="I450" s="4" t="s">
        <v>8497</v>
      </c>
      <c r="J450" s="4" t="s">
        <v>8497</v>
      </c>
      <c r="K450" s="4" t="s">
        <v>3202</v>
      </c>
      <c r="L450" s="34">
        <v>44359</v>
      </c>
      <c r="M450" s="4" t="s">
        <v>9347</v>
      </c>
      <c r="O450" s="4">
        <v>1</v>
      </c>
      <c r="P450" s="4"/>
      <c r="Q450" s="4">
        <f>IF(O450=1,IF(H450="TOEIC",VLOOKUP(VALUE(J450),관리용data!J:K,2,1),IF(H450="TOEFL(IBT)",VLOOKUP(VALUE(J450),관리용data!M:N,2,1),IF(H450="NEW TEPS",VLOOKUP(VALUE(J450),관리용data!P:Q,2,1),IF(H450="G-telp(Level 2)",VLOOKUP(VALUE(J450),관리용data!S:T,2,1),IF(H450="toeic speaking test",VLOOKUP(J450,관리용data!V:W,2,0),IF(H450="opic(영어)",VLOOKUP(J450,관리용data!Y:Z,2,0),0)))))),0)</f>
        <v>10</v>
      </c>
    </row>
    <row r="451" spans="1:17" ht="39.950000000000003" customHeight="1" x14ac:dyDescent="0.3">
      <c r="A451" s="4">
        <f t="shared" ref="A451:A514" si="14">IF(B451=B450,A450,SUM(A450,1))</f>
        <v>450</v>
      </c>
      <c r="B451" s="4" t="s">
        <v>9487</v>
      </c>
      <c r="C451" s="4" t="s">
        <v>9488</v>
      </c>
      <c r="D451" s="4" t="s">
        <v>485</v>
      </c>
      <c r="E451" s="4" t="s">
        <v>486</v>
      </c>
      <c r="F451" s="4">
        <f t="shared" ref="F451:F514" si="15">IF(B451=B450,SUM(F450,1),1)</f>
        <v>1</v>
      </c>
      <c r="G451" s="4" t="s">
        <v>537</v>
      </c>
      <c r="H451" s="4" t="str">
        <f>VLOOKUP(G451,관리용data!F:G,2,0)</f>
        <v>TOEIC</v>
      </c>
      <c r="I451" s="4" t="s">
        <v>5685</v>
      </c>
      <c r="J451" s="4" t="s">
        <v>5685</v>
      </c>
      <c r="K451" s="4" t="s">
        <v>1829</v>
      </c>
      <c r="L451" s="34">
        <v>45486</v>
      </c>
      <c r="M451" s="4" t="s">
        <v>9493</v>
      </c>
      <c r="O451" s="4">
        <v>1</v>
      </c>
      <c r="P451" s="4"/>
      <c r="Q451" s="4">
        <f>IF(O451=1,IF(H451="TOEIC",VLOOKUP(VALUE(J451),관리용data!J:K,2,1),IF(H451="TOEFL(IBT)",VLOOKUP(VALUE(J451),관리용data!M:N,2,1),IF(H451="NEW TEPS",VLOOKUP(VALUE(J451),관리용data!P:Q,2,1),IF(H451="G-telp(Level 2)",VLOOKUP(VALUE(J451),관리용data!S:T,2,1),IF(H451="toeic speaking test",VLOOKUP(J451,관리용data!V:W,2,0),IF(H451="opic(영어)",VLOOKUP(J451,관리용data!Y:Z,2,0),0)))))),0)</f>
        <v>10</v>
      </c>
    </row>
    <row r="452" spans="1:17" ht="39.950000000000003" customHeight="1" x14ac:dyDescent="0.3">
      <c r="A452" s="4">
        <f t="shared" si="14"/>
        <v>451</v>
      </c>
      <c r="B452" s="4" t="s">
        <v>9538</v>
      </c>
      <c r="C452" s="4" t="s">
        <v>9539</v>
      </c>
      <c r="D452" s="4" t="s">
        <v>485</v>
      </c>
      <c r="E452" s="4" t="s">
        <v>486</v>
      </c>
      <c r="F452" s="4">
        <f t="shared" si="15"/>
        <v>1</v>
      </c>
      <c r="G452" s="4" t="s">
        <v>537</v>
      </c>
      <c r="H452" s="4" t="str">
        <f>VLOOKUP(G452,관리용data!F:G,2,0)</f>
        <v>TOEIC</v>
      </c>
      <c r="I452" s="4" t="s">
        <v>3484</v>
      </c>
      <c r="J452" s="4" t="s">
        <v>3484</v>
      </c>
      <c r="K452" s="4" t="s">
        <v>622</v>
      </c>
      <c r="L452" s="34">
        <v>45823</v>
      </c>
      <c r="M452" s="4" t="s">
        <v>9544</v>
      </c>
      <c r="O452" s="4">
        <v>1</v>
      </c>
      <c r="P452" s="4"/>
      <c r="Q452" s="4">
        <f>IF(O452=1,IF(H452="TOEIC",VLOOKUP(VALUE(J452),관리용data!J:K,2,1),IF(H452="TOEFL(IBT)",VLOOKUP(VALUE(J452),관리용data!M:N,2,1),IF(H452="NEW TEPS",VLOOKUP(VALUE(J452),관리용data!P:Q,2,1),IF(H452="G-telp(Level 2)",VLOOKUP(VALUE(J452),관리용data!S:T,2,1),IF(H452="toeic speaking test",VLOOKUP(J452,관리용data!V:W,2,0),IF(H452="opic(영어)",VLOOKUP(J452,관리용data!Y:Z,2,0),0)))))),0)</f>
        <v>10</v>
      </c>
    </row>
    <row r="453" spans="1:17" ht="39.950000000000003" customHeight="1" x14ac:dyDescent="0.3">
      <c r="A453" s="4">
        <f t="shared" si="14"/>
        <v>452</v>
      </c>
      <c r="B453" s="4" t="s">
        <v>9626</v>
      </c>
      <c r="C453" s="4" t="s">
        <v>9627</v>
      </c>
      <c r="D453" s="4" t="s">
        <v>485</v>
      </c>
      <c r="E453" s="4" t="s">
        <v>486</v>
      </c>
      <c r="F453" s="4">
        <f t="shared" si="15"/>
        <v>1</v>
      </c>
      <c r="G453" s="4" t="s">
        <v>496</v>
      </c>
      <c r="H453" s="4" t="str">
        <f>VLOOKUP(G453,관리용data!F:G,2,0)</f>
        <v>OPIc(영어)</v>
      </c>
      <c r="I453" s="4" t="s">
        <v>708</v>
      </c>
      <c r="J453" s="4" t="s">
        <v>708</v>
      </c>
      <c r="K453" s="4" t="s">
        <v>9632</v>
      </c>
      <c r="L453" s="34">
        <v>45190</v>
      </c>
      <c r="M453" s="4" t="s">
        <v>9633</v>
      </c>
      <c r="O453" s="4">
        <v>0</v>
      </c>
      <c r="P453" s="4" t="s">
        <v>11699</v>
      </c>
      <c r="Q453" s="4">
        <f>IF(O453=1,IF(H453="TOEIC",VLOOKUP(VALUE(J453),관리용data!J:K,2,1),IF(H453="TOEFL(IBT)",VLOOKUP(VALUE(J453),관리용data!M:N,2,1),IF(H453="NEW TEPS",VLOOKUP(VALUE(J453),관리용data!P:Q,2,1),IF(H453="G-telp(Level 2)",VLOOKUP(VALUE(J453),관리용data!S:T,2,1),IF(H453="toeic speaking test",VLOOKUP(J453,관리용data!V:W,2,0),IF(H453="opic(영어)",VLOOKUP(J453,관리용data!Y:Z,2,0),0)))))),0)</f>
        <v>0</v>
      </c>
    </row>
    <row r="454" spans="1:17" ht="39.950000000000003" customHeight="1" x14ac:dyDescent="0.3">
      <c r="A454" s="4">
        <f t="shared" si="14"/>
        <v>453</v>
      </c>
      <c r="B454" s="4" t="s">
        <v>9645</v>
      </c>
      <c r="C454" s="4" t="s">
        <v>9646</v>
      </c>
      <c r="D454" s="4" t="s">
        <v>485</v>
      </c>
      <c r="E454" s="4" t="s">
        <v>486</v>
      </c>
      <c r="F454" s="4">
        <f t="shared" si="15"/>
        <v>1</v>
      </c>
      <c r="G454" s="4" t="s">
        <v>797</v>
      </c>
      <c r="H454" s="4" t="str">
        <f>VLOOKUP(G454,관리용data!F:G,2,0)</f>
        <v>TOEIC</v>
      </c>
      <c r="I454" s="4" t="s">
        <v>6171</v>
      </c>
      <c r="J454" s="4" t="s">
        <v>6171</v>
      </c>
      <c r="K454" s="4" t="s">
        <v>8199</v>
      </c>
      <c r="L454" s="34">
        <v>44584</v>
      </c>
      <c r="M454" s="4" t="s">
        <v>9651</v>
      </c>
      <c r="O454" s="4">
        <v>1</v>
      </c>
      <c r="P454" s="4"/>
      <c r="Q454" s="4">
        <f>IF(O454=1,IF(H454="TOEIC",VLOOKUP(VALUE(J454),관리용data!J:K,2,1),IF(H454="TOEFL(IBT)",VLOOKUP(VALUE(J454),관리용data!M:N,2,1),IF(H454="NEW TEPS",VLOOKUP(VALUE(J454),관리용data!P:Q,2,1),IF(H454="G-telp(Level 2)",VLOOKUP(VALUE(J454),관리용data!S:T,2,1),IF(H454="toeic speaking test",VLOOKUP(J454,관리용data!V:W,2,0),IF(H454="opic(영어)",VLOOKUP(J454,관리용data!Y:Z,2,0),0)))))),0)</f>
        <v>10</v>
      </c>
    </row>
    <row r="455" spans="1:17" ht="39.950000000000003" customHeight="1" x14ac:dyDescent="0.3">
      <c r="A455" s="4">
        <f t="shared" si="14"/>
        <v>454</v>
      </c>
      <c r="B455" s="4" t="s">
        <v>9727</v>
      </c>
      <c r="C455" s="4" t="s">
        <v>4493</v>
      </c>
      <c r="D455" s="4" t="s">
        <v>485</v>
      </c>
      <c r="E455" s="4" t="s">
        <v>486</v>
      </c>
      <c r="F455" s="4">
        <f t="shared" si="15"/>
        <v>1</v>
      </c>
      <c r="G455" s="4" t="s">
        <v>496</v>
      </c>
      <c r="H455" s="4" t="str">
        <f>VLOOKUP(G455,관리용data!F:G,2,0)</f>
        <v>OPIc(영어)</v>
      </c>
      <c r="I455" s="4" t="s">
        <v>708</v>
      </c>
      <c r="J455" s="4" t="s">
        <v>708</v>
      </c>
      <c r="K455" s="4" t="s">
        <v>5643</v>
      </c>
      <c r="L455" s="34">
        <v>44857</v>
      </c>
      <c r="M455" s="4" t="s">
        <v>9731</v>
      </c>
      <c r="O455" s="4">
        <v>0</v>
      </c>
      <c r="P455" s="4" t="s">
        <v>11699</v>
      </c>
      <c r="Q455" s="4">
        <f>IF(O455=1,IF(H455="TOEIC",VLOOKUP(VALUE(J455),관리용data!J:K,2,1),IF(H455="TOEFL(IBT)",VLOOKUP(VALUE(J455),관리용data!M:N,2,1),IF(H455="NEW TEPS",VLOOKUP(VALUE(J455),관리용data!P:Q,2,1),IF(H455="G-telp(Level 2)",VLOOKUP(VALUE(J455),관리용data!S:T,2,1),IF(H455="toeic speaking test",VLOOKUP(J455,관리용data!V:W,2,0),IF(H455="opic(영어)",VLOOKUP(J455,관리용data!Y:Z,2,0),0)))))),0)</f>
        <v>0</v>
      </c>
    </row>
    <row r="456" spans="1:17" ht="39.950000000000003" customHeight="1" x14ac:dyDescent="0.3">
      <c r="A456" s="4">
        <f t="shared" si="14"/>
        <v>455</v>
      </c>
      <c r="B456" s="4" t="s">
        <v>9815</v>
      </c>
      <c r="C456" s="4" t="s">
        <v>9816</v>
      </c>
      <c r="D456" s="4" t="s">
        <v>485</v>
      </c>
      <c r="E456" s="4" t="s">
        <v>486</v>
      </c>
      <c r="F456" s="4">
        <f t="shared" si="15"/>
        <v>1</v>
      </c>
      <c r="G456" s="4" t="s">
        <v>11697</v>
      </c>
      <c r="H456" s="4" t="str">
        <f>VLOOKUP(G456,관리용data!F:G,2,0)</f>
        <v>기재 어학 없음</v>
      </c>
      <c r="I456" s="4" t="s">
        <v>277</v>
      </c>
      <c r="J456" s="4" t="s">
        <v>277</v>
      </c>
      <c r="K456" s="4" t="s">
        <v>277</v>
      </c>
      <c r="L456" s="4" t="s">
        <v>277</v>
      </c>
      <c r="M456" s="4" t="s">
        <v>277</v>
      </c>
      <c r="N456" s="5"/>
      <c r="O456" s="4">
        <v>0</v>
      </c>
      <c r="P456" s="4"/>
      <c r="Q456" s="4">
        <f>IF(O456=1,IF(H456="TOEIC",VLOOKUP(VALUE(J456),관리용data!J:K,2,1),IF(H456="TOEFL(IBT)",VLOOKUP(VALUE(J456),관리용data!M:N,2,1),IF(H456="NEW TEPS",VLOOKUP(VALUE(J456),관리용data!P:Q,2,1),IF(H456="G-telp(Level 2)",VLOOKUP(VALUE(J456),관리용data!S:T,2,1),IF(H456="toeic speaking test",VLOOKUP(J456,관리용data!V:W,2,0),IF(H456="opic(영어)",VLOOKUP(J456,관리용data!Y:Z,2,0),0)))))),0)</f>
        <v>0</v>
      </c>
    </row>
    <row r="457" spans="1:17" ht="39.950000000000003" customHeight="1" x14ac:dyDescent="0.3">
      <c r="A457" s="4">
        <f t="shared" si="14"/>
        <v>456</v>
      </c>
      <c r="B457" s="4" t="s">
        <v>9830</v>
      </c>
      <c r="C457" s="4" t="s">
        <v>9831</v>
      </c>
      <c r="D457" s="4" t="s">
        <v>485</v>
      </c>
      <c r="E457" s="4" t="s">
        <v>486</v>
      </c>
      <c r="F457" s="4">
        <f t="shared" si="15"/>
        <v>1</v>
      </c>
      <c r="G457" s="4" t="s">
        <v>537</v>
      </c>
      <c r="H457" s="4" t="str">
        <f>VLOOKUP(G457,관리용data!F:G,2,0)</f>
        <v>TOEIC</v>
      </c>
      <c r="I457" s="4" t="s">
        <v>1264</v>
      </c>
      <c r="J457" s="4" t="s">
        <v>1264</v>
      </c>
      <c r="K457" s="4" t="s">
        <v>418</v>
      </c>
      <c r="L457" s="34">
        <v>45746</v>
      </c>
      <c r="M457" s="4" t="s">
        <v>9838</v>
      </c>
      <c r="O457" s="4">
        <v>1</v>
      </c>
      <c r="P457" s="4"/>
      <c r="Q457" s="4">
        <f>IF(O457=1,IF(H457="TOEIC",VLOOKUP(VALUE(J457),관리용data!J:K,2,1),IF(H457="TOEFL(IBT)",VLOOKUP(VALUE(J457),관리용data!M:N,2,1),IF(H457="NEW TEPS",VLOOKUP(VALUE(J457),관리용data!P:Q,2,1),IF(H457="G-telp(Level 2)",VLOOKUP(VALUE(J457),관리용data!S:T,2,1),IF(H457="toeic speaking test",VLOOKUP(J457,관리용data!V:W,2,0),IF(H457="opic(영어)",VLOOKUP(J457,관리용data!Y:Z,2,0),0)))))),0)</f>
        <v>8</v>
      </c>
    </row>
    <row r="458" spans="1:17" ht="39.950000000000003" customHeight="1" x14ac:dyDescent="0.3">
      <c r="A458" s="4">
        <f t="shared" si="14"/>
        <v>457</v>
      </c>
      <c r="B458" s="4" t="s">
        <v>9922</v>
      </c>
      <c r="C458" s="4" t="s">
        <v>9923</v>
      </c>
      <c r="D458" s="4" t="s">
        <v>485</v>
      </c>
      <c r="E458" s="4" t="s">
        <v>486</v>
      </c>
      <c r="F458" s="4">
        <f t="shared" si="15"/>
        <v>1</v>
      </c>
      <c r="G458" s="4" t="s">
        <v>362</v>
      </c>
      <c r="H458" s="4" t="str">
        <f>VLOOKUP(G458,관리용data!F:G,2,0)</f>
        <v>Toeic Speaking test</v>
      </c>
      <c r="I458" s="4" t="s">
        <v>708</v>
      </c>
      <c r="J458" s="4" t="s">
        <v>708</v>
      </c>
      <c r="K458" s="4" t="s">
        <v>9928</v>
      </c>
      <c r="L458" s="34">
        <v>45361</v>
      </c>
      <c r="M458" s="4" t="s">
        <v>1933</v>
      </c>
      <c r="O458" s="4">
        <v>1</v>
      </c>
      <c r="P458" s="4"/>
      <c r="Q458" s="4">
        <f>IF(O458=1,IF(H458="TOEIC",VLOOKUP(VALUE(J458),관리용data!J:K,2,1),IF(H458="TOEFL(IBT)",VLOOKUP(VALUE(J458),관리용data!M:N,2,1),IF(H458="NEW TEPS",VLOOKUP(VALUE(J458),관리용data!P:Q,2,1),IF(H458="G-telp(Level 2)",VLOOKUP(VALUE(J458),관리용data!S:T,2,1),IF(H458="toeic speaking test",VLOOKUP(J458,관리용data!V:W,2,0),IF(H458="opic(영어)",VLOOKUP(J458,관리용data!Y:Z,2,0),0)))))),0)</f>
        <v>10</v>
      </c>
    </row>
    <row r="459" spans="1:17" ht="39.950000000000003" customHeight="1" x14ac:dyDescent="0.3">
      <c r="A459" s="4">
        <f t="shared" si="14"/>
        <v>458</v>
      </c>
      <c r="B459" s="4" t="s">
        <v>10130</v>
      </c>
      <c r="C459" s="4" t="s">
        <v>10131</v>
      </c>
      <c r="D459" s="4" t="s">
        <v>485</v>
      </c>
      <c r="E459" s="4" t="s">
        <v>486</v>
      </c>
      <c r="F459" s="4">
        <f t="shared" si="15"/>
        <v>1</v>
      </c>
      <c r="G459" s="4" t="s">
        <v>2266</v>
      </c>
      <c r="H459" s="4" t="str">
        <f>VLOOKUP(G459,관리용data!F:G,2,0)</f>
        <v>OPIc(영어)</v>
      </c>
      <c r="I459" s="4" t="s">
        <v>455</v>
      </c>
      <c r="J459" s="4" t="s">
        <v>455</v>
      </c>
      <c r="K459" s="4" t="s">
        <v>10136</v>
      </c>
      <c r="L459" s="34">
        <v>44833</v>
      </c>
      <c r="M459" s="4" t="s">
        <v>10137</v>
      </c>
      <c r="O459" s="4">
        <v>1</v>
      </c>
      <c r="P459" s="4"/>
      <c r="Q459" s="4">
        <f>IF(O459=1,IF(H459="TOEIC",VLOOKUP(VALUE(J459),관리용data!J:K,2,1),IF(H459="TOEFL(IBT)",VLOOKUP(VALUE(J459),관리용data!M:N,2,1),IF(H459="NEW TEPS",VLOOKUP(VALUE(J459),관리용data!P:Q,2,1),IF(H459="G-telp(Level 2)",VLOOKUP(VALUE(J459),관리용data!S:T,2,1),IF(H459="toeic speaking test",VLOOKUP(J459,관리용data!V:W,2,0),IF(H459="opic(영어)",VLOOKUP(J459,관리용data!Y:Z,2,0),0)))))),0)</f>
        <v>10</v>
      </c>
    </row>
    <row r="460" spans="1:17" ht="39.950000000000003" customHeight="1" x14ac:dyDescent="0.3">
      <c r="A460" s="4">
        <f t="shared" si="14"/>
        <v>459</v>
      </c>
      <c r="B460" s="4" t="s">
        <v>10212</v>
      </c>
      <c r="C460" s="4" t="s">
        <v>10213</v>
      </c>
      <c r="D460" s="4" t="s">
        <v>485</v>
      </c>
      <c r="E460" s="4" t="s">
        <v>486</v>
      </c>
      <c r="F460" s="4">
        <f t="shared" si="15"/>
        <v>1</v>
      </c>
      <c r="G460" s="4" t="s">
        <v>537</v>
      </c>
      <c r="H460" s="4" t="str">
        <f>VLOOKUP(G460,관리용data!F:G,2,0)</f>
        <v>TOEIC</v>
      </c>
      <c r="I460" s="4" t="s">
        <v>2582</v>
      </c>
      <c r="J460" s="4" t="s">
        <v>2582</v>
      </c>
      <c r="K460" s="4" t="s">
        <v>8139</v>
      </c>
      <c r="L460" s="34">
        <v>45340</v>
      </c>
      <c r="M460" s="4" t="s">
        <v>10217</v>
      </c>
      <c r="O460" s="4">
        <v>1</v>
      </c>
      <c r="P460" s="4"/>
      <c r="Q460" s="4">
        <f>IF(O460=1,IF(H460="TOEIC",VLOOKUP(VALUE(J460),관리용data!J:K,2,1),IF(H460="TOEFL(IBT)",VLOOKUP(VALUE(J460),관리용data!M:N,2,1),IF(H460="NEW TEPS",VLOOKUP(VALUE(J460),관리용data!P:Q,2,1),IF(H460="G-telp(Level 2)",VLOOKUP(VALUE(J460),관리용data!S:T,2,1),IF(H460="toeic speaking test",VLOOKUP(J460,관리용data!V:W,2,0),IF(H460="opic(영어)",VLOOKUP(J460,관리용data!Y:Z,2,0),0)))))),0)</f>
        <v>10</v>
      </c>
    </row>
    <row r="461" spans="1:17" ht="39.950000000000003" customHeight="1" x14ac:dyDescent="0.3">
      <c r="A461" s="4">
        <f t="shared" si="14"/>
        <v>460</v>
      </c>
      <c r="B461" s="4" t="s">
        <v>10277</v>
      </c>
      <c r="C461" s="4" t="s">
        <v>10278</v>
      </c>
      <c r="D461" s="4" t="s">
        <v>485</v>
      </c>
      <c r="E461" s="4" t="s">
        <v>486</v>
      </c>
      <c r="F461" s="4">
        <f t="shared" si="15"/>
        <v>1</v>
      </c>
      <c r="G461" s="4" t="s">
        <v>537</v>
      </c>
      <c r="H461" s="4" t="str">
        <f>VLOOKUP(G461,관리용data!F:G,2,0)</f>
        <v>TOEIC</v>
      </c>
      <c r="I461" s="4" t="s">
        <v>1828</v>
      </c>
      <c r="J461" s="4" t="s">
        <v>1828</v>
      </c>
      <c r="K461" s="4" t="s">
        <v>622</v>
      </c>
      <c r="L461" s="34">
        <v>45823</v>
      </c>
      <c r="M461" s="4" t="s">
        <v>10287</v>
      </c>
      <c r="O461" s="4">
        <v>1</v>
      </c>
      <c r="P461" s="4"/>
      <c r="Q461" s="4">
        <f>IF(O461=1,IF(H461="TOEIC",VLOOKUP(VALUE(J461),관리용data!J:K,2,1),IF(H461="TOEFL(IBT)",VLOOKUP(VALUE(J461),관리용data!M:N,2,1),IF(H461="NEW TEPS",VLOOKUP(VALUE(J461),관리용data!P:Q,2,1),IF(H461="G-telp(Level 2)",VLOOKUP(VALUE(J461),관리용data!S:T,2,1),IF(H461="toeic speaking test",VLOOKUP(J461,관리용data!V:W,2,0),IF(H461="opic(영어)",VLOOKUP(J461,관리용data!Y:Z,2,0),0)))))),0)</f>
        <v>10</v>
      </c>
    </row>
    <row r="462" spans="1:17" ht="39.950000000000003" customHeight="1" x14ac:dyDescent="0.3">
      <c r="A462" s="4">
        <f t="shared" si="14"/>
        <v>461</v>
      </c>
      <c r="B462" s="4" t="s">
        <v>10317</v>
      </c>
      <c r="C462" s="4" t="s">
        <v>10318</v>
      </c>
      <c r="D462" s="4" t="s">
        <v>485</v>
      </c>
      <c r="E462" s="4" t="s">
        <v>486</v>
      </c>
      <c r="F462" s="4">
        <f t="shared" si="15"/>
        <v>1</v>
      </c>
      <c r="G462" s="4" t="s">
        <v>797</v>
      </c>
      <c r="H462" s="4" t="str">
        <f>VLOOKUP(G462,관리용data!F:G,2,0)</f>
        <v>TOEIC</v>
      </c>
      <c r="I462" s="4" t="s">
        <v>10126</v>
      </c>
      <c r="J462" s="4" t="s">
        <v>10126</v>
      </c>
      <c r="K462" s="4" t="s">
        <v>10323</v>
      </c>
      <c r="L462" s="34">
        <v>44185</v>
      </c>
      <c r="M462" s="4" t="s">
        <v>10324</v>
      </c>
      <c r="O462" s="4">
        <v>1</v>
      </c>
      <c r="P462" s="4"/>
      <c r="Q462" s="4">
        <f>IF(O462=1,IF(H462="TOEIC",VLOOKUP(VALUE(J462),관리용data!J:K,2,1),IF(H462="TOEFL(IBT)",VLOOKUP(VALUE(J462),관리용data!M:N,2,1),IF(H462="NEW TEPS",VLOOKUP(VALUE(J462),관리용data!P:Q,2,1),IF(H462="G-telp(Level 2)",VLOOKUP(VALUE(J462),관리용data!S:T,2,1),IF(H462="toeic speaking test",VLOOKUP(J462,관리용data!V:W,2,0),IF(H462="opic(영어)",VLOOKUP(J462,관리용data!Y:Z,2,0),0)))))),0)</f>
        <v>10</v>
      </c>
    </row>
    <row r="463" spans="1:17" ht="39.950000000000003" customHeight="1" x14ac:dyDescent="0.3">
      <c r="A463" s="4">
        <f t="shared" si="14"/>
        <v>462</v>
      </c>
      <c r="B463" s="4" t="s">
        <v>10394</v>
      </c>
      <c r="C463" s="4" t="s">
        <v>10395</v>
      </c>
      <c r="D463" s="4" t="s">
        <v>485</v>
      </c>
      <c r="E463" s="4" t="s">
        <v>486</v>
      </c>
      <c r="F463" s="4">
        <f t="shared" si="15"/>
        <v>1</v>
      </c>
      <c r="G463" s="4" t="s">
        <v>537</v>
      </c>
      <c r="H463" s="4" t="str">
        <f>VLOOKUP(G463,관리용data!F:G,2,0)</f>
        <v>TOEIC</v>
      </c>
      <c r="I463" s="4" t="s">
        <v>9514</v>
      </c>
      <c r="J463" s="4" t="s">
        <v>9514</v>
      </c>
      <c r="K463" s="4" t="s">
        <v>5743</v>
      </c>
      <c r="L463" s="34">
        <v>45578</v>
      </c>
      <c r="M463" s="4" t="s">
        <v>10404</v>
      </c>
      <c r="O463" s="4">
        <v>1</v>
      </c>
      <c r="P463" s="4"/>
      <c r="Q463" s="4">
        <f>IF(O463=1,IF(H463="TOEIC",VLOOKUP(VALUE(J463),관리용data!J:K,2,1),IF(H463="TOEFL(IBT)",VLOOKUP(VALUE(J463),관리용data!M:N,2,1),IF(H463="NEW TEPS",VLOOKUP(VALUE(J463),관리용data!P:Q,2,1),IF(H463="G-telp(Level 2)",VLOOKUP(VALUE(J463),관리용data!S:T,2,1),IF(H463="toeic speaking test",VLOOKUP(J463,관리용data!V:W,2,0),IF(H463="opic(영어)",VLOOKUP(J463,관리용data!Y:Z,2,0),0)))))),0)</f>
        <v>10</v>
      </c>
    </row>
    <row r="464" spans="1:17" ht="39.950000000000003" customHeight="1" x14ac:dyDescent="0.3">
      <c r="A464" s="4">
        <f t="shared" si="14"/>
        <v>463</v>
      </c>
      <c r="B464" s="4" t="s">
        <v>10587</v>
      </c>
      <c r="C464" s="4" t="s">
        <v>10588</v>
      </c>
      <c r="D464" s="4" t="s">
        <v>485</v>
      </c>
      <c r="E464" s="4" t="s">
        <v>486</v>
      </c>
      <c r="F464" s="4">
        <f t="shared" si="15"/>
        <v>1</v>
      </c>
      <c r="G464" s="4" t="s">
        <v>537</v>
      </c>
      <c r="H464" s="4" t="str">
        <f>VLOOKUP(G464,관리용data!F:G,2,0)</f>
        <v>TOEIC</v>
      </c>
      <c r="I464" s="4" t="s">
        <v>1721</v>
      </c>
      <c r="J464" s="4" t="s">
        <v>1721</v>
      </c>
      <c r="K464" s="4" t="s">
        <v>6195</v>
      </c>
      <c r="L464" s="34">
        <v>45459</v>
      </c>
      <c r="M464" s="4" t="s">
        <v>10593</v>
      </c>
      <c r="O464" s="4">
        <v>1</v>
      </c>
      <c r="P464" s="4"/>
      <c r="Q464" s="4">
        <f>IF(O464=1,IF(H464="TOEIC",VLOOKUP(VALUE(J464),관리용data!J:K,2,1),IF(H464="TOEFL(IBT)",VLOOKUP(VALUE(J464),관리용data!M:N,2,1),IF(H464="NEW TEPS",VLOOKUP(VALUE(J464),관리용data!P:Q,2,1),IF(H464="G-telp(Level 2)",VLOOKUP(VALUE(J464),관리용data!S:T,2,1),IF(H464="toeic speaking test",VLOOKUP(J464,관리용data!V:W,2,0),IF(H464="opic(영어)",VLOOKUP(J464,관리용data!Y:Z,2,0),0)))))),0)</f>
        <v>10</v>
      </c>
    </row>
    <row r="465" spans="1:17" ht="39.950000000000003" customHeight="1" x14ac:dyDescent="0.3">
      <c r="A465" s="4">
        <f t="shared" si="14"/>
        <v>464</v>
      </c>
      <c r="B465" s="4" t="s">
        <v>10878</v>
      </c>
      <c r="C465" s="4" t="s">
        <v>10879</v>
      </c>
      <c r="D465" s="4" t="s">
        <v>485</v>
      </c>
      <c r="E465" s="4" t="s">
        <v>486</v>
      </c>
      <c r="F465" s="4">
        <f t="shared" si="15"/>
        <v>1</v>
      </c>
      <c r="G465" s="4" t="s">
        <v>2765</v>
      </c>
      <c r="H465" s="4" t="str">
        <f>VLOOKUP(G465,관리용data!F:G,2,0)</f>
        <v>NEW TEPS</v>
      </c>
      <c r="I465" s="4" t="s">
        <v>10884</v>
      </c>
      <c r="J465" s="4" t="s">
        <v>10884</v>
      </c>
      <c r="K465" s="4" t="s">
        <v>6694</v>
      </c>
      <c r="L465" s="34">
        <v>45627</v>
      </c>
      <c r="M465" s="4" t="s">
        <v>10885</v>
      </c>
      <c r="O465" s="4">
        <v>1</v>
      </c>
      <c r="P465" s="4"/>
      <c r="Q465" s="4">
        <f>IF(O465=1,IF(H465="TOEIC",VLOOKUP(VALUE(J465),관리용data!J:K,2,1),IF(H465="TOEFL(IBT)",VLOOKUP(VALUE(J465),관리용data!M:N,2,1),IF(H465="NEW TEPS",VLOOKUP(VALUE(J465),관리용data!P:Q,2,1),IF(H465="G-telp(Level 2)",VLOOKUP(VALUE(J465),관리용data!S:T,2,1),IF(H465="toeic speaking test",VLOOKUP(J465,관리용data!V:W,2,0),IF(H465="opic(영어)",VLOOKUP(J465,관리용data!Y:Z,2,0),0)))))),0)</f>
        <v>6</v>
      </c>
    </row>
    <row r="466" spans="1:17" ht="39.950000000000003" customHeight="1" x14ac:dyDescent="0.3">
      <c r="A466" s="4">
        <f t="shared" si="14"/>
        <v>465</v>
      </c>
      <c r="B466" s="4" t="s">
        <v>10940</v>
      </c>
      <c r="C466" s="4" t="s">
        <v>10941</v>
      </c>
      <c r="D466" s="4" t="s">
        <v>485</v>
      </c>
      <c r="E466" s="4" t="s">
        <v>486</v>
      </c>
      <c r="F466" s="4">
        <f t="shared" si="15"/>
        <v>1</v>
      </c>
      <c r="G466" s="4" t="s">
        <v>797</v>
      </c>
      <c r="H466" s="4" t="str">
        <f>VLOOKUP(G466,관리용data!F:G,2,0)</f>
        <v>TOEIC</v>
      </c>
      <c r="I466" s="4" t="s">
        <v>10952</v>
      </c>
      <c r="J466" s="4" t="s">
        <v>10952</v>
      </c>
      <c r="K466" s="4" t="s">
        <v>2640</v>
      </c>
      <c r="L466" s="34">
        <v>44549</v>
      </c>
      <c r="M466" s="4" t="s">
        <v>10953</v>
      </c>
      <c r="O466" s="4">
        <v>1</v>
      </c>
      <c r="P466" s="4"/>
      <c r="Q466" s="4">
        <f>IF(O466=1,IF(H466="TOEIC",VLOOKUP(VALUE(J466),관리용data!J:K,2,1),IF(H466="TOEFL(IBT)",VLOOKUP(VALUE(J466),관리용data!M:N,2,1),IF(H466="NEW TEPS",VLOOKUP(VALUE(J466),관리용data!P:Q,2,1),IF(H466="G-telp(Level 2)",VLOOKUP(VALUE(J466),관리용data!S:T,2,1),IF(H466="toeic speaking test",VLOOKUP(J466,관리용data!V:W,2,0),IF(H466="opic(영어)",VLOOKUP(J466,관리용data!Y:Z,2,0),0)))))),0)</f>
        <v>10</v>
      </c>
    </row>
    <row r="467" spans="1:17" ht="39.950000000000003" customHeight="1" x14ac:dyDescent="0.3">
      <c r="A467" s="4">
        <f t="shared" si="14"/>
        <v>466</v>
      </c>
      <c r="B467" s="4" t="s">
        <v>11043</v>
      </c>
      <c r="C467" s="4" t="s">
        <v>11044</v>
      </c>
      <c r="D467" s="4" t="s">
        <v>485</v>
      </c>
      <c r="E467" s="4" t="s">
        <v>486</v>
      </c>
      <c r="F467" s="4">
        <f t="shared" si="15"/>
        <v>1</v>
      </c>
      <c r="G467" s="4" t="s">
        <v>797</v>
      </c>
      <c r="H467" s="4" t="str">
        <f>VLOOKUP(G467,관리용data!F:G,2,0)</f>
        <v>TOEIC</v>
      </c>
      <c r="I467" s="4" t="s">
        <v>3247</v>
      </c>
      <c r="J467" s="4" t="s">
        <v>3247</v>
      </c>
      <c r="K467" s="4" t="s">
        <v>11049</v>
      </c>
      <c r="L467" s="34">
        <v>44856</v>
      </c>
      <c r="M467" s="4" t="s">
        <v>11050</v>
      </c>
      <c r="O467" s="4">
        <v>1</v>
      </c>
      <c r="P467" s="4"/>
      <c r="Q467" s="4">
        <f>IF(O467=1,IF(H467="TOEIC",VLOOKUP(VALUE(J467),관리용data!J:K,2,1),IF(H467="TOEFL(IBT)",VLOOKUP(VALUE(J467),관리용data!M:N,2,1),IF(H467="NEW TEPS",VLOOKUP(VALUE(J467),관리용data!P:Q,2,1),IF(H467="G-telp(Level 2)",VLOOKUP(VALUE(J467),관리용data!S:T,2,1),IF(H467="toeic speaking test",VLOOKUP(J467,관리용data!V:W,2,0),IF(H467="opic(영어)",VLOOKUP(J467,관리용data!Y:Z,2,0),0)))))),0)</f>
        <v>8</v>
      </c>
    </row>
    <row r="468" spans="1:17" ht="39.950000000000003" customHeight="1" x14ac:dyDescent="0.3">
      <c r="A468" s="4">
        <f t="shared" si="14"/>
        <v>467</v>
      </c>
      <c r="B468" s="4" t="s">
        <v>11319</v>
      </c>
      <c r="C468" s="4" t="s">
        <v>11320</v>
      </c>
      <c r="D468" s="4" t="s">
        <v>485</v>
      </c>
      <c r="E468" s="4" t="s">
        <v>486</v>
      </c>
      <c r="F468" s="4">
        <f t="shared" si="15"/>
        <v>1</v>
      </c>
      <c r="G468" s="4" t="s">
        <v>797</v>
      </c>
      <c r="H468" s="4" t="str">
        <f>VLOOKUP(G468,관리용data!F:G,2,0)</f>
        <v>TOEIC</v>
      </c>
      <c r="I468" s="4" t="s">
        <v>1353</v>
      </c>
      <c r="J468" s="4" t="s">
        <v>1353</v>
      </c>
      <c r="K468" s="4" t="s">
        <v>9854</v>
      </c>
      <c r="L468" s="34">
        <v>44955</v>
      </c>
      <c r="M468" s="4" t="s">
        <v>11325</v>
      </c>
      <c r="O468" s="4">
        <v>1</v>
      </c>
      <c r="P468" s="4"/>
      <c r="Q468" s="4">
        <f>IF(O468=1,IF(H468="TOEIC",VLOOKUP(VALUE(J468),관리용data!J:K,2,1),IF(H468="TOEFL(IBT)",VLOOKUP(VALUE(J468),관리용data!M:N,2,1),IF(H468="NEW TEPS",VLOOKUP(VALUE(J468),관리용data!P:Q,2,1),IF(H468="G-telp(Level 2)",VLOOKUP(VALUE(J468),관리용data!S:T,2,1),IF(H468="toeic speaking test",VLOOKUP(J468,관리용data!V:W,2,0),IF(H468="opic(영어)",VLOOKUP(J468,관리용data!Y:Z,2,0),0)))))),0)</f>
        <v>10</v>
      </c>
    </row>
    <row r="469" spans="1:17" ht="39.950000000000003" customHeight="1" x14ac:dyDescent="0.3">
      <c r="A469" s="4">
        <f t="shared" si="14"/>
        <v>468</v>
      </c>
      <c r="B469" s="4" t="s">
        <v>11407</v>
      </c>
      <c r="C469" s="4" t="s">
        <v>11408</v>
      </c>
      <c r="D469" s="4" t="s">
        <v>485</v>
      </c>
      <c r="E469" s="4" t="s">
        <v>486</v>
      </c>
      <c r="F469" s="4">
        <f t="shared" si="15"/>
        <v>1</v>
      </c>
      <c r="G469" s="4" t="s">
        <v>537</v>
      </c>
      <c r="H469" s="4" t="str">
        <f>VLOOKUP(G469,관리용data!F:G,2,0)</f>
        <v>TOEIC</v>
      </c>
      <c r="I469" s="4" t="s">
        <v>10952</v>
      </c>
      <c r="J469" s="4" t="s">
        <v>10952</v>
      </c>
      <c r="K469" s="4" t="s">
        <v>3292</v>
      </c>
      <c r="L469" s="34">
        <v>45851</v>
      </c>
      <c r="M469" s="4" t="s">
        <v>11413</v>
      </c>
      <c r="O469" s="4">
        <v>1</v>
      </c>
      <c r="P469" s="4"/>
      <c r="Q469" s="4">
        <f>IF(O469=1,IF(H469="TOEIC",VLOOKUP(VALUE(J469),관리용data!J:K,2,1),IF(H469="TOEFL(IBT)",VLOOKUP(VALUE(J469),관리용data!M:N,2,1),IF(H469="NEW TEPS",VLOOKUP(VALUE(J469),관리용data!P:Q,2,1),IF(H469="G-telp(Level 2)",VLOOKUP(VALUE(J469),관리용data!S:T,2,1),IF(H469="toeic speaking test",VLOOKUP(J469,관리용data!V:W,2,0),IF(H469="opic(영어)",VLOOKUP(J469,관리용data!Y:Z,2,0),0)))))),0)</f>
        <v>10</v>
      </c>
    </row>
    <row r="470" spans="1:17" ht="39.950000000000003" customHeight="1" x14ac:dyDescent="0.3">
      <c r="A470" s="4">
        <f t="shared" si="14"/>
        <v>469</v>
      </c>
      <c r="B470" s="4" t="s">
        <v>11509</v>
      </c>
      <c r="C470" s="4" t="s">
        <v>11510</v>
      </c>
      <c r="D470" s="4" t="s">
        <v>485</v>
      </c>
      <c r="E470" s="4" t="s">
        <v>486</v>
      </c>
      <c r="F470" s="4">
        <f t="shared" si="15"/>
        <v>1</v>
      </c>
      <c r="G470" s="4" t="s">
        <v>537</v>
      </c>
      <c r="H470" s="4" t="str">
        <f>VLOOKUP(G470,관리용data!F:G,2,0)</f>
        <v>TOEIC</v>
      </c>
      <c r="I470" s="4" t="s">
        <v>8756</v>
      </c>
      <c r="J470" s="4" t="s">
        <v>8756</v>
      </c>
      <c r="K470" s="4" t="s">
        <v>759</v>
      </c>
      <c r="L470" s="34">
        <v>45620</v>
      </c>
      <c r="M470" s="4" t="s">
        <v>11515</v>
      </c>
      <c r="O470" s="4">
        <v>1</v>
      </c>
      <c r="P470" s="4"/>
      <c r="Q470" s="4">
        <f>IF(O470=1,IF(H470="TOEIC",VLOOKUP(VALUE(J470),관리용data!J:K,2,1),IF(H470="TOEFL(IBT)",VLOOKUP(VALUE(J470),관리용data!M:N,2,1),IF(H470="NEW TEPS",VLOOKUP(VALUE(J470),관리용data!P:Q,2,1),IF(H470="G-telp(Level 2)",VLOOKUP(VALUE(J470),관리용data!S:T,2,1),IF(H470="toeic speaking test",VLOOKUP(J470,관리용data!V:W,2,0),IF(H470="opic(영어)",VLOOKUP(J470,관리용data!Y:Z,2,0),0)))))),0)</f>
        <v>6</v>
      </c>
    </row>
    <row r="471" spans="1:17" ht="39.950000000000003" customHeight="1" x14ac:dyDescent="0.3">
      <c r="A471" s="4">
        <f t="shared" si="14"/>
        <v>470</v>
      </c>
      <c r="B471" s="4" t="s">
        <v>263</v>
      </c>
      <c r="C471" s="4" t="s">
        <v>264</v>
      </c>
      <c r="D471" s="4" t="s">
        <v>265</v>
      </c>
      <c r="E471" s="4" t="s">
        <v>266</v>
      </c>
      <c r="F471" s="4">
        <f t="shared" si="15"/>
        <v>1</v>
      </c>
      <c r="G471" s="4" t="s">
        <v>286</v>
      </c>
      <c r="H471" s="4" t="str">
        <f>VLOOKUP(G471,관리용data!F:G,2,0)</f>
        <v>Toeic Speaking test</v>
      </c>
      <c r="I471" s="4" t="s">
        <v>287</v>
      </c>
      <c r="J471" s="4" t="s">
        <v>287</v>
      </c>
      <c r="K471" s="4" t="s">
        <v>288</v>
      </c>
      <c r="L471" s="34">
        <v>45080</v>
      </c>
      <c r="M471" s="4" t="s">
        <v>289</v>
      </c>
      <c r="O471" s="4">
        <v>1</v>
      </c>
      <c r="P471" s="4"/>
      <c r="Q471" s="4">
        <f>IF(O471=1,IF(H471="TOEIC",VLOOKUP(VALUE(J471),관리용data!J:K,2,1),IF(H471="TOEFL(IBT)",VLOOKUP(VALUE(J471),관리용data!M:N,2,1),IF(H471="NEW TEPS",VLOOKUP(VALUE(J471),관리용data!P:Q,2,1),IF(H471="G-telp(Level 2)",VLOOKUP(VALUE(J471),관리용data!S:T,2,1),IF(H471="toeic speaking test",VLOOKUP(J471,관리용data!V:W,2,0),IF(H471="opic(영어)",VLOOKUP(J471,관리용data!Y:Z,2,0),0)))))),0)</f>
        <v>10</v>
      </c>
    </row>
    <row r="472" spans="1:17" ht="39.950000000000003" customHeight="1" x14ac:dyDescent="0.3">
      <c r="A472" s="4">
        <f t="shared" si="14"/>
        <v>471</v>
      </c>
      <c r="B472" s="4" t="s">
        <v>376</v>
      </c>
      <c r="C472" s="4" t="s">
        <v>377</v>
      </c>
      <c r="D472" s="4" t="s">
        <v>265</v>
      </c>
      <c r="E472" s="4" t="s">
        <v>266</v>
      </c>
      <c r="F472" s="4">
        <f t="shared" si="15"/>
        <v>1</v>
      </c>
      <c r="G472" s="4" t="s">
        <v>331</v>
      </c>
      <c r="H472" s="4" t="str">
        <f>VLOOKUP(G472,관리용data!F:G,2,0)</f>
        <v>G-telp(Level 2)</v>
      </c>
      <c r="I472" s="4" t="s">
        <v>387</v>
      </c>
      <c r="J472" s="4">
        <v>62</v>
      </c>
      <c r="K472" s="4" t="s">
        <v>388</v>
      </c>
      <c r="L472" s="34">
        <v>45571</v>
      </c>
      <c r="M472" s="4" t="s">
        <v>389</v>
      </c>
      <c r="O472" s="4">
        <v>1</v>
      </c>
      <c r="P472" s="4"/>
      <c r="Q472" s="4">
        <f>IF(O472=1,IF(H472="TOEIC",VLOOKUP(VALUE(J472),관리용data!J:K,2,1),IF(H472="TOEFL(IBT)",VLOOKUP(VALUE(J472),관리용data!M:N,2,1),IF(H472="NEW TEPS",VLOOKUP(VALUE(J472),관리용data!P:Q,2,1),IF(H472="G-telp(Level 2)",VLOOKUP(VALUE(J472),관리용data!S:T,2,1),IF(H472="toeic speaking test",VLOOKUP(J472,관리용data!V:W,2,0),IF(H472="opic(영어)",VLOOKUP(J472,관리용data!Y:Z,2,0),0)))))),0)</f>
        <v>2</v>
      </c>
    </row>
    <row r="473" spans="1:17" ht="39.950000000000003" customHeight="1" x14ac:dyDescent="0.3">
      <c r="A473" s="4">
        <f t="shared" si="14"/>
        <v>472</v>
      </c>
      <c r="B473" s="4" t="s">
        <v>402</v>
      </c>
      <c r="C473" s="4" t="s">
        <v>403</v>
      </c>
      <c r="D473" s="4" t="s">
        <v>265</v>
      </c>
      <c r="E473" s="4" t="s">
        <v>266</v>
      </c>
      <c r="F473" s="4">
        <f t="shared" si="15"/>
        <v>1</v>
      </c>
      <c r="G473" s="4" t="s">
        <v>362</v>
      </c>
      <c r="H473" s="4" t="str">
        <f>VLOOKUP(G473,관리용data!F:G,2,0)</f>
        <v>Toeic Speaking test</v>
      </c>
      <c r="I473" s="4" t="s">
        <v>363</v>
      </c>
      <c r="J473" s="4" t="s">
        <v>363</v>
      </c>
      <c r="K473" s="4" t="s">
        <v>418</v>
      </c>
      <c r="L473" s="34">
        <v>45746</v>
      </c>
      <c r="M473" s="4" t="s">
        <v>419</v>
      </c>
      <c r="O473" s="4">
        <v>1</v>
      </c>
      <c r="P473" s="4"/>
      <c r="Q473" s="4">
        <f>IF(O473=1,IF(H473="TOEIC",VLOOKUP(VALUE(J473),관리용data!J:K,2,1),IF(H473="TOEFL(IBT)",VLOOKUP(VALUE(J473),관리용data!M:N,2,1),IF(H473="NEW TEPS",VLOOKUP(VALUE(J473),관리용data!P:Q,2,1),IF(H473="G-telp(Level 2)",VLOOKUP(VALUE(J473),관리용data!S:T,2,1),IF(H473="toeic speaking test",VLOOKUP(J473,관리용data!V:W,2,0),IF(H473="opic(영어)",VLOOKUP(J473,관리용data!Y:Z,2,0),0)))))),0)</f>
        <v>6</v>
      </c>
    </row>
    <row r="474" spans="1:17" ht="39.950000000000003" customHeight="1" x14ac:dyDescent="0.3">
      <c r="A474" s="4">
        <f t="shared" si="14"/>
        <v>473</v>
      </c>
      <c r="B474" s="4" t="s">
        <v>810</v>
      </c>
      <c r="C474" s="4" t="s">
        <v>811</v>
      </c>
      <c r="D474" s="4" t="s">
        <v>265</v>
      </c>
      <c r="E474" s="4" t="s">
        <v>266</v>
      </c>
      <c r="F474" s="4">
        <f t="shared" si="15"/>
        <v>1</v>
      </c>
      <c r="G474" s="4" t="s">
        <v>797</v>
      </c>
      <c r="H474" s="4" t="str">
        <f>VLOOKUP(G474,관리용data!F:G,2,0)</f>
        <v>TOEIC</v>
      </c>
      <c r="I474" s="4" t="s">
        <v>828</v>
      </c>
      <c r="J474" s="4" t="s">
        <v>828</v>
      </c>
      <c r="K474" s="4" t="s">
        <v>829</v>
      </c>
      <c r="L474" s="34">
        <v>45116</v>
      </c>
      <c r="M474" s="4" t="s">
        <v>830</v>
      </c>
      <c r="O474" s="4">
        <v>1</v>
      </c>
      <c r="P474" s="4"/>
      <c r="Q474" s="4">
        <f>IF(O474=1,IF(H474="TOEIC",VLOOKUP(VALUE(J474),관리용data!J:K,2,1),IF(H474="TOEFL(IBT)",VLOOKUP(VALUE(J474),관리용data!M:N,2,1),IF(H474="NEW TEPS",VLOOKUP(VALUE(J474),관리용data!P:Q,2,1),IF(H474="G-telp(Level 2)",VLOOKUP(VALUE(J474),관리용data!S:T,2,1),IF(H474="toeic speaking test",VLOOKUP(J474,관리용data!V:W,2,0),IF(H474="opic(영어)",VLOOKUP(J474,관리용data!Y:Z,2,0),0)))))),0)</f>
        <v>8</v>
      </c>
    </row>
    <row r="475" spans="1:17" ht="39.950000000000003" customHeight="1" x14ac:dyDescent="0.3">
      <c r="A475" s="4">
        <f t="shared" si="14"/>
        <v>474</v>
      </c>
      <c r="B475" s="4" t="s">
        <v>839</v>
      </c>
      <c r="C475" s="4" t="s">
        <v>840</v>
      </c>
      <c r="D475" s="4" t="s">
        <v>265</v>
      </c>
      <c r="E475" s="4" t="s">
        <v>266</v>
      </c>
      <c r="F475" s="4">
        <f t="shared" si="15"/>
        <v>1</v>
      </c>
      <c r="G475" s="4" t="s">
        <v>11697</v>
      </c>
      <c r="H475" s="4" t="str">
        <f>VLOOKUP(G475,관리용data!F:G,2,0)</f>
        <v>기재 어학 없음</v>
      </c>
      <c r="I475" s="4" t="s">
        <v>277</v>
      </c>
      <c r="J475" s="4" t="s">
        <v>277</v>
      </c>
      <c r="K475" s="4" t="s">
        <v>277</v>
      </c>
      <c r="L475" s="4" t="s">
        <v>277</v>
      </c>
      <c r="M475" s="4" t="s">
        <v>277</v>
      </c>
      <c r="N475" s="5"/>
      <c r="O475" s="4">
        <v>0</v>
      </c>
      <c r="P475" s="4"/>
      <c r="Q475" s="4">
        <f>IF(O475=1,IF(H475="TOEIC",VLOOKUP(VALUE(J475),관리용data!J:K,2,1),IF(H475="TOEFL(IBT)",VLOOKUP(VALUE(J475),관리용data!M:N,2,1),IF(H475="NEW TEPS",VLOOKUP(VALUE(J475),관리용data!P:Q,2,1),IF(H475="G-telp(Level 2)",VLOOKUP(VALUE(J475),관리용data!S:T,2,1),IF(H475="toeic speaking test",VLOOKUP(J475,관리용data!V:W,2,0),IF(H475="opic(영어)",VLOOKUP(J475,관리용data!Y:Z,2,0),0)))))),0)</f>
        <v>0</v>
      </c>
    </row>
    <row r="476" spans="1:17" ht="39.950000000000003" customHeight="1" x14ac:dyDescent="0.3">
      <c r="A476" s="4">
        <f t="shared" si="14"/>
        <v>475</v>
      </c>
      <c r="B476" s="4" t="s">
        <v>872</v>
      </c>
      <c r="C476" s="4" t="s">
        <v>873</v>
      </c>
      <c r="D476" s="4" t="s">
        <v>265</v>
      </c>
      <c r="E476" s="4" t="s">
        <v>266</v>
      </c>
      <c r="F476" s="4">
        <f t="shared" si="15"/>
        <v>1</v>
      </c>
      <c r="G476" s="4" t="s">
        <v>11697</v>
      </c>
      <c r="H476" s="4" t="str">
        <f>VLOOKUP(G476,관리용data!F:G,2,0)</f>
        <v>기재 어학 없음</v>
      </c>
      <c r="I476" s="4" t="s">
        <v>277</v>
      </c>
      <c r="J476" s="4" t="s">
        <v>277</v>
      </c>
      <c r="K476" s="4" t="s">
        <v>277</v>
      </c>
      <c r="L476" s="4" t="s">
        <v>277</v>
      </c>
      <c r="M476" s="4" t="s">
        <v>277</v>
      </c>
      <c r="N476" s="5"/>
      <c r="O476" s="4">
        <v>0</v>
      </c>
      <c r="P476" s="4"/>
      <c r="Q476" s="4">
        <f>IF(O476=1,IF(H476="TOEIC",VLOOKUP(VALUE(J476),관리용data!J:K,2,1),IF(H476="TOEFL(IBT)",VLOOKUP(VALUE(J476),관리용data!M:N,2,1),IF(H476="NEW TEPS",VLOOKUP(VALUE(J476),관리용data!P:Q,2,1),IF(H476="G-telp(Level 2)",VLOOKUP(VALUE(J476),관리용data!S:T,2,1),IF(H476="toeic speaking test",VLOOKUP(J476,관리용data!V:W,2,0),IF(H476="opic(영어)",VLOOKUP(J476,관리용data!Y:Z,2,0),0)))))),0)</f>
        <v>0</v>
      </c>
    </row>
    <row r="477" spans="1:17" ht="39.950000000000003" customHeight="1" x14ac:dyDescent="0.3">
      <c r="A477" s="4">
        <f t="shared" si="14"/>
        <v>476</v>
      </c>
      <c r="B477" s="4" t="s">
        <v>918</v>
      </c>
      <c r="C477" s="4" t="s">
        <v>919</v>
      </c>
      <c r="D477" s="4" t="s">
        <v>265</v>
      </c>
      <c r="E477" s="4" t="s">
        <v>266</v>
      </c>
      <c r="F477" s="4">
        <f t="shared" si="15"/>
        <v>1</v>
      </c>
      <c r="G477" s="4" t="s">
        <v>496</v>
      </c>
      <c r="H477" s="4" t="str">
        <f>VLOOKUP(G477,관리용data!F:G,2,0)</f>
        <v>OPIc(영어)</v>
      </c>
      <c r="I477" s="4" t="s">
        <v>455</v>
      </c>
      <c r="J477" s="4" t="s">
        <v>455</v>
      </c>
      <c r="K477" s="4" t="s">
        <v>926</v>
      </c>
      <c r="L477" s="34">
        <v>45867</v>
      </c>
      <c r="M477" s="4" t="s">
        <v>927</v>
      </c>
      <c r="O477" s="4">
        <v>1</v>
      </c>
      <c r="P477" s="4"/>
      <c r="Q477" s="4">
        <f>IF(O477=1,IF(H477="TOEIC",VLOOKUP(VALUE(J477),관리용data!J:K,2,1),IF(H477="TOEFL(IBT)",VLOOKUP(VALUE(J477),관리용data!M:N,2,1),IF(H477="NEW TEPS",VLOOKUP(VALUE(J477),관리용data!P:Q,2,1),IF(H477="G-telp(Level 2)",VLOOKUP(VALUE(J477),관리용data!S:T,2,1),IF(H477="toeic speaking test",VLOOKUP(J477,관리용data!V:W,2,0),IF(H477="opic(영어)",VLOOKUP(J477,관리용data!Y:Z,2,0),0)))))),0)</f>
        <v>10</v>
      </c>
    </row>
    <row r="478" spans="1:17" ht="39.950000000000003" customHeight="1" x14ac:dyDescent="0.3">
      <c r="A478" s="4">
        <f t="shared" si="14"/>
        <v>477</v>
      </c>
      <c r="B478" s="4" t="s">
        <v>948</v>
      </c>
      <c r="C478" s="4" t="s">
        <v>949</v>
      </c>
      <c r="D478" s="4" t="s">
        <v>265</v>
      </c>
      <c r="E478" s="4" t="s">
        <v>266</v>
      </c>
      <c r="F478" s="4">
        <f t="shared" si="15"/>
        <v>1</v>
      </c>
      <c r="G478" s="4" t="s">
        <v>11697</v>
      </c>
      <c r="H478" s="4" t="str">
        <f>VLOOKUP(G478,관리용data!F:G,2,0)</f>
        <v>기재 어학 없음</v>
      </c>
      <c r="I478" s="4" t="s">
        <v>277</v>
      </c>
      <c r="J478" s="4" t="s">
        <v>277</v>
      </c>
      <c r="K478" s="4" t="s">
        <v>277</v>
      </c>
      <c r="L478" s="4" t="s">
        <v>277</v>
      </c>
      <c r="M478" s="4" t="s">
        <v>277</v>
      </c>
      <c r="N478" s="5"/>
      <c r="O478" s="4">
        <v>0</v>
      </c>
      <c r="P478" s="4"/>
      <c r="Q478" s="4">
        <f>IF(O478=1,IF(H478="TOEIC",VLOOKUP(VALUE(J478),관리용data!J:K,2,1),IF(H478="TOEFL(IBT)",VLOOKUP(VALUE(J478),관리용data!M:N,2,1),IF(H478="NEW TEPS",VLOOKUP(VALUE(J478),관리용data!P:Q,2,1),IF(H478="G-telp(Level 2)",VLOOKUP(VALUE(J478),관리용data!S:T,2,1),IF(H478="toeic speaking test",VLOOKUP(J478,관리용data!V:W,2,0),IF(H478="opic(영어)",VLOOKUP(J478,관리용data!Y:Z,2,0),0)))))),0)</f>
        <v>0</v>
      </c>
    </row>
    <row r="479" spans="1:17" ht="39.950000000000003" customHeight="1" x14ac:dyDescent="0.3">
      <c r="A479" s="4">
        <f t="shared" si="14"/>
        <v>478</v>
      </c>
      <c r="B479" s="4" t="s">
        <v>979</v>
      </c>
      <c r="C479" s="4" t="s">
        <v>980</v>
      </c>
      <c r="D479" s="4" t="s">
        <v>265</v>
      </c>
      <c r="E479" s="4" t="s">
        <v>266</v>
      </c>
      <c r="F479" s="4">
        <f t="shared" si="15"/>
        <v>1</v>
      </c>
      <c r="G479" s="4" t="s">
        <v>537</v>
      </c>
      <c r="H479" s="4" t="str">
        <f>VLOOKUP(G479,관리용data!F:G,2,0)</f>
        <v>TOEIC</v>
      </c>
      <c r="I479" s="4" t="s">
        <v>988</v>
      </c>
      <c r="J479" s="4" t="s">
        <v>988</v>
      </c>
      <c r="K479" s="4" t="s">
        <v>418</v>
      </c>
      <c r="L479" s="34">
        <v>45746</v>
      </c>
      <c r="M479" s="4" t="s">
        <v>989</v>
      </c>
      <c r="O479" s="4">
        <v>1</v>
      </c>
      <c r="P479" s="4"/>
      <c r="Q479" s="4">
        <f>IF(O479=1,IF(H479="TOEIC",VLOOKUP(VALUE(J479),관리용data!J:K,2,1),IF(H479="TOEFL(IBT)",VLOOKUP(VALUE(J479),관리용data!M:N,2,1),IF(H479="NEW TEPS",VLOOKUP(VALUE(J479),관리용data!P:Q,2,1),IF(H479="G-telp(Level 2)",VLOOKUP(VALUE(J479),관리용data!S:T,2,1),IF(H479="toeic speaking test",VLOOKUP(J479,관리용data!V:W,2,0),IF(H479="opic(영어)",VLOOKUP(J479,관리용data!Y:Z,2,0),0)))))),0)</f>
        <v>10</v>
      </c>
    </row>
    <row r="480" spans="1:17" ht="39.950000000000003" customHeight="1" x14ac:dyDescent="0.3">
      <c r="A480" s="4">
        <f t="shared" si="14"/>
        <v>479</v>
      </c>
      <c r="B480" s="4" t="s">
        <v>993</v>
      </c>
      <c r="C480" s="4" t="s">
        <v>994</v>
      </c>
      <c r="D480" s="4" t="s">
        <v>265</v>
      </c>
      <c r="E480" s="4" t="s">
        <v>266</v>
      </c>
      <c r="F480" s="4">
        <f t="shared" si="15"/>
        <v>1</v>
      </c>
      <c r="G480" s="4" t="s">
        <v>1004</v>
      </c>
      <c r="H480" s="4" t="str">
        <f>VLOOKUP(G480,관리용data!F:G,2,0)</f>
        <v>심사불요</v>
      </c>
      <c r="I480" s="4" t="s">
        <v>1005</v>
      </c>
      <c r="J480" s="4" t="s">
        <v>1005</v>
      </c>
      <c r="K480" s="4" t="s">
        <v>1006</v>
      </c>
      <c r="L480" s="34">
        <v>44262</v>
      </c>
      <c r="M480" s="4" t="s">
        <v>1007</v>
      </c>
      <c r="N480" s="5"/>
      <c r="O480" s="4">
        <v>0</v>
      </c>
      <c r="P480" s="4"/>
      <c r="Q480" s="4">
        <f>IF(O480=1,IF(H480="TOEIC",VLOOKUP(VALUE(J480),관리용data!J:K,2,1),IF(H480="TOEFL(IBT)",VLOOKUP(VALUE(J480),관리용data!M:N,2,1),IF(H480="NEW TEPS",VLOOKUP(VALUE(J480),관리용data!P:Q,2,1),IF(H480="G-telp(Level 2)",VLOOKUP(VALUE(J480),관리용data!S:T,2,1),IF(H480="toeic speaking test",VLOOKUP(J480,관리용data!V:W,2,0),IF(H480="opic(영어)",VLOOKUP(J480,관리용data!Y:Z,2,0),0)))))),0)</f>
        <v>0</v>
      </c>
    </row>
    <row r="481" spans="1:17" ht="39.950000000000003" customHeight="1" x14ac:dyDescent="0.3">
      <c r="A481" s="4">
        <f t="shared" si="14"/>
        <v>480</v>
      </c>
      <c r="B481" s="4" t="s">
        <v>1024</v>
      </c>
      <c r="C481" s="4" t="s">
        <v>1025</v>
      </c>
      <c r="D481" s="4" t="s">
        <v>265</v>
      </c>
      <c r="E481" s="4" t="s">
        <v>266</v>
      </c>
      <c r="F481" s="4">
        <f t="shared" si="15"/>
        <v>1</v>
      </c>
      <c r="G481" s="4" t="s">
        <v>537</v>
      </c>
      <c r="H481" s="4" t="str">
        <f>VLOOKUP(G481,관리용data!F:G,2,0)</f>
        <v>TOEIC</v>
      </c>
      <c r="I481" s="4" t="s">
        <v>1030</v>
      </c>
      <c r="J481" s="4" t="s">
        <v>1030</v>
      </c>
      <c r="K481" s="4" t="s">
        <v>1031</v>
      </c>
      <c r="L481" s="34">
        <v>45438</v>
      </c>
      <c r="M481" s="4" t="s">
        <v>1032</v>
      </c>
      <c r="O481" s="4">
        <v>1</v>
      </c>
      <c r="P481" s="4"/>
      <c r="Q481" s="4">
        <f>IF(O481=1,IF(H481="TOEIC",VLOOKUP(VALUE(J481),관리용data!J:K,2,1),IF(H481="TOEFL(IBT)",VLOOKUP(VALUE(J481),관리용data!M:N,2,1),IF(H481="NEW TEPS",VLOOKUP(VALUE(J481),관리용data!P:Q,2,1),IF(H481="G-telp(Level 2)",VLOOKUP(VALUE(J481),관리용data!S:T,2,1),IF(H481="toeic speaking test",VLOOKUP(J481,관리용data!V:W,2,0),IF(H481="opic(영어)",VLOOKUP(J481,관리용data!Y:Z,2,0),0)))))),0)</f>
        <v>10</v>
      </c>
    </row>
    <row r="482" spans="1:17" ht="39.950000000000003" customHeight="1" x14ac:dyDescent="0.3">
      <c r="A482" s="4">
        <f t="shared" si="14"/>
        <v>481</v>
      </c>
      <c r="B482" s="4" t="s">
        <v>1107</v>
      </c>
      <c r="C482" s="4" t="s">
        <v>1108</v>
      </c>
      <c r="D482" s="4" t="s">
        <v>265</v>
      </c>
      <c r="E482" s="4" t="s">
        <v>266</v>
      </c>
      <c r="F482" s="4">
        <f t="shared" si="15"/>
        <v>1</v>
      </c>
      <c r="G482" s="4" t="s">
        <v>537</v>
      </c>
      <c r="H482" s="4" t="str">
        <f>VLOOKUP(G482,관리용data!F:G,2,0)</f>
        <v>TOEIC</v>
      </c>
      <c r="I482" s="4" t="s">
        <v>1133</v>
      </c>
      <c r="J482" s="4" t="s">
        <v>1133</v>
      </c>
      <c r="K482" s="4" t="s">
        <v>1134</v>
      </c>
      <c r="L482" s="34">
        <v>45760</v>
      </c>
      <c r="M482" s="4" t="s">
        <v>1135</v>
      </c>
      <c r="O482" s="4">
        <v>1</v>
      </c>
      <c r="P482" s="4"/>
      <c r="Q482" s="4">
        <f>IF(O482=1,IF(H482="TOEIC",VLOOKUP(VALUE(J482),관리용data!J:K,2,1),IF(H482="TOEFL(IBT)",VLOOKUP(VALUE(J482),관리용data!M:N,2,1),IF(H482="NEW TEPS",VLOOKUP(VALUE(J482),관리용data!P:Q,2,1),IF(H482="G-telp(Level 2)",VLOOKUP(VALUE(J482),관리용data!S:T,2,1),IF(H482="toeic speaking test",VLOOKUP(J482,관리용data!V:W,2,0),IF(H482="opic(영어)",VLOOKUP(J482,관리용data!Y:Z,2,0),0)))))),0)</f>
        <v>6</v>
      </c>
    </row>
    <row r="483" spans="1:17" ht="39.950000000000003" customHeight="1" x14ac:dyDescent="0.3">
      <c r="A483" s="4">
        <f t="shared" si="14"/>
        <v>482</v>
      </c>
      <c r="B483" s="4" t="s">
        <v>1156</v>
      </c>
      <c r="C483" s="4" t="s">
        <v>1157</v>
      </c>
      <c r="D483" s="4" t="s">
        <v>265</v>
      </c>
      <c r="E483" s="4" t="s">
        <v>266</v>
      </c>
      <c r="F483" s="4">
        <f t="shared" si="15"/>
        <v>1</v>
      </c>
      <c r="G483" s="4" t="s">
        <v>11697</v>
      </c>
      <c r="H483" s="4" t="str">
        <f>VLOOKUP(G483,관리용data!F:G,2,0)</f>
        <v>기재 어학 없음</v>
      </c>
      <c r="I483" s="4" t="s">
        <v>277</v>
      </c>
      <c r="J483" s="4" t="s">
        <v>277</v>
      </c>
      <c r="K483" s="4" t="s">
        <v>277</v>
      </c>
      <c r="L483" s="4" t="s">
        <v>277</v>
      </c>
      <c r="M483" s="4" t="s">
        <v>277</v>
      </c>
      <c r="N483" s="5"/>
      <c r="O483" s="4">
        <v>0</v>
      </c>
      <c r="P483" s="4"/>
      <c r="Q483" s="4">
        <f>IF(O483=1,IF(H483="TOEIC",VLOOKUP(VALUE(J483),관리용data!J:K,2,1),IF(H483="TOEFL(IBT)",VLOOKUP(VALUE(J483),관리용data!M:N,2,1),IF(H483="NEW TEPS",VLOOKUP(VALUE(J483),관리용data!P:Q,2,1),IF(H483="G-telp(Level 2)",VLOOKUP(VALUE(J483),관리용data!S:T,2,1),IF(H483="toeic speaking test",VLOOKUP(J483,관리용data!V:W,2,0),IF(H483="opic(영어)",VLOOKUP(J483,관리용data!Y:Z,2,0),0)))))),0)</f>
        <v>0</v>
      </c>
    </row>
    <row r="484" spans="1:17" ht="39.950000000000003" customHeight="1" x14ac:dyDescent="0.3">
      <c r="A484" s="4">
        <f t="shared" si="14"/>
        <v>483</v>
      </c>
      <c r="B484" s="4" t="s">
        <v>1189</v>
      </c>
      <c r="C484" s="4" t="s">
        <v>1190</v>
      </c>
      <c r="D484" s="4" t="s">
        <v>265</v>
      </c>
      <c r="E484" s="4" t="s">
        <v>266</v>
      </c>
      <c r="F484" s="4">
        <f t="shared" si="15"/>
        <v>1</v>
      </c>
      <c r="G484" s="4" t="s">
        <v>11697</v>
      </c>
      <c r="H484" s="4" t="str">
        <f>VLOOKUP(G484,관리용data!F:G,2,0)</f>
        <v>기재 어학 없음</v>
      </c>
      <c r="I484" s="4" t="s">
        <v>277</v>
      </c>
      <c r="J484" s="4" t="s">
        <v>277</v>
      </c>
      <c r="K484" s="4" t="s">
        <v>277</v>
      </c>
      <c r="L484" s="4" t="s">
        <v>277</v>
      </c>
      <c r="M484" s="4" t="s">
        <v>277</v>
      </c>
      <c r="N484" s="5"/>
      <c r="O484" s="4">
        <v>0</v>
      </c>
      <c r="P484" s="4"/>
      <c r="Q484" s="4">
        <f>IF(O484=1,IF(H484="TOEIC",VLOOKUP(VALUE(J484),관리용data!J:K,2,1),IF(H484="TOEFL(IBT)",VLOOKUP(VALUE(J484),관리용data!M:N,2,1),IF(H484="NEW TEPS",VLOOKUP(VALUE(J484),관리용data!P:Q,2,1),IF(H484="G-telp(Level 2)",VLOOKUP(VALUE(J484),관리용data!S:T,2,1),IF(H484="toeic speaking test",VLOOKUP(J484,관리용data!V:W,2,0),IF(H484="opic(영어)",VLOOKUP(J484,관리용data!Y:Z,2,0),0)))))),0)</f>
        <v>0</v>
      </c>
    </row>
    <row r="485" spans="1:17" ht="39.950000000000003" customHeight="1" x14ac:dyDescent="0.3">
      <c r="A485" s="4">
        <f t="shared" si="14"/>
        <v>484</v>
      </c>
      <c r="B485" s="4" t="s">
        <v>1204</v>
      </c>
      <c r="C485" s="4" t="s">
        <v>1205</v>
      </c>
      <c r="D485" s="4" t="s">
        <v>265</v>
      </c>
      <c r="E485" s="4" t="s">
        <v>266</v>
      </c>
      <c r="F485" s="4">
        <f t="shared" si="15"/>
        <v>1</v>
      </c>
      <c r="G485" s="4" t="s">
        <v>11697</v>
      </c>
      <c r="H485" s="4" t="str">
        <f>VLOOKUP(G485,관리용data!F:G,2,0)</f>
        <v>기재 어학 없음</v>
      </c>
      <c r="I485" s="4" t="s">
        <v>277</v>
      </c>
      <c r="J485" s="4" t="s">
        <v>277</v>
      </c>
      <c r="K485" s="4" t="s">
        <v>277</v>
      </c>
      <c r="L485" s="4" t="s">
        <v>277</v>
      </c>
      <c r="M485" s="4" t="s">
        <v>277</v>
      </c>
      <c r="N485" s="5"/>
      <c r="O485" s="4">
        <v>0</v>
      </c>
      <c r="P485" s="4"/>
      <c r="Q485" s="4">
        <f>IF(O485=1,IF(H485="TOEIC",VLOOKUP(VALUE(J485),관리용data!J:K,2,1),IF(H485="TOEFL(IBT)",VLOOKUP(VALUE(J485),관리용data!M:N,2,1),IF(H485="NEW TEPS",VLOOKUP(VALUE(J485),관리용data!P:Q,2,1),IF(H485="G-telp(Level 2)",VLOOKUP(VALUE(J485),관리용data!S:T,2,1),IF(H485="toeic speaking test",VLOOKUP(J485,관리용data!V:W,2,0),IF(H485="opic(영어)",VLOOKUP(J485,관리용data!Y:Z,2,0),0)))))),0)</f>
        <v>0</v>
      </c>
    </row>
    <row r="486" spans="1:17" ht="39.950000000000003" customHeight="1" x14ac:dyDescent="0.3">
      <c r="A486" s="4">
        <f t="shared" si="14"/>
        <v>485</v>
      </c>
      <c r="B486" s="4" t="s">
        <v>1258</v>
      </c>
      <c r="C486" s="4" t="s">
        <v>1259</v>
      </c>
      <c r="D486" s="4" t="s">
        <v>265</v>
      </c>
      <c r="E486" s="4" t="s">
        <v>266</v>
      </c>
      <c r="F486" s="4">
        <f t="shared" si="15"/>
        <v>1</v>
      </c>
      <c r="G486" s="4" t="s">
        <v>537</v>
      </c>
      <c r="H486" s="4" t="str">
        <f>VLOOKUP(G486,관리용data!F:G,2,0)</f>
        <v>TOEIC</v>
      </c>
      <c r="I486" s="4" t="s">
        <v>1264</v>
      </c>
      <c r="J486" s="4" t="s">
        <v>1264</v>
      </c>
      <c r="K486" s="4" t="s">
        <v>418</v>
      </c>
      <c r="L486" s="34">
        <v>45746</v>
      </c>
      <c r="M486" s="4" t="s">
        <v>1265</v>
      </c>
      <c r="O486" s="4">
        <v>1</v>
      </c>
      <c r="P486" s="4"/>
      <c r="Q486" s="4">
        <f>IF(O486=1,IF(H486="TOEIC",VLOOKUP(VALUE(J486),관리용data!J:K,2,1),IF(H486="TOEFL(IBT)",VLOOKUP(VALUE(J486),관리용data!M:N,2,1),IF(H486="NEW TEPS",VLOOKUP(VALUE(J486),관리용data!P:Q,2,1),IF(H486="G-telp(Level 2)",VLOOKUP(VALUE(J486),관리용data!S:T,2,1),IF(H486="toeic speaking test",VLOOKUP(J486,관리용data!V:W,2,0),IF(H486="opic(영어)",VLOOKUP(J486,관리용data!Y:Z,2,0),0)))))),0)</f>
        <v>8</v>
      </c>
    </row>
    <row r="487" spans="1:17" ht="39.950000000000003" customHeight="1" x14ac:dyDescent="0.3">
      <c r="A487" s="4">
        <f t="shared" si="14"/>
        <v>486</v>
      </c>
      <c r="B487" s="4" t="s">
        <v>1288</v>
      </c>
      <c r="C487" s="4" t="s">
        <v>1289</v>
      </c>
      <c r="D487" s="4" t="s">
        <v>265</v>
      </c>
      <c r="E487" s="4" t="s">
        <v>266</v>
      </c>
      <c r="F487" s="4">
        <f t="shared" si="15"/>
        <v>1</v>
      </c>
      <c r="G487" s="4" t="s">
        <v>537</v>
      </c>
      <c r="H487" s="4" t="str">
        <f>VLOOKUP(G487,관리용data!F:G,2,0)</f>
        <v>TOEIC</v>
      </c>
      <c r="I487" s="4" t="s">
        <v>1309</v>
      </c>
      <c r="J487" s="4" t="s">
        <v>1309</v>
      </c>
      <c r="K487" s="4" t="s">
        <v>1310</v>
      </c>
      <c r="L487" s="34">
        <v>45165</v>
      </c>
      <c r="M487" s="4" t="s">
        <v>1311</v>
      </c>
      <c r="O487" s="4">
        <v>0</v>
      </c>
      <c r="P487" s="4" t="s">
        <v>11699</v>
      </c>
      <c r="Q487" s="4">
        <f>IF(O487=1,IF(H487="TOEIC",VLOOKUP(VALUE(J487),관리용data!J:K,2,1),IF(H487="TOEFL(IBT)",VLOOKUP(VALUE(J487),관리용data!M:N,2,1),IF(H487="NEW TEPS",VLOOKUP(VALUE(J487),관리용data!P:Q,2,1),IF(H487="G-telp(Level 2)",VLOOKUP(VALUE(J487),관리용data!S:T,2,1),IF(H487="toeic speaking test",VLOOKUP(J487,관리용data!V:W,2,0),IF(H487="opic(영어)",VLOOKUP(J487,관리용data!Y:Z,2,0),0)))))),0)</f>
        <v>0</v>
      </c>
    </row>
    <row r="488" spans="1:17" ht="39.950000000000003" customHeight="1" x14ac:dyDescent="0.3">
      <c r="A488" s="4">
        <f t="shared" si="14"/>
        <v>487</v>
      </c>
      <c r="B488" s="4" t="s">
        <v>1358</v>
      </c>
      <c r="C488" s="4" t="s">
        <v>1359</v>
      </c>
      <c r="D488" s="4" t="s">
        <v>265</v>
      </c>
      <c r="E488" s="4" t="s">
        <v>266</v>
      </c>
      <c r="F488" s="4">
        <f t="shared" si="15"/>
        <v>1</v>
      </c>
      <c r="G488" s="4" t="s">
        <v>11697</v>
      </c>
      <c r="H488" s="4" t="str">
        <f>VLOOKUP(G488,관리용data!F:G,2,0)</f>
        <v>기재 어학 없음</v>
      </c>
      <c r="I488" s="4" t="s">
        <v>277</v>
      </c>
      <c r="J488" s="4" t="s">
        <v>277</v>
      </c>
      <c r="K488" s="4" t="s">
        <v>277</v>
      </c>
      <c r="L488" s="4" t="s">
        <v>277</v>
      </c>
      <c r="M488" s="4" t="s">
        <v>277</v>
      </c>
      <c r="N488" s="5"/>
      <c r="O488" s="4">
        <v>0</v>
      </c>
      <c r="P488" s="4"/>
      <c r="Q488" s="4">
        <f>IF(O488=1,IF(H488="TOEIC",VLOOKUP(VALUE(J488),관리용data!J:K,2,1),IF(H488="TOEFL(IBT)",VLOOKUP(VALUE(J488),관리용data!M:N,2,1),IF(H488="NEW TEPS",VLOOKUP(VALUE(J488),관리용data!P:Q,2,1),IF(H488="G-telp(Level 2)",VLOOKUP(VALUE(J488),관리용data!S:T,2,1),IF(H488="toeic speaking test",VLOOKUP(J488,관리용data!V:W,2,0),IF(H488="opic(영어)",VLOOKUP(J488,관리용data!Y:Z,2,0),0)))))),0)</f>
        <v>0</v>
      </c>
    </row>
    <row r="489" spans="1:17" ht="39.950000000000003" customHeight="1" x14ac:dyDescent="0.3">
      <c r="A489" s="4">
        <f t="shared" si="14"/>
        <v>488</v>
      </c>
      <c r="B489" s="4" t="s">
        <v>1387</v>
      </c>
      <c r="C489" s="4" t="s">
        <v>1388</v>
      </c>
      <c r="D489" s="4" t="s">
        <v>265</v>
      </c>
      <c r="E489" s="4" t="s">
        <v>266</v>
      </c>
      <c r="F489" s="4">
        <f t="shared" si="15"/>
        <v>1</v>
      </c>
      <c r="G489" s="4" t="s">
        <v>11697</v>
      </c>
      <c r="H489" s="4" t="str">
        <f>VLOOKUP(G489,관리용data!F:G,2,0)</f>
        <v>기재 어학 없음</v>
      </c>
      <c r="I489" s="4" t="s">
        <v>277</v>
      </c>
      <c r="J489" s="4" t="s">
        <v>277</v>
      </c>
      <c r="K489" s="4" t="s">
        <v>277</v>
      </c>
      <c r="L489" s="4" t="s">
        <v>277</v>
      </c>
      <c r="M489" s="4" t="s">
        <v>277</v>
      </c>
      <c r="N489" s="5"/>
      <c r="O489" s="4">
        <v>0</v>
      </c>
      <c r="P489" s="4"/>
      <c r="Q489" s="4">
        <f>IF(O489=1,IF(H489="TOEIC",VLOOKUP(VALUE(J489),관리용data!J:K,2,1),IF(H489="TOEFL(IBT)",VLOOKUP(VALUE(J489),관리용data!M:N,2,1),IF(H489="NEW TEPS",VLOOKUP(VALUE(J489),관리용data!P:Q,2,1),IF(H489="G-telp(Level 2)",VLOOKUP(VALUE(J489),관리용data!S:T,2,1),IF(H489="toeic speaking test",VLOOKUP(J489,관리용data!V:W,2,0),IF(H489="opic(영어)",VLOOKUP(J489,관리용data!Y:Z,2,0),0)))))),0)</f>
        <v>0</v>
      </c>
    </row>
    <row r="490" spans="1:17" ht="39.950000000000003" customHeight="1" x14ac:dyDescent="0.3">
      <c r="A490" s="4">
        <f t="shared" si="14"/>
        <v>489</v>
      </c>
      <c r="B490" s="4" t="s">
        <v>1427</v>
      </c>
      <c r="C490" s="4" t="s">
        <v>1428</v>
      </c>
      <c r="D490" s="4" t="s">
        <v>265</v>
      </c>
      <c r="E490" s="4" t="s">
        <v>266</v>
      </c>
      <c r="F490" s="4">
        <f t="shared" si="15"/>
        <v>1</v>
      </c>
      <c r="G490" s="4" t="s">
        <v>362</v>
      </c>
      <c r="H490" s="4" t="str">
        <f>VLOOKUP(G490,관리용data!F:G,2,0)</f>
        <v>Toeic Speaking test</v>
      </c>
      <c r="I490" s="4" t="s">
        <v>363</v>
      </c>
      <c r="J490" s="4" t="s">
        <v>363</v>
      </c>
      <c r="K490" s="4" t="s">
        <v>1455</v>
      </c>
      <c r="L490" s="34">
        <v>45717</v>
      </c>
      <c r="M490" s="4" t="s">
        <v>1456</v>
      </c>
      <c r="O490" s="4">
        <v>1</v>
      </c>
      <c r="P490" s="4"/>
      <c r="Q490" s="4">
        <f>IF(O490=1,IF(H490="TOEIC",VLOOKUP(VALUE(J490),관리용data!J:K,2,1),IF(H490="TOEFL(IBT)",VLOOKUP(VALUE(J490),관리용data!M:N,2,1),IF(H490="NEW TEPS",VLOOKUP(VALUE(J490),관리용data!P:Q,2,1),IF(H490="G-telp(Level 2)",VLOOKUP(VALUE(J490),관리용data!S:T,2,1),IF(H490="toeic speaking test",VLOOKUP(J490,관리용data!V:W,2,0),IF(H490="opic(영어)",VLOOKUP(J490,관리용data!Y:Z,2,0),0)))))),0)</f>
        <v>6</v>
      </c>
    </row>
    <row r="491" spans="1:17" ht="39.950000000000003" customHeight="1" x14ac:dyDescent="0.3">
      <c r="A491" s="4">
        <f t="shared" si="14"/>
        <v>490</v>
      </c>
      <c r="B491" s="4" t="s">
        <v>1490</v>
      </c>
      <c r="C491" s="4" t="s">
        <v>1491</v>
      </c>
      <c r="D491" s="4" t="s">
        <v>265</v>
      </c>
      <c r="E491" s="4" t="s">
        <v>266</v>
      </c>
      <c r="F491" s="4">
        <f t="shared" si="15"/>
        <v>1</v>
      </c>
      <c r="G491" s="4" t="s">
        <v>362</v>
      </c>
      <c r="H491" s="4" t="str">
        <f>VLOOKUP(G491,관리용data!F:G,2,0)</f>
        <v>Toeic Speaking test</v>
      </c>
      <c r="I491" s="4" t="s">
        <v>1497</v>
      </c>
      <c r="J491" s="4" t="s">
        <v>1497</v>
      </c>
      <c r="K491" s="4" t="s">
        <v>1498</v>
      </c>
      <c r="L491" s="34">
        <v>45494</v>
      </c>
      <c r="M491" s="4" t="s">
        <v>1499</v>
      </c>
      <c r="O491" s="4">
        <v>1</v>
      </c>
      <c r="P491" s="4"/>
      <c r="Q491" s="4">
        <f>IF(O491=1,IF(H491="TOEIC",VLOOKUP(VALUE(J491),관리용data!J:K,2,1),IF(H491="TOEFL(IBT)",VLOOKUP(VALUE(J491),관리용data!M:N,2,1),IF(H491="NEW TEPS",VLOOKUP(VALUE(J491),관리용data!P:Q,2,1),IF(H491="G-telp(Level 2)",VLOOKUP(VALUE(J491),관리용data!S:T,2,1),IF(H491="toeic speaking test",VLOOKUP(J491,관리용data!V:W,2,0),IF(H491="opic(영어)",VLOOKUP(J491,관리용data!Y:Z,2,0),0)))))),0)</f>
        <v>2</v>
      </c>
    </row>
    <row r="492" spans="1:17" ht="39.950000000000003" customHeight="1" x14ac:dyDescent="0.3">
      <c r="A492" s="4">
        <f t="shared" si="14"/>
        <v>491</v>
      </c>
      <c r="B492" s="4" t="s">
        <v>1504</v>
      </c>
      <c r="C492" s="4" t="s">
        <v>1505</v>
      </c>
      <c r="D492" s="4" t="s">
        <v>265</v>
      </c>
      <c r="E492" s="4" t="s">
        <v>266</v>
      </c>
      <c r="F492" s="4">
        <f t="shared" si="15"/>
        <v>1</v>
      </c>
      <c r="G492" s="4" t="s">
        <v>11697</v>
      </c>
      <c r="H492" s="4" t="str">
        <f>VLOOKUP(G492,관리용data!F:G,2,0)</f>
        <v>기재 어학 없음</v>
      </c>
      <c r="I492" s="4" t="s">
        <v>277</v>
      </c>
      <c r="J492" s="4" t="s">
        <v>277</v>
      </c>
      <c r="K492" s="4" t="s">
        <v>277</v>
      </c>
      <c r="L492" s="4" t="s">
        <v>277</v>
      </c>
      <c r="M492" s="4" t="s">
        <v>277</v>
      </c>
      <c r="N492" s="5"/>
      <c r="O492" s="4">
        <v>0</v>
      </c>
      <c r="P492" s="4"/>
      <c r="Q492" s="4">
        <f>IF(O492=1,IF(H492="TOEIC",VLOOKUP(VALUE(J492),관리용data!J:K,2,1),IF(H492="TOEFL(IBT)",VLOOKUP(VALUE(J492),관리용data!M:N,2,1),IF(H492="NEW TEPS",VLOOKUP(VALUE(J492),관리용data!P:Q,2,1),IF(H492="G-telp(Level 2)",VLOOKUP(VALUE(J492),관리용data!S:T,2,1),IF(H492="toeic speaking test",VLOOKUP(J492,관리용data!V:W,2,0),IF(H492="opic(영어)",VLOOKUP(J492,관리용data!Y:Z,2,0),0)))))),0)</f>
        <v>0</v>
      </c>
    </row>
    <row r="493" spans="1:17" ht="39.950000000000003" customHeight="1" x14ac:dyDescent="0.3">
      <c r="A493" s="4">
        <f t="shared" si="14"/>
        <v>492</v>
      </c>
      <c r="B493" s="4" t="s">
        <v>1532</v>
      </c>
      <c r="C493" s="4" t="s">
        <v>1533</v>
      </c>
      <c r="D493" s="4" t="s">
        <v>265</v>
      </c>
      <c r="E493" s="4" t="s">
        <v>266</v>
      </c>
      <c r="F493" s="4">
        <f t="shared" si="15"/>
        <v>1</v>
      </c>
      <c r="G493" s="4" t="s">
        <v>11697</v>
      </c>
      <c r="H493" s="4" t="str">
        <f>VLOOKUP(G493,관리용data!F:G,2,0)</f>
        <v>기재 어학 없음</v>
      </c>
      <c r="I493" s="4" t="s">
        <v>277</v>
      </c>
      <c r="J493" s="4" t="s">
        <v>277</v>
      </c>
      <c r="K493" s="4" t="s">
        <v>277</v>
      </c>
      <c r="L493" s="4" t="s">
        <v>277</v>
      </c>
      <c r="M493" s="4" t="s">
        <v>277</v>
      </c>
      <c r="N493" s="5"/>
      <c r="O493" s="4">
        <v>0</v>
      </c>
      <c r="P493" s="4"/>
      <c r="Q493" s="4">
        <f>IF(O493=1,IF(H493="TOEIC",VLOOKUP(VALUE(J493),관리용data!J:K,2,1),IF(H493="TOEFL(IBT)",VLOOKUP(VALUE(J493),관리용data!M:N,2,1),IF(H493="NEW TEPS",VLOOKUP(VALUE(J493),관리용data!P:Q,2,1),IF(H493="G-telp(Level 2)",VLOOKUP(VALUE(J493),관리용data!S:T,2,1),IF(H493="toeic speaking test",VLOOKUP(J493,관리용data!V:W,2,0),IF(H493="opic(영어)",VLOOKUP(J493,관리용data!Y:Z,2,0),0)))))),0)</f>
        <v>0</v>
      </c>
    </row>
    <row r="494" spans="1:17" ht="39.950000000000003" customHeight="1" x14ac:dyDescent="0.3">
      <c r="A494" s="4">
        <f t="shared" si="14"/>
        <v>493</v>
      </c>
      <c r="B494" s="4" t="s">
        <v>1642</v>
      </c>
      <c r="C494" s="4" t="s">
        <v>1643</v>
      </c>
      <c r="D494" s="4" t="s">
        <v>265</v>
      </c>
      <c r="E494" s="4" t="s">
        <v>266</v>
      </c>
      <c r="F494" s="4">
        <f t="shared" si="15"/>
        <v>1</v>
      </c>
      <c r="G494" s="4" t="s">
        <v>496</v>
      </c>
      <c r="H494" s="4" t="str">
        <f>VLOOKUP(G494,관리용data!F:G,2,0)</f>
        <v>OPIc(영어)</v>
      </c>
      <c r="I494" s="4" t="s">
        <v>455</v>
      </c>
      <c r="J494" s="4" t="s">
        <v>455</v>
      </c>
      <c r="K494" s="4" t="s">
        <v>1625</v>
      </c>
      <c r="L494" s="34">
        <v>45835</v>
      </c>
      <c r="M494" s="4" t="s">
        <v>1649</v>
      </c>
      <c r="O494" s="4">
        <v>1</v>
      </c>
      <c r="P494" s="4"/>
      <c r="Q494" s="4">
        <f>IF(O494=1,IF(H494="TOEIC",VLOOKUP(VALUE(J494),관리용data!J:K,2,1),IF(H494="TOEFL(IBT)",VLOOKUP(VALUE(J494),관리용data!M:N,2,1),IF(H494="NEW TEPS",VLOOKUP(VALUE(J494),관리용data!P:Q,2,1),IF(H494="G-telp(Level 2)",VLOOKUP(VALUE(J494),관리용data!S:T,2,1),IF(H494="toeic speaking test",VLOOKUP(J494,관리용data!V:W,2,0),IF(H494="opic(영어)",VLOOKUP(J494,관리용data!Y:Z,2,0),0)))))),0)</f>
        <v>10</v>
      </c>
    </row>
    <row r="495" spans="1:17" ht="39.950000000000003" customHeight="1" x14ac:dyDescent="0.3">
      <c r="A495" s="4">
        <f t="shared" si="14"/>
        <v>494</v>
      </c>
      <c r="B495" s="4" t="s">
        <v>1652</v>
      </c>
      <c r="C495" s="4" t="s">
        <v>1244</v>
      </c>
      <c r="D495" s="4" t="s">
        <v>265</v>
      </c>
      <c r="E495" s="4" t="s">
        <v>266</v>
      </c>
      <c r="F495" s="4">
        <f t="shared" si="15"/>
        <v>1</v>
      </c>
      <c r="G495" s="4" t="s">
        <v>331</v>
      </c>
      <c r="H495" s="4" t="str">
        <f>VLOOKUP(G495,관리용data!F:G,2,0)</f>
        <v>G-telp(Level 2)</v>
      </c>
      <c r="I495" s="4" t="s">
        <v>1664</v>
      </c>
      <c r="J495" s="4">
        <v>68</v>
      </c>
      <c r="K495" s="4" t="s">
        <v>1665</v>
      </c>
      <c r="L495" s="34">
        <v>45207</v>
      </c>
      <c r="M495" s="4" t="s">
        <v>1666</v>
      </c>
      <c r="O495" s="4">
        <v>0</v>
      </c>
      <c r="P495" s="4" t="s">
        <v>11699</v>
      </c>
      <c r="Q495" s="4">
        <f>IF(O495=1,IF(H495="TOEIC",VLOOKUP(VALUE(J495),관리용data!J:K,2,1),IF(H495="TOEFL(IBT)",VLOOKUP(VALUE(J495),관리용data!M:N,2,1),IF(H495="NEW TEPS",VLOOKUP(VALUE(J495),관리용data!P:Q,2,1),IF(H495="G-telp(Level 2)",VLOOKUP(VALUE(J495),관리용data!S:T,2,1),IF(H495="toeic speaking test",VLOOKUP(J495,관리용data!V:W,2,0),IF(H495="opic(영어)",VLOOKUP(J495,관리용data!Y:Z,2,0),0)))))),0)</f>
        <v>0</v>
      </c>
    </row>
    <row r="496" spans="1:17" ht="39.950000000000003" customHeight="1" x14ac:dyDescent="0.3">
      <c r="A496" s="4">
        <f t="shared" si="14"/>
        <v>495</v>
      </c>
      <c r="B496" s="4" t="s">
        <v>1672</v>
      </c>
      <c r="C496" s="4" t="s">
        <v>1673</v>
      </c>
      <c r="D496" s="4" t="s">
        <v>265</v>
      </c>
      <c r="E496" s="4" t="s">
        <v>266</v>
      </c>
      <c r="F496" s="4">
        <f t="shared" si="15"/>
        <v>1</v>
      </c>
      <c r="G496" s="4" t="s">
        <v>797</v>
      </c>
      <c r="H496" s="4" t="str">
        <f>VLOOKUP(G496,관리용data!F:G,2,0)</f>
        <v>TOEIC</v>
      </c>
      <c r="I496" s="4" t="s">
        <v>1683</v>
      </c>
      <c r="J496" s="4" t="s">
        <v>1683</v>
      </c>
      <c r="K496" s="4" t="s">
        <v>1684</v>
      </c>
      <c r="L496" s="34">
        <v>44940</v>
      </c>
      <c r="M496" s="4" t="s">
        <v>1685</v>
      </c>
      <c r="O496" s="4">
        <v>1</v>
      </c>
      <c r="P496" s="4"/>
      <c r="Q496" s="4">
        <f>IF(O496=1,IF(H496="TOEIC",VLOOKUP(VALUE(J496),관리용data!J:K,2,1),IF(H496="TOEFL(IBT)",VLOOKUP(VALUE(J496),관리용data!M:N,2,1),IF(H496="NEW TEPS",VLOOKUP(VALUE(J496),관리용data!P:Q,2,1),IF(H496="G-telp(Level 2)",VLOOKUP(VALUE(J496),관리용data!S:T,2,1),IF(H496="toeic speaking test",VLOOKUP(J496,관리용data!V:W,2,0),IF(H496="opic(영어)",VLOOKUP(J496,관리용data!Y:Z,2,0),0)))))),0)</f>
        <v>6</v>
      </c>
    </row>
    <row r="497" spans="1:17" ht="39.950000000000003" customHeight="1" x14ac:dyDescent="0.3">
      <c r="A497" s="4">
        <f t="shared" si="14"/>
        <v>496</v>
      </c>
      <c r="B497" s="4" t="s">
        <v>1696</v>
      </c>
      <c r="C497" s="4" t="s">
        <v>1697</v>
      </c>
      <c r="D497" s="4" t="s">
        <v>265</v>
      </c>
      <c r="E497" s="4" t="s">
        <v>266</v>
      </c>
      <c r="F497" s="4">
        <f t="shared" si="15"/>
        <v>1</v>
      </c>
      <c r="G497" s="4" t="s">
        <v>11697</v>
      </c>
      <c r="H497" s="4" t="str">
        <f>VLOOKUP(G497,관리용data!F:G,2,0)</f>
        <v>기재 어학 없음</v>
      </c>
      <c r="I497" s="4" t="s">
        <v>277</v>
      </c>
      <c r="J497" s="4" t="s">
        <v>277</v>
      </c>
      <c r="K497" s="4" t="s">
        <v>277</v>
      </c>
      <c r="L497" s="4" t="s">
        <v>277</v>
      </c>
      <c r="M497" s="4" t="s">
        <v>277</v>
      </c>
      <c r="N497" s="5"/>
      <c r="O497" s="4">
        <v>0</v>
      </c>
      <c r="P497" s="4"/>
      <c r="Q497" s="4">
        <f>IF(O497=1,IF(H497="TOEIC",VLOOKUP(VALUE(J497),관리용data!J:K,2,1),IF(H497="TOEFL(IBT)",VLOOKUP(VALUE(J497),관리용data!M:N,2,1),IF(H497="NEW TEPS",VLOOKUP(VALUE(J497),관리용data!P:Q,2,1),IF(H497="G-telp(Level 2)",VLOOKUP(VALUE(J497),관리용data!S:T,2,1),IF(H497="toeic speaking test",VLOOKUP(J497,관리용data!V:W,2,0),IF(H497="opic(영어)",VLOOKUP(J497,관리용data!Y:Z,2,0),0)))))),0)</f>
        <v>0</v>
      </c>
    </row>
    <row r="498" spans="1:17" ht="39.950000000000003" customHeight="1" x14ac:dyDescent="0.3">
      <c r="A498" s="4">
        <f t="shared" si="14"/>
        <v>497</v>
      </c>
      <c r="B498" s="4" t="s">
        <v>1734</v>
      </c>
      <c r="C498" s="4" t="s">
        <v>1735</v>
      </c>
      <c r="D498" s="4" t="s">
        <v>265</v>
      </c>
      <c r="E498" s="4" t="s">
        <v>266</v>
      </c>
      <c r="F498" s="4">
        <f t="shared" si="15"/>
        <v>1</v>
      </c>
      <c r="G498" s="4" t="s">
        <v>11697</v>
      </c>
      <c r="H498" s="4" t="str">
        <f>VLOOKUP(G498,관리용data!F:G,2,0)</f>
        <v>기재 어학 없음</v>
      </c>
      <c r="I498" s="4" t="s">
        <v>277</v>
      </c>
      <c r="J498" s="4" t="s">
        <v>277</v>
      </c>
      <c r="K498" s="4" t="s">
        <v>277</v>
      </c>
      <c r="L498" s="4" t="s">
        <v>277</v>
      </c>
      <c r="M498" s="4" t="s">
        <v>277</v>
      </c>
      <c r="N498" s="5"/>
      <c r="O498" s="4">
        <v>0</v>
      </c>
      <c r="P498" s="4"/>
      <c r="Q498" s="4">
        <f>IF(O498=1,IF(H498="TOEIC",VLOOKUP(VALUE(J498),관리용data!J:K,2,1),IF(H498="TOEFL(IBT)",VLOOKUP(VALUE(J498),관리용data!M:N,2,1),IF(H498="NEW TEPS",VLOOKUP(VALUE(J498),관리용data!P:Q,2,1),IF(H498="G-telp(Level 2)",VLOOKUP(VALUE(J498),관리용data!S:T,2,1),IF(H498="toeic speaking test",VLOOKUP(J498,관리용data!V:W,2,0),IF(H498="opic(영어)",VLOOKUP(J498,관리용data!Y:Z,2,0),0)))))),0)</f>
        <v>0</v>
      </c>
    </row>
    <row r="499" spans="1:17" ht="39.950000000000003" customHeight="1" x14ac:dyDescent="0.3">
      <c r="A499" s="4">
        <f t="shared" si="14"/>
        <v>498</v>
      </c>
      <c r="B499" s="4" t="s">
        <v>1800</v>
      </c>
      <c r="C499" s="4" t="s">
        <v>1801</v>
      </c>
      <c r="D499" s="4" t="s">
        <v>265</v>
      </c>
      <c r="E499" s="4" t="s">
        <v>266</v>
      </c>
      <c r="F499" s="4">
        <f t="shared" si="15"/>
        <v>1</v>
      </c>
      <c r="G499" s="4" t="s">
        <v>537</v>
      </c>
      <c r="H499" s="4" t="str">
        <f>VLOOKUP(G499,관리용data!F:G,2,0)</f>
        <v>TOEIC</v>
      </c>
      <c r="I499" s="4" t="s">
        <v>1812</v>
      </c>
      <c r="J499" s="4" t="s">
        <v>1812</v>
      </c>
      <c r="K499" s="4" t="s">
        <v>1813</v>
      </c>
      <c r="L499" s="34">
        <v>45508</v>
      </c>
      <c r="M499" s="4" t="s">
        <v>1814</v>
      </c>
      <c r="O499" s="4">
        <v>1</v>
      </c>
      <c r="P499" s="4"/>
      <c r="Q499" s="4">
        <f>IF(O499=1,IF(H499="TOEIC",VLOOKUP(VALUE(J499),관리용data!J:K,2,1),IF(H499="TOEFL(IBT)",VLOOKUP(VALUE(J499),관리용data!M:N,2,1),IF(H499="NEW TEPS",VLOOKUP(VALUE(J499),관리용data!P:Q,2,1),IF(H499="G-telp(Level 2)",VLOOKUP(VALUE(J499),관리용data!S:T,2,1),IF(H499="toeic speaking test",VLOOKUP(J499,관리용data!V:W,2,0),IF(H499="opic(영어)",VLOOKUP(J499,관리용data!Y:Z,2,0),0)))))),0)</f>
        <v>10</v>
      </c>
    </row>
    <row r="500" spans="1:17" ht="39.950000000000003" customHeight="1" x14ac:dyDescent="0.3">
      <c r="A500" s="4">
        <f t="shared" si="14"/>
        <v>499</v>
      </c>
      <c r="B500" s="4" t="s">
        <v>1833</v>
      </c>
      <c r="C500" s="4" t="s">
        <v>1834</v>
      </c>
      <c r="D500" s="4" t="s">
        <v>265</v>
      </c>
      <c r="E500" s="4" t="s">
        <v>266</v>
      </c>
      <c r="F500" s="4">
        <f t="shared" si="15"/>
        <v>1</v>
      </c>
      <c r="G500" s="4" t="s">
        <v>11697</v>
      </c>
      <c r="H500" s="4" t="str">
        <f>VLOOKUP(G500,관리용data!F:G,2,0)</f>
        <v>기재 어학 없음</v>
      </c>
      <c r="I500" s="4" t="s">
        <v>277</v>
      </c>
      <c r="J500" s="4" t="s">
        <v>277</v>
      </c>
      <c r="K500" s="4" t="s">
        <v>277</v>
      </c>
      <c r="L500" s="4" t="s">
        <v>277</v>
      </c>
      <c r="M500" s="4" t="s">
        <v>277</v>
      </c>
      <c r="N500" s="5"/>
      <c r="O500" s="4">
        <v>0</v>
      </c>
      <c r="P500" s="4"/>
      <c r="Q500" s="4">
        <f>IF(O500=1,IF(H500="TOEIC",VLOOKUP(VALUE(J500),관리용data!J:K,2,1),IF(H500="TOEFL(IBT)",VLOOKUP(VALUE(J500),관리용data!M:N,2,1),IF(H500="NEW TEPS",VLOOKUP(VALUE(J500),관리용data!P:Q,2,1),IF(H500="G-telp(Level 2)",VLOOKUP(VALUE(J500),관리용data!S:T,2,1),IF(H500="toeic speaking test",VLOOKUP(J500,관리용data!V:W,2,0),IF(H500="opic(영어)",VLOOKUP(J500,관리용data!Y:Z,2,0),0)))))),0)</f>
        <v>0</v>
      </c>
    </row>
    <row r="501" spans="1:17" ht="39.950000000000003" customHeight="1" x14ac:dyDescent="0.3">
      <c r="A501" s="4">
        <f t="shared" si="14"/>
        <v>500</v>
      </c>
      <c r="B501" s="4" t="s">
        <v>1861</v>
      </c>
      <c r="C501" s="4" t="s">
        <v>1862</v>
      </c>
      <c r="D501" s="4" t="s">
        <v>265</v>
      </c>
      <c r="E501" s="4" t="s">
        <v>266</v>
      </c>
      <c r="F501" s="4">
        <f t="shared" si="15"/>
        <v>1</v>
      </c>
      <c r="G501" s="4" t="s">
        <v>537</v>
      </c>
      <c r="H501" s="4" t="str">
        <f>VLOOKUP(G501,관리용data!F:G,2,0)</f>
        <v>TOEIC</v>
      </c>
      <c r="I501" s="4" t="s">
        <v>1885</v>
      </c>
      <c r="J501" s="4" t="s">
        <v>1885</v>
      </c>
      <c r="K501" s="4" t="s">
        <v>709</v>
      </c>
      <c r="L501" s="34">
        <v>45683</v>
      </c>
      <c r="M501" s="4" t="s">
        <v>1886</v>
      </c>
      <c r="O501" s="4">
        <v>1</v>
      </c>
      <c r="P501" s="4"/>
      <c r="Q501" s="4">
        <f>IF(O501=1,IF(H501="TOEIC",VLOOKUP(VALUE(J501),관리용data!J:K,2,1),IF(H501="TOEFL(IBT)",VLOOKUP(VALUE(J501),관리용data!M:N,2,1),IF(H501="NEW TEPS",VLOOKUP(VALUE(J501),관리용data!P:Q,2,1),IF(H501="G-telp(Level 2)",VLOOKUP(VALUE(J501),관리용data!S:T,2,1),IF(H501="toeic speaking test",VLOOKUP(J501,관리용data!V:W,2,0),IF(H501="opic(영어)",VLOOKUP(J501,관리용data!Y:Z,2,0),0)))))),0)</f>
        <v>6</v>
      </c>
    </row>
    <row r="502" spans="1:17" ht="39.950000000000003" customHeight="1" x14ac:dyDescent="0.3">
      <c r="A502" s="4">
        <f t="shared" si="14"/>
        <v>501</v>
      </c>
      <c r="B502" s="4" t="s">
        <v>1892</v>
      </c>
      <c r="C502" s="4" t="s">
        <v>1893</v>
      </c>
      <c r="D502" s="4" t="s">
        <v>265</v>
      </c>
      <c r="E502" s="4" t="s">
        <v>266</v>
      </c>
      <c r="F502" s="4">
        <f t="shared" si="15"/>
        <v>1</v>
      </c>
      <c r="G502" s="4" t="s">
        <v>362</v>
      </c>
      <c r="H502" s="4" t="str">
        <f>VLOOKUP(G502,관리용data!F:G,2,0)</f>
        <v>Toeic Speaking test</v>
      </c>
      <c r="I502" s="4" t="s">
        <v>455</v>
      </c>
      <c r="J502" s="4" t="s">
        <v>455</v>
      </c>
      <c r="K502" s="4" t="s">
        <v>752</v>
      </c>
      <c r="L502" s="34">
        <v>45864</v>
      </c>
      <c r="M502" s="4" t="s">
        <v>1909</v>
      </c>
      <c r="O502" s="4">
        <v>1</v>
      </c>
      <c r="P502" s="4"/>
      <c r="Q502" s="4">
        <f>IF(O502=1,IF(H502="TOEIC",VLOOKUP(VALUE(J502),관리용data!J:K,2,1),IF(H502="TOEFL(IBT)",VLOOKUP(VALUE(J502),관리용data!M:N,2,1),IF(H502="NEW TEPS",VLOOKUP(VALUE(J502),관리용data!P:Q,2,1),IF(H502="G-telp(Level 2)",VLOOKUP(VALUE(J502),관리용data!S:T,2,1),IF(H502="toeic speaking test",VLOOKUP(J502,관리용data!V:W,2,0),IF(H502="opic(영어)",VLOOKUP(J502,관리용data!Y:Z,2,0),0)))))),0)</f>
        <v>6</v>
      </c>
    </row>
    <row r="503" spans="1:17" ht="39.950000000000003" customHeight="1" x14ac:dyDescent="0.3">
      <c r="A503" s="4">
        <f t="shared" si="14"/>
        <v>502</v>
      </c>
      <c r="B503" s="4" t="s">
        <v>1913</v>
      </c>
      <c r="C503" s="4" t="s">
        <v>1914</v>
      </c>
      <c r="D503" s="4" t="s">
        <v>265</v>
      </c>
      <c r="E503" s="4" t="s">
        <v>266</v>
      </c>
      <c r="F503" s="4">
        <f t="shared" si="15"/>
        <v>1</v>
      </c>
      <c r="G503" s="4" t="s">
        <v>362</v>
      </c>
      <c r="H503" s="4" t="str">
        <f>VLOOKUP(G503,관리용data!F:G,2,0)</f>
        <v>Toeic Speaking test</v>
      </c>
      <c r="I503" s="4" t="s">
        <v>455</v>
      </c>
      <c r="J503" s="4" t="s">
        <v>455</v>
      </c>
      <c r="K503" s="4" t="s">
        <v>1932</v>
      </c>
      <c r="L503" s="34">
        <v>45375</v>
      </c>
      <c r="M503" s="4" t="s">
        <v>1933</v>
      </c>
      <c r="O503" s="4">
        <v>1</v>
      </c>
      <c r="P503" s="4"/>
      <c r="Q503" s="4">
        <f>IF(O503=1,IF(H503="TOEIC",VLOOKUP(VALUE(J503),관리용data!J:K,2,1),IF(H503="TOEFL(IBT)",VLOOKUP(VALUE(J503),관리용data!M:N,2,1),IF(H503="NEW TEPS",VLOOKUP(VALUE(J503),관리용data!P:Q,2,1),IF(H503="G-telp(Level 2)",VLOOKUP(VALUE(J503),관리용data!S:T,2,1),IF(H503="toeic speaking test",VLOOKUP(J503,관리용data!V:W,2,0),IF(H503="opic(영어)",VLOOKUP(J503,관리용data!Y:Z,2,0),0)))))),0)</f>
        <v>6</v>
      </c>
    </row>
    <row r="504" spans="1:17" ht="39.950000000000003" customHeight="1" x14ac:dyDescent="0.3">
      <c r="A504" s="4">
        <f t="shared" si="14"/>
        <v>503</v>
      </c>
      <c r="B504" s="4" t="s">
        <v>1957</v>
      </c>
      <c r="C504" s="4" t="s">
        <v>1958</v>
      </c>
      <c r="D504" s="4" t="s">
        <v>265</v>
      </c>
      <c r="E504" s="4" t="s">
        <v>266</v>
      </c>
      <c r="F504" s="4">
        <f t="shared" si="15"/>
        <v>1</v>
      </c>
      <c r="G504" s="4" t="s">
        <v>537</v>
      </c>
      <c r="H504" s="4" t="str">
        <f>VLOOKUP(G504,관리용data!F:G,2,0)</f>
        <v>TOEIC</v>
      </c>
      <c r="I504" s="4" t="s">
        <v>1968</v>
      </c>
      <c r="J504" s="4" t="s">
        <v>1968</v>
      </c>
      <c r="K504" s="4" t="s">
        <v>759</v>
      </c>
      <c r="L504" s="34">
        <v>45620</v>
      </c>
      <c r="M504" s="4" t="s">
        <v>1969</v>
      </c>
      <c r="O504" s="4">
        <v>1</v>
      </c>
      <c r="P504" s="4"/>
      <c r="Q504" s="4">
        <f>IF(O504=1,IF(H504="TOEIC",VLOOKUP(VALUE(J504),관리용data!J:K,2,1),IF(H504="TOEFL(IBT)",VLOOKUP(VALUE(J504),관리용data!M:N,2,1),IF(H504="NEW TEPS",VLOOKUP(VALUE(J504),관리용data!P:Q,2,1),IF(H504="G-telp(Level 2)",VLOOKUP(VALUE(J504),관리용data!S:T,2,1),IF(H504="toeic speaking test",VLOOKUP(J504,관리용data!V:W,2,0),IF(H504="opic(영어)",VLOOKUP(J504,관리용data!Y:Z,2,0),0)))))),0)</f>
        <v>8</v>
      </c>
    </row>
    <row r="505" spans="1:17" ht="39.950000000000003" customHeight="1" x14ac:dyDescent="0.3">
      <c r="A505" s="4">
        <f t="shared" si="14"/>
        <v>504</v>
      </c>
      <c r="B505" s="4" t="s">
        <v>1976</v>
      </c>
      <c r="C505" s="4" t="s">
        <v>1977</v>
      </c>
      <c r="D505" s="4" t="s">
        <v>265</v>
      </c>
      <c r="E505" s="4" t="s">
        <v>266</v>
      </c>
      <c r="F505" s="4">
        <f t="shared" si="15"/>
        <v>1</v>
      </c>
      <c r="G505" s="4" t="s">
        <v>537</v>
      </c>
      <c r="H505" s="4" t="str">
        <f>VLOOKUP(G505,관리용data!F:G,2,0)</f>
        <v>TOEIC</v>
      </c>
      <c r="I505" s="4" t="s">
        <v>1264</v>
      </c>
      <c r="J505" s="4" t="s">
        <v>1264</v>
      </c>
      <c r="K505" s="4" t="s">
        <v>1236</v>
      </c>
      <c r="L505" s="34">
        <v>45347</v>
      </c>
      <c r="M505" s="4" t="s">
        <v>1985</v>
      </c>
      <c r="O505" s="4">
        <v>1</v>
      </c>
      <c r="P505" s="4"/>
      <c r="Q505" s="4">
        <f>IF(O505=1,IF(H505="TOEIC",VLOOKUP(VALUE(J505),관리용data!J:K,2,1),IF(H505="TOEFL(IBT)",VLOOKUP(VALUE(J505),관리용data!M:N,2,1),IF(H505="NEW TEPS",VLOOKUP(VALUE(J505),관리용data!P:Q,2,1),IF(H505="G-telp(Level 2)",VLOOKUP(VALUE(J505),관리용data!S:T,2,1),IF(H505="toeic speaking test",VLOOKUP(J505,관리용data!V:W,2,0),IF(H505="opic(영어)",VLOOKUP(J505,관리용data!Y:Z,2,0),0)))))),0)</f>
        <v>8</v>
      </c>
    </row>
    <row r="506" spans="1:17" ht="39.950000000000003" customHeight="1" x14ac:dyDescent="0.3">
      <c r="A506" s="4">
        <f t="shared" si="14"/>
        <v>505</v>
      </c>
      <c r="B506" s="4" t="s">
        <v>2028</v>
      </c>
      <c r="C506" s="4" t="s">
        <v>2029</v>
      </c>
      <c r="D506" s="4" t="s">
        <v>265</v>
      </c>
      <c r="E506" s="4" t="s">
        <v>266</v>
      </c>
      <c r="F506" s="4">
        <f t="shared" si="15"/>
        <v>1</v>
      </c>
      <c r="G506" s="4" t="s">
        <v>496</v>
      </c>
      <c r="H506" s="4" t="str">
        <f>VLOOKUP(G506,관리용data!F:G,2,0)</f>
        <v>OPIc(영어)</v>
      </c>
      <c r="I506" s="4" t="s">
        <v>455</v>
      </c>
      <c r="J506" s="4" t="s">
        <v>455</v>
      </c>
      <c r="K506" s="4" t="s">
        <v>2036</v>
      </c>
      <c r="L506" s="34">
        <v>45363</v>
      </c>
      <c r="M506" s="4" t="s">
        <v>2037</v>
      </c>
      <c r="O506" s="4">
        <v>1</v>
      </c>
      <c r="P506" s="4"/>
      <c r="Q506" s="4">
        <f>IF(O506=1,IF(H506="TOEIC",VLOOKUP(VALUE(J506),관리용data!J:K,2,1),IF(H506="TOEFL(IBT)",VLOOKUP(VALUE(J506),관리용data!M:N,2,1),IF(H506="NEW TEPS",VLOOKUP(VALUE(J506),관리용data!P:Q,2,1),IF(H506="G-telp(Level 2)",VLOOKUP(VALUE(J506),관리용data!S:T,2,1),IF(H506="toeic speaking test",VLOOKUP(J506,관리용data!V:W,2,0),IF(H506="opic(영어)",VLOOKUP(J506,관리용data!Y:Z,2,0),0)))))),0)</f>
        <v>10</v>
      </c>
    </row>
    <row r="507" spans="1:17" ht="39.950000000000003" customHeight="1" x14ac:dyDescent="0.3">
      <c r="A507" s="4">
        <f t="shared" si="14"/>
        <v>506</v>
      </c>
      <c r="B507" s="4" t="s">
        <v>2081</v>
      </c>
      <c r="C507" s="4" t="s">
        <v>2082</v>
      </c>
      <c r="D507" s="4" t="s">
        <v>265</v>
      </c>
      <c r="E507" s="4" t="s">
        <v>266</v>
      </c>
      <c r="F507" s="4">
        <f t="shared" si="15"/>
        <v>1</v>
      </c>
      <c r="G507" s="4" t="s">
        <v>537</v>
      </c>
      <c r="H507" s="4" t="str">
        <f>VLOOKUP(G507,관리용data!F:G,2,0)</f>
        <v>TOEIC</v>
      </c>
      <c r="I507" s="4" t="s">
        <v>2106</v>
      </c>
      <c r="J507" s="4" t="s">
        <v>2106</v>
      </c>
      <c r="K507" s="4" t="s">
        <v>1966</v>
      </c>
      <c r="L507" s="34">
        <v>45382</v>
      </c>
      <c r="M507" s="4" t="s">
        <v>2107</v>
      </c>
      <c r="O507" s="4">
        <v>1</v>
      </c>
      <c r="P507" s="4"/>
      <c r="Q507" s="4">
        <f>IF(O507=1,IF(H507="TOEIC",VLOOKUP(VALUE(J507),관리용data!J:K,2,1),IF(H507="TOEFL(IBT)",VLOOKUP(VALUE(J507),관리용data!M:N,2,1),IF(H507="NEW TEPS",VLOOKUP(VALUE(J507),관리용data!P:Q,2,1),IF(H507="G-telp(Level 2)",VLOOKUP(VALUE(J507),관리용data!S:T,2,1),IF(H507="toeic speaking test",VLOOKUP(J507,관리용data!V:W,2,0),IF(H507="opic(영어)",VLOOKUP(J507,관리용data!Y:Z,2,0),0)))))),0)</f>
        <v>10</v>
      </c>
    </row>
    <row r="508" spans="1:17" ht="39.950000000000003" customHeight="1" x14ac:dyDescent="0.3">
      <c r="A508" s="4">
        <f t="shared" si="14"/>
        <v>507</v>
      </c>
      <c r="B508" s="4" t="s">
        <v>2125</v>
      </c>
      <c r="C508" s="4" t="s">
        <v>2126</v>
      </c>
      <c r="D508" s="4" t="s">
        <v>265</v>
      </c>
      <c r="E508" s="4" t="s">
        <v>266</v>
      </c>
      <c r="F508" s="4">
        <f t="shared" si="15"/>
        <v>1</v>
      </c>
      <c r="G508" s="4" t="s">
        <v>496</v>
      </c>
      <c r="H508" s="4" t="str">
        <f>VLOOKUP(G508,관리용data!F:G,2,0)</f>
        <v>OPIc(영어)</v>
      </c>
      <c r="I508" s="4" t="s">
        <v>1497</v>
      </c>
      <c r="J508" s="4" t="s">
        <v>1497</v>
      </c>
      <c r="K508" s="4" t="s">
        <v>1600</v>
      </c>
      <c r="L508" s="34">
        <v>45725</v>
      </c>
      <c r="M508" s="4" t="s">
        <v>2133</v>
      </c>
      <c r="O508" s="4">
        <v>1</v>
      </c>
      <c r="P508" s="4"/>
      <c r="Q508" s="4">
        <f>IF(O508=1,IF(H508="TOEIC",VLOOKUP(VALUE(J508),관리용data!J:K,2,1),IF(H508="TOEFL(IBT)",VLOOKUP(VALUE(J508),관리용data!M:N,2,1),IF(H508="NEW TEPS",VLOOKUP(VALUE(J508),관리용data!P:Q,2,1),IF(H508="G-telp(Level 2)",VLOOKUP(VALUE(J508),관리용data!S:T,2,1),IF(H508="toeic speaking test",VLOOKUP(J508,관리용data!V:W,2,0),IF(H508="opic(영어)",VLOOKUP(J508,관리용data!Y:Z,2,0),0)))))),0)</f>
        <v>6</v>
      </c>
    </row>
    <row r="509" spans="1:17" ht="39.950000000000003" customHeight="1" x14ac:dyDescent="0.3">
      <c r="A509" s="4">
        <f t="shared" si="14"/>
        <v>508</v>
      </c>
      <c r="B509" s="4" t="s">
        <v>2240</v>
      </c>
      <c r="C509" s="4" t="s">
        <v>2241</v>
      </c>
      <c r="D509" s="4" t="s">
        <v>265</v>
      </c>
      <c r="E509" s="4" t="s">
        <v>266</v>
      </c>
      <c r="F509" s="4">
        <f t="shared" si="15"/>
        <v>1</v>
      </c>
      <c r="G509" s="4" t="s">
        <v>2248</v>
      </c>
      <c r="H509" s="4" t="str">
        <f>VLOOKUP(G509,관리용data!F:G,2,0)</f>
        <v>NEW TEPS</v>
      </c>
      <c r="I509" s="4" t="s">
        <v>2249</v>
      </c>
      <c r="J509" s="4" t="s">
        <v>2249</v>
      </c>
      <c r="K509" s="4" t="s">
        <v>2250</v>
      </c>
      <c r="L509" s="34">
        <v>45697</v>
      </c>
      <c r="M509" s="4" t="s">
        <v>2251</v>
      </c>
      <c r="O509" s="4">
        <v>1</v>
      </c>
      <c r="P509" s="4"/>
      <c r="Q509" s="4">
        <f>IF(O509=1,IF(H509="TOEIC",VLOOKUP(VALUE(J509),관리용data!J:K,2,1),IF(H509="TOEFL(IBT)",VLOOKUP(VALUE(J509),관리용data!M:N,2,1),IF(H509="NEW TEPS",VLOOKUP(VALUE(J509),관리용data!P:Q,2,1),IF(H509="G-telp(Level 2)",VLOOKUP(VALUE(J509),관리용data!S:T,2,1),IF(H509="toeic speaking test",VLOOKUP(J509,관리용data!V:W,2,0),IF(H509="opic(영어)",VLOOKUP(J509,관리용data!Y:Z,2,0),0)))))),0)</f>
        <v>10</v>
      </c>
    </row>
    <row r="510" spans="1:17" ht="39.950000000000003" customHeight="1" x14ac:dyDescent="0.3">
      <c r="A510" s="4">
        <f t="shared" si="14"/>
        <v>509</v>
      </c>
      <c r="B510" s="4" t="s">
        <v>2288</v>
      </c>
      <c r="C510" s="4" t="s">
        <v>2289</v>
      </c>
      <c r="D510" s="4" t="s">
        <v>265</v>
      </c>
      <c r="E510" s="4" t="s">
        <v>266</v>
      </c>
      <c r="F510" s="4">
        <f t="shared" si="15"/>
        <v>1</v>
      </c>
      <c r="G510" s="4" t="s">
        <v>286</v>
      </c>
      <c r="H510" s="4" t="str">
        <f>VLOOKUP(G510,관리용data!F:G,2,0)</f>
        <v>Toeic Speaking test</v>
      </c>
      <c r="I510" s="4" t="s">
        <v>2296</v>
      </c>
      <c r="J510" s="4" t="s">
        <v>2296</v>
      </c>
      <c r="K510" s="4" t="s">
        <v>2297</v>
      </c>
      <c r="L510" s="34">
        <v>44556</v>
      </c>
      <c r="M510" s="4" t="s">
        <v>2298</v>
      </c>
      <c r="O510" s="4">
        <v>1</v>
      </c>
      <c r="P510" s="4"/>
      <c r="Q510" s="4">
        <f>IF(O510=1,IF(H510="TOEIC",VLOOKUP(VALUE(J510),관리용data!J:K,2,1),IF(H510="TOEFL(IBT)",VLOOKUP(VALUE(J510),관리용data!M:N,2,1),IF(H510="NEW TEPS",VLOOKUP(VALUE(J510),관리용data!P:Q,2,1),IF(H510="G-telp(Level 2)",VLOOKUP(VALUE(J510),관리용data!S:T,2,1),IF(H510="toeic speaking test",VLOOKUP(J510,관리용data!V:W,2,0),IF(H510="opic(영어)",VLOOKUP(J510,관리용data!Y:Z,2,0),0)))))),0)</f>
        <v>2</v>
      </c>
    </row>
    <row r="511" spans="1:17" ht="39.950000000000003" customHeight="1" x14ac:dyDescent="0.3">
      <c r="A511" s="4">
        <f t="shared" si="14"/>
        <v>510</v>
      </c>
      <c r="B511" s="4" t="s">
        <v>2340</v>
      </c>
      <c r="C511" s="4" t="s">
        <v>2341</v>
      </c>
      <c r="D511" s="4" t="s">
        <v>265</v>
      </c>
      <c r="E511" s="4" t="s">
        <v>266</v>
      </c>
      <c r="F511" s="4">
        <f t="shared" si="15"/>
        <v>1</v>
      </c>
      <c r="G511" s="4" t="s">
        <v>537</v>
      </c>
      <c r="H511" s="4" t="str">
        <f>VLOOKUP(G511,관리용data!F:G,2,0)</f>
        <v>TOEIC</v>
      </c>
      <c r="I511" s="4" t="s">
        <v>2348</v>
      </c>
      <c r="J511" s="4" t="s">
        <v>2348</v>
      </c>
      <c r="K511" s="4" t="s">
        <v>2349</v>
      </c>
      <c r="L511" s="34">
        <v>45529</v>
      </c>
      <c r="M511" s="4" t="s">
        <v>2350</v>
      </c>
      <c r="O511" s="4">
        <v>1</v>
      </c>
      <c r="P511" s="4"/>
      <c r="Q511" s="4">
        <f>IF(O511=1,IF(H511="TOEIC",VLOOKUP(VALUE(J511),관리용data!J:K,2,1),IF(H511="TOEFL(IBT)",VLOOKUP(VALUE(J511),관리용data!M:N,2,1),IF(H511="NEW TEPS",VLOOKUP(VALUE(J511),관리용data!P:Q,2,1),IF(H511="G-telp(Level 2)",VLOOKUP(VALUE(J511),관리용data!S:T,2,1),IF(H511="toeic speaking test",VLOOKUP(J511,관리용data!V:W,2,0),IF(H511="opic(영어)",VLOOKUP(J511,관리용data!Y:Z,2,0),0)))))),0)</f>
        <v>4</v>
      </c>
    </row>
    <row r="512" spans="1:17" ht="39.950000000000003" customHeight="1" x14ac:dyDescent="0.3">
      <c r="A512" s="4">
        <f t="shared" si="14"/>
        <v>511</v>
      </c>
      <c r="B512" s="4" t="s">
        <v>2360</v>
      </c>
      <c r="C512" s="4" t="s">
        <v>2361</v>
      </c>
      <c r="D512" s="4" t="s">
        <v>265</v>
      </c>
      <c r="E512" s="4" t="s">
        <v>266</v>
      </c>
      <c r="F512" s="4">
        <f t="shared" si="15"/>
        <v>1</v>
      </c>
      <c r="G512" s="4" t="s">
        <v>362</v>
      </c>
      <c r="H512" s="4" t="str">
        <f>VLOOKUP(G512,관리용data!F:G,2,0)</f>
        <v>Toeic Speaking test</v>
      </c>
      <c r="I512" s="4" t="s">
        <v>363</v>
      </c>
      <c r="J512" s="4" t="s">
        <v>363</v>
      </c>
      <c r="K512" s="4" t="s">
        <v>2366</v>
      </c>
      <c r="L512" s="34">
        <v>45742</v>
      </c>
      <c r="M512" s="4" t="s">
        <v>2367</v>
      </c>
      <c r="O512" s="4">
        <v>1</v>
      </c>
      <c r="P512" s="4"/>
      <c r="Q512" s="4">
        <f>IF(O512=1,IF(H512="TOEIC",VLOOKUP(VALUE(J512),관리용data!J:K,2,1),IF(H512="TOEFL(IBT)",VLOOKUP(VALUE(J512),관리용data!M:N,2,1),IF(H512="NEW TEPS",VLOOKUP(VALUE(J512),관리용data!P:Q,2,1),IF(H512="G-telp(Level 2)",VLOOKUP(VALUE(J512),관리용data!S:T,2,1),IF(H512="toeic speaking test",VLOOKUP(J512,관리용data!V:W,2,0),IF(H512="opic(영어)",VLOOKUP(J512,관리용data!Y:Z,2,0),0)))))),0)</f>
        <v>6</v>
      </c>
    </row>
    <row r="513" spans="1:17" ht="39.950000000000003" customHeight="1" x14ac:dyDescent="0.3">
      <c r="A513" s="4">
        <f t="shared" si="14"/>
        <v>512</v>
      </c>
      <c r="B513" s="4" t="s">
        <v>2372</v>
      </c>
      <c r="C513" s="4" t="s">
        <v>2373</v>
      </c>
      <c r="D513" s="4" t="s">
        <v>265</v>
      </c>
      <c r="E513" s="4" t="s">
        <v>266</v>
      </c>
      <c r="F513" s="4">
        <f t="shared" si="15"/>
        <v>1</v>
      </c>
      <c r="G513" s="4" t="s">
        <v>362</v>
      </c>
      <c r="H513" s="4" t="str">
        <f>VLOOKUP(G513,관리용data!F:G,2,0)</f>
        <v>Toeic Speaking test</v>
      </c>
      <c r="I513" s="4" t="s">
        <v>455</v>
      </c>
      <c r="J513" s="4" t="s">
        <v>455</v>
      </c>
      <c r="K513" s="4" t="s">
        <v>2380</v>
      </c>
      <c r="L513" s="34">
        <v>45402</v>
      </c>
      <c r="M513" s="4" t="s">
        <v>2381</v>
      </c>
      <c r="O513" s="4">
        <v>1</v>
      </c>
      <c r="P513" s="4"/>
      <c r="Q513" s="4">
        <f>IF(O513=1,IF(H513="TOEIC",VLOOKUP(VALUE(J513),관리용data!J:K,2,1),IF(H513="TOEFL(IBT)",VLOOKUP(VALUE(J513),관리용data!M:N,2,1),IF(H513="NEW TEPS",VLOOKUP(VALUE(J513),관리용data!P:Q,2,1),IF(H513="G-telp(Level 2)",VLOOKUP(VALUE(J513),관리용data!S:T,2,1),IF(H513="toeic speaking test",VLOOKUP(J513,관리용data!V:W,2,0),IF(H513="opic(영어)",VLOOKUP(J513,관리용data!Y:Z,2,0),0)))))),0)</f>
        <v>6</v>
      </c>
    </row>
    <row r="514" spans="1:17" ht="39.950000000000003" customHeight="1" x14ac:dyDescent="0.3">
      <c r="A514" s="4">
        <f t="shared" si="14"/>
        <v>513</v>
      </c>
      <c r="B514" s="4" t="s">
        <v>2411</v>
      </c>
      <c r="C514" s="4" t="s">
        <v>2412</v>
      </c>
      <c r="D514" s="4" t="s">
        <v>265</v>
      </c>
      <c r="E514" s="4" t="s">
        <v>266</v>
      </c>
      <c r="F514" s="4">
        <f t="shared" si="15"/>
        <v>1</v>
      </c>
      <c r="G514" s="4" t="s">
        <v>2418</v>
      </c>
      <c r="H514" s="4" t="str">
        <f>VLOOKUP(G514,관리용data!F:G,2,0)</f>
        <v>G-telp(Level 2)</v>
      </c>
      <c r="I514" s="4" t="s">
        <v>2419</v>
      </c>
      <c r="J514" s="4">
        <v>77</v>
      </c>
      <c r="K514" s="4" t="s">
        <v>2420</v>
      </c>
      <c r="L514" s="34">
        <v>45613</v>
      </c>
      <c r="M514" s="4" t="s">
        <v>2421</v>
      </c>
      <c r="O514" s="4">
        <v>1</v>
      </c>
      <c r="P514" s="4"/>
      <c r="Q514" s="4">
        <f>IF(O514=1,IF(H514="TOEIC",VLOOKUP(VALUE(J514),관리용data!J:K,2,1),IF(H514="TOEFL(IBT)",VLOOKUP(VALUE(J514),관리용data!M:N,2,1),IF(H514="NEW TEPS",VLOOKUP(VALUE(J514),관리용data!P:Q,2,1),IF(H514="G-telp(Level 2)",VLOOKUP(VALUE(J514),관리용data!S:T,2,1),IF(H514="toeic speaking test",VLOOKUP(J514,관리용data!V:W,2,0),IF(H514="opic(영어)",VLOOKUP(J514,관리용data!Y:Z,2,0),0)))))),0)</f>
        <v>8</v>
      </c>
    </row>
    <row r="515" spans="1:17" ht="39.950000000000003" customHeight="1" x14ac:dyDescent="0.3">
      <c r="A515" s="4">
        <f t="shared" ref="A515:A578" si="16">IF(B515=B514,A514,SUM(A514,1))</f>
        <v>514</v>
      </c>
      <c r="B515" s="4" t="s">
        <v>2452</v>
      </c>
      <c r="C515" s="4" t="s">
        <v>2453</v>
      </c>
      <c r="D515" s="4" t="s">
        <v>265</v>
      </c>
      <c r="E515" s="4" t="s">
        <v>266</v>
      </c>
      <c r="F515" s="4">
        <f t="shared" ref="F515:F578" si="17">IF(B515=B514,SUM(F514,1),1)</f>
        <v>1</v>
      </c>
      <c r="G515" s="4" t="s">
        <v>797</v>
      </c>
      <c r="H515" s="4" t="str">
        <f>VLOOKUP(G515,관리용data!F:G,2,0)</f>
        <v>TOEIC</v>
      </c>
      <c r="I515" s="4" t="s">
        <v>538</v>
      </c>
      <c r="J515" s="4" t="s">
        <v>538</v>
      </c>
      <c r="K515" s="4" t="s">
        <v>2460</v>
      </c>
      <c r="L515" s="34">
        <v>44234</v>
      </c>
      <c r="M515" s="4" t="s">
        <v>2461</v>
      </c>
      <c r="O515" s="4">
        <v>1</v>
      </c>
      <c r="P515" s="4"/>
      <c r="Q515" s="4">
        <f>IF(O515=1,IF(H515="TOEIC",VLOOKUP(VALUE(J515),관리용data!J:K,2,1),IF(H515="TOEFL(IBT)",VLOOKUP(VALUE(J515),관리용data!M:N,2,1),IF(H515="NEW TEPS",VLOOKUP(VALUE(J515),관리용data!P:Q,2,1),IF(H515="G-telp(Level 2)",VLOOKUP(VALUE(J515),관리용data!S:T,2,1),IF(H515="toeic speaking test",VLOOKUP(J515,관리용data!V:W,2,0),IF(H515="opic(영어)",VLOOKUP(J515,관리용data!Y:Z,2,0),0)))))),0)</f>
        <v>10</v>
      </c>
    </row>
    <row r="516" spans="1:17" ht="39.950000000000003" customHeight="1" x14ac:dyDescent="0.3">
      <c r="A516" s="4">
        <f t="shared" si="16"/>
        <v>515</v>
      </c>
      <c r="B516" s="4" t="s">
        <v>2481</v>
      </c>
      <c r="C516" s="4" t="s">
        <v>2482</v>
      </c>
      <c r="D516" s="4" t="s">
        <v>265</v>
      </c>
      <c r="E516" s="4" t="s">
        <v>266</v>
      </c>
      <c r="F516" s="4">
        <f t="shared" si="17"/>
        <v>1</v>
      </c>
      <c r="G516" s="4" t="s">
        <v>537</v>
      </c>
      <c r="H516" s="4" t="str">
        <f>VLOOKUP(G516,관리용data!F:G,2,0)</f>
        <v>TOEIC</v>
      </c>
      <c r="I516" s="4" t="s">
        <v>1794</v>
      </c>
      <c r="J516" s="4" t="s">
        <v>1794</v>
      </c>
      <c r="K516" s="4" t="s">
        <v>1795</v>
      </c>
      <c r="L516" s="34">
        <v>45711</v>
      </c>
      <c r="M516" s="4" t="s">
        <v>2487</v>
      </c>
      <c r="O516" s="4">
        <v>1</v>
      </c>
      <c r="P516" s="4"/>
      <c r="Q516" s="4">
        <f>IF(O516=1,IF(H516="TOEIC",VLOOKUP(VALUE(J516),관리용data!J:K,2,1),IF(H516="TOEFL(IBT)",VLOOKUP(VALUE(J516),관리용data!M:N,2,1),IF(H516="NEW TEPS",VLOOKUP(VALUE(J516),관리용data!P:Q,2,1),IF(H516="G-telp(Level 2)",VLOOKUP(VALUE(J516),관리용data!S:T,2,1),IF(H516="toeic speaking test",VLOOKUP(J516,관리용data!V:W,2,0),IF(H516="opic(영어)",VLOOKUP(J516,관리용data!Y:Z,2,0),0)))))),0)</f>
        <v>10</v>
      </c>
    </row>
    <row r="517" spans="1:17" ht="39.950000000000003" customHeight="1" x14ac:dyDescent="0.3">
      <c r="A517" s="4">
        <f t="shared" si="16"/>
        <v>516</v>
      </c>
      <c r="B517" s="4" t="s">
        <v>2526</v>
      </c>
      <c r="C517" s="4" t="s">
        <v>2527</v>
      </c>
      <c r="D517" s="4" t="s">
        <v>265</v>
      </c>
      <c r="E517" s="4" t="s">
        <v>266</v>
      </c>
      <c r="F517" s="4">
        <f t="shared" si="17"/>
        <v>1</v>
      </c>
      <c r="G517" s="4" t="s">
        <v>496</v>
      </c>
      <c r="H517" s="4" t="str">
        <f>VLOOKUP(G517,관리용data!F:G,2,0)</f>
        <v>OPIc(영어)</v>
      </c>
      <c r="I517" s="4" t="s">
        <v>455</v>
      </c>
      <c r="J517" s="4" t="s">
        <v>455</v>
      </c>
      <c r="K517" s="4" t="s">
        <v>709</v>
      </c>
      <c r="L517" s="34">
        <v>45683</v>
      </c>
      <c r="M517" s="4" t="s">
        <v>2532</v>
      </c>
      <c r="O517" s="4">
        <v>1</v>
      </c>
      <c r="P517" s="4"/>
      <c r="Q517" s="4">
        <f>IF(O517=1,IF(H517="TOEIC",VLOOKUP(VALUE(J517),관리용data!J:K,2,1),IF(H517="TOEFL(IBT)",VLOOKUP(VALUE(J517),관리용data!M:N,2,1),IF(H517="NEW TEPS",VLOOKUP(VALUE(J517),관리용data!P:Q,2,1),IF(H517="G-telp(Level 2)",VLOOKUP(VALUE(J517),관리용data!S:T,2,1),IF(H517="toeic speaking test",VLOOKUP(J517,관리용data!V:W,2,0),IF(H517="opic(영어)",VLOOKUP(J517,관리용data!Y:Z,2,0),0)))))),0)</f>
        <v>10</v>
      </c>
    </row>
    <row r="518" spans="1:17" ht="39.950000000000003" customHeight="1" x14ac:dyDescent="0.3">
      <c r="A518" s="4">
        <f t="shared" si="16"/>
        <v>517</v>
      </c>
      <c r="B518" s="4" t="s">
        <v>2576</v>
      </c>
      <c r="C518" s="4" t="s">
        <v>2577</v>
      </c>
      <c r="D518" s="4" t="s">
        <v>265</v>
      </c>
      <c r="E518" s="4" t="s">
        <v>266</v>
      </c>
      <c r="F518" s="4">
        <f t="shared" si="17"/>
        <v>1</v>
      </c>
      <c r="G518" s="4" t="s">
        <v>537</v>
      </c>
      <c r="H518" s="4" t="str">
        <f>VLOOKUP(G518,관리용data!F:G,2,0)</f>
        <v>TOEIC</v>
      </c>
      <c r="I518" s="4" t="s">
        <v>2582</v>
      </c>
      <c r="J518" s="4" t="s">
        <v>2582</v>
      </c>
      <c r="K518" s="4" t="s">
        <v>2583</v>
      </c>
      <c r="L518" s="34">
        <v>45228</v>
      </c>
      <c r="M518" s="4" t="s">
        <v>2584</v>
      </c>
      <c r="O518" s="4">
        <v>0</v>
      </c>
      <c r="P518" s="4" t="s">
        <v>11699</v>
      </c>
      <c r="Q518" s="4">
        <f>IF(O518=1,IF(H518="TOEIC",VLOOKUP(VALUE(J518),관리용data!J:K,2,1),IF(H518="TOEFL(IBT)",VLOOKUP(VALUE(J518),관리용data!M:N,2,1),IF(H518="NEW TEPS",VLOOKUP(VALUE(J518),관리용data!P:Q,2,1),IF(H518="G-telp(Level 2)",VLOOKUP(VALUE(J518),관리용data!S:T,2,1),IF(H518="toeic speaking test",VLOOKUP(J518,관리용data!V:W,2,0),IF(H518="opic(영어)",VLOOKUP(J518,관리용data!Y:Z,2,0),0)))))),0)</f>
        <v>0</v>
      </c>
    </row>
    <row r="519" spans="1:17" ht="39.950000000000003" customHeight="1" x14ac:dyDescent="0.3">
      <c r="A519" s="4">
        <f t="shared" si="16"/>
        <v>518</v>
      </c>
      <c r="B519" s="4" t="s">
        <v>2590</v>
      </c>
      <c r="C519" s="4" t="s">
        <v>2591</v>
      </c>
      <c r="D519" s="4" t="s">
        <v>265</v>
      </c>
      <c r="E519" s="4" t="s">
        <v>266</v>
      </c>
      <c r="F519" s="4">
        <f t="shared" si="17"/>
        <v>1</v>
      </c>
      <c r="G519" s="4" t="s">
        <v>797</v>
      </c>
      <c r="H519" s="4" t="str">
        <f>VLOOKUP(G519,관리용data!F:G,2,0)</f>
        <v>TOEIC</v>
      </c>
      <c r="I519" s="4" t="s">
        <v>2596</v>
      </c>
      <c r="J519" s="4" t="s">
        <v>2596</v>
      </c>
      <c r="K519" s="4" t="s">
        <v>2597</v>
      </c>
      <c r="L519" s="34">
        <v>44892</v>
      </c>
      <c r="M519" s="4" t="s">
        <v>2598</v>
      </c>
      <c r="O519" s="4">
        <v>1</v>
      </c>
      <c r="P519" s="4"/>
      <c r="Q519" s="4">
        <f>IF(O519=1,IF(H519="TOEIC",VLOOKUP(VALUE(J519),관리용data!J:K,2,1),IF(H519="TOEFL(IBT)",VLOOKUP(VALUE(J519),관리용data!M:N,2,1),IF(H519="NEW TEPS",VLOOKUP(VALUE(J519),관리용data!P:Q,2,1),IF(H519="G-telp(Level 2)",VLOOKUP(VALUE(J519),관리용data!S:T,2,1),IF(H519="toeic speaking test",VLOOKUP(J519,관리용data!V:W,2,0),IF(H519="opic(영어)",VLOOKUP(J519,관리용data!Y:Z,2,0),0)))))),0)</f>
        <v>8</v>
      </c>
    </row>
    <row r="520" spans="1:17" ht="39.950000000000003" customHeight="1" x14ac:dyDescent="0.3">
      <c r="A520" s="4">
        <f t="shared" si="16"/>
        <v>519</v>
      </c>
      <c r="B520" s="4" t="s">
        <v>2604</v>
      </c>
      <c r="C520" s="4" t="s">
        <v>2605</v>
      </c>
      <c r="D520" s="4" t="s">
        <v>265</v>
      </c>
      <c r="E520" s="4" t="s">
        <v>266</v>
      </c>
      <c r="F520" s="4">
        <f t="shared" si="17"/>
        <v>1</v>
      </c>
      <c r="G520" s="4" t="s">
        <v>797</v>
      </c>
      <c r="H520" s="4" t="str">
        <f>VLOOKUP(G520,관리용data!F:G,2,0)</f>
        <v>TOEIC</v>
      </c>
      <c r="I520" s="4" t="s">
        <v>1619</v>
      </c>
      <c r="J520" s="4" t="s">
        <v>1619</v>
      </c>
      <c r="K520" s="4" t="s">
        <v>2614</v>
      </c>
      <c r="L520" s="34">
        <v>44920</v>
      </c>
      <c r="M520" s="4" t="s">
        <v>2615</v>
      </c>
      <c r="O520" s="4">
        <v>1</v>
      </c>
      <c r="P520" s="4"/>
      <c r="Q520" s="4">
        <f>IF(O520=1,IF(H520="TOEIC",VLOOKUP(VALUE(J520),관리용data!J:K,2,1),IF(H520="TOEFL(IBT)",VLOOKUP(VALUE(J520),관리용data!M:N,2,1),IF(H520="NEW TEPS",VLOOKUP(VALUE(J520),관리용data!P:Q,2,1),IF(H520="G-telp(Level 2)",VLOOKUP(VALUE(J520),관리용data!S:T,2,1),IF(H520="toeic speaking test",VLOOKUP(J520,관리용data!V:W,2,0),IF(H520="opic(영어)",VLOOKUP(J520,관리용data!Y:Z,2,0),0)))))),0)</f>
        <v>8</v>
      </c>
    </row>
    <row r="521" spans="1:17" ht="39.950000000000003" customHeight="1" x14ac:dyDescent="0.3">
      <c r="A521" s="4">
        <f t="shared" si="16"/>
        <v>520</v>
      </c>
      <c r="B521" s="4" t="s">
        <v>2661</v>
      </c>
      <c r="C521" s="4" t="s">
        <v>2662</v>
      </c>
      <c r="D521" s="4" t="s">
        <v>265</v>
      </c>
      <c r="E521" s="4" t="s">
        <v>266</v>
      </c>
      <c r="F521" s="4">
        <f t="shared" si="17"/>
        <v>1</v>
      </c>
      <c r="G521" s="4" t="s">
        <v>11697</v>
      </c>
      <c r="H521" s="4" t="str">
        <f>VLOOKUP(G521,관리용data!F:G,2,0)</f>
        <v>기재 어학 없음</v>
      </c>
      <c r="I521" s="4" t="s">
        <v>277</v>
      </c>
      <c r="J521" s="4" t="s">
        <v>277</v>
      </c>
      <c r="K521" s="4" t="s">
        <v>277</v>
      </c>
      <c r="L521" s="4" t="s">
        <v>277</v>
      </c>
      <c r="M521" s="4" t="s">
        <v>277</v>
      </c>
      <c r="N521" s="5"/>
      <c r="O521" s="4">
        <v>0</v>
      </c>
      <c r="P521" s="4"/>
      <c r="Q521" s="4">
        <f>IF(O521=1,IF(H521="TOEIC",VLOOKUP(VALUE(J521),관리용data!J:K,2,1),IF(H521="TOEFL(IBT)",VLOOKUP(VALUE(J521),관리용data!M:N,2,1),IF(H521="NEW TEPS",VLOOKUP(VALUE(J521),관리용data!P:Q,2,1),IF(H521="G-telp(Level 2)",VLOOKUP(VALUE(J521),관리용data!S:T,2,1),IF(H521="toeic speaking test",VLOOKUP(J521,관리용data!V:W,2,0),IF(H521="opic(영어)",VLOOKUP(J521,관리용data!Y:Z,2,0),0)))))),0)</f>
        <v>0</v>
      </c>
    </row>
    <row r="522" spans="1:17" ht="39.950000000000003" customHeight="1" x14ac:dyDescent="0.3">
      <c r="A522" s="4">
        <f t="shared" si="16"/>
        <v>521</v>
      </c>
      <c r="B522" s="4" t="s">
        <v>2671</v>
      </c>
      <c r="C522" s="4" t="s">
        <v>2672</v>
      </c>
      <c r="D522" s="4" t="s">
        <v>265</v>
      </c>
      <c r="E522" s="4" t="s">
        <v>266</v>
      </c>
      <c r="F522" s="4">
        <f t="shared" si="17"/>
        <v>1</v>
      </c>
      <c r="G522" s="4" t="s">
        <v>362</v>
      </c>
      <c r="H522" s="4" t="str">
        <f>VLOOKUP(G522,관리용data!F:G,2,0)</f>
        <v>Toeic Speaking test</v>
      </c>
      <c r="I522" s="4" t="s">
        <v>363</v>
      </c>
      <c r="J522" s="4" t="s">
        <v>363</v>
      </c>
      <c r="K522" s="4" t="s">
        <v>2686</v>
      </c>
      <c r="L522" s="34">
        <v>45634</v>
      </c>
      <c r="M522" s="4" t="s">
        <v>2687</v>
      </c>
      <c r="O522" s="4">
        <v>1</v>
      </c>
      <c r="P522" s="4"/>
      <c r="Q522" s="4">
        <f>IF(O522=1,IF(H522="TOEIC",VLOOKUP(VALUE(J522),관리용data!J:K,2,1),IF(H522="TOEFL(IBT)",VLOOKUP(VALUE(J522),관리용data!M:N,2,1),IF(H522="NEW TEPS",VLOOKUP(VALUE(J522),관리용data!P:Q,2,1),IF(H522="G-telp(Level 2)",VLOOKUP(VALUE(J522),관리용data!S:T,2,1),IF(H522="toeic speaking test",VLOOKUP(J522,관리용data!V:W,2,0),IF(H522="opic(영어)",VLOOKUP(J522,관리용data!Y:Z,2,0),0)))))),0)</f>
        <v>6</v>
      </c>
    </row>
    <row r="523" spans="1:17" ht="39.950000000000003" customHeight="1" x14ac:dyDescent="0.3">
      <c r="A523" s="4">
        <f t="shared" si="16"/>
        <v>522</v>
      </c>
      <c r="B523" s="4" t="s">
        <v>2692</v>
      </c>
      <c r="C523" s="4" t="s">
        <v>2693</v>
      </c>
      <c r="D523" s="4" t="s">
        <v>265</v>
      </c>
      <c r="E523" s="4" t="s">
        <v>266</v>
      </c>
      <c r="F523" s="4">
        <f t="shared" si="17"/>
        <v>1</v>
      </c>
      <c r="G523" s="4" t="s">
        <v>362</v>
      </c>
      <c r="H523" s="4" t="str">
        <f>VLOOKUP(G523,관리용data!F:G,2,0)</f>
        <v>Toeic Speaking test</v>
      </c>
      <c r="I523" s="4" t="s">
        <v>455</v>
      </c>
      <c r="J523" s="4" t="s">
        <v>455</v>
      </c>
      <c r="K523" s="4" t="s">
        <v>2366</v>
      </c>
      <c r="L523" s="34">
        <v>45742</v>
      </c>
      <c r="M523" s="4" t="s">
        <v>2698</v>
      </c>
      <c r="O523" s="4">
        <v>1</v>
      </c>
      <c r="P523" s="4"/>
      <c r="Q523" s="4">
        <f>IF(O523=1,IF(H523="TOEIC",VLOOKUP(VALUE(J523),관리용data!J:K,2,1),IF(H523="TOEFL(IBT)",VLOOKUP(VALUE(J523),관리용data!M:N,2,1),IF(H523="NEW TEPS",VLOOKUP(VALUE(J523),관리용data!P:Q,2,1),IF(H523="G-telp(Level 2)",VLOOKUP(VALUE(J523),관리용data!S:T,2,1),IF(H523="toeic speaking test",VLOOKUP(J523,관리용data!V:W,2,0),IF(H523="opic(영어)",VLOOKUP(J523,관리용data!Y:Z,2,0),0)))))),0)</f>
        <v>6</v>
      </c>
    </row>
    <row r="524" spans="1:17" ht="39.950000000000003" customHeight="1" x14ac:dyDescent="0.3">
      <c r="A524" s="4">
        <f t="shared" si="16"/>
        <v>523</v>
      </c>
      <c r="B524" s="4" t="s">
        <v>2717</v>
      </c>
      <c r="C524" s="4" t="s">
        <v>2718</v>
      </c>
      <c r="D524" s="4" t="s">
        <v>265</v>
      </c>
      <c r="E524" s="4" t="s">
        <v>266</v>
      </c>
      <c r="F524" s="4">
        <f t="shared" si="17"/>
        <v>1</v>
      </c>
      <c r="G524" s="4" t="s">
        <v>537</v>
      </c>
      <c r="H524" s="4" t="str">
        <f>VLOOKUP(G524,관리용data!F:G,2,0)</f>
        <v>TOEIC</v>
      </c>
      <c r="I524" s="4" t="s">
        <v>798</v>
      </c>
      <c r="J524" s="4" t="s">
        <v>798</v>
      </c>
      <c r="K524" s="4" t="s">
        <v>2725</v>
      </c>
      <c r="L524" s="34">
        <v>45304</v>
      </c>
      <c r="M524" s="4" t="s">
        <v>2726</v>
      </c>
      <c r="O524" s="4">
        <v>1</v>
      </c>
      <c r="P524" s="4"/>
      <c r="Q524" s="4">
        <f>IF(O524=1,IF(H524="TOEIC",VLOOKUP(VALUE(J524),관리용data!J:K,2,1),IF(H524="TOEFL(IBT)",VLOOKUP(VALUE(J524),관리용data!M:N,2,1),IF(H524="NEW TEPS",VLOOKUP(VALUE(J524),관리용data!P:Q,2,1),IF(H524="G-telp(Level 2)",VLOOKUP(VALUE(J524),관리용data!S:T,2,1),IF(H524="toeic speaking test",VLOOKUP(J524,관리용data!V:W,2,0),IF(H524="opic(영어)",VLOOKUP(J524,관리용data!Y:Z,2,0),0)))))),0)</f>
        <v>8</v>
      </c>
    </row>
    <row r="525" spans="1:17" ht="39.950000000000003" customHeight="1" x14ac:dyDescent="0.3">
      <c r="A525" s="4">
        <f t="shared" si="16"/>
        <v>524</v>
      </c>
      <c r="B525" s="4" t="s">
        <v>2754</v>
      </c>
      <c r="C525" s="4" t="s">
        <v>2755</v>
      </c>
      <c r="D525" s="4" t="s">
        <v>265</v>
      </c>
      <c r="E525" s="4" t="s">
        <v>266</v>
      </c>
      <c r="F525" s="4">
        <f t="shared" si="17"/>
        <v>1</v>
      </c>
      <c r="G525" s="4" t="s">
        <v>2765</v>
      </c>
      <c r="H525" s="4" t="str">
        <f>VLOOKUP(G525,관리용data!F:G,2,0)</f>
        <v>NEW TEPS</v>
      </c>
      <c r="I525" s="4" t="s">
        <v>2766</v>
      </c>
      <c r="J525" s="4" t="s">
        <v>2766</v>
      </c>
      <c r="K525" s="4" t="s">
        <v>2767</v>
      </c>
      <c r="L525" s="34">
        <v>45738</v>
      </c>
      <c r="M525" s="4" t="s">
        <v>2768</v>
      </c>
      <c r="O525" s="4">
        <v>1</v>
      </c>
      <c r="P525" s="4"/>
      <c r="Q525" s="4">
        <f>IF(O525=1,IF(H525="TOEIC",VLOOKUP(VALUE(J525),관리용data!J:K,2,1),IF(H525="TOEFL(IBT)",VLOOKUP(VALUE(J525),관리용data!M:N,2,1),IF(H525="NEW TEPS",VLOOKUP(VALUE(J525),관리용data!P:Q,2,1),IF(H525="G-telp(Level 2)",VLOOKUP(VALUE(J525),관리용data!S:T,2,1),IF(H525="toeic speaking test",VLOOKUP(J525,관리용data!V:W,2,0),IF(H525="opic(영어)",VLOOKUP(J525,관리용data!Y:Z,2,0),0)))))),0)</f>
        <v>4</v>
      </c>
    </row>
    <row r="526" spans="1:17" ht="39.950000000000003" customHeight="1" x14ac:dyDescent="0.3">
      <c r="A526" s="4">
        <f t="shared" si="16"/>
        <v>525</v>
      </c>
      <c r="B526" s="4" t="s">
        <v>2771</v>
      </c>
      <c r="C526" s="4" t="s">
        <v>2772</v>
      </c>
      <c r="D526" s="4" t="s">
        <v>265</v>
      </c>
      <c r="E526" s="4" t="s">
        <v>266</v>
      </c>
      <c r="F526" s="4">
        <f t="shared" si="17"/>
        <v>1</v>
      </c>
      <c r="G526" s="4" t="s">
        <v>537</v>
      </c>
      <c r="H526" s="4" t="str">
        <f>VLOOKUP(G526,관리용data!F:G,2,0)</f>
        <v>TOEIC</v>
      </c>
      <c r="I526" s="4" t="s">
        <v>1885</v>
      </c>
      <c r="J526" s="4" t="s">
        <v>1885</v>
      </c>
      <c r="K526" s="4" t="s">
        <v>1600</v>
      </c>
      <c r="L526" s="34">
        <v>45725</v>
      </c>
      <c r="M526" s="4" t="s">
        <v>2778</v>
      </c>
      <c r="O526" s="4">
        <v>1</v>
      </c>
      <c r="P526" s="4"/>
      <c r="Q526" s="4">
        <f>IF(O526=1,IF(H526="TOEIC",VLOOKUP(VALUE(J526),관리용data!J:K,2,1),IF(H526="TOEFL(IBT)",VLOOKUP(VALUE(J526),관리용data!M:N,2,1),IF(H526="NEW TEPS",VLOOKUP(VALUE(J526),관리용data!P:Q,2,1),IF(H526="G-telp(Level 2)",VLOOKUP(VALUE(J526),관리용data!S:T,2,1),IF(H526="toeic speaking test",VLOOKUP(J526,관리용data!V:W,2,0),IF(H526="opic(영어)",VLOOKUP(J526,관리용data!Y:Z,2,0),0)))))),0)</f>
        <v>6</v>
      </c>
    </row>
    <row r="527" spans="1:17" ht="39.950000000000003" customHeight="1" x14ac:dyDescent="0.3">
      <c r="A527" s="4">
        <f t="shared" si="16"/>
        <v>526</v>
      </c>
      <c r="B527" s="4" t="s">
        <v>2792</v>
      </c>
      <c r="C527" s="4" t="s">
        <v>2793</v>
      </c>
      <c r="D527" s="4" t="s">
        <v>265</v>
      </c>
      <c r="E527" s="4" t="s">
        <v>266</v>
      </c>
      <c r="F527" s="4">
        <f t="shared" si="17"/>
        <v>1</v>
      </c>
      <c r="G527" s="4" t="s">
        <v>11697</v>
      </c>
      <c r="H527" s="4" t="str">
        <f>VLOOKUP(G527,관리용data!F:G,2,0)</f>
        <v>기재 어학 없음</v>
      </c>
      <c r="I527" s="4" t="s">
        <v>277</v>
      </c>
      <c r="J527" s="4" t="s">
        <v>277</v>
      </c>
      <c r="K527" s="4" t="s">
        <v>277</v>
      </c>
      <c r="L527" s="4" t="s">
        <v>277</v>
      </c>
      <c r="M527" s="4" t="s">
        <v>277</v>
      </c>
      <c r="N527" s="5"/>
      <c r="O527" s="4">
        <v>0</v>
      </c>
      <c r="P527" s="4"/>
      <c r="Q527" s="4">
        <f>IF(O527=1,IF(H527="TOEIC",VLOOKUP(VALUE(J527),관리용data!J:K,2,1),IF(H527="TOEFL(IBT)",VLOOKUP(VALUE(J527),관리용data!M:N,2,1),IF(H527="NEW TEPS",VLOOKUP(VALUE(J527),관리용data!P:Q,2,1),IF(H527="G-telp(Level 2)",VLOOKUP(VALUE(J527),관리용data!S:T,2,1),IF(H527="toeic speaking test",VLOOKUP(J527,관리용data!V:W,2,0),IF(H527="opic(영어)",VLOOKUP(J527,관리용data!Y:Z,2,0),0)))))),0)</f>
        <v>0</v>
      </c>
    </row>
    <row r="528" spans="1:17" ht="39.950000000000003" customHeight="1" x14ac:dyDescent="0.3">
      <c r="A528" s="4">
        <f t="shared" si="16"/>
        <v>527</v>
      </c>
      <c r="B528" s="4" t="s">
        <v>2804</v>
      </c>
      <c r="C528" s="4" t="s">
        <v>2805</v>
      </c>
      <c r="D528" s="4" t="s">
        <v>265</v>
      </c>
      <c r="E528" s="4" t="s">
        <v>266</v>
      </c>
      <c r="F528" s="4">
        <f t="shared" si="17"/>
        <v>1</v>
      </c>
      <c r="G528" s="4" t="s">
        <v>11697</v>
      </c>
      <c r="H528" s="4" t="str">
        <f>VLOOKUP(G528,관리용data!F:G,2,0)</f>
        <v>기재 어학 없음</v>
      </c>
      <c r="I528" s="4" t="s">
        <v>277</v>
      </c>
      <c r="J528" s="4" t="s">
        <v>277</v>
      </c>
      <c r="K528" s="4" t="s">
        <v>277</v>
      </c>
      <c r="L528" s="4" t="s">
        <v>277</v>
      </c>
      <c r="M528" s="4" t="s">
        <v>277</v>
      </c>
      <c r="N528" s="5"/>
      <c r="O528" s="4">
        <v>0</v>
      </c>
      <c r="P528" s="4"/>
      <c r="Q528" s="4">
        <f>IF(O528=1,IF(H528="TOEIC",VLOOKUP(VALUE(J528),관리용data!J:K,2,1),IF(H528="TOEFL(IBT)",VLOOKUP(VALUE(J528),관리용data!M:N,2,1),IF(H528="NEW TEPS",VLOOKUP(VALUE(J528),관리용data!P:Q,2,1),IF(H528="G-telp(Level 2)",VLOOKUP(VALUE(J528),관리용data!S:T,2,1),IF(H528="toeic speaking test",VLOOKUP(J528,관리용data!V:W,2,0),IF(H528="opic(영어)",VLOOKUP(J528,관리용data!Y:Z,2,0),0)))))),0)</f>
        <v>0</v>
      </c>
    </row>
    <row r="529" spans="1:17" ht="39.950000000000003" customHeight="1" x14ac:dyDescent="0.3">
      <c r="A529" s="4">
        <f t="shared" si="16"/>
        <v>528</v>
      </c>
      <c r="B529" s="4" t="s">
        <v>2813</v>
      </c>
      <c r="C529" s="4" t="s">
        <v>2814</v>
      </c>
      <c r="D529" s="4" t="s">
        <v>265</v>
      </c>
      <c r="E529" s="4" t="s">
        <v>266</v>
      </c>
      <c r="F529" s="4">
        <f t="shared" si="17"/>
        <v>1</v>
      </c>
      <c r="G529" s="4" t="s">
        <v>11697</v>
      </c>
      <c r="H529" s="4" t="str">
        <f>VLOOKUP(G529,관리용data!F:G,2,0)</f>
        <v>기재 어학 없음</v>
      </c>
      <c r="I529" s="4" t="s">
        <v>277</v>
      </c>
      <c r="J529" s="4" t="s">
        <v>277</v>
      </c>
      <c r="K529" s="4" t="s">
        <v>277</v>
      </c>
      <c r="L529" s="4" t="s">
        <v>277</v>
      </c>
      <c r="M529" s="4" t="s">
        <v>277</v>
      </c>
      <c r="N529" s="5"/>
      <c r="O529" s="4">
        <v>0</v>
      </c>
      <c r="P529" s="4"/>
      <c r="Q529" s="4">
        <f>IF(O529=1,IF(H529="TOEIC",VLOOKUP(VALUE(J529),관리용data!J:K,2,1),IF(H529="TOEFL(IBT)",VLOOKUP(VALUE(J529),관리용data!M:N,2,1),IF(H529="NEW TEPS",VLOOKUP(VALUE(J529),관리용data!P:Q,2,1),IF(H529="G-telp(Level 2)",VLOOKUP(VALUE(J529),관리용data!S:T,2,1),IF(H529="toeic speaking test",VLOOKUP(J529,관리용data!V:W,2,0),IF(H529="opic(영어)",VLOOKUP(J529,관리용data!Y:Z,2,0),0)))))),0)</f>
        <v>0</v>
      </c>
    </row>
    <row r="530" spans="1:17" ht="39.950000000000003" customHeight="1" x14ac:dyDescent="0.3">
      <c r="A530" s="4">
        <f t="shared" si="16"/>
        <v>529</v>
      </c>
      <c r="B530" s="4" t="s">
        <v>2836</v>
      </c>
      <c r="C530" s="4" t="s">
        <v>2837</v>
      </c>
      <c r="D530" s="4" t="s">
        <v>265</v>
      </c>
      <c r="E530" s="4" t="s">
        <v>266</v>
      </c>
      <c r="F530" s="4">
        <f t="shared" si="17"/>
        <v>1</v>
      </c>
      <c r="G530" s="4" t="s">
        <v>537</v>
      </c>
      <c r="H530" s="4" t="str">
        <f>VLOOKUP(G530,관리용data!F:G,2,0)</f>
        <v>TOEIC</v>
      </c>
      <c r="I530" s="4" t="s">
        <v>2348</v>
      </c>
      <c r="J530" s="4" t="s">
        <v>2348</v>
      </c>
      <c r="K530" s="4" t="s">
        <v>418</v>
      </c>
      <c r="L530" s="34">
        <v>45746</v>
      </c>
      <c r="M530" s="4" t="s">
        <v>2843</v>
      </c>
      <c r="O530" s="4">
        <v>1</v>
      </c>
      <c r="P530" s="4"/>
      <c r="Q530" s="4">
        <f>IF(O530=1,IF(H530="TOEIC",VLOOKUP(VALUE(J530),관리용data!J:K,2,1),IF(H530="TOEFL(IBT)",VLOOKUP(VALUE(J530),관리용data!M:N,2,1),IF(H530="NEW TEPS",VLOOKUP(VALUE(J530),관리용data!P:Q,2,1),IF(H530="G-telp(Level 2)",VLOOKUP(VALUE(J530),관리용data!S:T,2,1),IF(H530="toeic speaking test",VLOOKUP(J530,관리용data!V:W,2,0),IF(H530="opic(영어)",VLOOKUP(J530,관리용data!Y:Z,2,0),0)))))),0)</f>
        <v>4</v>
      </c>
    </row>
    <row r="531" spans="1:17" ht="39.950000000000003" customHeight="1" x14ac:dyDescent="0.3">
      <c r="A531" s="4">
        <f t="shared" si="16"/>
        <v>530</v>
      </c>
      <c r="B531" s="4" t="s">
        <v>2862</v>
      </c>
      <c r="C531" s="4" t="s">
        <v>2863</v>
      </c>
      <c r="D531" s="4" t="s">
        <v>265</v>
      </c>
      <c r="E531" s="4" t="s">
        <v>266</v>
      </c>
      <c r="F531" s="4">
        <f t="shared" si="17"/>
        <v>1</v>
      </c>
      <c r="G531" s="4" t="s">
        <v>11697</v>
      </c>
      <c r="H531" s="4" t="str">
        <f>VLOOKUP(G531,관리용data!F:G,2,0)</f>
        <v>기재 어학 없음</v>
      </c>
      <c r="I531" s="4" t="s">
        <v>277</v>
      </c>
      <c r="J531" s="4" t="s">
        <v>277</v>
      </c>
      <c r="K531" s="4" t="s">
        <v>277</v>
      </c>
      <c r="L531" s="4" t="s">
        <v>277</v>
      </c>
      <c r="M531" s="4" t="s">
        <v>277</v>
      </c>
      <c r="N531" s="5"/>
      <c r="O531" s="4">
        <v>0</v>
      </c>
      <c r="P531" s="4"/>
      <c r="Q531" s="4">
        <f>IF(O531=1,IF(H531="TOEIC",VLOOKUP(VALUE(J531),관리용data!J:K,2,1),IF(H531="TOEFL(IBT)",VLOOKUP(VALUE(J531),관리용data!M:N,2,1),IF(H531="NEW TEPS",VLOOKUP(VALUE(J531),관리용data!P:Q,2,1),IF(H531="G-telp(Level 2)",VLOOKUP(VALUE(J531),관리용data!S:T,2,1),IF(H531="toeic speaking test",VLOOKUP(J531,관리용data!V:W,2,0),IF(H531="opic(영어)",VLOOKUP(J531,관리용data!Y:Z,2,0),0)))))),0)</f>
        <v>0</v>
      </c>
    </row>
    <row r="532" spans="1:17" ht="39.950000000000003" customHeight="1" x14ac:dyDescent="0.3">
      <c r="A532" s="4">
        <f t="shared" si="16"/>
        <v>531</v>
      </c>
      <c r="B532" s="4" t="s">
        <v>2878</v>
      </c>
      <c r="C532" s="4" t="s">
        <v>2879</v>
      </c>
      <c r="D532" s="4" t="s">
        <v>265</v>
      </c>
      <c r="E532" s="4" t="s">
        <v>266</v>
      </c>
      <c r="F532" s="4">
        <f t="shared" si="17"/>
        <v>1</v>
      </c>
      <c r="G532" s="4" t="s">
        <v>496</v>
      </c>
      <c r="H532" s="4" t="str">
        <f>VLOOKUP(G532,관리용data!F:G,2,0)</f>
        <v>OPIc(영어)</v>
      </c>
      <c r="I532" s="4" t="s">
        <v>455</v>
      </c>
      <c r="J532" s="4" t="s">
        <v>455</v>
      </c>
      <c r="K532" s="4" t="s">
        <v>1787</v>
      </c>
      <c r="L532" s="34">
        <v>45858</v>
      </c>
      <c r="M532" s="4" t="s">
        <v>2887</v>
      </c>
      <c r="O532" s="4">
        <v>1</v>
      </c>
      <c r="P532" s="4"/>
      <c r="Q532" s="4">
        <f>IF(O532=1,IF(H532="TOEIC",VLOOKUP(VALUE(J532),관리용data!J:K,2,1),IF(H532="TOEFL(IBT)",VLOOKUP(VALUE(J532),관리용data!M:N,2,1),IF(H532="NEW TEPS",VLOOKUP(VALUE(J532),관리용data!P:Q,2,1),IF(H532="G-telp(Level 2)",VLOOKUP(VALUE(J532),관리용data!S:T,2,1),IF(H532="toeic speaking test",VLOOKUP(J532,관리용data!V:W,2,0),IF(H532="opic(영어)",VLOOKUP(J532,관리용data!Y:Z,2,0),0)))))),0)</f>
        <v>10</v>
      </c>
    </row>
    <row r="533" spans="1:17" ht="39.950000000000003" customHeight="1" x14ac:dyDescent="0.3">
      <c r="A533" s="4">
        <f t="shared" si="16"/>
        <v>532</v>
      </c>
      <c r="B533" s="4" t="s">
        <v>2890</v>
      </c>
      <c r="C533" s="4" t="s">
        <v>2891</v>
      </c>
      <c r="D533" s="4" t="s">
        <v>265</v>
      </c>
      <c r="E533" s="4" t="s">
        <v>266</v>
      </c>
      <c r="F533" s="4">
        <f t="shared" si="17"/>
        <v>1</v>
      </c>
      <c r="G533" s="4" t="s">
        <v>362</v>
      </c>
      <c r="H533" s="4" t="str">
        <f>VLOOKUP(G533,관리용data!F:G,2,0)</f>
        <v>Toeic Speaking test</v>
      </c>
      <c r="I533" s="4" t="s">
        <v>1497</v>
      </c>
      <c r="J533" s="4" t="s">
        <v>1497</v>
      </c>
      <c r="K533" s="4" t="s">
        <v>2896</v>
      </c>
      <c r="L533" s="34">
        <v>45487</v>
      </c>
      <c r="M533" s="4" t="s">
        <v>2897</v>
      </c>
      <c r="O533" s="4">
        <v>1</v>
      </c>
      <c r="P533" s="4"/>
      <c r="Q533" s="4">
        <f>IF(O533=1,IF(H533="TOEIC",VLOOKUP(VALUE(J533),관리용data!J:K,2,1),IF(H533="TOEFL(IBT)",VLOOKUP(VALUE(J533),관리용data!M:N,2,1),IF(H533="NEW TEPS",VLOOKUP(VALUE(J533),관리용data!P:Q,2,1),IF(H533="G-telp(Level 2)",VLOOKUP(VALUE(J533),관리용data!S:T,2,1),IF(H533="toeic speaking test",VLOOKUP(J533,관리용data!V:W,2,0),IF(H533="opic(영어)",VLOOKUP(J533,관리용data!Y:Z,2,0),0)))))),0)</f>
        <v>2</v>
      </c>
    </row>
    <row r="534" spans="1:17" ht="39.950000000000003" customHeight="1" x14ac:dyDescent="0.3">
      <c r="A534" s="4">
        <f t="shared" si="16"/>
        <v>533</v>
      </c>
      <c r="B534" s="4" t="s">
        <v>2903</v>
      </c>
      <c r="C534" s="4" t="s">
        <v>2904</v>
      </c>
      <c r="D534" s="4" t="s">
        <v>265</v>
      </c>
      <c r="E534" s="4" t="s">
        <v>266</v>
      </c>
      <c r="F534" s="4">
        <f t="shared" si="17"/>
        <v>1</v>
      </c>
      <c r="G534" s="4" t="s">
        <v>797</v>
      </c>
      <c r="H534" s="4" t="str">
        <f>VLOOKUP(G534,관리용data!F:G,2,0)</f>
        <v>TOEIC</v>
      </c>
      <c r="I534" s="4" t="s">
        <v>2909</v>
      </c>
      <c r="J534" s="4" t="s">
        <v>2909</v>
      </c>
      <c r="K534" s="4" t="s">
        <v>2613</v>
      </c>
      <c r="L534" s="34">
        <v>43967</v>
      </c>
      <c r="M534" s="4" t="s">
        <v>2910</v>
      </c>
      <c r="O534" s="4">
        <v>1</v>
      </c>
      <c r="P534" s="4"/>
      <c r="Q534" s="4">
        <f>IF(O534=1,IF(H534="TOEIC",VLOOKUP(VALUE(J534),관리용data!J:K,2,1),IF(H534="TOEFL(IBT)",VLOOKUP(VALUE(J534),관리용data!M:N,2,1),IF(H534="NEW TEPS",VLOOKUP(VALUE(J534),관리용data!P:Q,2,1),IF(H534="G-telp(Level 2)",VLOOKUP(VALUE(J534),관리용data!S:T,2,1),IF(H534="toeic speaking test",VLOOKUP(J534,관리용data!V:W,2,0),IF(H534="opic(영어)",VLOOKUP(J534,관리용data!Y:Z,2,0),0)))))),0)</f>
        <v>6</v>
      </c>
    </row>
    <row r="535" spans="1:17" ht="39.950000000000003" customHeight="1" x14ac:dyDescent="0.3">
      <c r="A535" s="4">
        <f t="shared" si="16"/>
        <v>534</v>
      </c>
      <c r="B535" s="4" t="s">
        <v>2915</v>
      </c>
      <c r="C535" s="4" t="s">
        <v>2916</v>
      </c>
      <c r="D535" s="4" t="s">
        <v>265</v>
      </c>
      <c r="E535" s="4" t="s">
        <v>266</v>
      </c>
      <c r="F535" s="4">
        <f t="shared" si="17"/>
        <v>1</v>
      </c>
      <c r="G535" s="4" t="s">
        <v>11697</v>
      </c>
      <c r="H535" s="4" t="str">
        <f>VLOOKUP(G535,관리용data!F:G,2,0)</f>
        <v>기재 어학 없음</v>
      </c>
      <c r="I535" s="4" t="s">
        <v>277</v>
      </c>
      <c r="J535" s="4" t="s">
        <v>277</v>
      </c>
      <c r="K535" s="4" t="s">
        <v>277</v>
      </c>
      <c r="L535" s="4" t="s">
        <v>277</v>
      </c>
      <c r="M535" s="4" t="s">
        <v>277</v>
      </c>
      <c r="N535" s="5"/>
      <c r="O535" s="4">
        <v>0</v>
      </c>
      <c r="P535" s="4"/>
      <c r="Q535" s="4">
        <f>IF(O535=1,IF(H535="TOEIC",VLOOKUP(VALUE(J535),관리용data!J:K,2,1),IF(H535="TOEFL(IBT)",VLOOKUP(VALUE(J535),관리용data!M:N,2,1),IF(H535="NEW TEPS",VLOOKUP(VALUE(J535),관리용data!P:Q,2,1),IF(H535="G-telp(Level 2)",VLOOKUP(VALUE(J535),관리용data!S:T,2,1),IF(H535="toeic speaking test",VLOOKUP(J535,관리용data!V:W,2,0),IF(H535="opic(영어)",VLOOKUP(J535,관리용data!Y:Z,2,0),0)))))),0)</f>
        <v>0</v>
      </c>
    </row>
    <row r="536" spans="1:17" ht="39.950000000000003" customHeight="1" x14ac:dyDescent="0.3">
      <c r="A536" s="4">
        <f t="shared" si="16"/>
        <v>535</v>
      </c>
      <c r="B536" s="4" t="s">
        <v>2943</v>
      </c>
      <c r="C536" s="4" t="s">
        <v>2944</v>
      </c>
      <c r="D536" s="4" t="s">
        <v>265</v>
      </c>
      <c r="E536" s="4" t="s">
        <v>266</v>
      </c>
      <c r="F536" s="4">
        <f t="shared" si="17"/>
        <v>1</v>
      </c>
      <c r="G536" s="4" t="s">
        <v>11697</v>
      </c>
      <c r="H536" s="4" t="str">
        <f>VLOOKUP(G536,관리용data!F:G,2,0)</f>
        <v>기재 어학 없음</v>
      </c>
      <c r="I536" s="4" t="s">
        <v>277</v>
      </c>
      <c r="J536" s="4" t="s">
        <v>277</v>
      </c>
      <c r="K536" s="4" t="s">
        <v>277</v>
      </c>
      <c r="L536" s="4" t="s">
        <v>277</v>
      </c>
      <c r="M536" s="4" t="s">
        <v>277</v>
      </c>
      <c r="N536" s="5"/>
      <c r="O536" s="4">
        <v>0</v>
      </c>
      <c r="P536" s="4"/>
      <c r="Q536" s="4">
        <f>IF(O536=1,IF(H536="TOEIC",VLOOKUP(VALUE(J536),관리용data!J:K,2,1),IF(H536="TOEFL(IBT)",VLOOKUP(VALUE(J536),관리용data!M:N,2,1),IF(H536="NEW TEPS",VLOOKUP(VALUE(J536),관리용data!P:Q,2,1),IF(H536="G-telp(Level 2)",VLOOKUP(VALUE(J536),관리용data!S:T,2,1),IF(H536="toeic speaking test",VLOOKUP(J536,관리용data!V:W,2,0),IF(H536="opic(영어)",VLOOKUP(J536,관리용data!Y:Z,2,0),0)))))),0)</f>
        <v>0</v>
      </c>
    </row>
    <row r="537" spans="1:17" ht="39.950000000000003" customHeight="1" x14ac:dyDescent="0.3">
      <c r="A537" s="4">
        <f t="shared" si="16"/>
        <v>536</v>
      </c>
      <c r="B537" s="4" t="s">
        <v>2972</v>
      </c>
      <c r="C537" s="4" t="s">
        <v>2973</v>
      </c>
      <c r="D537" s="4" t="s">
        <v>265</v>
      </c>
      <c r="E537" s="4" t="s">
        <v>266</v>
      </c>
      <c r="F537" s="4">
        <f t="shared" si="17"/>
        <v>1</v>
      </c>
      <c r="G537" s="4" t="s">
        <v>537</v>
      </c>
      <c r="H537" s="4" t="str">
        <f>VLOOKUP(G537,관리용data!F:G,2,0)</f>
        <v>TOEIC</v>
      </c>
      <c r="I537" s="4" t="s">
        <v>1405</v>
      </c>
      <c r="J537" s="4" t="s">
        <v>1405</v>
      </c>
      <c r="K537" s="4" t="s">
        <v>418</v>
      </c>
      <c r="L537" s="34">
        <v>45746</v>
      </c>
      <c r="M537" s="4" t="s">
        <v>2980</v>
      </c>
      <c r="O537" s="4">
        <v>1</v>
      </c>
      <c r="P537" s="4"/>
      <c r="Q537" s="4">
        <f>IF(O537=1,IF(H537="TOEIC",VLOOKUP(VALUE(J537),관리용data!J:K,2,1),IF(H537="TOEFL(IBT)",VLOOKUP(VALUE(J537),관리용data!M:N,2,1),IF(H537="NEW TEPS",VLOOKUP(VALUE(J537),관리용data!P:Q,2,1),IF(H537="G-telp(Level 2)",VLOOKUP(VALUE(J537),관리용data!S:T,2,1),IF(H537="toeic speaking test",VLOOKUP(J537,관리용data!V:W,2,0),IF(H537="opic(영어)",VLOOKUP(J537,관리용data!Y:Z,2,0),0)))))),0)</f>
        <v>6</v>
      </c>
    </row>
    <row r="538" spans="1:17" ht="39.950000000000003" customHeight="1" x14ac:dyDescent="0.3">
      <c r="A538" s="4">
        <f t="shared" si="16"/>
        <v>537</v>
      </c>
      <c r="B538" s="4" t="s">
        <v>3030</v>
      </c>
      <c r="C538" s="4" t="s">
        <v>3031</v>
      </c>
      <c r="D538" s="4" t="s">
        <v>265</v>
      </c>
      <c r="E538" s="4" t="s">
        <v>266</v>
      </c>
      <c r="F538" s="4">
        <f t="shared" si="17"/>
        <v>1</v>
      </c>
      <c r="G538" s="4" t="s">
        <v>11697</v>
      </c>
      <c r="H538" s="4" t="str">
        <f>VLOOKUP(G538,관리용data!F:G,2,0)</f>
        <v>기재 어학 없음</v>
      </c>
      <c r="I538" s="4" t="s">
        <v>277</v>
      </c>
      <c r="J538" s="4" t="s">
        <v>277</v>
      </c>
      <c r="K538" s="4" t="s">
        <v>277</v>
      </c>
      <c r="L538" s="4" t="s">
        <v>277</v>
      </c>
      <c r="M538" s="4" t="s">
        <v>277</v>
      </c>
      <c r="N538" s="5"/>
      <c r="O538" s="4">
        <v>0</v>
      </c>
      <c r="P538" s="4"/>
      <c r="Q538" s="4">
        <f>IF(O538=1,IF(H538="TOEIC",VLOOKUP(VALUE(J538),관리용data!J:K,2,1),IF(H538="TOEFL(IBT)",VLOOKUP(VALUE(J538),관리용data!M:N,2,1),IF(H538="NEW TEPS",VLOOKUP(VALUE(J538),관리용data!P:Q,2,1),IF(H538="G-telp(Level 2)",VLOOKUP(VALUE(J538),관리용data!S:T,2,1),IF(H538="toeic speaking test",VLOOKUP(J538,관리용data!V:W,2,0),IF(H538="opic(영어)",VLOOKUP(J538,관리용data!Y:Z,2,0),0)))))),0)</f>
        <v>0</v>
      </c>
    </row>
    <row r="539" spans="1:17" ht="39.950000000000003" customHeight="1" x14ac:dyDescent="0.3">
      <c r="A539" s="4">
        <f t="shared" si="16"/>
        <v>538</v>
      </c>
      <c r="B539" s="4" t="s">
        <v>3055</v>
      </c>
      <c r="C539" s="4" t="s">
        <v>3056</v>
      </c>
      <c r="D539" s="4" t="s">
        <v>265</v>
      </c>
      <c r="E539" s="4" t="s">
        <v>266</v>
      </c>
      <c r="F539" s="4">
        <f t="shared" si="17"/>
        <v>1</v>
      </c>
      <c r="G539" s="4" t="s">
        <v>11697</v>
      </c>
      <c r="H539" s="4" t="str">
        <f>VLOOKUP(G539,관리용data!F:G,2,0)</f>
        <v>기재 어학 없음</v>
      </c>
      <c r="I539" s="4" t="s">
        <v>277</v>
      </c>
      <c r="J539" s="4" t="s">
        <v>277</v>
      </c>
      <c r="K539" s="4" t="s">
        <v>277</v>
      </c>
      <c r="L539" s="4" t="s">
        <v>277</v>
      </c>
      <c r="M539" s="4" t="s">
        <v>277</v>
      </c>
      <c r="N539" s="5"/>
      <c r="O539" s="4">
        <v>0</v>
      </c>
      <c r="P539" s="4"/>
      <c r="Q539" s="4">
        <f>IF(O539=1,IF(H539="TOEIC",VLOOKUP(VALUE(J539),관리용data!J:K,2,1),IF(H539="TOEFL(IBT)",VLOOKUP(VALUE(J539),관리용data!M:N,2,1),IF(H539="NEW TEPS",VLOOKUP(VALUE(J539),관리용data!P:Q,2,1),IF(H539="G-telp(Level 2)",VLOOKUP(VALUE(J539),관리용data!S:T,2,1),IF(H539="toeic speaking test",VLOOKUP(J539,관리용data!V:W,2,0),IF(H539="opic(영어)",VLOOKUP(J539,관리용data!Y:Z,2,0),0)))))),0)</f>
        <v>0</v>
      </c>
    </row>
    <row r="540" spans="1:17" ht="39.950000000000003" customHeight="1" x14ac:dyDescent="0.3">
      <c r="A540" s="4">
        <f t="shared" si="16"/>
        <v>539</v>
      </c>
      <c r="B540" s="4" t="s">
        <v>3072</v>
      </c>
      <c r="C540" s="4" t="s">
        <v>3073</v>
      </c>
      <c r="D540" s="4" t="s">
        <v>265</v>
      </c>
      <c r="E540" s="4" t="s">
        <v>266</v>
      </c>
      <c r="F540" s="4">
        <f t="shared" si="17"/>
        <v>1</v>
      </c>
      <c r="G540" s="4" t="s">
        <v>286</v>
      </c>
      <c r="H540" s="4" t="str">
        <f>VLOOKUP(G540,관리용data!F:G,2,0)</f>
        <v>Toeic Speaking test</v>
      </c>
      <c r="I540" s="4" t="s">
        <v>2296</v>
      </c>
      <c r="J540" s="4" t="s">
        <v>2296</v>
      </c>
      <c r="K540" s="4" t="s">
        <v>3085</v>
      </c>
      <c r="L540" s="34">
        <v>44387</v>
      </c>
      <c r="M540" s="4" t="s">
        <v>3086</v>
      </c>
      <c r="O540" s="4">
        <v>1</v>
      </c>
      <c r="P540" s="4"/>
      <c r="Q540" s="4">
        <f>IF(O540=1,IF(H540="TOEIC",VLOOKUP(VALUE(J540),관리용data!J:K,2,1),IF(H540="TOEFL(IBT)",VLOOKUP(VALUE(J540),관리용data!M:N,2,1),IF(H540="NEW TEPS",VLOOKUP(VALUE(J540),관리용data!P:Q,2,1),IF(H540="G-telp(Level 2)",VLOOKUP(VALUE(J540),관리용data!S:T,2,1),IF(H540="toeic speaking test",VLOOKUP(J540,관리용data!V:W,2,0),IF(H540="opic(영어)",VLOOKUP(J540,관리용data!Y:Z,2,0),0)))))),0)</f>
        <v>2</v>
      </c>
    </row>
    <row r="541" spans="1:17" ht="39.950000000000003" customHeight="1" x14ac:dyDescent="0.3">
      <c r="A541" s="4">
        <f t="shared" si="16"/>
        <v>540</v>
      </c>
      <c r="B541" s="4" t="s">
        <v>3099</v>
      </c>
      <c r="C541" s="4" t="s">
        <v>3100</v>
      </c>
      <c r="D541" s="4" t="s">
        <v>265</v>
      </c>
      <c r="E541" s="4" t="s">
        <v>266</v>
      </c>
      <c r="F541" s="4">
        <f t="shared" si="17"/>
        <v>1</v>
      </c>
      <c r="G541" s="4" t="s">
        <v>537</v>
      </c>
      <c r="H541" s="4" t="str">
        <f>VLOOKUP(G541,관리용data!F:G,2,0)</f>
        <v>TOEIC</v>
      </c>
      <c r="I541" s="4" t="s">
        <v>3109</v>
      </c>
      <c r="J541" s="4" t="s">
        <v>3109</v>
      </c>
      <c r="K541" s="4" t="s">
        <v>1795</v>
      </c>
      <c r="L541" s="34">
        <v>45711</v>
      </c>
      <c r="M541" s="4" t="s">
        <v>3110</v>
      </c>
      <c r="O541" s="4">
        <v>1</v>
      </c>
      <c r="P541" s="4"/>
      <c r="Q541" s="4">
        <f>IF(O541=1,IF(H541="TOEIC",VLOOKUP(VALUE(J541),관리용data!J:K,2,1),IF(H541="TOEFL(IBT)",VLOOKUP(VALUE(J541),관리용data!M:N,2,1),IF(H541="NEW TEPS",VLOOKUP(VALUE(J541),관리용data!P:Q,2,1),IF(H541="G-telp(Level 2)",VLOOKUP(VALUE(J541),관리용data!S:T,2,1),IF(H541="toeic speaking test",VLOOKUP(J541,관리용data!V:W,2,0),IF(H541="opic(영어)",VLOOKUP(J541,관리용data!Y:Z,2,0),0)))))),0)</f>
        <v>0</v>
      </c>
    </row>
    <row r="542" spans="1:17" ht="39.950000000000003" customHeight="1" x14ac:dyDescent="0.3">
      <c r="A542" s="4">
        <f t="shared" si="16"/>
        <v>541</v>
      </c>
      <c r="B542" s="4" t="s">
        <v>3115</v>
      </c>
      <c r="C542" s="4" t="s">
        <v>3116</v>
      </c>
      <c r="D542" s="4" t="s">
        <v>265</v>
      </c>
      <c r="E542" s="4" t="s">
        <v>266</v>
      </c>
      <c r="F542" s="4">
        <f t="shared" si="17"/>
        <v>1</v>
      </c>
      <c r="G542" s="4" t="s">
        <v>537</v>
      </c>
      <c r="H542" s="4" t="str">
        <f>VLOOKUP(G542,관리용data!F:G,2,0)</f>
        <v>TOEIC</v>
      </c>
      <c r="I542" s="4" t="s">
        <v>1133</v>
      </c>
      <c r="J542" s="4" t="s">
        <v>1133</v>
      </c>
      <c r="K542" s="4" t="s">
        <v>3122</v>
      </c>
      <c r="L542" s="34">
        <v>45158</v>
      </c>
      <c r="M542" s="4" t="s">
        <v>3123</v>
      </c>
      <c r="O542" s="4">
        <v>0</v>
      </c>
      <c r="P542" s="4" t="s">
        <v>11699</v>
      </c>
      <c r="Q542" s="4">
        <f>IF(O542=1,IF(H542="TOEIC",VLOOKUP(VALUE(J542),관리용data!J:K,2,1),IF(H542="TOEFL(IBT)",VLOOKUP(VALUE(J542),관리용data!M:N,2,1),IF(H542="NEW TEPS",VLOOKUP(VALUE(J542),관리용data!P:Q,2,1),IF(H542="G-telp(Level 2)",VLOOKUP(VALUE(J542),관리용data!S:T,2,1),IF(H542="toeic speaking test",VLOOKUP(J542,관리용data!V:W,2,0),IF(H542="opic(영어)",VLOOKUP(J542,관리용data!Y:Z,2,0),0)))))),0)</f>
        <v>0</v>
      </c>
    </row>
    <row r="543" spans="1:17" ht="39.950000000000003" customHeight="1" x14ac:dyDescent="0.3">
      <c r="A543" s="4">
        <f t="shared" si="16"/>
        <v>542</v>
      </c>
      <c r="B543" s="4" t="s">
        <v>3128</v>
      </c>
      <c r="C543" s="4" t="s">
        <v>3129</v>
      </c>
      <c r="D543" s="4" t="s">
        <v>265</v>
      </c>
      <c r="E543" s="4" t="s">
        <v>266</v>
      </c>
      <c r="F543" s="4">
        <f t="shared" si="17"/>
        <v>1</v>
      </c>
      <c r="G543" s="4" t="s">
        <v>496</v>
      </c>
      <c r="H543" s="4" t="str">
        <f>VLOOKUP(G543,관리용data!F:G,2,0)</f>
        <v>OPIc(영어)</v>
      </c>
      <c r="I543" s="4" t="s">
        <v>1497</v>
      </c>
      <c r="J543" s="4" t="s">
        <v>1497</v>
      </c>
      <c r="K543" s="4" t="s">
        <v>829</v>
      </c>
      <c r="L543" s="34">
        <v>45116</v>
      </c>
      <c r="M543" s="4" t="s">
        <v>3148</v>
      </c>
      <c r="O543" s="4">
        <v>0</v>
      </c>
      <c r="P543" s="4" t="s">
        <v>11699</v>
      </c>
      <c r="Q543" s="4">
        <f>IF(O543=1,IF(H543="TOEIC",VLOOKUP(VALUE(J543),관리용data!J:K,2,1),IF(H543="TOEFL(IBT)",VLOOKUP(VALUE(J543),관리용data!M:N,2,1),IF(H543="NEW TEPS",VLOOKUP(VALUE(J543),관리용data!P:Q,2,1),IF(H543="G-telp(Level 2)",VLOOKUP(VALUE(J543),관리용data!S:T,2,1),IF(H543="toeic speaking test",VLOOKUP(J543,관리용data!V:W,2,0),IF(H543="opic(영어)",VLOOKUP(J543,관리용data!Y:Z,2,0),0)))))),0)</f>
        <v>0</v>
      </c>
    </row>
    <row r="544" spans="1:17" ht="39.950000000000003" customHeight="1" x14ac:dyDescent="0.3">
      <c r="A544" s="4">
        <f t="shared" si="16"/>
        <v>543</v>
      </c>
      <c r="B544" s="4" t="s">
        <v>3181</v>
      </c>
      <c r="C544" s="4" t="s">
        <v>3182</v>
      </c>
      <c r="D544" s="4" t="s">
        <v>265</v>
      </c>
      <c r="E544" s="4" t="s">
        <v>266</v>
      </c>
      <c r="F544" s="4">
        <f t="shared" si="17"/>
        <v>1</v>
      </c>
      <c r="G544" s="4" t="s">
        <v>496</v>
      </c>
      <c r="H544" s="4" t="str">
        <f>VLOOKUP(G544,관리용data!F:G,2,0)</f>
        <v>OPIc(영어)</v>
      </c>
      <c r="I544" s="4" t="s">
        <v>777</v>
      </c>
      <c r="J544" s="4" t="s">
        <v>777</v>
      </c>
      <c r="K544" s="4" t="s">
        <v>2724</v>
      </c>
      <c r="L544" s="34">
        <v>45150</v>
      </c>
      <c r="M544" s="4" t="s">
        <v>3188</v>
      </c>
      <c r="O544" s="4">
        <v>0</v>
      </c>
      <c r="P544" s="4" t="s">
        <v>11699</v>
      </c>
      <c r="Q544" s="4">
        <f>IF(O544=1,IF(H544="TOEIC",VLOOKUP(VALUE(J544),관리용data!J:K,2,1),IF(H544="TOEFL(IBT)",VLOOKUP(VALUE(J544),관리용data!M:N,2,1),IF(H544="NEW TEPS",VLOOKUP(VALUE(J544),관리용data!P:Q,2,1),IF(H544="G-telp(Level 2)",VLOOKUP(VALUE(J544),관리용data!S:T,2,1),IF(H544="toeic speaking test",VLOOKUP(J544,관리용data!V:W,2,0),IF(H544="opic(영어)",VLOOKUP(J544,관리용data!Y:Z,2,0),0)))))),0)</f>
        <v>0</v>
      </c>
    </row>
    <row r="545" spans="1:17" ht="39.950000000000003" customHeight="1" x14ac:dyDescent="0.3">
      <c r="A545" s="4">
        <f t="shared" si="16"/>
        <v>544</v>
      </c>
      <c r="B545" s="4" t="s">
        <v>3253</v>
      </c>
      <c r="C545" s="4" t="s">
        <v>3254</v>
      </c>
      <c r="D545" s="4" t="s">
        <v>265</v>
      </c>
      <c r="E545" s="4" t="s">
        <v>266</v>
      </c>
      <c r="F545" s="4">
        <f t="shared" si="17"/>
        <v>1</v>
      </c>
      <c r="G545" s="4" t="s">
        <v>11697</v>
      </c>
      <c r="H545" s="4" t="str">
        <f>VLOOKUP(G545,관리용data!F:G,2,0)</f>
        <v>기재 어학 없음</v>
      </c>
      <c r="I545" s="4" t="s">
        <v>277</v>
      </c>
      <c r="J545" s="4" t="s">
        <v>277</v>
      </c>
      <c r="K545" s="4" t="s">
        <v>277</v>
      </c>
      <c r="L545" s="4" t="s">
        <v>277</v>
      </c>
      <c r="M545" s="4" t="s">
        <v>277</v>
      </c>
      <c r="N545" s="5"/>
      <c r="O545" s="4">
        <v>0</v>
      </c>
      <c r="P545" s="4"/>
      <c r="Q545" s="4">
        <f>IF(O545=1,IF(H545="TOEIC",VLOOKUP(VALUE(J545),관리용data!J:K,2,1),IF(H545="TOEFL(IBT)",VLOOKUP(VALUE(J545),관리용data!M:N,2,1),IF(H545="NEW TEPS",VLOOKUP(VALUE(J545),관리용data!P:Q,2,1),IF(H545="G-telp(Level 2)",VLOOKUP(VALUE(J545),관리용data!S:T,2,1),IF(H545="toeic speaking test",VLOOKUP(J545,관리용data!V:W,2,0),IF(H545="opic(영어)",VLOOKUP(J545,관리용data!Y:Z,2,0),0)))))),0)</f>
        <v>0</v>
      </c>
    </row>
    <row r="546" spans="1:17" ht="39.950000000000003" customHeight="1" x14ac:dyDescent="0.3">
      <c r="A546" s="4">
        <f t="shared" si="16"/>
        <v>545</v>
      </c>
      <c r="B546" s="4" t="s">
        <v>3259</v>
      </c>
      <c r="C546" s="4" t="s">
        <v>3260</v>
      </c>
      <c r="D546" s="4" t="s">
        <v>265</v>
      </c>
      <c r="E546" s="4" t="s">
        <v>266</v>
      </c>
      <c r="F546" s="4">
        <f t="shared" si="17"/>
        <v>1</v>
      </c>
      <c r="G546" s="4" t="s">
        <v>11697</v>
      </c>
      <c r="H546" s="4" t="str">
        <f>VLOOKUP(G546,관리용data!F:G,2,0)</f>
        <v>기재 어학 없음</v>
      </c>
      <c r="I546" s="4" t="s">
        <v>277</v>
      </c>
      <c r="J546" s="4" t="s">
        <v>277</v>
      </c>
      <c r="K546" s="4" t="s">
        <v>277</v>
      </c>
      <c r="L546" s="4" t="s">
        <v>277</v>
      </c>
      <c r="M546" s="4" t="s">
        <v>277</v>
      </c>
      <c r="N546" s="5"/>
      <c r="O546" s="4">
        <v>0</v>
      </c>
      <c r="P546" s="4"/>
      <c r="Q546" s="4">
        <f>IF(O546=1,IF(H546="TOEIC",VLOOKUP(VALUE(J546),관리용data!J:K,2,1),IF(H546="TOEFL(IBT)",VLOOKUP(VALUE(J546),관리용data!M:N,2,1),IF(H546="NEW TEPS",VLOOKUP(VALUE(J546),관리용data!P:Q,2,1),IF(H546="G-telp(Level 2)",VLOOKUP(VALUE(J546),관리용data!S:T,2,1),IF(H546="toeic speaking test",VLOOKUP(J546,관리용data!V:W,2,0),IF(H546="opic(영어)",VLOOKUP(J546,관리용data!Y:Z,2,0),0)))))),0)</f>
        <v>0</v>
      </c>
    </row>
    <row r="547" spans="1:17" ht="39.950000000000003" customHeight="1" x14ac:dyDescent="0.3">
      <c r="A547" s="4">
        <f t="shared" si="16"/>
        <v>546</v>
      </c>
      <c r="B547" s="4" t="s">
        <v>3266</v>
      </c>
      <c r="C547" s="4" t="s">
        <v>3267</v>
      </c>
      <c r="D547" s="4" t="s">
        <v>265</v>
      </c>
      <c r="E547" s="4" t="s">
        <v>266</v>
      </c>
      <c r="F547" s="4">
        <f t="shared" si="17"/>
        <v>1</v>
      </c>
      <c r="G547" s="4" t="s">
        <v>11697</v>
      </c>
      <c r="H547" s="4" t="str">
        <f>VLOOKUP(G547,관리용data!F:G,2,0)</f>
        <v>기재 어학 없음</v>
      </c>
      <c r="I547" s="4" t="s">
        <v>277</v>
      </c>
      <c r="J547" s="4" t="s">
        <v>277</v>
      </c>
      <c r="K547" s="4" t="s">
        <v>277</v>
      </c>
      <c r="L547" s="4" t="s">
        <v>277</v>
      </c>
      <c r="M547" s="4" t="s">
        <v>277</v>
      </c>
      <c r="N547" s="5"/>
      <c r="O547" s="4">
        <v>0</v>
      </c>
      <c r="P547" s="4"/>
      <c r="Q547" s="4">
        <f>IF(O547=1,IF(H547="TOEIC",VLOOKUP(VALUE(J547),관리용data!J:K,2,1),IF(H547="TOEFL(IBT)",VLOOKUP(VALUE(J547),관리용data!M:N,2,1),IF(H547="NEW TEPS",VLOOKUP(VALUE(J547),관리용data!P:Q,2,1),IF(H547="G-telp(Level 2)",VLOOKUP(VALUE(J547),관리용data!S:T,2,1),IF(H547="toeic speaking test",VLOOKUP(J547,관리용data!V:W,2,0),IF(H547="opic(영어)",VLOOKUP(J547,관리용data!Y:Z,2,0),0)))))),0)</f>
        <v>0</v>
      </c>
    </row>
    <row r="548" spans="1:17" ht="39.950000000000003" customHeight="1" x14ac:dyDescent="0.3">
      <c r="A548" s="4">
        <f t="shared" si="16"/>
        <v>547</v>
      </c>
      <c r="B548" s="4" t="s">
        <v>3280</v>
      </c>
      <c r="C548" s="4" t="s">
        <v>3281</v>
      </c>
      <c r="D548" s="4" t="s">
        <v>265</v>
      </c>
      <c r="E548" s="4" t="s">
        <v>266</v>
      </c>
      <c r="F548" s="4">
        <f t="shared" si="17"/>
        <v>1</v>
      </c>
      <c r="G548" s="4" t="s">
        <v>537</v>
      </c>
      <c r="H548" s="4" t="str">
        <f>VLOOKUP(G548,관리용data!F:G,2,0)</f>
        <v>TOEIC</v>
      </c>
      <c r="I548" s="4" t="s">
        <v>1885</v>
      </c>
      <c r="J548" s="4" t="s">
        <v>1885</v>
      </c>
      <c r="K548" s="4" t="s">
        <v>3292</v>
      </c>
      <c r="L548" s="34">
        <v>45851</v>
      </c>
      <c r="M548" s="4" t="s">
        <v>3293</v>
      </c>
      <c r="O548" s="4">
        <v>1</v>
      </c>
      <c r="P548" s="4"/>
      <c r="Q548" s="4">
        <f>IF(O548=1,IF(H548="TOEIC",VLOOKUP(VALUE(J548),관리용data!J:K,2,1),IF(H548="TOEFL(IBT)",VLOOKUP(VALUE(J548),관리용data!M:N,2,1),IF(H548="NEW TEPS",VLOOKUP(VALUE(J548),관리용data!P:Q,2,1),IF(H548="G-telp(Level 2)",VLOOKUP(VALUE(J548),관리용data!S:T,2,1),IF(H548="toeic speaking test",VLOOKUP(J548,관리용data!V:W,2,0),IF(H548="opic(영어)",VLOOKUP(J548,관리용data!Y:Z,2,0),0)))))),0)</f>
        <v>6</v>
      </c>
    </row>
    <row r="549" spans="1:17" ht="39.950000000000003" customHeight="1" x14ac:dyDescent="0.3">
      <c r="A549" s="4">
        <f t="shared" si="16"/>
        <v>548</v>
      </c>
      <c r="B549" s="4" t="s">
        <v>3312</v>
      </c>
      <c r="C549" s="4" t="s">
        <v>3313</v>
      </c>
      <c r="D549" s="4" t="s">
        <v>265</v>
      </c>
      <c r="E549" s="4" t="s">
        <v>266</v>
      </c>
      <c r="F549" s="4">
        <f t="shared" si="17"/>
        <v>1</v>
      </c>
      <c r="G549" s="4" t="s">
        <v>537</v>
      </c>
      <c r="H549" s="4" t="str">
        <f>VLOOKUP(G549,관리용data!F:G,2,0)</f>
        <v>TOEIC</v>
      </c>
      <c r="I549" s="4" t="s">
        <v>798</v>
      </c>
      <c r="J549" s="4" t="s">
        <v>798</v>
      </c>
      <c r="K549" s="4" t="s">
        <v>709</v>
      </c>
      <c r="L549" s="34">
        <v>45683</v>
      </c>
      <c r="M549" s="4" t="s">
        <v>3318</v>
      </c>
      <c r="O549" s="4">
        <v>1</v>
      </c>
      <c r="P549" s="4"/>
      <c r="Q549" s="4">
        <f>IF(O549=1,IF(H549="TOEIC",VLOOKUP(VALUE(J549),관리용data!J:K,2,1),IF(H549="TOEFL(IBT)",VLOOKUP(VALUE(J549),관리용data!M:N,2,1),IF(H549="NEW TEPS",VLOOKUP(VALUE(J549),관리용data!P:Q,2,1),IF(H549="G-telp(Level 2)",VLOOKUP(VALUE(J549),관리용data!S:T,2,1),IF(H549="toeic speaking test",VLOOKUP(J549,관리용data!V:W,2,0),IF(H549="opic(영어)",VLOOKUP(J549,관리용data!Y:Z,2,0),0)))))),0)</f>
        <v>8</v>
      </c>
    </row>
    <row r="550" spans="1:17" ht="39.950000000000003" customHeight="1" x14ac:dyDescent="0.3">
      <c r="A550" s="4">
        <f t="shared" si="16"/>
        <v>549</v>
      </c>
      <c r="B550" s="4" t="s">
        <v>3323</v>
      </c>
      <c r="C550" s="4" t="s">
        <v>3324</v>
      </c>
      <c r="D550" s="4" t="s">
        <v>265</v>
      </c>
      <c r="E550" s="4" t="s">
        <v>266</v>
      </c>
      <c r="F550" s="4">
        <f t="shared" si="17"/>
        <v>1</v>
      </c>
      <c r="G550" s="4" t="s">
        <v>11697</v>
      </c>
      <c r="H550" s="4" t="str">
        <f>VLOOKUP(G550,관리용data!F:G,2,0)</f>
        <v>기재 어학 없음</v>
      </c>
      <c r="I550" s="4" t="s">
        <v>277</v>
      </c>
      <c r="J550" s="4" t="s">
        <v>277</v>
      </c>
      <c r="K550" s="4" t="s">
        <v>277</v>
      </c>
      <c r="L550" s="4" t="s">
        <v>277</v>
      </c>
      <c r="M550" s="4" t="s">
        <v>277</v>
      </c>
      <c r="N550" s="5"/>
      <c r="O550" s="4">
        <v>0</v>
      </c>
      <c r="P550" s="4"/>
      <c r="Q550" s="4">
        <f>IF(O550=1,IF(H550="TOEIC",VLOOKUP(VALUE(J550),관리용data!J:K,2,1),IF(H550="TOEFL(IBT)",VLOOKUP(VALUE(J550),관리용data!M:N,2,1),IF(H550="NEW TEPS",VLOOKUP(VALUE(J550),관리용data!P:Q,2,1),IF(H550="G-telp(Level 2)",VLOOKUP(VALUE(J550),관리용data!S:T,2,1),IF(H550="toeic speaking test",VLOOKUP(J550,관리용data!V:W,2,0),IF(H550="opic(영어)",VLOOKUP(J550,관리용data!Y:Z,2,0),0)))))),0)</f>
        <v>0</v>
      </c>
    </row>
    <row r="551" spans="1:17" ht="39.950000000000003" customHeight="1" x14ac:dyDescent="0.3">
      <c r="A551" s="4">
        <f t="shared" si="16"/>
        <v>550</v>
      </c>
      <c r="B551" s="4" t="s">
        <v>3331</v>
      </c>
      <c r="C551" s="4" t="s">
        <v>3332</v>
      </c>
      <c r="D551" s="4" t="s">
        <v>265</v>
      </c>
      <c r="E551" s="4" t="s">
        <v>266</v>
      </c>
      <c r="F551" s="4">
        <f t="shared" si="17"/>
        <v>1</v>
      </c>
      <c r="G551" s="4" t="s">
        <v>11697</v>
      </c>
      <c r="H551" s="4" t="str">
        <f>VLOOKUP(G551,관리용data!F:G,2,0)</f>
        <v>기재 어학 없음</v>
      </c>
      <c r="I551" s="4" t="s">
        <v>277</v>
      </c>
      <c r="J551" s="4" t="s">
        <v>277</v>
      </c>
      <c r="K551" s="4" t="s">
        <v>277</v>
      </c>
      <c r="L551" s="4" t="s">
        <v>277</v>
      </c>
      <c r="M551" s="4" t="s">
        <v>277</v>
      </c>
      <c r="N551" s="5"/>
      <c r="O551" s="4">
        <v>0</v>
      </c>
      <c r="P551" s="4"/>
      <c r="Q551" s="4">
        <f>IF(O551=1,IF(H551="TOEIC",VLOOKUP(VALUE(J551),관리용data!J:K,2,1),IF(H551="TOEFL(IBT)",VLOOKUP(VALUE(J551),관리용data!M:N,2,1),IF(H551="NEW TEPS",VLOOKUP(VALUE(J551),관리용data!P:Q,2,1),IF(H551="G-telp(Level 2)",VLOOKUP(VALUE(J551),관리용data!S:T,2,1),IF(H551="toeic speaking test",VLOOKUP(J551,관리용data!V:W,2,0),IF(H551="opic(영어)",VLOOKUP(J551,관리용data!Y:Z,2,0),0)))))),0)</f>
        <v>0</v>
      </c>
    </row>
    <row r="552" spans="1:17" ht="39.950000000000003" customHeight="1" x14ac:dyDescent="0.3">
      <c r="A552" s="4">
        <f t="shared" si="16"/>
        <v>551</v>
      </c>
      <c r="B552" s="4" t="s">
        <v>3338</v>
      </c>
      <c r="C552" s="4" t="s">
        <v>3339</v>
      </c>
      <c r="D552" s="4" t="s">
        <v>265</v>
      </c>
      <c r="E552" s="4" t="s">
        <v>266</v>
      </c>
      <c r="F552" s="4">
        <f t="shared" si="17"/>
        <v>1</v>
      </c>
      <c r="G552" s="4" t="s">
        <v>362</v>
      </c>
      <c r="H552" s="4" t="str">
        <f>VLOOKUP(G552,관리용data!F:G,2,0)</f>
        <v>Toeic Speaking test</v>
      </c>
      <c r="I552" s="4" t="s">
        <v>363</v>
      </c>
      <c r="J552" s="4" t="s">
        <v>363</v>
      </c>
      <c r="K552" s="4" t="s">
        <v>986</v>
      </c>
      <c r="L552" s="34">
        <v>45732</v>
      </c>
      <c r="M552" s="4" t="s">
        <v>3347</v>
      </c>
      <c r="O552" s="4">
        <v>1</v>
      </c>
      <c r="P552" s="4"/>
      <c r="Q552" s="4">
        <f>IF(O552=1,IF(H552="TOEIC",VLOOKUP(VALUE(J552),관리용data!J:K,2,1),IF(H552="TOEFL(IBT)",VLOOKUP(VALUE(J552),관리용data!M:N,2,1),IF(H552="NEW TEPS",VLOOKUP(VALUE(J552),관리용data!P:Q,2,1),IF(H552="G-telp(Level 2)",VLOOKUP(VALUE(J552),관리용data!S:T,2,1),IF(H552="toeic speaking test",VLOOKUP(J552,관리용data!V:W,2,0),IF(H552="opic(영어)",VLOOKUP(J552,관리용data!Y:Z,2,0),0)))))),0)</f>
        <v>6</v>
      </c>
    </row>
    <row r="553" spans="1:17" ht="39.950000000000003" customHeight="1" x14ac:dyDescent="0.3">
      <c r="A553" s="4">
        <f t="shared" si="16"/>
        <v>552</v>
      </c>
      <c r="B553" s="4" t="s">
        <v>3360</v>
      </c>
      <c r="C553" s="4" t="s">
        <v>3361</v>
      </c>
      <c r="D553" s="4" t="s">
        <v>265</v>
      </c>
      <c r="E553" s="4" t="s">
        <v>266</v>
      </c>
      <c r="F553" s="4">
        <f t="shared" si="17"/>
        <v>1</v>
      </c>
      <c r="G553" s="4" t="s">
        <v>496</v>
      </c>
      <c r="H553" s="4" t="str">
        <f>VLOOKUP(G553,관리용data!F:G,2,0)</f>
        <v>OPIc(영어)</v>
      </c>
      <c r="I553" s="4" t="s">
        <v>777</v>
      </c>
      <c r="J553" s="4" t="s">
        <v>777</v>
      </c>
      <c r="K553" s="4" t="s">
        <v>3366</v>
      </c>
      <c r="L553" s="34">
        <v>45421</v>
      </c>
      <c r="M553" s="4" t="s">
        <v>3367</v>
      </c>
      <c r="O553" s="4">
        <v>1</v>
      </c>
      <c r="P553" s="4"/>
      <c r="Q553" s="4">
        <f>IF(O553=1,IF(H553="TOEIC",VLOOKUP(VALUE(J553),관리용data!J:K,2,1),IF(H553="TOEFL(IBT)",VLOOKUP(VALUE(J553),관리용data!M:N,2,1),IF(H553="NEW TEPS",VLOOKUP(VALUE(J553),관리용data!P:Q,2,1),IF(H553="G-telp(Level 2)",VLOOKUP(VALUE(J553),관리용data!S:T,2,1),IF(H553="toeic speaking test",VLOOKUP(J553,관리용data!V:W,2,0),IF(H553="opic(영어)",VLOOKUP(J553,관리용data!Y:Z,2,0),0)))))),0)</f>
        <v>2</v>
      </c>
    </row>
    <row r="554" spans="1:17" ht="39.950000000000003" customHeight="1" x14ac:dyDescent="0.3">
      <c r="A554" s="4">
        <f t="shared" si="16"/>
        <v>553</v>
      </c>
      <c r="B554" s="4" t="s">
        <v>3370</v>
      </c>
      <c r="C554" s="4" t="s">
        <v>3371</v>
      </c>
      <c r="D554" s="4" t="s">
        <v>265</v>
      </c>
      <c r="E554" s="4" t="s">
        <v>266</v>
      </c>
      <c r="F554" s="4">
        <f t="shared" si="17"/>
        <v>1</v>
      </c>
      <c r="G554" s="4" t="s">
        <v>797</v>
      </c>
      <c r="H554" s="4" t="str">
        <f>VLOOKUP(G554,관리용data!F:G,2,0)</f>
        <v>TOEIC</v>
      </c>
      <c r="I554" s="4" t="s">
        <v>2582</v>
      </c>
      <c r="J554" s="4" t="s">
        <v>2582</v>
      </c>
      <c r="K554" s="4" t="s">
        <v>3379</v>
      </c>
      <c r="L554" s="34">
        <v>44878</v>
      </c>
      <c r="M554" s="4" t="s">
        <v>3380</v>
      </c>
      <c r="O554" s="4">
        <v>1</v>
      </c>
      <c r="P554" s="4"/>
      <c r="Q554" s="4">
        <f>IF(O554=1,IF(H554="TOEIC",VLOOKUP(VALUE(J554),관리용data!J:K,2,1),IF(H554="TOEFL(IBT)",VLOOKUP(VALUE(J554),관리용data!M:N,2,1),IF(H554="NEW TEPS",VLOOKUP(VALUE(J554),관리용data!P:Q,2,1),IF(H554="G-telp(Level 2)",VLOOKUP(VALUE(J554),관리용data!S:T,2,1),IF(H554="toeic speaking test",VLOOKUP(J554,관리용data!V:W,2,0),IF(H554="opic(영어)",VLOOKUP(J554,관리용data!Y:Z,2,0),0)))))),0)</f>
        <v>10</v>
      </c>
    </row>
    <row r="555" spans="1:17" ht="39.950000000000003" customHeight="1" x14ac:dyDescent="0.3">
      <c r="A555" s="4">
        <f t="shared" si="16"/>
        <v>554</v>
      </c>
      <c r="B555" s="4" t="s">
        <v>3425</v>
      </c>
      <c r="C555" s="4" t="s">
        <v>3426</v>
      </c>
      <c r="D555" s="4" t="s">
        <v>265</v>
      </c>
      <c r="E555" s="4" t="s">
        <v>266</v>
      </c>
      <c r="F555" s="4">
        <f t="shared" si="17"/>
        <v>1</v>
      </c>
      <c r="G555" s="4" t="s">
        <v>362</v>
      </c>
      <c r="H555" s="4" t="str">
        <f>VLOOKUP(G555,관리용data!F:G,2,0)</f>
        <v>Toeic Speaking test</v>
      </c>
      <c r="I555" s="4" t="s">
        <v>455</v>
      </c>
      <c r="J555" s="4" t="s">
        <v>455</v>
      </c>
      <c r="K555" s="4" t="s">
        <v>1054</v>
      </c>
      <c r="L555" s="34">
        <v>45857</v>
      </c>
      <c r="M555" s="4" t="s">
        <v>3431</v>
      </c>
      <c r="O555" s="4">
        <v>1</v>
      </c>
      <c r="P555" s="4"/>
      <c r="Q555" s="4">
        <f>IF(O555=1,IF(H555="TOEIC",VLOOKUP(VALUE(J555),관리용data!J:K,2,1),IF(H555="TOEFL(IBT)",VLOOKUP(VALUE(J555),관리용data!M:N,2,1),IF(H555="NEW TEPS",VLOOKUP(VALUE(J555),관리용data!P:Q,2,1),IF(H555="G-telp(Level 2)",VLOOKUP(VALUE(J555),관리용data!S:T,2,1),IF(H555="toeic speaking test",VLOOKUP(J555,관리용data!V:W,2,0),IF(H555="opic(영어)",VLOOKUP(J555,관리용data!Y:Z,2,0),0)))))),0)</f>
        <v>6</v>
      </c>
    </row>
    <row r="556" spans="1:17" ht="39.950000000000003" customHeight="1" x14ac:dyDescent="0.3">
      <c r="A556" s="4">
        <f t="shared" si="16"/>
        <v>555</v>
      </c>
      <c r="B556" s="4" t="s">
        <v>3453</v>
      </c>
      <c r="C556" s="4" t="s">
        <v>3454</v>
      </c>
      <c r="D556" s="4" t="s">
        <v>265</v>
      </c>
      <c r="E556" s="4" t="s">
        <v>266</v>
      </c>
      <c r="F556" s="4">
        <f t="shared" si="17"/>
        <v>1</v>
      </c>
      <c r="G556" s="4" t="s">
        <v>286</v>
      </c>
      <c r="H556" s="4" t="str">
        <f>VLOOKUP(G556,관리용data!F:G,2,0)</f>
        <v>Toeic Speaking test</v>
      </c>
      <c r="I556" s="4" t="s">
        <v>3460</v>
      </c>
      <c r="J556" s="4" t="s">
        <v>3460</v>
      </c>
      <c r="K556" s="4" t="s">
        <v>2935</v>
      </c>
      <c r="L556" s="34">
        <v>44773</v>
      </c>
      <c r="M556" s="4" t="s">
        <v>3461</v>
      </c>
      <c r="O556" s="4">
        <v>1</v>
      </c>
      <c r="P556" s="4"/>
      <c r="Q556" s="4">
        <f>IF(O556=1,IF(H556="TOEIC",VLOOKUP(VALUE(J556),관리용data!J:K,2,1),IF(H556="TOEFL(IBT)",VLOOKUP(VALUE(J556),관리용data!M:N,2,1),IF(H556="NEW TEPS",VLOOKUP(VALUE(J556),관리용data!P:Q,2,1),IF(H556="G-telp(Level 2)",VLOOKUP(VALUE(J556),관리용data!S:T,2,1),IF(H556="toeic speaking test",VLOOKUP(J556,관리용data!V:W,2,0),IF(H556="opic(영어)",VLOOKUP(J556,관리용data!Y:Z,2,0),0)))))),0)</f>
        <v>6</v>
      </c>
    </row>
    <row r="557" spans="1:17" ht="39.950000000000003" customHeight="1" x14ac:dyDescent="0.3">
      <c r="A557" s="4">
        <f t="shared" si="16"/>
        <v>556</v>
      </c>
      <c r="B557" s="4" t="s">
        <v>3464</v>
      </c>
      <c r="C557" s="4" t="s">
        <v>3465</v>
      </c>
      <c r="D557" s="4" t="s">
        <v>265</v>
      </c>
      <c r="E557" s="4" t="s">
        <v>266</v>
      </c>
      <c r="F557" s="4">
        <f t="shared" si="17"/>
        <v>1</v>
      </c>
      <c r="G557" s="4" t="s">
        <v>537</v>
      </c>
      <c r="H557" s="4" t="str">
        <f>VLOOKUP(G557,관리용data!F:G,2,0)</f>
        <v>TOEIC</v>
      </c>
      <c r="I557" s="4" t="s">
        <v>1812</v>
      </c>
      <c r="J557" s="4" t="s">
        <v>1812</v>
      </c>
      <c r="K557" s="4" t="s">
        <v>3292</v>
      </c>
      <c r="L557" s="34">
        <v>45851</v>
      </c>
      <c r="M557" s="4" t="s">
        <v>3471</v>
      </c>
      <c r="O557" s="4">
        <v>1</v>
      </c>
      <c r="P557" s="4"/>
      <c r="Q557" s="4">
        <f>IF(O557=1,IF(H557="TOEIC",VLOOKUP(VALUE(J557),관리용data!J:K,2,1),IF(H557="TOEFL(IBT)",VLOOKUP(VALUE(J557),관리용data!M:N,2,1),IF(H557="NEW TEPS",VLOOKUP(VALUE(J557),관리용data!P:Q,2,1),IF(H557="G-telp(Level 2)",VLOOKUP(VALUE(J557),관리용data!S:T,2,1),IF(H557="toeic speaking test",VLOOKUP(J557,관리용data!V:W,2,0),IF(H557="opic(영어)",VLOOKUP(J557,관리용data!Y:Z,2,0),0)))))),0)</f>
        <v>10</v>
      </c>
    </row>
    <row r="558" spans="1:17" ht="39.950000000000003" customHeight="1" x14ac:dyDescent="0.3">
      <c r="A558" s="4">
        <f t="shared" si="16"/>
        <v>557</v>
      </c>
      <c r="B558" s="4" t="s">
        <v>3491</v>
      </c>
      <c r="C558" s="4" t="s">
        <v>3492</v>
      </c>
      <c r="D558" s="4" t="s">
        <v>265</v>
      </c>
      <c r="E558" s="4" t="s">
        <v>266</v>
      </c>
      <c r="F558" s="4">
        <f t="shared" si="17"/>
        <v>1</v>
      </c>
      <c r="G558" s="4" t="s">
        <v>797</v>
      </c>
      <c r="H558" s="4" t="str">
        <f>VLOOKUP(G558,관리용data!F:G,2,0)</f>
        <v>TOEIC</v>
      </c>
      <c r="I558" s="4" t="s">
        <v>988</v>
      </c>
      <c r="J558" s="4" t="s">
        <v>988</v>
      </c>
      <c r="K558" s="4" t="s">
        <v>3497</v>
      </c>
      <c r="L558" s="34">
        <v>44402</v>
      </c>
      <c r="M558" s="4" t="s">
        <v>3498</v>
      </c>
      <c r="O558" s="4">
        <v>1</v>
      </c>
      <c r="P558" s="4"/>
      <c r="Q558" s="4">
        <f>IF(O558=1,IF(H558="TOEIC",VLOOKUP(VALUE(J558),관리용data!J:K,2,1),IF(H558="TOEFL(IBT)",VLOOKUP(VALUE(J558),관리용data!M:N,2,1),IF(H558="NEW TEPS",VLOOKUP(VALUE(J558),관리용data!P:Q,2,1),IF(H558="G-telp(Level 2)",VLOOKUP(VALUE(J558),관리용data!S:T,2,1),IF(H558="toeic speaking test",VLOOKUP(J558,관리용data!V:W,2,0),IF(H558="opic(영어)",VLOOKUP(J558,관리용data!Y:Z,2,0),0)))))),0)</f>
        <v>10</v>
      </c>
    </row>
    <row r="559" spans="1:17" ht="39.950000000000003" customHeight="1" x14ac:dyDescent="0.3">
      <c r="A559" s="4">
        <f t="shared" si="16"/>
        <v>558</v>
      </c>
      <c r="B559" s="4" t="s">
        <v>3534</v>
      </c>
      <c r="C559" s="4" t="s">
        <v>3535</v>
      </c>
      <c r="D559" s="4" t="s">
        <v>265</v>
      </c>
      <c r="E559" s="4" t="s">
        <v>266</v>
      </c>
      <c r="F559" s="4">
        <f t="shared" si="17"/>
        <v>1</v>
      </c>
      <c r="G559" s="4" t="s">
        <v>11697</v>
      </c>
      <c r="H559" s="4" t="str">
        <f>VLOOKUP(G559,관리용data!F:G,2,0)</f>
        <v>기재 어학 없음</v>
      </c>
      <c r="I559" s="4" t="s">
        <v>277</v>
      </c>
      <c r="J559" s="4" t="s">
        <v>277</v>
      </c>
      <c r="K559" s="4" t="s">
        <v>277</v>
      </c>
      <c r="L559" s="4" t="s">
        <v>277</v>
      </c>
      <c r="M559" s="4" t="s">
        <v>277</v>
      </c>
      <c r="N559" s="5"/>
      <c r="O559" s="4">
        <v>0</v>
      </c>
      <c r="P559" s="4"/>
      <c r="Q559" s="4">
        <f>IF(O559=1,IF(H559="TOEIC",VLOOKUP(VALUE(J559),관리용data!J:K,2,1),IF(H559="TOEFL(IBT)",VLOOKUP(VALUE(J559),관리용data!M:N,2,1),IF(H559="NEW TEPS",VLOOKUP(VALUE(J559),관리용data!P:Q,2,1),IF(H559="G-telp(Level 2)",VLOOKUP(VALUE(J559),관리용data!S:T,2,1),IF(H559="toeic speaking test",VLOOKUP(J559,관리용data!V:W,2,0),IF(H559="opic(영어)",VLOOKUP(J559,관리용data!Y:Z,2,0),0)))))),0)</f>
        <v>0</v>
      </c>
    </row>
    <row r="560" spans="1:17" ht="39.950000000000003" customHeight="1" x14ac:dyDescent="0.3">
      <c r="A560" s="4">
        <f t="shared" si="16"/>
        <v>559</v>
      </c>
      <c r="B560" s="4" t="s">
        <v>3548</v>
      </c>
      <c r="C560" s="4" t="s">
        <v>3549</v>
      </c>
      <c r="D560" s="4" t="s">
        <v>265</v>
      </c>
      <c r="E560" s="4" t="s">
        <v>266</v>
      </c>
      <c r="F560" s="4">
        <f t="shared" si="17"/>
        <v>1</v>
      </c>
      <c r="G560" s="4" t="s">
        <v>496</v>
      </c>
      <c r="H560" s="4" t="str">
        <f>VLOOKUP(G560,관리용data!F:G,2,0)</f>
        <v>OPIc(영어)</v>
      </c>
      <c r="I560" s="4" t="s">
        <v>3554</v>
      </c>
      <c r="J560" s="4" t="s">
        <v>3554</v>
      </c>
      <c r="K560" s="4" t="s">
        <v>3470</v>
      </c>
      <c r="L560" s="34">
        <v>45707</v>
      </c>
      <c r="M560" s="4" t="s">
        <v>3555</v>
      </c>
      <c r="O560" s="4">
        <v>1</v>
      </c>
      <c r="P560" s="4"/>
      <c r="Q560" s="4">
        <f>IF(O560=1,IF(H560="TOEIC",VLOOKUP(VALUE(J560),관리용data!J:K,2,1),IF(H560="TOEFL(IBT)",VLOOKUP(VALUE(J560),관리용data!M:N,2,1),IF(H560="NEW TEPS",VLOOKUP(VALUE(J560),관리용data!P:Q,2,1),IF(H560="G-telp(Level 2)",VLOOKUP(VALUE(J560),관리용data!S:T,2,1),IF(H560="toeic speaking test",VLOOKUP(J560,관리용data!V:W,2,0),IF(H560="opic(영어)",VLOOKUP(J560,관리용data!Y:Z,2,0),0)))))),0)</f>
        <v>0</v>
      </c>
    </row>
    <row r="561" spans="1:17" ht="39.950000000000003" customHeight="1" x14ac:dyDescent="0.3">
      <c r="A561" s="4">
        <f t="shared" si="16"/>
        <v>560</v>
      </c>
      <c r="B561" s="4" t="s">
        <v>3591</v>
      </c>
      <c r="C561" s="4" t="s">
        <v>3549</v>
      </c>
      <c r="D561" s="4" t="s">
        <v>265</v>
      </c>
      <c r="E561" s="4" t="s">
        <v>266</v>
      </c>
      <c r="F561" s="4">
        <f t="shared" si="17"/>
        <v>1</v>
      </c>
      <c r="G561" s="4" t="s">
        <v>537</v>
      </c>
      <c r="H561" s="4" t="str">
        <f>VLOOKUP(G561,관리용data!F:G,2,0)</f>
        <v>TOEIC</v>
      </c>
      <c r="I561" s="4" t="s">
        <v>2596</v>
      </c>
      <c r="J561" s="4" t="s">
        <v>2596</v>
      </c>
      <c r="K561" s="4" t="s">
        <v>3595</v>
      </c>
      <c r="L561" s="34">
        <v>45424</v>
      </c>
      <c r="M561" s="4" t="s">
        <v>3596</v>
      </c>
      <c r="O561" s="4">
        <v>1</v>
      </c>
      <c r="P561" s="4"/>
      <c r="Q561" s="4">
        <f>IF(O561=1,IF(H561="TOEIC",VLOOKUP(VALUE(J561),관리용data!J:K,2,1),IF(H561="TOEFL(IBT)",VLOOKUP(VALUE(J561),관리용data!M:N,2,1),IF(H561="NEW TEPS",VLOOKUP(VALUE(J561),관리용data!P:Q,2,1),IF(H561="G-telp(Level 2)",VLOOKUP(VALUE(J561),관리용data!S:T,2,1),IF(H561="toeic speaking test",VLOOKUP(J561,관리용data!V:W,2,0),IF(H561="opic(영어)",VLOOKUP(J561,관리용data!Y:Z,2,0),0)))))),0)</f>
        <v>8</v>
      </c>
    </row>
    <row r="562" spans="1:17" ht="39.950000000000003" customHeight="1" x14ac:dyDescent="0.3">
      <c r="A562" s="4">
        <f t="shared" si="16"/>
        <v>561</v>
      </c>
      <c r="B562" s="4" t="s">
        <v>3602</v>
      </c>
      <c r="C562" s="4" t="s">
        <v>3603</v>
      </c>
      <c r="D562" s="4" t="s">
        <v>265</v>
      </c>
      <c r="E562" s="4" t="s">
        <v>266</v>
      </c>
      <c r="F562" s="4">
        <f t="shared" si="17"/>
        <v>1</v>
      </c>
      <c r="G562" s="4" t="s">
        <v>537</v>
      </c>
      <c r="H562" s="4" t="str">
        <f>VLOOKUP(G562,관리용data!F:G,2,0)</f>
        <v>TOEIC</v>
      </c>
      <c r="I562" s="4" t="s">
        <v>3609</v>
      </c>
      <c r="J562" s="4" t="s">
        <v>3609</v>
      </c>
      <c r="K562" s="4" t="s">
        <v>2121</v>
      </c>
      <c r="L562" s="34">
        <v>45564</v>
      </c>
      <c r="M562" s="4" t="s">
        <v>3610</v>
      </c>
      <c r="O562" s="4">
        <v>1</v>
      </c>
      <c r="P562" s="4"/>
      <c r="Q562" s="4">
        <f>IF(O562=1,IF(H562="TOEIC",VLOOKUP(VALUE(J562),관리용data!J:K,2,1),IF(H562="TOEFL(IBT)",VLOOKUP(VALUE(J562),관리용data!M:N,2,1),IF(H562="NEW TEPS",VLOOKUP(VALUE(J562),관리용data!P:Q,2,1),IF(H562="G-telp(Level 2)",VLOOKUP(VALUE(J562),관리용data!S:T,2,1),IF(H562="toeic speaking test",VLOOKUP(J562,관리용data!V:W,2,0),IF(H562="opic(영어)",VLOOKUP(J562,관리용data!Y:Z,2,0),0)))))),0)</f>
        <v>6</v>
      </c>
    </row>
    <row r="563" spans="1:17" ht="39.950000000000003" customHeight="1" x14ac:dyDescent="0.3">
      <c r="A563" s="4">
        <f t="shared" si="16"/>
        <v>562</v>
      </c>
      <c r="B563" s="4" t="s">
        <v>3616</v>
      </c>
      <c r="C563" s="4" t="s">
        <v>3617</v>
      </c>
      <c r="D563" s="4" t="s">
        <v>265</v>
      </c>
      <c r="E563" s="4" t="s">
        <v>266</v>
      </c>
      <c r="F563" s="4">
        <f t="shared" si="17"/>
        <v>1</v>
      </c>
      <c r="G563" s="4" t="s">
        <v>537</v>
      </c>
      <c r="H563" s="4" t="str">
        <f>VLOOKUP(G563,관리용data!F:G,2,0)</f>
        <v>TOEIC</v>
      </c>
      <c r="I563" s="4" t="s">
        <v>1264</v>
      </c>
      <c r="J563" s="4" t="s">
        <v>1264</v>
      </c>
      <c r="K563" s="4" t="s">
        <v>3638</v>
      </c>
      <c r="L563" s="34">
        <v>45409</v>
      </c>
      <c r="M563" s="4" t="s">
        <v>3639</v>
      </c>
      <c r="O563" s="4">
        <v>1</v>
      </c>
      <c r="P563" s="4"/>
      <c r="Q563" s="4">
        <f>IF(O563=1,IF(H563="TOEIC",VLOOKUP(VALUE(J563),관리용data!J:K,2,1),IF(H563="TOEFL(IBT)",VLOOKUP(VALUE(J563),관리용data!M:N,2,1),IF(H563="NEW TEPS",VLOOKUP(VALUE(J563),관리용data!P:Q,2,1),IF(H563="G-telp(Level 2)",VLOOKUP(VALUE(J563),관리용data!S:T,2,1),IF(H563="toeic speaking test",VLOOKUP(J563,관리용data!V:W,2,0),IF(H563="opic(영어)",VLOOKUP(J563,관리용data!Y:Z,2,0),0)))))),0)</f>
        <v>8</v>
      </c>
    </row>
    <row r="564" spans="1:17" ht="39.950000000000003" customHeight="1" x14ac:dyDescent="0.3">
      <c r="A564" s="4">
        <f t="shared" si="16"/>
        <v>563</v>
      </c>
      <c r="B564" s="4" t="s">
        <v>3668</v>
      </c>
      <c r="C564" s="4" t="s">
        <v>3669</v>
      </c>
      <c r="D564" s="4" t="s">
        <v>265</v>
      </c>
      <c r="E564" s="4" t="s">
        <v>266</v>
      </c>
      <c r="F564" s="4">
        <f t="shared" si="17"/>
        <v>1</v>
      </c>
      <c r="G564" s="4" t="s">
        <v>537</v>
      </c>
      <c r="H564" s="4" t="str">
        <f>VLOOKUP(G564,관리용data!F:G,2,0)</f>
        <v>TOEIC</v>
      </c>
      <c r="I564" s="4" t="s">
        <v>828</v>
      </c>
      <c r="J564" s="4" t="s">
        <v>828</v>
      </c>
      <c r="K564" s="4" t="s">
        <v>3674</v>
      </c>
      <c r="L564" s="34">
        <v>45193</v>
      </c>
      <c r="M564" s="4" t="s">
        <v>3675</v>
      </c>
      <c r="O564" s="4">
        <v>0</v>
      </c>
      <c r="P564" s="4" t="s">
        <v>11699</v>
      </c>
      <c r="Q564" s="4">
        <f>IF(O564=1,IF(H564="TOEIC",VLOOKUP(VALUE(J564),관리용data!J:K,2,1),IF(H564="TOEFL(IBT)",VLOOKUP(VALUE(J564),관리용data!M:N,2,1),IF(H564="NEW TEPS",VLOOKUP(VALUE(J564),관리용data!P:Q,2,1),IF(H564="G-telp(Level 2)",VLOOKUP(VALUE(J564),관리용data!S:T,2,1),IF(H564="toeic speaking test",VLOOKUP(J564,관리용data!V:W,2,0),IF(H564="opic(영어)",VLOOKUP(J564,관리용data!Y:Z,2,0),0)))))),0)</f>
        <v>0</v>
      </c>
    </row>
    <row r="565" spans="1:17" ht="39.950000000000003" customHeight="1" x14ac:dyDescent="0.3">
      <c r="A565" s="4">
        <f t="shared" si="16"/>
        <v>564</v>
      </c>
      <c r="B565" s="4" t="s">
        <v>3702</v>
      </c>
      <c r="C565" s="4" t="s">
        <v>3703</v>
      </c>
      <c r="D565" s="4" t="s">
        <v>265</v>
      </c>
      <c r="E565" s="4" t="s">
        <v>266</v>
      </c>
      <c r="F565" s="4">
        <f t="shared" si="17"/>
        <v>1</v>
      </c>
      <c r="G565" s="4" t="s">
        <v>11697</v>
      </c>
      <c r="H565" s="4" t="str">
        <f>VLOOKUP(G565,관리용data!F:G,2,0)</f>
        <v>기재 어학 없음</v>
      </c>
      <c r="I565" s="4" t="s">
        <v>277</v>
      </c>
      <c r="J565" s="4" t="s">
        <v>277</v>
      </c>
      <c r="K565" s="4" t="s">
        <v>277</v>
      </c>
      <c r="L565" s="4" t="s">
        <v>277</v>
      </c>
      <c r="M565" s="4" t="s">
        <v>277</v>
      </c>
      <c r="N565" s="5"/>
      <c r="O565" s="4">
        <v>0</v>
      </c>
      <c r="P565" s="4"/>
      <c r="Q565" s="4">
        <f>IF(O565=1,IF(H565="TOEIC",VLOOKUP(VALUE(J565),관리용data!J:K,2,1),IF(H565="TOEFL(IBT)",VLOOKUP(VALUE(J565),관리용data!M:N,2,1),IF(H565="NEW TEPS",VLOOKUP(VALUE(J565),관리용data!P:Q,2,1),IF(H565="G-telp(Level 2)",VLOOKUP(VALUE(J565),관리용data!S:T,2,1),IF(H565="toeic speaking test",VLOOKUP(J565,관리용data!V:W,2,0),IF(H565="opic(영어)",VLOOKUP(J565,관리용data!Y:Z,2,0),0)))))),0)</f>
        <v>0</v>
      </c>
    </row>
    <row r="566" spans="1:17" ht="39.950000000000003" customHeight="1" x14ac:dyDescent="0.3">
      <c r="A566" s="4">
        <f t="shared" si="16"/>
        <v>565</v>
      </c>
      <c r="B566" s="4" t="s">
        <v>3713</v>
      </c>
      <c r="C566" s="4" t="s">
        <v>3714</v>
      </c>
      <c r="D566" s="4" t="s">
        <v>265</v>
      </c>
      <c r="E566" s="4" t="s">
        <v>266</v>
      </c>
      <c r="F566" s="4">
        <f t="shared" si="17"/>
        <v>1</v>
      </c>
      <c r="G566" s="4" t="s">
        <v>286</v>
      </c>
      <c r="H566" s="4" t="str">
        <f>VLOOKUP(G566,관리용data!F:G,2,0)</f>
        <v>Toeic Speaking test</v>
      </c>
      <c r="I566" s="4" t="s">
        <v>2296</v>
      </c>
      <c r="J566" s="4" t="s">
        <v>2296</v>
      </c>
      <c r="K566" s="4" t="s">
        <v>3719</v>
      </c>
      <c r="L566" s="34">
        <v>44811</v>
      </c>
      <c r="M566" s="4" t="s">
        <v>3720</v>
      </c>
      <c r="O566" s="4">
        <v>1</v>
      </c>
      <c r="P566" s="4"/>
      <c r="Q566" s="4">
        <f>IF(O566=1,IF(H566="TOEIC",VLOOKUP(VALUE(J566),관리용data!J:K,2,1),IF(H566="TOEFL(IBT)",VLOOKUP(VALUE(J566),관리용data!M:N,2,1),IF(H566="NEW TEPS",VLOOKUP(VALUE(J566),관리용data!P:Q,2,1),IF(H566="G-telp(Level 2)",VLOOKUP(VALUE(J566),관리용data!S:T,2,1),IF(H566="toeic speaking test",VLOOKUP(J566,관리용data!V:W,2,0),IF(H566="opic(영어)",VLOOKUP(J566,관리용data!Y:Z,2,0),0)))))),0)</f>
        <v>2</v>
      </c>
    </row>
    <row r="567" spans="1:17" ht="39.950000000000003" customHeight="1" x14ac:dyDescent="0.3">
      <c r="A567" s="4">
        <f t="shared" si="16"/>
        <v>566</v>
      </c>
      <c r="B567" s="4" t="s">
        <v>3725</v>
      </c>
      <c r="C567" s="4" t="s">
        <v>3726</v>
      </c>
      <c r="D567" s="4" t="s">
        <v>265</v>
      </c>
      <c r="E567" s="4" t="s">
        <v>266</v>
      </c>
      <c r="F567" s="4">
        <f t="shared" si="17"/>
        <v>1</v>
      </c>
      <c r="G567" s="4" t="s">
        <v>286</v>
      </c>
      <c r="H567" s="4" t="str">
        <f>VLOOKUP(G567,관리용data!F:G,2,0)</f>
        <v>Toeic Speaking test</v>
      </c>
      <c r="I567" s="4" t="s">
        <v>3237</v>
      </c>
      <c r="J567" s="4" t="s">
        <v>3237</v>
      </c>
      <c r="K567" s="4" t="s">
        <v>3732</v>
      </c>
      <c r="L567" s="34">
        <v>44786</v>
      </c>
      <c r="M567" s="4" t="s">
        <v>3733</v>
      </c>
      <c r="O567" s="4">
        <v>1</v>
      </c>
      <c r="P567" s="4"/>
      <c r="Q567" s="4">
        <f>IF(O567=1,IF(H567="TOEIC",VLOOKUP(VALUE(J567),관리용data!J:K,2,1),IF(H567="TOEFL(IBT)",VLOOKUP(VALUE(J567),관리용data!M:N,2,1),IF(H567="NEW TEPS",VLOOKUP(VALUE(J567),관리용data!P:Q,2,1),IF(H567="G-telp(Level 2)",VLOOKUP(VALUE(J567),관리용data!S:T,2,1),IF(H567="toeic speaking test",VLOOKUP(J567,관리용data!V:W,2,0),IF(H567="opic(영어)",VLOOKUP(J567,관리용data!Y:Z,2,0),0)))))),0)</f>
        <v>6</v>
      </c>
    </row>
    <row r="568" spans="1:17" ht="39.950000000000003" customHeight="1" x14ac:dyDescent="0.3">
      <c r="A568" s="4">
        <f t="shared" si="16"/>
        <v>567</v>
      </c>
      <c r="B568" s="4" t="s">
        <v>3738</v>
      </c>
      <c r="C568" s="4" t="s">
        <v>3739</v>
      </c>
      <c r="D568" s="4" t="s">
        <v>265</v>
      </c>
      <c r="E568" s="4" t="s">
        <v>266</v>
      </c>
      <c r="F568" s="4">
        <f t="shared" si="17"/>
        <v>1</v>
      </c>
      <c r="G568" s="4" t="s">
        <v>11697</v>
      </c>
      <c r="H568" s="4" t="str">
        <f>VLOOKUP(G568,관리용data!F:G,2,0)</f>
        <v>기재 어학 없음</v>
      </c>
      <c r="I568" s="4" t="s">
        <v>277</v>
      </c>
      <c r="J568" s="4" t="s">
        <v>277</v>
      </c>
      <c r="K568" s="4" t="s">
        <v>277</v>
      </c>
      <c r="L568" s="4" t="s">
        <v>277</v>
      </c>
      <c r="M568" s="4" t="s">
        <v>277</v>
      </c>
      <c r="N568" s="5"/>
      <c r="O568" s="4">
        <v>0</v>
      </c>
      <c r="P568" s="4"/>
      <c r="Q568" s="4">
        <f>IF(O568=1,IF(H568="TOEIC",VLOOKUP(VALUE(J568),관리용data!J:K,2,1),IF(H568="TOEFL(IBT)",VLOOKUP(VALUE(J568),관리용data!M:N,2,1),IF(H568="NEW TEPS",VLOOKUP(VALUE(J568),관리용data!P:Q,2,1),IF(H568="G-telp(Level 2)",VLOOKUP(VALUE(J568),관리용data!S:T,2,1),IF(H568="toeic speaking test",VLOOKUP(J568,관리용data!V:W,2,0),IF(H568="opic(영어)",VLOOKUP(J568,관리용data!Y:Z,2,0),0)))))),0)</f>
        <v>0</v>
      </c>
    </row>
    <row r="569" spans="1:17" ht="39.950000000000003" customHeight="1" x14ac:dyDescent="0.3">
      <c r="A569" s="4">
        <f t="shared" si="16"/>
        <v>568</v>
      </c>
      <c r="B569" s="4" t="s">
        <v>3777</v>
      </c>
      <c r="C569" s="4" t="s">
        <v>3778</v>
      </c>
      <c r="D569" s="4" t="s">
        <v>265</v>
      </c>
      <c r="E569" s="4" t="s">
        <v>266</v>
      </c>
      <c r="F569" s="4">
        <f t="shared" si="17"/>
        <v>1</v>
      </c>
      <c r="G569" s="4" t="s">
        <v>2266</v>
      </c>
      <c r="H569" s="4" t="str">
        <f>VLOOKUP(G569,관리용data!F:G,2,0)</f>
        <v>OPIc(영어)</v>
      </c>
      <c r="I569" s="4" t="s">
        <v>455</v>
      </c>
      <c r="J569" s="4" t="s">
        <v>455</v>
      </c>
      <c r="K569" s="4" t="s">
        <v>3784</v>
      </c>
      <c r="L569" s="34">
        <v>44783</v>
      </c>
      <c r="M569" s="4" t="s">
        <v>3785</v>
      </c>
      <c r="O569" s="4">
        <v>1</v>
      </c>
      <c r="P569" s="4"/>
      <c r="Q569" s="4">
        <f>IF(O569=1,IF(H569="TOEIC",VLOOKUP(VALUE(J569),관리용data!J:K,2,1),IF(H569="TOEFL(IBT)",VLOOKUP(VALUE(J569),관리용data!M:N,2,1),IF(H569="NEW TEPS",VLOOKUP(VALUE(J569),관리용data!P:Q,2,1),IF(H569="G-telp(Level 2)",VLOOKUP(VALUE(J569),관리용data!S:T,2,1),IF(H569="toeic speaking test",VLOOKUP(J569,관리용data!V:W,2,0),IF(H569="opic(영어)",VLOOKUP(J569,관리용data!Y:Z,2,0),0)))))),0)</f>
        <v>10</v>
      </c>
    </row>
    <row r="570" spans="1:17" ht="39.950000000000003" customHeight="1" x14ac:dyDescent="0.3">
      <c r="A570" s="4">
        <f t="shared" si="16"/>
        <v>569</v>
      </c>
      <c r="B570" s="4" t="s">
        <v>3814</v>
      </c>
      <c r="C570" s="4" t="s">
        <v>3815</v>
      </c>
      <c r="D570" s="4" t="s">
        <v>265</v>
      </c>
      <c r="E570" s="4" t="s">
        <v>266</v>
      </c>
      <c r="F570" s="4">
        <f t="shared" si="17"/>
        <v>1</v>
      </c>
      <c r="G570" s="4" t="s">
        <v>362</v>
      </c>
      <c r="H570" s="4" t="str">
        <f>VLOOKUP(G570,관리용data!F:G,2,0)</f>
        <v>Toeic Speaking test</v>
      </c>
      <c r="I570" s="4" t="s">
        <v>455</v>
      </c>
      <c r="J570" s="4" t="s">
        <v>455</v>
      </c>
      <c r="K570" s="4" t="s">
        <v>3829</v>
      </c>
      <c r="L570" s="34">
        <v>45830</v>
      </c>
      <c r="M570" s="4" t="s">
        <v>3830</v>
      </c>
      <c r="O570" s="4">
        <v>1</v>
      </c>
      <c r="P570" s="4"/>
      <c r="Q570" s="4">
        <f>IF(O570=1,IF(H570="TOEIC",VLOOKUP(VALUE(J570),관리용data!J:K,2,1),IF(H570="TOEFL(IBT)",VLOOKUP(VALUE(J570),관리용data!M:N,2,1),IF(H570="NEW TEPS",VLOOKUP(VALUE(J570),관리용data!P:Q,2,1),IF(H570="G-telp(Level 2)",VLOOKUP(VALUE(J570),관리용data!S:T,2,1),IF(H570="toeic speaking test",VLOOKUP(J570,관리용data!V:W,2,0),IF(H570="opic(영어)",VLOOKUP(J570,관리용data!Y:Z,2,0),0)))))),0)</f>
        <v>6</v>
      </c>
    </row>
    <row r="571" spans="1:17" ht="39.950000000000003" customHeight="1" x14ac:dyDescent="0.3">
      <c r="A571" s="4">
        <f t="shared" si="16"/>
        <v>570</v>
      </c>
      <c r="B571" s="4" t="s">
        <v>3836</v>
      </c>
      <c r="C571" s="4" t="s">
        <v>3837</v>
      </c>
      <c r="D571" s="4" t="s">
        <v>265</v>
      </c>
      <c r="E571" s="4" t="s">
        <v>266</v>
      </c>
      <c r="F571" s="4">
        <f t="shared" si="17"/>
        <v>1</v>
      </c>
      <c r="G571" s="4" t="s">
        <v>496</v>
      </c>
      <c r="H571" s="4" t="str">
        <f>VLOOKUP(G571,관리용data!F:G,2,0)</f>
        <v>OPIc(영어)</v>
      </c>
      <c r="I571" s="4" t="s">
        <v>777</v>
      </c>
      <c r="J571" s="4" t="s">
        <v>777</v>
      </c>
      <c r="K571" s="4" t="s">
        <v>752</v>
      </c>
      <c r="L571" s="34">
        <v>45864</v>
      </c>
      <c r="M571" s="4" t="s">
        <v>3855</v>
      </c>
      <c r="O571" s="4">
        <v>1</v>
      </c>
      <c r="P571" s="4"/>
      <c r="Q571" s="4">
        <f>IF(O571=1,IF(H571="TOEIC",VLOOKUP(VALUE(J571),관리용data!J:K,2,1),IF(H571="TOEFL(IBT)",VLOOKUP(VALUE(J571),관리용data!M:N,2,1),IF(H571="NEW TEPS",VLOOKUP(VALUE(J571),관리용data!P:Q,2,1),IF(H571="G-telp(Level 2)",VLOOKUP(VALUE(J571),관리용data!S:T,2,1),IF(H571="toeic speaking test",VLOOKUP(J571,관리용data!V:W,2,0),IF(H571="opic(영어)",VLOOKUP(J571,관리용data!Y:Z,2,0),0)))))),0)</f>
        <v>2</v>
      </c>
    </row>
    <row r="572" spans="1:17" ht="39.950000000000003" customHeight="1" x14ac:dyDescent="0.3">
      <c r="A572" s="4">
        <f t="shared" si="16"/>
        <v>571</v>
      </c>
      <c r="B572" s="4" t="s">
        <v>3860</v>
      </c>
      <c r="C572" s="4" t="s">
        <v>3861</v>
      </c>
      <c r="D572" s="4" t="s">
        <v>265</v>
      </c>
      <c r="E572" s="4" t="s">
        <v>266</v>
      </c>
      <c r="F572" s="4">
        <f t="shared" si="17"/>
        <v>1</v>
      </c>
      <c r="G572" s="4" t="s">
        <v>11697</v>
      </c>
      <c r="H572" s="4" t="str">
        <f>VLOOKUP(G572,관리용data!F:G,2,0)</f>
        <v>기재 어학 없음</v>
      </c>
      <c r="I572" s="4" t="s">
        <v>277</v>
      </c>
      <c r="J572" s="4" t="s">
        <v>277</v>
      </c>
      <c r="K572" s="4" t="s">
        <v>277</v>
      </c>
      <c r="L572" s="4" t="s">
        <v>277</v>
      </c>
      <c r="M572" s="4" t="s">
        <v>277</v>
      </c>
      <c r="N572" s="5"/>
      <c r="O572" s="4">
        <v>0</v>
      </c>
      <c r="P572" s="4"/>
      <c r="Q572" s="4">
        <f>IF(O572=1,IF(H572="TOEIC",VLOOKUP(VALUE(J572),관리용data!J:K,2,1),IF(H572="TOEFL(IBT)",VLOOKUP(VALUE(J572),관리용data!M:N,2,1),IF(H572="NEW TEPS",VLOOKUP(VALUE(J572),관리용data!P:Q,2,1),IF(H572="G-telp(Level 2)",VLOOKUP(VALUE(J572),관리용data!S:T,2,1),IF(H572="toeic speaking test",VLOOKUP(J572,관리용data!V:W,2,0),IF(H572="opic(영어)",VLOOKUP(J572,관리용data!Y:Z,2,0),0)))))),0)</f>
        <v>0</v>
      </c>
    </row>
    <row r="573" spans="1:17" ht="39.950000000000003" customHeight="1" x14ac:dyDescent="0.3">
      <c r="A573" s="4">
        <f t="shared" si="16"/>
        <v>572</v>
      </c>
      <c r="B573" s="4" t="s">
        <v>3927</v>
      </c>
      <c r="C573" s="4" t="s">
        <v>3928</v>
      </c>
      <c r="D573" s="4" t="s">
        <v>265</v>
      </c>
      <c r="E573" s="4" t="s">
        <v>266</v>
      </c>
      <c r="F573" s="4">
        <f t="shared" si="17"/>
        <v>1</v>
      </c>
      <c r="G573" s="4" t="s">
        <v>797</v>
      </c>
      <c r="H573" s="4" t="str">
        <f>VLOOKUP(G573,관리용data!F:G,2,0)</f>
        <v>TOEIC</v>
      </c>
      <c r="I573" s="4" t="s">
        <v>2909</v>
      </c>
      <c r="J573" s="4" t="s">
        <v>2909</v>
      </c>
      <c r="K573" s="4" t="s">
        <v>1908</v>
      </c>
      <c r="L573" s="34">
        <v>44849</v>
      </c>
      <c r="M573" s="4" t="s">
        <v>3934</v>
      </c>
      <c r="O573" s="4">
        <v>1</v>
      </c>
      <c r="P573" s="4"/>
      <c r="Q573" s="4">
        <f>IF(O573=1,IF(H573="TOEIC",VLOOKUP(VALUE(J573),관리용data!J:K,2,1),IF(H573="TOEFL(IBT)",VLOOKUP(VALUE(J573),관리용data!M:N,2,1),IF(H573="NEW TEPS",VLOOKUP(VALUE(J573),관리용data!P:Q,2,1),IF(H573="G-telp(Level 2)",VLOOKUP(VALUE(J573),관리용data!S:T,2,1),IF(H573="toeic speaking test",VLOOKUP(J573,관리용data!V:W,2,0),IF(H573="opic(영어)",VLOOKUP(J573,관리용data!Y:Z,2,0),0)))))),0)</f>
        <v>6</v>
      </c>
    </row>
    <row r="574" spans="1:17" ht="39.950000000000003" customHeight="1" x14ac:dyDescent="0.3">
      <c r="A574" s="4">
        <f t="shared" si="16"/>
        <v>573</v>
      </c>
      <c r="B574" s="4" t="s">
        <v>3945</v>
      </c>
      <c r="C574" s="4" t="s">
        <v>3946</v>
      </c>
      <c r="D574" s="4" t="s">
        <v>265</v>
      </c>
      <c r="E574" s="4" t="s">
        <v>266</v>
      </c>
      <c r="F574" s="4">
        <f t="shared" si="17"/>
        <v>1</v>
      </c>
      <c r="G574" s="4" t="s">
        <v>11697</v>
      </c>
      <c r="H574" s="4" t="str">
        <f>VLOOKUP(G574,관리용data!F:G,2,0)</f>
        <v>기재 어학 없음</v>
      </c>
      <c r="I574" s="4" t="s">
        <v>277</v>
      </c>
      <c r="J574" s="4" t="s">
        <v>277</v>
      </c>
      <c r="K574" s="4" t="s">
        <v>277</v>
      </c>
      <c r="L574" s="4" t="s">
        <v>277</v>
      </c>
      <c r="M574" s="4" t="s">
        <v>277</v>
      </c>
      <c r="N574" s="5"/>
      <c r="O574" s="4">
        <v>0</v>
      </c>
      <c r="P574" s="4"/>
      <c r="Q574" s="4">
        <f>IF(O574=1,IF(H574="TOEIC",VLOOKUP(VALUE(J574),관리용data!J:K,2,1),IF(H574="TOEFL(IBT)",VLOOKUP(VALUE(J574),관리용data!M:N,2,1),IF(H574="NEW TEPS",VLOOKUP(VALUE(J574),관리용data!P:Q,2,1),IF(H574="G-telp(Level 2)",VLOOKUP(VALUE(J574),관리용data!S:T,2,1),IF(H574="toeic speaking test",VLOOKUP(J574,관리용data!V:W,2,0),IF(H574="opic(영어)",VLOOKUP(J574,관리용data!Y:Z,2,0),0)))))),0)</f>
        <v>0</v>
      </c>
    </row>
    <row r="575" spans="1:17" ht="39.950000000000003" customHeight="1" x14ac:dyDescent="0.3">
      <c r="A575" s="4">
        <f t="shared" si="16"/>
        <v>574</v>
      </c>
      <c r="B575" s="4" t="s">
        <v>3985</v>
      </c>
      <c r="C575" s="4" t="s">
        <v>3986</v>
      </c>
      <c r="D575" s="4" t="s">
        <v>265</v>
      </c>
      <c r="E575" s="4" t="s">
        <v>266</v>
      </c>
      <c r="F575" s="4">
        <f t="shared" si="17"/>
        <v>1</v>
      </c>
      <c r="G575" s="4" t="s">
        <v>11697</v>
      </c>
      <c r="H575" s="4" t="str">
        <f>VLOOKUP(G575,관리용data!F:G,2,0)</f>
        <v>기재 어학 없음</v>
      </c>
      <c r="I575" s="4" t="s">
        <v>277</v>
      </c>
      <c r="J575" s="4" t="s">
        <v>277</v>
      </c>
      <c r="K575" s="4" t="s">
        <v>277</v>
      </c>
      <c r="L575" s="4" t="s">
        <v>277</v>
      </c>
      <c r="M575" s="4" t="s">
        <v>277</v>
      </c>
      <c r="N575" s="5"/>
      <c r="O575" s="4">
        <v>0</v>
      </c>
      <c r="P575" s="4"/>
      <c r="Q575" s="4">
        <f>IF(O575=1,IF(H575="TOEIC",VLOOKUP(VALUE(J575),관리용data!J:K,2,1),IF(H575="TOEFL(IBT)",VLOOKUP(VALUE(J575),관리용data!M:N,2,1),IF(H575="NEW TEPS",VLOOKUP(VALUE(J575),관리용data!P:Q,2,1),IF(H575="G-telp(Level 2)",VLOOKUP(VALUE(J575),관리용data!S:T,2,1),IF(H575="toeic speaking test",VLOOKUP(J575,관리용data!V:W,2,0),IF(H575="opic(영어)",VLOOKUP(J575,관리용data!Y:Z,2,0),0)))))),0)</f>
        <v>0</v>
      </c>
    </row>
    <row r="576" spans="1:17" ht="39.950000000000003" customHeight="1" x14ac:dyDescent="0.3">
      <c r="A576" s="4">
        <f t="shared" si="16"/>
        <v>575</v>
      </c>
      <c r="B576" s="4" t="s">
        <v>4007</v>
      </c>
      <c r="C576" s="4" t="s">
        <v>4008</v>
      </c>
      <c r="D576" s="4" t="s">
        <v>265</v>
      </c>
      <c r="E576" s="4" t="s">
        <v>266</v>
      </c>
      <c r="F576" s="4">
        <f t="shared" si="17"/>
        <v>1</v>
      </c>
      <c r="G576" s="4" t="s">
        <v>2266</v>
      </c>
      <c r="H576" s="4" t="str">
        <f>VLOOKUP(G576,관리용data!F:G,2,0)</f>
        <v>OPIc(영어)</v>
      </c>
      <c r="I576" s="4" t="s">
        <v>363</v>
      </c>
      <c r="J576" s="4" t="s">
        <v>363</v>
      </c>
      <c r="K576" s="4" t="s">
        <v>799</v>
      </c>
      <c r="L576" s="34">
        <v>44535</v>
      </c>
      <c r="M576" s="4" t="s">
        <v>4024</v>
      </c>
      <c r="O576" s="4">
        <v>1</v>
      </c>
      <c r="P576" s="4"/>
      <c r="Q576" s="4">
        <f>IF(O576=1,IF(H576="TOEIC",VLOOKUP(VALUE(J576),관리용data!J:K,2,1),IF(H576="TOEFL(IBT)",VLOOKUP(VALUE(J576),관리용data!M:N,2,1),IF(H576="NEW TEPS",VLOOKUP(VALUE(J576),관리용data!P:Q,2,1),IF(H576="G-telp(Level 2)",VLOOKUP(VALUE(J576),관리용data!S:T,2,1),IF(H576="toeic speaking test",VLOOKUP(J576,관리용data!V:W,2,0),IF(H576="opic(영어)",VLOOKUP(J576,관리용data!Y:Z,2,0),0)))))),0)</f>
        <v>10</v>
      </c>
    </row>
    <row r="577" spans="1:17" ht="39.950000000000003" customHeight="1" x14ac:dyDescent="0.3">
      <c r="A577" s="4">
        <f t="shared" si="16"/>
        <v>576</v>
      </c>
      <c r="B577" s="4" t="s">
        <v>4055</v>
      </c>
      <c r="C577" s="4" t="s">
        <v>4056</v>
      </c>
      <c r="D577" s="4" t="s">
        <v>265</v>
      </c>
      <c r="E577" s="4" t="s">
        <v>266</v>
      </c>
      <c r="F577" s="4">
        <f t="shared" si="17"/>
        <v>1</v>
      </c>
      <c r="G577" s="4" t="s">
        <v>11697</v>
      </c>
      <c r="H577" s="4" t="str">
        <f>VLOOKUP(G577,관리용data!F:G,2,0)</f>
        <v>기재 어학 없음</v>
      </c>
      <c r="I577" s="4" t="s">
        <v>277</v>
      </c>
      <c r="J577" s="4" t="s">
        <v>277</v>
      </c>
      <c r="K577" s="4" t="s">
        <v>277</v>
      </c>
      <c r="L577" s="4" t="s">
        <v>277</v>
      </c>
      <c r="M577" s="4" t="s">
        <v>277</v>
      </c>
      <c r="N577" s="5"/>
      <c r="O577" s="4">
        <v>0</v>
      </c>
      <c r="P577" s="4"/>
      <c r="Q577" s="4">
        <f>IF(O577=1,IF(H577="TOEIC",VLOOKUP(VALUE(J577),관리용data!J:K,2,1),IF(H577="TOEFL(IBT)",VLOOKUP(VALUE(J577),관리용data!M:N,2,1),IF(H577="NEW TEPS",VLOOKUP(VALUE(J577),관리용data!P:Q,2,1),IF(H577="G-telp(Level 2)",VLOOKUP(VALUE(J577),관리용data!S:T,2,1),IF(H577="toeic speaking test",VLOOKUP(J577,관리용data!V:W,2,0),IF(H577="opic(영어)",VLOOKUP(J577,관리용data!Y:Z,2,0),0)))))),0)</f>
        <v>0</v>
      </c>
    </row>
    <row r="578" spans="1:17" ht="39.950000000000003" customHeight="1" x14ac:dyDescent="0.3">
      <c r="A578" s="4">
        <f t="shared" si="16"/>
        <v>577</v>
      </c>
      <c r="B578" s="4" t="s">
        <v>4109</v>
      </c>
      <c r="C578" s="4" t="s">
        <v>4110</v>
      </c>
      <c r="D578" s="4" t="s">
        <v>265</v>
      </c>
      <c r="E578" s="4" t="s">
        <v>266</v>
      </c>
      <c r="F578" s="4">
        <f t="shared" si="17"/>
        <v>1</v>
      </c>
      <c r="G578" s="4" t="s">
        <v>362</v>
      </c>
      <c r="H578" s="4" t="str">
        <f>VLOOKUP(G578,관리용data!F:G,2,0)</f>
        <v>Toeic Speaking test</v>
      </c>
      <c r="I578" s="4" t="s">
        <v>455</v>
      </c>
      <c r="J578" s="4" t="s">
        <v>455</v>
      </c>
      <c r="K578" s="4" t="s">
        <v>4116</v>
      </c>
      <c r="L578" s="34">
        <v>45753</v>
      </c>
      <c r="M578" s="4" t="s">
        <v>4117</v>
      </c>
      <c r="O578" s="4">
        <v>1</v>
      </c>
      <c r="P578" s="4"/>
      <c r="Q578" s="4">
        <f>IF(O578=1,IF(H578="TOEIC",VLOOKUP(VALUE(J578),관리용data!J:K,2,1),IF(H578="TOEFL(IBT)",VLOOKUP(VALUE(J578),관리용data!M:N,2,1),IF(H578="NEW TEPS",VLOOKUP(VALUE(J578),관리용data!P:Q,2,1),IF(H578="G-telp(Level 2)",VLOOKUP(VALUE(J578),관리용data!S:T,2,1),IF(H578="toeic speaking test",VLOOKUP(J578,관리용data!V:W,2,0),IF(H578="opic(영어)",VLOOKUP(J578,관리용data!Y:Z,2,0),0)))))),0)</f>
        <v>6</v>
      </c>
    </row>
    <row r="579" spans="1:17" ht="39.950000000000003" customHeight="1" x14ac:dyDescent="0.3">
      <c r="A579" s="4">
        <f t="shared" ref="A579:A642" si="18">IF(B579=B578,A578,SUM(A578,1))</f>
        <v>578</v>
      </c>
      <c r="B579" s="4" t="s">
        <v>4176</v>
      </c>
      <c r="C579" s="4" t="s">
        <v>4177</v>
      </c>
      <c r="D579" s="4" t="s">
        <v>265</v>
      </c>
      <c r="E579" s="4" t="s">
        <v>266</v>
      </c>
      <c r="F579" s="4">
        <f t="shared" ref="F579:F642" si="19">IF(B579=B578,SUM(F578,1),1)</f>
        <v>1</v>
      </c>
      <c r="G579" s="4" t="s">
        <v>11697</v>
      </c>
      <c r="H579" s="4" t="str">
        <f>VLOOKUP(G579,관리용data!F:G,2,0)</f>
        <v>기재 어학 없음</v>
      </c>
      <c r="I579" s="4" t="s">
        <v>277</v>
      </c>
      <c r="J579" s="4" t="s">
        <v>277</v>
      </c>
      <c r="K579" s="4" t="s">
        <v>277</v>
      </c>
      <c r="L579" s="4" t="s">
        <v>277</v>
      </c>
      <c r="M579" s="4" t="s">
        <v>277</v>
      </c>
      <c r="N579" s="5"/>
      <c r="O579" s="4">
        <v>0</v>
      </c>
      <c r="P579" s="4"/>
      <c r="Q579" s="4">
        <f>IF(O579=1,IF(H579="TOEIC",VLOOKUP(VALUE(J579),관리용data!J:K,2,1),IF(H579="TOEFL(IBT)",VLOOKUP(VALUE(J579),관리용data!M:N,2,1),IF(H579="NEW TEPS",VLOOKUP(VALUE(J579),관리용data!P:Q,2,1),IF(H579="G-telp(Level 2)",VLOOKUP(VALUE(J579),관리용data!S:T,2,1),IF(H579="toeic speaking test",VLOOKUP(J579,관리용data!V:W,2,0),IF(H579="opic(영어)",VLOOKUP(J579,관리용data!Y:Z,2,0),0)))))),0)</f>
        <v>0</v>
      </c>
    </row>
    <row r="580" spans="1:17" ht="39.950000000000003" customHeight="1" x14ac:dyDescent="0.3">
      <c r="A580" s="4">
        <f t="shared" si="18"/>
        <v>579</v>
      </c>
      <c r="B580" s="4" t="s">
        <v>4187</v>
      </c>
      <c r="C580" s="4" t="s">
        <v>4188</v>
      </c>
      <c r="D580" s="4" t="s">
        <v>265</v>
      </c>
      <c r="E580" s="4" t="s">
        <v>266</v>
      </c>
      <c r="F580" s="4">
        <f t="shared" si="19"/>
        <v>1</v>
      </c>
      <c r="G580" s="4" t="s">
        <v>537</v>
      </c>
      <c r="H580" s="4" t="str">
        <f>VLOOKUP(G580,관리용data!F:G,2,0)</f>
        <v>TOEIC</v>
      </c>
      <c r="I580" s="4" t="s">
        <v>3484</v>
      </c>
      <c r="J580" s="4" t="s">
        <v>3484</v>
      </c>
      <c r="K580" s="4" t="s">
        <v>4193</v>
      </c>
      <c r="L580" s="34">
        <v>45249</v>
      </c>
      <c r="M580" s="4" t="s">
        <v>4194</v>
      </c>
      <c r="O580" s="4">
        <v>1</v>
      </c>
      <c r="P580" s="4"/>
      <c r="Q580" s="4">
        <f>IF(O580=1,IF(H580="TOEIC",VLOOKUP(VALUE(J580),관리용data!J:K,2,1),IF(H580="TOEFL(IBT)",VLOOKUP(VALUE(J580),관리용data!M:N,2,1),IF(H580="NEW TEPS",VLOOKUP(VALUE(J580),관리용data!P:Q,2,1),IF(H580="G-telp(Level 2)",VLOOKUP(VALUE(J580),관리용data!S:T,2,1),IF(H580="toeic speaking test",VLOOKUP(J580,관리용data!V:W,2,0),IF(H580="opic(영어)",VLOOKUP(J580,관리용data!Y:Z,2,0),0)))))),0)</f>
        <v>10</v>
      </c>
    </row>
    <row r="581" spans="1:17" ht="39.950000000000003" customHeight="1" x14ac:dyDescent="0.3">
      <c r="A581" s="4">
        <f t="shared" si="18"/>
        <v>580</v>
      </c>
      <c r="B581" s="4" t="s">
        <v>4207</v>
      </c>
      <c r="C581" s="4" t="s">
        <v>4208</v>
      </c>
      <c r="D581" s="4" t="s">
        <v>265</v>
      </c>
      <c r="E581" s="4" t="s">
        <v>266</v>
      </c>
      <c r="F581" s="4">
        <f t="shared" si="19"/>
        <v>1</v>
      </c>
      <c r="G581" s="4" t="s">
        <v>496</v>
      </c>
      <c r="H581" s="4" t="str">
        <f>VLOOKUP(G581,관리용data!F:G,2,0)</f>
        <v>OPIc(영어)</v>
      </c>
      <c r="I581" s="4" t="s">
        <v>1497</v>
      </c>
      <c r="J581" s="4" t="s">
        <v>1497</v>
      </c>
      <c r="K581" s="4" t="s">
        <v>950</v>
      </c>
      <c r="L581" s="34">
        <v>45863</v>
      </c>
      <c r="M581" s="4" t="s">
        <v>4226</v>
      </c>
      <c r="O581" s="4">
        <v>1</v>
      </c>
      <c r="P581" s="4"/>
      <c r="Q581" s="4">
        <f>IF(O581=1,IF(H581="TOEIC",VLOOKUP(VALUE(J581),관리용data!J:K,2,1),IF(H581="TOEFL(IBT)",VLOOKUP(VALUE(J581),관리용data!M:N,2,1),IF(H581="NEW TEPS",VLOOKUP(VALUE(J581),관리용data!P:Q,2,1),IF(H581="G-telp(Level 2)",VLOOKUP(VALUE(J581),관리용data!S:T,2,1),IF(H581="toeic speaking test",VLOOKUP(J581,관리용data!V:W,2,0),IF(H581="opic(영어)",VLOOKUP(J581,관리용data!Y:Z,2,0),0)))))),0)</f>
        <v>6</v>
      </c>
    </row>
    <row r="582" spans="1:17" ht="39.950000000000003" customHeight="1" x14ac:dyDescent="0.3">
      <c r="A582" s="4">
        <f t="shared" si="18"/>
        <v>581</v>
      </c>
      <c r="B582" s="4" t="s">
        <v>4235</v>
      </c>
      <c r="C582" s="4" t="s">
        <v>4236</v>
      </c>
      <c r="D582" s="4" t="s">
        <v>265</v>
      </c>
      <c r="E582" s="4" t="s">
        <v>266</v>
      </c>
      <c r="F582" s="4">
        <f t="shared" si="19"/>
        <v>1</v>
      </c>
      <c r="G582" s="4" t="s">
        <v>537</v>
      </c>
      <c r="H582" s="4" t="str">
        <f>VLOOKUP(G582,관리용data!F:G,2,0)</f>
        <v>TOEIC</v>
      </c>
      <c r="I582" s="4" t="s">
        <v>1721</v>
      </c>
      <c r="J582" s="4" t="s">
        <v>1721</v>
      </c>
      <c r="K582" s="4" t="s">
        <v>1600</v>
      </c>
      <c r="L582" s="34">
        <v>45725</v>
      </c>
      <c r="M582" s="4" t="s">
        <v>4241</v>
      </c>
      <c r="O582" s="4">
        <v>1</v>
      </c>
      <c r="P582" s="4"/>
      <c r="Q582" s="4">
        <f>IF(O582=1,IF(H582="TOEIC",VLOOKUP(VALUE(J582),관리용data!J:K,2,1),IF(H582="TOEFL(IBT)",VLOOKUP(VALUE(J582),관리용data!M:N,2,1),IF(H582="NEW TEPS",VLOOKUP(VALUE(J582),관리용data!P:Q,2,1),IF(H582="G-telp(Level 2)",VLOOKUP(VALUE(J582),관리용data!S:T,2,1),IF(H582="toeic speaking test",VLOOKUP(J582,관리용data!V:W,2,0),IF(H582="opic(영어)",VLOOKUP(J582,관리용data!Y:Z,2,0),0)))))),0)</f>
        <v>10</v>
      </c>
    </row>
    <row r="583" spans="1:17" ht="39.950000000000003" customHeight="1" x14ac:dyDescent="0.3">
      <c r="A583" s="4">
        <f t="shared" si="18"/>
        <v>582</v>
      </c>
      <c r="B583" s="4" t="s">
        <v>4247</v>
      </c>
      <c r="C583" s="4" t="s">
        <v>4248</v>
      </c>
      <c r="D583" s="4" t="s">
        <v>265</v>
      </c>
      <c r="E583" s="4" t="s">
        <v>266</v>
      </c>
      <c r="F583" s="4">
        <f t="shared" si="19"/>
        <v>1</v>
      </c>
      <c r="G583" s="4" t="s">
        <v>537</v>
      </c>
      <c r="H583" s="4" t="str">
        <f>VLOOKUP(G583,관리용data!F:G,2,0)</f>
        <v>TOEIC</v>
      </c>
      <c r="I583" s="4" t="s">
        <v>4269</v>
      </c>
      <c r="J583" s="4" t="s">
        <v>4269</v>
      </c>
      <c r="K583" s="4" t="s">
        <v>1031</v>
      </c>
      <c r="L583" s="34">
        <v>45438</v>
      </c>
      <c r="M583" s="4" t="s">
        <v>4270</v>
      </c>
      <c r="O583" s="4">
        <v>1</v>
      </c>
      <c r="P583" s="4"/>
      <c r="Q583" s="4">
        <f>IF(O583=1,IF(H583="TOEIC",VLOOKUP(VALUE(J583),관리용data!J:K,2,1),IF(H583="TOEFL(IBT)",VLOOKUP(VALUE(J583),관리용data!M:N,2,1),IF(H583="NEW TEPS",VLOOKUP(VALUE(J583),관리용data!P:Q,2,1),IF(H583="G-telp(Level 2)",VLOOKUP(VALUE(J583),관리용data!S:T,2,1),IF(H583="toeic speaking test",VLOOKUP(J583,관리용data!V:W,2,0),IF(H583="opic(영어)",VLOOKUP(J583,관리용data!Y:Z,2,0),0)))))),0)</f>
        <v>4</v>
      </c>
    </row>
    <row r="584" spans="1:17" ht="39.950000000000003" customHeight="1" x14ac:dyDescent="0.3">
      <c r="A584" s="4">
        <f t="shared" si="18"/>
        <v>583</v>
      </c>
      <c r="B584" s="4" t="s">
        <v>4281</v>
      </c>
      <c r="C584" s="4" t="s">
        <v>4282</v>
      </c>
      <c r="D584" s="4" t="s">
        <v>265</v>
      </c>
      <c r="E584" s="4" t="s">
        <v>266</v>
      </c>
      <c r="F584" s="4">
        <f t="shared" si="19"/>
        <v>1</v>
      </c>
      <c r="G584" s="4" t="s">
        <v>537</v>
      </c>
      <c r="H584" s="4" t="str">
        <f>VLOOKUP(G584,관리용data!F:G,2,0)</f>
        <v>TOEIC</v>
      </c>
      <c r="I584" s="4" t="s">
        <v>4298</v>
      </c>
      <c r="J584" s="4" t="s">
        <v>4298</v>
      </c>
      <c r="K584" s="4" t="s">
        <v>2283</v>
      </c>
      <c r="L584" s="34">
        <v>45703</v>
      </c>
      <c r="M584" s="4" t="s">
        <v>4299</v>
      </c>
      <c r="O584" s="4">
        <v>1</v>
      </c>
      <c r="P584" s="4"/>
      <c r="Q584" s="4">
        <f>IF(O584=1,IF(H584="TOEIC",VLOOKUP(VALUE(J584),관리용data!J:K,2,1),IF(H584="TOEFL(IBT)",VLOOKUP(VALUE(J584),관리용data!M:N,2,1),IF(H584="NEW TEPS",VLOOKUP(VALUE(J584),관리용data!P:Q,2,1),IF(H584="G-telp(Level 2)",VLOOKUP(VALUE(J584),관리용data!S:T,2,1),IF(H584="toeic speaking test",VLOOKUP(J584,관리용data!V:W,2,0),IF(H584="opic(영어)",VLOOKUP(J584,관리용data!Y:Z,2,0),0)))))),0)</f>
        <v>0</v>
      </c>
    </row>
    <row r="585" spans="1:17" ht="39.950000000000003" customHeight="1" x14ac:dyDescent="0.3">
      <c r="A585" s="4">
        <f t="shared" si="18"/>
        <v>584</v>
      </c>
      <c r="B585" s="4" t="s">
        <v>4376</v>
      </c>
      <c r="C585" s="4" t="s">
        <v>4377</v>
      </c>
      <c r="D585" s="4" t="s">
        <v>265</v>
      </c>
      <c r="E585" s="4" t="s">
        <v>266</v>
      </c>
      <c r="F585" s="4">
        <f t="shared" si="19"/>
        <v>1</v>
      </c>
      <c r="G585" s="4" t="s">
        <v>537</v>
      </c>
      <c r="H585" s="4" t="str">
        <f>VLOOKUP(G585,관리용data!F:G,2,0)</f>
        <v>TOEIC</v>
      </c>
      <c r="I585" s="4" t="s">
        <v>4386</v>
      </c>
      <c r="J585" s="4" t="s">
        <v>4386</v>
      </c>
      <c r="K585" s="4" t="s">
        <v>1963</v>
      </c>
      <c r="L585" s="34">
        <v>45808</v>
      </c>
      <c r="M585" s="4" t="s">
        <v>4387</v>
      </c>
      <c r="O585" s="4">
        <v>1</v>
      </c>
      <c r="P585" s="4"/>
      <c r="Q585" s="4">
        <f>IF(O585=1,IF(H585="TOEIC",VLOOKUP(VALUE(J585),관리용data!J:K,2,1),IF(H585="TOEFL(IBT)",VLOOKUP(VALUE(J585),관리용data!M:N,2,1),IF(H585="NEW TEPS",VLOOKUP(VALUE(J585),관리용data!P:Q,2,1),IF(H585="G-telp(Level 2)",VLOOKUP(VALUE(J585),관리용data!S:T,2,1),IF(H585="toeic speaking test",VLOOKUP(J585,관리용data!V:W,2,0),IF(H585="opic(영어)",VLOOKUP(J585,관리용data!Y:Z,2,0),0)))))),0)</f>
        <v>2</v>
      </c>
    </row>
    <row r="586" spans="1:17" ht="39.950000000000003" customHeight="1" x14ac:dyDescent="0.3">
      <c r="A586" s="4">
        <f t="shared" si="18"/>
        <v>585</v>
      </c>
      <c r="B586" s="4" t="s">
        <v>4391</v>
      </c>
      <c r="C586" s="4" t="s">
        <v>4392</v>
      </c>
      <c r="D586" s="4" t="s">
        <v>265</v>
      </c>
      <c r="E586" s="4" t="s">
        <v>266</v>
      </c>
      <c r="F586" s="4">
        <f t="shared" si="19"/>
        <v>1</v>
      </c>
      <c r="G586" s="4" t="s">
        <v>11697</v>
      </c>
      <c r="H586" s="4" t="str">
        <f>VLOOKUP(G586,관리용data!F:G,2,0)</f>
        <v>기재 어학 없음</v>
      </c>
      <c r="I586" s="4" t="s">
        <v>277</v>
      </c>
      <c r="J586" s="4" t="s">
        <v>277</v>
      </c>
      <c r="K586" s="4" t="s">
        <v>277</v>
      </c>
      <c r="L586" s="4" t="s">
        <v>277</v>
      </c>
      <c r="M586" s="4" t="s">
        <v>277</v>
      </c>
      <c r="N586" s="5"/>
      <c r="O586" s="4">
        <v>0</v>
      </c>
      <c r="P586" s="4"/>
      <c r="Q586" s="4">
        <f>IF(O586=1,IF(H586="TOEIC",VLOOKUP(VALUE(J586),관리용data!J:K,2,1),IF(H586="TOEFL(IBT)",VLOOKUP(VALUE(J586),관리용data!M:N,2,1),IF(H586="NEW TEPS",VLOOKUP(VALUE(J586),관리용data!P:Q,2,1),IF(H586="G-telp(Level 2)",VLOOKUP(VALUE(J586),관리용data!S:T,2,1),IF(H586="toeic speaking test",VLOOKUP(J586,관리용data!V:W,2,0),IF(H586="opic(영어)",VLOOKUP(J586,관리용data!Y:Z,2,0),0)))))),0)</f>
        <v>0</v>
      </c>
    </row>
    <row r="587" spans="1:17" ht="39.950000000000003" customHeight="1" x14ac:dyDescent="0.3">
      <c r="A587" s="4">
        <f t="shared" si="18"/>
        <v>586</v>
      </c>
      <c r="B587" s="4" t="s">
        <v>4411</v>
      </c>
      <c r="C587" s="4" t="s">
        <v>4412</v>
      </c>
      <c r="D587" s="4" t="s">
        <v>265</v>
      </c>
      <c r="E587" s="4" t="s">
        <v>266</v>
      </c>
      <c r="F587" s="4">
        <f t="shared" si="19"/>
        <v>1</v>
      </c>
      <c r="G587" s="4" t="s">
        <v>537</v>
      </c>
      <c r="H587" s="4" t="str">
        <f>VLOOKUP(G587,관리용data!F:G,2,0)</f>
        <v>TOEIC</v>
      </c>
      <c r="I587" s="4" t="s">
        <v>1794</v>
      </c>
      <c r="J587" s="4" t="s">
        <v>1794</v>
      </c>
      <c r="K587" s="4" t="s">
        <v>759</v>
      </c>
      <c r="L587" s="34">
        <v>45620</v>
      </c>
      <c r="M587" s="4" t="s">
        <v>4429</v>
      </c>
      <c r="O587" s="4">
        <v>1</v>
      </c>
      <c r="P587" s="4"/>
      <c r="Q587" s="4">
        <f>IF(O587=1,IF(H587="TOEIC",VLOOKUP(VALUE(J587),관리용data!J:K,2,1),IF(H587="TOEFL(IBT)",VLOOKUP(VALUE(J587),관리용data!M:N,2,1),IF(H587="NEW TEPS",VLOOKUP(VALUE(J587),관리용data!P:Q,2,1),IF(H587="G-telp(Level 2)",VLOOKUP(VALUE(J587),관리용data!S:T,2,1),IF(H587="toeic speaking test",VLOOKUP(J587,관리용data!V:W,2,0),IF(H587="opic(영어)",VLOOKUP(J587,관리용data!Y:Z,2,0),0)))))),0)</f>
        <v>10</v>
      </c>
    </row>
    <row r="588" spans="1:17" ht="39.950000000000003" customHeight="1" x14ac:dyDescent="0.3">
      <c r="A588" s="4">
        <f t="shared" si="18"/>
        <v>587</v>
      </c>
      <c r="B588" s="4" t="s">
        <v>4456</v>
      </c>
      <c r="C588" s="4" t="s">
        <v>4457</v>
      </c>
      <c r="D588" s="4" t="s">
        <v>265</v>
      </c>
      <c r="E588" s="4" t="s">
        <v>266</v>
      </c>
      <c r="F588" s="4">
        <f t="shared" si="19"/>
        <v>1</v>
      </c>
      <c r="G588" s="4" t="s">
        <v>496</v>
      </c>
      <c r="H588" s="4" t="str">
        <f>VLOOKUP(G588,관리용data!F:G,2,0)</f>
        <v>OPIc(영어)</v>
      </c>
      <c r="I588" s="4" t="s">
        <v>1497</v>
      </c>
      <c r="J588" s="4" t="s">
        <v>1497</v>
      </c>
      <c r="K588" s="4" t="s">
        <v>2061</v>
      </c>
      <c r="L588" s="34">
        <v>45816</v>
      </c>
      <c r="M588" s="4" t="s">
        <v>4466</v>
      </c>
      <c r="O588" s="4">
        <v>1</v>
      </c>
      <c r="P588" s="4"/>
      <c r="Q588" s="4">
        <f>IF(O588=1,IF(H588="TOEIC",VLOOKUP(VALUE(J588),관리용data!J:K,2,1),IF(H588="TOEFL(IBT)",VLOOKUP(VALUE(J588),관리용data!M:N,2,1),IF(H588="NEW TEPS",VLOOKUP(VALUE(J588),관리용data!P:Q,2,1),IF(H588="G-telp(Level 2)",VLOOKUP(VALUE(J588),관리용data!S:T,2,1),IF(H588="toeic speaking test",VLOOKUP(J588,관리용data!V:W,2,0),IF(H588="opic(영어)",VLOOKUP(J588,관리용data!Y:Z,2,0),0)))))),0)</f>
        <v>6</v>
      </c>
    </row>
    <row r="589" spans="1:17" ht="39.950000000000003" customHeight="1" x14ac:dyDescent="0.3">
      <c r="A589" s="4">
        <f t="shared" si="18"/>
        <v>588</v>
      </c>
      <c r="B589" s="4" t="s">
        <v>4492</v>
      </c>
      <c r="C589" s="4" t="s">
        <v>4493</v>
      </c>
      <c r="D589" s="4" t="s">
        <v>265</v>
      </c>
      <c r="E589" s="4" t="s">
        <v>266</v>
      </c>
      <c r="F589" s="4">
        <f t="shared" si="19"/>
        <v>1</v>
      </c>
      <c r="G589" s="4" t="s">
        <v>496</v>
      </c>
      <c r="H589" s="4" t="str">
        <f>VLOOKUP(G589,관리용data!F:G,2,0)</f>
        <v>OPIc(영어)</v>
      </c>
      <c r="I589" s="4" t="s">
        <v>1497</v>
      </c>
      <c r="J589" s="4" t="s">
        <v>1497</v>
      </c>
      <c r="K589" s="4" t="s">
        <v>1787</v>
      </c>
      <c r="L589" s="34">
        <v>45858</v>
      </c>
      <c r="M589" s="4" t="s">
        <v>4498</v>
      </c>
      <c r="O589" s="4">
        <v>1</v>
      </c>
      <c r="P589" s="4"/>
      <c r="Q589" s="4">
        <f>IF(O589=1,IF(H589="TOEIC",VLOOKUP(VALUE(J589),관리용data!J:K,2,1),IF(H589="TOEFL(IBT)",VLOOKUP(VALUE(J589),관리용data!M:N,2,1),IF(H589="NEW TEPS",VLOOKUP(VALUE(J589),관리용data!P:Q,2,1),IF(H589="G-telp(Level 2)",VLOOKUP(VALUE(J589),관리용data!S:T,2,1),IF(H589="toeic speaking test",VLOOKUP(J589,관리용data!V:W,2,0),IF(H589="opic(영어)",VLOOKUP(J589,관리용data!Y:Z,2,0),0)))))),0)</f>
        <v>6</v>
      </c>
    </row>
    <row r="590" spans="1:17" ht="39.950000000000003" customHeight="1" x14ac:dyDescent="0.3">
      <c r="A590" s="4">
        <f t="shared" si="18"/>
        <v>589</v>
      </c>
      <c r="B590" s="4" t="s">
        <v>4529</v>
      </c>
      <c r="C590" s="4" t="s">
        <v>4530</v>
      </c>
      <c r="D590" s="4" t="s">
        <v>265</v>
      </c>
      <c r="E590" s="4" t="s">
        <v>266</v>
      </c>
      <c r="F590" s="4">
        <f t="shared" si="19"/>
        <v>1</v>
      </c>
      <c r="G590" s="4" t="s">
        <v>496</v>
      </c>
      <c r="H590" s="4" t="str">
        <f>VLOOKUP(G590,관리용data!F:G,2,0)</f>
        <v>OPIc(영어)</v>
      </c>
      <c r="I590" s="4" t="s">
        <v>455</v>
      </c>
      <c r="J590" s="4" t="s">
        <v>455</v>
      </c>
      <c r="K590" s="4" t="s">
        <v>4549</v>
      </c>
      <c r="L590" s="34">
        <v>45601</v>
      </c>
      <c r="M590" s="4" t="s">
        <v>4550</v>
      </c>
      <c r="O590" s="4">
        <v>1</v>
      </c>
      <c r="P590" s="4"/>
      <c r="Q590" s="4">
        <f>IF(O590=1,IF(H590="TOEIC",VLOOKUP(VALUE(J590),관리용data!J:K,2,1),IF(H590="TOEFL(IBT)",VLOOKUP(VALUE(J590),관리용data!M:N,2,1),IF(H590="NEW TEPS",VLOOKUP(VALUE(J590),관리용data!P:Q,2,1),IF(H590="G-telp(Level 2)",VLOOKUP(VALUE(J590),관리용data!S:T,2,1),IF(H590="toeic speaking test",VLOOKUP(J590,관리용data!V:W,2,0),IF(H590="opic(영어)",VLOOKUP(J590,관리용data!Y:Z,2,0),0)))))),0)</f>
        <v>10</v>
      </c>
    </row>
    <row r="591" spans="1:17" ht="39.950000000000003" customHeight="1" x14ac:dyDescent="0.3">
      <c r="A591" s="4">
        <f t="shared" si="18"/>
        <v>590</v>
      </c>
      <c r="B591" s="4" t="s">
        <v>4551</v>
      </c>
      <c r="C591" s="4" t="s">
        <v>4552</v>
      </c>
      <c r="D591" s="4" t="s">
        <v>265</v>
      </c>
      <c r="E591" s="4" t="s">
        <v>266</v>
      </c>
      <c r="F591" s="4">
        <f t="shared" si="19"/>
        <v>1</v>
      </c>
      <c r="G591" s="4" t="s">
        <v>11697</v>
      </c>
      <c r="H591" s="4" t="str">
        <f>VLOOKUP(G591,관리용data!F:G,2,0)</f>
        <v>기재 어학 없음</v>
      </c>
      <c r="I591" s="4" t="s">
        <v>277</v>
      </c>
      <c r="J591" s="4" t="s">
        <v>277</v>
      </c>
      <c r="K591" s="4" t="s">
        <v>277</v>
      </c>
      <c r="L591" s="4" t="s">
        <v>277</v>
      </c>
      <c r="M591" s="4" t="s">
        <v>277</v>
      </c>
      <c r="N591" s="5"/>
      <c r="O591" s="4">
        <v>0</v>
      </c>
      <c r="P591" s="4"/>
      <c r="Q591" s="4">
        <f>IF(O591=1,IF(H591="TOEIC",VLOOKUP(VALUE(J591),관리용data!J:K,2,1),IF(H591="TOEFL(IBT)",VLOOKUP(VALUE(J591),관리용data!M:N,2,1),IF(H591="NEW TEPS",VLOOKUP(VALUE(J591),관리용data!P:Q,2,1),IF(H591="G-telp(Level 2)",VLOOKUP(VALUE(J591),관리용data!S:T,2,1),IF(H591="toeic speaking test",VLOOKUP(J591,관리용data!V:W,2,0),IF(H591="opic(영어)",VLOOKUP(J591,관리용data!Y:Z,2,0),0)))))),0)</f>
        <v>0</v>
      </c>
    </row>
    <row r="592" spans="1:17" ht="39.950000000000003" customHeight="1" x14ac:dyDescent="0.3">
      <c r="A592" s="4">
        <f t="shared" si="18"/>
        <v>591</v>
      </c>
      <c r="B592" s="4" t="s">
        <v>4621</v>
      </c>
      <c r="C592" s="4" t="s">
        <v>3549</v>
      </c>
      <c r="D592" s="4" t="s">
        <v>265</v>
      </c>
      <c r="E592" s="4" t="s">
        <v>266</v>
      </c>
      <c r="F592" s="4">
        <f t="shared" si="19"/>
        <v>1</v>
      </c>
      <c r="G592" s="4" t="s">
        <v>11697</v>
      </c>
      <c r="H592" s="4" t="str">
        <f>VLOOKUP(G592,관리용data!F:G,2,0)</f>
        <v>기재 어학 없음</v>
      </c>
      <c r="I592" s="4" t="s">
        <v>277</v>
      </c>
      <c r="J592" s="4" t="s">
        <v>277</v>
      </c>
      <c r="K592" s="4" t="s">
        <v>277</v>
      </c>
      <c r="L592" s="4" t="s">
        <v>277</v>
      </c>
      <c r="M592" s="4" t="s">
        <v>277</v>
      </c>
      <c r="N592" s="5"/>
      <c r="O592" s="4">
        <v>0</v>
      </c>
      <c r="P592" s="4"/>
      <c r="Q592" s="4">
        <f>IF(O592=1,IF(H592="TOEIC",VLOOKUP(VALUE(J592),관리용data!J:K,2,1),IF(H592="TOEFL(IBT)",VLOOKUP(VALUE(J592),관리용data!M:N,2,1),IF(H592="NEW TEPS",VLOOKUP(VALUE(J592),관리용data!P:Q,2,1),IF(H592="G-telp(Level 2)",VLOOKUP(VALUE(J592),관리용data!S:T,2,1),IF(H592="toeic speaking test",VLOOKUP(J592,관리용data!V:W,2,0),IF(H592="opic(영어)",VLOOKUP(J592,관리용data!Y:Z,2,0),0)))))),0)</f>
        <v>0</v>
      </c>
    </row>
    <row r="593" spans="1:17" ht="39.950000000000003" customHeight="1" x14ac:dyDescent="0.3">
      <c r="A593" s="4">
        <f t="shared" si="18"/>
        <v>592</v>
      </c>
      <c r="B593" s="4" t="s">
        <v>4645</v>
      </c>
      <c r="C593" s="4" t="s">
        <v>4646</v>
      </c>
      <c r="D593" s="4" t="s">
        <v>265</v>
      </c>
      <c r="E593" s="4" t="s">
        <v>266</v>
      </c>
      <c r="F593" s="4">
        <f t="shared" si="19"/>
        <v>1</v>
      </c>
      <c r="G593" s="4" t="s">
        <v>11697</v>
      </c>
      <c r="H593" s="4" t="str">
        <f>VLOOKUP(G593,관리용data!F:G,2,0)</f>
        <v>기재 어학 없음</v>
      </c>
      <c r="I593" s="4" t="s">
        <v>277</v>
      </c>
      <c r="J593" s="4" t="s">
        <v>277</v>
      </c>
      <c r="K593" s="4" t="s">
        <v>277</v>
      </c>
      <c r="L593" s="4" t="s">
        <v>277</v>
      </c>
      <c r="M593" s="4" t="s">
        <v>277</v>
      </c>
      <c r="N593" s="5"/>
      <c r="O593" s="4">
        <v>0</v>
      </c>
      <c r="P593" s="4"/>
      <c r="Q593" s="4">
        <f>IF(O593=1,IF(H593="TOEIC",VLOOKUP(VALUE(J593),관리용data!J:K,2,1),IF(H593="TOEFL(IBT)",VLOOKUP(VALUE(J593),관리용data!M:N,2,1),IF(H593="NEW TEPS",VLOOKUP(VALUE(J593),관리용data!P:Q,2,1),IF(H593="G-telp(Level 2)",VLOOKUP(VALUE(J593),관리용data!S:T,2,1),IF(H593="toeic speaking test",VLOOKUP(J593,관리용data!V:W,2,0),IF(H593="opic(영어)",VLOOKUP(J593,관리용data!Y:Z,2,0),0)))))),0)</f>
        <v>0</v>
      </c>
    </row>
    <row r="594" spans="1:17" ht="39.950000000000003" customHeight="1" x14ac:dyDescent="0.3">
      <c r="A594" s="4">
        <f t="shared" si="18"/>
        <v>593</v>
      </c>
      <c r="B594" s="4" t="s">
        <v>4683</v>
      </c>
      <c r="C594" s="4" t="s">
        <v>4684</v>
      </c>
      <c r="D594" s="4" t="s">
        <v>265</v>
      </c>
      <c r="E594" s="4" t="s">
        <v>266</v>
      </c>
      <c r="F594" s="4">
        <f t="shared" si="19"/>
        <v>1</v>
      </c>
      <c r="G594" s="4" t="s">
        <v>537</v>
      </c>
      <c r="H594" s="4" t="str">
        <f>VLOOKUP(G594,관리용data!F:G,2,0)</f>
        <v>TOEIC</v>
      </c>
      <c r="I594" s="4" t="s">
        <v>1030</v>
      </c>
      <c r="J594" s="4" t="s">
        <v>1030</v>
      </c>
      <c r="K594" s="4" t="s">
        <v>2283</v>
      </c>
      <c r="L594" s="34">
        <v>45703</v>
      </c>
      <c r="M594" s="4" t="s">
        <v>4689</v>
      </c>
      <c r="O594" s="4">
        <v>1</v>
      </c>
      <c r="P594" s="4"/>
      <c r="Q594" s="4">
        <f>IF(O594=1,IF(H594="TOEIC",VLOOKUP(VALUE(J594),관리용data!J:K,2,1),IF(H594="TOEFL(IBT)",VLOOKUP(VALUE(J594),관리용data!M:N,2,1),IF(H594="NEW TEPS",VLOOKUP(VALUE(J594),관리용data!P:Q,2,1),IF(H594="G-telp(Level 2)",VLOOKUP(VALUE(J594),관리용data!S:T,2,1),IF(H594="toeic speaking test",VLOOKUP(J594,관리용data!V:W,2,0),IF(H594="opic(영어)",VLOOKUP(J594,관리용data!Y:Z,2,0),0)))))),0)</f>
        <v>10</v>
      </c>
    </row>
    <row r="595" spans="1:17" ht="39.950000000000003" customHeight="1" x14ac:dyDescent="0.3">
      <c r="A595" s="4">
        <f t="shared" si="18"/>
        <v>594</v>
      </c>
      <c r="B595" s="4" t="s">
        <v>4692</v>
      </c>
      <c r="C595" s="4" t="s">
        <v>4693</v>
      </c>
      <c r="D595" s="4" t="s">
        <v>265</v>
      </c>
      <c r="E595" s="4" t="s">
        <v>266</v>
      </c>
      <c r="F595" s="4">
        <f t="shared" si="19"/>
        <v>1</v>
      </c>
      <c r="G595" s="4" t="s">
        <v>11697</v>
      </c>
      <c r="H595" s="4" t="str">
        <f>VLOOKUP(G595,관리용data!F:G,2,0)</f>
        <v>기재 어학 없음</v>
      </c>
      <c r="I595" s="4" t="s">
        <v>277</v>
      </c>
      <c r="J595" s="4" t="s">
        <v>277</v>
      </c>
      <c r="K595" s="4" t="s">
        <v>277</v>
      </c>
      <c r="L595" s="4" t="s">
        <v>277</v>
      </c>
      <c r="M595" s="4" t="s">
        <v>277</v>
      </c>
      <c r="N595" s="5"/>
      <c r="O595" s="4">
        <v>0</v>
      </c>
      <c r="P595" s="4"/>
      <c r="Q595" s="4">
        <f>IF(O595=1,IF(H595="TOEIC",VLOOKUP(VALUE(J595),관리용data!J:K,2,1),IF(H595="TOEFL(IBT)",VLOOKUP(VALUE(J595),관리용data!M:N,2,1),IF(H595="NEW TEPS",VLOOKUP(VALUE(J595),관리용data!P:Q,2,1),IF(H595="G-telp(Level 2)",VLOOKUP(VALUE(J595),관리용data!S:T,2,1),IF(H595="toeic speaking test",VLOOKUP(J595,관리용data!V:W,2,0),IF(H595="opic(영어)",VLOOKUP(J595,관리용data!Y:Z,2,0),0)))))),0)</f>
        <v>0</v>
      </c>
    </row>
    <row r="596" spans="1:17" ht="39.950000000000003" customHeight="1" x14ac:dyDescent="0.3">
      <c r="A596" s="4">
        <f t="shared" si="18"/>
        <v>595</v>
      </c>
      <c r="B596" s="4" t="s">
        <v>4798</v>
      </c>
      <c r="C596" s="4" t="s">
        <v>4799</v>
      </c>
      <c r="D596" s="4" t="s">
        <v>265</v>
      </c>
      <c r="E596" s="4" t="s">
        <v>266</v>
      </c>
      <c r="F596" s="4">
        <f t="shared" si="19"/>
        <v>1</v>
      </c>
      <c r="G596" s="4" t="s">
        <v>11697</v>
      </c>
      <c r="H596" s="4" t="str">
        <f>VLOOKUP(G596,관리용data!F:G,2,0)</f>
        <v>기재 어학 없음</v>
      </c>
      <c r="I596" s="4" t="s">
        <v>277</v>
      </c>
      <c r="J596" s="4" t="s">
        <v>277</v>
      </c>
      <c r="K596" s="4" t="s">
        <v>277</v>
      </c>
      <c r="L596" s="4" t="s">
        <v>277</v>
      </c>
      <c r="M596" s="4" t="s">
        <v>277</v>
      </c>
      <c r="N596" s="5"/>
      <c r="O596" s="4">
        <v>0</v>
      </c>
      <c r="P596" s="4"/>
      <c r="Q596" s="4">
        <f>IF(O596=1,IF(H596="TOEIC",VLOOKUP(VALUE(J596),관리용data!J:K,2,1),IF(H596="TOEFL(IBT)",VLOOKUP(VALUE(J596),관리용data!M:N,2,1),IF(H596="NEW TEPS",VLOOKUP(VALUE(J596),관리용data!P:Q,2,1),IF(H596="G-telp(Level 2)",VLOOKUP(VALUE(J596),관리용data!S:T,2,1),IF(H596="toeic speaking test",VLOOKUP(J596,관리용data!V:W,2,0),IF(H596="opic(영어)",VLOOKUP(J596,관리용data!Y:Z,2,0),0)))))),0)</f>
        <v>0</v>
      </c>
    </row>
    <row r="597" spans="1:17" ht="39.950000000000003" customHeight="1" x14ac:dyDescent="0.3">
      <c r="A597" s="4">
        <f t="shared" si="18"/>
        <v>596</v>
      </c>
      <c r="B597" s="4" t="s">
        <v>4820</v>
      </c>
      <c r="C597" s="4" t="s">
        <v>4821</v>
      </c>
      <c r="D597" s="4" t="s">
        <v>265</v>
      </c>
      <c r="E597" s="4" t="s">
        <v>266</v>
      </c>
      <c r="F597" s="4">
        <f t="shared" si="19"/>
        <v>1</v>
      </c>
      <c r="G597" s="4" t="s">
        <v>11697</v>
      </c>
      <c r="H597" s="4" t="str">
        <f>VLOOKUP(G597,관리용data!F:G,2,0)</f>
        <v>기재 어학 없음</v>
      </c>
      <c r="I597" s="4" t="s">
        <v>277</v>
      </c>
      <c r="J597" s="4" t="s">
        <v>277</v>
      </c>
      <c r="K597" s="4" t="s">
        <v>277</v>
      </c>
      <c r="L597" s="4" t="s">
        <v>277</v>
      </c>
      <c r="M597" s="4" t="s">
        <v>277</v>
      </c>
      <c r="N597" s="5"/>
      <c r="O597" s="4">
        <v>0</v>
      </c>
      <c r="P597" s="4"/>
      <c r="Q597" s="4">
        <f>IF(O597=1,IF(H597="TOEIC",VLOOKUP(VALUE(J597),관리용data!J:K,2,1),IF(H597="TOEFL(IBT)",VLOOKUP(VALUE(J597),관리용data!M:N,2,1),IF(H597="NEW TEPS",VLOOKUP(VALUE(J597),관리용data!P:Q,2,1),IF(H597="G-telp(Level 2)",VLOOKUP(VALUE(J597),관리용data!S:T,2,1),IF(H597="toeic speaking test",VLOOKUP(J597,관리용data!V:W,2,0),IF(H597="opic(영어)",VLOOKUP(J597,관리용data!Y:Z,2,0),0)))))),0)</f>
        <v>0</v>
      </c>
    </row>
    <row r="598" spans="1:17" ht="39.950000000000003" customHeight="1" x14ac:dyDescent="0.3">
      <c r="A598" s="4">
        <f t="shared" si="18"/>
        <v>597</v>
      </c>
      <c r="B598" s="4" t="s">
        <v>4904</v>
      </c>
      <c r="C598" s="4" t="s">
        <v>4905</v>
      </c>
      <c r="D598" s="4" t="s">
        <v>265</v>
      </c>
      <c r="E598" s="4" t="s">
        <v>266</v>
      </c>
      <c r="F598" s="4">
        <f t="shared" si="19"/>
        <v>1</v>
      </c>
      <c r="G598" s="4" t="s">
        <v>537</v>
      </c>
      <c r="H598" s="4" t="str">
        <f>VLOOKUP(G598,관리용data!F:G,2,0)</f>
        <v>TOEIC</v>
      </c>
      <c r="I598" s="4" t="s">
        <v>4924</v>
      </c>
      <c r="J598" s="4" t="s">
        <v>4924</v>
      </c>
      <c r="K598" s="4" t="s">
        <v>4925</v>
      </c>
      <c r="L598" s="34">
        <v>45256</v>
      </c>
      <c r="M598" s="4" t="s">
        <v>4926</v>
      </c>
      <c r="O598" s="4">
        <v>1</v>
      </c>
      <c r="P598" s="4"/>
      <c r="Q598" s="4">
        <f>IF(O598=1,IF(H598="TOEIC",VLOOKUP(VALUE(J598),관리용data!J:K,2,1),IF(H598="TOEFL(IBT)",VLOOKUP(VALUE(J598),관리용data!M:N,2,1),IF(H598="NEW TEPS",VLOOKUP(VALUE(J598),관리용data!P:Q,2,1),IF(H598="G-telp(Level 2)",VLOOKUP(VALUE(J598),관리용data!S:T,2,1),IF(H598="toeic speaking test",VLOOKUP(J598,관리용data!V:W,2,0),IF(H598="opic(영어)",VLOOKUP(J598,관리용data!Y:Z,2,0),0)))))),0)</f>
        <v>2</v>
      </c>
    </row>
    <row r="599" spans="1:17" ht="39.950000000000003" customHeight="1" x14ac:dyDescent="0.3">
      <c r="A599" s="4">
        <f t="shared" si="18"/>
        <v>598</v>
      </c>
      <c r="B599" s="4" t="s">
        <v>4967</v>
      </c>
      <c r="C599" s="4" t="s">
        <v>4968</v>
      </c>
      <c r="D599" s="4" t="s">
        <v>265</v>
      </c>
      <c r="E599" s="4" t="s">
        <v>266</v>
      </c>
      <c r="F599" s="4">
        <f t="shared" si="19"/>
        <v>1</v>
      </c>
      <c r="G599" s="4" t="s">
        <v>11697</v>
      </c>
      <c r="H599" s="4" t="str">
        <f>VLOOKUP(G599,관리용data!F:G,2,0)</f>
        <v>기재 어학 없음</v>
      </c>
      <c r="I599" s="4" t="s">
        <v>277</v>
      </c>
      <c r="J599" s="4" t="s">
        <v>277</v>
      </c>
      <c r="K599" s="4" t="s">
        <v>277</v>
      </c>
      <c r="L599" s="4" t="s">
        <v>277</v>
      </c>
      <c r="M599" s="4" t="s">
        <v>277</v>
      </c>
      <c r="N599" s="5"/>
      <c r="O599" s="4">
        <v>0</v>
      </c>
      <c r="P599" s="4"/>
      <c r="Q599" s="4">
        <f>IF(O599=1,IF(H599="TOEIC",VLOOKUP(VALUE(J599),관리용data!J:K,2,1),IF(H599="TOEFL(IBT)",VLOOKUP(VALUE(J599),관리용data!M:N,2,1),IF(H599="NEW TEPS",VLOOKUP(VALUE(J599),관리용data!P:Q,2,1),IF(H599="G-telp(Level 2)",VLOOKUP(VALUE(J599),관리용data!S:T,2,1),IF(H599="toeic speaking test",VLOOKUP(J599,관리용data!V:W,2,0),IF(H599="opic(영어)",VLOOKUP(J599,관리용data!Y:Z,2,0),0)))))),0)</f>
        <v>0</v>
      </c>
    </row>
    <row r="600" spans="1:17" ht="39.950000000000003" customHeight="1" x14ac:dyDescent="0.3">
      <c r="A600" s="4">
        <f t="shared" si="18"/>
        <v>599</v>
      </c>
      <c r="B600" s="4" t="s">
        <v>4993</v>
      </c>
      <c r="C600" s="4" t="s">
        <v>4994</v>
      </c>
      <c r="D600" s="4" t="s">
        <v>265</v>
      </c>
      <c r="E600" s="4" t="s">
        <v>266</v>
      </c>
      <c r="F600" s="4">
        <f t="shared" si="19"/>
        <v>1</v>
      </c>
      <c r="G600" s="4" t="s">
        <v>537</v>
      </c>
      <c r="H600" s="4" t="str">
        <f>VLOOKUP(G600,관리용data!F:G,2,0)</f>
        <v>TOEIC</v>
      </c>
      <c r="I600" s="4" t="s">
        <v>4386</v>
      </c>
      <c r="J600" s="4" t="s">
        <v>4386</v>
      </c>
      <c r="K600" s="4" t="s">
        <v>3292</v>
      </c>
      <c r="L600" s="34">
        <v>45851</v>
      </c>
      <c r="M600" s="4" t="s">
        <v>5000</v>
      </c>
      <c r="O600" s="4">
        <v>1</v>
      </c>
      <c r="P600" s="4"/>
      <c r="Q600" s="4">
        <f>IF(O600=1,IF(H600="TOEIC",VLOOKUP(VALUE(J600),관리용data!J:K,2,1),IF(H600="TOEFL(IBT)",VLOOKUP(VALUE(J600),관리용data!M:N,2,1),IF(H600="NEW TEPS",VLOOKUP(VALUE(J600),관리용data!P:Q,2,1),IF(H600="G-telp(Level 2)",VLOOKUP(VALUE(J600),관리용data!S:T,2,1),IF(H600="toeic speaking test",VLOOKUP(J600,관리용data!V:W,2,0),IF(H600="opic(영어)",VLOOKUP(J600,관리용data!Y:Z,2,0),0)))))),0)</f>
        <v>2</v>
      </c>
    </row>
    <row r="601" spans="1:17" ht="39.950000000000003" customHeight="1" x14ac:dyDescent="0.3">
      <c r="A601" s="4">
        <f t="shared" si="18"/>
        <v>600</v>
      </c>
      <c r="B601" s="4" t="s">
        <v>5003</v>
      </c>
      <c r="C601" s="4" t="s">
        <v>5004</v>
      </c>
      <c r="D601" s="4" t="s">
        <v>265</v>
      </c>
      <c r="E601" s="4" t="s">
        <v>266</v>
      </c>
      <c r="F601" s="4">
        <f t="shared" si="19"/>
        <v>1</v>
      </c>
      <c r="G601" s="4" t="s">
        <v>362</v>
      </c>
      <c r="H601" s="4" t="str">
        <f>VLOOKUP(G601,관리용data!F:G,2,0)</f>
        <v>Toeic Speaking test</v>
      </c>
      <c r="I601" s="4" t="s">
        <v>455</v>
      </c>
      <c r="J601" s="4" t="s">
        <v>455</v>
      </c>
      <c r="K601" s="4" t="s">
        <v>3408</v>
      </c>
      <c r="L601" s="34">
        <v>45515</v>
      </c>
      <c r="M601" s="4" t="s">
        <v>5009</v>
      </c>
      <c r="O601" s="4">
        <v>1</v>
      </c>
      <c r="P601" s="4"/>
      <c r="Q601" s="4">
        <f>IF(O601=1,IF(H601="TOEIC",VLOOKUP(VALUE(J601),관리용data!J:K,2,1),IF(H601="TOEFL(IBT)",VLOOKUP(VALUE(J601),관리용data!M:N,2,1),IF(H601="NEW TEPS",VLOOKUP(VALUE(J601),관리용data!P:Q,2,1),IF(H601="G-telp(Level 2)",VLOOKUP(VALUE(J601),관리용data!S:T,2,1),IF(H601="toeic speaking test",VLOOKUP(J601,관리용data!V:W,2,0),IF(H601="opic(영어)",VLOOKUP(J601,관리용data!Y:Z,2,0),0)))))),0)</f>
        <v>6</v>
      </c>
    </row>
    <row r="602" spans="1:17" ht="39.950000000000003" customHeight="1" x14ac:dyDescent="0.3">
      <c r="A602" s="4">
        <f t="shared" si="18"/>
        <v>601</v>
      </c>
      <c r="B602" s="4" t="s">
        <v>5023</v>
      </c>
      <c r="C602" s="4" t="s">
        <v>5024</v>
      </c>
      <c r="D602" s="4" t="s">
        <v>265</v>
      </c>
      <c r="E602" s="4" t="s">
        <v>266</v>
      </c>
      <c r="F602" s="4">
        <f t="shared" si="19"/>
        <v>1</v>
      </c>
      <c r="G602" s="4" t="s">
        <v>11697</v>
      </c>
      <c r="H602" s="4" t="str">
        <f>VLOOKUP(G602,관리용data!F:G,2,0)</f>
        <v>기재 어학 없음</v>
      </c>
      <c r="I602" s="4" t="s">
        <v>277</v>
      </c>
      <c r="J602" s="4" t="s">
        <v>277</v>
      </c>
      <c r="K602" s="4" t="s">
        <v>277</v>
      </c>
      <c r="L602" s="4" t="s">
        <v>277</v>
      </c>
      <c r="M602" s="4" t="s">
        <v>277</v>
      </c>
      <c r="N602" s="5"/>
      <c r="O602" s="4">
        <v>0</v>
      </c>
      <c r="P602" s="4"/>
      <c r="Q602" s="4">
        <f>IF(O602=1,IF(H602="TOEIC",VLOOKUP(VALUE(J602),관리용data!J:K,2,1),IF(H602="TOEFL(IBT)",VLOOKUP(VALUE(J602),관리용data!M:N,2,1),IF(H602="NEW TEPS",VLOOKUP(VALUE(J602),관리용data!P:Q,2,1),IF(H602="G-telp(Level 2)",VLOOKUP(VALUE(J602),관리용data!S:T,2,1),IF(H602="toeic speaking test",VLOOKUP(J602,관리용data!V:W,2,0),IF(H602="opic(영어)",VLOOKUP(J602,관리용data!Y:Z,2,0),0)))))),0)</f>
        <v>0</v>
      </c>
    </row>
    <row r="603" spans="1:17" ht="39.950000000000003" customHeight="1" x14ac:dyDescent="0.3">
      <c r="A603" s="4">
        <f t="shared" si="18"/>
        <v>602</v>
      </c>
      <c r="B603" s="4" t="s">
        <v>5100</v>
      </c>
      <c r="C603" s="4" t="s">
        <v>5101</v>
      </c>
      <c r="D603" s="4" t="s">
        <v>265</v>
      </c>
      <c r="E603" s="4" t="s">
        <v>266</v>
      </c>
      <c r="F603" s="4">
        <f t="shared" si="19"/>
        <v>1</v>
      </c>
      <c r="G603" s="4" t="s">
        <v>11697</v>
      </c>
      <c r="H603" s="4" t="str">
        <f>VLOOKUP(G603,관리용data!F:G,2,0)</f>
        <v>기재 어학 없음</v>
      </c>
      <c r="I603" s="4" t="s">
        <v>277</v>
      </c>
      <c r="J603" s="4" t="s">
        <v>277</v>
      </c>
      <c r="K603" s="4" t="s">
        <v>277</v>
      </c>
      <c r="L603" s="4" t="s">
        <v>277</v>
      </c>
      <c r="M603" s="4" t="s">
        <v>277</v>
      </c>
      <c r="N603" s="5"/>
      <c r="O603" s="4">
        <v>0</v>
      </c>
      <c r="P603" s="4"/>
      <c r="Q603" s="4">
        <f>IF(O603=1,IF(H603="TOEIC",VLOOKUP(VALUE(J603),관리용data!J:K,2,1),IF(H603="TOEFL(IBT)",VLOOKUP(VALUE(J603),관리용data!M:N,2,1),IF(H603="NEW TEPS",VLOOKUP(VALUE(J603),관리용data!P:Q,2,1),IF(H603="G-telp(Level 2)",VLOOKUP(VALUE(J603),관리용data!S:T,2,1),IF(H603="toeic speaking test",VLOOKUP(J603,관리용data!V:W,2,0),IF(H603="opic(영어)",VLOOKUP(J603,관리용data!Y:Z,2,0),0)))))),0)</f>
        <v>0</v>
      </c>
    </row>
    <row r="604" spans="1:17" ht="39.950000000000003" customHeight="1" x14ac:dyDescent="0.3">
      <c r="A604" s="4">
        <f t="shared" si="18"/>
        <v>603</v>
      </c>
      <c r="B604" s="4" t="s">
        <v>5112</v>
      </c>
      <c r="C604" s="4" t="s">
        <v>5113</v>
      </c>
      <c r="D604" s="4" t="s">
        <v>265</v>
      </c>
      <c r="E604" s="4" t="s">
        <v>266</v>
      </c>
      <c r="F604" s="4">
        <f t="shared" si="19"/>
        <v>1</v>
      </c>
      <c r="G604" s="4" t="s">
        <v>11697</v>
      </c>
      <c r="H604" s="4" t="str">
        <f>VLOOKUP(G604,관리용data!F:G,2,0)</f>
        <v>기재 어학 없음</v>
      </c>
      <c r="I604" s="4" t="s">
        <v>277</v>
      </c>
      <c r="J604" s="4" t="s">
        <v>277</v>
      </c>
      <c r="K604" s="4" t="s">
        <v>277</v>
      </c>
      <c r="L604" s="4" t="s">
        <v>277</v>
      </c>
      <c r="M604" s="4" t="s">
        <v>277</v>
      </c>
      <c r="N604" s="5"/>
      <c r="O604" s="4">
        <v>0</v>
      </c>
      <c r="P604" s="4"/>
      <c r="Q604" s="4">
        <f>IF(O604=1,IF(H604="TOEIC",VLOOKUP(VALUE(J604),관리용data!J:K,2,1),IF(H604="TOEFL(IBT)",VLOOKUP(VALUE(J604),관리용data!M:N,2,1),IF(H604="NEW TEPS",VLOOKUP(VALUE(J604),관리용data!P:Q,2,1),IF(H604="G-telp(Level 2)",VLOOKUP(VALUE(J604),관리용data!S:T,2,1),IF(H604="toeic speaking test",VLOOKUP(J604,관리용data!V:W,2,0),IF(H604="opic(영어)",VLOOKUP(J604,관리용data!Y:Z,2,0),0)))))),0)</f>
        <v>0</v>
      </c>
    </row>
    <row r="605" spans="1:17" ht="39.950000000000003" customHeight="1" x14ac:dyDescent="0.3">
      <c r="A605" s="4">
        <f t="shared" si="18"/>
        <v>604</v>
      </c>
      <c r="B605" s="4" t="s">
        <v>5134</v>
      </c>
      <c r="C605" s="4" t="s">
        <v>5135</v>
      </c>
      <c r="D605" s="4" t="s">
        <v>265</v>
      </c>
      <c r="E605" s="4" t="s">
        <v>266</v>
      </c>
      <c r="F605" s="4">
        <f t="shared" si="19"/>
        <v>1</v>
      </c>
      <c r="G605" s="4" t="s">
        <v>11697</v>
      </c>
      <c r="H605" s="4" t="str">
        <f>VLOOKUP(G605,관리용data!F:G,2,0)</f>
        <v>기재 어학 없음</v>
      </c>
      <c r="I605" s="4" t="s">
        <v>277</v>
      </c>
      <c r="J605" s="4" t="s">
        <v>277</v>
      </c>
      <c r="K605" s="4" t="s">
        <v>277</v>
      </c>
      <c r="L605" s="4" t="s">
        <v>277</v>
      </c>
      <c r="M605" s="4" t="s">
        <v>277</v>
      </c>
      <c r="N605" s="5"/>
      <c r="O605" s="4">
        <v>0</v>
      </c>
      <c r="P605" s="4"/>
      <c r="Q605" s="4">
        <f>IF(O605=1,IF(H605="TOEIC",VLOOKUP(VALUE(J605),관리용data!J:K,2,1),IF(H605="TOEFL(IBT)",VLOOKUP(VALUE(J605),관리용data!M:N,2,1),IF(H605="NEW TEPS",VLOOKUP(VALUE(J605),관리용data!P:Q,2,1),IF(H605="G-telp(Level 2)",VLOOKUP(VALUE(J605),관리용data!S:T,2,1),IF(H605="toeic speaking test",VLOOKUP(J605,관리용data!V:W,2,0),IF(H605="opic(영어)",VLOOKUP(J605,관리용data!Y:Z,2,0),0)))))),0)</f>
        <v>0</v>
      </c>
    </row>
    <row r="606" spans="1:17" ht="39.950000000000003" customHeight="1" x14ac:dyDescent="0.3">
      <c r="A606" s="4">
        <f t="shared" si="18"/>
        <v>605</v>
      </c>
      <c r="B606" s="4" t="s">
        <v>5145</v>
      </c>
      <c r="C606" s="4" t="s">
        <v>5146</v>
      </c>
      <c r="D606" s="4" t="s">
        <v>265</v>
      </c>
      <c r="E606" s="4" t="s">
        <v>266</v>
      </c>
      <c r="F606" s="4">
        <f t="shared" si="19"/>
        <v>1</v>
      </c>
      <c r="G606" s="4" t="s">
        <v>11697</v>
      </c>
      <c r="H606" s="4" t="str">
        <f>VLOOKUP(G606,관리용data!F:G,2,0)</f>
        <v>기재 어학 없음</v>
      </c>
      <c r="I606" s="4" t="s">
        <v>277</v>
      </c>
      <c r="J606" s="4" t="s">
        <v>277</v>
      </c>
      <c r="K606" s="4" t="s">
        <v>277</v>
      </c>
      <c r="L606" s="4" t="s">
        <v>277</v>
      </c>
      <c r="M606" s="4" t="s">
        <v>277</v>
      </c>
      <c r="N606" s="5"/>
      <c r="O606" s="4">
        <v>0</v>
      </c>
      <c r="P606" s="4"/>
      <c r="Q606" s="4">
        <f>IF(O606=1,IF(H606="TOEIC",VLOOKUP(VALUE(J606),관리용data!J:K,2,1),IF(H606="TOEFL(IBT)",VLOOKUP(VALUE(J606),관리용data!M:N,2,1),IF(H606="NEW TEPS",VLOOKUP(VALUE(J606),관리용data!P:Q,2,1),IF(H606="G-telp(Level 2)",VLOOKUP(VALUE(J606),관리용data!S:T,2,1),IF(H606="toeic speaking test",VLOOKUP(J606,관리용data!V:W,2,0),IF(H606="opic(영어)",VLOOKUP(J606,관리용data!Y:Z,2,0),0)))))),0)</f>
        <v>0</v>
      </c>
    </row>
    <row r="607" spans="1:17" ht="39.950000000000003" customHeight="1" x14ac:dyDescent="0.3">
      <c r="A607" s="4">
        <f t="shared" si="18"/>
        <v>606</v>
      </c>
      <c r="B607" s="4" t="s">
        <v>5152</v>
      </c>
      <c r="C607" s="4" t="s">
        <v>5153</v>
      </c>
      <c r="D607" s="4" t="s">
        <v>265</v>
      </c>
      <c r="E607" s="4" t="s">
        <v>266</v>
      </c>
      <c r="F607" s="4">
        <f t="shared" si="19"/>
        <v>1</v>
      </c>
      <c r="G607" s="4" t="s">
        <v>2266</v>
      </c>
      <c r="H607" s="4" t="str">
        <f>VLOOKUP(G607,관리용data!F:G,2,0)</f>
        <v>OPIc(영어)</v>
      </c>
      <c r="I607" s="4" t="s">
        <v>1497</v>
      </c>
      <c r="J607" s="4" t="s">
        <v>1497</v>
      </c>
      <c r="K607" s="4" t="s">
        <v>5158</v>
      </c>
      <c r="L607" s="34">
        <v>44552</v>
      </c>
      <c r="M607" s="4" t="s">
        <v>5159</v>
      </c>
      <c r="O607" s="4">
        <v>1</v>
      </c>
      <c r="P607" s="4"/>
      <c r="Q607" s="4">
        <f>IF(O607=1,IF(H607="TOEIC",VLOOKUP(VALUE(J607),관리용data!J:K,2,1),IF(H607="TOEFL(IBT)",VLOOKUP(VALUE(J607),관리용data!M:N,2,1),IF(H607="NEW TEPS",VLOOKUP(VALUE(J607),관리용data!P:Q,2,1),IF(H607="G-telp(Level 2)",VLOOKUP(VALUE(J607),관리용data!S:T,2,1),IF(H607="toeic speaking test",VLOOKUP(J607,관리용data!V:W,2,0),IF(H607="opic(영어)",VLOOKUP(J607,관리용data!Y:Z,2,0),0)))))),0)</f>
        <v>6</v>
      </c>
    </row>
    <row r="608" spans="1:17" ht="39.950000000000003" customHeight="1" x14ac:dyDescent="0.3">
      <c r="A608" s="4">
        <f t="shared" si="18"/>
        <v>607</v>
      </c>
      <c r="B608" s="4" t="s">
        <v>5178</v>
      </c>
      <c r="C608" s="4" t="s">
        <v>5179</v>
      </c>
      <c r="D608" s="4" t="s">
        <v>265</v>
      </c>
      <c r="E608" s="4" t="s">
        <v>266</v>
      </c>
      <c r="F608" s="4">
        <f t="shared" si="19"/>
        <v>1</v>
      </c>
      <c r="G608" s="4" t="s">
        <v>286</v>
      </c>
      <c r="H608" s="4" t="str">
        <f>VLOOKUP(G608,관리용data!F:G,2,0)</f>
        <v>Toeic Speaking test</v>
      </c>
      <c r="I608" s="4" t="s">
        <v>3460</v>
      </c>
      <c r="J608" s="4" t="s">
        <v>3460</v>
      </c>
      <c r="K608" s="4" t="s">
        <v>5185</v>
      </c>
      <c r="L608" s="34">
        <v>45109</v>
      </c>
      <c r="M608" s="4" t="s">
        <v>5186</v>
      </c>
      <c r="O608" s="4">
        <v>1</v>
      </c>
      <c r="P608" s="4"/>
      <c r="Q608" s="4">
        <f>IF(O608=1,IF(H608="TOEIC",VLOOKUP(VALUE(J608),관리용data!J:K,2,1),IF(H608="TOEFL(IBT)",VLOOKUP(VALUE(J608),관리용data!M:N,2,1),IF(H608="NEW TEPS",VLOOKUP(VALUE(J608),관리용data!P:Q,2,1),IF(H608="G-telp(Level 2)",VLOOKUP(VALUE(J608),관리용data!S:T,2,1),IF(H608="toeic speaking test",VLOOKUP(J608,관리용data!V:W,2,0),IF(H608="opic(영어)",VLOOKUP(J608,관리용data!Y:Z,2,0),0)))))),0)</f>
        <v>6</v>
      </c>
    </row>
    <row r="609" spans="1:17" ht="39.950000000000003" customHeight="1" x14ac:dyDescent="0.3">
      <c r="A609" s="4">
        <f t="shared" si="18"/>
        <v>608</v>
      </c>
      <c r="B609" s="4" t="s">
        <v>5227</v>
      </c>
      <c r="C609" s="4" t="s">
        <v>5228</v>
      </c>
      <c r="D609" s="4" t="s">
        <v>265</v>
      </c>
      <c r="E609" s="4" t="s">
        <v>266</v>
      </c>
      <c r="F609" s="4">
        <f t="shared" si="19"/>
        <v>1</v>
      </c>
      <c r="G609" s="4" t="s">
        <v>2765</v>
      </c>
      <c r="H609" s="4" t="str">
        <f>VLOOKUP(G609,관리용data!F:G,2,0)</f>
        <v>NEW TEPS</v>
      </c>
      <c r="I609" s="4" t="s">
        <v>5239</v>
      </c>
      <c r="J609" s="4" t="s">
        <v>5239</v>
      </c>
      <c r="K609" s="4" t="s">
        <v>5240</v>
      </c>
      <c r="L609" s="34">
        <v>45262</v>
      </c>
      <c r="M609" s="4" t="s">
        <v>5241</v>
      </c>
      <c r="O609" s="4">
        <v>1</v>
      </c>
      <c r="P609" s="4"/>
      <c r="Q609" s="4">
        <f>IF(O609=1,IF(H609="TOEIC",VLOOKUP(VALUE(J609),관리용data!J:K,2,1),IF(H609="TOEFL(IBT)",VLOOKUP(VALUE(J609),관리용data!M:N,2,1),IF(H609="NEW TEPS",VLOOKUP(VALUE(J609),관리용data!P:Q,2,1),IF(H609="G-telp(Level 2)",VLOOKUP(VALUE(J609),관리용data!S:T,2,1),IF(H609="toeic speaking test",VLOOKUP(J609,관리용data!V:W,2,0),IF(H609="opic(영어)",VLOOKUP(J609,관리용data!Y:Z,2,0),0)))))),0)</f>
        <v>2</v>
      </c>
    </row>
    <row r="610" spans="1:17" ht="39.950000000000003" customHeight="1" x14ac:dyDescent="0.3">
      <c r="A610" s="4">
        <f t="shared" si="18"/>
        <v>609</v>
      </c>
      <c r="B610" s="4" t="s">
        <v>5274</v>
      </c>
      <c r="C610" s="4" t="s">
        <v>5275</v>
      </c>
      <c r="D610" s="4" t="s">
        <v>265</v>
      </c>
      <c r="E610" s="4" t="s">
        <v>266</v>
      </c>
      <c r="F610" s="4">
        <f t="shared" si="19"/>
        <v>1</v>
      </c>
      <c r="G610" s="4" t="s">
        <v>11697</v>
      </c>
      <c r="H610" s="4" t="str">
        <f>VLOOKUP(G610,관리용data!F:G,2,0)</f>
        <v>기재 어학 없음</v>
      </c>
      <c r="I610" s="4" t="s">
        <v>277</v>
      </c>
      <c r="J610" s="4" t="s">
        <v>277</v>
      </c>
      <c r="K610" s="4" t="s">
        <v>277</v>
      </c>
      <c r="L610" s="4" t="s">
        <v>277</v>
      </c>
      <c r="M610" s="4" t="s">
        <v>277</v>
      </c>
      <c r="N610" s="5"/>
      <c r="O610" s="4">
        <v>0</v>
      </c>
      <c r="P610" s="4"/>
      <c r="Q610" s="4">
        <f>IF(O610=1,IF(H610="TOEIC",VLOOKUP(VALUE(J610),관리용data!J:K,2,1),IF(H610="TOEFL(IBT)",VLOOKUP(VALUE(J610),관리용data!M:N,2,1),IF(H610="NEW TEPS",VLOOKUP(VALUE(J610),관리용data!P:Q,2,1),IF(H610="G-telp(Level 2)",VLOOKUP(VALUE(J610),관리용data!S:T,2,1),IF(H610="toeic speaking test",VLOOKUP(J610,관리용data!V:W,2,0),IF(H610="opic(영어)",VLOOKUP(J610,관리용data!Y:Z,2,0),0)))))),0)</f>
        <v>0</v>
      </c>
    </row>
    <row r="611" spans="1:17" ht="39.950000000000003" customHeight="1" x14ac:dyDescent="0.3">
      <c r="A611" s="4">
        <f t="shared" si="18"/>
        <v>610</v>
      </c>
      <c r="B611" s="4" t="s">
        <v>5282</v>
      </c>
      <c r="C611" s="4" t="s">
        <v>5283</v>
      </c>
      <c r="D611" s="4" t="s">
        <v>265</v>
      </c>
      <c r="E611" s="4" t="s">
        <v>266</v>
      </c>
      <c r="F611" s="4">
        <f t="shared" si="19"/>
        <v>1</v>
      </c>
      <c r="G611" s="4" t="s">
        <v>537</v>
      </c>
      <c r="H611" s="4" t="str">
        <f>VLOOKUP(G611,관리용data!F:G,2,0)</f>
        <v>TOEIC</v>
      </c>
      <c r="I611" s="4" t="s">
        <v>1812</v>
      </c>
      <c r="J611" s="4" t="s">
        <v>1812</v>
      </c>
      <c r="K611" s="4" t="s">
        <v>1795</v>
      </c>
      <c r="L611" s="34">
        <v>45711</v>
      </c>
      <c r="M611" s="4" t="s">
        <v>5289</v>
      </c>
      <c r="O611" s="4">
        <v>1</v>
      </c>
      <c r="P611" s="4"/>
      <c r="Q611" s="4">
        <f>IF(O611=1,IF(H611="TOEIC",VLOOKUP(VALUE(J611),관리용data!J:K,2,1),IF(H611="TOEFL(IBT)",VLOOKUP(VALUE(J611),관리용data!M:N,2,1),IF(H611="NEW TEPS",VLOOKUP(VALUE(J611),관리용data!P:Q,2,1),IF(H611="G-telp(Level 2)",VLOOKUP(VALUE(J611),관리용data!S:T,2,1),IF(H611="toeic speaking test",VLOOKUP(J611,관리용data!V:W,2,0),IF(H611="opic(영어)",VLOOKUP(J611,관리용data!Y:Z,2,0),0)))))),0)</f>
        <v>10</v>
      </c>
    </row>
    <row r="612" spans="1:17" ht="39.950000000000003" customHeight="1" x14ac:dyDescent="0.3">
      <c r="A612" s="4">
        <f t="shared" si="18"/>
        <v>611</v>
      </c>
      <c r="B612" s="4" t="s">
        <v>5304</v>
      </c>
      <c r="C612" s="4" t="s">
        <v>5305</v>
      </c>
      <c r="D612" s="4" t="s">
        <v>265</v>
      </c>
      <c r="E612" s="4" t="s">
        <v>266</v>
      </c>
      <c r="F612" s="4">
        <f t="shared" si="19"/>
        <v>1</v>
      </c>
      <c r="G612" s="4" t="s">
        <v>537</v>
      </c>
      <c r="H612" s="4" t="str">
        <f>VLOOKUP(G612,관리용data!F:G,2,0)</f>
        <v>TOEIC</v>
      </c>
      <c r="I612" s="4" t="s">
        <v>1683</v>
      </c>
      <c r="J612" s="4" t="s">
        <v>1683</v>
      </c>
      <c r="K612" s="4" t="s">
        <v>5310</v>
      </c>
      <c r="L612" s="34">
        <v>45270</v>
      </c>
      <c r="M612" s="4" t="s">
        <v>5311</v>
      </c>
      <c r="O612" s="4">
        <v>1</v>
      </c>
      <c r="P612" s="4"/>
      <c r="Q612" s="4">
        <f>IF(O612=1,IF(H612="TOEIC",VLOOKUP(VALUE(J612),관리용data!J:K,2,1),IF(H612="TOEFL(IBT)",VLOOKUP(VALUE(J612),관리용data!M:N,2,1),IF(H612="NEW TEPS",VLOOKUP(VALUE(J612),관리용data!P:Q,2,1),IF(H612="G-telp(Level 2)",VLOOKUP(VALUE(J612),관리용data!S:T,2,1),IF(H612="toeic speaking test",VLOOKUP(J612,관리용data!V:W,2,0),IF(H612="opic(영어)",VLOOKUP(J612,관리용data!Y:Z,2,0),0)))))),0)</f>
        <v>6</v>
      </c>
    </row>
    <row r="613" spans="1:17" ht="39.950000000000003" customHeight="1" x14ac:dyDescent="0.3">
      <c r="A613" s="4">
        <f t="shared" si="18"/>
        <v>612</v>
      </c>
      <c r="B613" s="4" t="s">
        <v>5316</v>
      </c>
      <c r="C613" s="4" t="s">
        <v>5317</v>
      </c>
      <c r="D613" s="4" t="s">
        <v>265</v>
      </c>
      <c r="E613" s="4" t="s">
        <v>266</v>
      </c>
      <c r="F613" s="4">
        <f t="shared" si="19"/>
        <v>1</v>
      </c>
      <c r="G613" s="4" t="s">
        <v>496</v>
      </c>
      <c r="H613" s="4" t="str">
        <f>VLOOKUP(G613,관리용data!F:G,2,0)</f>
        <v>OPIc(영어)</v>
      </c>
      <c r="I613" s="4" t="s">
        <v>455</v>
      </c>
      <c r="J613" s="4" t="s">
        <v>455</v>
      </c>
      <c r="K613" s="4" t="s">
        <v>4311</v>
      </c>
      <c r="L613" s="34">
        <v>45239</v>
      </c>
      <c r="M613" s="4" t="s">
        <v>5322</v>
      </c>
      <c r="O613" s="4">
        <v>0</v>
      </c>
      <c r="P613" s="4" t="s">
        <v>11699</v>
      </c>
      <c r="Q613" s="4">
        <f>IF(O613=1,IF(H613="TOEIC",VLOOKUP(VALUE(J613),관리용data!J:K,2,1),IF(H613="TOEFL(IBT)",VLOOKUP(VALUE(J613),관리용data!M:N,2,1),IF(H613="NEW TEPS",VLOOKUP(VALUE(J613),관리용data!P:Q,2,1),IF(H613="G-telp(Level 2)",VLOOKUP(VALUE(J613),관리용data!S:T,2,1),IF(H613="toeic speaking test",VLOOKUP(J613,관리용data!V:W,2,0),IF(H613="opic(영어)",VLOOKUP(J613,관리용data!Y:Z,2,0),0)))))),0)</f>
        <v>0</v>
      </c>
    </row>
    <row r="614" spans="1:17" ht="39.950000000000003" customHeight="1" x14ac:dyDescent="0.3">
      <c r="A614" s="4">
        <f t="shared" si="18"/>
        <v>613</v>
      </c>
      <c r="B614" s="36" t="s">
        <v>5337</v>
      </c>
      <c r="C614" s="36" t="s">
        <v>5338</v>
      </c>
      <c r="D614" s="36" t="s">
        <v>265</v>
      </c>
      <c r="E614" s="36" t="s">
        <v>266</v>
      </c>
      <c r="F614" s="4">
        <f t="shared" si="19"/>
        <v>1</v>
      </c>
      <c r="G614" s="4" t="s">
        <v>797</v>
      </c>
      <c r="H614" s="4" t="str">
        <f>VLOOKUP(G614,관리용data!F:G,2,0)</f>
        <v>TOEIC</v>
      </c>
      <c r="I614" s="4" t="s">
        <v>2449</v>
      </c>
      <c r="J614" s="4" t="s">
        <v>2449</v>
      </c>
      <c r="K614" s="4" t="s">
        <v>2460</v>
      </c>
      <c r="L614" s="34">
        <v>44234</v>
      </c>
      <c r="M614" s="4" t="s">
        <v>5344</v>
      </c>
      <c r="O614" s="4">
        <v>1</v>
      </c>
      <c r="P614" s="4"/>
      <c r="Q614" s="4">
        <f>IF(O614=1,IF(H614="TOEIC",VLOOKUP(VALUE(J614),관리용data!J:K,2,1),IF(H614="TOEFL(IBT)",VLOOKUP(VALUE(J614),관리용data!M:N,2,1),IF(H614="NEW TEPS",VLOOKUP(VALUE(J614),관리용data!P:Q,2,1),IF(H614="G-telp(Level 2)",VLOOKUP(VALUE(J614),관리용data!S:T,2,1),IF(H614="toeic speaking test",VLOOKUP(J614,관리용data!V:W,2,0),IF(H614="opic(영어)",VLOOKUP(J614,관리용data!Y:Z,2,0),0)))))),0)</f>
        <v>10</v>
      </c>
    </row>
    <row r="615" spans="1:17" ht="39.950000000000003" customHeight="1" x14ac:dyDescent="0.3">
      <c r="A615" s="4">
        <f t="shared" si="18"/>
        <v>614</v>
      </c>
      <c r="B615" s="4" t="s">
        <v>5370</v>
      </c>
      <c r="C615" s="4" t="s">
        <v>5371</v>
      </c>
      <c r="D615" s="4" t="s">
        <v>265</v>
      </c>
      <c r="E615" s="4" t="s">
        <v>266</v>
      </c>
      <c r="F615" s="4">
        <f t="shared" si="19"/>
        <v>1</v>
      </c>
      <c r="G615" s="4" t="s">
        <v>496</v>
      </c>
      <c r="H615" s="4" t="str">
        <f>VLOOKUP(G615,관리용data!F:G,2,0)</f>
        <v>OPIc(영어)</v>
      </c>
      <c r="I615" s="4" t="s">
        <v>777</v>
      </c>
      <c r="J615" s="4" t="s">
        <v>777</v>
      </c>
      <c r="K615" s="4" t="s">
        <v>1068</v>
      </c>
      <c r="L615" s="34">
        <v>45862</v>
      </c>
      <c r="M615" s="4" t="s">
        <v>5389</v>
      </c>
      <c r="O615" s="4">
        <v>1</v>
      </c>
      <c r="P615" s="4"/>
      <c r="Q615" s="4">
        <f>IF(O615=1,IF(H615="TOEIC",VLOOKUP(VALUE(J615),관리용data!J:K,2,1),IF(H615="TOEFL(IBT)",VLOOKUP(VALUE(J615),관리용data!M:N,2,1),IF(H615="NEW TEPS",VLOOKUP(VALUE(J615),관리용data!P:Q,2,1),IF(H615="G-telp(Level 2)",VLOOKUP(VALUE(J615),관리용data!S:T,2,1),IF(H615="toeic speaking test",VLOOKUP(J615,관리용data!V:W,2,0),IF(H615="opic(영어)",VLOOKUP(J615,관리용data!Y:Z,2,0),0)))))),0)</f>
        <v>2</v>
      </c>
    </row>
    <row r="616" spans="1:17" ht="39.950000000000003" customHeight="1" x14ac:dyDescent="0.3">
      <c r="A616" s="4">
        <f t="shared" si="18"/>
        <v>615</v>
      </c>
      <c r="B616" s="4" t="s">
        <v>5393</v>
      </c>
      <c r="C616" s="4" t="s">
        <v>5394</v>
      </c>
      <c r="D616" s="4" t="s">
        <v>265</v>
      </c>
      <c r="E616" s="4" t="s">
        <v>266</v>
      </c>
      <c r="F616" s="4">
        <f t="shared" si="19"/>
        <v>1</v>
      </c>
      <c r="G616" s="4" t="s">
        <v>537</v>
      </c>
      <c r="H616" s="4" t="str">
        <f>VLOOKUP(G616,관리용data!F:G,2,0)</f>
        <v>TOEIC</v>
      </c>
      <c r="I616" s="4" t="s">
        <v>4150</v>
      </c>
      <c r="J616" s="4" t="s">
        <v>4150</v>
      </c>
      <c r="K616" s="4" t="s">
        <v>2475</v>
      </c>
      <c r="L616" s="34">
        <v>45655</v>
      </c>
      <c r="M616" s="4" t="s">
        <v>5408</v>
      </c>
      <c r="O616" s="4">
        <v>1</v>
      </c>
      <c r="P616" s="4"/>
      <c r="Q616" s="4">
        <f>IF(O616=1,IF(H616="TOEIC",VLOOKUP(VALUE(J616),관리용data!J:K,2,1),IF(H616="TOEFL(IBT)",VLOOKUP(VALUE(J616),관리용data!M:N,2,1),IF(H616="NEW TEPS",VLOOKUP(VALUE(J616),관리용data!P:Q,2,1),IF(H616="G-telp(Level 2)",VLOOKUP(VALUE(J616),관리용data!S:T,2,1),IF(H616="toeic speaking test",VLOOKUP(J616,관리용data!V:W,2,0),IF(H616="opic(영어)",VLOOKUP(J616,관리용data!Y:Z,2,0),0)))))),0)</f>
        <v>8</v>
      </c>
    </row>
    <row r="617" spans="1:17" ht="39.950000000000003" customHeight="1" x14ac:dyDescent="0.3">
      <c r="A617" s="4">
        <f t="shared" si="18"/>
        <v>616</v>
      </c>
      <c r="B617" s="4" t="s">
        <v>5427</v>
      </c>
      <c r="C617" s="4" t="s">
        <v>5428</v>
      </c>
      <c r="D617" s="4" t="s">
        <v>265</v>
      </c>
      <c r="E617" s="4" t="s">
        <v>266</v>
      </c>
      <c r="F617" s="4">
        <f t="shared" si="19"/>
        <v>1</v>
      </c>
      <c r="G617" s="4" t="s">
        <v>11697</v>
      </c>
      <c r="H617" s="4" t="str">
        <f>VLOOKUP(G617,관리용data!F:G,2,0)</f>
        <v>기재 어학 없음</v>
      </c>
      <c r="I617" s="4" t="s">
        <v>277</v>
      </c>
      <c r="J617" s="4" t="s">
        <v>277</v>
      </c>
      <c r="K617" s="4" t="s">
        <v>277</v>
      </c>
      <c r="L617" s="4" t="s">
        <v>277</v>
      </c>
      <c r="M617" s="4" t="s">
        <v>277</v>
      </c>
      <c r="N617" s="5"/>
      <c r="O617" s="4">
        <v>0</v>
      </c>
      <c r="P617" s="4"/>
      <c r="Q617" s="4">
        <f>IF(O617=1,IF(H617="TOEIC",VLOOKUP(VALUE(J617),관리용data!J:K,2,1),IF(H617="TOEFL(IBT)",VLOOKUP(VALUE(J617),관리용data!M:N,2,1),IF(H617="NEW TEPS",VLOOKUP(VALUE(J617),관리용data!P:Q,2,1),IF(H617="G-telp(Level 2)",VLOOKUP(VALUE(J617),관리용data!S:T,2,1),IF(H617="toeic speaking test",VLOOKUP(J617,관리용data!V:W,2,0),IF(H617="opic(영어)",VLOOKUP(J617,관리용data!Y:Z,2,0),0)))))),0)</f>
        <v>0</v>
      </c>
    </row>
    <row r="618" spans="1:17" ht="39.950000000000003" customHeight="1" x14ac:dyDescent="0.3">
      <c r="A618" s="4">
        <f t="shared" si="18"/>
        <v>617</v>
      </c>
      <c r="B618" s="4" t="s">
        <v>5463</v>
      </c>
      <c r="C618" s="4" t="s">
        <v>5464</v>
      </c>
      <c r="D618" s="4" t="s">
        <v>265</v>
      </c>
      <c r="E618" s="4" t="s">
        <v>266</v>
      </c>
      <c r="F618" s="4">
        <f t="shared" si="19"/>
        <v>1</v>
      </c>
      <c r="G618" s="4" t="s">
        <v>11697</v>
      </c>
      <c r="H618" s="4" t="str">
        <f>VLOOKUP(G618,관리용data!F:G,2,0)</f>
        <v>기재 어학 없음</v>
      </c>
      <c r="I618" s="4" t="s">
        <v>277</v>
      </c>
      <c r="J618" s="4" t="s">
        <v>277</v>
      </c>
      <c r="K618" s="4" t="s">
        <v>277</v>
      </c>
      <c r="L618" s="4" t="s">
        <v>277</v>
      </c>
      <c r="M618" s="4" t="s">
        <v>277</v>
      </c>
      <c r="N618" s="5"/>
      <c r="O618" s="4">
        <v>0</v>
      </c>
      <c r="P618" s="4"/>
      <c r="Q618" s="4">
        <f>IF(O618=1,IF(H618="TOEIC",VLOOKUP(VALUE(J618),관리용data!J:K,2,1),IF(H618="TOEFL(IBT)",VLOOKUP(VALUE(J618),관리용data!M:N,2,1),IF(H618="NEW TEPS",VLOOKUP(VALUE(J618),관리용data!P:Q,2,1),IF(H618="G-telp(Level 2)",VLOOKUP(VALUE(J618),관리용data!S:T,2,1),IF(H618="toeic speaking test",VLOOKUP(J618,관리용data!V:W,2,0),IF(H618="opic(영어)",VLOOKUP(J618,관리용data!Y:Z,2,0),0)))))),0)</f>
        <v>0</v>
      </c>
    </row>
    <row r="619" spans="1:17" ht="39.950000000000003" customHeight="1" x14ac:dyDescent="0.3">
      <c r="A619" s="4">
        <f t="shared" si="18"/>
        <v>618</v>
      </c>
      <c r="B619" s="4" t="s">
        <v>5513</v>
      </c>
      <c r="C619" s="4" t="s">
        <v>5514</v>
      </c>
      <c r="D619" s="4" t="s">
        <v>265</v>
      </c>
      <c r="E619" s="4" t="s">
        <v>266</v>
      </c>
      <c r="F619" s="4">
        <f t="shared" si="19"/>
        <v>1</v>
      </c>
      <c r="G619" s="4" t="s">
        <v>11697</v>
      </c>
      <c r="H619" s="4" t="str">
        <f>VLOOKUP(G619,관리용data!F:G,2,0)</f>
        <v>기재 어학 없음</v>
      </c>
      <c r="I619" s="4" t="s">
        <v>277</v>
      </c>
      <c r="J619" s="4" t="s">
        <v>277</v>
      </c>
      <c r="K619" s="4" t="s">
        <v>277</v>
      </c>
      <c r="L619" s="4" t="s">
        <v>277</v>
      </c>
      <c r="M619" s="4" t="s">
        <v>277</v>
      </c>
      <c r="N619" s="5"/>
      <c r="O619" s="4">
        <v>0</v>
      </c>
      <c r="P619" s="4"/>
      <c r="Q619" s="4">
        <f>IF(O619=1,IF(H619="TOEIC",VLOOKUP(VALUE(J619),관리용data!J:K,2,1),IF(H619="TOEFL(IBT)",VLOOKUP(VALUE(J619),관리용data!M:N,2,1),IF(H619="NEW TEPS",VLOOKUP(VALUE(J619),관리용data!P:Q,2,1),IF(H619="G-telp(Level 2)",VLOOKUP(VALUE(J619),관리용data!S:T,2,1),IF(H619="toeic speaking test",VLOOKUP(J619,관리용data!V:W,2,0),IF(H619="opic(영어)",VLOOKUP(J619,관리용data!Y:Z,2,0),0)))))),0)</f>
        <v>0</v>
      </c>
    </row>
    <row r="620" spans="1:17" ht="39.950000000000003" customHeight="1" x14ac:dyDescent="0.3">
      <c r="A620" s="4">
        <f t="shared" si="18"/>
        <v>619</v>
      </c>
      <c r="B620" s="4" t="s">
        <v>5543</v>
      </c>
      <c r="C620" s="4" t="s">
        <v>5544</v>
      </c>
      <c r="D620" s="4" t="s">
        <v>265</v>
      </c>
      <c r="E620" s="4" t="s">
        <v>266</v>
      </c>
      <c r="F620" s="4">
        <f t="shared" si="19"/>
        <v>1</v>
      </c>
      <c r="G620" s="4" t="s">
        <v>537</v>
      </c>
      <c r="H620" s="4" t="str">
        <f>VLOOKUP(G620,관리용data!F:G,2,0)</f>
        <v>TOEIC</v>
      </c>
      <c r="I620" s="4" t="s">
        <v>2627</v>
      </c>
      <c r="J620" s="4" t="s">
        <v>2627</v>
      </c>
      <c r="K620" s="4" t="s">
        <v>4078</v>
      </c>
      <c r="L620" s="34">
        <v>45837</v>
      </c>
      <c r="M620" s="4" t="s">
        <v>5549</v>
      </c>
      <c r="O620" s="4">
        <v>1</v>
      </c>
      <c r="P620" s="4"/>
      <c r="Q620" s="4">
        <f>IF(O620=1,IF(H620="TOEIC",VLOOKUP(VALUE(J620),관리용data!J:K,2,1),IF(H620="TOEFL(IBT)",VLOOKUP(VALUE(J620),관리용data!M:N,2,1),IF(H620="NEW TEPS",VLOOKUP(VALUE(J620),관리용data!P:Q,2,1),IF(H620="G-telp(Level 2)",VLOOKUP(VALUE(J620),관리용data!S:T,2,1),IF(H620="toeic speaking test",VLOOKUP(J620,관리용data!V:W,2,0),IF(H620="opic(영어)",VLOOKUP(J620,관리용data!Y:Z,2,0),0)))))),0)</f>
        <v>4</v>
      </c>
    </row>
    <row r="621" spans="1:17" ht="39.950000000000003" customHeight="1" x14ac:dyDescent="0.3">
      <c r="A621" s="4">
        <f t="shared" si="18"/>
        <v>620</v>
      </c>
      <c r="B621" s="4" t="s">
        <v>5562</v>
      </c>
      <c r="C621" s="4" t="s">
        <v>5563</v>
      </c>
      <c r="D621" s="4" t="s">
        <v>265</v>
      </c>
      <c r="E621" s="4" t="s">
        <v>266</v>
      </c>
      <c r="F621" s="4">
        <f t="shared" si="19"/>
        <v>1</v>
      </c>
      <c r="G621" s="4" t="s">
        <v>286</v>
      </c>
      <c r="H621" s="4" t="str">
        <f>VLOOKUP(G621,관리용data!F:G,2,0)</f>
        <v>Toeic Speaking test</v>
      </c>
      <c r="I621" s="4" t="s">
        <v>2296</v>
      </c>
      <c r="J621" s="4" t="s">
        <v>2296</v>
      </c>
      <c r="K621" s="4" t="s">
        <v>5568</v>
      </c>
      <c r="L621" s="34">
        <v>45060</v>
      </c>
      <c r="M621" s="4" t="s">
        <v>5569</v>
      </c>
      <c r="O621" s="4">
        <v>1</v>
      </c>
      <c r="P621" s="4"/>
      <c r="Q621" s="4">
        <f>IF(O621=1,IF(H621="TOEIC",VLOOKUP(VALUE(J621),관리용data!J:K,2,1),IF(H621="TOEFL(IBT)",VLOOKUP(VALUE(J621),관리용data!M:N,2,1),IF(H621="NEW TEPS",VLOOKUP(VALUE(J621),관리용data!P:Q,2,1),IF(H621="G-telp(Level 2)",VLOOKUP(VALUE(J621),관리용data!S:T,2,1),IF(H621="toeic speaking test",VLOOKUP(J621,관리용data!V:W,2,0),IF(H621="opic(영어)",VLOOKUP(J621,관리용data!Y:Z,2,0),0)))))),0)</f>
        <v>2</v>
      </c>
    </row>
    <row r="622" spans="1:17" ht="39.950000000000003" customHeight="1" x14ac:dyDescent="0.3">
      <c r="A622" s="4">
        <f t="shared" si="18"/>
        <v>621</v>
      </c>
      <c r="B622" s="4" t="s">
        <v>5604</v>
      </c>
      <c r="C622" s="4" t="s">
        <v>5605</v>
      </c>
      <c r="D622" s="4" t="s">
        <v>265</v>
      </c>
      <c r="E622" s="4" t="s">
        <v>266</v>
      </c>
      <c r="F622" s="4">
        <f t="shared" si="19"/>
        <v>1</v>
      </c>
      <c r="G622" s="4" t="s">
        <v>797</v>
      </c>
      <c r="H622" s="4" t="str">
        <f>VLOOKUP(G622,관리용data!F:G,2,0)</f>
        <v>TOEIC</v>
      </c>
      <c r="I622" s="4" t="s">
        <v>4716</v>
      </c>
      <c r="J622" s="4" t="s">
        <v>4716</v>
      </c>
      <c r="K622" s="4" t="s">
        <v>5611</v>
      </c>
      <c r="L622" s="34">
        <v>44962</v>
      </c>
      <c r="M622" s="4" t="s">
        <v>5612</v>
      </c>
      <c r="O622" s="4">
        <v>1</v>
      </c>
      <c r="P622" s="4"/>
      <c r="Q622" s="4">
        <f>IF(O622=1,IF(H622="TOEIC",VLOOKUP(VALUE(J622),관리용data!J:K,2,1),IF(H622="TOEFL(IBT)",VLOOKUP(VALUE(J622),관리용data!M:N,2,1),IF(H622="NEW TEPS",VLOOKUP(VALUE(J622),관리용data!P:Q,2,1),IF(H622="G-telp(Level 2)",VLOOKUP(VALUE(J622),관리용data!S:T,2,1),IF(H622="toeic speaking test",VLOOKUP(J622,관리용data!V:W,2,0),IF(H622="opic(영어)",VLOOKUP(J622,관리용data!Y:Z,2,0),0)))))),0)</f>
        <v>4</v>
      </c>
    </row>
    <row r="623" spans="1:17" ht="39.950000000000003" customHeight="1" x14ac:dyDescent="0.3">
      <c r="A623" s="4">
        <f t="shared" si="18"/>
        <v>622</v>
      </c>
      <c r="B623" s="4" t="s">
        <v>5617</v>
      </c>
      <c r="C623" s="4" t="s">
        <v>5618</v>
      </c>
      <c r="D623" s="4" t="s">
        <v>265</v>
      </c>
      <c r="E623" s="4" t="s">
        <v>266</v>
      </c>
      <c r="F623" s="4">
        <f t="shared" si="19"/>
        <v>1</v>
      </c>
      <c r="G623" s="4" t="s">
        <v>537</v>
      </c>
      <c r="H623" s="4" t="str">
        <f>VLOOKUP(G623,관리용data!F:G,2,0)</f>
        <v>TOEIC</v>
      </c>
      <c r="I623" s="4" t="s">
        <v>5449</v>
      </c>
      <c r="J623" s="4" t="s">
        <v>5449</v>
      </c>
      <c r="K623" s="4" t="s">
        <v>539</v>
      </c>
      <c r="L623" s="34">
        <v>45669</v>
      </c>
      <c r="M623" s="4" t="s">
        <v>5624</v>
      </c>
      <c r="O623" s="4">
        <v>1</v>
      </c>
      <c r="P623" s="4"/>
      <c r="Q623" s="4">
        <f>IF(O623=1,IF(H623="TOEIC",VLOOKUP(VALUE(J623),관리용data!J:K,2,1),IF(H623="TOEFL(IBT)",VLOOKUP(VALUE(J623),관리용data!M:N,2,1),IF(H623="NEW TEPS",VLOOKUP(VALUE(J623),관리용data!P:Q,2,1),IF(H623="G-telp(Level 2)",VLOOKUP(VALUE(J623),관리용data!S:T,2,1),IF(H623="toeic speaking test",VLOOKUP(J623,관리용data!V:W,2,0),IF(H623="opic(영어)",VLOOKUP(J623,관리용data!Y:Z,2,0),0)))))),0)</f>
        <v>10</v>
      </c>
    </row>
    <row r="624" spans="1:17" ht="39.950000000000003" customHeight="1" x14ac:dyDescent="0.3">
      <c r="A624" s="4">
        <f t="shared" si="18"/>
        <v>623</v>
      </c>
      <c r="B624" s="4" t="s">
        <v>5636</v>
      </c>
      <c r="C624" s="4" t="s">
        <v>5637</v>
      </c>
      <c r="D624" s="4" t="s">
        <v>265</v>
      </c>
      <c r="E624" s="4" t="s">
        <v>266</v>
      </c>
      <c r="F624" s="4">
        <f t="shared" si="19"/>
        <v>1</v>
      </c>
      <c r="G624" s="4" t="s">
        <v>797</v>
      </c>
      <c r="H624" s="4" t="str">
        <f>VLOOKUP(G624,관리용data!F:G,2,0)</f>
        <v>TOEIC</v>
      </c>
      <c r="I624" s="4" t="s">
        <v>4150</v>
      </c>
      <c r="J624" s="4" t="s">
        <v>4150</v>
      </c>
      <c r="K624" s="4" t="s">
        <v>5645</v>
      </c>
      <c r="L624" s="34">
        <v>44633</v>
      </c>
      <c r="M624" s="4" t="s">
        <v>5646</v>
      </c>
      <c r="O624" s="4">
        <v>1</v>
      </c>
      <c r="P624" s="4"/>
      <c r="Q624" s="4">
        <f>IF(O624=1,IF(H624="TOEIC",VLOOKUP(VALUE(J624),관리용data!J:K,2,1),IF(H624="TOEFL(IBT)",VLOOKUP(VALUE(J624),관리용data!M:N,2,1),IF(H624="NEW TEPS",VLOOKUP(VALUE(J624),관리용data!P:Q,2,1),IF(H624="G-telp(Level 2)",VLOOKUP(VALUE(J624),관리용data!S:T,2,1),IF(H624="toeic speaking test",VLOOKUP(J624,관리용data!V:W,2,0),IF(H624="opic(영어)",VLOOKUP(J624,관리용data!Y:Z,2,0),0)))))),0)</f>
        <v>8</v>
      </c>
    </row>
    <row r="625" spans="1:17" ht="39.950000000000003" customHeight="1" x14ac:dyDescent="0.3">
      <c r="A625" s="4">
        <f t="shared" si="18"/>
        <v>624</v>
      </c>
      <c r="B625" s="4" t="s">
        <v>5653</v>
      </c>
      <c r="C625" s="4" t="s">
        <v>5654</v>
      </c>
      <c r="D625" s="4" t="s">
        <v>265</v>
      </c>
      <c r="E625" s="4" t="s">
        <v>266</v>
      </c>
      <c r="F625" s="4">
        <f t="shared" si="19"/>
        <v>1</v>
      </c>
      <c r="G625" s="4" t="s">
        <v>11697</v>
      </c>
      <c r="H625" s="4" t="str">
        <f>VLOOKUP(G625,관리용data!F:G,2,0)</f>
        <v>기재 어학 없음</v>
      </c>
      <c r="I625" s="4" t="s">
        <v>277</v>
      </c>
      <c r="J625" s="4" t="s">
        <v>277</v>
      </c>
      <c r="K625" s="4" t="s">
        <v>277</v>
      </c>
      <c r="L625" s="4" t="s">
        <v>277</v>
      </c>
      <c r="M625" s="4" t="s">
        <v>277</v>
      </c>
      <c r="N625" s="5"/>
      <c r="O625" s="4">
        <v>0</v>
      </c>
      <c r="P625" s="4"/>
      <c r="Q625" s="4">
        <f>IF(O625=1,IF(H625="TOEIC",VLOOKUP(VALUE(J625),관리용data!J:K,2,1),IF(H625="TOEFL(IBT)",VLOOKUP(VALUE(J625),관리용data!M:N,2,1),IF(H625="NEW TEPS",VLOOKUP(VALUE(J625),관리용data!P:Q,2,1),IF(H625="G-telp(Level 2)",VLOOKUP(VALUE(J625),관리용data!S:T,2,1),IF(H625="toeic speaking test",VLOOKUP(J625,관리용data!V:W,2,0),IF(H625="opic(영어)",VLOOKUP(J625,관리용data!Y:Z,2,0),0)))))),0)</f>
        <v>0</v>
      </c>
    </row>
    <row r="626" spans="1:17" ht="39.950000000000003" customHeight="1" x14ac:dyDescent="0.3">
      <c r="A626" s="4">
        <f t="shared" si="18"/>
        <v>625</v>
      </c>
      <c r="B626" s="4" t="s">
        <v>5727</v>
      </c>
      <c r="C626" s="4" t="s">
        <v>5728</v>
      </c>
      <c r="D626" s="4" t="s">
        <v>265</v>
      </c>
      <c r="E626" s="4" t="s">
        <v>266</v>
      </c>
      <c r="F626" s="4">
        <f t="shared" si="19"/>
        <v>1</v>
      </c>
      <c r="G626" s="4" t="s">
        <v>496</v>
      </c>
      <c r="H626" s="4" t="str">
        <f>VLOOKUP(G626,관리용data!F:G,2,0)</f>
        <v>OPIc(영어)</v>
      </c>
      <c r="I626" s="4" t="s">
        <v>1497</v>
      </c>
      <c r="J626" s="4" t="s">
        <v>1497</v>
      </c>
      <c r="K626" s="4" t="s">
        <v>778</v>
      </c>
      <c r="L626" s="34">
        <v>45865</v>
      </c>
      <c r="M626" s="4" t="s">
        <v>5733</v>
      </c>
      <c r="O626" s="4">
        <v>1</v>
      </c>
      <c r="P626" s="4"/>
      <c r="Q626" s="4">
        <f>IF(O626=1,IF(H626="TOEIC",VLOOKUP(VALUE(J626),관리용data!J:K,2,1),IF(H626="TOEFL(IBT)",VLOOKUP(VALUE(J626),관리용data!M:N,2,1),IF(H626="NEW TEPS",VLOOKUP(VALUE(J626),관리용data!P:Q,2,1),IF(H626="G-telp(Level 2)",VLOOKUP(VALUE(J626),관리용data!S:T,2,1),IF(H626="toeic speaking test",VLOOKUP(J626,관리용data!V:W,2,0),IF(H626="opic(영어)",VLOOKUP(J626,관리용data!Y:Z,2,0),0)))))),0)</f>
        <v>6</v>
      </c>
    </row>
    <row r="627" spans="1:17" ht="39.950000000000003" customHeight="1" x14ac:dyDescent="0.3">
      <c r="A627" s="4">
        <f t="shared" si="18"/>
        <v>626</v>
      </c>
      <c r="B627" s="4" t="s">
        <v>5750</v>
      </c>
      <c r="C627" s="4" t="s">
        <v>5751</v>
      </c>
      <c r="D627" s="4" t="s">
        <v>265</v>
      </c>
      <c r="E627" s="4" t="s">
        <v>266</v>
      </c>
      <c r="F627" s="4">
        <f t="shared" si="19"/>
        <v>1</v>
      </c>
      <c r="G627" s="4" t="s">
        <v>537</v>
      </c>
      <c r="H627" s="4" t="str">
        <f>VLOOKUP(G627,관리용data!F:G,2,0)</f>
        <v>TOEIC</v>
      </c>
      <c r="I627" s="4" t="s">
        <v>538</v>
      </c>
      <c r="J627" s="4" t="s">
        <v>538</v>
      </c>
      <c r="K627" s="4" t="s">
        <v>1829</v>
      </c>
      <c r="L627" s="34">
        <v>45486</v>
      </c>
      <c r="M627" s="4" t="s">
        <v>5756</v>
      </c>
      <c r="O627" s="4">
        <v>1</v>
      </c>
      <c r="P627" s="4"/>
      <c r="Q627" s="4">
        <f>IF(O627=1,IF(H627="TOEIC",VLOOKUP(VALUE(J627),관리용data!J:K,2,1),IF(H627="TOEFL(IBT)",VLOOKUP(VALUE(J627),관리용data!M:N,2,1),IF(H627="NEW TEPS",VLOOKUP(VALUE(J627),관리용data!P:Q,2,1),IF(H627="G-telp(Level 2)",VLOOKUP(VALUE(J627),관리용data!S:T,2,1),IF(H627="toeic speaking test",VLOOKUP(J627,관리용data!V:W,2,0),IF(H627="opic(영어)",VLOOKUP(J627,관리용data!Y:Z,2,0),0)))))),0)</f>
        <v>10</v>
      </c>
    </row>
    <row r="628" spans="1:17" ht="39.950000000000003" customHeight="1" x14ac:dyDescent="0.3">
      <c r="A628" s="4">
        <f t="shared" si="18"/>
        <v>627</v>
      </c>
      <c r="B628" s="4" t="s">
        <v>5782</v>
      </c>
      <c r="C628" s="4" t="s">
        <v>5783</v>
      </c>
      <c r="D628" s="4" t="s">
        <v>265</v>
      </c>
      <c r="E628" s="4" t="s">
        <v>266</v>
      </c>
      <c r="F628" s="4">
        <f t="shared" si="19"/>
        <v>1</v>
      </c>
      <c r="G628" s="4" t="s">
        <v>537</v>
      </c>
      <c r="H628" s="4" t="str">
        <f>VLOOKUP(G628,관리용data!F:G,2,0)</f>
        <v>TOEIC</v>
      </c>
      <c r="I628" s="4" t="s">
        <v>5788</v>
      </c>
      <c r="J628" s="4" t="s">
        <v>5788</v>
      </c>
      <c r="K628" s="4" t="s">
        <v>3408</v>
      </c>
      <c r="L628" s="34">
        <v>45515</v>
      </c>
      <c r="M628" s="4" t="s">
        <v>5789</v>
      </c>
      <c r="O628" s="4">
        <v>1</v>
      </c>
      <c r="P628" s="4"/>
      <c r="Q628" s="4">
        <f>IF(O628=1,IF(H628="TOEIC",VLOOKUP(VALUE(J628),관리용data!J:K,2,1),IF(H628="TOEFL(IBT)",VLOOKUP(VALUE(J628),관리용data!M:N,2,1),IF(H628="NEW TEPS",VLOOKUP(VALUE(J628),관리용data!P:Q,2,1),IF(H628="G-telp(Level 2)",VLOOKUP(VALUE(J628),관리용data!S:T,2,1),IF(H628="toeic speaking test",VLOOKUP(J628,관리용data!V:W,2,0),IF(H628="opic(영어)",VLOOKUP(J628,관리용data!Y:Z,2,0),0)))))),0)</f>
        <v>4</v>
      </c>
    </row>
    <row r="629" spans="1:17" ht="39.950000000000003" customHeight="1" x14ac:dyDescent="0.3">
      <c r="A629" s="4">
        <f t="shared" si="18"/>
        <v>628</v>
      </c>
      <c r="B629" s="4" t="s">
        <v>5793</v>
      </c>
      <c r="C629" s="4" t="s">
        <v>5794</v>
      </c>
      <c r="D629" s="4" t="s">
        <v>265</v>
      </c>
      <c r="E629" s="4" t="s">
        <v>266</v>
      </c>
      <c r="F629" s="4">
        <f t="shared" si="19"/>
        <v>1</v>
      </c>
      <c r="G629" s="4" t="s">
        <v>11697</v>
      </c>
      <c r="H629" s="4" t="str">
        <f>VLOOKUP(G629,관리용data!F:G,2,0)</f>
        <v>기재 어학 없음</v>
      </c>
      <c r="I629" s="4" t="s">
        <v>277</v>
      </c>
      <c r="J629" s="4" t="s">
        <v>277</v>
      </c>
      <c r="K629" s="4" t="s">
        <v>277</v>
      </c>
      <c r="L629" s="4" t="s">
        <v>277</v>
      </c>
      <c r="M629" s="4" t="s">
        <v>277</v>
      </c>
      <c r="N629" s="5"/>
      <c r="O629" s="4">
        <v>0</v>
      </c>
      <c r="P629" s="4"/>
      <c r="Q629" s="4">
        <f>IF(O629=1,IF(H629="TOEIC",VLOOKUP(VALUE(J629),관리용data!J:K,2,1),IF(H629="TOEFL(IBT)",VLOOKUP(VALUE(J629),관리용data!M:N,2,1),IF(H629="NEW TEPS",VLOOKUP(VALUE(J629),관리용data!P:Q,2,1),IF(H629="G-telp(Level 2)",VLOOKUP(VALUE(J629),관리용data!S:T,2,1),IF(H629="toeic speaking test",VLOOKUP(J629,관리용data!V:W,2,0),IF(H629="opic(영어)",VLOOKUP(J629,관리용data!Y:Z,2,0),0)))))),0)</f>
        <v>0</v>
      </c>
    </row>
    <row r="630" spans="1:17" ht="39.950000000000003" customHeight="1" x14ac:dyDescent="0.3">
      <c r="A630" s="4">
        <f t="shared" si="18"/>
        <v>629</v>
      </c>
      <c r="B630" s="4" t="s">
        <v>5801</v>
      </c>
      <c r="C630" s="4" t="s">
        <v>5802</v>
      </c>
      <c r="D630" s="4" t="s">
        <v>265</v>
      </c>
      <c r="E630" s="4" t="s">
        <v>266</v>
      </c>
      <c r="F630" s="4">
        <f t="shared" si="19"/>
        <v>1</v>
      </c>
      <c r="G630" s="4" t="s">
        <v>496</v>
      </c>
      <c r="H630" s="4" t="str">
        <f>VLOOKUP(G630,관리용data!F:G,2,0)</f>
        <v>OPIc(영어)</v>
      </c>
      <c r="I630" s="4" t="s">
        <v>1497</v>
      </c>
      <c r="J630" s="4" t="s">
        <v>1497</v>
      </c>
      <c r="K630" s="4" t="s">
        <v>1787</v>
      </c>
      <c r="L630" s="34">
        <v>45858</v>
      </c>
      <c r="M630" s="4" t="s">
        <v>5812</v>
      </c>
      <c r="O630" s="4">
        <v>1</v>
      </c>
      <c r="P630" s="4"/>
      <c r="Q630" s="4">
        <f>IF(O630=1,IF(H630="TOEIC",VLOOKUP(VALUE(J630),관리용data!J:K,2,1),IF(H630="TOEFL(IBT)",VLOOKUP(VALUE(J630),관리용data!M:N,2,1),IF(H630="NEW TEPS",VLOOKUP(VALUE(J630),관리용data!P:Q,2,1),IF(H630="G-telp(Level 2)",VLOOKUP(VALUE(J630),관리용data!S:T,2,1),IF(H630="toeic speaking test",VLOOKUP(J630,관리용data!V:W,2,0),IF(H630="opic(영어)",VLOOKUP(J630,관리용data!Y:Z,2,0),0)))))),0)</f>
        <v>6</v>
      </c>
    </row>
    <row r="631" spans="1:17" ht="39.950000000000003" customHeight="1" x14ac:dyDescent="0.3">
      <c r="A631" s="4">
        <f t="shared" si="18"/>
        <v>630</v>
      </c>
      <c r="B631" s="4" t="s">
        <v>5813</v>
      </c>
      <c r="C631" s="4" t="s">
        <v>5814</v>
      </c>
      <c r="D631" s="4" t="s">
        <v>265</v>
      </c>
      <c r="E631" s="4" t="s">
        <v>266</v>
      </c>
      <c r="F631" s="4">
        <f t="shared" si="19"/>
        <v>1</v>
      </c>
      <c r="G631" s="4" t="s">
        <v>537</v>
      </c>
      <c r="H631" s="4" t="str">
        <f>VLOOKUP(G631,관리용data!F:G,2,0)</f>
        <v>TOEIC</v>
      </c>
      <c r="I631" s="4" t="s">
        <v>4924</v>
      </c>
      <c r="J631" s="4" t="s">
        <v>4924</v>
      </c>
      <c r="K631" s="4" t="s">
        <v>1496</v>
      </c>
      <c r="L631" s="34">
        <v>45592</v>
      </c>
      <c r="M631" s="4" t="s">
        <v>5819</v>
      </c>
      <c r="O631" s="4">
        <v>1</v>
      </c>
      <c r="P631" s="4"/>
      <c r="Q631" s="4">
        <f>IF(O631=1,IF(H631="TOEIC",VLOOKUP(VALUE(J631),관리용data!J:K,2,1),IF(H631="TOEFL(IBT)",VLOOKUP(VALUE(J631),관리용data!M:N,2,1),IF(H631="NEW TEPS",VLOOKUP(VALUE(J631),관리용data!P:Q,2,1),IF(H631="G-telp(Level 2)",VLOOKUP(VALUE(J631),관리용data!S:T,2,1),IF(H631="toeic speaking test",VLOOKUP(J631,관리용data!V:W,2,0),IF(H631="opic(영어)",VLOOKUP(J631,관리용data!Y:Z,2,0),0)))))),0)</f>
        <v>2</v>
      </c>
    </row>
    <row r="632" spans="1:17" ht="39.950000000000003" customHeight="1" x14ac:dyDescent="0.3">
      <c r="A632" s="4">
        <f t="shared" si="18"/>
        <v>631</v>
      </c>
      <c r="B632" s="4" t="s">
        <v>5832</v>
      </c>
      <c r="C632" s="4" t="s">
        <v>5833</v>
      </c>
      <c r="D632" s="4" t="s">
        <v>265</v>
      </c>
      <c r="E632" s="4" t="s">
        <v>266</v>
      </c>
      <c r="F632" s="4">
        <f t="shared" si="19"/>
        <v>1</v>
      </c>
      <c r="G632" s="4" t="s">
        <v>11697</v>
      </c>
      <c r="H632" s="4" t="str">
        <f>VLOOKUP(G632,관리용data!F:G,2,0)</f>
        <v>기재 어학 없음</v>
      </c>
      <c r="I632" s="4" t="s">
        <v>277</v>
      </c>
      <c r="J632" s="4" t="s">
        <v>277</v>
      </c>
      <c r="K632" s="4" t="s">
        <v>277</v>
      </c>
      <c r="L632" s="4" t="s">
        <v>277</v>
      </c>
      <c r="M632" s="4" t="s">
        <v>277</v>
      </c>
      <c r="N632" s="5"/>
      <c r="O632" s="4">
        <v>0</v>
      </c>
      <c r="P632" s="4"/>
      <c r="Q632" s="4">
        <f>IF(O632=1,IF(H632="TOEIC",VLOOKUP(VALUE(J632),관리용data!J:K,2,1),IF(H632="TOEFL(IBT)",VLOOKUP(VALUE(J632),관리용data!M:N,2,1),IF(H632="NEW TEPS",VLOOKUP(VALUE(J632),관리용data!P:Q,2,1),IF(H632="G-telp(Level 2)",VLOOKUP(VALUE(J632),관리용data!S:T,2,1),IF(H632="toeic speaking test",VLOOKUP(J632,관리용data!V:W,2,0),IF(H632="opic(영어)",VLOOKUP(J632,관리용data!Y:Z,2,0),0)))))),0)</f>
        <v>0</v>
      </c>
    </row>
    <row r="633" spans="1:17" ht="39.950000000000003" customHeight="1" x14ac:dyDescent="0.3">
      <c r="A633" s="4">
        <f t="shared" si="18"/>
        <v>632</v>
      </c>
      <c r="B633" s="4" t="s">
        <v>5845</v>
      </c>
      <c r="C633" s="4" t="s">
        <v>4485</v>
      </c>
      <c r="D633" s="4" t="s">
        <v>265</v>
      </c>
      <c r="E633" s="4" t="s">
        <v>266</v>
      </c>
      <c r="F633" s="4">
        <f t="shared" si="19"/>
        <v>1</v>
      </c>
      <c r="G633" s="4" t="s">
        <v>496</v>
      </c>
      <c r="H633" s="4" t="str">
        <f>VLOOKUP(G633,관리용data!F:G,2,0)</f>
        <v>OPIc(영어)</v>
      </c>
      <c r="I633" s="4" t="s">
        <v>455</v>
      </c>
      <c r="J633" s="4" t="s">
        <v>455</v>
      </c>
      <c r="K633" s="4" t="s">
        <v>812</v>
      </c>
      <c r="L633" s="34">
        <v>45859</v>
      </c>
      <c r="M633" s="4" t="s">
        <v>5850</v>
      </c>
      <c r="O633" s="4">
        <v>1</v>
      </c>
      <c r="P633" s="4"/>
      <c r="Q633" s="4">
        <f>IF(O633=1,IF(H633="TOEIC",VLOOKUP(VALUE(J633),관리용data!J:K,2,1),IF(H633="TOEFL(IBT)",VLOOKUP(VALUE(J633),관리용data!M:N,2,1),IF(H633="NEW TEPS",VLOOKUP(VALUE(J633),관리용data!P:Q,2,1),IF(H633="G-telp(Level 2)",VLOOKUP(VALUE(J633),관리용data!S:T,2,1),IF(H633="toeic speaking test",VLOOKUP(J633,관리용data!V:W,2,0),IF(H633="opic(영어)",VLOOKUP(J633,관리용data!Y:Z,2,0),0)))))),0)</f>
        <v>10</v>
      </c>
    </row>
    <row r="634" spans="1:17" ht="39.950000000000003" customHeight="1" x14ac:dyDescent="0.3">
      <c r="A634" s="4">
        <f t="shared" si="18"/>
        <v>633</v>
      </c>
      <c r="B634" s="4" t="s">
        <v>5974</v>
      </c>
      <c r="C634" s="4" t="s">
        <v>5975</v>
      </c>
      <c r="D634" s="4" t="s">
        <v>265</v>
      </c>
      <c r="E634" s="4" t="s">
        <v>266</v>
      </c>
      <c r="F634" s="4">
        <f t="shared" si="19"/>
        <v>1</v>
      </c>
      <c r="G634" s="4" t="s">
        <v>496</v>
      </c>
      <c r="H634" s="4" t="str">
        <f>VLOOKUP(G634,관리용data!F:G,2,0)</f>
        <v>OPIc(영어)</v>
      </c>
      <c r="I634" s="4" t="s">
        <v>455</v>
      </c>
      <c r="J634" s="4" t="s">
        <v>455</v>
      </c>
      <c r="K634" s="4" t="s">
        <v>964</v>
      </c>
      <c r="L634" s="34">
        <v>45257</v>
      </c>
      <c r="M634" s="4" t="s">
        <v>5996</v>
      </c>
      <c r="O634" s="4">
        <v>1</v>
      </c>
      <c r="P634" s="4"/>
      <c r="Q634" s="4">
        <f>IF(O634=1,IF(H634="TOEIC",VLOOKUP(VALUE(J634),관리용data!J:K,2,1),IF(H634="TOEFL(IBT)",VLOOKUP(VALUE(J634),관리용data!M:N,2,1),IF(H634="NEW TEPS",VLOOKUP(VALUE(J634),관리용data!P:Q,2,1),IF(H634="G-telp(Level 2)",VLOOKUP(VALUE(J634),관리용data!S:T,2,1),IF(H634="toeic speaking test",VLOOKUP(J634,관리용data!V:W,2,0),IF(H634="opic(영어)",VLOOKUP(J634,관리용data!Y:Z,2,0),0)))))),0)</f>
        <v>10</v>
      </c>
    </row>
    <row r="635" spans="1:17" ht="39.950000000000003" customHeight="1" x14ac:dyDescent="0.3">
      <c r="A635" s="4">
        <f t="shared" si="18"/>
        <v>634</v>
      </c>
      <c r="B635" s="4" t="s">
        <v>6050</v>
      </c>
      <c r="C635" s="4" t="s">
        <v>6051</v>
      </c>
      <c r="D635" s="4" t="s">
        <v>265</v>
      </c>
      <c r="E635" s="4" t="s">
        <v>266</v>
      </c>
      <c r="F635" s="4">
        <f t="shared" si="19"/>
        <v>1</v>
      </c>
      <c r="G635" s="4" t="s">
        <v>797</v>
      </c>
      <c r="H635" s="4" t="str">
        <f>VLOOKUP(G635,관리용data!F:G,2,0)</f>
        <v>TOEIC</v>
      </c>
      <c r="I635" s="4" t="s">
        <v>4137</v>
      </c>
      <c r="J635" s="4" t="s">
        <v>4137</v>
      </c>
      <c r="K635" s="4" t="s">
        <v>5645</v>
      </c>
      <c r="L635" s="34">
        <v>44633</v>
      </c>
      <c r="M635" s="4" t="s">
        <v>6056</v>
      </c>
      <c r="O635" s="4">
        <v>1</v>
      </c>
      <c r="P635" s="4"/>
      <c r="Q635" s="4">
        <f>IF(O635=1,IF(H635="TOEIC",VLOOKUP(VALUE(J635),관리용data!J:K,2,1),IF(H635="TOEFL(IBT)",VLOOKUP(VALUE(J635),관리용data!M:N,2,1),IF(H635="NEW TEPS",VLOOKUP(VALUE(J635),관리용data!P:Q,2,1),IF(H635="G-telp(Level 2)",VLOOKUP(VALUE(J635),관리용data!S:T,2,1),IF(H635="toeic speaking test",VLOOKUP(J635,관리용data!V:W,2,0),IF(H635="opic(영어)",VLOOKUP(J635,관리용data!Y:Z,2,0),0)))))),0)</f>
        <v>8</v>
      </c>
    </row>
    <row r="636" spans="1:17" ht="39.950000000000003" customHeight="1" x14ac:dyDescent="0.3">
      <c r="A636" s="4">
        <f t="shared" si="18"/>
        <v>635</v>
      </c>
      <c r="B636" s="4" t="s">
        <v>6111</v>
      </c>
      <c r="C636" s="4" t="s">
        <v>6112</v>
      </c>
      <c r="D636" s="4" t="s">
        <v>265</v>
      </c>
      <c r="E636" s="4" t="s">
        <v>266</v>
      </c>
      <c r="F636" s="4">
        <f t="shared" si="19"/>
        <v>1</v>
      </c>
      <c r="G636" s="4" t="s">
        <v>537</v>
      </c>
      <c r="H636" s="4" t="str">
        <f>VLOOKUP(G636,관리용data!F:G,2,0)</f>
        <v>TOEIC</v>
      </c>
      <c r="I636" s="4" t="s">
        <v>1264</v>
      </c>
      <c r="J636" s="4" t="s">
        <v>1264</v>
      </c>
      <c r="K636" s="4" t="s">
        <v>1963</v>
      </c>
      <c r="L636" s="34">
        <v>45808</v>
      </c>
      <c r="M636" s="4" t="s">
        <v>6119</v>
      </c>
      <c r="O636" s="4">
        <v>1</v>
      </c>
      <c r="P636" s="4"/>
      <c r="Q636" s="4">
        <f>IF(O636=1,IF(H636="TOEIC",VLOOKUP(VALUE(J636),관리용data!J:K,2,1),IF(H636="TOEFL(IBT)",VLOOKUP(VALUE(J636),관리용data!M:N,2,1),IF(H636="NEW TEPS",VLOOKUP(VALUE(J636),관리용data!P:Q,2,1),IF(H636="G-telp(Level 2)",VLOOKUP(VALUE(J636),관리용data!S:T,2,1),IF(H636="toeic speaking test",VLOOKUP(J636,관리용data!V:W,2,0),IF(H636="opic(영어)",VLOOKUP(J636,관리용data!Y:Z,2,0),0)))))),0)</f>
        <v>8</v>
      </c>
    </row>
    <row r="637" spans="1:17" ht="39.950000000000003" customHeight="1" x14ac:dyDescent="0.3">
      <c r="A637" s="4">
        <f t="shared" si="18"/>
        <v>636</v>
      </c>
      <c r="B637" s="4" t="s">
        <v>6123</v>
      </c>
      <c r="C637" s="4" t="s">
        <v>6124</v>
      </c>
      <c r="D637" s="4" t="s">
        <v>265</v>
      </c>
      <c r="E637" s="4" t="s">
        <v>266</v>
      </c>
      <c r="F637" s="4">
        <f t="shared" si="19"/>
        <v>1</v>
      </c>
      <c r="G637" s="4" t="s">
        <v>797</v>
      </c>
      <c r="H637" s="4" t="str">
        <f>VLOOKUP(G637,관리용data!F:G,2,0)</f>
        <v>TOEIC</v>
      </c>
      <c r="I637" s="4" t="s">
        <v>5685</v>
      </c>
      <c r="J637" s="4" t="s">
        <v>5685</v>
      </c>
      <c r="K637" s="4" t="s">
        <v>1354</v>
      </c>
      <c r="L637" s="34">
        <v>45074</v>
      </c>
      <c r="M637" s="4" t="s">
        <v>6144</v>
      </c>
      <c r="O637" s="4">
        <v>1</v>
      </c>
      <c r="P637" s="4"/>
      <c r="Q637" s="4">
        <f>IF(O637=1,IF(H637="TOEIC",VLOOKUP(VALUE(J637),관리용data!J:K,2,1),IF(H637="TOEFL(IBT)",VLOOKUP(VALUE(J637),관리용data!M:N,2,1),IF(H637="NEW TEPS",VLOOKUP(VALUE(J637),관리용data!P:Q,2,1),IF(H637="G-telp(Level 2)",VLOOKUP(VALUE(J637),관리용data!S:T,2,1),IF(H637="toeic speaking test",VLOOKUP(J637,관리용data!V:W,2,0),IF(H637="opic(영어)",VLOOKUP(J637,관리용data!Y:Z,2,0),0)))))),0)</f>
        <v>10</v>
      </c>
    </row>
    <row r="638" spans="1:17" ht="39.950000000000003" customHeight="1" x14ac:dyDescent="0.3">
      <c r="A638" s="4">
        <f t="shared" si="18"/>
        <v>637</v>
      </c>
      <c r="B638" s="4" t="s">
        <v>6165</v>
      </c>
      <c r="C638" s="4" t="s">
        <v>6166</v>
      </c>
      <c r="D638" s="4" t="s">
        <v>265</v>
      </c>
      <c r="E638" s="4" t="s">
        <v>266</v>
      </c>
      <c r="F638" s="4">
        <f t="shared" si="19"/>
        <v>1</v>
      </c>
      <c r="G638" s="4" t="s">
        <v>797</v>
      </c>
      <c r="H638" s="4" t="str">
        <f>VLOOKUP(G638,관리용data!F:G,2,0)</f>
        <v>TOEIC</v>
      </c>
      <c r="I638" s="4" t="s">
        <v>6171</v>
      </c>
      <c r="J638" s="4" t="s">
        <v>6171</v>
      </c>
      <c r="K638" s="4" t="s">
        <v>6172</v>
      </c>
      <c r="L638" s="34">
        <v>44248</v>
      </c>
      <c r="M638" s="4" t="s">
        <v>6173</v>
      </c>
      <c r="O638" s="4">
        <v>1</v>
      </c>
      <c r="P638" s="4"/>
      <c r="Q638" s="4">
        <f>IF(O638=1,IF(H638="TOEIC",VLOOKUP(VALUE(J638),관리용data!J:K,2,1),IF(H638="TOEFL(IBT)",VLOOKUP(VALUE(J638),관리용data!M:N,2,1),IF(H638="NEW TEPS",VLOOKUP(VALUE(J638),관리용data!P:Q,2,1),IF(H638="G-telp(Level 2)",VLOOKUP(VALUE(J638),관리용data!S:T,2,1),IF(H638="toeic speaking test",VLOOKUP(J638,관리용data!V:W,2,0),IF(H638="opic(영어)",VLOOKUP(J638,관리용data!Y:Z,2,0),0)))))),0)</f>
        <v>10</v>
      </c>
    </row>
    <row r="639" spans="1:17" ht="39.950000000000003" customHeight="1" x14ac:dyDescent="0.3">
      <c r="A639" s="4">
        <f t="shared" si="18"/>
        <v>638</v>
      </c>
      <c r="B639" s="4" t="s">
        <v>6178</v>
      </c>
      <c r="C639" s="4" t="s">
        <v>6179</v>
      </c>
      <c r="D639" s="4" t="s">
        <v>265</v>
      </c>
      <c r="E639" s="4" t="s">
        <v>266</v>
      </c>
      <c r="F639" s="4">
        <f t="shared" si="19"/>
        <v>1</v>
      </c>
      <c r="G639" s="4" t="s">
        <v>537</v>
      </c>
      <c r="H639" s="4" t="str">
        <f>VLOOKUP(G639,관리용data!F:G,2,0)</f>
        <v>TOEIC</v>
      </c>
      <c r="I639" s="4" t="s">
        <v>1353</v>
      </c>
      <c r="J639" s="4" t="s">
        <v>1353</v>
      </c>
      <c r="K639" s="4" t="s">
        <v>6195</v>
      </c>
      <c r="L639" s="34">
        <v>45459</v>
      </c>
      <c r="M639" s="4" t="s">
        <v>6196</v>
      </c>
      <c r="O639" s="4">
        <v>1</v>
      </c>
      <c r="P639" s="4"/>
      <c r="Q639" s="4">
        <f>IF(O639=1,IF(H639="TOEIC",VLOOKUP(VALUE(J639),관리용data!J:K,2,1),IF(H639="TOEFL(IBT)",VLOOKUP(VALUE(J639),관리용data!M:N,2,1),IF(H639="NEW TEPS",VLOOKUP(VALUE(J639),관리용data!P:Q,2,1),IF(H639="G-telp(Level 2)",VLOOKUP(VALUE(J639),관리용data!S:T,2,1),IF(H639="toeic speaking test",VLOOKUP(J639,관리용data!V:W,2,0),IF(H639="opic(영어)",VLOOKUP(J639,관리용data!Y:Z,2,0),0)))))),0)</f>
        <v>10</v>
      </c>
    </row>
    <row r="640" spans="1:17" ht="39.950000000000003" customHeight="1" x14ac:dyDescent="0.3">
      <c r="A640" s="4">
        <f t="shared" si="18"/>
        <v>639</v>
      </c>
      <c r="B640" s="4" t="s">
        <v>6208</v>
      </c>
      <c r="C640" s="4" t="s">
        <v>6209</v>
      </c>
      <c r="D640" s="4" t="s">
        <v>265</v>
      </c>
      <c r="E640" s="4" t="s">
        <v>266</v>
      </c>
      <c r="F640" s="4">
        <f t="shared" si="19"/>
        <v>1</v>
      </c>
      <c r="G640" s="4" t="s">
        <v>11697</v>
      </c>
      <c r="H640" s="4" t="str">
        <f>VLOOKUP(G640,관리용data!F:G,2,0)</f>
        <v>기재 어학 없음</v>
      </c>
      <c r="I640" s="4" t="s">
        <v>277</v>
      </c>
      <c r="J640" s="4" t="s">
        <v>277</v>
      </c>
      <c r="K640" s="4" t="s">
        <v>277</v>
      </c>
      <c r="L640" s="4" t="s">
        <v>277</v>
      </c>
      <c r="M640" s="4" t="s">
        <v>277</v>
      </c>
      <c r="N640" s="5"/>
      <c r="O640" s="4">
        <v>0</v>
      </c>
      <c r="P640" s="4"/>
      <c r="Q640" s="4">
        <f>IF(O640=1,IF(H640="TOEIC",VLOOKUP(VALUE(J640),관리용data!J:K,2,1),IF(H640="TOEFL(IBT)",VLOOKUP(VALUE(J640),관리용data!M:N,2,1),IF(H640="NEW TEPS",VLOOKUP(VALUE(J640),관리용data!P:Q,2,1),IF(H640="G-telp(Level 2)",VLOOKUP(VALUE(J640),관리용data!S:T,2,1),IF(H640="toeic speaking test",VLOOKUP(J640,관리용data!V:W,2,0),IF(H640="opic(영어)",VLOOKUP(J640,관리용data!Y:Z,2,0),0)))))),0)</f>
        <v>0</v>
      </c>
    </row>
    <row r="641" spans="1:17" ht="39.950000000000003" customHeight="1" x14ac:dyDescent="0.3">
      <c r="A641" s="4">
        <f t="shared" si="18"/>
        <v>640</v>
      </c>
      <c r="B641" s="4" t="s">
        <v>6216</v>
      </c>
      <c r="C641" s="4" t="s">
        <v>6101</v>
      </c>
      <c r="D641" s="4" t="s">
        <v>265</v>
      </c>
      <c r="E641" s="4" t="s">
        <v>266</v>
      </c>
      <c r="F641" s="4">
        <f t="shared" si="19"/>
        <v>1</v>
      </c>
      <c r="G641" s="4" t="s">
        <v>11697</v>
      </c>
      <c r="H641" s="4" t="str">
        <f>VLOOKUP(G641,관리용data!F:G,2,0)</f>
        <v>기재 어학 없음</v>
      </c>
      <c r="I641" s="4" t="s">
        <v>277</v>
      </c>
      <c r="J641" s="4" t="s">
        <v>277</v>
      </c>
      <c r="K641" s="4" t="s">
        <v>277</v>
      </c>
      <c r="L641" s="4" t="s">
        <v>277</v>
      </c>
      <c r="M641" s="4" t="s">
        <v>277</v>
      </c>
      <c r="N641" s="5"/>
      <c r="O641" s="4">
        <v>0</v>
      </c>
      <c r="P641" s="4"/>
      <c r="Q641" s="4">
        <f>IF(O641=1,IF(H641="TOEIC",VLOOKUP(VALUE(J641),관리용data!J:K,2,1),IF(H641="TOEFL(IBT)",VLOOKUP(VALUE(J641),관리용data!M:N,2,1),IF(H641="NEW TEPS",VLOOKUP(VALUE(J641),관리용data!P:Q,2,1),IF(H641="G-telp(Level 2)",VLOOKUP(VALUE(J641),관리용data!S:T,2,1),IF(H641="toeic speaking test",VLOOKUP(J641,관리용data!V:W,2,0),IF(H641="opic(영어)",VLOOKUP(J641,관리용data!Y:Z,2,0),0)))))),0)</f>
        <v>0</v>
      </c>
    </row>
    <row r="642" spans="1:17" ht="39.950000000000003" customHeight="1" x14ac:dyDescent="0.3">
      <c r="A642" s="4">
        <f t="shared" si="18"/>
        <v>641</v>
      </c>
      <c r="B642" s="4" t="s">
        <v>6220</v>
      </c>
      <c r="C642" s="4" t="s">
        <v>6221</v>
      </c>
      <c r="D642" s="4" t="s">
        <v>265</v>
      </c>
      <c r="E642" s="4" t="s">
        <v>266</v>
      </c>
      <c r="F642" s="4">
        <f t="shared" si="19"/>
        <v>1</v>
      </c>
      <c r="G642" s="4" t="s">
        <v>362</v>
      </c>
      <c r="H642" s="4" t="str">
        <f>VLOOKUP(G642,관리용data!F:G,2,0)</f>
        <v>Toeic Speaking test</v>
      </c>
      <c r="I642" s="4" t="s">
        <v>455</v>
      </c>
      <c r="J642" s="4" t="s">
        <v>455</v>
      </c>
      <c r="K642" s="4" t="s">
        <v>752</v>
      </c>
      <c r="L642" s="34">
        <v>45864</v>
      </c>
      <c r="M642" s="4" t="s">
        <v>6239</v>
      </c>
      <c r="O642" s="4">
        <v>1</v>
      </c>
      <c r="P642" s="4"/>
      <c r="Q642" s="4">
        <f>IF(O642=1,IF(H642="TOEIC",VLOOKUP(VALUE(J642),관리용data!J:K,2,1),IF(H642="TOEFL(IBT)",VLOOKUP(VALUE(J642),관리용data!M:N,2,1),IF(H642="NEW TEPS",VLOOKUP(VALUE(J642),관리용data!P:Q,2,1),IF(H642="G-telp(Level 2)",VLOOKUP(VALUE(J642),관리용data!S:T,2,1),IF(H642="toeic speaking test",VLOOKUP(J642,관리용data!V:W,2,0),IF(H642="opic(영어)",VLOOKUP(J642,관리용data!Y:Z,2,0),0)))))),0)</f>
        <v>6</v>
      </c>
    </row>
    <row r="643" spans="1:17" ht="39.950000000000003" customHeight="1" x14ac:dyDescent="0.3">
      <c r="A643" s="4">
        <f t="shared" ref="A643:A706" si="20">IF(B643=B642,A642,SUM(A642,1))</f>
        <v>642</v>
      </c>
      <c r="B643" s="4" t="s">
        <v>6247</v>
      </c>
      <c r="C643" s="4" t="s">
        <v>6248</v>
      </c>
      <c r="D643" s="4" t="s">
        <v>265</v>
      </c>
      <c r="E643" s="4" t="s">
        <v>266</v>
      </c>
      <c r="F643" s="4">
        <f t="shared" ref="F643:F706" si="21">IF(B643=B642,SUM(F642,1),1)</f>
        <v>1</v>
      </c>
      <c r="G643" s="4" t="s">
        <v>11697</v>
      </c>
      <c r="H643" s="4" t="str">
        <f>VLOOKUP(G643,관리용data!F:G,2,0)</f>
        <v>기재 어학 없음</v>
      </c>
      <c r="I643" s="4" t="s">
        <v>277</v>
      </c>
      <c r="J643" s="4" t="s">
        <v>277</v>
      </c>
      <c r="K643" s="4" t="s">
        <v>277</v>
      </c>
      <c r="L643" s="4" t="s">
        <v>277</v>
      </c>
      <c r="M643" s="4" t="s">
        <v>277</v>
      </c>
      <c r="N643" s="5"/>
      <c r="O643" s="4">
        <v>0</v>
      </c>
      <c r="P643" s="4"/>
      <c r="Q643" s="4">
        <f>IF(O643=1,IF(H643="TOEIC",VLOOKUP(VALUE(J643),관리용data!J:K,2,1),IF(H643="TOEFL(IBT)",VLOOKUP(VALUE(J643),관리용data!M:N,2,1),IF(H643="NEW TEPS",VLOOKUP(VALUE(J643),관리용data!P:Q,2,1),IF(H643="G-telp(Level 2)",VLOOKUP(VALUE(J643),관리용data!S:T,2,1),IF(H643="toeic speaking test",VLOOKUP(J643,관리용data!V:W,2,0),IF(H643="opic(영어)",VLOOKUP(J643,관리용data!Y:Z,2,0),0)))))),0)</f>
        <v>0</v>
      </c>
    </row>
    <row r="644" spans="1:17" ht="39.950000000000003" customHeight="1" x14ac:dyDescent="0.3">
      <c r="A644" s="4">
        <f t="shared" si="20"/>
        <v>643</v>
      </c>
      <c r="B644" s="4" t="s">
        <v>6255</v>
      </c>
      <c r="C644" s="4" t="s">
        <v>6256</v>
      </c>
      <c r="D644" s="4" t="s">
        <v>265</v>
      </c>
      <c r="E644" s="4" t="s">
        <v>266</v>
      </c>
      <c r="F644" s="4">
        <f t="shared" si="21"/>
        <v>1</v>
      </c>
      <c r="G644" s="4" t="s">
        <v>537</v>
      </c>
      <c r="H644" s="4" t="str">
        <f>VLOOKUP(G644,관리용data!F:G,2,0)</f>
        <v>TOEIC</v>
      </c>
      <c r="I644" s="4" t="s">
        <v>1721</v>
      </c>
      <c r="J644" s="4" t="s">
        <v>1721</v>
      </c>
      <c r="K644" s="4" t="s">
        <v>759</v>
      </c>
      <c r="L644" s="34">
        <v>45620</v>
      </c>
      <c r="M644" s="4" t="s">
        <v>6262</v>
      </c>
      <c r="O644" s="4">
        <v>1</v>
      </c>
      <c r="P644" s="4"/>
      <c r="Q644" s="4">
        <f>IF(O644=1,IF(H644="TOEIC",VLOOKUP(VALUE(J644),관리용data!J:K,2,1),IF(H644="TOEFL(IBT)",VLOOKUP(VALUE(J644),관리용data!M:N,2,1),IF(H644="NEW TEPS",VLOOKUP(VALUE(J644),관리용data!P:Q,2,1),IF(H644="G-telp(Level 2)",VLOOKUP(VALUE(J644),관리용data!S:T,2,1),IF(H644="toeic speaking test",VLOOKUP(J644,관리용data!V:W,2,0),IF(H644="opic(영어)",VLOOKUP(J644,관리용data!Y:Z,2,0),0)))))),0)</f>
        <v>10</v>
      </c>
    </row>
    <row r="645" spans="1:17" ht="39.950000000000003" customHeight="1" x14ac:dyDescent="0.3">
      <c r="A645" s="4">
        <f t="shared" si="20"/>
        <v>644</v>
      </c>
      <c r="B645" s="4" t="s">
        <v>6284</v>
      </c>
      <c r="C645" s="4" t="s">
        <v>6285</v>
      </c>
      <c r="D645" s="4" t="s">
        <v>265</v>
      </c>
      <c r="E645" s="4" t="s">
        <v>266</v>
      </c>
      <c r="F645" s="4">
        <f t="shared" si="21"/>
        <v>1</v>
      </c>
      <c r="G645" s="4" t="s">
        <v>286</v>
      </c>
      <c r="H645" s="4" t="str">
        <f>VLOOKUP(G645,관리용data!F:G,2,0)</f>
        <v>Toeic Speaking test</v>
      </c>
      <c r="I645" s="4" t="s">
        <v>3460</v>
      </c>
      <c r="J645" s="4" t="s">
        <v>3460</v>
      </c>
      <c r="K645" s="4" t="s">
        <v>6290</v>
      </c>
      <c r="L645" s="34">
        <v>44950</v>
      </c>
      <c r="M645" s="4" t="s">
        <v>6291</v>
      </c>
      <c r="O645" s="4">
        <v>1</v>
      </c>
      <c r="P645" s="4"/>
      <c r="Q645" s="4">
        <f>IF(O645=1,IF(H645="TOEIC",VLOOKUP(VALUE(J645),관리용data!J:K,2,1),IF(H645="TOEFL(IBT)",VLOOKUP(VALUE(J645),관리용data!M:N,2,1),IF(H645="NEW TEPS",VLOOKUP(VALUE(J645),관리용data!P:Q,2,1),IF(H645="G-telp(Level 2)",VLOOKUP(VALUE(J645),관리용data!S:T,2,1),IF(H645="toeic speaking test",VLOOKUP(J645,관리용data!V:W,2,0),IF(H645="opic(영어)",VLOOKUP(J645,관리용data!Y:Z,2,0),0)))))),0)</f>
        <v>6</v>
      </c>
    </row>
    <row r="646" spans="1:17" ht="39.950000000000003" customHeight="1" x14ac:dyDescent="0.3">
      <c r="A646" s="4">
        <f t="shared" si="20"/>
        <v>645</v>
      </c>
      <c r="B646" s="4" t="s">
        <v>6295</v>
      </c>
      <c r="C646" s="4" t="s">
        <v>6296</v>
      </c>
      <c r="D646" s="4" t="s">
        <v>265</v>
      </c>
      <c r="E646" s="4" t="s">
        <v>266</v>
      </c>
      <c r="F646" s="4">
        <f t="shared" si="21"/>
        <v>1</v>
      </c>
      <c r="G646" s="4" t="s">
        <v>11697</v>
      </c>
      <c r="H646" s="4" t="str">
        <f>VLOOKUP(G646,관리용data!F:G,2,0)</f>
        <v>기재 어학 없음</v>
      </c>
      <c r="I646" s="4" t="s">
        <v>277</v>
      </c>
      <c r="J646" s="4" t="s">
        <v>277</v>
      </c>
      <c r="K646" s="4" t="s">
        <v>277</v>
      </c>
      <c r="L646" s="4" t="s">
        <v>277</v>
      </c>
      <c r="M646" s="4" t="s">
        <v>277</v>
      </c>
      <c r="N646" s="5"/>
      <c r="O646" s="4">
        <v>0</v>
      </c>
      <c r="P646" s="4"/>
      <c r="Q646" s="4">
        <f>IF(O646=1,IF(H646="TOEIC",VLOOKUP(VALUE(J646),관리용data!J:K,2,1),IF(H646="TOEFL(IBT)",VLOOKUP(VALUE(J646),관리용data!M:N,2,1),IF(H646="NEW TEPS",VLOOKUP(VALUE(J646),관리용data!P:Q,2,1),IF(H646="G-telp(Level 2)",VLOOKUP(VALUE(J646),관리용data!S:T,2,1),IF(H646="toeic speaking test",VLOOKUP(J646,관리용data!V:W,2,0),IF(H646="opic(영어)",VLOOKUP(J646,관리용data!Y:Z,2,0),0)))))),0)</f>
        <v>0</v>
      </c>
    </row>
    <row r="647" spans="1:17" ht="39.950000000000003" customHeight="1" x14ac:dyDescent="0.3">
      <c r="A647" s="4">
        <f t="shared" si="20"/>
        <v>646</v>
      </c>
      <c r="B647" s="4" t="s">
        <v>6428</v>
      </c>
      <c r="C647" s="4" t="s">
        <v>6429</v>
      </c>
      <c r="D647" s="4" t="s">
        <v>265</v>
      </c>
      <c r="E647" s="4" t="s">
        <v>266</v>
      </c>
      <c r="F647" s="4">
        <f t="shared" si="21"/>
        <v>1</v>
      </c>
      <c r="G647" s="4" t="s">
        <v>11697</v>
      </c>
      <c r="H647" s="4" t="str">
        <f>VLOOKUP(G647,관리용data!F:G,2,0)</f>
        <v>기재 어학 없음</v>
      </c>
      <c r="I647" s="4" t="s">
        <v>277</v>
      </c>
      <c r="J647" s="4" t="s">
        <v>277</v>
      </c>
      <c r="K647" s="4" t="s">
        <v>277</v>
      </c>
      <c r="L647" s="4" t="s">
        <v>277</v>
      </c>
      <c r="M647" s="4" t="s">
        <v>277</v>
      </c>
      <c r="N647" s="5"/>
      <c r="O647" s="4">
        <v>0</v>
      </c>
      <c r="P647" s="4"/>
      <c r="Q647" s="4">
        <f>IF(O647=1,IF(H647="TOEIC",VLOOKUP(VALUE(J647),관리용data!J:K,2,1),IF(H647="TOEFL(IBT)",VLOOKUP(VALUE(J647),관리용data!M:N,2,1),IF(H647="NEW TEPS",VLOOKUP(VALUE(J647),관리용data!P:Q,2,1),IF(H647="G-telp(Level 2)",VLOOKUP(VALUE(J647),관리용data!S:T,2,1),IF(H647="toeic speaking test",VLOOKUP(J647,관리용data!V:W,2,0),IF(H647="opic(영어)",VLOOKUP(J647,관리용data!Y:Z,2,0),0)))))),0)</f>
        <v>0</v>
      </c>
    </row>
    <row r="648" spans="1:17" ht="39.950000000000003" customHeight="1" x14ac:dyDescent="0.3">
      <c r="A648" s="4">
        <f t="shared" si="20"/>
        <v>647</v>
      </c>
      <c r="B648" s="4" t="s">
        <v>6449</v>
      </c>
      <c r="C648" s="4" t="s">
        <v>6450</v>
      </c>
      <c r="D648" s="4" t="s">
        <v>265</v>
      </c>
      <c r="E648" s="4" t="s">
        <v>266</v>
      </c>
      <c r="F648" s="4">
        <f t="shared" si="21"/>
        <v>1</v>
      </c>
      <c r="G648" s="4" t="s">
        <v>362</v>
      </c>
      <c r="H648" s="4" t="str">
        <f>VLOOKUP(G648,관리용data!F:G,2,0)</f>
        <v>Toeic Speaking test</v>
      </c>
      <c r="I648" s="4" t="s">
        <v>363</v>
      </c>
      <c r="J648" s="4" t="s">
        <v>363</v>
      </c>
      <c r="K648" s="4" t="s">
        <v>2049</v>
      </c>
      <c r="L648" s="34">
        <v>45605</v>
      </c>
      <c r="M648" s="4" t="s">
        <v>6456</v>
      </c>
      <c r="O648" s="4">
        <v>1</v>
      </c>
      <c r="P648" s="4"/>
      <c r="Q648" s="4">
        <f>IF(O648=1,IF(H648="TOEIC",VLOOKUP(VALUE(J648),관리용data!J:K,2,1),IF(H648="TOEFL(IBT)",VLOOKUP(VALUE(J648),관리용data!M:N,2,1),IF(H648="NEW TEPS",VLOOKUP(VALUE(J648),관리용data!P:Q,2,1),IF(H648="G-telp(Level 2)",VLOOKUP(VALUE(J648),관리용data!S:T,2,1),IF(H648="toeic speaking test",VLOOKUP(J648,관리용data!V:W,2,0),IF(H648="opic(영어)",VLOOKUP(J648,관리용data!Y:Z,2,0),0)))))),0)</f>
        <v>6</v>
      </c>
    </row>
    <row r="649" spans="1:17" ht="39.950000000000003" customHeight="1" x14ac:dyDescent="0.3">
      <c r="A649" s="4">
        <f t="shared" si="20"/>
        <v>648</v>
      </c>
      <c r="B649" s="4" t="s">
        <v>6482</v>
      </c>
      <c r="C649" s="4" t="s">
        <v>6483</v>
      </c>
      <c r="D649" s="4" t="s">
        <v>265</v>
      </c>
      <c r="E649" s="4" t="s">
        <v>266</v>
      </c>
      <c r="F649" s="4">
        <f t="shared" si="21"/>
        <v>1</v>
      </c>
      <c r="G649" s="4" t="s">
        <v>11697</v>
      </c>
      <c r="H649" s="4" t="str">
        <f>VLOOKUP(G649,관리용data!F:G,2,0)</f>
        <v>기재 어학 없음</v>
      </c>
      <c r="I649" s="4" t="s">
        <v>277</v>
      </c>
      <c r="J649" s="4" t="s">
        <v>277</v>
      </c>
      <c r="K649" s="4" t="s">
        <v>277</v>
      </c>
      <c r="L649" s="4" t="s">
        <v>277</v>
      </c>
      <c r="M649" s="4" t="s">
        <v>277</v>
      </c>
      <c r="N649" s="5"/>
      <c r="O649" s="4">
        <v>0</v>
      </c>
      <c r="P649" s="4"/>
      <c r="Q649" s="4">
        <f>IF(O649=1,IF(H649="TOEIC",VLOOKUP(VALUE(J649),관리용data!J:K,2,1),IF(H649="TOEFL(IBT)",VLOOKUP(VALUE(J649),관리용data!M:N,2,1),IF(H649="NEW TEPS",VLOOKUP(VALUE(J649),관리용data!P:Q,2,1),IF(H649="G-telp(Level 2)",VLOOKUP(VALUE(J649),관리용data!S:T,2,1),IF(H649="toeic speaking test",VLOOKUP(J649,관리용data!V:W,2,0),IF(H649="opic(영어)",VLOOKUP(J649,관리용data!Y:Z,2,0),0)))))),0)</f>
        <v>0</v>
      </c>
    </row>
    <row r="650" spans="1:17" ht="39.950000000000003" customHeight="1" x14ac:dyDescent="0.3">
      <c r="A650" s="4">
        <f t="shared" si="20"/>
        <v>649</v>
      </c>
      <c r="B650" s="4" t="s">
        <v>6542</v>
      </c>
      <c r="C650" s="4" t="s">
        <v>6543</v>
      </c>
      <c r="D650" s="4" t="s">
        <v>265</v>
      </c>
      <c r="E650" s="4" t="s">
        <v>266</v>
      </c>
      <c r="F650" s="4">
        <f t="shared" si="21"/>
        <v>1</v>
      </c>
      <c r="G650" s="4" t="s">
        <v>537</v>
      </c>
      <c r="H650" s="4" t="str">
        <f>VLOOKUP(G650,관리용data!F:G,2,0)</f>
        <v>TOEIC</v>
      </c>
      <c r="I650" s="4" t="s">
        <v>3247</v>
      </c>
      <c r="J650" s="4" t="s">
        <v>3247</v>
      </c>
      <c r="K650" s="4" t="s">
        <v>1620</v>
      </c>
      <c r="L650" s="34">
        <v>45179</v>
      </c>
      <c r="M650" s="4" t="s">
        <v>6550</v>
      </c>
      <c r="O650" s="4">
        <v>0</v>
      </c>
      <c r="P650" s="4" t="s">
        <v>11699</v>
      </c>
      <c r="Q650" s="4">
        <f>IF(O650=1,IF(H650="TOEIC",VLOOKUP(VALUE(J650),관리용data!J:K,2,1),IF(H650="TOEFL(IBT)",VLOOKUP(VALUE(J650),관리용data!M:N,2,1),IF(H650="NEW TEPS",VLOOKUP(VALUE(J650),관리용data!P:Q,2,1),IF(H650="G-telp(Level 2)",VLOOKUP(VALUE(J650),관리용data!S:T,2,1),IF(H650="toeic speaking test",VLOOKUP(J650,관리용data!V:W,2,0),IF(H650="opic(영어)",VLOOKUP(J650,관리용data!Y:Z,2,0),0)))))),0)</f>
        <v>0</v>
      </c>
    </row>
    <row r="651" spans="1:17" ht="39.950000000000003" customHeight="1" x14ac:dyDescent="0.3">
      <c r="A651" s="4">
        <f t="shared" si="20"/>
        <v>650</v>
      </c>
      <c r="B651" s="4" t="s">
        <v>6553</v>
      </c>
      <c r="C651" s="4" t="s">
        <v>6554</v>
      </c>
      <c r="D651" s="4" t="s">
        <v>265</v>
      </c>
      <c r="E651" s="4" t="s">
        <v>266</v>
      </c>
      <c r="F651" s="4">
        <f t="shared" si="21"/>
        <v>1</v>
      </c>
      <c r="G651" s="4" t="s">
        <v>11697</v>
      </c>
      <c r="H651" s="4" t="str">
        <f>VLOOKUP(G651,관리용data!F:G,2,0)</f>
        <v>기재 어학 없음</v>
      </c>
      <c r="I651" s="4" t="s">
        <v>277</v>
      </c>
      <c r="J651" s="4" t="s">
        <v>277</v>
      </c>
      <c r="K651" s="4" t="s">
        <v>277</v>
      </c>
      <c r="L651" s="4" t="s">
        <v>277</v>
      </c>
      <c r="M651" s="4" t="s">
        <v>277</v>
      </c>
      <c r="N651" s="5"/>
      <c r="O651" s="4">
        <v>0</v>
      </c>
      <c r="P651" s="4"/>
      <c r="Q651" s="4">
        <f>IF(O651=1,IF(H651="TOEIC",VLOOKUP(VALUE(J651),관리용data!J:K,2,1),IF(H651="TOEFL(IBT)",VLOOKUP(VALUE(J651),관리용data!M:N,2,1),IF(H651="NEW TEPS",VLOOKUP(VALUE(J651),관리용data!P:Q,2,1),IF(H651="G-telp(Level 2)",VLOOKUP(VALUE(J651),관리용data!S:T,2,1),IF(H651="toeic speaking test",VLOOKUP(J651,관리용data!V:W,2,0),IF(H651="opic(영어)",VLOOKUP(J651,관리용data!Y:Z,2,0),0)))))),0)</f>
        <v>0</v>
      </c>
    </row>
    <row r="652" spans="1:17" ht="39.950000000000003" customHeight="1" x14ac:dyDescent="0.3">
      <c r="A652" s="4">
        <f t="shared" si="20"/>
        <v>651</v>
      </c>
      <c r="B652" s="4" t="s">
        <v>6571</v>
      </c>
      <c r="C652" s="4" t="s">
        <v>6572</v>
      </c>
      <c r="D652" s="4" t="s">
        <v>265</v>
      </c>
      <c r="E652" s="4" t="s">
        <v>266</v>
      </c>
      <c r="F652" s="4">
        <f t="shared" si="21"/>
        <v>1</v>
      </c>
      <c r="G652" s="4" t="s">
        <v>362</v>
      </c>
      <c r="H652" s="4" t="str">
        <f>VLOOKUP(G652,관리용data!F:G,2,0)</f>
        <v>Toeic Speaking test</v>
      </c>
      <c r="I652" s="4" t="s">
        <v>455</v>
      </c>
      <c r="J652" s="4" t="s">
        <v>455</v>
      </c>
      <c r="K652" s="4" t="s">
        <v>863</v>
      </c>
      <c r="L652" s="34">
        <v>45847</v>
      </c>
      <c r="M652" s="4" t="s">
        <v>6577</v>
      </c>
      <c r="O652" s="4">
        <v>1</v>
      </c>
      <c r="P652" s="4"/>
      <c r="Q652" s="4">
        <f>IF(O652=1,IF(H652="TOEIC",VLOOKUP(VALUE(J652),관리용data!J:K,2,1),IF(H652="TOEFL(IBT)",VLOOKUP(VALUE(J652),관리용data!M:N,2,1),IF(H652="NEW TEPS",VLOOKUP(VALUE(J652),관리용data!P:Q,2,1),IF(H652="G-telp(Level 2)",VLOOKUP(VALUE(J652),관리용data!S:T,2,1),IF(H652="toeic speaking test",VLOOKUP(J652,관리용data!V:W,2,0),IF(H652="opic(영어)",VLOOKUP(J652,관리용data!Y:Z,2,0),0)))))),0)</f>
        <v>6</v>
      </c>
    </row>
    <row r="653" spans="1:17" ht="39.950000000000003" customHeight="1" x14ac:dyDescent="0.3">
      <c r="A653" s="4">
        <f t="shared" si="20"/>
        <v>652</v>
      </c>
      <c r="B653" s="4" t="s">
        <v>6583</v>
      </c>
      <c r="C653" s="4" t="s">
        <v>6584</v>
      </c>
      <c r="D653" s="4" t="s">
        <v>265</v>
      </c>
      <c r="E653" s="4" t="s">
        <v>266</v>
      </c>
      <c r="F653" s="4">
        <f t="shared" si="21"/>
        <v>1</v>
      </c>
      <c r="G653" s="4" t="s">
        <v>537</v>
      </c>
      <c r="H653" s="4" t="str">
        <f>VLOOKUP(G653,관리용data!F:G,2,0)</f>
        <v>TOEIC</v>
      </c>
      <c r="I653" s="4" t="s">
        <v>758</v>
      </c>
      <c r="J653" s="4" t="s">
        <v>758</v>
      </c>
      <c r="K653" s="4" t="s">
        <v>3024</v>
      </c>
      <c r="L653" s="34">
        <v>45774</v>
      </c>
      <c r="M653" s="4" t="s">
        <v>6589</v>
      </c>
      <c r="O653" s="4">
        <v>1</v>
      </c>
      <c r="P653" s="4"/>
      <c r="Q653" s="4">
        <f>IF(O653=1,IF(H653="TOEIC",VLOOKUP(VALUE(J653),관리용data!J:K,2,1),IF(H653="TOEFL(IBT)",VLOOKUP(VALUE(J653),관리용data!M:N,2,1),IF(H653="NEW TEPS",VLOOKUP(VALUE(J653),관리용data!P:Q,2,1),IF(H653="G-telp(Level 2)",VLOOKUP(VALUE(J653),관리용data!S:T,2,1),IF(H653="toeic speaking test",VLOOKUP(J653,관리용data!V:W,2,0),IF(H653="opic(영어)",VLOOKUP(J653,관리용data!Y:Z,2,0),0)))))),0)</f>
        <v>10</v>
      </c>
    </row>
    <row r="654" spans="1:17" ht="39.950000000000003" customHeight="1" x14ac:dyDescent="0.3">
      <c r="A654" s="4">
        <f t="shared" si="20"/>
        <v>653</v>
      </c>
      <c r="B654" s="4" t="s">
        <v>6590</v>
      </c>
      <c r="C654" s="4" t="s">
        <v>6591</v>
      </c>
      <c r="D654" s="4" t="s">
        <v>265</v>
      </c>
      <c r="E654" s="4" t="s">
        <v>266</v>
      </c>
      <c r="F654" s="4">
        <f t="shared" si="21"/>
        <v>1</v>
      </c>
      <c r="G654" s="4" t="s">
        <v>11697</v>
      </c>
      <c r="H654" s="4" t="str">
        <f>VLOOKUP(G654,관리용data!F:G,2,0)</f>
        <v>기재 어학 없음</v>
      </c>
      <c r="I654" s="4" t="s">
        <v>277</v>
      </c>
      <c r="J654" s="4" t="s">
        <v>277</v>
      </c>
      <c r="K654" s="4" t="s">
        <v>277</v>
      </c>
      <c r="L654" s="4" t="s">
        <v>277</v>
      </c>
      <c r="M654" s="4" t="s">
        <v>277</v>
      </c>
      <c r="N654" s="5"/>
      <c r="O654" s="4">
        <v>0</v>
      </c>
      <c r="P654" s="4"/>
      <c r="Q654" s="4">
        <f>IF(O654=1,IF(H654="TOEIC",VLOOKUP(VALUE(J654),관리용data!J:K,2,1),IF(H654="TOEFL(IBT)",VLOOKUP(VALUE(J654),관리용data!M:N,2,1),IF(H654="NEW TEPS",VLOOKUP(VALUE(J654),관리용data!P:Q,2,1),IF(H654="G-telp(Level 2)",VLOOKUP(VALUE(J654),관리용data!S:T,2,1),IF(H654="toeic speaking test",VLOOKUP(J654,관리용data!V:W,2,0),IF(H654="opic(영어)",VLOOKUP(J654,관리용data!Y:Z,2,0),0)))))),0)</f>
        <v>0</v>
      </c>
    </row>
    <row r="655" spans="1:17" ht="39.950000000000003" customHeight="1" x14ac:dyDescent="0.3">
      <c r="A655" s="4">
        <f t="shared" si="20"/>
        <v>654</v>
      </c>
      <c r="B655" s="4" t="s">
        <v>6616</v>
      </c>
      <c r="C655" s="4" t="s">
        <v>6617</v>
      </c>
      <c r="D655" s="4" t="s">
        <v>265</v>
      </c>
      <c r="E655" s="4" t="s">
        <v>266</v>
      </c>
      <c r="F655" s="4">
        <f t="shared" si="21"/>
        <v>1</v>
      </c>
      <c r="G655" s="4" t="s">
        <v>537</v>
      </c>
      <c r="H655" s="4" t="str">
        <f>VLOOKUP(G655,관리용data!F:G,2,0)</f>
        <v>TOEIC</v>
      </c>
      <c r="I655" s="4" t="s">
        <v>1619</v>
      </c>
      <c r="J655" s="4" t="s">
        <v>1619</v>
      </c>
      <c r="K655" s="4" t="s">
        <v>5310</v>
      </c>
      <c r="L655" s="34">
        <v>45270</v>
      </c>
      <c r="M655" s="4" t="s">
        <v>6623</v>
      </c>
      <c r="O655" s="4">
        <v>1</v>
      </c>
      <c r="P655" s="4"/>
      <c r="Q655" s="4">
        <f>IF(O655=1,IF(H655="TOEIC",VLOOKUP(VALUE(J655),관리용data!J:K,2,1),IF(H655="TOEFL(IBT)",VLOOKUP(VALUE(J655),관리용data!M:N,2,1),IF(H655="NEW TEPS",VLOOKUP(VALUE(J655),관리용data!P:Q,2,1),IF(H655="G-telp(Level 2)",VLOOKUP(VALUE(J655),관리용data!S:T,2,1),IF(H655="toeic speaking test",VLOOKUP(J655,관리용data!V:W,2,0),IF(H655="opic(영어)",VLOOKUP(J655,관리용data!Y:Z,2,0),0)))))),0)</f>
        <v>8</v>
      </c>
    </row>
    <row r="656" spans="1:17" ht="39.950000000000003" customHeight="1" x14ac:dyDescent="0.3">
      <c r="A656" s="4">
        <f t="shared" si="20"/>
        <v>655</v>
      </c>
      <c r="B656" s="4" t="s">
        <v>6627</v>
      </c>
      <c r="C656" s="4" t="s">
        <v>6628</v>
      </c>
      <c r="D656" s="4" t="s">
        <v>265</v>
      </c>
      <c r="E656" s="4" t="s">
        <v>266</v>
      </c>
      <c r="F656" s="4">
        <f t="shared" si="21"/>
        <v>1</v>
      </c>
      <c r="G656" s="4" t="s">
        <v>797</v>
      </c>
      <c r="H656" s="4" t="str">
        <f>VLOOKUP(G656,관리용data!F:G,2,0)</f>
        <v>TOEIC</v>
      </c>
      <c r="I656" s="4" t="s">
        <v>4052</v>
      </c>
      <c r="J656" s="4" t="s">
        <v>4052</v>
      </c>
      <c r="K656" s="4" t="s">
        <v>6634</v>
      </c>
      <c r="L656" s="34">
        <v>44829</v>
      </c>
      <c r="M656" s="4" t="s">
        <v>6635</v>
      </c>
      <c r="O656" s="4">
        <v>1</v>
      </c>
      <c r="P656" s="4"/>
      <c r="Q656" s="4">
        <f>IF(O656=1,IF(H656="TOEIC",VLOOKUP(VALUE(J656),관리용data!J:K,2,1),IF(H656="TOEFL(IBT)",VLOOKUP(VALUE(J656),관리용data!M:N,2,1),IF(H656="NEW TEPS",VLOOKUP(VALUE(J656),관리용data!P:Q,2,1),IF(H656="G-telp(Level 2)",VLOOKUP(VALUE(J656),관리용data!S:T,2,1),IF(H656="toeic speaking test",VLOOKUP(J656,관리용data!V:W,2,0),IF(H656="opic(영어)",VLOOKUP(J656,관리용data!Y:Z,2,0),0)))))),0)</f>
        <v>10</v>
      </c>
    </row>
    <row r="657" spans="1:17" ht="39.950000000000003" customHeight="1" x14ac:dyDescent="0.3">
      <c r="A657" s="4">
        <f t="shared" si="20"/>
        <v>656</v>
      </c>
      <c r="B657" s="4" t="s">
        <v>6638</v>
      </c>
      <c r="C657" s="4" t="s">
        <v>6639</v>
      </c>
      <c r="D657" s="4" t="s">
        <v>265</v>
      </c>
      <c r="E657" s="4" t="s">
        <v>266</v>
      </c>
      <c r="F657" s="4">
        <f t="shared" si="21"/>
        <v>1</v>
      </c>
      <c r="G657" s="4" t="s">
        <v>11697</v>
      </c>
      <c r="H657" s="4" t="str">
        <f>VLOOKUP(G657,관리용data!F:G,2,0)</f>
        <v>기재 어학 없음</v>
      </c>
      <c r="I657" s="4" t="s">
        <v>277</v>
      </c>
      <c r="J657" s="4" t="s">
        <v>277</v>
      </c>
      <c r="K657" s="4" t="s">
        <v>277</v>
      </c>
      <c r="L657" s="4" t="s">
        <v>277</v>
      </c>
      <c r="M657" s="4" t="s">
        <v>277</v>
      </c>
      <c r="N657" s="5"/>
      <c r="O657" s="4">
        <v>0</v>
      </c>
      <c r="P657" s="4"/>
      <c r="Q657" s="4">
        <f>IF(O657=1,IF(H657="TOEIC",VLOOKUP(VALUE(J657),관리용data!J:K,2,1),IF(H657="TOEFL(IBT)",VLOOKUP(VALUE(J657),관리용data!M:N,2,1),IF(H657="NEW TEPS",VLOOKUP(VALUE(J657),관리용data!P:Q,2,1),IF(H657="G-telp(Level 2)",VLOOKUP(VALUE(J657),관리용data!S:T,2,1),IF(H657="toeic speaking test",VLOOKUP(J657,관리용data!V:W,2,0),IF(H657="opic(영어)",VLOOKUP(J657,관리용data!Y:Z,2,0),0)))))),0)</f>
        <v>0</v>
      </c>
    </row>
    <row r="658" spans="1:17" ht="39.950000000000003" customHeight="1" x14ac:dyDescent="0.3">
      <c r="A658" s="4">
        <f t="shared" si="20"/>
        <v>657</v>
      </c>
      <c r="B658" s="4" t="s">
        <v>6664</v>
      </c>
      <c r="C658" s="4" t="s">
        <v>6665</v>
      </c>
      <c r="D658" s="4" t="s">
        <v>265</v>
      </c>
      <c r="E658" s="4" t="s">
        <v>266</v>
      </c>
      <c r="F658" s="4">
        <f t="shared" si="21"/>
        <v>1</v>
      </c>
      <c r="G658" s="4" t="s">
        <v>362</v>
      </c>
      <c r="H658" s="4" t="str">
        <f>VLOOKUP(G658,관리용data!F:G,2,0)</f>
        <v>Toeic Speaking test</v>
      </c>
      <c r="I658" s="4" t="s">
        <v>363</v>
      </c>
      <c r="J658" s="4" t="s">
        <v>363</v>
      </c>
      <c r="K658" s="4" t="s">
        <v>2283</v>
      </c>
      <c r="L658" s="34">
        <v>45703</v>
      </c>
      <c r="M658" s="4" t="s">
        <v>6681</v>
      </c>
      <c r="O658" s="4">
        <v>1</v>
      </c>
      <c r="P658" s="4"/>
      <c r="Q658" s="4">
        <f>IF(O658=1,IF(H658="TOEIC",VLOOKUP(VALUE(J658),관리용data!J:K,2,1),IF(H658="TOEFL(IBT)",VLOOKUP(VALUE(J658),관리용data!M:N,2,1),IF(H658="NEW TEPS",VLOOKUP(VALUE(J658),관리용data!P:Q,2,1),IF(H658="G-telp(Level 2)",VLOOKUP(VALUE(J658),관리용data!S:T,2,1),IF(H658="toeic speaking test",VLOOKUP(J658,관리용data!V:W,2,0),IF(H658="opic(영어)",VLOOKUP(J658,관리용data!Y:Z,2,0),0)))))),0)</f>
        <v>6</v>
      </c>
    </row>
    <row r="659" spans="1:17" ht="39.950000000000003" customHeight="1" x14ac:dyDescent="0.3">
      <c r="A659" s="4">
        <f t="shared" si="20"/>
        <v>658</v>
      </c>
      <c r="B659" s="4" t="s">
        <v>6699</v>
      </c>
      <c r="C659" s="4" t="s">
        <v>6700</v>
      </c>
      <c r="D659" s="4" t="s">
        <v>265</v>
      </c>
      <c r="E659" s="4" t="s">
        <v>266</v>
      </c>
      <c r="F659" s="4">
        <f t="shared" si="21"/>
        <v>1</v>
      </c>
      <c r="G659" s="4" t="s">
        <v>797</v>
      </c>
      <c r="H659" s="4" t="str">
        <f>VLOOKUP(G659,관리용data!F:G,2,0)</f>
        <v>TOEIC</v>
      </c>
      <c r="I659" s="4" t="s">
        <v>1405</v>
      </c>
      <c r="J659" s="4" t="s">
        <v>1405</v>
      </c>
      <c r="K659" s="4" t="s">
        <v>829</v>
      </c>
      <c r="L659" s="34">
        <v>45116</v>
      </c>
      <c r="M659" s="4" t="s">
        <v>6708</v>
      </c>
      <c r="O659" s="4">
        <v>1</v>
      </c>
      <c r="P659" s="4"/>
      <c r="Q659" s="4">
        <f>IF(O659=1,IF(H659="TOEIC",VLOOKUP(VALUE(J659),관리용data!J:K,2,1),IF(H659="TOEFL(IBT)",VLOOKUP(VALUE(J659),관리용data!M:N,2,1),IF(H659="NEW TEPS",VLOOKUP(VALUE(J659),관리용data!P:Q,2,1),IF(H659="G-telp(Level 2)",VLOOKUP(VALUE(J659),관리용data!S:T,2,1),IF(H659="toeic speaking test",VLOOKUP(J659,관리용data!V:W,2,0),IF(H659="opic(영어)",VLOOKUP(J659,관리용data!Y:Z,2,0),0)))))),0)</f>
        <v>6</v>
      </c>
    </row>
    <row r="660" spans="1:17" ht="39.950000000000003" customHeight="1" x14ac:dyDescent="0.3">
      <c r="A660" s="4">
        <f t="shared" si="20"/>
        <v>659</v>
      </c>
      <c r="B660" s="4" t="s">
        <v>6710</v>
      </c>
      <c r="C660" s="4" t="s">
        <v>6711</v>
      </c>
      <c r="D660" s="4" t="s">
        <v>265</v>
      </c>
      <c r="E660" s="4" t="s">
        <v>266</v>
      </c>
      <c r="F660" s="4">
        <f t="shared" si="21"/>
        <v>1</v>
      </c>
      <c r="G660" s="4" t="s">
        <v>11697</v>
      </c>
      <c r="H660" s="4" t="str">
        <f>VLOOKUP(G660,관리용data!F:G,2,0)</f>
        <v>기재 어학 없음</v>
      </c>
      <c r="I660" s="4" t="s">
        <v>277</v>
      </c>
      <c r="J660" s="4" t="s">
        <v>277</v>
      </c>
      <c r="K660" s="4" t="s">
        <v>277</v>
      </c>
      <c r="L660" s="4" t="s">
        <v>277</v>
      </c>
      <c r="M660" s="4" t="s">
        <v>277</v>
      </c>
      <c r="N660" s="5"/>
      <c r="O660" s="4">
        <v>0</v>
      </c>
      <c r="P660" s="4"/>
      <c r="Q660" s="4">
        <f>IF(O660=1,IF(H660="TOEIC",VLOOKUP(VALUE(J660),관리용data!J:K,2,1),IF(H660="TOEFL(IBT)",VLOOKUP(VALUE(J660),관리용data!M:N,2,1),IF(H660="NEW TEPS",VLOOKUP(VALUE(J660),관리용data!P:Q,2,1),IF(H660="G-telp(Level 2)",VLOOKUP(VALUE(J660),관리용data!S:T,2,1),IF(H660="toeic speaking test",VLOOKUP(J660,관리용data!V:W,2,0),IF(H660="opic(영어)",VLOOKUP(J660,관리용data!Y:Z,2,0),0)))))),0)</f>
        <v>0</v>
      </c>
    </row>
    <row r="661" spans="1:17" ht="39.950000000000003" customHeight="1" x14ac:dyDescent="0.3">
      <c r="A661" s="4">
        <f t="shared" si="20"/>
        <v>660</v>
      </c>
      <c r="B661" s="4" t="s">
        <v>6745</v>
      </c>
      <c r="C661" s="4" t="s">
        <v>6746</v>
      </c>
      <c r="D661" s="4" t="s">
        <v>265</v>
      </c>
      <c r="E661" s="4" t="s">
        <v>266</v>
      </c>
      <c r="F661" s="4">
        <f t="shared" si="21"/>
        <v>1</v>
      </c>
      <c r="G661" s="4" t="s">
        <v>496</v>
      </c>
      <c r="H661" s="4" t="str">
        <f>VLOOKUP(G661,관리용data!F:G,2,0)</f>
        <v>OPIc(영어)</v>
      </c>
      <c r="I661" s="4" t="s">
        <v>455</v>
      </c>
      <c r="J661" s="4" t="s">
        <v>455</v>
      </c>
      <c r="K661" s="4" t="s">
        <v>6759</v>
      </c>
      <c r="L661" s="34">
        <v>45745</v>
      </c>
      <c r="M661" s="4" t="s">
        <v>6760</v>
      </c>
      <c r="O661" s="4">
        <v>1</v>
      </c>
      <c r="P661" s="4"/>
      <c r="Q661" s="4">
        <f>IF(O661=1,IF(H661="TOEIC",VLOOKUP(VALUE(J661),관리용data!J:K,2,1),IF(H661="TOEFL(IBT)",VLOOKUP(VALUE(J661),관리용data!M:N,2,1),IF(H661="NEW TEPS",VLOOKUP(VALUE(J661),관리용data!P:Q,2,1),IF(H661="G-telp(Level 2)",VLOOKUP(VALUE(J661),관리용data!S:T,2,1),IF(H661="toeic speaking test",VLOOKUP(J661,관리용data!V:W,2,0),IF(H661="opic(영어)",VLOOKUP(J661,관리용data!Y:Z,2,0),0)))))),0)</f>
        <v>10</v>
      </c>
    </row>
    <row r="662" spans="1:17" ht="39.950000000000003" customHeight="1" x14ac:dyDescent="0.3">
      <c r="A662" s="4">
        <f t="shared" si="20"/>
        <v>661</v>
      </c>
      <c r="B662" s="4" t="s">
        <v>6784</v>
      </c>
      <c r="C662" s="4" t="s">
        <v>6785</v>
      </c>
      <c r="D662" s="4" t="s">
        <v>265</v>
      </c>
      <c r="E662" s="4" t="s">
        <v>266</v>
      </c>
      <c r="F662" s="4">
        <f t="shared" si="21"/>
        <v>1</v>
      </c>
      <c r="G662" s="4" t="s">
        <v>797</v>
      </c>
      <c r="H662" s="4" t="str">
        <f>VLOOKUP(G662,관리용data!F:G,2,0)</f>
        <v>TOEIC</v>
      </c>
      <c r="I662" s="4" t="s">
        <v>1794</v>
      </c>
      <c r="J662" s="4" t="s">
        <v>1794</v>
      </c>
      <c r="K662" s="4" t="s">
        <v>1310</v>
      </c>
      <c r="L662" s="34">
        <v>45165</v>
      </c>
      <c r="M662" s="4" t="s">
        <v>6803</v>
      </c>
      <c r="O662" s="4">
        <v>1</v>
      </c>
      <c r="P662" s="4"/>
      <c r="Q662" s="4">
        <f>IF(O662=1,IF(H662="TOEIC",VLOOKUP(VALUE(J662),관리용data!J:K,2,1),IF(H662="TOEFL(IBT)",VLOOKUP(VALUE(J662),관리용data!M:N,2,1),IF(H662="NEW TEPS",VLOOKUP(VALUE(J662),관리용data!P:Q,2,1),IF(H662="G-telp(Level 2)",VLOOKUP(VALUE(J662),관리용data!S:T,2,1),IF(H662="toeic speaking test",VLOOKUP(J662,관리용data!V:W,2,0),IF(H662="opic(영어)",VLOOKUP(J662,관리용data!Y:Z,2,0),0)))))),0)</f>
        <v>10</v>
      </c>
    </row>
    <row r="663" spans="1:17" ht="39.950000000000003" customHeight="1" x14ac:dyDescent="0.3">
      <c r="A663" s="4">
        <f t="shared" si="20"/>
        <v>662</v>
      </c>
      <c r="B663" s="4" t="s">
        <v>6808</v>
      </c>
      <c r="C663" s="4" t="s">
        <v>6809</v>
      </c>
      <c r="D663" s="4" t="s">
        <v>265</v>
      </c>
      <c r="E663" s="4" t="s">
        <v>266</v>
      </c>
      <c r="F663" s="4">
        <f t="shared" si="21"/>
        <v>1</v>
      </c>
      <c r="G663" s="4" t="s">
        <v>797</v>
      </c>
      <c r="H663" s="4" t="str">
        <f>VLOOKUP(G663,관리용data!F:G,2,0)</f>
        <v>TOEIC</v>
      </c>
      <c r="I663" s="4" t="s">
        <v>2582</v>
      </c>
      <c r="J663" s="4" t="s">
        <v>2582</v>
      </c>
      <c r="K663" s="4" t="s">
        <v>6826</v>
      </c>
      <c r="L663" s="34">
        <v>44024</v>
      </c>
      <c r="M663" s="4" t="s">
        <v>6827</v>
      </c>
      <c r="O663" s="4">
        <v>1</v>
      </c>
      <c r="P663" s="4"/>
      <c r="Q663" s="4">
        <f>IF(O663=1,IF(H663="TOEIC",VLOOKUP(VALUE(J663),관리용data!J:K,2,1),IF(H663="TOEFL(IBT)",VLOOKUP(VALUE(J663),관리용data!M:N,2,1),IF(H663="NEW TEPS",VLOOKUP(VALUE(J663),관리용data!P:Q,2,1),IF(H663="G-telp(Level 2)",VLOOKUP(VALUE(J663),관리용data!S:T,2,1),IF(H663="toeic speaking test",VLOOKUP(J663,관리용data!V:W,2,0),IF(H663="opic(영어)",VLOOKUP(J663,관리용data!Y:Z,2,0),0)))))),0)</f>
        <v>10</v>
      </c>
    </row>
    <row r="664" spans="1:17" ht="39.950000000000003" customHeight="1" x14ac:dyDescent="0.3">
      <c r="A664" s="4">
        <f t="shared" si="20"/>
        <v>663</v>
      </c>
      <c r="B664" s="4" t="s">
        <v>6864</v>
      </c>
      <c r="C664" s="4" t="s">
        <v>6865</v>
      </c>
      <c r="D664" s="4" t="s">
        <v>265</v>
      </c>
      <c r="E664" s="4" t="s">
        <v>266</v>
      </c>
      <c r="F664" s="4">
        <f t="shared" si="21"/>
        <v>1</v>
      </c>
      <c r="G664" s="4" t="s">
        <v>362</v>
      </c>
      <c r="H664" s="4" t="str">
        <f>VLOOKUP(G664,관리용data!F:G,2,0)</f>
        <v>Toeic Speaking test</v>
      </c>
      <c r="I664" s="4" t="s">
        <v>363</v>
      </c>
      <c r="J664" s="4" t="s">
        <v>363</v>
      </c>
      <c r="K664" s="4" t="s">
        <v>866</v>
      </c>
      <c r="L664" s="34">
        <v>45721</v>
      </c>
      <c r="M664" s="4" t="s">
        <v>6871</v>
      </c>
      <c r="O664" s="4">
        <v>1</v>
      </c>
      <c r="P664" s="4"/>
      <c r="Q664" s="4">
        <f>IF(O664=1,IF(H664="TOEIC",VLOOKUP(VALUE(J664),관리용data!J:K,2,1),IF(H664="TOEFL(IBT)",VLOOKUP(VALUE(J664),관리용data!M:N,2,1),IF(H664="NEW TEPS",VLOOKUP(VALUE(J664),관리용data!P:Q,2,1),IF(H664="G-telp(Level 2)",VLOOKUP(VALUE(J664),관리용data!S:T,2,1),IF(H664="toeic speaking test",VLOOKUP(J664,관리용data!V:W,2,0),IF(H664="opic(영어)",VLOOKUP(J664,관리용data!Y:Z,2,0),0)))))),0)</f>
        <v>6</v>
      </c>
    </row>
    <row r="665" spans="1:17" ht="39.950000000000003" customHeight="1" x14ac:dyDescent="0.3">
      <c r="A665" s="4">
        <f t="shared" si="20"/>
        <v>664</v>
      </c>
      <c r="B665" s="4" t="s">
        <v>6873</v>
      </c>
      <c r="C665" s="4" t="s">
        <v>6874</v>
      </c>
      <c r="D665" s="4" t="s">
        <v>265</v>
      </c>
      <c r="E665" s="4" t="s">
        <v>266</v>
      </c>
      <c r="F665" s="4">
        <f t="shared" si="21"/>
        <v>1</v>
      </c>
      <c r="G665" s="4" t="s">
        <v>11697</v>
      </c>
      <c r="H665" s="4" t="str">
        <f>VLOOKUP(G665,관리용data!F:G,2,0)</f>
        <v>기재 어학 없음</v>
      </c>
      <c r="I665" s="4" t="s">
        <v>277</v>
      </c>
      <c r="J665" s="4" t="s">
        <v>277</v>
      </c>
      <c r="K665" s="4" t="s">
        <v>277</v>
      </c>
      <c r="L665" s="4" t="s">
        <v>277</v>
      </c>
      <c r="M665" s="4" t="s">
        <v>277</v>
      </c>
      <c r="N665" s="5"/>
      <c r="O665" s="4">
        <v>0</v>
      </c>
      <c r="P665" s="4"/>
      <c r="Q665" s="4">
        <f>IF(O665=1,IF(H665="TOEIC",VLOOKUP(VALUE(J665),관리용data!J:K,2,1),IF(H665="TOEFL(IBT)",VLOOKUP(VALUE(J665),관리용data!M:N,2,1),IF(H665="NEW TEPS",VLOOKUP(VALUE(J665),관리용data!P:Q,2,1),IF(H665="G-telp(Level 2)",VLOOKUP(VALUE(J665),관리용data!S:T,2,1),IF(H665="toeic speaking test",VLOOKUP(J665,관리용data!V:W,2,0),IF(H665="opic(영어)",VLOOKUP(J665,관리용data!Y:Z,2,0),0)))))),0)</f>
        <v>0</v>
      </c>
    </row>
    <row r="666" spans="1:17" ht="39.950000000000003" customHeight="1" x14ac:dyDescent="0.3">
      <c r="A666" s="4">
        <f t="shared" si="20"/>
        <v>665</v>
      </c>
      <c r="B666" s="4" t="s">
        <v>6880</v>
      </c>
      <c r="C666" s="4" t="s">
        <v>6881</v>
      </c>
      <c r="D666" s="4" t="s">
        <v>265</v>
      </c>
      <c r="E666" s="4" t="s">
        <v>266</v>
      </c>
      <c r="F666" s="4">
        <f t="shared" si="21"/>
        <v>1</v>
      </c>
      <c r="G666" s="4" t="s">
        <v>537</v>
      </c>
      <c r="H666" s="4" t="str">
        <f>VLOOKUP(G666,관리용data!F:G,2,0)</f>
        <v>TOEIC</v>
      </c>
      <c r="I666" s="4" t="s">
        <v>988</v>
      </c>
      <c r="J666" s="4" t="s">
        <v>988</v>
      </c>
      <c r="K666" s="4" t="s">
        <v>1813</v>
      </c>
      <c r="L666" s="34">
        <v>45508</v>
      </c>
      <c r="M666" s="4" t="s">
        <v>6886</v>
      </c>
      <c r="O666" s="4">
        <v>1</v>
      </c>
      <c r="P666" s="4"/>
      <c r="Q666" s="4">
        <f>IF(O666=1,IF(H666="TOEIC",VLOOKUP(VALUE(J666),관리용data!J:K,2,1),IF(H666="TOEFL(IBT)",VLOOKUP(VALUE(J666),관리용data!M:N,2,1),IF(H666="NEW TEPS",VLOOKUP(VALUE(J666),관리용data!P:Q,2,1),IF(H666="G-telp(Level 2)",VLOOKUP(VALUE(J666),관리용data!S:T,2,1),IF(H666="toeic speaking test",VLOOKUP(J666,관리용data!V:W,2,0),IF(H666="opic(영어)",VLOOKUP(J666,관리용data!Y:Z,2,0),0)))))),0)</f>
        <v>10</v>
      </c>
    </row>
    <row r="667" spans="1:17" ht="39.950000000000003" customHeight="1" x14ac:dyDescent="0.3">
      <c r="A667" s="4">
        <f t="shared" si="20"/>
        <v>666</v>
      </c>
      <c r="B667" s="4" t="s">
        <v>6926</v>
      </c>
      <c r="C667" s="4" t="s">
        <v>6927</v>
      </c>
      <c r="D667" s="4" t="s">
        <v>265</v>
      </c>
      <c r="E667" s="4" t="s">
        <v>266</v>
      </c>
      <c r="F667" s="4">
        <f t="shared" si="21"/>
        <v>1</v>
      </c>
      <c r="G667" s="4" t="s">
        <v>11697</v>
      </c>
      <c r="H667" s="4" t="str">
        <f>VLOOKUP(G667,관리용data!F:G,2,0)</f>
        <v>기재 어학 없음</v>
      </c>
      <c r="I667" s="4" t="s">
        <v>277</v>
      </c>
      <c r="J667" s="4" t="s">
        <v>277</v>
      </c>
      <c r="K667" s="4" t="s">
        <v>277</v>
      </c>
      <c r="L667" s="4" t="s">
        <v>277</v>
      </c>
      <c r="M667" s="4" t="s">
        <v>277</v>
      </c>
      <c r="N667" s="5"/>
      <c r="O667" s="4">
        <v>0</v>
      </c>
      <c r="P667" s="4"/>
      <c r="Q667" s="4">
        <f>IF(O667=1,IF(H667="TOEIC",VLOOKUP(VALUE(J667),관리용data!J:K,2,1),IF(H667="TOEFL(IBT)",VLOOKUP(VALUE(J667),관리용data!M:N,2,1),IF(H667="NEW TEPS",VLOOKUP(VALUE(J667),관리용data!P:Q,2,1),IF(H667="G-telp(Level 2)",VLOOKUP(VALUE(J667),관리용data!S:T,2,1),IF(H667="toeic speaking test",VLOOKUP(J667,관리용data!V:W,2,0),IF(H667="opic(영어)",VLOOKUP(J667,관리용data!Y:Z,2,0),0)))))),0)</f>
        <v>0</v>
      </c>
    </row>
    <row r="668" spans="1:17" ht="39.950000000000003" customHeight="1" x14ac:dyDescent="0.3">
      <c r="A668" s="4">
        <f t="shared" si="20"/>
        <v>667</v>
      </c>
      <c r="B668" s="4" t="s">
        <v>6931</v>
      </c>
      <c r="C668" s="4" t="s">
        <v>6932</v>
      </c>
      <c r="D668" s="4" t="s">
        <v>265</v>
      </c>
      <c r="E668" s="4" t="s">
        <v>266</v>
      </c>
      <c r="F668" s="4">
        <f t="shared" si="21"/>
        <v>1</v>
      </c>
      <c r="G668" s="4" t="s">
        <v>11697</v>
      </c>
      <c r="H668" s="4" t="str">
        <f>VLOOKUP(G668,관리용data!F:G,2,0)</f>
        <v>기재 어학 없음</v>
      </c>
      <c r="I668" s="4" t="s">
        <v>277</v>
      </c>
      <c r="J668" s="4" t="s">
        <v>277</v>
      </c>
      <c r="K668" s="4" t="s">
        <v>277</v>
      </c>
      <c r="L668" s="4" t="s">
        <v>277</v>
      </c>
      <c r="M668" s="4" t="s">
        <v>277</v>
      </c>
      <c r="N668" s="5"/>
      <c r="O668" s="4">
        <v>0</v>
      </c>
      <c r="P668" s="4"/>
      <c r="Q668" s="4">
        <f>IF(O668=1,IF(H668="TOEIC",VLOOKUP(VALUE(J668),관리용data!J:K,2,1),IF(H668="TOEFL(IBT)",VLOOKUP(VALUE(J668),관리용data!M:N,2,1),IF(H668="NEW TEPS",VLOOKUP(VALUE(J668),관리용data!P:Q,2,1),IF(H668="G-telp(Level 2)",VLOOKUP(VALUE(J668),관리용data!S:T,2,1),IF(H668="toeic speaking test",VLOOKUP(J668,관리용data!V:W,2,0),IF(H668="opic(영어)",VLOOKUP(J668,관리용data!Y:Z,2,0),0)))))),0)</f>
        <v>0</v>
      </c>
    </row>
    <row r="669" spans="1:17" ht="39.950000000000003" customHeight="1" x14ac:dyDescent="0.3">
      <c r="A669" s="4">
        <f t="shared" si="20"/>
        <v>668</v>
      </c>
      <c r="B669" s="4" t="s">
        <v>6949</v>
      </c>
      <c r="C669" s="4" t="s">
        <v>6950</v>
      </c>
      <c r="D669" s="4" t="s">
        <v>265</v>
      </c>
      <c r="E669" s="4" t="s">
        <v>266</v>
      </c>
      <c r="F669" s="4">
        <f t="shared" si="21"/>
        <v>1</v>
      </c>
      <c r="G669" s="4" t="s">
        <v>537</v>
      </c>
      <c r="H669" s="4" t="str">
        <f>VLOOKUP(G669,관리용data!F:G,2,0)</f>
        <v>TOEIC</v>
      </c>
      <c r="I669" s="4" t="s">
        <v>4137</v>
      </c>
      <c r="J669" s="4" t="s">
        <v>4137</v>
      </c>
      <c r="K669" s="4" t="s">
        <v>3024</v>
      </c>
      <c r="L669" s="34">
        <v>45774</v>
      </c>
      <c r="M669" s="4" t="s">
        <v>6956</v>
      </c>
      <c r="O669" s="4">
        <v>1</v>
      </c>
      <c r="P669" s="4"/>
      <c r="Q669" s="4">
        <f>IF(O669=1,IF(H669="TOEIC",VLOOKUP(VALUE(J669),관리용data!J:K,2,1),IF(H669="TOEFL(IBT)",VLOOKUP(VALUE(J669),관리용data!M:N,2,1),IF(H669="NEW TEPS",VLOOKUP(VALUE(J669),관리용data!P:Q,2,1),IF(H669="G-telp(Level 2)",VLOOKUP(VALUE(J669),관리용data!S:T,2,1),IF(H669="toeic speaking test",VLOOKUP(J669,관리용data!V:W,2,0),IF(H669="opic(영어)",VLOOKUP(J669,관리용data!Y:Z,2,0),0)))))),0)</f>
        <v>8</v>
      </c>
    </row>
    <row r="670" spans="1:17" ht="39.950000000000003" customHeight="1" x14ac:dyDescent="0.3">
      <c r="A670" s="4">
        <f t="shared" si="20"/>
        <v>669</v>
      </c>
      <c r="B670" s="4" t="s">
        <v>7063</v>
      </c>
      <c r="C670" s="4" t="s">
        <v>7064</v>
      </c>
      <c r="D670" s="4" t="s">
        <v>265</v>
      </c>
      <c r="E670" s="4" t="s">
        <v>266</v>
      </c>
      <c r="F670" s="4">
        <f t="shared" si="21"/>
        <v>1</v>
      </c>
      <c r="G670" s="4" t="s">
        <v>11697</v>
      </c>
      <c r="H670" s="4" t="str">
        <f>VLOOKUP(G670,관리용data!F:G,2,0)</f>
        <v>기재 어학 없음</v>
      </c>
      <c r="I670" s="4" t="s">
        <v>277</v>
      </c>
      <c r="J670" s="4" t="s">
        <v>277</v>
      </c>
      <c r="K670" s="4" t="s">
        <v>277</v>
      </c>
      <c r="L670" s="4" t="s">
        <v>277</v>
      </c>
      <c r="M670" s="4" t="s">
        <v>277</v>
      </c>
      <c r="N670" s="5"/>
      <c r="O670" s="4">
        <v>0</v>
      </c>
      <c r="P670" s="4"/>
      <c r="Q670" s="4">
        <f>IF(O670=1,IF(H670="TOEIC",VLOOKUP(VALUE(J670),관리용data!J:K,2,1),IF(H670="TOEFL(IBT)",VLOOKUP(VALUE(J670),관리용data!M:N,2,1),IF(H670="NEW TEPS",VLOOKUP(VALUE(J670),관리용data!P:Q,2,1),IF(H670="G-telp(Level 2)",VLOOKUP(VALUE(J670),관리용data!S:T,2,1),IF(H670="toeic speaking test",VLOOKUP(J670,관리용data!V:W,2,0),IF(H670="opic(영어)",VLOOKUP(J670,관리용data!Y:Z,2,0),0)))))),0)</f>
        <v>0</v>
      </c>
    </row>
    <row r="671" spans="1:17" ht="39.950000000000003" customHeight="1" x14ac:dyDescent="0.3">
      <c r="A671" s="4">
        <f t="shared" si="20"/>
        <v>670</v>
      </c>
      <c r="B671" s="4" t="s">
        <v>7088</v>
      </c>
      <c r="C671" s="4" t="s">
        <v>7089</v>
      </c>
      <c r="D671" s="4" t="s">
        <v>265</v>
      </c>
      <c r="E671" s="4" t="s">
        <v>266</v>
      </c>
      <c r="F671" s="4">
        <f t="shared" si="21"/>
        <v>1</v>
      </c>
      <c r="G671" s="4" t="s">
        <v>496</v>
      </c>
      <c r="H671" s="4" t="str">
        <f>VLOOKUP(G671,관리용data!F:G,2,0)</f>
        <v>OPIc(영어)</v>
      </c>
      <c r="I671" s="4" t="s">
        <v>1497</v>
      </c>
      <c r="J671" s="4" t="s">
        <v>1497</v>
      </c>
      <c r="K671" s="4" t="s">
        <v>866</v>
      </c>
      <c r="L671" s="34">
        <v>45721</v>
      </c>
      <c r="M671" s="4" t="s">
        <v>7094</v>
      </c>
      <c r="O671" s="4">
        <v>1</v>
      </c>
      <c r="P671" s="4"/>
      <c r="Q671" s="4">
        <f>IF(O671=1,IF(H671="TOEIC",VLOOKUP(VALUE(J671),관리용data!J:K,2,1),IF(H671="TOEFL(IBT)",VLOOKUP(VALUE(J671),관리용data!M:N,2,1),IF(H671="NEW TEPS",VLOOKUP(VALUE(J671),관리용data!P:Q,2,1),IF(H671="G-telp(Level 2)",VLOOKUP(VALUE(J671),관리용data!S:T,2,1),IF(H671="toeic speaking test",VLOOKUP(J671,관리용data!V:W,2,0),IF(H671="opic(영어)",VLOOKUP(J671,관리용data!Y:Z,2,0),0)))))),0)</f>
        <v>6</v>
      </c>
    </row>
    <row r="672" spans="1:17" ht="39.950000000000003" customHeight="1" x14ac:dyDescent="0.3">
      <c r="A672" s="4">
        <f t="shared" si="20"/>
        <v>671</v>
      </c>
      <c r="B672" s="4" t="s">
        <v>7106</v>
      </c>
      <c r="C672" s="4" t="s">
        <v>7107</v>
      </c>
      <c r="D672" s="4" t="s">
        <v>265</v>
      </c>
      <c r="E672" s="4" t="s">
        <v>266</v>
      </c>
      <c r="F672" s="4">
        <f t="shared" si="21"/>
        <v>1</v>
      </c>
      <c r="G672" s="4" t="s">
        <v>11697</v>
      </c>
      <c r="H672" s="4" t="str">
        <f>VLOOKUP(G672,관리용data!F:G,2,0)</f>
        <v>기재 어학 없음</v>
      </c>
      <c r="I672" s="4" t="s">
        <v>277</v>
      </c>
      <c r="J672" s="4" t="s">
        <v>277</v>
      </c>
      <c r="K672" s="4" t="s">
        <v>277</v>
      </c>
      <c r="L672" s="4" t="s">
        <v>277</v>
      </c>
      <c r="M672" s="4" t="s">
        <v>277</v>
      </c>
      <c r="N672" s="5"/>
      <c r="O672" s="4">
        <v>0</v>
      </c>
      <c r="P672" s="4"/>
      <c r="Q672" s="4">
        <f>IF(O672=1,IF(H672="TOEIC",VLOOKUP(VALUE(J672),관리용data!J:K,2,1),IF(H672="TOEFL(IBT)",VLOOKUP(VALUE(J672),관리용data!M:N,2,1),IF(H672="NEW TEPS",VLOOKUP(VALUE(J672),관리용data!P:Q,2,1),IF(H672="G-telp(Level 2)",VLOOKUP(VALUE(J672),관리용data!S:T,2,1),IF(H672="toeic speaking test",VLOOKUP(J672,관리용data!V:W,2,0),IF(H672="opic(영어)",VLOOKUP(J672,관리용data!Y:Z,2,0),0)))))),0)</f>
        <v>0</v>
      </c>
    </row>
    <row r="673" spans="1:17" ht="39.950000000000003" customHeight="1" x14ac:dyDescent="0.3">
      <c r="A673" s="4">
        <f t="shared" si="20"/>
        <v>672</v>
      </c>
      <c r="B673" s="4" t="s">
        <v>7128</v>
      </c>
      <c r="C673" s="4" t="s">
        <v>7129</v>
      </c>
      <c r="D673" s="4" t="s">
        <v>265</v>
      </c>
      <c r="E673" s="4" t="s">
        <v>266</v>
      </c>
      <c r="F673" s="4">
        <f t="shared" si="21"/>
        <v>1</v>
      </c>
      <c r="G673" s="4" t="s">
        <v>11697</v>
      </c>
      <c r="H673" s="4" t="str">
        <f>VLOOKUP(G673,관리용data!F:G,2,0)</f>
        <v>기재 어학 없음</v>
      </c>
      <c r="I673" s="4" t="s">
        <v>277</v>
      </c>
      <c r="J673" s="4" t="s">
        <v>277</v>
      </c>
      <c r="K673" s="4" t="s">
        <v>277</v>
      </c>
      <c r="L673" s="4" t="s">
        <v>277</v>
      </c>
      <c r="M673" s="4" t="s">
        <v>277</v>
      </c>
      <c r="N673" s="5"/>
      <c r="O673" s="4">
        <v>0</v>
      </c>
      <c r="P673" s="4"/>
      <c r="Q673" s="4">
        <f>IF(O673=1,IF(H673="TOEIC",VLOOKUP(VALUE(J673),관리용data!J:K,2,1),IF(H673="TOEFL(IBT)",VLOOKUP(VALUE(J673),관리용data!M:N,2,1),IF(H673="NEW TEPS",VLOOKUP(VALUE(J673),관리용data!P:Q,2,1),IF(H673="G-telp(Level 2)",VLOOKUP(VALUE(J673),관리용data!S:T,2,1),IF(H673="toeic speaking test",VLOOKUP(J673,관리용data!V:W,2,0),IF(H673="opic(영어)",VLOOKUP(J673,관리용data!Y:Z,2,0),0)))))),0)</f>
        <v>0</v>
      </c>
    </row>
    <row r="674" spans="1:17" ht="39.950000000000003" customHeight="1" x14ac:dyDescent="0.3">
      <c r="A674" s="4">
        <f t="shared" si="20"/>
        <v>673</v>
      </c>
      <c r="B674" s="4" t="s">
        <v>7134</v>
      </c>
      <c r="C674" s="4" t="s">
        <v>7135</v>
      </c>
      <c r="D674" s="4" t="s">
        <v>265</v>
      </c>
      <c r="E674" s="4" t="s">
        <v>266</v>
      </c>
      <c r="F674" s="4">
        <f t="shared" si="21"/>
        <v>1</v>
      </c>
      <c r="G674" s="4" t="s">
        <v>537</v>
      </c>
      <c r="H674" s="4" t="str">
        <f>VLOOKUP(G674,관리용data!F:G,2,0)</f>
        <v>TOEIC</v>
      </c>
      <c r="I674" s="4" t="s">
        <v>1794</v>
      </c>
      <c r="J674" s="4" t="s">
        <v>1794</v>
      </c>
      <c r="K674" s="4" t="s">
        <v>1963</v>
      </c>
      <c r="L674" s="34">
        <v>45808</v>
      </c>
      <c r="M674" s="4" t="s">
        <v>7144</v>
      </c>
      <c r="O674" s="4">
        <v>1</v>
      </c>
      <c r="P674" s="4"/>
      <c r="Q674" s="4">
        <f>IF(O674=1,IF(H674="TOEIC",VLOOKUP(VALUE(J674),관리용data!J:K,2,1),IF(H674="TOEFL(IBT)",VLOOKUP(VALUE(J674),관리용data!M:N,2,1),IF(H674="NEW TEPS",VLOOKUP(VALUE(J674),관리용data!P:Q,2,1),IF(H674="G-telp(Level 2)",VLOOKUP(VALUE(J674),관리용data!S:T,2,1),IF(H674="toeic speaking test",VLOOKUP(J674,관리용data!V:W,2,0),IF(H674="opic(영어)",VLOOKUP(J674,관리용data!Y:Z,2,0),0)))))),0)</f>
        <v>10</v>
      </c>
    </row>
    <row r="675" spans="1:17" ht="39.950000000000003" customHeight="1" x14ac:dyDescent="0.3">
      <c r="A675" s="4">
        <f t="shared" si="20"/>
        <v>674</v>
      </c>
      <c r="B675" s="4" t="s">
        <v>7147</v>
      </c>
      <c r="C675" s="4" t="s">
        <v>7148</v>
      </c>
      <c r="D675" s="4" t="s">
        <v>265</v>
      </c>
      <c r="E675" s="4" t="s">
        <v>266</v>
      </c>
      <c r="F675" s="4">
        <f t="shared" si="21"/>
        <v>1</v>
      </c>
      <c r="G675" s="4" t="s">
        <v>496</v>
      </c>
      <c r="H675" s="4" t="str">
        <f>VLOOKUP(G675,관리용data!F:G,2,0)</f>
        <v>OPIc(영어)</v>
      </c>
      <c r="I675" s="4" t="s">
        <v>1497</v>
      </c>
      <c r="J675" s="4" t="s">
        <v>1497</v>
      </c>
      <c r="K675" s="4" t="s">
        <v>7154</v>
      </c>
      <c r="L675" s="34">
        <v>45416</v>
      </c>
      <c r="M675" s="4" t="s">
        <v>7155</v>
      </c>
      <c r="O675" s="4">
        <v>1</v>
      </c>
      <c r="P675" s="4"/>
      <c r="Q675" s="4">
        <f>IF(O675=1,IF(H675="TOEIC",VLOOKUP(VALUE(J675),관리용data!J:K,2,1),IF(H675="TOEFL(IBT)",VLOOKUP(VALUE(J675),관리용data!M:N,2,1),IF(H675="NEW TEPS",VLOOKUP(VALUE(J675),관리용data!P:Q,2,1),IF(H675="G-telp(Level 2)",VLOOKUP(VALUE(J675),관리용data!S:T,2,1),IF(H675="toeic speaking test",VLOOKUP(J675,관리용data!V:W,2,0),IF(H675="opic(영어)",VLOOKUP(J675,관리용data!Y:Z,2,0),0)))))),0)</f>
        <v>6</v>
      </c>
    </row>
    <row r="676" spans="1:17" ht="39.950000000000003" customHeight="1" x14ac:dyDescent="0.3">
      <c r="A676" s="4">
        <f t="shared" si="20"/>
        <v>675</v>
      </c>
      <c r="B676" s="4" t="s">
        <v>7165</v>
      </c>
      <c r="C676" s="4" t="s">
        <v>7166</v>
      </c>
      <c r="D676" s="4" t="s">
        <v>265</v>
      </c>
      <c r="E676" s="4" t="s">
        <v>266</v>
      </c>
      <c r="F676" s="4">
        <f t="shared" si="21"/>
        <v>1</v>
      </c>
      <c r="G676" s="4" t="s">
        <v>286</v>
      </c>
      <c r="H676" s="4" t="str">
        <f>VLOOKUP(G676,관리용data!F:G,2,0)</f>
        <v>Toeic Speaking test</v>
      </c>
      <c r="I676" s="4" t="s">
        <v>287</v>
      </c>
      <c r="J676" s="4" t="s">
        <v>287</v>
      </c>
      <c r="K676" s="4" t="s">
        <v>7171</v>
      </c>
      <c r="L676" s="34">
        <v>45004</v>
      </c>
      <c r="M676" s="4" t="s">
        <v>7172</v>
      </c>
      <c r="O676" s="4">
        <v>1</v>
      </c>
      <c r="P676" s="4"/>
      <c r="Q676" s="4">
        <f>IF(O676=1,IF(H676="TOEIC",VLOOKUP(VALUE(J676),관리용data!J:K,2,1),IF(H676="TOEFL(IBT)",VLOOKUP(VALUE(J676),관리용data!M:N,2,1),IF(H676="NEW TEPS",VLOOKUP(VALUE(J676),관리용data!P:Q,2,1),IF(H676="G-telp(Level 2)",VLOOKUP(VALUE(J676),관리용data!S:T,2,1),IF(H676="toeic speaking test",VLOOKUP(J676,관리용data!V:W,2,0),IF(H676="opic(영어)",VLOOKUP(J676,관리용data!Y:Z,2,0),0)))))),0)</f>
        <v>10</v>
      </c>
    </row>
    <row r="677" spans="1:17" ht="39.950000000000003" customHeight="1" x14ac:dyDescent="0.3">
      <c r="A677" s="4">
        <f t="shared" si="20"/>
        <v>676</v>
      </c>
      <c r="B677" s="4" t="s">
        <v>7176</v>
      </c>
      <c r="C677" s="4" t="s">
        <v>7177</v>
      </c>
      <c r="D677" s="4" t="s">
        <v>265</v>
      </c>
      <c r="E677" s="4" t="s">
        <v>266</v>
      </c>
      <c r="F677" s="4">
        <f t="shared" si="21"/>
        <v>1</v>
      </c>
      <c r="G677" s="4" t="s">
        <v>11697</v>
      </c>
      <c r="H677" s="4" t="str">
        <f>VLOOKUP(G677,관리용data!F:G,2,0)</f>
        <v>기재 어학 없음</v>
      </c>
      <c r="I677" s="4" t="s">
        <v>277</v>
      </c>
      <c r="J677" s="4" t="s">
        <v>277</v>
      </c>
      <c r="K677" s="4" t="s">
        <v>277</v>
      </c>
      <c r="L677" s="4" t="s">
        <v>277</v>
      </c>
      <c r="M677" s="4" t="s">
        <v>277</v>
      </c>
      <c r="N677" s="5"/>
      <c r="O677" s="4">
        <v>0</v>
      </c>
      <c r="P677" s="4"/>
      <c r="Q677" s="4">
        <f>IF(O677=1,IF(H677="TOEIC",VLOOKUP(VALUE(J677),관리용data!J:K,2,1),IF(H677="TOEFL(IBT)",VLOOKUP(VALUE(J677),관리용data!M:N,2,1),IF(H677="NEW TEPS",VLOOKUP(VALUE(J677),관리용data!P:Q,2,1),IF(H677="G-telp(Level 2)",VLOOKUP(VALUE(J677),관리용data!S:T,2,1),IF(H677="toeic speaking test",VLOOKUP(J677,관리용data!V:W,2,0),IF(H677="opic(영어)",VLOOKUP(J677,관리용data!Y:Z,2,0),0)))))),0)</f>
        <v>0</v>
      </c>
    </row>
    <row r="678" spans="1:17" ht="39.950000000000003" customHeight="1" x14ac:dyDescent="0.3">
      <c r="A678" s="4">
        <f t="shared" si="20"/>
        <v>677</v>
      </c>
      <c r="B678" s="4" t="s">
        <v>7182</v>
      </c>
      <c r="C678" s="4" t="s">
        <v>7183</v>
      </c>
      <c r="D678" s="4" t="s">
        <v>265</v>
      </c>
      <c r="E678" s="4" t="s">
        <v>266</v>
      </c>
      <c r="F678" s="4">
        <f t="shared" si="21"/>
        <v>1</v>
      </c>
      <c r="G678" s="4" t="s">
        <v>537</v>
      </c>
      <c r="H678" s="4" t="str">
        <f>VLOOKUP(G678,관리용data!F:G,2,0)</f>
        <v>TOEIC</v>
      </c>
      <c r="I678" s="4" t="s">
        <v>1683</v>
      </c>
      <c r="J678" s="4" t="s">
        <v>1683</v>
      </c>
      <c r="K678" s="4" t="s">
        <v>1963</v>
      </c>
      <c r="L678" s="34">
        <v>45808</v>
      </c>
      <c r="M678" s="4" t="s">
        <v>7195</v>
      </c>
      <c r="O678" s="4">
        <v>1</v>
      </c>
      <c r="P678" s="4"/>
      <c r="Q678" s="4">
        <f>IF(O678=1,IF(H678="TOEIC",VLOOKUP(VALUE(J678),관리용data!J:K,2,1),IF(H678="TOEFL(IBT)",VLOOKUP(VALUE(J678),관리용data!M:N,2,1),IF(H678="NEW TEPS",VLOOKUP(VALUE(J678),관리용data!P:Q,2,1),IF(H678="G-telp(Level 2)",VLOOKUP(VALUE(J678),관리용data!S:T,2,1),IF(H678="toeic speaking test",VLOOKUP(J678,관리용data!V:W,2,0),IF(H678="opic(영어)",VLOOKUP(J678,관리용data!Y:Z,2,0),0)))))),0)</f>
        <v>6</v>
      </c>
    </row>
    <row r="679" spans="1:17" ht="39.950000000000003" customHeight="1" x14ac:dyDescent="0.3">
      <c r="A679" s="4">
        <f t="shared" si="20"/>
        <v>678</v>
      </c>
      <c r="B679" s="4" t="s">
        <v>7199</v>
      </c>
      <c r="C679" s="4" t="s">
        <v>7200</v>
      </c>
      <c r="D679" s="4" t="s">
        <v>265</v>
      </c>
      <c r="E679" s="4" t="s">
        <v>266</v>
      </c>
      <c r="F679" s="4">
        <f t="shared" si="21"/>
        <v>1</v>
      </c>
      <c r="G679" s="4" t="s">
        <v>11697</v>
      </c>
      <c r="H679" s="4" t="str">
        <f>VLOOKUP(G679,관리용data!F:G,2,0)</f>
        <v>기재 어학 없음</v>
      </c>
      <c r="I679" s="4" t="s">
        <v>277</v>
      </c>
      <c r="J679" s="4" t="s">
        <v>277</v>
      </c>
      <c r="K679" s="4" t="s">
        <v>277</v>
      </c>
      <c r="L679" s="4" t="s">
        <v>277</v>
      </c>
      <c r="M679" s="4" t="s">
        <v>277</v>
      </c>
      <c r="N679" s="5"/>
      <c r="O679" s="4">
        <v>0</v>
      </c>
      <c r="P679" s="4"/>
      <c r="Q679" s="4">
        <f>IF(O679=1,IF(H679="TOEIC",VLOOKUP(VALUE(J679),관리용data!J:K,2,1),IF(H679="TOEFL(IBT)",VLOOKUP(VALUE(J679),관리용data!M:N,2,1),IF(H679="NEW TEPS",VLOOKUP(VALUE(J679),관리용data!P:Q,2,1),IF(H679="G-telp(Level 2)",VLOOKUP(VALUE(J679),관리용data!S:T,2,1),IF(H679="toeic speaking test",VLOOKUP(J679,관리용data!V:W,2,0),IF(H679="opic(영어)",VLOOKUP(J679,관리용data!Y:Z,2,0),0)))))),0)</f>
        <v>0</v>
      </c>
    </row>
    <row r="680" spans="1:17" ht="39.950000000000003" customHeight="1" x14ac:dyDescent="0.3">
      <c r="A680" s="4">
        <f t="shared" si="20"/>
        <v>679</v>
      </c>
      <c r="B680" s="4" t="s">
        <v>7252</v>
      </c>
      <c r="C680" s="4" t="s">
        <v>7253</v>
      </c>
      <c r="D680" s="4" t="s">
        <v>265</v>
      </c>
      <c r="E680" s="4" t="s">
        <v>266</v>
      </c>
      <c r="F680" s="4">
        <f t="shared" si="21"/>
        <v>1</v>
      </c>
      <c r="G680" s="4" t="s">
        <v>11697</v>
      </c>
      <c r="H680" s="4" t="str">
        <f>VLOOKUP(G680,관리용data!F:G,2,0)</f>
        <v>기재 어학 없음</v>
      </c>
      <c r="I680" s="4" t="s">
        <v>277</v>
      </c>
      <c r="J680" s="4" t="s">
        <v>277</v>
      </c>
      <c r="K680" s="4" t="s">
        <v>277</v>
      </c>
      <c r="L680" s="4" t="s">
        <v>277</v>
      </c>
      <c r="M680" s="4" t="s">
        <v>277</v>
      </c>
      <c r="N680" s="5"/>
      <c r="O680" s="4">
        <v>0</v>
      </c>
      <c r="P680" s="4"/>
      <c r="Q680" s="4">
        <f>IF(O680=1,IF(H680="TOEIC",VLOOKUP(VALUE(J680),관리용data!J:K,2,1),IF(H680="TOEFL(IBT)",VLOOKUP(VALUE(J680),관리용data!M:N,2,1),IF(H680="NEW TEPS",VLOOKUP(VALUE(J680),관리용data!P:Q,2,1),IF(H680="G-telp(Level 2)",VLOOKUP(VALUE(J680),관리용data!S:T,2,1),IF(H680="toeic speaking test",VLOOKUP(J680,관리용data!V:W,2,0),IF(H680="opic(영어)",VLOOKUP(J680,관리용data!Y:Z,2,0),0)))))),0)</f>
        <v>0</v>
      </c>
    </row>
    <row r="681" spans="1:17" ht="39.950000000000003" customHeight="1" x14ac:dyDescent="0.3">
      <c r="A681" s="4">
        <f t="shared" si="20"/>
        <v>680</v>
      </c>
      <c r="B681" s="4" t="s">
        <v>7259</v>
      </c>
      <c r="C681" s="4" t="s">
        <v>7260</v>
      </c>
      <c r="D681" s="4" t="s">
        <v>265</v>
      </c>
      <c r="E681" s="4" t="s">
        <v>266</v>
      </c>
      <c r="F681" s="4">
        <f t="shared" si="21"/>
        <v>1</v>
      </c>
      <c r="G681" s="4" t="s">
        <v>2418</v>
      </c>
      <c r="H681" s="4" t="str">
        <f>VLOOKUP(G681,관리용data!F:G,2,0)</f>
        <v>G-telp(Level 2)</v>
      </c>
      <c r="I681" s="4" t="s">
        <v>7288</v>
      </c>
      <c r="J681" s="4">
        <v>64</v>
      </c>
      <c r="K681" s="4" t="s">
        <v>1966</v>
      </c>
      <c r="L681" s="34">
        <v>45382</v>
      </c>
      <c r="M681" s="4" t="s">
        <v>7289</v>
      </c>
      <c r="O681" s="4">
        <v>1</v>
      </c>
      <c r="P681" s="4"/>
      <c r="Q681" s="4">
        <f>IF(O681=1,IF(H681="TOEIC",VLOOKUP(VALUE(J681),관리용data!J:K,2,1),IF(H681="TOEFL(IBT)",VLOOKUP(VALUE(J681),관리용data!M:N,2,1),IF(H681="NEW TEPS",VLOOKUP(VALUE(J681),관리용data!P:Q,2,1),IF(H681="G-telp(Level 2)",VLOOKUP(VALUE(J681),관리용data!S:T,2,1),IF(H681="toeic speaking test",VLOOKUP(J681,관리용data!V:W,2,0),IF(H681="opic(영어)",VLOOKUP(J681,관리용data!Y:Z,2,0),0)))))),0)</f>
        <v>4</v>
      </c>
    </row>
    <row r="682" spans="1:17" ht="39.950000000000003" customHeight="1" x14ac:dyDescent="0.3">
      <c r="A682" s="4">
        <f t="shared" si="20"/>
        <v>681</v>
      </c>
      <c r="B682" s="36" t="s">
        <v>7305</v>
      </c>
      <c r="C682" s="36" t="s">
        <v>7306</v>
      </c>
      <c r="D682" s="36" t="s">
        <v>265</v>
      </c>
      <c r="E682" s="36" t="s">
        <v>266</v>
      </c>
      <c r="F682" s="4">
        <f t="shared" si="21"/>
        <v>1</v>
      </c>
      <c r="G682" s="4" t="s">
        <v>286</v>
      </c>
      <c r="H682" s="4" t="str">
        <f>VLOOKUP(G682,관리용data!F:G,2,0)</f>
        <v>Toeic Speaking test</v>
      </c>
      <c r="I682" s="4" t="s">
        <v>2296</v>
      </c>
      <c r="J682" s="4" t="s">
        <v>2296</v>
      </c>
      <c r="K682" s="4" t="s">
        <v>7312</v>
      </c>
      <c r="L682" s="34">
        <v>44541</v>
      </c>
      <c r="M682" s="4" t="s">
        <v>7313</v>
      </c>
      <c r="O682" s="4">
        <v>1</v>
      </c>
      <c r="P682" s="4"/>
      <c r="Q682" s="4">
        <f>IF(O682=1,IF(H682="TOEIC",VLOOKUP(VALUE(J682),관리용data!J:K,2,1),IF(H682="TOEFL(IBT)",VLOOKUP(VALUE(J682),관리용data!M:N,2,1),IF(H682="NEW TEPS",VLOOKUP(VALUE(J682),관리용data!P:Q,2,1),IF(H682="G-telp(Level 2)",VLOOKUP(VALUE(J682),관리용data!S:T,2,1),IF(H682="toeic speaking test",VLOOKUP(J682,관리용data!V:W,2,0),IF(H682="opic(영어)",VLOOKUP(J682,관리용data!Y:Z,2,0),0)))))),0)</f>
        <v>2</v>
      </c>
    </row>
    <row r="683" spans="1:17" ht="39.950000000000003" customHeight="1" x14ac:dyDescent="0.3">
      <c r="A683" s="4">
        <f t="shared" si="20"/>
        <v>682</v>
      </c>
      <c r="B683" s="4" t="s">
        <v>7316</v>
      </c>
      <c r="C683" s="4" t="s">
        <v>7317</v>
      </c>
      <c r="D683" s="4" t="s">
        <v>265</v>
      </c>
      <c r="E683" s="4" t="s">
        <v>266</v>
      </c>
      <c r="F683" s="4">
        <f t="shared" si="21"/>
        <v>1</v>
      </c>
      <c r="G683" s="4" t="s">
        <v>362</v>
      </c>
      <c r="H683" s="4" t="str">
        <f>VLOOKUP(G683,관리용data!F:G,2,0)</f>
        <v>Toeic Speaking test</v>
      </c>
      <c r="I683" s="4" t="s">
        <v>7336</v>
      </c>
      <c r="J683" s="4" t="s">
        <v>7336</v>
      </c>
      <c r="K683" s="4" t="s">
        <v>7337</v>
      </c>
      <c r="L683" s="34">
        <v>45647</v>
      </c>
      <c r="M683" s="4" t="s">
        <v>7338</v>
      </c>
      <c r="O683" s="4">
        <v>1</v>
      </c>
      <c r="P683" s="4"/>
      <c r="Q683" s="4">
        <f>IF(O683=1,IF(H683="TOEIC",VLOOKUP(VALUE(J683),관리용data!J:K,2,1),IF(H683="TOEFL(IBT)",VLOOKUP(VALUE(J683),관리용data!M:N,2,1),IF(H683="NEW TEPS",VLOOKUP(VALUE(J683),관리용data!P:Q,2,1),IF(H683="G-telp(Level 2)",VLOOKUP(VALUE(J683),관리용data!S:T,2,1),IF(H683="toeic speaking test",VLOOKUP(J683,관리용data!V:W,2,0),IF(H683="opic(영어)",VLOOKUP(J683,관리용data!Y:Z,2,0),0)))))),0)</f>
        <v>0</v>
      </c>
    </row>
    <row r="684" spans="1:17" ht="39.950000000000003" customHeight="1" x14ac:dyDescent="0.3">
      <c r="A684" s="4">
        <f t="shared" si="20"/>
        <v>683</v>
      </c>
      <c r="B684" s="4" t="s">
        <v>7345</v>
      </c>
      <c r="C684" s="4" t="s">
        <v>7346</v>
      </c>
      <c r="D684" s="4" t="s">
        <v>265</v>
      </c>
      <c r="E684" s="4" t="s">
        <v>266</v>
      </c>
      <c r="F684" s="4">
        <f t="shared" si="21"/>
        <v>1</v>
      </c>
      <c r="G684" s="4" t="s">
        <v>362</v>
      </c>
      <c r="H684" s="4" t="str">
        <f>VLOOKUP(G684,관리용data!F:G,2,0)</f>
        <v>Toeic Speaking test</v>
      </c>
      <c r="I684" s="4" t="s">
        <v>708</v>
      </c>
      <c r="J684" s="4" t="s">
        <v>708</v>
      </c>
      <c r="K684" s="4" t="s">
        <v>1054</v>
      </c>
      <c r="L684" s="34">
        <v>45857</v>
      </c>
      <c r="M684" s="4" t="s">
        <v>7365</v>
      </c>
      <c r="O684" s="4">
        <v>1</v>
      </c>
      <c r="P684" s="4"/>
      <c r="Q684" s="4">
        <f>IF(O684=1,IF(H684="TOEIC",VLOOKUP(VALUE(J684),관리용data!J:K,2,1),IF(H684="TOEFL(IBT)",VLOOKUP(VALUE(J684),관리용data!M:N,2,1),IF(H684="NEW TEPS",VLOOKUP(VALUE(J684),관리용data!P:Q,2,1),IF(H684="G-telp(Level 2)",VLOOKUP(VALUE(J684),관리용data!S:T,2,1),IF(H684="toeic speaking test",VLOOKUP(J684,관리용data!V:W,2,0),IF(H684="opic(영어)",VLOOKUP(J684,관리용data!Y:Z,2,0),0)))))),0)</f>
        <v>10</v>
      </c>
    </row>
    <row r="685" spans="1:17" ht="39.950000000000003" customHeight="1" x14ac:dyDescent="0.3">
      <c r="A685" s="4">
        <f t="shared" si="20"/>
        <v>684</v>
      </c>
      <c r="B685" s="4" t="s">
        <v>7389</v>
      </c>
      <c r="C685" s="4" t="s">
        <v>4627</v>
      </c>
      <c r="D685" s="4" t="s">
        <v>265</v>
      </c>
      <c r="E685" s="4" t="s">
        <v>266</v>
      </c>
      <c r="F685" s="4">
        <f t="shared" si="21"/>
        <v>1</v>
      </c>
      <c r="G685" s="4" t="s">
        <v>537</v>
      </c>
      <c r="H685" s="4" t="str">
        <f>VLOOKUP(G685,관리용data!F:G,2,0)</f>
        <v>TOEIC</v>
      </c>
      <c r="I685" s="4" t="s">
        <v>7395</v>
      </c>
      <c r="J685" s="4" t="s">
        <v>7395</v>
      </c>
      <c r="K685" s="4" t="s">
        <v>610</v>
      </c>
      <c r="L685" s="34">
        <v>45542</v>
      </c>
      <c r="M685" s="4" t="s">
        <v>7396</v>
      </c>
      <c r="O685" s="4">
        <v>1</v>
      </c>
      <c r="P685" s="4"/>
      <c r="Q685" s="4">
        <f>IF(O685=1,IF(H685="TOEIC",VLOOKUP(VALUE(J685),관리용data!J:K,2,1),IF(H685="TOEFL(IBT)",VLOOKUP(VALUE(J685),관리용data!M:N,2,1),IF(H685="NEW TEPS",VLOOKUP(VALUE(J685),관리용data!P:Q,2,1),IF(H685="G-telp(Level 2)",VLOOKUP(VALUE(J685),관리용data!S:T,2,1),IF(H685="toeic speaking test",VLOOKUP(J685,관리용data!V:W,2,0),IF(H685="opic(영어)",VLOOKUP(J685,관리용data!Y:Z,2,0),0)))))),0)</f>
        <v>10</v>
      </c>
    </row>
    <row r="686" spans="1:17" ht="39.950000000000003" customHeight="1" x14ac:dyDescent="0.3">
      <c r="A686" s="4">
        <f t="shared" si="20"/>
        <v>685</v>
      </c>
      <c r="B686" s="4" t="s">
        <v>7398</v>
      </c>
      <c r="C686" s="4" t="s">
        <v>7399</v>
      </c>
      <c r="D686" s="4" t="s">
        <v>265</v>
      </c>
      <c r="E686" s="4" t="s">
        <v>266</v>
      </c>
      <c r="F686" s="4">
        <f t="shared" si="21"/>
        <v>1</v>
      </c>
      <c r="G686" s="4" t="s">
        <v>11697</v>
      </c>
      <c r="H686" s="4" t="str">
        <f>VLOOKUP(G686,관리용data!F:G,2,0)</f>
        <v>기재 어학 없음</v>
      </c>
      <c r="I686" s="4" t="s">
        <v>277</v>
      </c>
      <c r="J686" s="4" t="s">
        <v>277</v>
      </c>
      <c r="K686" s="4" t="s">
        <v>277</v>
      </c>
      <c r="L686" s="4" t="s">
        <v>277</v>
      </c>
      <c r="M686" s="4" t="s">
        <v>277</v>
      </c>
      <c r="N686" s="5"/>
      <c r="O686" s="4">
        <v>0</v>
      </c>
      <c r="P686" s="4"/>
      <c r="Q686" s="4">
        <f>IF(O686=1,IF(H686="TOEIC",VLOOKUP(VALUE(J686),관리용data!J:K,2,1),IF(H686="TOEFL(IBT)",VLOOKUP(VALUE(J686),관리용data!M:N,2,1),IF(H686="NEW TEPS",VLOOKUP(VALUE(J686),관리용data!P:Q,2,1),IF(H686="G-telp(Level 2)",VLOOKUP(VALUE(J686),관리용data!S:T,2,1),IF(H686="toeic speaking test",VLOOKUP(J686,관리용data!V:W,2,0),IF(H686="opic(영어)",VLOOKUP(J686,관리용data!Y:Z,2,0),0)))))),0)</f>
        <v>0</v>
      </c>
    </row>
    <row r="687" spans="1:17" ht="39.950000000000003" customHeight="1" x14ac:dyDescent="0.3">
      <c r="A687" s="4">
        <f t="shared" si="20"/>
        <v>686</v>
      </c>
      <c r="B687" s="4" t="s">
        <v>7454</v>
      </c>
      <c r="C687" s="4" t="s">
        <v>7455</v>
      </c>
      <c r="D687" s="4" t="s">
        <v>265</v>
      </c>
      <c r="E687" s="4" t="s">
        <v>266</v>
      </c>
      <c r="F687" s="4">
        <f t="shared" si="21"/>
        <v>1</v>
      </c>
      <c r="G687" s="4" t="s">
        <v>537</v>
      </c>
      <c r="H687" s="4" t="str">
        <f>VLOOKUP(G687,관리용data!F:G,2,0)</f>
        <v>TOEIC</v>
      </c>
      <c r="I687" s="4" t="s">
        <v>1619</v>
      </c>
      <c r="J687" s="4" t="s">
        <v>1619</v>
      </c>
      <c r="K687" s="4" t="s">
        <v>1966</v>
      </c>
      <c r="L687" s="34">
        <v>45382</v>
      </c>
      <c r="M687" s="4" t="s">
        <v>7460</v>
      </c>
      <c r="O687" s="4">
        <v>1</v>
      </c>
      <c r="P687" s="4"/>
      <c r="Q687" s="4">
        <f>IF(O687=1,IF(H687="TOEIC",VLOOKUP(VALUE(J687),관리용data!J:K,2,1),IF(H687="TOEFL(IBT)",VLOOKUP(VALUE(J687),관리용data!M:N,2,1),IF(H687="NEW TEPS",VLOOKUP(VALUE(J687),관리용data!P:Q,2,1),IF(H687="G-telp(Level 2)",VLOOKUP(VALUE(J687),관리용data!S:T,2,1),IF(H687="toeic speaking test",VLOOKUP(J687,관리용data!V:W,2,0),IF(H687="opic(영어)",VLOOKUP(J687,관리용data!Y:Z,2,0),0)))))),0)</f>
        <v>8</v>
      </c>
    </row>
    <row r="688" spans="1:17" ht="39.950000000000003" customHeight="1" x14ac:dyDescent="0.3">
      <c r="A688" s="4">
        <f t="shared" si="20"/>
        <v>687</v>
      </c>
      <c r="B688" s="4" t="s">
        <v>7470</v>
      </c>
      <c r="C688" s="4" t="s">
        <v>7471</v>
      </c>
      <c r="D688" s="4" t="s">
        <v>265</v>
      </c>
      <c r="E688" s="4" t="s">
        <v>266</v>
      </c>
      <c r="F688" s="4">
        <f t="shared" si="21"/>
        <v>1</v>
      </c>
      <c r="G688" s="4" t="s">
        <v>537</v>
      </c>
      <c r="H688" s="4" t="str">
        <f>VLOOKUP(G688,관리용data!F:G,2,0)</f>
        <v>TOEIC</v>
      </c>
      <c r="I688" s="4" t="s">
        <v>828</v>
      </c>
      <c r="J688" s="4" t="s">
        <v>828</v>
      </c>
      <c r="K688" s="4" t="s">
        <v>709</v>
      </c>
      <c r="L688" s="34">
        <v>45683</v>
      </c>
      <c r="M688" s="4" t="s">
        <v>7480</v>
      </c>
      <c r="O688" s="4">
        <v>1</v>
      </c>
      <c r="P688" s="4"/>
      <c r="Q688" s="4">
        <f>IF(O688=1,IF(H688="TOEIC",VLOOKUP(VALUE(J688),관리용data!J:K,2,1),IF(H688="TOEFL(IBT)",VLOOKUP(VALUE(J688),관리용data!M:N,2,1),IF(H688="NEW TEPS",VLOOKUP(VALUE(J688),관리용data!P:Q,2,1),IF(H688="G-telp(Level 2)",VLOOKUP(VALUE(J688),관리용data!S:T,2,1),IF(H688="toeic speaking test",VLOOKUP(J688,관리용data!V:W,2,0),IF(H688="opic(영어)",VLOOKUP(J688,관리용data!Y:Z,2,0),0)))))),0)</f>
        <v>8</v>
      </c>
    </row>
    <row r="689" spans="1:17" ht="39.950000000000003" customHeight="1" x14ac:dyDescent="0.3">
      <c r="A689" s="4">
        <f t="shared" si="20"/>
        <v>688</v>
      </c>
      <c r="B689" s="4" t="s">
        <v>7483</v>
      </c>
      <c r="C689" s="4" t="s">
        <v>7484</v>
      </c>
      <c r="D689" s="4" t="s">
        <v>265</v>
      </c>
      <c r="E689" s="4" t="s">
        <v>266</v>
      </c>
      <c r="F689" s="4">
        <f t="shared" si="21"/>
        <v>1</v>
      </c>
      <c r="G689" s="4" t="s">
        <v>537</v>
      </c>
      <c r="H689" s="4" t="str">
        <f>VLOOKUP(G689,관리용data!F:G,2,0)</f>
        <v>TOEIC</v>
      </c>
      <c r="I689" s="4" t="s">
        <v>988</v>
      </c>
      <c r="J689" s="4" t="s">
        <v>988</v>
      </c>
      <c r="K689" s="4" t="s">
        <v>622</v>
      </c>
      <c r="L689" s="34">
        <v>45823</v>
      </c>
      <c r="M689" s="4" t="s">
        <v>7489</v>
      </c>
      <c r="O689" s="4">
        <v>1</v>
      </c>
      <c r="P689" s="4"/>
      <c r="Q689" s="4">
        <f>IF(O689=1,IF(H689="TOEIC",VLOOKUP(VALUE(J689),관리용data!J:K,2,1),IF(H689="TOEFL(IBT)",VLOOKUP(VALUE(J689),관리용data!M:N,2,1),IF(H689="NEW TEPS",VLOOKUP(VALUE(J689),관리용data!P:Q,2,1),IF(H689="G-telp(Level 2)",VLOOKUP(VALUE(J689),관리용data!S:T,2,1),IF(H689="toeic speaking test",VLOOKUP(J689,관리용data!V:W,2,0),IF(H689="opic(영어)",VLOOKUP(J689,관리용data!Y:Z,2,0),0)))))),0)</f>
        <v>10</v>
      </c>
    </row>
    <row r="690" spans="1:17" ht="39.950000000000003" customHeight="1" x14ac:dyDescent="0.3">
      <c r="A690" s="4">
        <f t="shared" si="20"/>
        <v>689</v>
      </c>
      <c r="B690" s="4" t="s">
        <v>7491</v>
      </c>
      <c r="C690" s="4" t="s">
        <v>7492</v>
      </c>
      <c r="D690" s="4" t="s">
        <v>265</v>
      </c>
      <c r="E690" s="4" t="s">
        <v>266</v>
      </c>
      <c r="F690" s="4">
        <f t="shared" si="21"/>
        <v>1</v>
      </c>
      <c r="G690" s="4" t="s">
        <v>496</v>
      </c>
      <c r="H690" s="4" t="str">
        <f>VLOOKUP(G690,관리용data!F:G,2,0)</f>
        <v>OPIc(영어)</v>
      </c>
      <c r="I690" s="4" t="s">
        <v>1497</v>
      </c>
      <c r="J690" s="4" t="s">
        <v>1497</v>
      </c>
      <c r="K690" s="4" t="s">
        <v>7508</v>
      </c>
      <c r="L690" s="34">
        <v>45195</v>
      </c>
      <c r="M690" s="4" t="s">
        <v>7509</v>
      </c>
      <c r="O690" s="4">
        <v>0</v>
      </c>
      <c r="P690" s="4" t="s">
        <v>11699</v>
      </c>
      <c r="Q690" s="4">
        <f>IF(O690=1,IF(H690="TOEIC",VLOOKUP(VALUE(J690),관리용data!J:K,2,1),IF(H690="TOEFL(IBT)",VLOOKUP(VALUE(J690),관리용data!M:N,2,1),IF(H690="NEW TEPS",VLOOKUP(VALUE(J690),관리용data!P:Q,2,1),IF(H690="G-telp(Level 2)",VLOOKUP(VALUE(J690),관리용data!S:T,2,1),IF(H690="toeic speaking test",VLOOKUP(J690,관리용data!V:W,2,0),IF(H690="opic(영어)",VLOOKUP(J690,관리용data!Y:Z,2,0),0)))))),0)</f>
        <v>0</v>
      </c>
    </row>
    <row r="691" spans="1:17" ht="39.950000000000003" customHeight="1" x14ac:dyDescent="0.3">
      <c r="A691" s="4">
        <f t="shared" si="20"/>
        <v>690</v>
      </c>
      <c r="B691" s="4" t="s">
        <v>7524</v>
      </c>
      <c r="C691" s="4" t="s">
        <v>7525</v>
      </c>
      <c r="D691" s="4" t="s">
        <v>265</v>
      </c>
      <c r="E691" s="4" t="s">
        <v>266</v>
      </c>
      <c r="F691" s="4">
        <f t="shared" si="21"/>
        <v>1</v>
      </c>
      <c r="G691" s="4" t="s">
        <v>537</v>
      </c>
      <c r="H691" s="4" t="str">
        <f>VLOOKUP(G691,관리용data!F:G,2,0)</f>
        <v>TOEIC</v>
      </c>
      <c r="I691" s="4" t="s">
        <v>2582</v>
      </c>
      <c r="J691" s="4" t="s">
        <v>2582</v>
      </c>
      <c r="K691" s="4" t="s">
        <v>1031</v>
      </c>
      <c r="L691" s="34">
        <v>45438</v>
      </c>
      <c r="M691" s="4" t="s">
        <v>7532</v>
      </c>
      <c r="O691" s="4">
        <v>1</v>
      </c>
      <c r="P691" s="4"/>
      <c r="Q691" s="4">
        <f>IF(O691=1,IF(H691="TOEIC",VLOOKUP(VALUE(J691),관리용data!J:K,2,1),IF(H691="TOEFL(IBT)",VLOOKUP(VALUE(J691),관리용data!M:N,2,1),IF(H691="NEW TEPS",VLOOKUP(VALUE(J691),관리용data!P:Q,2,1),IF(H691="G-telp(Level 2)",VLOOKUP(VALUE(J691),관리용data!S:T,2,1),IF(H691="toeic speaking test",VLOOKUP(J691,관리용data!V:W,2,0),IF(H691="opic(영어)",VLOOKUP(J691,관리용data!Y:Z,2,0),0)))))),0)</f>
        <v>10</v>
      </c>
    </row>
    <row r="692" spans="1:17" ht="39.950000000000003" customHeight="1" x14ac:dyDescent="0.3">
      <c r="A692" s="4">
        <f t="shared" si="20"/>
        <v>691</v>
      </c>
      <c r="B692" s="4" t="s">
        <v>7534</v>
      </c>
      <c r="C692" s="4" t="s">
        <v>7535</v>
      </c>
      <c r="D692" s="4" t="s">
        <v>265</v>
      </c>
      <c r="E692" s="4" t="s">
        <v>266</v>
      </c>
      <c r="F692" s="4">
        <f t="shared" si="21"/>
        <v>1</v>
      </c>
      <c r="G692" s="4" t="s">
        <v>537</v>
      </c>
      <c r="H692" s="4" t="str">
        <f>VLOOKUP(G692,관리용data!F:G,2,0)</f>
        <v>TOEIC</v>
      </c>
      <c r="I692" s="4" t="s">
        <v>828</v>
      </c>
      <c r="J692" s="4" t="s">
        <v>828</v>
      </c>
      <c r="K692" s="4" t="s">
        <v>6195</v>
      </c>
      <c r="L692" s="34">
        <v>45459</v>
      </c>
      <c r="M692" s="4" t="s">
        <v>7544</v>
      </c>
      <c r="O692" s="4">
        <v>1</v>
      </c>
      <c r="P692" s="4"/>
      <c r="Q692" s="4">
        <f>IF(O692=1,IF(H692="TOEIC",VLOOKUP(VALUE(J692),관리용data!J:K,2,1),IF(H692="TOEFL(IBT)",VLOOKUP(VALUE(J692),관리용data!M:N,2,1),IF(H692="NEW TEPS",VLOOKUP(VALUE(J692),관리용data!P:Q,2,1),IF(H692="G-telp(Level 2)",VLOOKUP(VALUE(J692),관리용data!S:T,2,1),IF(H692="toeic speaking test",VLOOKUP(J692,관리용data!V:W,2,0),IF(H692="opic(영어)",VLOOKUP(J692,관리용data!Y:Z,2,0),0)))))),0)</f>
        <v>8</v>
      </c>
    </row>
    <row r="693" spans="1:17" ht="39.950000000000003" customHeight="1" x14ac:dyDescent="0.3">
      <c r="A693" s="4">
        <f t="shared" si="20"/>
        <v>692</v>
      </c>
      <c r="B693" s="4" t="s">
        <v>7574</v>
      </c>
      <c r="C693" s="4" t="s">
        <v>7575</v>
      </c>
      <c r="D693" s="4" t="s">
        <v>265</v>
      </c>
      <c r="E693" s="4" t="s">
        <v>266</v>
      </c>
      <c r="F693" s="4">
        <f t="shared" si="21"/>
        <v>1</v>
      </c>
      <c r="G693" s="4" t="s">
        <v>362</v>
      </c>
      <c r="H693" s="4" t="str">
        <f>VLOOKUP(G693,관리용data!F:G,2,0)</f>
        <v>Toeic Speaking test</v>
      </c>
      <c r="I693" s="4" t="s">
        <v>363</v>
      </c>
      <c r="J693" s="4" t="s">
        <v>363</v>
      </c>
      <c r="K693" s="4" t="s">
        <v>6759</v>
      </c>
      <c r="L693" s="34">
        <v>45745</v>
      </c>
      <c r="M693" s="4" t="s">
        <v>7581</v>
      </c>
      <c r="O693" s="4">
        <v>1</v>
      </c>
      <c r="P693" s="4"/>
      <c r="Q693" s="4">
        <f>IF(O693=1,IF(H693="TOEIC",VLOOKUP(VALUE(J693),관리용data!J:K,2,1),IF(H693="TOEFL(IBT)",VLOOKUP(VALUE(J693),관리용data!M:N,2,1),IF(H693="NEW TEPS",VLOOKUP(VALUE(J693),관리용data!P:Q,2,1),IF(H693="G-telp(Level 2)",VLOOKUP(VALUE(J693),관리용data!S:T,2,1),IF(H693="toeic speaking test",VLOOKUP(J693,관리용data!V:W,2,0),IF(H693="opic(영어)",VLOOKUP(J693,관리용data!Y:Z,2,0),0)))))),0)</f>
        <v>6</v>
      </c>
    </row>
    <row r="694" spans="1:17" ht="39.950000000000003" customHeight="1" x14ac:dyDescent="0.3">
      <c r="A694" s="4">
        <f t="shared" si="20"/>
        <v>693</v>
      </c>
      <c r="B694" s="4" t="s">
        <v>7600</v>
      </c>
      <c r="C694" s="4" t="s">
        <v>7601</v>
      </c>
      <c r="D694" s="4" t="s">
        <v>265</v>
      </c>
      <c r="E694" s="4" t="s">
        <v>266</v>
      </c>
      <c r="F694" s="4">
        <f t="shared" si="21"/>
        <v>1</v>
      </c>
      <c r="G694" s="4" t="s">
        <v>11697</v>
      </c>
      <c r="H694" s="4" t="str">
        <f>VLOOKUP(G694,관리용data!F:G,2,0)</f>
        <v>기재 어학 없음</v>
      </c>
      <c r="I694" s="4" t="s">
        <v>277</v>
      </c>
      <c r="J694" s="4" t="s">
        <v>277</v>
      </c>
      <c r="K694" s="4" t="s">
        <v>277</v>
      </c>
      <c r="L694" s="4" t="s">
        <v>277</v>
      </c>
      <c r="M694" s="4" t="s">
        <v>277</v>
      </c>
      <c r="N694" s="5"/>
      <c r="O694" s="4">
        <v>0</v>
      </c>
      <c r="P694" s="4"/>
      <c r="Q694" s="4">
        <f>IF(O694=1,IF(H694="TOEIC",VLOOKUP(VALUE(J694),관리용data!J:K,2,1),IF(H694="TOEFL(IBT)",VLOOKUP(VALUE(J694),관리용data!M:N,2,1),IF(H694="NEW TEPS",VLOOKUP(VALUE(J694),관리용data!P:Q,2,1),IF(H694="G-telp(Level 2)",VLOOKUP(VALUE(J694),관리용data!S:T,2,1),IF(H694="toeic speaking test",VLOOKUP(J694,관리용data!V:W,2,0),IF(H694="opic(영어)",VLOOKUP(J694,관리용data!Y:Z,2,0),0)))))),0)</f>
        <v>0</v>
      </c>
    </row>
    <row r="695" spans="1:17" ht="39.950000000000003" customHeight="1" x14ac:dyDescent="0.3">
      <c r="A695" s="4">
        <f t="shared" si="20"/>
        <v>694</v>
      </c>
      <c r="B695" s="4" t="s">
        <v>7610</v>
      </c>
      <c r="C695" s="4" t="s">
        <v>7611</v>
      </c>
      <c r="D695" s="4" t="s">
        <v>265</v>
      </c>
      <c r="E695" s="4" t="s">
        <v>266</v>
      </c>
      <c r="F695" s="4">
        <f t="shared" si="21"/>
        <v>1</v>
      </c>
      <c r="G695" s="4" t="s">
        <v>11697</v>
      </c>
      <c r="H695" s="4" t="str">
        <f>VLOOKUP(G695,관리용data!F:G,2,0)</f>
        <v>기재 어학 없음</v>
      </c>
      <c r="I695" s="4" t="s">
        <v>277</v>
      </c>
      <c r="J695" s="4" t="s">
        <v>277</v>
      </c>
      <c r="K695" s="4" t="s">
        <v>277</v>
      </c>
      <c r="L695" s="4" t="s">
        <v>277</v>
      </c>
      <c r="M695" s="4" t="s">
        <v>277</v>
      </c>
      <c r="N695" s="5"/>
      <c r="O695" s="4">
        <v>0</v>
      </c>
      <c r="P695" s="4"/>
      <c r="Q695" s="4">
        <f>IF(O695=1,IF(H695="TOEIC",VLOOKUP(VALUE(J695),관리용data!J:K,2,1),IF(H695="TOEFL(IBT)",VLOOKUP(VALUE(J695),관리용data!M:N,2,1),IF(H695="NEW TEPS",VLOOKUP(VALUE(J695),관리용data!P:Q,2,1),IF(H695="G-telp(Level 2)",VLOOKUP(VALUE(J695),관리용data!S:T,2,1),IF(H695="toeic speaking test",VLOOKUP(J695,관리용data!V:W,2,0),IF(H695="opic(영어)",VLOOKUP(J695,관리용data!Y:Z,2,0),0)))))),0)</f>
        <v>0</v>
      </c>
    </row>
    <row r="696" spans="1:17" ht="39.950000000000003" customHeight="1" x14ac:dyDescent="0.3">
      <c r="A696" s="4">
        <f t="shared" si="20"/>
        <v>695</v>
      </c>
      <c r="B696" s="4" t="s">
        <v>7647</v>
      </c>
      <c r="C696" s="4" t="s">
        <v>7648</v>
      </c>
      <c r="D696" s="4" t="s">
        <v>265</v>
      </c>
      <c r="E696" s="4" t="s">
        <v>266</v>
      </c>
      <c r="F696" s="4">
        <f t="shared" si="21"/>
        <v>1</v>
      </c>
      <c r="G696" s="4" t="s">
        <v>797</v>
      </c>
      <c r="H696" s="4" t="str">
        <f>VLOOKUP(G696,관리용data!F:G,2,0)</f>
        <v>TOEIC</v>
      </c>
      <c r="I696" s="4" t="s">
        <v>1812</v>
      </c>
      <c r="J696" s="4" t="s">
        <v>1812</v>
      </c>
      <c r="K696" s="4" t="s">
        <v>799</v>
      </c>
      <c r="L696" s="34">
        <v>44535</v>
      </c>
      <c r="M696" s="4" t="s">
        <v>7653</v>
      </c>
      <c r="O696" s="4">
        <v>1</v>
      </c>
      <c r="P696" s="4"/>
      <c r="Q696" s="4">
        <f>IF(O696=1,IF(H696="TOEIC",VLOOKUP(VALUE(J696),관리용data!J:K,2,1),IF(H696="TOEFL(IBT)",VLOOKUP(VALUE(J696),관리용data!M:N,2,1),IF(H696="NEW TEPS",VLOOKUP(VALUE(J696),관리용data!P:Q,2,1),IF(H696="G-telp(Level 2)",VLOOKUP(VALUE(J696),관리용data!S:T,2,1),IF(H696="toeic speaking test",VLOOKUP(J696,관리용data!V:W,2,0),IF(H696="opic(영어)",VLOOKUP(J696,관리용data!Y:Z,2,0),0)))))),0)</f>
        <v>10</v>
      </c>
    </row>
    <row r="697" spans="1:17" ht="39.950000000000003" customHeight="1" x14ac:dyDescent="0.3">
      <c r="A697" s="4">
        <f t="shared" si="20"/>
        <v>696</v>
      </c>
      <c r="B697" s="4" t="s">
        <v>7654</v>
      </c>
      <c r="C697" s="4" t="s">
        <v>7655</v>
      </c>
      <c r="D697" s="4" t="s">
        <v>265</v>
      </c>
      <c r="E697" s="4" t="s">
        <v>266</v>
      </c>
      <c r="F697" s="4">
        <f t="shared" si="21"/>
        <v>1</v>
      </c>
      <c r="G697" s="4" t="s">
        <v>362</v>
      </c>
      <c r="H697" s="4" t="str">
        <f>VLOOKUP(G697,관리용data!F:G,2,0)</f>
        <v>Toeic Speaking test</v>
      </c>
      <c r="I697" s="4" t="s">
        <v>1497</v>
      </c>
      <c r="J697" s="4" t="s">
        <v>1497</v>
      </c>
      <c r="K697" s="4" t="s">
        <v>2366</v>
      </c>
      <c r="L697" s="34">
        <v>45742</v>
      </c>
      <c r="M697" s="4" t="s">
        <v>7660</v>
      </c>
      <c r="O697" s="4">
        <v>1</v>
      </c>
      <c r="P697" s="4"/>
      <c r="Q697" s="4">
        <f>IF(O697=1,IF(H697="TOEIC",VLOOKUP(VALUE(J697),관리용data!J:K,2,1),IF(H697="TOEFL(IBT)",VLOOKUP(VALUE(J697),관리용data!M:N,2,1),IF(H697="NEW TEPS",VLOOKUP(VALUE(J697),관리용data!P:Q,2,1),IF(H697="G-telp(Level 2)",VLOOKUP(VALUE(J697),관리용data!S:T,2,1),IF(H697="toeic speaking test",VLOOKUP(J697,관리용data!V:W,2,0),IF(H697="opic(영어)",VLOOKUP(J697,관리용data!Y:Z,2,0),0)))))),0)</f>
        <v>2</v>
      </c>
    </row>
    <row r="698" spans="1:17" ht="39.950000000000003" customHeight="1" x14ac:dyDescent="0.3">
      <c r="A698" s="4">
        <f t="shared" si="20"/>
        <v>697</v>
      </c>
      <c r="B698" s="4" t="s">
        <v>7696</v>
      </c>
      <c r="C698" s="4" t="s">
        <v>4560</v>
      </c>
      <c r="D698" s="4" t="s">
        <v>265</v>
      </c>
      <c r="E698" s="4" t="s">
        <v>266</v>
      </c>
      <c r="F698" s="4">
        <f t="shared" si="21"/>
        <v>1</v>
      </c>
      <c r="G698" s="4" t="s">
        <v>362</v>
      </c>
      <c r="H698" s="4" t="str">
        <f>VLOOKUP(G698,관리용data!F:G,2,0)</f>
        <v>Toeic Speaking test</v>
      </c>
      <c r="I698" s="4" t="s">
        <v>1497</v>
      </c>
      <c r="J698" s="4" t="s">
        <v>1497</v>
      </c>
      <c r="K698" s="4" t="s">
        <v>497</v>
      </c>
      <c r="L698" s="34">
        <v>45773</v>
      </c>
      <c r="M698" s="4" t="s">
        <v>7701</v>
      </c>
      <c r="O698" s="4">
        <v>1</v>
      </c>
      <c r="P698" s="4"/>
      <c r="Q698" s="4">
        <f>IF(O698=1,IF(H698="TOEIC",VLOOKUP(VALUE(J698),관리용data!J:K,2,1),IF(H698="TOEFL(IBT)",VLOOKUP(VALUE(J698),관리용data!M:N,2,1),IF(H698="NEW TEPS",VLOOKUP(VALUE(J698),관리용data!P:Q,2,1),IF(H698="G-telp(Level 2)",VLOOKUP(VALUE(J698),관리용data!S:T,2,1),IF(H698="toeic speaking test",VLOOKUP(J698,관리용data!V:W,2,0),IF(H698="opic(영어)",VLOOKUP(J698,관리용data!Y:Z,2,0),0)))))),0)</f>
        <v>2</v>
      </c>
    </row>
    <row r="699" spans="1:17" ht="39.950000000000003" customHeight="1" x14ac:dyDescent="0.3">
      <c r="A699" s="4">
        <f t="shared" si="20"/>
        <v>698</v>
      </c>
      <c r="B699" s="4" t="s">
        <v>7743</v>
      </c>
      <c r="C699" s="4" t="s">
        <v>7744</v>
      </c>
      <c r="D699" s="4" t="s">
        <v>265</v>
      </c>
      <c r="E699" s="4" t="s">
        <v>266</v>
      </c>
      <c r="F699" s="4">
        <f t="shared" si="21"/>
        <v>1</v>
      </c>
      <c r="G699" s="4" t="s">
        <v>286</v>
      </c>
      <c r="H699" s="4" t="str">
        <f>VLOOKUP(G699,관리용data!F:G,2,0)</f>
        <v>Toeic Speaking test</v>
      </c>
      <c r="I699" s="4" t="s">
        <v>3446</v>
      </c>
      <c r="J699" s="4" t="s">
        <v>3446</v>
      </c>
      <c r="K699" s="4" t="s">
        <v>7749</v>
      </c>
      <c r="L699" s="34">
        <v>45087</v>
      </c>
      <c r="M699" s="4" t="s">
        <v>7750</v>
      </c>
      <c r="O699" s="4">
        <v>1</v>
      </c>
      <c r="P699" s="4"/>
      <c r="Q699" s="4">
        <f>IF(O699=1,IF(H699="TOEIC",VLOOKUP(VALUE(J699),관리용data!J:K,2,1),IF(H699="TOEFL(IBT)",VLOOKUP(VALUE(J699),관리용data!M:N,2,1),IF(H699="NEW TEPS",VLOOKUP(VALUE(J699),관리용data!P:Q,2,1),IF(H699="G-telp(Level 2)",VLOOKUP(VALUE(J699),관리용data!S:T,2,1),IF(H699="toeic speaking test",VLOOKUP(J699,관리용data!V:W,2,0),IF(H699="opic(영어)",VLOOKUP(J699,관리용data!Y:Z,2,0),0)))))),0)</f>
        <v>2</v>
      </c>
    </row>
    <row r="700" spans="1:17" ht="39.950000000000003" customHeight="1" x14ac:dyDescent="0.3">
      <c r="A700" s="4">
        <f t="shared" si="20"/>
        <v>699</v>
      </c>
      <c r="B700" s="4" t="s">
        <v>7752</v>
      </c>
      <c r="C700" s="4" t="s">
        <v>5146</v>
      </c>
      <c r="D700" s="4" t="s">
        <v>265</v>
      </c>
      <c r="E700" s="4" t="s">
        <v>266</v>
      </c>
      <c r="F700" s="4">
        <f t="shared" si="21"/>
        <v>1</v>
      </c>
      <c r="G700" s="4" t="s">
        <v>537</v>
      </c>
      <c r="H700" s="4" t="str">
        <f>VLOOKUP(G700,관리용data!F:G,2,0)</f>
        <v>TOEIC</v>
      </c>
      <c r="I700" s="4" t="s">
        <v>1721</v>
      </c>
      <c r="J700" s="4" t="s">
        <v>1721</v>
      </c>
      <c r="K700" s="4" t="s">
        <v>709</v>
      </c>
      <c r="L700" s="34">
        <v>45683</v>
      </c>
      <c r="M700" s="4" t="s">
        <v>7757</v>
      </c>
      <c r="O700" s="4">
        <v>1</v>
      </c>
      <c r="P700" s="4"/>
      <c r="Q700" s="4">
        <f>IF(O700=1,IF(H700="TOEIC",VLOOKUP(VALUE(J700),관리용data!J:K,2,1),IF(H700="TOEFL(IBT)",VLOOKUP(VALUE(J700),관리용data!M:N,2,1),IF(H700="NEW TEPS",VLOOKUP(VALUE(J700),관리용data!P:Q,2,1),IF(H700="G-telp(Level 2)",VLOOKUP(VALUE(J700),관리용data!S:T,2,1),IF(H700="toeic speaking test",VLOOKUP(J700,관리용data!V:W,2,0),IF(H700="opic(영어)",VLOOKUP(J700,관리용data!Y:Z,2,0),0)))))),0)</f>
        <v>10</v>
      </c>
    </row>
    <row r="701" spans="1:17" ht="39.950000000000003" customHeight="1" x14ac:dyDescent="0.3">
      <c r="A701" s="4">
        <f t="shared" si="20"/>
        <v>700</v>
      </c>
      <c r="B701" s="4" t="s">
        <v>7769</v>
      </c>
      <c r="C701" s="4" t="s">
        <v>7770</v>
      </c>
      <c r="D701" s="4" t="s">
        <v>265</v>
      </c>
      <c r="E701" s="4" t="s">
        <v>266</v>
      </c>
      <c r="F701" s="4">
        <f t="shared" si="21"/>
        <v>1</v>
      </c>
      <c r="G701" s="4" t="s">
        <v>11697</v>
      </c>
      <c r="H701" s="4" t="str">
        <f>VLOOKUP(G701,관리용data!F:G,2,0)</f>
        <v>기재 어학 없음</v>
      </c>
      <c r="I701" s="4" t="s">
        <v>277</v>
      </c>
      <c r="J701" s="4" t="s">
        <v>277</v>
      </c>
      <c r="K701" s="4" t="s">
        <v>277</v>
      </c>
      <c r="L701" s="4" t="s">
        <v>277</v>
      </c>
      <c r="M701" s="4" t="s">
        <v>277</v>
      </c>
      <c r="N701" s="5"/>
      <c r="O701" s="4">
        <v>0</v>
      </c>
      <c r="P701" s="4"/>
      <c r="Q701" s="4">
        <f>IF(O701=1,IF(H701="TOEIC",VLOOKUP(VALUE(J701),관리용data!J:K,2,1),IF(H701="TOEFL(IBT)",VLOOKUP(VALUE(J701),관리용data!M:N,2,1),IF(H701="NEW TEPS",VLOOKUP(VALUE(J701),관리용data!P:Q,2,1),IF(H701="G-telp(Level 2)",VLOOKUP(VALUE(J701),관리용data!S:T,2,1),IF(H701="toeic speaking test",VLOOKUP(J701,관리용data!V:W,2,0),IF(H701="opic(영어)",VLOOKUP(J701,관리용data!Y:Z,2,0),0)))))),0)</f>
        <v>0</v>
      </c>
    </row>
    <row r="702" spans="1:17" ht="39.950000000000003" customHeight="1" x14ac:dyDescent="0.3">
      <c r="A702" s="4">
        <f t="shared" si="20"/>
        <v>701</v>
      </c>
      <c r="B702" s="4" t="s">
        <v>7887</v>
      </c>
      <c r="C702" s="4" t="s">
        <v>7888</v>
      </c>
      <c r="D702" s="4" t="s">
        <v>265</v>
      </c>
      <c r="E702" s="4" t="s">
        <v>266</v>
      </c>
      <c r="F702" s="4">
        <f t="shared" si="21"/>
        <v>1</v>
      </c>
      <c r="G702" s="4" t="s">
        <v>362</v>
      </c>
      <c r="H702" s="4" t="str">
        <f>VLOOKUP(G702,관리용data!F:G,2,0)</f>
        <v>Toeic Speaking test</v>
      </c>
      <c r="I702" s="4" t="s">
        <v>455</v>
      </c>
      <c r="J702" s="4" t="s">
        <v>455</v>
      </c>
      <c r="K702" s="4" t="s">
        <v>7897</v>
      </c>
      <c r="L702" s="34">
        <v>45333</v>
      </c>
      <c r="M702" s="4" t="s">
        <v>7898</v>
      </c>
      <c r="O702" s="4">
        <v>1</v>
      </c>
      <c r="P702" s="4"/>
      <c r="Q702" s="4">
        <f>IF(O702=1,IF(H702="TOEIC",VLOOKUP(VALUE(J702),관리용data!J:K,2,1),IF(H702="TOEFL(IBT)",VLOOKUP(VALUE(J702),관리용data!M:N,2,1),IF(H702="NEW TEPS",VLOOKUP(VALUE(J702),관리용data!P:Q,2,1),IF(H702="G-telp(Level 2)",VLOOKUP(VALUE(J702),관리용data!S:T,2,1),IF(H702="toeic speaking test",VLOOKUP(J702,관리용data!V:W,2,0),IF(H702="opic(영어)",VLOOKUP(J702,관리용data!Y:Z,2,0),0)))))),0)</f>
        <v>6</v>
      </c>
    </row>
    <row r="703" spans="1:17" ht="39.950000000000003" customHeight="1" x14ac:dyDescent="0.3">
      <c r="A703" s="4">
        <f t="shared" si="20"/>
        <v>702</v>
      </c>
      <c r="B703" s="4" t="s">
        <v>7913</v>
      </c>
      <c r="C703" s="4" t="s">
        <v>1577</v>
      </c>
      <c r="D703" s="4" t="s">
        <v>265</v>
      </c>
      <c r="E703" s="4" t="s">
        <v>266</v>
      </c>
      <c r="F703" s="4">
        <f t="shared" si="21"/>
        <v>1</v>
      </c>
      <c r="G703" s="4" t="s">
        <v>537</v>
      </c>
      <c r="H703" s="4" t="str">
        <f>VLOOKUP(G703,관리용data!F:G,2,0)</f>
        <v>TOEIC</v>
      </c>
      <c r="I703" s="4" t="s">
        <v>4052</v>
      </c>
      <c r="J703" s="4" t="s">
        <v>4052</v>
      </c>
      <c r="K703" s="4" t="s">
        <v>1795</v>
      </c>
      <c r="L703" s="34">
        <v>45711</v>
      </c>
      <c r="M703" s="4" t="s">
        <v>7917</v>
      </c>
      <c r="O703" s="4">
        <v>1</v>
      </c>
      <c r="P703" s="4"/>
      <c r="Q703" s="4">
        <f>IF(O703=1,IF(H703="TOEIC",VLOOKUP(VALUE(J703),관리용data!J:K,2,1),IF(H703="TOEFL(IBT)",VLOOKUP(VALUE(J703),관리용data!M:N,2,1),IF(H703="NEW TEPS",VLOOKUP(VALUE(J703),관리용data!P:Q,2,1),IF(H703="G-telp(Level 2)",VLOOKUP(VALUE(J703),관리용data!S:T,2,1),IF(H703="toeic speaking test",VLOOKUP(J703,관리용data!V:W,2,0),IF(H703="opic(영어)",VLOOKUP(J703,관리용data!Y:Z,2,0),0)))))),0)</f>
        <v>10</v>
      </c>
    </row>
    <row r="704" spans="1:17" ht="39.950000000000003" customHeight="1" x14ac:dyDescent="0.3">
      <c r="A704" s="4">
        <f t="shared" si="20"/>
        <v>703</v>
      </c>
      <c r="B704" s="4" t="s">
        <v>7921</v>
      </c>
      <c r="C704" s="4" t="s">
        <v>7922</v>
      </c>
      <c r="D704" s="4" t="s">
        <v>265</v>
      </c>
      <c r="E704" s="4" t="s">
        <v>266</v>
      </c>
      <c r="F704" s="4">
        <f t="shared" si="21"/>
        <v>1</v>
      </c>
      <c r="G704" s="4" t="s">
        <v>797</v>
      </c>
      <c r="H704" s="4" t="str">
        <f>VLOOKUP(G704,관리용data!F:G,2,0)</f>
        <v>TOEIC</v>
      </c>
      <c r="I704" s="4" t="s">
        <v>1353</v>
      </c>
      <c r="J704" s="4" t="s">
        <v>1353</v>
      </c>
      <c r="K704" s="4" t="s">
        <v>5916</v>
      </c>
      <c r="L704" s="34">
        <v>44997</v>
      </c>
      <c r="M704" s="4" t="s">
        <v>7927</v>
      </c>
      <c r="O704" s="4">
        <v>1</v>
      </c>
      <c r="P704" s="4"/>
      <c r="Q704" s="4">
        <f>IF(O704=1,IF(H704="TOEIC",VLOOKUP(VALUE(J704),관리용data!J:K,2,1),IF(H704="TOEFL(IBT)",VLOOKUP(VALUE(J704),관리용data!M:N,2,1),IF(H704="NEW TEPS",VLOOKUP(VALUE(J704),관리용data!P:Q,2,1),IF(H704="G-telp(Level 2)",VLOOKUP(VALUE(J704),관리용data!S:T,2,1),IF(H704="toeic speaking test",VLOOKUP(J704,관리용data!V:W,2,0),IF(H704="opic(영어)",VLOOKUP(J704,관리용data!Y:Z,2,0),0)))))),0)</f>
        <v>10</v>
      </c>
    </row>
    <row r="705" spans="1:17" ht="39.950000000000003" customHeight="1" x14ac:dyDescent="0.3">
      <c r="A705" s="4">
        <f t="shared" si="20"/>
        <v>704</v>
      </c>
      <c r="B705" s="4" t="s">
        <v>7959</v>
      </c>
      <c r="C705" s="4" t="s">
        <v>7960</v>
      </c>
      <c r="D705" s="4" t="s">
        <v>265</v>
      </c>
      <c r="E705" s="4" t="s">
        <v>266</v>
      </c>
      <c r="F705" s="4">
        <f t="shared" si="21"/>
        <v>1</v>
      </c>
      <c r="G705" s="4" t="s">
        <v>11697</v>
      </c>
      <c r="H705" s="4" t="str">
        <f>VLOOKUP(G705,관리용data!F:G,2,0)</f>
        <v>기재 어학 없음</v>
      </c>
      <c r="I705" s="4" t="s">
        <v>277</v>
      </c>
      <c r="J705" s="4" t="s">
        <v>277</v>
      </c>
      <c r="K705" s="4" t="s">
        <v>277</v>
      </c>
      <c r="L705" s="4" t="s">
        <v>277</v>
      </c>
      <c r="M705" s="4" t="s">
        <v>277</v>
      </c>
      <c r="N705" s="5"/>
      <c r="O705" s="4">
        <v>0</v>
      </c>
      <c r="P705" s="4"/>
      <c r="Q705" s="4">
        <f>IF(O705=1,IF(H705="TOEIC",VLOOKUP(VALUE(J705),관리용data!J:K,2,1),IF(H705="TOEFL(IBT)",VLOOKUP(VALUE(J705),관리용data!M:N,2,1),IF(H705="NEW TEPS",VLOOKUP(VALUE(J705),관리용data!P:Q,2,1),IF(H705="G-telp(Level 2)",VLOOKUP(VALUE(J705),관리용data!S:T,2,1),IF(H705="toeic speaking test",VLOOKUP(J705,관리용data!V:W,2,0),IF(H705="opic(영어)",VLOOKUP(J705,관리용data!Y:Z,2,0),0)))))),0)</f>
        <v>0</v>
      </c>
    </row>
    <row r="706" spans="1:17" ht="39.950000000000003" customHeight="1" x14ac:dyDescent="0.3">
      <c r="A706" s="4">
        <f t="shared" si="20"/>
        <v>705</v>
      </c>
      <c r="B706" s="4" t="s">
        <v>7987</v>
      </c>
      <c r="C706" s="4" t="s">
        <v>7988</v>
      </c>
      <c r="D706" s="4" t="s">
        <v>265</v>
      </c>
      <c r="E706" s="4" t="s">
        <v>266</v>
      </c>
      <c r="F706" s="4">
        <f t="shared" si="21"/>
        <v>1</v>
      </c>
      <c r="G706" s="4" t="s">
        <v>2266</v>
      </c>
      <c r="H706" s="4" t="str">
        <f>VLOOKUP(G706,관리용data!F:G,2,0)</f>
        <v>OPIc(영어)</v>
      </c>
      <c r="I706" s="4" t="s">
        <v>363</v>
      </c>
      <c r="J706" s="4" t="s">
        <v>363</v>
      </c>
      <c r="K706" s="4" t="s">
        <v>7992</v>
      </c>
      <c r="L706" s="34">
        <v>44433</v>
      </c>
      <c r="M706" s="4" t="s">
        <v>7993</v>
      </c>
      <c r="O706" s="4">
        <v>1</v>
      </c>
      <c r="P706" s="4"/>
      <c r="Q706" s="4">
        <f>IF(O706=1,IF(H706="TOEIC",VLOOKUP(VALUE(J706),관리용data!J:K,2,1),IF(H706="TOEFL(IBT)",VLOOKUP(VALUE(J706),관리용data!M:N,2,1),IF(H706="NEW TEPS",VLOOKUP(VALUE(J706),관리용data!P:Q,2,1),IF(H706="G-telp(Level 2)",VLOOKUP(VALUE(J706),관리용data!S:T,2,1),IF(H706="toeic speaking test",VLOOKUP(J706,관리용data!V:W,2,0),IF(H706="opic(영어)",VLOOKUP(J706,관리용data!Y:Z,2,0),0)))))),0)</f>
        <v>10</v>
      </c>
    </row>
    <row r="707" spans="1:17" ht="39.950000000000003" customHeight="1" x14ac:dyDescent="0.3">
      <c r="A707" s="4">
        <f t="shared" ref="A707:A770" si="22">IF(B707=B706,A706,SUM(A706,1))</f>
        <v>706</v>
      </c>
      <c r="B707" s="4" t="s">
        <v>8006</v>
      </c>
      <c r="C707" s="4" t="s">
        <v>8007</v>
      </c>
      <c r="D707" s="4" t="s">
        <v>265</v>
      </c>
      <c r="E707" s="4" t="s">
        <v>266</v>
      </c>
      <c r="F707" s="4">
        <f t="shared" ref="F707:F770" si="23">IF(B707=B706,SUM(F706,1),1)</f>
        <v>1</v>
      </c>
      <c r="G707" s="4" t="s">
        <v>362</v>
      </c>
      <c r="H707" s="4" t="str">
        <f>VLOOKUP(G707,관리용data!F:G,2,0)</f>
        <v>Toeic Speaking test</v>
      </c>
      <c r="I707" s="4" t="s">
        <v>455</v>
      </c>
      <c r="J707" s="4" t="s">
        <v>455</v>
      </c>
      <c r="K707" s="4" t="s">
        <v>641</v>
      </c>
      <c r="L707" s="34">
        <v>45334</v>
      </c>
      <c r="M707" s="4" t="s">
        <v>4618</v>
      </c>
      <c r="O707" s="4">
        <v>1</v>
      </c>
      <c r="P707" s="4"/>
      <c r="Q707" s="4">
        <f>IF(O707=1,IF(H707="TOEIC",VLOOKUP(VALUE(J707),관리용data!J:K,2,1),IF(H707="TOEFL(IBT)",VLOOKUP(VALUE(J707),관리용data!M:N,2,1),IF(H707="NEW TEPS",VLOOKUP(VALUE(J707),관리용data!P:Q,2,1),IF(H707="G-telp(Level 2)",VLOOKUP(VALUE(J707),관리용data!S:T,2,1),IF(H707="toeic speaking test",VLOOKUP(J707,관리용data!V:W,2,0),IF(H707="opic(영어)",VLOOKUP(J707,관리용data!Y:Z,2,0),0)))))),0)</f>
        <v>6</v>
      </c>
    </row>
    <row r="708" spans="1:17" ht="39.950000000000003" customHeight="1" x14ac:dyDescent="0.3">
      <c r="A708" s="4">
        <f t="shared" si="22"/>
        <v>707</v>
      </c>
      <c r="B708" s="4" t="s">
        <v>8023</v>
      </c>
      <c r="C708" s="4" t="s">
        <v>8024</v>
      </c>
      <c r="D708" s="4" t="s">
        <v>265</v>
      </c>
      <c r="E708" s="4" t="s">
        <v>266</v>
      </c>
      <c r="F708" s="4">
        <f t="shared" si="23"/>
        <v>1</v>
      </c>
      <c r="G708" s="4" t="s">
        <v>11697</v>
      </c>
      <c r="H708" s="4" t="str">
        <f>VLOOKUP(G708,관리용data!F:G,2,0)</f>
        <v>기재 어학 없음</v>
      </c>
      <c r="I708" s="4" t="s">
        <v>277</v>
      </c>
      <c r="J708" s="4" t="s">
        <v>277</v>
      </c>
      <c r="K708" s="4" t="s">
        <v>277</v>
      </c>
      <c r="L708" s="4" t="s">
        <v>277</v>
      </c>
      <c r="M708" s="4" t="s">
        <v>277</v>
      </c>
      <c r="N708" s="5"/>
      <c r="O708" s="4">
        <v>0</v>
      </c>
      <c r="P708" s="4"/>
      <c r="Q708" s="4">
        <f>IF(O708=1,IF(H708="TOEIC",VLOOKUP(VALUE(J708),관리용data!J:K,2,1),IF(H708="TOEFL(IBT)",VLOOKUP(VALUE(J708),관리용data!M:N,2,1),IF(H708="NEW TEPS",VLOOKUP(VALUE(J708),관리용data!P:Q,2,1),IF(H708="G-telp(Level 2)",VLOOKUP(VALUE(J708),관리용data!S:T,2,1),IF(H708="toeic speaking test",VLOOKUP(J708,관리용data!V:W,2,0),IF(H708="opic(영어)",VLOOKUP(J708,관리용data!Y:Z,2,0),0)))))),0)</f>
        <v>0</v>
      </c>
    </row>
    <row r="709" spans="1:17" ht="39.950000000000003" customHeight="1" x14ac:dyDescent="0.3">
      <c r="A709" s="4">
        <f t="shared" si="22"/>
        <v>708</v>
      </c>
      <c r="B709" s="4" t="s">
        <v>8064</v>
      </c>
      <c r="C709" s="4" t="s">
        <v>8065</v>
      </c>
      <c r="D709" s="4" t="s">
        <v>265</v>
      </c>
      <c r="E709" s="4" t="s">
        <v>266</v>
      </c>
      <c r="F709" s="4">
        <f t="shared" si="23"/>
        <v>1</v>
      </c>
      <c r="G709" s="4" t="s">
        <v>797</v>
      </c>
      <c r="H709" s="4" t="str">
        <f>VLOOKUP(G709,관리용data!F:G,2,0)</f>
        <v>TOEIC</v>
      </c>
      <c r="I709" s="4" t="s">
        <v>2909</v>
      </c>
      <c r="J709" s="4" t="s">
        <v>2909</v>
      </c>
      <c r="K709" s="4" t="s">
        <v>799</v>
      </c>
      <c r="L709" s="34">
        <v>44535</v>
      </c>
      <c r="M709" s="4" t="s">
        <v>8070</v>
      </c>
      <c r="O709" s="4">
        <v>1</v>
      </c>
      <c r="P709" s="4"/>
      <c r="Q709" s="4">
        <f>IF(O709=1,IF(H709="TOEIC",VLOOKUP(VALUE(J709),관리용data!J:K,2,1),IF(H709="TOEFL(IBT)",VLOOKUP(VALUE(J709),관리용data!M:N,2,1),IF(H709="NEW TEPS",VLOOKUP(VALUE(J709),관리용data!P:Q,2,1),IF(H709="G-telp(Level 2)",VLOOKUP(VALUE(J709),관리용data!S:T,2,1),IF(H709="toeic speaking test",VLOOKUP(J709,관리용data!V:W,2,0),IF(H709="opic(영어)",VLOOKUP(J709,관리용data!Y:Z,2,0),0)))))),0)</f>
        <v>6</v>
      </c>
    </row>
    <row r="710" spans="1:17" ht="39.950000000000003" customHeight="1" x14ac:dyDescent="0.3">
      <c r="A710" s="4">
        <f t="shared" si="22"/>
        <v>709</v>
      </c>
      <c r="B710" s="4" t="s">
        <v>8072</v>
      </c>
      <c r="C710" s="4" t="s">
        <v>8073</v>
      </c>
      <c r="D710" s="4" t="s">
        <v>265</v>
      </c>
      <c r="E710" s="4" t="s">
        <v>266</v>
      </c>
      <c r="F710" s="4">
        <f t="shared" si="23"/>
        <v>1</v>
      </c>
      <c r="G710" s="4" t="s">
        <v>537</v>
      </c>
      <c r="H710" s="4" t="str">
        <f>VLOOKUP(G710,관리용data!F:G,2,0)</f>
        <v>TOEIC</v>
      </c>
      <c r="I710" s="4" t="s">
        <v>8078</v>
      </c>
      <c r="J710" s="4" t="s">
        <v>8078</v>
      </c>
      <c r="K710" s="4" t="s">
        <v>1963</v>
      </c>
      <c r="L710" s="34">
        <v>45808</v>
      </c>
      <c r="M710" s="4" t="s">
        <v>8079</v>
      </c>
      <c r="O710" s="4">
        <v>1</v>
      </c>
      <c r="P710" s="4"/>
      <c r="Q710" s="4">
        <f>IF(O710=1,IF(H710="TOEIC",VLOOKUP(VALUE(J710),관리용data!J:K,2,1),IF(H710="TOEFL(IBT)",VLOOKUP(VALUE(J710),관리용data!M:N,2,1),IF(H710="NEW TEPS",VLOOKUP(VALUE(J710),관리용data!P:Q,2,1),IF(H710="G-telp(Level 2)",VLOOKUP(VALUE(J710),관리용data!S:T,2,1),IF(H710="toeic speaking test",VLOOKUP(J710,관리용data!V:W,2,0),IF(H710="opic(영어)",VLOOKUP(J710,관리용data!Y:Z,2,0),0)))))),0)</f>
        <v>6</v>
      </c>
    </row>
    <row r="711" spans="1:17" ht="39.950000000000003" customHeight="1" x14ac:dyDescent="0.3">
      <c r="A711" s="4">
        <f t="shared" si="22"/>
        <v>710</v>
      </c>
      <c r="B711" s="4" t="s">
        <v>8101</v>
      </c>
      <c r="C711" s="4" t="s">
        <v>8102</v>
      </c>
      <c r="D711" s="4" t="s">
        <v>265</v>
      </c>
      <c r="E711" s="4" t="s">
        <v>266</v>
      </c>
      <c r="F711" s="4">
        <f t="shared" si="23"/>
        <v>1</v>
      </c>
      <c r="G711" s="4" t="s">
        <v>11697</v>
      </c>
      <c r="H711" s="4" t="str">
        <f>VLOOKUP(G711,관리용data!F:G,2,0)</f>
        <v>기재 어학 없음</v>
      </c>
      <c r="I711" s="4" t="s">
        <v>277</v>
      </c>
      <c r="J711" s="4" t="s">
        <v>277</v>
      </c>
      <c r="K711" s="4" t="s">
        <v>277</v>
      </c>
      <c r="L711" s="4" t="s">
        <v>277</v>
      </c>
      <c r="M711" s="4" t="s">
        <v>277</v>
      </c>
      <c r="N711" s="5"/>
      <c r="O711" s="4">
        <v>0</v>
      </c>
      <c r="P711" s="4"/>
      <c r="Q711" s="4">
        <f>IF(O711=1,IF(H711="TOEIC",VLOOKUP(VALUE(J711),관리용data!J:K,2,1),IF(H711="TOEFL(IBT)",VLOOKUP(VALUE(J711),관리용data!M:N,2,1),IF(H711="NEW TEPS",VLOOKUP(VALUE(J711),관리용data!P:Q,2,1),IF(H711="G-telp(Level 2)",VLOOKUP(VALUE(J711),관리용data!S:T,2,1),IF(H711="toeic speaking test",VLOOKUP(J711,관리용data!V:W,2,0),IF(H711="opic(영어)",VLOOKUP(J711,관리용data!Y:Z,2,0),0)))))),0)</f>
        <v>0</v>
      </c>
    </row>
    <row r="712" spans="1:17" ht="39.950000000000003" customHeight="1" x14ac:dyDescent="0.3">
      <c r="A712" s="4">
        <f t="shared" si="22"/>
        <v>711</v>
      </c>
      <c r="B712" s="4" t="s">
        <v>8110</v>
      </c>
      <c r="C712" s="4" t="s">
        <v>8111</v>
      </c>
      <c r="D712" s="4" t="s">
        <v>265</v>
      </c>
      <c r="E712" s="4" t="s">
        <v>266</v>
      </c>
      <c r="F712" s="4">
        <f t="shared" si="23"/>
        <v>1</v>
      </c>
      <c r="G712" s="4" t="s">
        <v>537</v>
      </c>
      <c r="H712" s="4" t="str">
        <f>VLOOKUP(G712,관리용data!F:G,2,0)</f>
        <v>TOEIC</v>
      </c>
      <c r="I712" s="4" t="s">
        <v>828</v>
      </c>
      <c r="J712" s="4" t="s">
        <v>828</v>
      </c>
      <c r="K712" s="4" t="s">
        <v>2475</v>
      </c>
      <c r="L712" s="34">
        <v>45655</v>
      </c>
      <c r="M712" s="4" t="s">
        <v>8116</v>
      </c>
      <c r="O712" s="4">
        <v>1</v>
      </c>
      <c r="P712" s="4"/>
      <c r="Q712" s="4">
        <f>IF(O712=1,IF(H712="TOEIC",VLOOKUP(VALUE(J712),관리용data!J:K,2,1),IF(H712="TOEFL(IBT)",VLOOKUP(VALUE(J712),관리용data!M:N,2,1),IF(H712="NEW TEPS",VLOOKUP(VALUE(J712),관리용data!P:Q,2,1),IF(H712="G-telp(Level 2)",VLOOKUP(VALUE(J712),관리용data!S:T,2,1),IF(H712="toeic speaking test",VLOOKUP(J712,관리용data!V:W,2,0),IF(H712="opic(영어)",VLOOKUP(J712,관리용data!Y:Z,2,0),0)))))),0)</f>
        <v>8</v>
      </c>
    </row>
    <row r="713" spans="1:17" ht="39.950000000000003" customHeight="1" x14ac:dyDescent="0.3">
      <c r="A713" s="4">
        <f t="shared" si="22"/>
        <v>712</v>
      </c>
      <c r="B713" s="4" t="s">
        <v>8153</v>
      </c>
      <c r="C713" s="4" t="s">
        <v>8154</v>
      </c>
      <c r="D713" s="4" t="s">
        <v>265</v>
      </c>
      <c r="E713" s="4" t="s">
        <v>266</v>
      </c>
      <c r="F713" s="4">
        <f t="shared" si="23"/>
        <v>1</v>
      </c>
      <c r="G713" s="4" t="s">
        <v>11697</v>
      </c>
      <c r="H713" s="4" t="str">
        <f>VLOOKUP(G713,관리용data!F:G,2,0)</f>
        <v>기재 어학 없음</v>
      </c>
      <c r="I713" s="4" t="s">
        <v>277</v>
      </c>
      <c r="J713" s="4" t="s">
        <v>277</v>
      </c>
      <c r="K713" s="4" t="s">
        <v>277</v>
      </c>
      <c r="L713" s="4" t="s">
        <v>277</v>
      </c>
      <c r="M713" s="4" t="s">
        <v>277</v>
      </c>
      <c r="N713" s="5"/>
      <c r="O713" s="4">
        <v>0</v>
      </c>
      <c r="P713" s="4"/>
      <c r="Q713" s="4">
        <f>IF(O713=1,IF(H713="TOEIC",VLOOKUP(VALUE(J713),관리용data!J:K,2,1),IF(H713="TOEFL(IBT)",VLOOKUP(VALUE(J713),관리용data!M:N,2,1),IF(H713="NEW TEPS",VLOOKUP(VALUE(J713),관리용data!P:Q,2,1),IF(H713="G-telp(Level 2)",VLOOKUP(VALUE(J713),관리용data!S:T,2,1),IF(H713="toeic speaking test",VLOOKUP(J713,관리용data!V:W,2,0),IF(H713="opic(영어)",VLOOKUP(J713,관리용data!Y:Z,2,0),0)))))),0)</f>
        <v>0</v>
      </c>
    </row>
    <row r="714" spans="1:17" ht="39.950000000000003" customHeight="1" x14ac:dyDescent="0.3">
      <c r="A714" s="4">
        <f t="shared" si="22"/>
        <v>713</v>
      </c>
      <c r="B714" s="4" t="s">
        <v>8193</v>
      </c>
      <c r="C714" s="4" t="s">
        <v>8194</v>
      </c>
      <c r="D714" s="4" t="s">
        <v>265</v>
      </c>
      <c r="E714" s="4" t="s">
        <v>266</v>
      </c>
      <c r="F714" s="4">
        <f t="shared" si="23"/>
        <v>1</v>
      </c>
      <c r="G714" s="4" t="s">
        <v>797</v>
      </c>
      <c r="H714" s="4" t="str">
        <f>VLOOKUP(G714,관리용data!F:G,2,0)</f>
        <v>TOEIC</v>
      </c>
      <c r="I714" s="4" t="s">
        <v>1133</v>
      </c>
      <c r="J714" s="4" t="s">
        <v>1133</v>
      </c>
      <c r="K714" s="4" t="s">
        <v>8199</v>
      </c>
      <c r="L714" s="34">
        <v>44584</v>
      </c>
      <c r="M714" s="4" t="s">
        <v>8200</v>
      </c>
      <c r="O714" s="4">
        <v>1</v>
      </c>
      <c r="P714" s="4"/>
      <c r="Q714" s="4">
        <f>IF(O714=1,IF(H714="TOEIC",VLOOKUP(VALUE(J714),관리용data!J:K,2,1),IF(H714="TOEFL(IBT)",VLOOKUP(VALUE(J714),관리용data!M:N,2,1),IF(H714="NEW TEPS",VLOOKUP(VALUE(J714),관리용data!P:Q,2,1),IF(H714="G-telp(Level 2)",VLOOKUP(VALUE(J714),관리용data!S:T,2,1),IF(H714="toeic speaking test",VLOOKUP(J714,관리용data!V:W,2,0),IF(H714="opic(영어)",VLOOKUP(J714,관리용data!Y:Z,2,0),0)))))),0)</f>
        <v>6</v>
      </c>
    </row>
    <row r="715" spans="1:17" ht="39.950000000000003" customHeight="1" x14ac:dyDescent="0.3">
      <c r="A715" s="4">
        <f t="shared" si="22"/>
        <v>714</v>
      </c>
      <c r="B715" s="4" t="s">
        <v>8213</v>
      </c>
      <c r="C715" s="4" t="s">
        <v>3465</v>
      </c>
      <c r="D715" s="4" t="s">
        <v>265</v>
      </c>
      <c r="E715" s="4" t="s">
        <v>266</v>
      </c>
      <c r="F715" s="4">
        <f t="shared" si="23"/>
        <v>1</v>
      </c>
      <c r="G715" s="4" t="s">
        <v>11697</v>
      </c>
      <c r="H715" s="4" t="str">
        <f>VLOOKUP(G715,관리용data!F:G,2,0)</f>
        <v>기재 어학 없음</v>
      </c>
      <c r="I715" s="4" t="s">
        <v>277</v>
      </c>
      <c r="J715" s="4" t="s">
        <v>277</v>
      </c>
      <c r="K715" s="4" t="s">
        <v>277</v>
      </c>
      <c r="L715" s="4" t="s">
        <v>277</v>
      </c>
      <c r="M715" s="4" t="s">
        <v>277</v>
      </c>
      <c r="N715" s="5"/>
      <c r="O715" s="4">
        <v>0</v>
      </c>
      <c r="P715" s="4"/>
      <c r="Q715" s="4">
        <f>IF(O715=1,IF(H715="TOEIC",VLOOKUP(VALUE(J715),관리용data!J:K,2,1),IF(H715="TOEFL(IBT)",VLOOKUP(VALUE(J715),관리용data!M:N,2,1),IF(H715="NEW TEPS",VLOOKUP(VALUE(J715),관리용data!P:Q,2,1),IF(H715="G-telp(Level 2)",VLOOKUP(VALUE(J715),관리용data!S:T,2,1),IF(H715="toeic speaking test",VLOOKUP(J715,관리용data!V:W,2,0),IF(H715="opic(영어)",VLOOKUP(J715,관리용data!Y:Z,2,0),0)))))),0)</f>
        <v>0</v>
      </c>
    </row>
    <row r="716" spans="1:17" ht="39.950000000000003" customHeight="1" x14ac:dyDescent="0.3">
      <c r="A716" s="4">
        <f t="shared" si="22"/>
        <v>715</v>
      </c>
      <c r="B716" s="4" t="s">
        <v>8218</v>
      </c>
      <c r="C716" s="4" t="s">
        <v>8219</v>
      </c>
      <c r="D716" s="4" t="s">
        <v>265</v>
      </c>
      <c r="E716" s="4" t="s">
        <v>266</v>
      </c>
      <c r="F716" s="4">
        <f t="shared" si="23"/>
        <v>1</v>
      </c>
      <c r="G716" s="4" t="s">
        <v>11697</v>
      </c>
      <c r="H716" s="4" t="str">
        <f>VLOOKUP(G716,관리용data!F:G,2,0)</f>
        <v>기재 어학 없음</v>
      </c>
      <c r="I716" s="4" t="s">
        <v>277</v>
      </c>
      <c r="J716" s="4" t="s">
        <v>277</v>
      </c>
      <c r="K716" s="4" t="s">
        <v>277</v>
      </c>
      <c r="L716" s="4" t="s">
        <v>277</v>
      </c>
      <c r="M716" s="4" t="s">
        <v>277</v>
      </c>
      <c r="N716" s="5"/>
      <c r="O716" s="4">
        <v>0</v>
      </c>
      <c r="P716" s="4"/>
      <c r="Q716" s="4">
        <f>IF(O716=1,IF(H716="TOEIC",VLOOKUP(VALUE(J716),관리용data!J:K,2,1),IF(H716="TOEFL(IBT)",VLOOKUP(VALUE(J716),관리용data!M:N,2,1),IF(H716="NEW TEPS",VLOOKUP(VALUE(J716),관리용data!P:Q,2,1),IF(H716="G-telp(Level 2)",VLOOKUP(VALUE(J716),관리용data!S:T,2,1),IF(H716="toeic speaking test",VLOOKUP(J716,관리용data!V:W,2,0),IF(H716="opic(영어)",VLOOKUP(J716,관리용data!Y:Z,2,0),0)))))),0)</f>
        <v>0</v>
      </c>
    </row>
    <row r="717" spans="1:17" ht="39.950000000000003" customHeight="1" x14ac:dyDescent="0.3">
      <c r="A717" s="4">
        <f t="shared" si="22"/>
        <v>716</v>
      </c>
      <c r="B717" s="4" t="s">
        <v>8237</v>
      </c>
      <c r="C717" s="4" t="s">
        <v>8238</v>
      </c>
      <c r="D717" s="4" t="s">
        <v>265</v>
      </c>
      <c r="E717" s="4" t="s">
        <v>266</v>
      </c>
      <c r="F717" s="4">
        <f t="shared" si="23"/>
        <v>1</v>
      </c>
      <c r="G717" s="4" t="s">
        <v>11697</v>
      </c>
      <c r="H717" s="4" t="str">
        <f>VLOOKUP(G717,관리용data!F:G,2,0)</f>
        <v>기재 어학 없음</v>
      </c>
      <c r="I717" s="4" t="s">
        <v>277</v>
      </c>
      <c r="J717" s="4" t="s">
        <v>277</v>
      </c>
      <c r="K717" s="4" t="s">
        <v>277</v>
      </c>
      <c r="L717" s="4" t="s">
        <v>277</v>
      </c>
      <c r="M717" s="4" t="s">
        <v>277</v>
      </c>
      <c r="N717" s="5"/>
      <c r="O717" s="4">
        <v>0</v>
      </c>
      <c r="P717" s="4"/>
      <c r="Q717" s="4">
        <f>IF(O717=1,IF(H717="TOEIC",VLOOKUP(VALUE(J717),관리용data!J:K,2,1),IF(H717="TOEFL(IBT)",VLOOKUP(VALUE(J717),관리용data!M:N,2,1),IF(H717="NEW TEPS",VLOOKUP(VALUE(J717),관리용data!P:Q,2,1),IF(H717="G-telp(Level 2)",VLOOKUP(VALUE(J717),관리용data!S:T,2,1),IF(H717="toeic speaking test",VLOOKUP(J717,관리용data!V:W,2,0),IF(H717="opic(영어)",VLOOKUP(J717,관리용data!Y:Z,2,0),0)))))),0)</f>
        <v>0</v>
      </c>
    </row>
    <row r="718" spans="1:17" ht="39.950000000000003" customHeight="1" x14ac:dyDescent="0.3">
      <c r="A718" s="4">
        <f t="shared" si="22"/>
        <v>717</v>
      </c>
      <c r="B718" s="4" t="s">
        <v>8263</v>
      </c>
      <c r="C718" s="4" t="s">
        <v>3768</v>
      </c>
      <c r="D718" s="4" t="s">
        <v>265</v>
      </c>
      <c r="E718" s="4" t="s">
        <v>266</v>
      </c>
      <c r="F718" s="4">
        <f t="shared" si="23"/>
        <v>1</v>
      </c>
      <c r="G718" s="4" t="s">
        <v>537</v>
      </c>
      <c r="H718" s="4" t="str">
        <f>VLOOKUP(G718,관리용data!F:G,2,0)</f>
        <v>TOEIC</v>
      </c>
      <c r="I718" s="4" t="s">
        <v>1683</v>
      </c>
      <c r="J718" s="4" t="s">
        <v>1683</v>
      </c>
      <c r="K718" s="4" t="s">
        <v>709</v>
      </c>
      <c r="L718" s="34">
        <v>45683</v>
      </c>
      <c r="M718" s="4" t="s">
        <v>8267</v>
      </c>
      <c r="O718" s="4">
        <v>1</v>
      </c>
      <c r="P718" s="4"/>
      <c r="Q718" s="4">
        <f>IF(O718=1,IF(H718="TOEIC",VLOOKUP(VALUE(J718),관리용data!J:K,2,1),IF(H718="TOEFL(IBT)",VLOOKUP(VALUE(J718),관리용data!M:N,2,1),IF(H718="NEW TEPS",VLOOKUP(VALUE(J718),관리용data!P:Q,2,1),IF(H718="G-telp(Level 2)",VLOOKUP(VALUE(J718),관리용data!S:T,2,1),IF(H718="toeic speaking test",VLOOKUP(J718,관리용data!V:W,2,0),IF(H718="opic(영어)",VLOOKUP(J718,관리용data!Y:Z,2,0),0)))))),0)</f>
        <v>6</v>
      </c>
    </row>
    <row r="719" spans="1:17" ht="39.950000000000003" customHeight="1" x14ac:dyDescent="0.3">
      <c r="A719" s="4">
        <f t="shared" si="22"/>
        <v>718</v>
      </c>
      <c r="B719" s="4" t="s">
        <v>8284</v>
      </c>
      <c r="C719" s="4" t="s">
        <v>8285</v>
      </c>
      <c r="D719" s="4" t="s">
        <v>265</v>
      </c>
      <c r="E719" s="4" t="s">
        <v>266</v>
      </c>
      <c r="F719" s="4">
        <f t="shared" si="23"/>
        <v>1</v>
      </c>
      <c r="G719" s="4" t="s">
        <v>537</v>
      </c>
      <c r="H719" s="4" t="str">
        <f>VLOOKUP(G719,관리용data!F:G,2,0)</f>
        <v>TOEIC</v>
      </c>
      <c r="I719" s="4" t="s">
        <v>2449</v>
      </c>
      <c r="J719" s="4" t="s">
        <v>2449</v>
      </c>
      <c r="K719" s="4" t="s">
        <v>8289</v>
      </c>
      <c r="L719" s="34">
        <v>45788</v>
      </c>
      <c r="M719" s="4" t="s">
        <v>8290</v>
      </c>
      <c r="O719" s="4">
        <v>1</v>
      </c>
      <c r="P719" s="4"/>
      <c r="Q719" s="4">
        <f>IF(O719=1,IF(H719="TOEIC",VLOOKUP(VALUE(J719),관리용data!J:K,2,1),IF(H719="TOEFL(IBT)",VLOOKUP(VALUE(J719),관리용data!M:N,2,1),IF(H719="NEW TEPS",VLOOKUP(VALUE(J719),관리용data!P:Q,2,1),IF(H719="G-telp(Level 2)",VLOOKUP(VALUE(J719),관리용data!S:T,2,1),IF(H719="toeic speaking test",VLOOKUP(J719,관리용data!V:W,2,0),IF(H719="opic(영어)",VLOOKUP(J719,관리용data!Y:Z,2,0),0)))))),0)</f>
        <v>10</v>
      </c>
    </row>
    <row r="720" spans="1:17" ht="39.950000000000003" customHeight="1" x14ac:dyDescent="0.3">
      <c r="A720" s="4">
        <f t="shared" si="22"/>
        <v>719</v>
      </c>
      <c r="B720" s="4" t="s">
        <v>8296</v>
      </c>
      <c r="C720" s="4" t="s">
        <v>8297</v>
      </c>
      <c r="D720" s="4" t="s">
        <v>265</v>
      </c>
      <c r="E720" s="4" t="s">
        <v>266</v>
      </c>
      <c r="F720" s="4">
        <f t="shared" si="23"/>
        <v>1</v>
      </c>
      <c r="G720" s="4" t="s">
        <v>11697</v>
      </c>
      <c r="H720" s="4" t="str">
        <f>VLOOKUP(G720,관리용data!F:G,2,0)</f>
        <v>기재 어학 없음</v>
      </c>
      <c r="I720" s="4" t="s">
        <v>277</v>
      </c>
      <c r="J720" s="4" t="s">
        <v>277</v>
      </c>
      <c r="K720" s="4" t="s">
        <v>277</v>
      </c>
      <c r="L720" s="4" t="s">
        <v>277</v>
      </c>
      <c r="M720" s="4" t="s">
        <v>277</v>
      </c>
      <c r="N720" s="5"/>
      <c r="O720" s="4">
        <v>0</v>
      </c>
      <c r="P720" s="4"/>
      <c r="Q720" s="4">
        <f>IF(O720=1,IF(H720="TOEIC",VLOOKUP(VALUE(J720),관리용data!J:K,2,1),IF(H720="TOEFL(IBT)",VLOOKUP(VALUE(J720),관리용data!M:N,2,1),IF(H720="NEW TEPS",VLOOKUP(VALUE(J720),관리용data!P:Q,2,1),IF(H720="G-telp(Level 2)",VLOOKUP(VALUE(J720),관리용data!S:T,2,1),IF(H720="toeic speaking test",VLOOKUP(J720,관리용data!V:W,2,0),IF(H720="opic(영어)",VLOOKUP(J720,관리용data!Y:Z,2,0),0)))))),0)</f>
        <v>0</v>
      </c>
    </row>
    <row r="721" spans="1:17" ht="39.950000000000003" customHeight="1" x14ac:dyDescent="0.3">
      <c r="A721" s="4">
        <f t="shared" si="22"/>
        <v>720</v>
      </c>
      <c r="B721" s="4" t="s">
        <v>8302</v>
      </c>
      <c r="C721" s="4" t="s">
        <v>8303</v>
      </c>
      <c r="D721" s="4" t="s">
        <v>265</v>
      </c>
      <c r="E721" s="4" t="s">
        <v>266</v>
      </c>
      <c r="F721" s="4">
        <f t="shared" si="23"/>
        <v>1</v>
      </c>
      <c r="G721" s="4" t="s">
        <v>496</v>
      </c>
      <c r="H721" s="4" t="str">
        <f>VLOOKUP(G721,관리용data!F:G,2,0)</f>
        <v>OPIc(영어)</v>
      </c>
      <c r="I721" s="4" t="s">
        <v>1497</v>
      </c>
      <c r="J721" s="4" t="s">
        <v>1497</v>
      </c>
      <c r="K721" s="4" t="s">
        <v>670</v>
      </c>
      <c r="L721" s="34">
        <v>44925</v>
      </c>
      <c r="M721" s="4" t="s">
        <v>8308</v>
      </c>
      <c r="O721" s="4">
        <v>0</v>
      </c>
      <c r="P721" s="4" t="s">
        <v>11699</v>
      </c>
      <c r="Q721" s="4">
        <f>IF(O721=1,IF(H721="TOEIC",VLOOKUP(VALUE(J721),관리용data!J:K,2,1),IF(H721="TOEFL(IBT)",VLOOKUP(VALUE(J721),관리용data!M:N,2,1),IF(H721="NEW TEPS",VLOOKUP(VALUE(J721),관리용data!P:Q,2,1),IF(H721="G-telp(Level 2)",VLOOKUP(VALUE(J721),관리용data!S:T,2,1),IF(H721="toeic speaking test",VLOOKUP(J721,관리용data!V:W,2,0),IF(H721="opic(영어)",VLOOKUP(J721,관리용data!Y:Z,2,0),0)))))),0)</f>
        <v>0</v>
      </c>
    </row>
    <row r="722" spans="1:17" ht="39.950000000000003" customHeight="1" x14ac:dyDescent="0.3">
      <c r="A722" s="4">
        <f t="shared" si="22"/>
        <v>721</v>
      </c>
      <c r="B722" s="4" t="s">
        <v>8320</v>
      </c>
      <c r="C722" s="4" t="s">
        <v>8321</v>
      </c>
      <c r="D722" s="4" t="s">
        <v>265</v>
      </c>
      <c r="E722" s="4" t="s">
        <v>266</v>
      </c>
      <c r="F722" s="4">
        <f t="shared" si="23"/>
        <v>1</v>
      </c>
      <c r="G722" s="4" t="s">
        <v>537</v>
      </c>
      <c r="H722" s="4" t="str">
        <f>VLOOKUP(G722,관리용data!F:G,2,0)</f>
        <v>TOEIC</v>
      </c>
      <c r="I722" s="4" t="s">
        <v>2449</v>
      </c>
      <c r="J722" s="4" t="s">
        <v>2449</v>
      </c>
      <c r="K722" s="4" t="s">
        <v>3595</v>
      </c>
      <c r="L722" s="34">
        <v>45424</v>
      </c>
      <c r="M722" s="4" t="s">
        <v>8326</v>
      </c>
      <c r="O722" s="4">
        <v>1</v>
      </c>
      <c r="P722" s="4"/>
      <c r="Q722" s="4">
        <f>IF(O722=1,IF(H722="TOEIC",VLOOKUP(VALUE(J722),관리용data!J:K,2,1),IF(H722="TOEFL(IBT)",VLOOKUP(VALUE(J722),관리용data!M:N,2,1),IF(H722="NEW TEPS",VLOOKUP(VALUE(J722),관리용data!P:Q,2,1),IF(H722="G-telp(Level 2)",VLOOKUP(VALUE(J722),관리용data!S:T,2,1),IF(H722="toeic speaking test",VLOOKUP(J722,관리용data!V:W,2,0),IF(H722="opic(영어)",VLOOKUP(J722,관리용data!Y:Z,2,0),0)))))),0)</f>
        <v>10</v>
      </c>
    </row>
    <row r="723" spans="1:17" ht="39.950000000000003" customHeight="1" x14ac:dyDescent="0.3">
      <c r="A723" s="4">
        <f t="shared" si="22"/>
        <v>722</v>
      </c>
      <c r="B723" s="4" t="s">
        <v>8339</v>
      </c>
      <c r="C723" s="4" t="s">
        <v>8340</v>
      </c>
      <c r="D723" s="4" t="s">
        <v>265</v>
      </c>
      <c r="E723" s="4" t="s">
        <v>266</v>
      </c>
      <c r="F723" s="4">
        <f t="shared" si="23"/>
        <v>1</v>
      </c>
      <c r="G723" s="4" t="s">
        <v>537</v>
      </c>
      <c r="H723" s="4" t="str">
        <f>VLOOKUP(G723,관리용data!F:G,2,0)</f>
        <v>TOEIC</v>
      </c>
      <c r="I723" s="4" t="s">
        <v>4344</v>
      </c>
      <c r="J723" s="4" t="s">
        <v>4344</v>
      </c>
      <c r="K723" s="4" t="s">
        <v>2024</v>
      </c>
      <c r="L723" s="34">
        <v>45137</v>
      </c>
      <c r="M723" s="4" t="s">
        <v>8345</v>
      </c>
      <c r="O723" s="4">
        <v>0</v>
      </c>
      <c r="P723" s="4" t="s">
        <v>11699</v>
      </c>
      <c r="Q723" s="4">
        <f>IF(O723=1,IF(H723="TOEIC",VLOOKUP(VALUE(J723),관리용data!J:K,2,1),IF(H723="TOEFL(IBT)",VLOOKUP(VALUE(J723),관리용data!M:N,2,1),IF(H723="NEW TEPS",VLOOKUP(VALUE(J723),관리용data!P:Q,2,1),IF(H723="G-telp(Level 2)",VLOOKUP(VALUE(J723),관리용data!S:T,2,1),IF(H723="toeic speaking test",VLOOKUP(J723,관리용data!V:W,2,0),IF(H723="opic(영어)",VLOOKUP(J723,관리용data!Y:Z,2,0),0)))))),0)</f>
        <v>0</v>
      </c>
    </row>
    <row r="724" spans="1:17" ht="39.950000000000003" customHeight="1" x14ac:dyDescent="0.3">
      <c r="A724" s="4">
        <f t="shared" si="22"/>
        <v>723</v>
      </c>
      <c r="B724" s="4" t="s">
        <v>8362</v>
      </c>
      <c r="C724" s="4" t="s">
        <v>8363</v>
      </c>
      <c r="D724" s="4" t="s">
        <v>265</v>
      </c>
      <c r="E724" s="4" t="s">
        <v>266</v>
      </c>
      <c r="F724" s="4">
        <f t="shared" si="23"/>
        <v>1</v>
      </c>
      <c r="G724" s="4" t="s">
        <v>286</v>
      </c>
      <c r="H724" s="4" t="str">
        <f>VLOOKUP(G724,관리용data!F:G,2,0)</f>
        <v>Toeic Speaking test</v>
      </c>
      <c r="I724" s="4" t="s">
        <v>2296</v>
      </c>
      <c r="J724" s="4" t="s">
        <v>2296</v>
      </c>
      <c r="K724" s="4" t="s">
        <v>5525</v>
      </c>
      <c r="L724" s="34">
        <v>44661</v>
      </c>
      <c r="M724" s="4" t="s">
        <v>8368</v>
      </c>
      <c r="O724" s="4">
        <v>1</v>
      </c>
      <c r="P724" s="4"/>
      <c r="Q724" s="4">
        <f>IF(O724=1,IF(H724="TOEIC",VLOOKUP(VALUE(J724),관리용data!J:K,2,1),IF(H724="TOEFL(IBT)",VLOOKUP(VALUE(J724),관리용data!M:N,2,1),IF(H724="NEW TEPS",VLOOKUP(VALUE(J724),관리용data!P:Q,2,1),IF(H724="G-telp(Level 2)",VLOOKUP(VALUE(J724),관리용data!S:T,2,1),IF(H724="toeic speaking test",VLOOKUP(J724,관리용data!V:W,2,0),IF(H724="opic(영어)",VLOOKUP(J724,관리용data!Y:Z,2,0),0)))))),0)</f>
        <v>2</v>
      </c>
    </row>
    <row r="725" spans="1:17" ht="39.950000000000003" customHeight="1" x14ac:dyDescent="0.3">
      <c r="A725" s="4">
        <f t="shared" si="22"/>
        <v>724</v>
      </c>
      <c r="B725" s="4" t="s">
        <v>8373</v>
      </c>
      <c r="C725" s="4" t="s">
        <v>8374</v>
      </c>
      <c r="D725" s="4" t="s">
        <v>265</v>
      </c>
      <c r="E725" s="4" t="s">
        <v>266</v>
      </c>
      <c r="F725" s="4">
        <f t="shared" si="23"/>
        <v>1</v>
      </c>
      <c r="G725" s="4" t="s">
        <v>2266</v>
      </c>
      <c r="H725" s="4" t="str">
        <f>VLOOKUP(G725,관리용data!F:G,2,0)</f>
        <v>OPIc(영어)</v>
      </c>
      <c r="I725" s="4" t="s">
        <v>455</v>
      </c>
      <c r="J725" s="4" t="s">
        <v>455</v>
      </c>
      <c r="K725" s="4" t="s">
        <v>8380</v>
      </c>
      <c r="L725" s="34">
        <v>44863</v>
      </c>
      <c r="M725" s="4" t="s">
        <v>8381</v>
      </c>
      <c r="O725" s="4">
        <v>1</v>
      </c>
      <c r="P725" s="4"/>
      <c r="Q725" s="4">
        <f>IF(O725=1,IF(H725="TOEIC",VLOOKUP(VALUE(J725),관리용data!J:K,2,1),IF(H725="TOEFL(IBT)",VLOOKUP(VALUE(J725),관리용data!M:N,2,1),IF(H725="NEW TEPS",VLOOKUP(VALUE(J725),관리용data!P:Q,2,1),IF(H725="G-telp(Level 2)",VLOOKUP(VALUE(J725),관리용data!S:T,2,1),IF(H725="toeic speaking test",VLOOKUP(J725,관리용data!V:W,2,0),IF(H725="opic(영어)",VLOOKUP(J725,관리용data!Y:Z,2,0),0)))))),0)</f>
        <v>10</v>
      </c>
    </row>
    <row r="726" spans="1:17" ht="39.950000000000003" customHeight="1" x14ac:dyDescent="0.3">
      <c r="A726" s="4">
        <f t="shared" si="22"/>
        <v>725</v>
      </c>
      <c r="B726" s="4" t="s">
        <v>8384</v>
      </c>
      <c r="C726" s="4" t="s">
        <v>8385</v>
      </c>
      <c r="D726" s="4" t="s">
        <v>265</v>
      </c>
      <c r="E726" s="4" t="s">
        <v>266</v>
      </c>
      <c r="F726" s="4">
        <f t="shared" si="23"/>
        <v>1</v>
      </c>
      <c r="G726" s="4" t="s">
        <v>11697</v>
      </c>
      <c r="H726" s="4" t="str">
        <f>VLOOKUP(G726,관리용data!F:G,2,0)</f>
        <v>기재 어학 없음</v>
      </c>
      <c r="I726" s="4" t="s">
        <v>277</v>
      </c>
      <c r="J726" s="4" t="s">
        <v>277</v>
      </c>
      <c r="K726" s="4" t="s">
        <v>277</v>
      </c>
      <c r="L726" s="4" t="s">
        <v>277</v>
      </c>
      <c r="M726" s="4" t="s">
        <v>277</v>
      </c>
      <c r="N726" s="5"/>
      <c r="O726" s="4">
        <v>0</v>
      </c>
      <c r="P726" s="4"/>
      <c r="Q726" s="4">
        <f>IF(O726=1,IF(H726="TOEIC",VLOOKUP(VALUE(J726),관리용data!J:K,2,1),IF(H726="TOEFL(IBT)",VLOOKUP(VALUE(J726),관리용data!M:N,2,1),IF(H726="NEW TEPS",VLOOKUP(VALUE(J726),관리용data!P:Q,2,1),IF(H726="G-telp(Level 2)",VLOOKUP(VALUE(J726),관리용data!S:T,2,1),IF(H726="toeic speaking test",VLOOKUP(J726,관리용data!V:W,2,0),IF(H726="opic(영어)",VLOOKUP(J726,관리용data!Y:Z,2,0),0)))))),0)</f>
        <v>0</v>
      </c>
    </row>
    <row r="727" spans="1:17" ht="39.950000000000003" customHeight="1" x14ac:dyDescent="0.3">
      <c r="A727" s="4">
        <f t="shared" si="22"/>
        <v>726</v>
      </c>
      <c r="B727" s="4" t="s">
        <v>8431</v>
      </c>
      <c r="C727" s="4" t="s">
        <v>8432</v>
      </c>
      <c r="D727" s="4" t="s">
        <v>265</v>
      </c>
      <c r="E727" s="4" t="s">
        <v>266</v>
      </c>
      <c r="F727" s="4">
        <f t="shared" si="23"/>
        <v>1</v>
      </c>
      <c r="G727" s="4" t="s">
        <v>537</v>
      </c>
      <c r="H727" s="4" t="str">
        <f>VLOOKUP(G727,관리용data!F:G,2,0)</f>
        <v>TOEIC</v>
      </c>
      <c r="I727" s="4" t="s">
        <v>2106</v>
      </c>
      <c r="J727" s="4" t="s">
        <v>2106</v>
      </c>
      <c r="K727" s="4" t="s">
        <v>4225</v>
      </c>
      <c r="L727" s="34">
        <v>45473</v>
      </c>
      <c r="M727" s="4" t="s">
        <v>8438</v>
      </c>
      <c r="O727" s="4">
        <v>1</v>
      </c>
      <c r="P727" s="4"/>
      <c r="Q727" s="4">
        <f>IF(O727=1,IF(H727="TOEIC",VLOOKUP(VALUE(J727),관리용data!J:K,2,1),IF(H727="TOEFL(IBT)",VLOOKUP(VALUE(J727),관리용data!M:N,2,1),IF(H727="NEW TEPS",VLOOKUP(VALUE(J727),관리용data!P:Q,2,1),IF(H727="G-telp(Level 2)",VLOOKUP(VALUE(J727),관리용data!S:T,2,1),IF(H727="toeic speaking test",VLOOKUP(J727,관리용data!V:W,2,0),IF(H727="opic(영어)",VLOOKUP(J727,관리용data!Y:Z,2,0),0)))))),0)</f>
        <v>10</v>
      </c>
    </row>
    <row r="728" spans="1:17" ht="39.950000000000003" customHeight="1" x14ac:dyDescent="0.3">
      <c r="A728" s="4">
        <f t="shared" si="22"/>
        <v>727</v>
      </c>
      <c r="B728" s="4" t="s">
        <v>8482</v>
      </c>
      <c r="C728" s="4" t="s">
        <v>8483</v>
      </c>
      <c r="D728" s="4" t="s">
        <v>265</v>
      </c>
      <c r="E728" s="4" t="s">
        <v>266</v>
      </c>
      <c r="F728" s="4">
        <f t="shared" si="23"/>
        <v>1</v>
      </c>
      <c r="G728" s="4" t="s">
        <v>537</v>
      </c>
      <c r="H728" s="4" t="str">
        <f>VLOOKUP(G728,관리용data!F:G,2,0)</f>
        <v>TOEIC</v>
      </c>
      <c r="I728" s="4" t="s">
        <v>3609</v>
      </c>
      <c r="J728" s="4" t="s">
        <v>3609</v>
      </c>
      <c r="K728" s="4" t="s">
        <v>1963</v>
      </c>
      <c r="L728" s="34">
        <v>45808</v>
      </c>
      <c r="M728" s="4" t="s">
        <v>8488</v>
      </c>
      <c r="O728" s="4">
        <v>1</v>
      </c>
      <c r="P728" s="4"/>
      <c r="Q728" s="4">
        <f>IF(O728=1,IF(H728="TOEIC",VLOOKUP(VALUE(J728),관리용data!J:K,2,1),IF(H728="TOEFL(IBT)",VLOOKUP(VALUE(J728),관리용data!M:N,2,1),IF(H728="NEW TEPS",VLOOKUP(VALUE(J728),관리용data!P:Q,2,1),IF(H728="G-telp(Level 2)",VLOOKUP(VALUE(J728),관리용data!S:T,2,1),IF(H728="toeic speaking test",VLOOKUP(J728,관리용data!V:W,2,0),IF(H728="opic(영어)",VLOOKUP(J728,관리용data!Y:Z,2,0),0)))))),0)</f>
        <v>6</v>
      </c>
    </row>
    <row r="729" spans="1:17" ht="39.950000000000003" customHeight="1" x14ac:dyDescent="0.3">
      <c r="A729" s="4">
        <f t="shared" si="22"/>
        <v>728</v>
      </c>
      <c r="B729" s="4" t="s">
        <v>8530</v>
      </c>
      <c r="C729" s="4" t="s">
        <v>8531</v>
      </c>
      <c r="D729" s="4" t="s">
        <v>265</v>
      </c>
      <c r="E729" s="4" t="s">
        <v>266</v>
      </c>
      <c r="F729" s="4">
        <f t="shared" si="23"/>
        <v>1</v>
      </c>
      <c r="G729" s="4" t="s">
        <v>537</v>
      </c>
      <c r="H729" s="4" t="str">
        <f>VLOOKUP(G729,관리용data!F:G,2,0)</f>
        <v>TOEIC</v>
      </c>
      <c r="I729" s="4" t="s">
        <v>4716</v>
      </c>
      <c r="J729" s="4" t="s">
        <v>4716</v>
      </c>
      <c r="K729" s="4" t="s">
        <v>2725</v>
      </c>
      <c r="L729" s="34">
        <v>45304</v>
      </c>
      <c r="M729" s="4" t="s">
        <v>8543</v>
      </c>
      <c r="O729" s="4">
        <v>1</v>
      </c>
      <c r="P729" s="4"/>
      <c r="Q729" s="4">
        <f>IF(O729=1,IF(H729="TOEIC",VLOOKUP(VALUE(J729),관리용data!J:K,2,1),IF(H729="TOEFL(IBT)",VLOOKUP(VALUE(J729),관리용data!M:N,2,1),IF(H729="NEW TEPS",VLOOKUP(VALUE(J729),관리용data!P:Q,2,1),IF(H729="G-telp(Level 2)",VLOOKUP(VALUE(J729),관리용data!S:T,2,1),IF(H729="toeic speaking test",VLOOKUP(J729,관리용data!V:W,2,0),IF(H729="opic(영어)",VLOOKUP(J729,관리용data!Y:Z,2,0),0)))))),0)</f>
        <v>4</v>
      </c>
    </row>
    <row r="730" spans="1:17" ht="39.950000000000003" customHeight="1" x14ac:dyDescent="0.3">
      <c r="A730" s="4">
        <f t="shared" si="22"/>
        <v>729</v>
      </c>
      <c r="B730" s="4" t="s">
        <v>8545</v>
      </c>
      <c r="C730" s="4" t="s">
        <v>8546</v>
      </c>
      <c r="D730" s="4" t="s">
        <v>265</v>
      </c>
      <c r="E730" s="4" t="s">
        <v>266</v>
      </c>
      <c r="F730" s="4">
        <f t="shared" si="23"/>
        <v>1</v>
      </c>
      <c r="G730" s="4" t="s">
        <v>362</v>
      </c>
      <c r="H730" s="4" t="str">
        <f>VLOOKUP(G730,관리용data!F:G,2,0)</f>
        <v>Toeic Speaking test</v>
      </c>
      <c r="I730" s="4" t="s">
        <v>363</v>
      </c>
      <c r="J730" s="4" t="s">
        <v>363</v>
      </c>
      <c r="K730" s="4" t="s">
        <v>8551</v>
      </c>
      <c r="L730" s="34">
        <v>45795</v>
      </c>
      <c r="M730" s="4" t="s">
        <v>8552</v>
      </c>
      <c r="O730" s="4">
        <v>1</v>
      </c>
      <c r="P730" s="4"/>
      <c r="Q730" s="4">
        <f>IF(O730=1,IF(H730="TOEIC",VLOOKUP(VALUE(J730),관리용data!J:K,2,1),IF(H730="TOEFL(IBT)",VLOOKUP(VALUE(J730),관리용data!M:N,2,1),IF(H730="NEW TEPS",VLOOKUP(VALUE(J730),관리용data!P:Q,2,1),IF(H730="G-telp(Level 2)",VLOOKUP(VALUE(J730),관리용data!S:T,2,1),IF(H730="toeic speaking test",VLOOKUP(J730,관리용data!V:W,2,0),IF(H730="opic(영어)",VLOOKUP(J730,관리용data!Y:Z,2,0),0)))))),0)</f>
        <v>6</v>
      </c>
    </row>
    <row r="731" spans="1:17" ht="39.950000000000003" customHeight="1" x14ac:dyDescent="0.3">
      <c r="A731" s="4">
        <f t="shared" si="22"/>
        <v>730</v>
      </c>
      <c r="B731" s="4" t="s">
        <v>8579</v>
      </c>
      <c r="C731" s="4" t="s">
        <v>8580</v>
      </c>
      <c r="D731" s="4" t="s">
        <v>265</v>
      </c>
      <c r="E731" s="4" t="s">
        <v>266</v>
      </c>
      <c r="F731" s="4">
        <f t="shared" si="23"/>
        <v>1</v>
      </c>
      <c r="G731" s="4" t="s">
        <v>537</v>
      </c>
      <c r="H731" s="4" t="str">
        <f>VLOOKUP(G731,관리용data!F:G,2,0)</f>
        <v>TOEIC</v>
      </c>
      <c r="I731" s="4" t="s">
        <v>2023</v>
      </c>
      <c r="J731" s="4" t="s">
        <v>2023</v>
      </c>
      <c r="K731" s="4" t="s">
        <v>3292</v>
      </c>
      <c r="L731" s="34">
        <v>45851</v>
      </c>
      <c r="M731" s="4" t="s">
        <v>8585</v>
      </c>
      <c r="O731" s="4">
        <v>1</v>
      </c>
      <c r="P731" s="4"/>
      <c r="Q731" s="4">
        <f>IF(O731=1,IF(H731="TOEIC",VLOOKUP(VALUE(J731),관리용data!J:K,2,1),IF(H731="TOEFL(IBT)",VLOOKUP(VALUE(J731),관리용data!M:N,2,1),IF(H731="NEW TEPS",VLOOKUP(VALUE(J731),관리용data!P:Q,2,1),IF(H731="G-telp(Level 2)",VLOOKUP(VALUE(J731),관리용data!S:T,2,1),IF(H731="toeic speaking test",VLOOKUP(J731,관리용data!V:W,2,0),IF(H731="opic(영어)",VLOOKUP(J731,관리용data!Y:Z,2,0),0)))))),0)</f>
        <v>4</v>
      </c>
    </row>
    <row r="732" spans="1:17" ht="39.950000000000003" customHeight="1" x14ac:dyDescent="0.3">
      <c r="A732" s="4">
        <f t="shared" si="22"/>
        <v>731</v>
      </c>
      <c r="B732" s="4" t="s">
        <v>8596</v>
      </c>
      <c r="C732" s="4" t="s">
        <v>8597</v>
      </c>
      <c r="D732" s="4" t="s">
        <v>265</v>
      </c>
      <c r="E732" s="4" t="s">
        <v>266</v>
      </c>
      <c r="F732" s="4">
        <f t="shared" si="23"/>
        <v>1</v>
      </c>
      <c r="G732" s="4" t="s">
        <v>286</v>
      </c>
      <c r="H732" s="4" t="str">
        <f>VLOOKUP(G732,관리용data!F:G,2,0)</f>
        <v>Toeic Speaking test</v>
      </c>
      <c r="I732" s="4" t="s">
        <v>3583</v>
      </c>
      <c r="J732" s="4" t="s">
        <v>3583</v>
      </c>
      <c r="K732" s="4" t="s">
        <v>3379</v>
      </c>
      <c r="L732" s="34">
        <v>44878</v>
      </c>
      <c r="M732" s="4" t="s">
        <v>8602</v>
      </c>
      <c r="O732" s="4">
        <v>1</v>
      </c>
      <c r="P732" s="4"/>
      <c r="Q732" s="4">
        <f>IF(O732=1,IF(H732="TOEIC",VLOOKUP(VALUE(J732),관리용data!J:K,2,1),IF(H732="TOEFL(IBT)",VLOOKUP(VALUE(J732),관리용data!M:N,2,1),IF(H732="NEW TEPS",VLOOKUP(VALUE(J732),관리용data!P:Q,2,1),IF(H732="G-telp(Level 2)",VLOOKUP(VALUE(J732),관리용data!S:T,2,1),IF(H732="toeic speaking test",VLOOKUP(J732,관리용data!V:W,2,0),IF(H732="opic(영어)",VLOOKUP(J732,관리용data!Y:Z,2,0),0)))))),0)</f>
        <v>6</v>
      </c>
    </row>
    <row r="733" spans="1:17" ht="39.950000000000003" customHeight="1" x14ac:dyDescent="0.3">
      <c r="A733" s="4">
        <f t="shared" si="22"/>
        <v>732</v>
      </c>
      <c r="B733" s="4" t="s">
        <v>8614</v>
      </c>
      <c r="C733" s="4" t="s">
        <v>8615</v>
      </c>
      <c r="D733" s="4" t="s">
        <v>265</v>
      </c>
      <c r="E733" s="4" t="s">
        <v>266</v>
      </c>
      <c r="F733" s="4">
        <f t="shared" si="23"/>
        <v>1</v>
      </c>
      <c r="G733" s="4" t="s">
        <v>11697</v>
      </c>
      <c r="H733" s="4" t="str">
        <f>VLOOKUP(G733,관리용data!F:G,2,0)</f>
        <v>기재 어학 없음</v>
      </c>
      <c r="I733" s="4" t="s">
        <v>277</v>
      </c>
      <c r="J733" s="4" t="s">
        <v>277</v>
      </c>
      <c r="K733" s="4" t="s">
        <v>277</v>
      </c>
      <c r="L733" s="4" t="s">
        <v>277</v>
      </c>
      <c r="M733" s="4" t="s">
        <v>277</v>
      </c>
      <c r="N733" s="5"/>
      <c r="O733" s="4">
        <v>0</v>
      </c>
      <c r="P733" s="4"/>
      <c r="Q733" s="4">
        <f>IF(O733=1,IF(H733="TOEIC",VLOOKUP(VALUE(J733),관리용data!J:K,2,1),IF(H733="TOEFL(IBT)",VLOOKUP(VALUE(J733),관리용data!M:N,2,1),IF(H733="NEW TEPS",VLOOKUP(VALUE(J733),관리용data!P:Q,2,1),IF(H733="G-telp(Level 2)",VLOOKUP(VALUE(J733),관리용data!S:T,2,1),IF(H733="toeic speaking test",VLOOKUP(J733,관리용data!V:W,2,0),IF(H733="opic(영어)",VLOOKUP(J733,관리용data!Y:Z,2,0),0)))))),0)</f>
        <v>0</v>
      </c>
    </row>
    <row r="734" spans="1:17" ht="39.950000000000003" customHeight="1" x14ac:dyDescent="0.3">
      <c r="A734" s="4">
        <f t="shared" si="22"/>
        <v>733</v>
      </c>
      <c r="B734" s="4" t="s">
        <v>8643</v>
      </c>
      <c r="C734" s="4" t="s">
        <v>8644</v>
      </c>
      <c r="D734" s="4" t="s">
        <v>265</v>
      </c>
      <c r="E734" s="4" t="s">
        <v>266</v>
      </c>
      <c r="F734" s="4">
        <f t="shared" si="23"/>
        <v>1</v>
      </c>
      <c r="G734" s="4" t="s">
        <v>11697</v>
      </c>
      <c r="H734" s="4" t="str">
        <f>VLOOKUP(G734,관리용data!F:G,2,0)</f>
        <v>기재 어학 없음</v>
      </c>
      <c r="I734" s="4" t="s">
        <v>277</v>
      </c>
      <c r="J734" s="4" t="s">
        <v>277</v>
      </c>
      <c r="K734" s="4" t="s">
        <v>277</v>
      </c>
      <c r="L734" s="4" t="s">
        <v>277</v>
      </c>
      <c r="M734" s="4" t="s">
        <v>277</v>
      </c>
      <c r="N734" s="5"/>
      <c r="O734" s="4">
        <v>0</v>
      </c>
      <c r="P734" s="4"/>
      <c r="Q734" s="4">
        <f>IF(O734=1,IF(H734="TOEIC",VLOOKUP(VALUE(J734),관리용data!J:K,2,1),IF(H734="TOEFL(IBT)",VLOOKUP(VALUE(J734),관리용data!M:N,2,1),IF(H734="NEW TEPS",VLOOKUP(VALUE(J734),관리용data!P:Q,2,1),IF(H734="G-telp(Level 2)",VLOOKUP(VALUE(J734),관리용data!S:T,2,1),IF(H734="toeic speaking test",VLOOKUP(J734,관리용data!V:W,2,0),IF(H734="opic(영어)",VLOOKUP(J734,관리용data!Y:Z,2,0),0)))))),0)</f>
        <v>0</v>
      </c>
    </row>
    <row r="735" spans="1:17" ht="39.950000000000003" customHeight="1" x14ac:dyDescent="0.3">
      <c r="A735" s="4">
        <f t="shared" si="22"/>
        <v>734</v>
      </c>
      <c r="B735" s="4" t="s">
        <v>8650</v>
      </c>
      <c r="C735" s="4" t="s">
        <v>8651</v>
      </c>
      <c r="D735" s="4" t="s">
        <v>265</v>
      </c>
      <c r="E735" s="4" t="s">
        <v>266</v>
      </c>
      <c r="F735" s="4">
        <f t="shared" si="23"/>
        <v>1</v>
      </c>
      <c r="G735" s="4" t="s">
        <v>537</v>
      </c>
      <c r="H735" s="4" t="str">
        <f>VLOOKUP(G735,관리용data!F:G,2,0)</f>
        <v>TOEIC</v>
      </c>
      <c r="I735" s="4" t="s">
        <v>2010</v>
      </c>
      <c r="J735" s="4" t="s">
        <v>2010</v>
      </c>
      <c r="K735" s="4" t="s">
        <v>8656</v>
      </c>
      <c r="L735" s="34">
        <v>45326</v>
      </c>
      <c r="M735" s="4" t="s">
        <v>8657</v>
      </c>
      <c r="O735" s="4">
        <v>1</v>
      </c>
      <c r="P735" s="4"/>
      <c r="Q735" s="4">
        <f>IF(O735=1,IF(H735="TOEIC",VLOOKUP(VALUE(J735),관리용data!J:K,2,1),IF(H735="TOEFL(IBT)",VLOOKUP(VALUE(J735),관리용data!M:N,2,1),IF(H735="NEW TEPS",VLOOKUP(VALUE(J735),관리용data!P:Q,2,1),IF(H735="G-telp(Level 2)",VLOOKUP(VALUE(J735),관리용data!S:T,2,1),IF(H735="toeic speaking test",VLOOKUP(J735,관리용data!V:W,2,0),IF(H735="opic(영어)",VLOOKUP(J735,관리용data!Y:Z,2,0),0)))))),0)</f>
        <v>10</v>
      </c>
    </row>
    <row r="736" spans="1:17" ht="39.950000000000003" customHeight="1" x14ac:dyDescent="0.3">
      <c r="A736" s="4">
        <f t="shared" si="22"/>
        <v>735</v>
      </c>
      <c r="B736" s="4" t="s">
        <v>8682</v>
      </c>
      <c r="C736" s="4" t="s">
        <v>8683</v>
      </c>
      <c r="D736" s="4" t="s">
        <v>265</v>
      </c>
      <c r="E736" s="4" t="s">
        <v>266</v>
      </c>
      <c r="F736" s="4">
        <f t="shared" si="23"/>
        <v>1</v>
      </c>
      <c r="G736" s="4" t="s">
        <v>797</v>
      </c>
      <c r="H736" s="4" t="str">
        <f>VLOOKUP(G736,관리용data!F:G,2,0)</f>
        <v>TOEIC</v>
      </c>
      <c r="I736" s="4" t="s">
        <v>4137</v>
      </c>
      <c r="J736" s="4" t="s">
        <v>4137</v>
      </c>
      <c r="K736" s="4" t="s">
        <v>6565</v>
      </c>
      <c r="L736" s="34">
        <v>44647</v>
      </c>
      <c r="M736" s="4" t="s">
        <v>8688</v>
      </c>
      <c r="O736" s="4">
        <v>1</v>
      </c>
      <c r="P736" s="4"/>
      <c r="Q736" s="4">
        <f>IF(O736=1,IF(H736="TOEIC",VLOOKUP(VALUE(J736),관리용data!J:K,2,1),IF(H736="TOEFL(IBT)",VLOOKUP(VALUE(J736),관리용data!M:N,2,1),IF(H736="NEW TEPS",VLOOKUP(VALUE(J736),관리용data!P:Q,2,1),IF(H736="G-telp(Level 2)",VLOOKUP(VALUE(J736),관리용data!S:T,2,1),IF(H736="toeic speaking test",VLOOKUP(J736,관리용data!V:W,2,0),IF(H736="opic(영어)",VLOOKUP(J736,관리용data!Y:Z,2,0),0)))))),0)</f>
        <v>8</v>
      </c>
    </row>
    <row r="737" spans="1:17" ht="39.950000000000003" customHeight="1" x14ac:dyDescent="0.3">
      <c r="A737" s="4">
        <f t="shared" si="22"/>
        <v>736</v>
      </c>
      <c r="B737" s="4" t="s">
        <v>8692</v>
      </c>
      <c r="C737" s="4" t="s">
        <v>8693</v>
      </c>
      <c r="D737" s="4" t="s">
        <v>265</v>
      </c>
      <c r="E737" s="4" t="s">
        <v>266</v>
      </c>
      <c r="F737" s="4">
        <f t="shared" si="23"/>
        <v>1</v>
      </c>
      <c r="G737" s="4" t="s">
        <v>362</v>
      </c>
      <c r="H737" s="4" t="str">
        <f>VLOOKUP(G737,관리용data!F:G,2,0)</f>
        <v>Toeic Speaking test</v>
      </c>
      <c r="I737" s="4" t="s">
        <v>777</v>
      </c>
      <c r="J737" s="4" t="s">
        <v>777</v>
      </c>
      <c r="K737" s="4" t="s">
        <v>8699</v>
      </c>
      <c r="L737" s="34">
        <v>45612</v>
      </c>
      <c r="M737" s="4" t="s">
        <v>8700</v>
      </c>
      <c r="O737" s="4">
        <v>1</v>
      </c>
      <c r="P737" s="4"/>
      <c r="Q737" s="4">
        <f>IF(O737=1,IF(H737="TOEIC",VLOOKUP(VALUE(J737),관리용data!J:K,2,1),IF(H737="TOEFL(IBT)",VLOOKUP(VALUE(J737),관리용data!M:N,2,1),IF(H737="NEW TEPS",VLOOKUP(VALUE(J737),관리용data!P:Q,2,1),IF(H737="G-telp(Level 2)",VLOOKUP(VALUE(J737),관리용data!S:T,2,1),IF(H737="toeic speaking test",VLOOKUP(J737,관리용data!V:W,2,0),IF(H737="opic(영어)",VLOOKUP(J737,관리용data!Y:Z,2,0),0)))))),0)</f>
        <v>2</v>
      </c>
    </row>
    <row r="738" spans="1:17" ht="39.950000000000003" customHeight="1" x14ac:dyDescent="0.3">
      <c r="A738" s="4">
        <f t="shared" si="22"/>
        <v>737</v>
      </c>
      <c r="B738" s="4" t="s">
        <v>8706</v>
      </c>
      <c r="C738" s="4" t="s">
        <v>7639</v>
      </c>
      <c r="D738" s="4" t="s">
        <v>265</v>
      </c>
      <c r="E738" s="4" t="s">
        <v>266</v>
      </c>
      <c r="F738" s="4">
        <f t="shared" si="23"/>
        <v>1</v>
      </c>
      <c r="G738" s="4" t="s">
        <v>797</v>
      </c>
      <c r="H738" s="4" t="str">
        <f>VLOOKUP(G738,관리용data!F:G,2,0)</f>
        <v>TOEIC</v>
      </c>
      <c r="I738" s="4" t="s">
        <v>798</v>
      </c>
      <c r="J738" s="4" t="s">
        <v>798</v>
      </c>
      <c r="K738" s="4" t="s">
        <v>1684</v>
      </c>
      <c r="L738" s="34">
        <v>44940</v>
      </c>
      <c r="M738" s="4" t="s">
        <v>8710</v>
      </c>
      <c r="O738" s="4">
        <v>1</v>
      </c>
      <c r="P738" s="4"/>
      <c r="Q738" s="4">
        <f>IF(O738=1,IF(H738="TOEIC",VLOOKUP(VALUE(J738),관리용data!J:K,2,1),IF(H738="TOEFL(IBT)",VLOOKUP(VALUE(J738),관리용data!M:N,2,1),IF(H738="NEW TEPS",VLOOKUP(VALUE(J738),관리용data!P:Q,2,1),IF(H738="G-telp(Level 2)",VLOOKUP(VALUE(J738),관리용data!S:T,2,1),IF(H738="toeic speaking test",VLOOKUP(J738,관리용data!V:W,2,0),IF(H738="opic(영어)",VLOOKUP(J738,관리용data!Y:Z,2,0),0)))))),0)</f>
        <v>8</v>
      </c>
    </row>
    <row r="739" spans="1:17" ht="39.950000000000003" customHeight="1" x14ac:dyDescent="0.3">
      <c r="A739" s="4">
        <f t="shared" si="22"/>
        <v>738</v>
      </c>
      <c r="B739" s="4" t="s">
        <v>8750</v>
      </c>
      <c r="C739" s="4" t="s">
        <v>8751</v>
      </c>
      <c r="D739" s="4" t="s">
        <v>265</v>
      </c>
      <c r="E739" s="4" t="s">
        <v>266</v>
      </c>
      <c r="F739" s="4">
        <f t="shared" si="23"/>
        <v>1</v>
      </c>
      <c r="G739" s="4" t="s">
        <v>797</v>
      </c>
      <c r="H739" s="4" t="str">
        <f>VLOOKUP(G739,관리용data!F:G,2,0)</f>
        <v>TOEIC</v>
      </c>
      <c r="I739" s="4" t="s">
        <v>8756</v>
      </c>
      <c r="J739" s="4" t="s">
        <v>8756</v>
      </c>
      <c r="K739" s="4" t="s">
        <v>2628</v>
      </c>
      <c r="L739" s="34">
        <v>44906</v>
      </c>
      <c r="M739" s="4" t="s">
        <v>8757</v>
      </c>
      <c r="O739" s="4">
        <v>1</v>
      </c>
      <c r="P739" s="4"/>
      <c r="Q739" s="4">
        <f>IF(O739=1,IF(H739="TOEIC",VLOOKUP(VALUE(J739),관리용data!J:K,2,1),IF(H739="TOEFL(IBT)",VLOOKUP(VALUE(J739),관리용data!M:N,2,1),IF(H739="NEW TEPS",VLOOKUP(VALUE(J739),관리용data!P:Q,2,1),IF(H739="G-telp(Level 2)",VLOOKUP(VALUE(J739),관리용data!S:T,2,1),IF(H739="toeic speaking test",VLOOKUP(J739,관리용data!V:W,2,0),IF(H739="opic(영어)",VLOOKUP(J739,관리용data!Y:Z,2,0),0)))))),0)</f>
        <v>6</v>
      </c>
    </row>
    <row r="740" spans="1:17" ht="39.950000000000003" customHeight="1" x14ac:dyDescent="0.3">
      <c r="A740" s="4">
        <f t="shared" si="22"/>
        <v>739</v>
      </c>
      <c r="B740" s="4" t="s">
        <v>8760</v>
      </c>
      <c r="C740" s="4" t="s">
        <v>8761</v>
      </c>
      <c r="D740" s="4" t="s">
        <v>265</v>
      </c>
      <c r="E740" s="4" t="s">
        <v>266</v>
      </c>
      <c r="F740" s="4">
        <f t="shared" si="23"/>
        <v>1</v>
      </c>
      <c r="G740" s="4" t="s">
        <v>537</v>
      </c>
      <c r="H740" s="4" t="str">
        <f>VLOOKUP(G740,관리용data!F:G,2,0)</f>
        <v>TOEIC</v>
      </c>
      <c r="I740" s="4" t="s">
        <v>4052</v>
      </c>
      <c r="J740" s="4" t="s">
        <v>4052</v>
      </c>
      <c r="K740" s="4" t="s">
        <v>759</v>
      </c>
      <c r="L740" s="34">
        <v>45620</v>
      </c>
      <c r="M740" s="4" t="s">
        <v>8766</v>
      </c>
      <c r="O740" s="4">
        <v>1</v>
      </c>
      <c r="P740" s="4"/>
      <c r="Q740" s="4">
        <f>IF(O740=1,IF(H740="TOEIC",VLOOKUP(VALUE(J740),관리용data!J:K,2,1),IF(H740="TOEFL(IBT)",VLOOKUP(VALUE(J740),관리용data!M:N,2,1),IF(H740="NEW TEPS",VLOOKUP(VALUE(J740),관리용data!P:Q,2,1),IF(H740="G-telp(Level 2)",VLOOKUP(VALUE(J740),관리용data!S:T,2,1),IF(H740="toeic speaking test",VLOOKUP(J740,관리용data!V:W,2,0),IF(H740="opic(영어)",VLOOKUP(J740,관리용data!Y:Z,2,0),0)))))),0)</f>
        <v>10</v>
      </c>
    </row>
    <row r="741" spans="1:17" ht="39.950000000000003" customHeight="1" x14ac:dyDescent="0.3">
      <c r="A741" s="4">
        <f t="shared" si="22"/>
        <v>740</v>
      </c>
      <c r="B741" s="4" t="s">
        <v>8769</v>
      </c>
      <c r="C741" s="4" t="s">
        <v>8770</v>
      </c>
      <c r="D741" s="4" t="s">
        <v>265</v>
      </c>
      <c r="E741" s="4" t="s">
        <v>266</v>
      </c>
      <c r="F741" s="4">
        <f t="shared" si="23"/>
        <v>1</v>
      </c>
      <c r="G741" s="4" t="s">
        <v>362</v>
      </c>
      <c r="H741" s="4" t="str">
        <f>VLOOKUP(G741,관리용data!F:G,2,0)</f>
        <v>Toeic Speaking test</v>
      </c>
      <c r="I741" s="4" t="s">
        <v>363</v>
      </c>
      <c r="J741" s="4" t="s">
        <v>363</v>
      </c>
      <c r="K741" s="4" t="s">
        <v>1031</v>
      </c>
      <c r="L741" s="34">
        <v>45438</v>
      </c>
      <c r="M741" s="4" t="s">
        <v>8775</v>
      </c>
      <c r="O741" s="4">
        <v>1</v>
      </c>
      <c r="P741" s="4"/>
      <c r="Q741" s="4">
        <f>IF(O741=1,IF(H741="TOEIC",VLOOKUP(VALUE(J741),관리용data!J:K,2,1),IF(H741="TOEFL(IBT)",VLOOKUP(VALUE(J741),관리용data!M:N,2,1),IF(H741="NEW TEPS",VLOOKUP(VALUE(J741),관리용data!P:Q,2,1),IF(H741="G-telp(Level 2)",VLOOKUP(VALUE(J741),관리용data!S:T,2,1),IF(H741="toeic speaking test",VLOOKUP(J741,관리용data!V:W,2,0),IF(H741="opic(영어)",VLOOKUP(J741,관리용data!Y:Z,2,0),0)))))),0)</f>
        <v>6</v>
      </c>
    </row>
    <row r="742" spans="1:17" ht="39.950000000000003" customHeight="1" x14ac:dyDescent="0.3">
      <c r="A742" s="4">
        <f t="shared" si="22"/>
        <v>741</v>
      </c>
      <c r="B742" s="4" t="s">
        <v>8778</v>
      </c>
      <c r="C742" s="4" t="s">
        <v>8779</v>
      </c>
      <c r="D742" s="4" t="s">
        <v>265</v>
      </c>
      <c r="E742" s="4" t="s">
        <v>266</v>
      </c>
      <c r="F742" s="4">
        <f t="shared" si="23"/>
        <v>1</v>
      </c>
      <c r="G742" s="4" t="s">
        <v>797</v>
      </c>
      <c r="H742" s="4" t="str">
        <f>VLOOKUP(G742,관리용data!F:G,2,0)</f>
        <v>TOEIC</v>
      </c>
      <c r="I742" s="4" t="s">
        <v>2449</v>
      </c>
      <c r="J742" s="4" t="s">
        <v>2449</v>
      </c>
      <c r="K742" s="4" t="s">
        <v>8784</v>
      </c>
      <c r="L742" s="34">
        <v>43954</v>
      </c>
      <c r="M742" s="4" t="s">
        <v>8785</v>
      </c>
      <c r="O742" s="4">
        <v>1</v>
      </c>
      <c r="P742" s="4"/>
      <c r="Q742" s="4">
        <f>IF(O742=1,IF(H742="TOEIC",VLOOKUP(VALUE(J742),관리용data!J:K,2,1),IF(H742="TOEFL(IBT)",VLOOKUP(VALUE(J742),관리용data!M:N,2,1),IF(H742="NEW TEPS",VLOOKUP(VALUE(J742),관리용data!P:Q,2,1),IF(H742="G-telp(Level 2)",VLOOKUP(VALUE(J742),관리용data!S:T,2,1),IF(H742="toeic speaking test",VLOOKUP(J742,관리용data!V:W,2,0),IF(H742="opic(영어)",VLOOKUP(J742,관리용data!Y:Z,2,0),0)))))),0)</f>
        <v>10</v>
      </c>
    </row>
    <row r="743" spans="1:17" ht="39.950000000000003" customHeight="1" x14ac:dyDescent="0.3">
      <c r="A743" s="4">
        <f t="shared" si="22"/>
        <v>742</v>
      </c>
      <c r="B743" s="4" t="s">
        <v>8789</v>
      </c>
      <c r="C743" s="4" t="s">
        <v>8790</v>
      </c>
      <c r="D743" s="4" t="s">
        <v>265</v>
      </c>
      <c r="E743" s="4" t="s">
        <v>266</v>
      </c>
      <c r="F743" s="4">
        <f t="shared" si="23"/>
        <v>1</v>
      </c>
      <c r="G743" s="4" t="s">
        <v>362</v>
      </c>
      <c r="H743" s="4" t="str">
        <f>VLOOKUP(G743,관리용data!F:G,2,0)</f>
        <v>Toeic Speaking test</v>
      </c>
      <c r="I743" s="4" t="s">
        <v>455</v>
      </c>
      <c r="J743" s="4" t="s">
        <v>455</v>
      </c>
      <c r="K743" s="4" t="s">
        <v>986</v>
      </c>
      <c r="L743" s="34">
        <v>45732</v>
      </c>
      <c r="M743" s="4" t="s">
        <v>8802</v>
      </c>
      <c r="O743" s="4">
        <v>1</v>
      </c>
      <c r="P743" s="4"/>
      <c r="Q743" s="4">
        <f>IF(O743=1,IF(H743="TOEIC",VLOOKUP(VALUE(J743),관리용data!J:K,2,1),IF(H743="TOEFL(IBT)",VLOOKUP(VALUE(J743),관리용data!M:N,2,1),IF(H743="NEW TEPS",VLOOKUP(VALUE(J743),관리용data!P:Q,2,1),IF(H743="G-telp(Level 2)",VLOOKUP(VALUE(J743),관리용data!S:T,2,1),IF(H743="toeic speaking test",VLOOKUP(J743,관리용data!V:W,2,0),IF(H743="opic(영어)",VLOOKUP(J743,관리용data!Y:Z,2,0),0)))))),0)</f>
        <v>6</v>
      </c>
    </row>
    <row r="744" spans="1:17" ht="39.950000000000003" customHeight="1" x14ac:dyDescent="0.3">
      <c r="A744" s="4">
        <f t="shared" si="22"/>
        <v>743</v>
      </c>
      <c r="B744" s="4" t="s">
        <v>8816</v>
      </c>
      <c r="C744" s="4" t="s">
        <v>2042</v>
      </c>
      <c r="D744" s="4" t="s">
        <v>265</v>
      </c>
      <c r="E744" s="4" t="s">
        <v>266</v>
      </c>
      <c r="F744" s="4">
        <f t="shared" si="23"/>
        <v>1</v>
      </c>
      <c r="G744" s="4" t="s">
        <v>797</v>
      </c>
      <c r="H744" s="4" t="str">
        <f>VLOOKUP(G744,관리용data!F:G,2,0)</f>
        <v>TOEIC</v>
      </c>
      <c r="I744" s="4" t="s">
        <v>758</v>
      </c>
      <c r="J744" s="4" t="s">
        <v>758</v>
      </c>
      <c r="K744" s="4" t="s">
        <v>799</v>
      </c>
      <c r="L744" s="34">
        <v>44535</v>
      </c>
      <c r="M744" s="4" t="s">
        <v>8822</v>
      </c>
      <c r="O744" s="4">
        <v>1</v>
      </c>
      <c r="P744" s="4"/>
      <c r="Q744" s="4">
        <f>IF(O744=1,IF(H744="TOEIC",VLOOKUP(VALUE(J744),관리용data!J:K,2,1),IF(H744="TOEFL(IBT)",VLOOKUP(VALUE(J744),관리용data!M:N,2,1),IF(H744="NEW TEPS",VLOOKUP(VALUE(J744),관리용data!P:Q,2,1),IF(H744="G-telp(Level 2)",VLOOKUP(VALUE(J744),관리용data!S:T,2,1),IF(H744="toeic speaking test",VLOOKUP(J744,관리용data!V:W,2,0),IF(H744="opic(영어)",VLOOKUP(J744,관리용data!Y:Z,2,0),0)))))),0)</f>
        <v>10</v>
      </c>
    </row>
    <row r="745" spans="1:17" ht="39.950000000000003" customHeight="1" x14ac:dyDescent="0.3">
      <c r="A745" s="4">
        <f t="shared" si="22"/>
        <v>744</v>
      </c>
      <c r="B745" s="4" t="s">
        <v>8826</v>
      </c>
      <c r="C745" s="4" t="s">
        <v>8827</v>
      </c>
      <c r="D745" s="4" t="s">
        <v>265</v>
      </c>
      <c r="E745" s="4" t="s">
        <v>266</v>
      </c>
      <c r="F745" s="4">
        <f t="shared" si="23"/>
        <v>1</v>
      </c>
      <c r="G745" s="4" t="s">
        <v>11697</v>
      </c>
      <c r="H745" s="4" t="str">
        <f>VLOOKUP(G745,관리용data!F:G,2,0)</f>
        <v>기재 어학 없음</v>
      </c>
      <c r="I745" s="4" t="s">
        <v>277</v>
      </c>
      <c r="J745" s="4" t="s">
        <v>277</v>
      </c>
      <c r="K745" s="4" t="s">
        <v>277</v>
      </c>
      <c r="L745" s="4" t="s">
        <v>277</v>
      </c>
      <c r="M745" s="4" t="s">
        <v>277</v>
      </c>
      <c r="N745" s="5"/>
      <c r="O745" s="4">
        <v>0</v>
      </c>
      <c r="P745" s="4"/>
      <c r="Q745" s="4">
        <f>IF(O745=1,IF(H745="TOEIC",VLOOKUP(VALUE(J745),관리용data!J:K,2,1),IF(H745="TOEFL(IBT)",VLOOKUP(VALUE(J745),관리용data!M:N,2,1),IF(H745="NEW TEPS",VLOOKUP(VALUE(J745),관리용data!P:Q,2,1),IF(H745="G-telp(Level 2)",VLOOKUP(VALUE(J745),관리용data!S:T,2,1),IF(H745="toeic speaking test",VLOOKUP(J745,관리용data!V:W,2,0),IF(H745="opic(영어)",VLOOKUP(J745,관리용data!Y:Z,2,0),0)))))),0)</f>
        <v>0</v>
      </c>
    </row>
    <row r="746" spans="1:17" ht="39.950000000000003" customHeight="1" x14ac:dyDescent="0.3">
      <c r="A746" s="4">
        <f t="shared" si="22"/>
        <v>745</v>
      </c>
      <c r="B746" s="4" t="s">
        <v>8841</v>
      </c>
      <c r="C746" s="4" t="s">
        <v>7158</v>
      </c>
      <c r="D746" s="4" t="s">
        <v>265</v>
      </c>
      <c r="E746" s="4" t="s">
        <v>266</v>
      </c>
      <c r="F746" s="4">
        <f t="shared" si="23"/>
        <v>1</v>
      </c>
      <c r="G746" s="4" t="s">
        <v>11697</v>
      </c>
      <c r="H746" s="4" t="str">
        <f>VLOOKUP(G746,관리용data!F:G,2,0)</f>
        <v>기재 어학 없음</v>
      </c>
      <c r="I746" s="4" t="s">
        <v>277</v>
      </c>
      <c r="J746" s="4" t="s">
        <v>277</v>
      </c>
      <c r="K746" s="4" t="s">
        <v>277</v>
      </c>
      <c r="L746" s="4" t="s">
        <v>277</v>
      </c>
      <c r="M746" s="4" t="s">
        <v>277</v>
      </c>
      <c r="N746" s="5"/>
      <c r="O746" s="4">
        <v>0</v>
      </c>
      <c r="P746" s="4"/>
      <c r="Q746" s="4">
        <f>IF(O746=1,IF(H746="TOEIC",VLOOKUP(VALUE(J746),관리용data!J:K,2,1),IF(H746="TOEFL(IBT)",VLOOKUP(VALUE(J746),관리용data!M:N,2,1),IF(H746="NEW TEPS",VLOOKUP(VALUE(J746),관리용data!P:Q,2,1),IF(H746="G-telp(Level 2)",VLOOKUP(VALUE(J746),관리용data!S:T,2,1),IF(H746="toeic speaking test",VLOOKUP(J746,관리용data!V:W,2,0),IF(H746="opic(영어)",VLOOKUP(J746,관리용data!Y:Z,2,0),0)))))),0)</f>
        <v>0</v>
      </c>
    </row>
    <row r="747" spans="1:17" ht="39.950000000000003" customHeight="1" x14ac:dyDescent="0.3">
      <c r="A747" s="4">
        <f t="shared" si="22"/>
        <v>746</v>
      </c>
      <c r="B747" s="4" t="s">
        <v>8874</v>
      </c>
      <c r="C747" s="4" t="s">
        <v>8875</v>
      </c>
      <c r="D747" s="4" t="s">
        <v>265</v>
      </c>
      <c r="E747" s="4" t="s">
        <v>266</v>
      </c>
      <c r="F747" s="4">
        <f t="shared" si="23"/>
        <v>1</v>
      </c>
      <c r="G747" s="4" t="s">
        <v>362</v>
      </c>
      <c r="H747" s="4" t="str">
        <f>VLOOKUP(G747,관리용data!F:G,2,0)</f>
        <v>Toeic Speaking test</v>
      </c>
      <c r="I747" s="4" t="s">
        <v>455</v>
      </c>
      <c r="J747" s="4" t="s">
        <v>455</v>
      </c>
      <c r="K747" s="4" t="s">
        <v>2154</v>
      </c>
      <c r="L747" s="34">
        <v>45724</v>
      </c>
      <c r="M747" s="4" t="s">
        <v>8894</v>
      </c>
      <c r="O747" s="4">
        <v>1</v>
      </c>
      <c r="P747" s="4"/>
      <c r="Q747" s="4">
        <f>IF(O747=1,IF(H747="TOEIC",VLOOKUP(VALUE(J747),관리용data!J:K,2,1),IF(H747="TOEFL(IBT)",VLOOKUP(VALUE(J747),관리용data!M:N,2,1),IF(H747="NEW TEPS",VLOOKUP(VALUE(J747),관리용data!P:Q,2,1),IF(H747="G-telp(Level 2)",VLOOKUP(VALUE(J747),관리용data!S:T,2,1),IF(H747="toeic speaking test",VLOOKUP(J747,관리용data!V:W,2,0),IF(H747="opic(영어)",VLOOKUP(J747,관리용data!Y:Z,2,0),0)))))),0)</f>
        <v>6</v>
      </c>
    </row>
    <row r="748" spans="1:17" ht="39.950000000000003" customHeight="1" x14ac:dyDescent="0.3">
      <c r="A748" s="4">
        <f t="shared" si="22"/>
        <v>747</v>
      </c>
      <c r="B748" s="4" t="s">
        <v>8896</v>
      </c>
      <c r="C748" s="4" t="s">
        <v>8897</v>
      </c>
      <c r="D748" s="4" t="s">
        <v>265</v>
      </c>
      <c r="E748" s="4" t="s">
        <v>266</v>
      </c>
      <c r="F748" s="4">
        <f t="shared" si="23"/>
        <v>1</v>
      </c>
      <c r="G748" s="4" t="s">
        <v>537</v>
      </c>
      <c r="H748" s="4" t="str">
        <f>VLOOKUP(G748,관리용data!F:G,2,0)</f>
        <v>TOEIC</v>
      </c>
      <c r="I748" s="4" t="s">
        <v>8902</v>
      </c>
      <c r="J748" s="4" t="s">
        <v>8902</v>
      </c>
      <c r="K748" s="4" t="s">
        <v>8289</v>
      </c>
      <c r="L748" s="34">
        <v>45788</v>
      </c>
      <c r="M748" s="4" t="s">
        <v>8903</v>
      </c>
      <c r="O748" s="4">
        <v>1</v>
      </c>
      <c r="P748" s="4"/>
      <c r="Q748" s="4">
        <f>IF(O748=1,IF(H748="TOEIC",VLOOKUP(VALUE(J748),관리용data!J:K,2,1),IF(H748="TOEFL(IBT)",VLOOKUP(VALUE(J748),관리용data!M:N,2,1),IF(H748="NEW TEPS",VLOOKUP(VALUE(J748),관리용data!P:Q,2,1),IF(H748="G-telp(Level 2)",VLOOKUP(VALUE(J748),관리용data!S:T,2,1),IF(H748="toeic speaking test",VLOOKUP(J748,관리용data!V:W,2,0),IF(H748="opic(영어)",VLOOKUP(J748,관리용data!Y:Z,2,0),0)))))),0)</f>
        <v>0</v>
      </c>
    </row>
    <row r="749" spans="1:17" ht="39.950000000000003" customHeight="1" x14ac:dyDescent="0.3">
      <c r="A749" s="4">
        <f t="shared" si="22"/>
        <v>748</v>
      </c>
      <c r="B749" s="4" t="s">
        <v>8929</v>
      </c>
      <c r="C749" s="4" t="s">
        <v>8930</v>
      </c>
      <c r="D749" s="4" t="s">
        <v>265</v>
      </c>
      <c r="E749" s="4" t="s">
        <v>266</v>
      </c>
      <c r="F749" s="4">
        <f t="shared" si="23"/>
        <v>1</v>
      </c>
      <c r="G749" s="4" t="s">
        <v>11697</v>
      </c>
      <c r="H749" s="4" t="str">
        <f>VLOOKUP(G749,관리용data!F:G,2,0)</f>
        <v>기재 어학 없음</v>
      </c>
      <c r="I749" s="4" t="s">
        <v>277</v>
      </c>
      <c r="J749" s="4" t="s">
        <v>277</v>
      </c>
      <c r="K749" s="4" t="s">
        <v>277</v>
      </c>
      <c r="L749" s="4" t="s">
        <v>277</v>
      </c>
      <c r="M749" s="4" t="s">
        <v>277</v>
      </c>
      <c r="N749" s="5"/>
      <c r="O749" s="4">
        <v>0</v>
      </c>
      <c r="P749" s="4"/>
      <c r="Q749" s="4">
        <f>IF(O749=1,IF(H749="TOEIC",VLOOKUP(VALUE(J749),관리용data!J:K,2,1),IF(H749="TOEFL(IBT)",VLOOKUP(VALUE(J749),관리용data!M:N,2,1),IF(H749="NEW TEPS",VLOOKUP(VALUE(J749),관리용data!P:Q,2,1),IF(H749="G-telp(Level 2)",VLOOKUP(VALUE(J749),관리용data!S:T,2,1),IF(H749="toeic speaking test",VLOOKUP(J749,관리용data!V:W,2,0),IF(H749="opic(영어)",VLOOKUP(J749,관리용data!Y:Z,2,0),0)))))),0)</f>
        <v>0</v>
      </c>
    </row>
    <row r="750" spans="1:17" ht="39.950000000000003" customHeight="1" x14ac:dyDescent="0.3">
      <c r="A750" s="4">
        <f t="shared" si="22"/>
        <v>749</v>
      </c>
      <c r="B750" s="4" t="s">
        <v>8983</v>
      </c>
      <c r="C750" s="4" t="s">
        <v>8984</v>
      </c>
      <c r="D750" s="4" t="s">
        <v>265</v>
      </c>
      <c r="E750" s="4" t="s">
        <v>266</v>
      </c>
      <c r="F750" s="4">
        <f t="shared" si="23"/>
        <v>1</v>
      </c>
      <c r="G750" s="4" t="s">
        <v>362</v>
      </c>
      <c r="H750" s="4" t="str">
        <f>VLOOKUP(G750,관리용data!F:G,2,0)</f>
        <v>Toeic Speaking test</v>
      </c>
      <c r="I750" s="4" t="s">
        <v>455</v>
      </c>
      <c r="J750" s="4" t="s">
        <v>455</v>
      </c>
      <c r="K750" s="4" t="s">
        <v>8990</v>
      </c>
      <c r="L750" s="34">
        <v>45662</v>
      </c>
      <c r="M750" s="4" t="s">
        <v>8991</v>
      </c>
      <c r="O750" s="4">
        <v>1</v>
      </c>
      <c r="P750" s="4"/>
      <c r="Q750" s="4">
        <f>IF(O750=1,IF(H750="TOEIC",VLOOKUP(VALUE(J750),관리용data!J:K,2,1),IF(H750="TOEFL(IBT)",VLOOKUP(VALUE(J750),관리용data!M:N,2,1),IF(H750="NEW TEPS",VLOOKUP(VALUE(J750),관리용data!P:Q,2,1),IF(H750="G-telp(Level 2)",VLOOKUP(VALUE(J750),관리용data!S:T,2,1),IF(H750="toeic speaking test",VLOOKUP(J750,관리용data!V:W,2,0),IF(H750="opic(영어)",VLOOKUP(J750,관리용data!Y:Z,2,0),0)))))),0)</f>
        <v>6</v>
      </c>
    </row>
    <row r="751" spans="1:17" ht="39.950000000000003" customHeight="1" x14ac:dyDescent="0.3">
      <c r="A751" s="4">
        <f t="shared" si="22"/>
        <v>750</v>
      </c>
      <c r="B751" s="4" t="s">
        <v>9005</v>
      </c>
      <c r="C751" s="4" t="s">
        <v>9006</v>
      </c>
      <c r="D751" s="4" t="s">
        <v>265</v>
      </c>
      <c r="E751" s="4" t="s">
        <v>266</v>
      </c>
      <c r="F751" s="4">
        <f t="shared" si="23"/>
        <v>1</v>
      </c>
      <c r="G751" s="4" t="s">
        <v>496</v>
      </c>
      <c r="H751" s="4" t="str">
        <f>VLOOKUP(G751,관리용data!F:G,2,0)</f>
        <v>OPIc(영어)</v>
      </c>
      <c r="I751" s="4" t="s">
        <v>1497</v>
      </c>
      <c r="J751" s="4" t="s">
        <v>1497</v>
      </c>
      <c r="K751" s="4" t="s">
        <v>2169</v>
      </c>
      <c r="L751" s="34">
        <v>45277</v>
      </c>
      <c r="M751" s="4" t="s">
        <v>9024</v>
      </c>
      <c r="O751" s="4">
        <v>1</v>
      </c>
      <c r="P751" s="4"/>
      <c r="Q751" s="4">
        <f>IF(O751=1,IF(H751="TOEIC",VLOOKUP(VALUE(J751),관리용data!J:K,2,1),IF(H751="TOEFL(IBT)",VLOOKUP(VALUE(J751),관리용data!M:N,2,1),IF(H751="NEW TEPS",VLOOKUP(VALUE(J751),관리용data!P:Q,2,1),IF(H751="G-telp(Level 2)",VLOOKUP(VALUE(J751),관리용data!S:T,2,1),IF(H751="toeic speaking test",VLOOKUP(J751,관리용data!V:W,2,0),IF(H751="opic(영어)",VLOOKUP(J751,관리용data!Y:Z,2,0),0)))))),0)</f>
        <v>6</v>
      </c>
    </row>
    <row r="752" spans="1:17" ht="39.950000000000003" customHeight="1" x14ac:dyDescent="0.3">
      <c r="A752" s="4">
        <f t="shared" si="22"/>
        <v>751</v>
      </c>
      <c r="B752" s="4" t="s">
        <v>9052</v>
      </c>
      <c r="C752" s="4" t="s">
        <v>9053</v>
      </c>
      <c r="D752" s="4" t="s">
        <v>265</v>
      </c>
      <c r="E752" s="4" t="s">
        <v>266</v>
      </c>
      <c r="F752" s="4">
        <f t="shared" si="23"/>
        <v>1</v>
      </c>
      <c r="G752" s="4" t="s">
        <v>496</v>
      </c>
      <c r="H752" s="4" t="str">
        <f>VLOOKUP(G752,관리용data!F:G,2,0)</f>
        <v>OPIc(영어)</v>
      </c>
      <c r="I752" s="4" t="s">
        <v>455</v>
      </c>
      <c r="J752" s="4" t="s">
        <v>455</v>
      </c>
      <c r="K752" s="4" t="s">
        <v>627</v>
      </c>
      <c r="L752" s="34">
        <v>45716</v>
      </c>
      <c r="M752" s="4" t="s">
        <v>9058</v>
      </c>
      <c r="O752" s="4">
        <v>1</v>
      </c>
      <c r="P752" s="4"/>
      <c r="Q752" s="4">
        <f>IF(O752=1,IF(H752="TOEIC",VLOOKUP(VALUE(J752),관리용data!J:K,2,1),IF(H752="TOEFL(IBT)",VLOOKUP(VALUE(J752),관리용data!M:N,2,1),IF(H752="NEW TEPS",VLOOKUP(VALUE(J752),관리용data!P:Q,2,1),IF(H752="G-telp(Level 2)",VLOOKUP(VALUE(J752),관리용data!S:T,2,1),IF(H752="toeic speaking test",VLOOKUP(J752,관리용data!V:W,2,0),IF(H752="opic(영어)",VLOOKUP(J752,관리용data!Y:Z,2,0),0)))))),0)</f>
        <v>10</v>
      </c>
    </row>
    <row r="753" spans="1:17" ht="39.950000000000003" customHeight="1" x14ac:dyDescent="0.3">
      <c r="A753" s="4">
        <f t="shared" si="22"/>
        <v>752</v>
      </c>
      <c r="B753" s="4" t="s">
        <v>9093</v>
      </c>
      <c r="C753" s="4" t="s">
        <v>9094</v>
      </c>
      <c r="D753" s="4" t="s">
        <v>265</v>
      </c>
      <c r="E753" s="4" t="s">
        <v>266</v>
      </c>
      <c r="F753" s="4">
        <f t="shared" si="23"/>
        <v>1</v>
      </c>
      <c r="G753" s="4" t="s">
        <v>362</v>
      </c>
      <c r="H753" s="4" t="str">
        <f>VLOOKUP(G753,관리용data!F:G,2,0)</f>
        <v>Toeic Speaking test</v>
      </c>
      <c r="I753" s="4" t="s">
        <v>455</v>
      </c>
      <c r="J753" s="4" t="s">
        <v>455</v>
      </c>
      <c r="K753" s="4" t="s">
        <v>9099</v>
      </c>
      <c r="L753" s="34">
        <v>45521</v>
      </c>
      <c r="M753" s="4" t="s">
        <v>9100</v>
      </c>
      <c r="O753" s="4">
        <v>1</v>
      </c>
      <c r="P753" s="4"/>
      <c r="Q753" s="4">
        <f>IF(O753=1,IF(H753="TOEIC",VLOOKUP(VALUE(J753),관리용data!J:K,2,1),IF(H753="TOEFL(IBT)",VLOOKUP(VALUE(J753),관리용data!M:N,2,1),IF(H753="NEW TEPS",VLOOKUP(VALUE(J753),관리용data!P:Q,2,1),IF(H753="G-telp(Level 2)",VLOOKUP(VALUE(J753),관리용data!S:T,2,1),IF(H753="toeic speaking test",VLOOKUP(J753,관리용data!V:W,2,0),IF(H753="opic(영어)",VLOOKUP(J753,관리용data!Y:Z,2,0),0)))))),0)</f>
        <v>6</v>
      </c>
    </row>
    <row r="754" spans="1:17" ht="39.950000000000003" customHeight="1" x14ac:dyDescent="0.3">
      <c r="A754" s="4">
        <f t="shared" si="22"/>
        <v>753</v>
      </c>
      <c r="B754" s="4" t="s">
        <v>9120</v>
      </c>
      <c r="C754" s="4" t="s">
        <v>9121</v>
      </c>
      <c r="D754" s="4" t="s">
        <v>265</v>
      </c>
      <c r="E754" s="4" t="s">
        <v>266</v>
      </c>
      <c r="F754" s="4">
        <f t="shared" si="23"/>
        <v>1</v>
      </c>
      <c r="G754" s="4" t="s">
        <v>797</v>
      </c>
      <c r="H754" s="4" t="str">
        <f>VLOOKUP(G754,관리용data!F:G,2,0)</f>
        <v>TOEIC</v>
      </c>
      <c r="I754" s="4" t="s">
        <v>2596</v>
      </c>
      <c r="J754" s="4" t="s">
        <v>2596</v>
      </c>
      <c r="K754" s="4" t="s">
        <v>9126</v>
      </c>
      <c r="L754" s="34">
        <v>44283</v>
      </c>
      <c r="M754" s="4" t="s">
        <v>9127</v>
      </c>
      <c r="O754" s="4">
        <v>1</v>
      </c>
      <c r="P754" s="4"/>
      <c r="Q754" s="4">
        <f>IF(O754=1,IF(H754="TOEIC",VLOOKUP(VALUE(J754),관리용data!J:K,2,1),IF(H754="TOEFL(IBT)",VLOOKUP(VALUE(J754),관리용data!M:N,2,1),IF(H754="NEW TEPS",VLOOKUP(VALUE(J754),관리용data!P:Q,2,1),IF(H754="G-telp(Level 2)",VLOOKUP(VALUE(J754),관리용data!S:T,2,1),IF(H754="toeic speaking test",VLOOKUP(J754,관리용data!V:W,2,0),IF(H754="opic(영어)",VLOOKUP(J754,관리용data!Y:Z,2,0),0)))))),0)</f>
        <v>8</v>
      </c>
    </row>
    <row r="755" spans="1:17" ht="39.950000000000003" customHeight="1" x14ac:dyDescent="0.3">
      <c r="A755" s="4">
        <f t="shared" si="22"/>
        <v>754</v>
      </c>
      <c r="B755" s="4" t="s">
        <v>9132</v>
      </c>
      <c r="C755" s="4" t="s">
        <v>9133</v>
      </c>
      <c r="D755" s="4" t="s">
        <v>265</v>
      </c>
      <c r="E755" s="4" t="s">
        <v>266</v>
      </c>
      <c r="F755" s="4">
        <f t="shared" si="23"/>
        <v>1</v>
      </c>
      <c r="G755" s="4" t="s">
        <v>797</v>
      </c>
      <c r="H755" s="4" t="str">
        <f>VLOOKUP(G755,관리용data!F:G,2,0)</f>
        <v>TOEIC</v>
      </c>
      <c r="I755" s="4" t="s">
        <v>2010</v>
      </c>
      <c r="J755" s="4" t="s">
        <v>2010</v>
      </c>
      <c r="K755" s="4" t="s">
        <v>5892</v>
      </c>
      <c r="L755" s="34">
        <v>44808</v>
      </c>
      <c r="M755" s="4" t="s">
        <v>9146</v>
      </c>
      <c r="O755" s="4">
        <v>1</v>
      </c>
      <c r="P755" s="4"/>
      <c r="Q755" s="4">
        <f>IF(O755=1,IF(H755="TOEIC",VLOOKUP(VALUE(J755),관리용data!J:K,2,1),IF(H755="TOEFL(IBT)",VLOOKUP(VALUE(J755),관리용data!M:N,2,1),IF(H755="NEW TEPS",VLOOKUP(VALUE(J755),관리용data!P:Q,2,1),IF(H755="G-telp(Level 2)",VLOOKUP(VALUE(J755),관리용data!S:T,2,1),IF(H755="toeic speaking test",VLOOKUP(J755,관리용data!V:W,2,0),IF(H755="opic(영어)",VLOOKUP(J755,관리용data!Y:Z,2,0),0)))))),0)</f>
        <v>10</v>
      </c>
    </row>
    <row r="756" spans="1:17" ht="39.950000000000003" customHeight="1" x14ac:dyDescent="0.3">
      <c r="A756" s="4">
        <f t="shared" si="22"/>
        <v>755</v>
      </c>
      <c r="B756" s="4" t="s">
        <v>9206</v>
      </c>
      <c r="C756" s="4" t="s">
        <v>9207</v>
      </c>
      <c r="D756" s="4" t="s">
        <v>265</v>
      </c>
      <c r="E756" s="4" t="s">
        <v>266</v>
      </c>
      <c r="F756" s="4">
        <f t="shared" si="23"/>
        <v>1</v>
      </c>
      <c r="G756" s="4" t="s">
        <v>362</v>
      </c>
      <c r="H756" s="4" t="str">
        <f>VLOOKUP(G756,관리용data!F:G,2,0)</f>
        <v>Toeic Speaking test</v>
      </c>
      <c r="I756" s="4" t="s">
        <v>455</v>
      </c>
      <c r="J756" s="4" t="s">
        <v>455</v>
      </c>
      <c r="K756" s="4" t="s">
        <v>752</v>
      </c>
      <c r="L756" s="34">
        <v>45864</v>
      </c>
      <c r="M756" s="4" t="s">
        <v>9212</v>
      </c>
      <c r="O756" s="4">
        <v>1</v>
      </c>
      <c r="P756" s="4"/>
      <c r="Q756" s="4">
        <f>IF(O756=1,IF(H756="TOEIC",VLOOKUP(VALUE(J756),관리용data!J:K,2,1),IF(H756="TOEFL(IBT)",VLOOKUP(VALUE(J756),관리용data!M:N,2,1),IF(H756="NEW TEPS",VLOOKUP(VALUE(J756),관리용data!P:Q,2,1),IF(H756="G-telp(Level 2)",VLOOKUP(VALUE(J756),관리용data!S:T,2,1),IF(H756="toeic speaking test",VLOOKUP(J756,관리용data!V:W,2,0),IF(H756="opic(영어)",VLOOKUP(J756,관리용data!Y:Z,2,0),0)))))),0)</f>
        <v>6</v>
      </c>
    </row>
    <row r="757" spans="1:17" ht="39.950000000000003" customHeight="1" x14ac:dyDescent="0.3">
      <c r="A757" s="4">
        <f t="shared" si="22"/>
        <v>756</v>
      </c>
      <c r="B757" s="4" t="s">
        <v>9263</v>
      </c>
      <c r="C757" s="4" t="s">
        <v>9264</v>
      </c>
      <c r="D757" s="4" t="s">
        <v>265</v>
      </c>
      <c r="E757" s="4" t="s">
        <v>266</v>
      </c>
      <c r="F757" s="4">
        <f t="shared" si="23"/>
        <v>1</v>
      </c>
      <c r="G757" s="4" t="s">
        <v>11697</v>
      </c>
      <c r="H757" s="4" t="str">
        <f>VLOOKUP(G757,관리용data!F:G,2,0)</f>
        <v>기재 어학 없음</v>
      </c>
      <c r="I757" s="4" t="s">
        <v>277</v>
      </c>
      <c r="J757" s="4" t="s">
        <v>277</v>
      </c>
      <c r="K757" s="4" t="s">
        <v>277</v>
      </c>
      <c r="L757" s="4" t="s">
        <v>277</v>
      </c>
      <c r="M757" s="4" t="s">
        <v>277</v>
      </c>
      <c r="N757" s="5"/>
      <c r="O757" s="4">
        <v>0</v>
      </c>
      <c r="P757" s="4"/>
      <c r="Q757" s="4">
        <f>IF(O757=1,IF(H757="TOEIC",VLOOKUP(VALUE(J757),관리용data!J:K,2,1),IF(H757="TOEFL(IBT)",VLOOKUP(VALUE(J757),관리용data!M:N,2,1),IF(H757="NEW TEPS",VLOOKUP(VALUE(J757),관리용data!P:Q,2,1),IF(H757="G-telp(Level 2)",VLOOKUP(VALUE(J757),관리용data!S:T,2,1),IF(H757="toeic speaking test",VLOOKUP(J757,관리용data!V:W,2,0),IF(H757="opic(영어)",VLOOKUP(J757,관리용data!Y:Z,2,0),0)))))),0)</f>
        <v>0</v>
      </c>
    </row>
    <row r="758" spans="1:17" ht="39.950000000000003" customHeight="1" x14ac:dyDescent="0.3">
      <c r="A758" s="4">
        <f t="shared" si="22"/>
        <v>757</v>
      </c>
      <c r="B758" s="4" t="s">
        <v>9277</v>
      </c>
      <c r="C758" s="4" t="s">
        <v>9278</v>
      </c>
      <c r="D758" s="4" t="s">
        <v>265</v>
      </c>
      <c r="E758" s="4" t="s">
        <v>266</v>
      </c>
      <c r="F758" s="4">
        <f t="shared" si="23"/>
        <v>1</v>
      </c>
      <c r="G758" s="4" t="s">
        <v>11697</v>
      </c>
      <c r="H758" s="4" t="str">
        <f>VLOOKUP(G758,관리용data!F:G,2,0)</f>
        <v>기재 어학 없음</v>
      </c>
      <c r="I758" s="4" t="s">
        <v>277</v>
      </c>
      <c r="J758" s="4" t="s">
        <v>277</v>
      </c>
      <c r="K758" s="4" t="s">
        <v>277</v>
      </c>
      <c r="L758" s="4" t="s">
        <v>277</v>
      </c>
      <c r="M758" s="4" t="s">
        <v>277</v>
      </c>
      <c r="N758" s="5"/>
      <c r="O758" s="4">
        <v>0</v>
      </c>
      <c r="P758" s="4"/>
      <c r="Q758" s="4">
        <f>IF(O758=1,IF(H758="TOEIC",VLOOKUP(VALUE(J758),관리용data!J:K,2,1),IF(H758="TOEFL(IBT)",VLOOKUP(VALUE(J758),관리용data!M:N,2,1),IF(H758="NEW TEPS",VLOOKUP(VALUE(J758),관리용data!P:Q,2,1),IF(H758="G-telp(Level 2)",VLOOKUP(VALUE(J758),관리용data!S:T,2,1),IF(H758="toeic speaking test",VLOOKUP(J758,관리용data!V:W,2,0),IF(H758="opic(영어)",VLOOKUP(J758,관리용data!Y:Z,2,0),0)))))),0)</f>
        <v>0</v>
      </c>
    </row>
    <row r="759" spans="1:17" ht="39.950000000000003" customHeight="1" x14ac:dyDescent="0.3">
      <c r="A759" s="4">
        <f t="shared" si="22"/>
        <v>758</v>
      </c>
      <c r="B759" s="4" t="s">
        <v>9314</v>
      </c>
      <c r="C759" s="4" t="s">
        <v>9315</v>
      </c>
      <c r="D759" s="4" t="s">
        <v>265</v>
      </c>
      <c r="E759" s="4" t="s">
        <v>266</v>
      </c>
      <c r="F759" s="4">
        <f t="shared" si="23"/>
        <v>1</v>
      </c>
      <c r="G759" s="4" t="s">
        <v>362</v>
      </c>
      <c r="H759" s="4" t="str">
        <f>VLOOKUP(G759,관리용data!F:G,2,0)</f>
        <v>Toeic Speaking test</v>
      </c>
      <c r="I759" s="4" t="s">
        <v>455</v>
      </c>
      <c r="J759" s="4" t="s">
        <v>455</v>
      </c>
      <c r="K759" s="4" t="s">
        <v>8574</v>
      </c>
      <c r="L759" s="34">
        <v>45668</v>
      </c>
      <c r="M759" s="4" t="s">
        <v>9320</v>
      </c>
      <c r="O759" s="4">
        <v>1</v>
      </c>
      <c r="P759" s="4"/>
      <c r="Q759" s="4">
        <f>IF(O759=1,IF(H759="TOEIC",VLOOKUP(VALUE(J759),관리용data!J:K,2,1),IF(H759="TOEFL(IBT)",VLOOKUP(VALUE(J759),관리용data!M:N,2,1),IF(H759="NEW TEPS",VLOOKUP(VALUE(J759),관리용data!P:Q,2,1),IF(H759="G-telp(Level 2)",VLOOKUP(VALUE(J759),관리용data!S:T,2,1),IF(H759="toeic speaking test",VLOOKUP(J759,관리용data!V:W,2,0),IF(H759="opic(영어)",VLOOKUP(J759,관리용data!Y:Z,2,0),0)))))),0)</f>
        <v>6</v>
      </c>
    </row>
    <row r="760" spans="1:17" ht="39.950000000000003" customHeight="1" x14ac:dyDescent="0.3">
      <c r="A760" s="4">
        <f t="shared" si="22"/>
        <v>759</v>
      </c>
      <c r="B760" s="4" t="s">
        <v>9350</v>
      </c>
      <c r="C760" s="4" t="s">
        <v>9351</v>
      </c>
      <c r="D760" s="4" t="s">
        <v>265</v>
      </c>
      <c r="E760" s="4" t="s">
        <v>266</v>
      </c>
      <c r="F760" s="4">
        <f t="shared" si="23"/>
        <v>1</v>
      </c>
      <c r="G760" s="4" t="s">
        <v>11697</v>
      </c>
      <c r="H760" s="4" t="str">
        <f>VLOOKUP(G760,관리용data!F:G,2,0)</f>
        <v>기재 어학 없음</v>
      </c>
      <c r="I760" s="4" t="s">
        <v>277</v>
      </c>
      <c r="J760" s="4" t="s">
        <v>277</v>
      </c>
      <c r="K760" s="4" t="s">
        <v>277</v>
      </c>
      <c r="L760" s="4" t="s">
        <v>277</v>
      </c>
      <c r="M760" s="4" t="s">
        <v>277</v>
      </c>
      <c r="N760" s="5"/>
      <c r="O760" s="4">
        <v>0</v>
      </c>
      <c r="P760" s="4"/>
      <c r="Q760" s="4">
        <f>IF(O760=1,IF(H760="TOEIC",VLOOKUP(VALUE(J760),관리용data!J:K,2,1),IF(H760="TOEFL(IBT)",VLOOKUP(VALUE(J760),관리용data!M:N,2,1),IF(H760="NEW TEPS",VLOOKUP(VALUE(J760),관리용data!P:Q,2,1),IF(H760="G-telp(Level 2)",VLOOKUP(VALUE(J760),관리용data!S:T,2,1),IF(H760="toeic speaking test",VLOOKUP(J760,관리용data!V:W,2,0),IF(H760="opic(영어)",VLOOKUP(J760,관리용data!Y:Z,2,0),0)))))),0)</f>
        <v>0</v>
      </c>
    </row>
    <row r="761" spans="1:17" ht="39.950000000000003" customHeight="1" x14ac:dyDescent="0.3">
      <c r="A761" s="4">
        <f t="shared" si="22"/>
        <v>760</v>
      </c>
      <c r="B761" s="4" t="s">
        <v>9392</v>
      </c>
      <c r="C761" s="4" t="s">
        <v>9393</v>
      </c>
      <c r="D761" s="4" t="s">
        <v>265</v>
      </c>
      <c r="E761" s="4" t="s">
        <v>266</v>
      </c>
      <c r="F761" s="4">
        <f t="shared" si="23"/>
        <v>1</v>
      </c>
      <c r="G761" s="4" t="s">
        <v>11697</v>
      </c>
      <c r="H761" s="4" t="str">
        <f>VLOOKUP(G761,관리용data!F:G,2,0)</f>
        <v>기재 어학 없음</v>
      </c>
      <c r="I761" s="4" t="s">
        <v>277</v>
      </c>
      <c r="J761" s="4" t="s">
        <v>277</v>
      </c>
      <c r="K761" s="4" t="s">
        <v>277</v>
      </c>
      <c r="L761" s="4" t="s">
        <v>277</v>
      </c>
      <c r="M761" s="4" t="s">
        <v>277</v>
      </c>
      <c r="N761" s="5"/>
      <c r="O761" s="4">
        <v>0</v>
      </c>
      <c r="P761" s="4"/>
      <c r="Q761" s="4">
        <f>IF(O761=1,IF(H761="TOEIC",VLOOKUP(VALUE(J761),관리용data!J:K,2,1),IF(H761="TOEFL(IBT)",VLOOKUP(VALUE(J761),관리용data!M:N,2,1),IF(H761="NEW TEPS",VLOOKUP(VALUE(J761),관리용data!P:Q,2,1),IF(H761="G-telp(Level 2)",VLOOKUP(VALUE(J761),관리용data!S:T,2,1),IF(H761="toeic speaking test",VLOOKUP(J761,관리용data!V:W,2,0),IF(H761="opic(영어)",VLOOKUP(J761,관리용data!Y:Z,2,0),0)))))),0)</f>
        <v>0</v>
      </c>
    </row>
    <row r="762" spans="1:17" ht="39.950000000000003" customHeight="1" x14ac:dyDescent="0.3">
      <c r="A762" s="4">
        <f t="shared" si="22"/>
        <v>761</v>
      </c>
      <c r="B762" s="4" t="s">
        <v>9411</v>
      </c>
      <c r="C762" s="4" t="s">
        <v>9412</v>
      </c>
      <c r="D762" s="4" t="s">
        <v>265</v>
      </c>
      <c r="E762" s="4" t="s">
        <v>266</v>
      </c>
      <c r="F762" s="4">
        <f t="shared" si="23"/>
        <v>1</v>
      </c>
      <c r="G762" s="4" t="s">
        <v>362</v>
      </c>
      <c r="H762" s="4" t="str">
        <f>VLOOKUP(G762,관리용data!F:G,2,0)</f>
        <v>Toeic Speaking test</v>
      </c>
      <c r="I762" s="4" t="s">
        <v>363</v>
      </c>
      <c r="J762" s="4" t="s">
        <v>363</v>
      </c>
      <c r="K762" s="4" t="s">
        <v>2767</v>
      </c>
      <c r="L762" s="34">
        <v>45738</v>
      </c>
      <c r="M762" s="4" t="s">
        <v>9415</v>
      </c>
      <c r="O762" s="4">
        <v>1</v>
      </c>
      <c r="P762" s="4"/>
      <c r="Q762" s="4">
        <f>IF(O762=1,IF(H762="TOEIC",VLOOKUP(VALUE(J762),관리용data!J:K,2,1),IF(H762="TOEFL(IBT)",VLOOKUP(VALUE(J762),관리용data!M:N,2,1),IF(H762="NEW TEPS",VLOOKUP(VALUE(J762),관리용data!P:Q,2,1),IF(H762="G-telp(Level 2)",VLOOKUP(VALUE(J762),관리용data!S:T,2,1),IF(H762="toeic speaking test",VLOOKUP(J762,관리용data!V:W,2,0),IF(H762="opic(영어)",VLOOKUP(J762,관리용data!Y:Z,2,0),0)))))),0)</f>
        <v>6</v>
      </c>
    </row>
    <row r="763" spans="1:17" ht="39.950000000000003" customHeight="1" x14ac:dyDescent="0.3">
      <c r="A763" s="4">
        <f t="shared" si="22"/>
        <v>762</v>
      </c>
      <c r="B763" s="4" t="s">
        <v>9418</v>
      </c>
      <c r="C763" s="4" t="s">
        <v>2793</v>
      </c>
      <c r="D763" s="4" t="s">
        <v>265</v>
      </c>
      <c r="E763" s="4" t="s">
        <v>266</v>
      </c>
      <c r="F763" s="4">
        <f t="shared" si="23"/>
        <v>1</v>
      </c>
      <c r="G763" s="4" t="s">
        <v>362</v>
      </c>
      <c r="H763" s="4" t="str">
        <f>VLOOKUP(G763,관리용data!F:G,2,0)</f>
        <v>Toeic Speaking test</v>
      </c>
      <c r="I763" s="4" t="s">
        <v>455</v>
      </c>
      <c r="J763" s="4" t="s">
        <v>455</v>
      </c>
      <c r="K763" s="4" t="s">
        <v>9422</v>
      </c>
      <c r="L763" s="34">
        <v>45696</v>
      </c>
      <c r="M763" s="4" t="s">
        <v>9423</v>
      </c>
      <c r="O763" s="4">
        <v>1</v>
      </c>
      <c r="P763" s="4"/>
      <c r="Q763" s="4">
        <f>IF(O763=1,IF(H763="TOEIC",VLOOKUP(VALUE(J763),관리용data!J:K,2,1),IF(H763="TOEFL(IBT)",VLOOKUP(VALUE(J763),관리용data!M:N,2,1),IF(H763="NEW TEPS",VLOOKUP(VALUE(J763),관리용data!P:Q,2,1),IF(H763="G-telp(Level 2)",VLOOKUP(VALUE(J763),관리용data!S:T,2,1),IF(H763="toeic speaking test",VLOOKUP(J763,관리용data!V:W,2,0),IF(H763="opic(영어)",VLOOKUP(J763,관리용data!Y:Z,2,0),0)))))),0)</f>
        <v>6</v>
      </c>
    </row>
    <row r="764" spans="1:17" ht="39.950000000000003" customHeight="1" x14ac:dyDescent="0.3">
      <c r="A764" s="4">
        <f t="shared" si="22"/>
        <v>763</v>
      </c>
      <c r="B764" s="4" t="s">
        <v>9427</v>
      </c>
      <c r="C764" s="4" t="s">
        <v>9428</v>
      </c>
      <c r="D764" s="4" t="s">
        <v>265</v>
      </c>
      <c r="E764" s="4" t="s">
        <v>266</v>
      </c>
      <c r="F764" s="4">
        <f t="shared" si="23"/>
        <v>1</v>
      </c>
      <c r="G764" s="4" t="s">
        <v>797</v>
      </c>
      <c r="H764" s="4" t="str">
        <f>VLOOKUP(G764,관리용data!F:G,2,0)</f>
        <v>TOEIC</v>
      </c>
      <c r="I764" s="4" t="s">
        <v>2627</v>
      </c>
      <c r="J764" s="4" t="s">
        <v>2627</v>
      </c>
      <c r="K764" s="4" t="s">
        <v>9445</v>
      </c>
      <c r="L764" s="34">
        <v>45088</v>
      </c>
      <c r="M764" s="4" t="s">
        <v>9446</v>
      </c>
      <c r="O764" s="4">
        <v>1</v>
      </c>
      <c r="P764" s="4"/>
      <c r="Q764" s="4">
        <f>IF(O764=1,IF(H764="TOEIC",VLOOKUP(VALUE(J764),관리용data!J:K,2,1),IF(H764="TOEFL(IBT)",VLOOKUP(VALUE(J764),관리용data!M:N,2,1),IF(H764="NEW TEPS",VLOOKUP(VALUE(J764),관리용data!P:Q,2,1),IF(H764="G-telp(Level 2)",VLOOKUP(VALUE(J764),관리용data!S:T,2,1),IF(H764="toeic speaking test",VLOOKUP(J764,관리용data!V:W,2,0),IF(H764="opic(영어)",VLOOKUP(J764,관리용data!Y:Z,2,0),0)))))),0)</f>
        <v>4</v>
      </c>
    </row>
    <row r="765" spans="1:17" ht="39.950000000000003" customHeight="1" x14ac:dyDescent="0.3">
      <c r="A765" s="4">
        <f t="shared" si="22"/>
        <v>764</v>
      </c>
      <c r="B765" s="4" t="s">
        <v>9529</v>
      </c>
      <c r="C765" s="4" t="s">
        <v>9530</v>
      </c>
      <c r="D765" s="4" t="s">
        <v>265</v>
      </c>
      <c r="E765" s="4" t="s">
        <v>266</v>
      </c>
      <c r="F765" s="4">
        <f t="shared" si="23"/>
        <v>1</v>
      </c>
      <c r="G765" s="4" t="s">
        <v>537</v>
      </c>
      <c r="H765" s="4" t="str">
        <f>VLOOKUP(G765,관리용data!F:G,2,0)</f>
        <v>TOEIC</v>
      </c>
      <c r="I765" s="4" t="s">
        <v>1599</v>
      </c>
      <c r="J765" s="4" t="s">
        <v>1599</v>
      </c>
      <c r="K765" s="4" t="s">
        <v>8814</v>
      </c>
      <c r="L765" s="34">
        <v>45367</v>
      </c>
      <c r="M765" s="4" t="s">
        <v>9535</v>
      </c>
      <c r="O765" s="4">
        <v>1</v>
      </c>
      <c r="P765" s="4"/>
      <c r="Q765" s="4">
        <f>IF(O765=1,IF(H765="TOEIC",VLOOKUP(VALUE(J765),관리용data!J:K,2,1),IF(H765="TOEFL(IBT)",VLOOKUP(VALUE(J765),관리용data!M:N,2,1),IF(H765="NEW TEPS",VLOOKUP(VALUE(J765),관리용data!P:Q,2,1),IF(H765="G-telp(Level 2)",VLOOKUP(VALUE(J765),관리용data!S:T,2,1),IF(H765="toeic speaking test",VLOOKUP(J765,관리용data!V:W,2,0),IF(H765="opic(영어)",VLOOKUP(J765,관리용data!Y:Z,2,0),0)))))),0)</f>
        <v>10</v>
      </c>
    </row>
    <row r="766" spans="1:17" ht="39.950000000000003" customHeight="1" x14ac:dyDescent="0.3">
      <c r="A766" s="4">
        <f t="shared" si="22"/>
        <v>765</v>
      </c>
      <c r="B766" s="4" t="s">
        <v>9547</v>
      </c>
      <c r="C766" s="4" t="s">
        <v>9548</v>
      </c>
      <c r="D766" s="4" t="s">
        <v>265</v>
      </c>
      <c r="E766" s="4" t="s">
        <v>266</v>
      </c>
      <c r="F766" s="4">
        <f t="shared" si="23"/>
        <v>1</v>
      </c>
      <c r="G766" s="4" t="s">
        <v>362</v>
      </c>
      <c r="H766" s="4" t="str">
        <f>VLOOKUP(G766,관리용data!F:G,2,0)</f>
        <v>Toeic Speaking test</v>
      </c>
      <c r="I766" s="4" t="s">
        <v>777</v>
      </c>
      <c r="J766" s="4" t="s">
        <v>777</v>
      </c>
      <c r="K766" s="4" t="s">
        <v>6694</v>
      </c>
      <c r="L766" s="34">
        <v>45627</v>
      </c>
      <c r="M766" s="4" t="s">
        <v>9553</v>
      </c>
      <c r="O766" s="4">
        <v>1</v>
      </c>
      <c r="P766" s="4"/>
      <c r="Q766" s="4">
        <f>IF(O766=1,IF(H766="TOEIC",VLOOKUP(VALUE(J766),관리용data!J:K,2,1),IF(H766="TOEFL(IBT)",VLOOKUP(VALUE(J766),관리용data!M:N,2,1),IF(H766="NEW TEPS",VLOOKUP(VALUE(J766),관리용data!P:Q,2,1),IF(H766="G-telp(Level 2)",VLOOKUP(VALUE(J766),관리용data!S:T,2,1),IF(H766="toeic speaking test",VLOOKUP(J766,관리용data!V:W,2,0),IF(H766="opic(영어)",VLOOKUP(J766,관리용data!Y:Z,2,0),0)))))),0)</f>
        <v>2</v>
      </c>
    </row>
    <row r="767" spans="1:17" ht="39.950000000000003" customHeight="1" x14ac:dyDescent="0.3">
      <c r="A767" s="4">
        <f t="shared" si="22"/>
        <v>766</v>
      </c>
      <c r="B767" s="4" t="s">
        <v>9595</v>
      </c>
      <c r="C767" s="4" t="s">
        <v>9596</v>
      </c>
      <c r="D767" s="4" t="s">
        <v>265</v>
      </c>
      <c r="E767" s="4" t="s">
        <v>266</v>
      </c>
      <c r="F767" s="4">
        <f t="shared" si="23"/>
        <v>1</v>
      </c>
      <c r="G767" s="4" t="s">
        <v>496</v>
      </c>
      <c r="H767" s="4" t="str">
        <f>VLOOKUP(G767,관리용data!F:G,2,0)</f>
        <v>OPIc(영어)</v>
      </c>
      <c r="I767" s="4" t="s">
        <v>455</v>
      </c>
      <c r="J767" s="4" t="s">
        <v>455</v>
      </c>
      <c r="K767" s="4" t="s">
        <v>8821</v>
      </c>
      <c r="L767" s="34">
        <v>45775</v>
      </c>
      <c r="M767" s="4" t="s">
        <v>9613</v>
      </c>
      <c r="O767" s="4">
        <v>1</v>
      </c>
      <c r="P767" s="4"/>
      <c r="Q767" s="4">
        <f>IF(O767=1,IF(H767="TOEIC",VLOOKUP(VALUE(J767),관리용data!J:K,2,1),IF(H767="TOEFL(IBT)",VLOOKUP(VALUE(J767),관리용data!M:N,2,1),IF(H767="NEW TEPS",VLOOKUP(VALUE(J767),관리용data!P:Q,2,1),IF(H767="G-telp(Level 2)",VLOOKUP(VALUE(J767),관리용data!S:T,2,1),IF(H767="toeic speaking test",VLOOKUP(J767,관리용data!V:W,2,0),IF(H767="opic(영어)",VLOOKUP(J767,관리용data!Y:Z,2,0),0)))))),0)</f>
        <v>10</v>
      </c>
    </row>
    <row r="768" spans="1:17" ht="39.950000000000003" customHeight="1" x14ac:dyDescent="0.3">
      <c r="A768" s="4">
        <f t="shared" si="22"/>
        <v>767</v>
      </c>
      <c r="B768" s="4" t="s">
        <v>9637</v>
      </c>
      <c r="C768" s="4" t="s">
        <v>9638</v>
      </c>
      <c r="D768" s="4" t="s">
        <v>265</v>
      </c>
      <c r="E768" s="4" t="s">
        <v>266</v>
      </c>
      <c r="F768" s="4">
        <f t="shared" si="23"/>
        <v>1</v>
      </c>
      <c r="G768" s="4" t="s">
        <v>362</v>
      </c>
      <c r="H768" s="4" t="str">
        <f>VLOOKUP(G768,관리용data!F:G,2,0)</f>
        <v>Toeic Speaking test</v>
      </c>
      <c r="I768" s="4" t="s">
        <v>455</v>
      </c>
      <c r="J768" s="4" t="s">
        <v>455</v>
      </c>
      <c r="K768" s="4" t="s">
        <v>3024</v>
      </c>
      <c r="L768" s="34">
        <v>45774</v>
      </c>
      <c r="M768" s="4" t="s">
        <v>9643</v>
      </c>
      <c r="O768" s="4">
        <v>1</v>
      </c>
      <c r="P768" s="4"/>
      <c r="Q768" s="4">
        <f>IF(O768=1,IF(H768="TOEIC",VLOOKUP(VALUE(J768),관리용data!J:K,2,1),IF(H768="TOEFL(IBT)",VLOOKUP(VALUE(J768),관리용data!M:N,2,1),IF(H768="NEW TEPS",VLOOKUP(VALUE(J768),관리용data!P:Q,2,1),IF(H768="G-telp(Level 2)",VLOOKUP(VALUE(J768),관리용data!S:T,2,1),IF(H768="toeic speaking test",VLOOKUP(J768,관리용data!V:W,2,0),IF(H768="opic(영어)",VLOOKUP(J768,관리용data!Y:Z,2,0),0)))))),0)</f>
        <v>6</v>
      </c>
    </row>
    <row r="769" spans="1:17" ht="39.950000000000003" customHeight="1" x14ac:dyDescent="0.3">
      <c r="A769" s="4">
        <f t="shared" si="22"/>
        <v>768</v>
      </c>
      <c r="B769" s="4" t="s">
        <v>9654</v>
      </c>
      <c r="C769" s="4" t="s">
        <v>9655</v>
      </c>
      <c r="D769" s="4" t="s">
        <v>265</v>
      </c>
      <c r="E769" s="4" t="s">
        <v>266</v>
      </c>
      <c r="F769" s="4">
        <f t="shared" si="23"/>
        <v>1</v>
      </c>
      <c r="G769" s="4" t="s">
        <v>11697</v>
      </c>
      <c r="H769" s="4" t="str">
        <f>VLOOKUP(G769,관리용data!F:G,2,0)</f>
        <v>기재 어학 없음</v>
      </c>
      <c r="I769" s="4" t="s">
        <v>277</v>
      </c>
      <c r="J769" s="4" t="s">
        <v>277</v>
      </c>
      <c r="K769" s="4" t="s">
        <v>277</v>
      </c>
      <c r="L769" s="4" t="s">
        <v>277</v>
      </c>
      <c r="M769" s="4" t="s">
        <v>277</v>
      </c>
      <c r="N769" s="5"/>
      <c r="O769" s="4">
        <v>0</v>
      </c>
      <c r="P769" s="4"/>
      <c r="Q769" s="4">
        <f>IF(O769=1,IF(H769="TOEIC",VLOOKUP(VALUE(J769),관리용data!J:K,2,1),IF(H769="TOEFL(IBT)",VLOOKUP(VALUE(J769),관리용data!M:N,2,1),IF(H769="NEW TEPS",VLOOKUP(VALUE(J769),관리용data!P:Q,2,1),IF(H769="G-telp(Level 2)",VLOOKUP(VALUE(J769),관리용data!S:T,2,1),IF(H769="toeic speaking test",VLOOKUP(J769,관리용data!V:W,2,0),IF(H769="opic(영어)",VLOOKUP(J769,관리용data!Y:Z,2,0),0)))))),0)</f>
        <v>0</v>
      </c>
    </row>
    <row r="770" spans="1:17" ht="39.950000000000003" customHeight="1" x14ac:dyDescent="0.3">
      <c r="A770" s="4">
        <f t="shared" si="22"/>
        <v>769</v>
      </c>
      <c r="B770" s="4" t="s">
        <v>9686</v>
      </c>
      <c r="C770" s="4" t="s">
        <v>9687</v>
      </c>
      <c r="D770" s="4" t="s">
        <v>265</v>
      </c>
      <c r="E770" s="4" t="s">
        <v>266</v>
      </c>
      <c r="F770" s="4">
        <f t="shared" si="23"/>
        <v>1</v>
      </c>
      <c r="G770" s="4" t="s">
        <v>11697</v>
      </c>
      <c r="H770" s="4" t="str">
        <f>VLOOKUP(G770,관리용data!F:G,2,0)</f>
        <v>기재 어학 없음</v>
      </c>
      <c r="I770" s="4" t="s">
        <v>277</v>
      </c>
      <c r="J770" s="4" t="s">
        <v>277</v>
      </c>
      <c r="K770" s="4" t="s">
        <v>277</v>
      </c>
      <c r="L770" s="4" t="s">
        <v>277</v>
      </c>
      <c r="M770" s="4" t="s">
        <v>277</v>
      </c>
      <c r="N770" s="5"/>
      <c r="O770" s="4">
        <v>0</v>
      </c>
      <c r="P770" s="4"/>
      <c r="Q770" s="4">
        <f>IF(O770=1,IF(H770="TOEIC",VLOOKUP(VALUE(J770),관리용data!J:K,2,1),IF(H770="TOEFL(IBT)",VLOOKUP(VALUE(J770),관리용data!M:N,2,1),IF(H770="NEW TEPS",VLOOKUP(VALUE(J770),관리용data!P:Q,2,1),IF(H770="G-telp(Level 2)",VLOOKUP(VALUE(J770),관리용data!S:T,2,1),IF(H770="toeic speaking test",VLOOKUP(J770,관리용data!V:W,2,0),IF(H770="opic(영어)",VLOOKUP(J770,관리용data!Y:Z,2,0),0)))))),0)</f>
        <v>0</v>
      </c>
    </row>
    <row r="771" spans="1:17" ht="39.950000000000003" customHeight="1" x14ac:dyDescent="0.3">
      <c r="A771" s="4">
        <f t="shared" ref="A771:A834" si="24">IF(B771=B770,A770,SUM(A770,1))</f>
        <v>770</v>
      </c>
      <c r="B771" s="4" t="s">
        <v>9722</v>
      </c>
      <c r="C771" s="4" t="s">
        <v>9723</v>
      </c>
      <c r="D771" s="4" t="s">
        <v>265</v>
      </c>
      <c r="E771" s="4" t="s">
        <v>266</v>
      </c>
      <c r="F771" s="4">
        <f t="shared" ref="F771:F834" si="25">IF(B771=B770,SUM(F770,1),1)</f>
        <v>1</v>
      </c>
      <c r="G771" s="4" t="s">
        <v>11697</v>
      </c>
      <c r="H771" s="4" t="str">
        <f>VLOOKUP(G771,관리용data!F:G,2,0)</f>
        <v>기재 어학 없음</v>
      </c>
      <c r="I771" s="4" t="s">
        <v>277</v>
      </c>
      <c r="J771" s="4" t="s">
        <v>277</v>
      </c>
      <c r="K771" s="4" t="s">
        <v>277</v>
      </c>
      <c r="L771" s="4" t="s">
        <v>277</v>
      </c>
      <c r="M771" s="4" t="s">
        <v>277</v>
      </c>
      <c r="N771" s="5"/>
      <c r="O771" s="4">
        <v>0</v>
      </c>
      <c r="P771" s="4"/>
      <c r="Q771" s="4">
        <f>IF(O771=1,IF(H771="TOEIC",VLOOKUP(VALUE(J771),관리용data!J:K,2,1),IF(H771="TOEFL(IBT)",VLOOKUP(VALUE(J771),관리용data!M:N,2,1),IF(H771="NEW TEPS",VLOOKUP(VALUE(J771),관리용data!P:Q,2,1),IF(H771="G-telp(Level 2)",VLOOKUP(VALUE(J771),관리용data!S:T,2,1),IF(H771="toeic speaking test",VLOOKUP(J771,관리용data!V:W,2,0),IF(H771="opic(영어)",VLOOKUP(J771,관리용data!Y:Z,2,0),0)))))),0)</f>
        <v>0</v>
      </c>
    </row>
    <row r="772" spans="1:17" ht="39.950000000000003" customHeight="1" x14ac:dyDescent="0.3">
      <c r="A772" s="4">
        <f t="shared" si="24"/>
        <v>771</v>
      </c>
      <c r="B772" s="4" t="s">
        <v>9744</v>
      </c>
      <c r="C772" s="4" t="s">
        <v>9745</v>
      </c>
      <c r="D772" s="4" t="s">
        <v>265</v>
      </c>
      <c r="E772" s="4" t="s">
        <v>266</v>
      </c>
      <c r="F772" s="4">
        <f t="shared" si="25"/>
        <v>1</v>
      </c>
      <c r="G772" s="4" t="s">
        <v>362</v>
      </c>
      <c r="H772" s="4" t="str">
        <f>VLOOKUP(G772,관리용data!F:G,2,0)</f>
        <v>Toeic Speaking test</v>
      </c>
      <c r="I772" s="4" t="s">
        <v>455</v>
      </c>
      <c r="J772" s="4" t="s">
        <v>455</v>
      </c>
      <c r="K772" s="4" t="s">
        <v>1086</v>
      </c>
      <c r="L772" s="34">
        <v>45752</v>
      </c>
      <c r="M772" s="4" t="s">
        <v>9750</v>
      </c>
      <c r="O772" s="4">
        <v>1</v>
      </c>
      <c r="P772" s="4"/>
      <c r="Q772" s="4">
        <f>IF(O772=1,IF(H772="TOEIC",VLOOKUP(VALUE(J772),관리용data!J:K,2,1),IF(H772="TOEFL(IBT)",VLOOKUP(VALUE(J772),관리용data!M:N,2,1),IF(H772="NEW TEPS",VLOOKUP(VALUE(J772),관리용data!P:Q,2,1),IF(H772="G-telp(Level 2)",VLOOKUP(VALUE(J772),관리용data!S:T,2,1),IF(H772="toeic speaking test",VLOOKUP(J772,관리용data!V:W,2,0),IF(H772="opic(영어)",VLOOKUP(J772,관리용data!Y:Z,2,0),0)))))),0)</f>
        <v>6</v>
      </c>
    </row>
    <row r="773" spans="1:17" ht="39.950000000000003" customHeight="1" x14ac:dyDescent="0.3">
      <c r="A773" s="4">
        <f t="shared" si="24"/>
        <v>772</v>
      </c>
      <c r="B773" s="4" t="s">
        <v>9767</v>
      </c>
      <c r="C773" s="4" t="s">
        <v>9768</v>
      </c>
      <c r="D773" s="4" t="s">
        <v>265</v>
      </c>
      <c r="E773" s="4" t="s">
        <v>266</v>
      </c>
      <c r="F773" s="4">
        <f t="shared" si="25"/>
        <v>1</v>
      </c>
      <c r="G773" s="4" t="s">
        <v>362</v>
      </c>
      <c r="H773" s="4" t="str">
        <f>VLOOKUP(G773,관리용data!F:G,2,0)</f>
        <v>Toeic Speaking test</v>
      </c>
      <c r="I773" s="4" t="s">
        <v>708</v>
      </c>
      <c r="J773" s="4" t="s">
        <v>708</v>
      </c>
      <c r="K773" s="4" t="s">
        <v>986</v>
      </c>
      <c r="L773" s="34">
        <v>45732</v>
      </c>
      <c r="M773" s="4" t="s">
        <v>9772</v>
      </c>
      <c r="O773" s="4">
        <v>1</v>
      </c>
      <c r="P773" s="4"/>
      <c r="Q773" s="4">
        <f>IF(O773=1,IF(H773="TOEIC",VLOOKUP(VALUE(J773),관리용data!J:K,2,1),IF(H773="TOEFL(IBT)",VLOOKUP(VALUE(J773),관리용data!M:N,2,1),IF(H773="NEW TEPS",VLOOKUP(VALUE(J773),관리용data!P:Q,2,1),IF(H773="G-telp(Level 2)",VLOOKUP(VALUE(J773),관리용data!S:T,2,1),IF(H773="toeic speaking test",VLOOKUP(J773,관리용data!V:W,2,0),IF(H773="opic(영어)",VLOOKUP(J773,관리용data!Y:Z,2,0),0)))))),0)</f>
        <v>10</v>
      </c>
    </row>
    <row r="774" spans="1:17" ht="39.950000000000003" customHeight="1" x14ac:dyDescent="0.3">
      <c r="A774" s="4">
        <f t="shared" si="24"/>
        <v>773</v>
      </c>
      <c r="B774" s="4" t="s">
        <v>9783</v>
      </c>
      <c r="C774" s="4" t="s">
        <v>9784</v>
      </c>
      <c r="D774" s="4" t="s">
        <v>265</v>
      </c>
      <c r="E774" s="4" t="s">
        <v>266</v>
      </c>
      <c r="F774" s="4">
        <f t="shared" si="25"/>
        <v>1</v>
      </c>
      <c r="G774" s="4" t="s">
        <v>537</v>
      </c>
      <c r="H774" s="4" t="str">
        <f>VLOOKUP(G774,관리용data!F:G,2,0)</f>
        <v>TOEIC</v>
      </c>
      <c r="I774" s="4" t="s">
        <v>2498</v>
      </c>
      <c r="J774" s="4" t="s">
        <v>2498</v>
      </c>
      <c r="K774" s="4" t="s">
        <v>3024</v>
      </c>
      <c r="L774" s="34">
        <v>45774</v>
      </c>
      <c r="M774" s="4" t="s">
        <v>9796</v>
      </c>
      <c r="O774" s="4">
        <v>1</v>
      </c>
      <c r="P774" s="4"/>
      <c r="Q774" s="4">
        <f>IF(O774=1,IF(H774="TOEIC",VLOOKUP(VALUE(J774),관리용data!J:K,2,1),IF(H774="TOEFL(IBT)",VLOOKUP(VALUE(J774),관리용data!M:N,2,1),IF(H774="NEW TEPS",VLOOKUP(VALUE(J774),관리용data!P:Q,2,1),IF(H774="G-telp(Level 2)",VLOOKUP(VALUE(J774),관리용data!S:T,2,1),IF(H774="toeic speaking test",VLOOKUP(J774,관리용data!V:W,2,0),IF(H774="opic(영어)",VLOOKUP(J774,관리용data!Y:Z,2,0),0)))))),0)</f>
        <v>4</v>
      </c>
    </row>
    <row r="775" spans="1:17" ht="39.950000000000003" customHeight="1" x14ac:dyDescent="0.3">
      <c r="A775" s="4">
        <f t="shared" si="24"/>
        <v>774</v>
      </c>
      <c r="B775" s="4" t="s">
        <v>9886</v>
      </c>
      <c r="C775" s="4" t="s">
        <v>9887</v>
      </c>
      <c r="D775" s="4" t="s">
        <v>265</v>
      </c>
      <c r="E775" s="4" t="s">
        <v>266</v>
      </c>
      <c r="F775" s="4">
        <f t="shared" si="25"/>
        <v>1</v>
      </c>
      <c r="G775" s="4" t="s">
        <v>11697</v>
      </c>
      <c r="H775" s="4" t="str">
        <f>VLOOKUP(G775,관리용data!F:G,2,0)</f>
        <v>기재 어학 없음</v>
      </c>
      <c r="I775" s="4" t="s">
        <v>277</v>
      </c>
      <c r="J775" s="4" t="s">
        <v>277</v>
      </c>
      <c r="K775" s="4" t="s">
        <v>277</v>
      </c>
      <c r="L775" s="4" t="s">
        <v>277</v>
      </c>
      <c r="M775" s="4" t="s">
        <v>277</v>
      </c>
      <c r="N775" s="5"/>
      <c r="O775" s="4">
        <v>0</v>
      </c>
      <c r="P775" s="4"/>
      <c r="Q775" s="4">
        <f>IF(O775=1,IF(H775="TOEIC",VLOOKUP(VALUE(J775),관리용data!J:K,2,1),IF(H775="TOEFL(IBT)",VLOOKUP(VALUE(J775),관리용data!M:N,2,1),IF(H775="NEW TEPS",VLOOKUP(VALUE(J775),관리용data!P:Q,2,1),IF(H775="G-telp(Level 2)",VLOOKUP(VALUE(J775),관리용data!S:T,2,1),IF(H775="toeic speaking test",VLOOKUP(J775,관리용data!V:W,2,0),IF(H775="opic(영어)",VLOOKUP(J775,관리용data!Y:Z,2,0),0)))))),0)</f>
        <v>0</v>
      </c>
    </row>
    <row r="776" spans="1:17" ht="39.950000000000003" customHeight="1" x14ac:dyDescent="0.3">
      <c r="A776" s="4">
        <f t="shared" si="24"/>
        <v>775</v>
      </c>
      <c r="B776" s="4" t="s">
        <v>9896</v>
      </c>
      <c r="C776" s="4" t="s">
        <v>9897</v>
      </c>
      <c r="D776" s="4" t="s">
        <v>265</v>
      </c>
      <c r="E776" s="4" t="s">
        <v>266</v>
      </c>
      <c r="F776" s="4">
        <f t="shared" si="25"/>
        <v>1</v>
      </c>
      <c r="G776" s="4" t="s">
        <v>286</v>
      </c>
      <c r="H776" s="4" t="str">
        <f>VLOOKUP(G776,관리용data!F:G,2,0)</f>
        <v>Toeic Speaking test</v>
      </c>
      <c r="I776" s="4" t="s">
        <v>3583</v>
      </c>
      <c r="J776" s="4" t="s">
        <v>3583</v>
      </c>
      <c r="K776" s="4" t="s">
        <v>829</v>
      </c>
      <c r="L776" s="34">
        <v>45116</v>
      </c>
      <c r="M776" s="4" t="s">
        <v>9903</v>
      </c>
      <c r="O776" s="4">
        <v>1</v>
      </c>
      <c r="P776" s="4"/>
      <c r="Q776" s="4">
        <f>IF(O776=1,IF(H776="TOEIC",VLOOKUP(VALUE(J776),관리용data!J:K,2,1),IF(H776="TOEFL(IBT)",VLOOKUP(VALUE(J776),관리용data!M:N,2,1),IF(H776="NEW TEPS",VLOOKUP(VALUE(J776),관리용data!P:Q,2,1),IF(H776="G-telp(Level 2)",VLOOKUP(VALUE(J776),관리용data!S:T,2,1),IF(H776="toeic speaking test",VLOOKUP(J776,관리용data!V:W,2,0),IF(H776="opic(영어)",VLOOKUP(J776,관리용data!Y:Z,2,0),0)))))),0)</f>
        <v>6</v>
      </c>
    </row>
    <row r="777" spans="1:17" ht="39.950000000000003" customHeight="1" x14ac:dyDescent="0.3">
      <c r="A777" s="4">
        <f t="shared" si="24"/>
        <v>776</v>
      </c>
      <c r="B777" s="4" t="s">
        <v>9906</v>
      </c>
      <c r="C777" s="4" t="s">
        <v>9907</v>
      </c>
      <c r="D777" s="4" t="s">
        <v>265</v>
      </c>
      <c r="E777" s="4" t="s">
        <v>266</v>
      </c>
      <c r="F777" s="4">
        <f t="shared" si="25"/>
        <v>1</v>
      </c>
      <c r="G777" s="4" t="s">
        <v>11697</v>
      </c>
      <c r="H777" s="4" t="str">
        <f>VLOOKUP(G777,관리용data!F:G,2,0)</f>
        <v>기재 어학 없음</v>
      </c>
      <c r="I777" s="4" t="s">
        <v>277</v>
      </c>
      <c r="J777" s="4" t="s">
        <v>277</v>
      </c>
      <c r="K777" s="4" t="s">
        <v>277</v>
      </c>
      <c r="L777" s="4" t="s">
        <v>277</v>
      </c>
      <c r="M777" s="4" t="s">
        <v>277</v>
      </c>
      <c r="N777" s="5"/>
      <c r="O777" s="4">
        <v>0</v>
      </c>
      <c r="P777" s="4"/>
      <c r="Q777" s="4">
        <f>IF(O777=1,IF(H777="TOEIC",VLOOKUP(VALUE(J777),관리용data!J:K,2,1),IF(H777="TOEFL(IBT)",VLOOKUP(VALUE(J777),관리용data!M:N,2,1),IF(H777="NEW TEPS",VLOOKUP(VALUE(J777),관리용data!P:Q,2,1),IF(H777="G-telp(Level 2)",VLOOKUP(VALUE(J777),관리용data!S:T,2,1),IF(H777="toeic speaking test",VLOOKUP(J777,관리용data!V:W,2,0),IF(H777="opic(영어)",VLOOKUP(J777,관리용data!Y:Z,2,0),0)))))),0)</f>
        <v>0</v>
      </c>
    </row>
    <row r="778" spans="1:17" ht="39.950000000000003" customHeight="1" x14ac:dyDescent="0.3">
      <c r="A778" s="4">
        <f t="shared" si="24"/>
        <v>777</v>
      </c>
      <c r="B778" s="4" t="s">
        <v>9930</v>
      </c>
      <c r="C778" s="4" t="s">
        <v>9931</v>
      </c>
      <c r="D778" s="4" t="s">
        <v>265</v>
      </c>
      <c r="E778" s="4" t="s">
        <v>266</v>
      </c>
      <c r="F778" s="4">
        <f t="shared" si="25"/>
        <v>1</v>
      </c>
      <c r="G778" s="4" t="s">
        <v>537</v>
      </c>
      <c r="H778" s="4" t="str">
        <f>VLOOKUP(G778,관리용data!F:G,2,0)</f>
        <v>TOEIC</v>
      </c>
      <c r="I778" s="4" t="s">
        <v>4386</v>
      </c>
      <c r="J778" s="4" t="s">
        <v>4386</v>
      </c>
      <c r="K778" s="4" t="s">
        <v>1966</v>
      </c>
      <c r="L778" s="34">
        <v>45382</v>
      </c>
      <c r="M778" s="4" t="s">
        <v>9936</v>
      </c>
      <c r="O778" s="4">
        <v>1</v>
      </c>
      <c r="P778" s="4"/>
      <c r="Q778" s="4">
        <f>IF(O778=1,IF(H778="TOEIC",VLOOKUP(VALUE(J778),관리용data!J:K,2,1),IF(H778="TOEFL(IBT)",VLOOKUP(VALUE(J778),관리용data!M:N,2,1),IF(H778="NEW TEPS",VLOOKUP(VALUE(J778),관리용data!P:Q,2,1),IF(H778="G-telp(Level 2)",VLOOKUP(VALUE(J778),관리용data!S:T,2,1),IF(H778="toeic speaking test",VLOOKUP(J778,관리용data!V:W,2,0),IF(H778="opic(영어)",VLOOKUP(J778,관리용data!Y:Z,2,0),0)))))),0)</f>
        <v>2</v>
      </c>
    </row>
    <row r="779" spans="1:17" ht="39.950000000000003" customHeight="1" x14ac:dyDescent="0.3">
      <c r="A779" s="4">
        <f t="shared" si="24"/>
        <v>778</v>
      </c>
      <c r="B779" s="4" t="s">
        <v>9956</v>
      </c>
      <c r="C779" s="4" t="s">
        <v>9957</v>
      </c>
      <c r="D779" s="4" t="s">
        <v>265</v>
      </c>
      <c r="E779" s="4" t="s">
        <v>266</v>
      </c>
      <c r="F779" s="4">
        <f t="shared" si="25"/>
        <v>1</v>
      </c>
      <c r="G779" s="4" t="s">
        <v>11697</v>
      </c>
      <c r="H779" s="4" t="str">
        <f>VLOOKUP(G779,관리용data!F:G,2,0)</f>
        <v>기재 어학 없음</v>
      </c>
      <c r="I779" s="4" t="s">
        <v>277</v>
      </c>
      <c r="J779" s="4" t="s">
        <v>277</v>
      </c>
      <c r="K779" s="4" t="s">
        <v>277</v>
      </c>
      <c r="L779" s="4" t="s">
        <v>277</v>
      </c>
      <c r="M779" s="4" t="s">
        <v>277</v>
      </c>
      <c r="N779" s="5"/>
      <c r="O779" s="4">
        <v>0</v>
      </c>
      <c r="P779" s="4"/>
      <c r="Q779" s="4">
        <f>IF(O779=1,IF(H779="TOEIC",VLOOKUP(VALUE(J779),관리용data!J:K,2,1),IF(H779="TOEFL(IBT)",VLOOKUP(VALUE(J779),관리용data!M:N,2,1),IF(H779="NEW TEPS",VLOOKUP(VALUE(J779),관리용data!P:Q,2,1),IF(H779="G-telp(Level 2)",VLOOKUP(VALUE(J779),관리용data!S:T,2,1),IF(H779="toeic speaking test",VLOOKUP(J779,관리용data!V:W,2,0),IF(H779="opic(영어)",VLOOKUP(J779,관리용data!Y:Z,2,0),0)))))),0)</f>
        <v>0</v>
      </c>
    </row>
    <row r="780" spans="1:17" ht="39.950000000000003" customHeight="1" x14ac:dyDescent="0.3">
      <c r="A780" s="4">
        <f t="shared" si="24"/>
        <v>779</v>
      </c>
      <c r="B780" s="4" t="s">
        <v>9975</v>
      </c>
      <c r="C780" s="4" t="s">
        <v>9976</v>
      </c>
      <c r="D780" s="4" t="s">
        <v>265</v>
      </c>
      <c r="E780" s="4" t="s">
        <v>266</v>
      </c>
      <c r="F780" s="4">
        <f t="shared" si="25"/>
        <v>1</v>
      </c>
      <c r="G780" s="4" t="s">
        <v>4126</v>
      </c>
      <c r="H780" s="4" t="str">
        <f>VLOOKUP(G780,관리용data!F:G,2,0)</f>
        <v>G-telp(Level 2)</v>
      </c>
      <c r="I780" s="4" t="s">
        <v>7784</v>
      </c>
      <c r="J780" s="4">
        <v>65</v>
      </c>
      <c r="K780" s="4" t="s">
        <v>5568</v>
      </c>
      <c r="L780" s="34">
        <v>45060</v>
      </c>
      <c r="M780" s="4" t="s">
        <v>9981</v>
      </c>
      <c r="O780" s="4">
        <v>1</v>
      </c>
      <c r="P780" s="4"/>
      <c r="Q780" s="4">
        <f>IF(O780=1,IF(H780="TOEIC",VLOOKUP(VALUE(J780),관리용data!J:K,2,1),IF(H780="TOEFL(IBT)",VLOOKUP(VALUE(J780),관리용data!M:N,2,1),IF(H780="NEW TEPS",VLOOKUP(VALUE(J780),관리용data!P:Q,2,1),IF(H780="G-telp(Level 2)",VLOOKUP(VALUE(J780),관리용data!S:T,2,1),IF(H780="toeic speaking test",VLOOKUP(J780,관리용data!V:W,2,0),IF(H780="opic(영어)",VLOOKUP(J780,관리용data!Y:Z,2,0),0)))))),0)</f>
        <v>4</v>
      </c>
    </row>
    <row r="781" spans="1:17" ht="39.950000000000003" customHeight="1" x14ac:dyDescent="0.3">
      <c r="A781" s="4">
        <f t="shared" si="24"/>
        <v>780</v>
      </c>
      <c r="B781" s="4" t="s">
        <v>9994</v>
      </c>
      <c r="C781" s="4" t="s">
        <v>9995</v>
      </c>
      <c r="D781" s="4" t="s">
        <v>265</v>
      </c>
      <c r="E781" s="4" t="s">
        <v>266</v>
      </c>
      <c r="F781" s="4">
        <f t="shared" si="25"/>
        <v>1</v>
      </c>
      <c r="G781" s="4" t="s">
        <v>362</v>
      </c>
      <c r="H781" s="4" t="str">
        <f>VLOOKUP(G781,관리용data!F:G,2,0)</f>
        <v>Toeic Speaking test</v>
      </c>
      <c r="I781" s="4" t="s">
        <v>455</v>
      </c>
      <c r="J781" s="4" t="s">
        <v>455</v>
      </c>
      <c r="K781" s="4" t="s">
        <v>10000</v>
      </c>
      <c r="L781" s="34">
        <v>45346</v>
      </c>
      <c r="M781" s="4" t="s">
        <v>10001</v>
      </c>
      <c r="O781" s="4">
        <v>1</v>
      </c>
      <c r="P781" s="4"/>
      <c r="Q781" s="4">
        <f>IF(O781=1,IF(H781="TOEIC",VLOOKUP(VALUE(J781),관리용data!J:K,2,1),IF(H781="TOEFL(IBT)",VLOOKUP(VALUE(J781),관리용data!M:N,2,1),IF(H781="NEW TEPS",VLOOKUP(VALUE(J781),관리용data!P:Q,2,1),IF(H781="G-telp(Level 2)",VLOOKUP(VALUE(J781),관리용data!S:T,2,1),IF(H781="toeic speaking test",VLOOKUP(J781,관리용data!V:W,2,0),IF(H781="opic(영어)",VLOOKUP(J781,관리용data!Y:Z,2,0),0)))))),0)</f>
        <v>6</v>
      </c>
    </row>
    <row r="782" spans="1:17" ht="39.950000000000003" customHeight="1" x14ac:dyDescent="0.3">
      <c r="A782" s="4">
        <f t="shared" si="24"/>
        <v>781</v>
      </c>
      <c r="B782" s="4" t="s">
        <v>10004</v>
      </c>
      <c r="C782" s="4" t="s">
        <v>5937</v>
      </c>
      <c r="D782" s="4" t="s">
        <v>265</v>
      </c>
      <c r="E782" s="4" t="s">
        <v>266</v>
      </c>
      <c r="F782" s="4">
        <f t="shared" si="25"/>
        <v>1</v>
      </c>
      <c r="G782" s="4" t="s">
        <v>537</v>
      </c>
      <c r="H782" s="4" t="str">
        <f>VLOOKUP(G782,관리용data!F:G,2,0)</f>
        <v>TOEIC</v>
      </c>
      <c r="I782" s="4" t="s">
        <v>8078</v>
      </c>
      <c r="J782" s="4" t="s">
        <v>8078</v>
      </c>
      <c r="K782" s="4" t="s">
        <v>3674</v>
      </c>
      <c r="L782" s="34">
        <v>45193</v>
      </c>
      <c r="M782" s="4" t="s">
        <v>10009</v>
      </c>
      <c r="O782" s="4">
        <v>0</v>
      </c>
      <c r="P782" s="4" t="s">
        <v>11699</v>
      </c>
      <c r="Q782" s="4">
        <f>IF(O782=1,IF(H782="TOEIC",VLOOKUP(VALUE(J782),관리용data!J:K,2,1),IF(H782="TOEFL(IBT)",VLOOKUP(VALUE(J782),관리용data!M:N,2,1),IF(H782="NEW TEPS",VLOOKUP(VALUE(J782),관리용data!P:Q,2,1),IF(H782="G-telp(Level 2)",VLOOKUP(VALUE(J782),관리용data!S:T,2,1),IF(H782="toeic speaking test",VLOOKUP(J782,관리용data!V:W,2,0),IF(H782="opic(영어)",VLOOKUP(J782,관리용data!Y:Z,2,0),0)))))),0)</f>
        <v>0</v>
      </c>
    </row>
    <row r="783" spans="1:17" ht="39.950000000000003" customHeight="1" x14ac:dyDescent="0.3">
      <c r="A783" s="4">
        <f t="shared" si="24"/>
        <v>782</v>
      </c>
      <c r="B783" s="4" t="s">
        <v>10012</v>
      </c>
      <c r="C783" s="4" t="s">
        <v>10013</v>
      </c>
      <c r="D783" s="4" t="s">
        <v>265</v>
      </c>
      <c r="E783" s="4" t="s">
        <v>266</v>
      </c>
      <c r="F783" s="4">
        <f t="shared" si="25"/>
        <v>1</v>
      </c>
      <c r="G783" s="4" t="s">
        <v>537</v>
      </c>
      <c r="H783" s="4" t="str">
        <f>VLOOKUP(G783,관리용data!F:G,2,0)</f>
        <v>TOEIC</v>
      </c>
      <c r="I783" s="4" t="s">
        <v>1264</v>
      </c>
      <c r="J783" s="4" t="s">
        <v>1264</v>
      </c>
      <c r="K783" s="4" t="s">
        <v>2475</v>
      </c>
      <c r="L783" s="34">
        <v>45655</v>
      </c>
      <c r="M783" s="4" t="s">
        <v>10018</v>
      </c>
      <c r="O783" s="4">
        <v>1</v>
      </c>
      <c r="P783" s="4"/>
      <c r="Q783" s="4">
        <f>IF(O783=1,IF(H783="TOEIC",VLOOKUP(VALUE(J783),관리용data!J:K,2,1),IF(H783="TOEFL(IBT)",VLOOKUP(VALUE(J783),관리용data!M:N,2,1),IF(H783="NEW TEPS",VLOOKUP(VALUE(J783),관리용data!P:Q,2,1),IF(H783="G-telp(Level 2)",VLOOKUP(VALUE(J783),관리용data!S:T,2,1),IF(H783="toeic speaking test",VLOOKUP(J783,관리용data!V:W,2,0),IF(H783="opic(영어)",VLOOKUP(J783,관리용data!Y:Z,2,0),0)))))),0)</f>
        <v>8</v>
      </c>
    </row>
    <row r="784" spans="1:17" ht="39.950000000000003" customHeight="1" x14ac:dyDescent="0.3">
      <c r="A784" s="4">
        <f t="shared" si="24"/>
        <v>783</v>
      </c>
      <c r="B784" s="4" t="s">
        <v>10029</v>
      </c>
      <c r="C784" s="4" t="s">
        <v>10030</v>
      </c>
      <c r="D784" s="4" t="s">
        <v>265</v>
      </c>
      <c r="E784" s="4" t="s">
        <v>266</v>
      </c>
      <c r="F784" s="4">
        <f t="shared" si="25"/>
        <v>1</v>
      </c>
      <c r="G784" s="4" t="s">
        <v>10035</v>
      </c>
      <c r="H784" s="4" t="str">
        <f>VLOOKUP(G784,관리용data!F:G,2,0)</f>
        <v>TOEFL(IBT)</v>
      </c>
      <c r="I784" s="4" t="s">
        <v>10036</v>
      </c>
      <c r="J784" s="4" t="s">
        <v>10036</v>
      </c>
      <c r="K784" s="4" t="s">
        <v>2246</v>
      </c>
      <c r="L784" s="34">
        <v>45591</v>
      </c>
      <c r="M784" s="4" t="s">
        <v>10037</v>
      </c>
      <c r="O784" s="4">
        <v>1</v>
      </c>
      <c r="P784" s="4"/>
      <c r="Q784" s="4">
        <f>IF(O784=1,IF(H784="TOEIC",VLOOKUP(VALUE(J784),관리용data!J:K,2,1),IF(H784="TOEFL(IBT)",VLOOKUP(VALUE(J784),관리용data!M:N,2,1),IF(H784="NEW TEPS",VLOOKUP(VALUE(J784),관리용data!P:Q,2,1),IF(H784="G-telp(Level 2)",VLOOKUP(VALUE(J784),관리용data!S:T,2,1),IF(H784="toeic speaking test",VLOOKUP(J784,관리용data!V:W,2,0),IF(H784="opic(영어)",VLOOKUP(J784,관리용data!Y:Z,2,0),0)))))),0)</f>
        <v>8</v>
      </c>
    </row>
    <row r="785" spans="1:17" ht="39.950000000000003" customHeight="1" x14ac:dyDescent="0.3">
      <c r="A785" s="4">
        <f t="shared" si="24"/>
        <v>784</v>
      </c>
      <c r="B785" s="4" t="s">
        <v>10094</v>
      </c>
      <c r="C785" s="4" t="s">
        <v>10095</v>
      </c>
      <c r="D785" s="4" t="s">
        <v>265</v>
      </c>
      <c r="E785" s="4" t="s">
        <v>266</v>
      </c>
      <c r="F785" s="4">
        <f t="shared" si="25"/>
        <v>1</v>
      </c>
      <c r="G785" s="4" t="s">
        <v>362</v>
      </c>
      <c r="H785" s="4" t="str">
        <f>VLOOKUP(G785,관리용data!F:G,2,0)</f>
        <v>Toeic Speaking test</v>
      </c>
      <c r="I785" s="4" t="s">
        <v>455</v>
      </c>
      <c r="J785" s="4" t="s">
        <v>455</v>
      </c>
      <c r="K785" s="4" t="s">
        <v>7634</v>
      </c>
      <c r="L785" s="34">
        <v>45843</v>
      </c>
      <c r="M785" s="4" t="s">
        <v>10101</v>
      </c>
      <c r="O785" s="4">
        <v>1</v>
      </c>
      <c r="P785" s="4"/>
      <c r="Q785" s="4">
        <f>IF(O785=1,IF(H785="TOEIC",VLOOKUP(VALUE(J785),관리용data!J:K,2,1),IF(H785="TOEFL(IBT)",VLOOKUP(VALUE(J785),관리용data!M:N,2,1),IF(H785="NEW TEPS",VLOOKUP(VALUE(J785),관리용data!P:Q,2,1),IF(H785="G-telp(Level 2)",VLOOKUP(VALUE(J785),관리용data!S:T,2,1),IF(H785="toeic speaking test",VLOOKUP(J785,관리용data!V:W,2,0),IF(H785="opic(영어)",VLOOKUP(J785,관리용data!Y:Z,2,0),0)))))),0)</f>
        <v>6</v>
      </c>
    </row>
    <row r="786" spans="1:17" ht="39.950000000000003" customHeight="1" x14ac:dyDescent="0.3">
      <c r="A786" s="4">
        <f t="shared" si="24"/>
        <v>785</v>
      </c>
      <c r="B786" s="4" t="s">
        <v>10156</v>
      </c>
      <c r="C786" s="4" t="s">
        <v>10157</v>
      </c>
      <c r="D786" s="4" t="s">
        <v>265</v>
      </c>
      <c r="E786" s="4" t="s">
        <v>266</v>
      </c>
      <c r="F786" s="4">
        <f t="shared" si="25"/>
        <v>1</v>
      </c>
      <c r="G786" s="4" t="s">
        <v>11697</v>
      </c>
      <c r="H786" s="4" t="str">
        <f>VLOOKUP(G786,관리용data!F:G,2,0)</f>
        <v>기재 어학 없음</v>
      </c>
      <c r="I786" s="4" t="s">
        <v>277</v>
      </c>
      <c r="J786" s="4" t="s">
        <v>277</v>
      </c>
      <c r="K786" s="4" t="s">
        <v>277</v>
      </c>
      <c r="L786" s="4" t="s">
        <v>277</v>
      </c>
      <c r="M786" s="4" t="s">
        <v>277</v>
      </c>
      <c r="N786" s="5"/>
      <c r="O786" s="4">
        <v>0</v>
      </c>
      <c r="P786" s="4"/>
      <c r="Q786" s="4">
        <f>IF(O786=1,IF(H786="TOEIC",VLOOKUP(VALUE(J786),관리용data!J:K,2,1),IF(H786="TOEFL(IBT)",VLOOKUP(VALUE(J786),관리용data!M:N,2,1),IF(H786="NEW TEPS",VLOOKUP(VALUE(J786),관리용data!P:Q,2,1),IF(H786="G-telp(Level 2)",VLOOKUP(VALUE(J786),관리용data!S:T,2,1),IF(H786="toeic speaking test",VLOOKUP(J786,관리용data!V:W,2,0),IF(H786="opic(영어)",VLOOKUP(J786,관리용data!Y:Z,2,0),0)))))),0)</f>
        <v>0</v>
      </c>
    </row>
    <row r="787" spans="1:17" ht="39.950000000000003" customHeight="1" x14ac:dyDescent="0.3">
      <c r="A787" s="4">
        <f t="shared" si="24"/>
        <v>786</v>
      </c>
      <c r="B787" s="4" t="s">
        <v>10219</v>
      </c>
      <c r="C787" s="4" t="s">
        <v>10220</v>
      </c>
      <c r="D787" s="4" t="s">
        <v>265</v>
      </c>
      <c r="E787" s="4" t="s">
        <v>266</v>
      </c>
      <c r="F787" s="4">
        <f t="shared" si="25"/>
        <v>1</v>
      </c>
      <c r="G787" s="4" t="s">
        <v>537</v>
      </c>
      <c r="H787" s="4" t="str">
        <f>VLOOKUP(G787,관리용data!F:G,2,0)</f>
        <v>TOEIC</v>
      </c>
      <c r="I787" s="4" t="s">
        <v>8756</v>
      </c>
      <c r="J787" s="4" t="s">
        <v>8756</v>
      </c>
      <c r="K787" s="4" t="s">
        <v>1813</v>
      </c>
      <c r="L787" s="34">
        <v>45508</v>
      </c>
      <c r="M787" s="4" t="s">
        <v>10225</v>
      </c>
      <c r="O787" s="4">
        <v>1</v>
      </c>
      <c r="P787" s="4"/>
      <c r="Q787" s="4">
        <f>IF(O787=1,IF(H787="TOEIC",VLOOKUP(VALUE(J787),관리용data!J:K,2,1),IF(H787="TOEFL(IBT)",VLOOKUP(VALUE(J787),관리용data!M:N,2,1),IF(H787="NEW TEPS",VLOOKUP(VALUE(J787),관리용data!P:Q,2,1),IF(H787="G-telp(Level 2)",VLOOKUP(VALUE(J787),관리용data!S:T,2,1),IF(H787="toeic speaking test",VLOOKUP(J787,관리용data!V:W,2,0),IF(H787="opic(영어)",VLOOKUP(J787,관리용data!Y:Z,2,0),0)))))),0)</f>
        <v>6</v>
      </c>
    </row>
    <row r="788" spans="1:17" ht="39.950000000000003" customHeight="1" x14ac:dyDescent="0.3">
      <c r="A788" s="4">
        <f t="shared" si="24"/>
        <v>787</v>
      </c>
      <c r="B788" s="4" t="s">
        <v>10228</v>
      </c>
      <c r="C788" s="4" t="s">
        <v>10229</v>
      </c>
      <c r="D788" s="4" t="s">
        <v>265</v>
      </c>
      <c r="E788" s="4" t="s">
        <v>266</v>
      </c>
      <c r="F788" s="4">
        <f t="shared" si="25"/>
        <v>1</v>
      </c>
      <c r="G788" s="4" t="s">
        <v>496</v>
      </c>
      <c r="H788" s="4" t="str">
        <f>VLOOKUP(G788,관리용data!F:G,2,0)</f>
        <v>OPIc(영어)</v>
      </c>
      <c r="I788" s="4" t="s">
        <v>363</v>
      </c>
      <c r="J788" s="4" t="s">
        <v>363</v>
      </c>
      <c r="K788" s="4" t="s">
        <v>1177</v>
      </c>
      <c r="L788" s="34">
        <v>45474</v>
      </c>
      <c r="M788" s="4" t="s">
        <v>10233</v>
      </c>
      <c r="O788" s="4">
        <v>1</v>
      </c>
      <c r="P788" s="4"/>
      <c r="Q788" s="4">
        <f>IF(O788=1,IF(H788="TOEIC",VLOOKUP(VALUE(J788),관리용data!J:K,2,1),IF(H788="TOEFL(IBT)",VLOOKUP(VALUE(J788),관리용data!M:N,2,1),IF(H788="NEW TEPS",VLOOKUP(VALUE(J788),관리용data!P:Q,2,1),IF(H788="G-telp(Level 2)",VLOOKUP(VALUE(J788),관리용data!S:T,2,1),IF(H788="toeic speaking test",VLOOKUP(J788,관리용data!V:W,2,0),IF(H788="opic(영어)",VLOOKUP(J788,관리용data!Y:Z,2,0),0)))))),0)</f>
        <v>10</v>
      </c>
    </row>
    <row r="789" spans="1:17" ht="39.950000000000003" customHeight="1" x14ac:dyDescent="0.3">
      <c r="A789" s="4">
        <f t="shared" si="24"/>
        <v>788</v>
      </c>
      <c r="B789" s="4" t="s">
        <v>10235</v>
      </c>
      <c r="C789" s="4" t="s">
        <v>10236</v>
      </c>
      <c r="D789" s="4" t="s">
        <v>265</v>
      </c>
      <c r="E789" s="4" t="s">
        <v>266</v>
      </c>
      <c r="F789" s="4">
        <f t="shared" si="25"/>
        <v>1</v>
      </c>
      <c r="G789" s="4" t="s">
        <v>11697</v>
      </c>
      <c r="H789" s="4" t="str">
        <f>VLOOKUP(G789,관리용data!F:G,2,0)</f>
        <v>기재 어학 없음</v>
      </c>
      <c r="I789" s="4" t="s">
        <v>277</v>
      </c>
      <c r="J789" s="4" t="s">
        <v>277</v>
      </c>
      <c r="K789" s="4" t="s">
        <v>277</v>
      </c>
      <c r="L789" s="4" t="s">
        <v>277</v>
      </c>
      <c r="M789" s="4" t="s">
        <v>277</v>
      </c>
      <c r="N789" s="5"/>
      <c r="O789" s="4">
        <v>0</v>
      </c>
      <c r="P789" s="4"/>
      <c r="Q789" s="4">
        <f>IF(O789=1,IF(H789="TOEIC",VLOOKUP(VALUE(J789),관리용data!J:K,2,1),IF(H789="TOEFL(IBT)",VLOOKUP(VALUE(J789),관리용data!M:N,2,1),IF(H789="NEW TEPS",VLOOKUP(VALUE(J789),관리용data!P:Q,2,1),IF(H789="G-telp(Level 2)",VLOOKUP(VALUE(J789),관리용data!S:T,2,1),IF(H789="toeic speaking test",VLOOKUP(J789,관리용data!V:W,2,0),IF(H789="opic(영어)",VLOOKUP(J789,관리용data!Y:Z,2,0),0)))))),0)</f>
        <v>0</v>
      </c>
    </row>
    <row r="790" spans="1:17" ht="39.950000000000003" customHeight="1" x14ac:dyDescent="0.3">
      <c r="A790" s="4">
        <f t="shared" si="24"/>
        <v>789</v>
      </c>
      <c r="B790" s="4" t="s">
        <v>10300</v>
      </c>
      <c r="C790" s="4" t="s">
        <v>10301</v>
      </c>
      <c r="D790" s="4" t="s">
        <v>265</v>
      </c>
      <c r="E790" s="4" t="s">
        <v>266</v>
      </c>
      <c r="F790" s="4">
        <f t="shared" si="25"/>
        <v>1</v>
      </c>
      <c r="G790" s="4" t="s">
        <v>11697</v>
      </c>
      <c r="H790" s="4" t="str">
        <f>VLOOKUP(G790,관리용data!F:G,2,0)</f>
        <v>기재 어학 없음</v>
      </c>
      <c r="I790" s="4" t="s">
        <v>277</v>
      </c>
      <c r="J790" s="4" t="s">
        <v>277</v>
      </c>
      <c r="K790" s="4" t="s">
        <v>277</v>
      </c>
      <c r="L790" s="4" t="s">
        <v>277</v>
      </c>
      <c r="M790" s="4" t="s">
        <v>277</v>
      </c>
      <c r="N790" s="5"/>
      <c r="O790" s="4">
        <v>0</v>
      </c>
      <c r="P790" s="4"/>
      <c r="Q790" s="4">
        <f>IF(O790=1,IF(H790="TOEIC",VLOOKUP(VALUE(J790),관리용data!J:K,2,1),IF(H790="TOEFL(IBT)",VLOOKUP(VALUE(J790),관리용data!M:N,2,1),IF(H790="NEW TEPS",VLOOKUP(VALUE(J790),관리용data!P:Q,2,1),IF(H790="G-telp(Level 2)",VLOOKUP(VALUE(J790),관리용data!S:T,2,1),IF(H790="toeic speaking test",VLOOKUP(J790,관리용data!V:W,2,0),IF(H790="opic(영어)",VLOOKUP(J790,관리용data!Y:Z,2,0),0)))))),0)</f>
        <v>0</v>
      </c>
    </row>
    <row r="791" spans="1:17" ht="39.950000000000003" customHeight="1" x14ac:dyDescent="0.3">
      <c r="A791" s="4">
        <f t="shared" si="24"/>
        <v>790</v>
      </c>
      <c r="B791" s="4" t="s">
        <v>10306</v>
      </c>
      <c r="C791" s="4" t="s">
        <v>10307</v>
      </c>
      <c r="D791" s="4" t="s">
        <v>265</v>
      </c>
      <c r="E791" s="4" t="s">
        <v>266</v>
      </c>
      <c r="F791" s="4">
        <f t="shared" si="25"/>
        <v>1</v>
      </c>
      <c r="G791" s="4" t="s">
        <v>11697</v>
      </c>
      <c r="H791" s="4" t="str">
        <f>VLOOKUP(G791,관리용data!F:G,2,0)</f>
        <v>기재 어학 없음</v>
      </c>
      <c r="I791" s="4" t="s">
        <v>277</v>
      </c>
      <c r="J791" s="4" t="s">
        <v>277</v>
      </c>
      <c r="K791" s="4" t="s">
        <v>277</v>
      </c>
      <c r="L791" s="4" t="s">
        <v>277</v>
      </c>
      <c r="M791" s="4" t="s">
        <v>277</v>
      </c>
      <c r="N791" s="5"/>
      <c r="O791" s="4">
        <v>0</v>
      </c>
      <c r="P791" s="4"/>
      <c r="Q791" s="4">
        <f>IF(O791=1,IF(H791="TOEIC",VLOOKUP(VALUE(J791),관리용data!J:K,2,1),IF(H791="TOEFL(IBT)",VLOOKUP(VALUE(J791),관리용data!M:N,2,1),IF(H791="NEW TEPS",VLOOKUP(VALUE(J791),관리용data!P:Q,2,1),IF(H791="G-telp(Level 2)",VLOOKUP(VALUE(J791),관리용data!S:T,2,1),IF(H791="toeic speaking test",VLOOKUP(J791,관리용data!V:W,2,0),IF(H791="opic(영어)",VLOOKUP(J791,관리용data!Y:Z,2,0),0)))))),0)</f>
        <v>0</v>
      </c>
    </row>
    <row r="792" spans="1:17" ht="39.950000000000003" customHeight="1" x14ac:dyDescent="0.3">
      <c r="A792" s="4">
        <f t="shared" si="24"/>
        <v>791</v>
      </c>
      <c r="B792" s="4" t="s">
        <v>10326</v>
      </c>
      <c r="C792" s="4" t="s">
        <v>10327</v>
      </c>
      <c r="D792" s="4" t="s">
        <v>265</v>
      </c>
      <c r="E792" s="4" t="s">
        <v>266</v>
      </c>
      <c r="F792" s="4">
        <f t="shared" si="25"/>
        <v>1</v>
      </c>
      <c r="G792" s="4" t="s">
        <v>496</v>
      </c>
      <c r="H792" s="4" t="str">
        <f>VLOOKUP(G792,관리용data!F:G,2,0)</f>
        <v>OPIc(영어)</v>
      </c>
      <c r="I792" s="4" t="s">
        <v>455</v>
      </c>
      <c r="J792" s="4" t="s">
        <v>455</v>
      </c>
      <c r="K792" s="4" t="s">
        <v>1839</v>
      </c>
      <c r="L792" s="34">
        <v>45368</v>
      </c>
      <c r="M792" s="4" t="s">
        <v>10332</v>
      </c>
      <c r="O792" s="4">
        <v>1</v>
      </c>
      <c r="P792" s="4"/>
      <c r="Q792" s="4">
        <f>IF(O792=1,IF(H792="TOEIC",VLOOKUP(VALUE(J792),관리용data!J:K,2,1),IF(H792="TOEFL(IBT)",VLOOKUP(VALUE(J792),관리용data!M:N,2,1),IF(H792="NEW TEPS",VLOOKUP(VALUE(J792),관리용data!P:Q,2,1),IF(H792="G-telp(Level 2)",VLOOKUP(VALUE(J792),관리용data!S:T,2,1),IF(H792="toeic speaking test",VLOOKUP(J792,관리용data!V:W,2,0),IF(H792="opic(영어)",VLOOKUP(J792,관리용data!Y:Z,2,0),0)))))),0)</f>
        <v>10</v>
      </c>
    </row>
    <row r="793" spans="1:17" ht="39.950000000000003" customHeight="1" x14ac:dyDescent="0.3">
      <c r="A793" s="4">
        <f t="shared" si="24"/>
        <v>792</v>
      </c>
      <c r="B793" s="4" t="s">
        <v>10351</v>
      </c>
      <c r="C793" s="4" t="s">
        <v>10352</v>
      </c>
      <c r="D793" s="4" t="s">
        <v>265</v>
      </c>
      <c r="E793" s="4" t="s">
        <v>266</v>
      </c>
      <c r="F793" s="4">
        <f t="shared" si="25"/>
        <v>1</v>
      </c>
      <c r="G793" s="4" t="s">
        <v>11697</v>
      </c>
      <c r="H793" s="4" t="str">
        <f>VLOOKUP(G793,관리용data!F:G,2,0)</f>
        <v>기재 어학 없음</v>
      </c>
      <c r="I793" s="4" t="s">
        <v>277</v>
      </c>
      <c r="J793" s="4" t="s">
        <v>277</v>
      </c>
      <c r="K793" s="4" t="s">
        <v>277</v>
      </c>
      <c r="L793" s="4" t="s">
        <v>277</v>
      </c>
      <c r="M793" s="4" t="s">
        <v>277</v>
      </c>
      <c r="N793" s="5"/>
      <c r="O793" s="4">
        <v>0</v>
      </c>
      <c r="P793" s="4"/>
      <c r="Q793" s="4">
        <f>IF(O793=1,IF(H793="TOEIC",VLOOKUP(VALUE(J793),관리용data!J:K,2,1),IF(H793="TOEFL(IBT)",VLOOKUP(VALUE(J793),관리용data!M:N,2,1),IF(H793="NEW TEPS",VLOOKUP(VALUE(J793),관리용data!P:Q,2,1),IF(H793="G-telp(Level 2)",VLOOKUP(VALUE(J793),관리용data!S:T,2,1),IF(H793="toeic speaking test",VLOOKUP(J793,관리용data!V:W,2,0),IF(H793="opic(영어)",VLOOKUP(J793,관리용data!Y:Z,2,0),0)))))),0)</f>
        <v>0</v>
      </c>
    </row>
    <row r="794" spans="1:17" ht="39.950000000000003" customHeight="1" x14ac:dyDescent="0.3">
      <c r="A794" s="4">
        <f t="shared" si="24"/>
        <v>793</v>
      </c>
      <c r="B794" s="4" t="s">
        <v>10371</v>
      </c>
      <c r="C794" s="4" t="s">
        <v>10372</v>
      </c>
      <c r="D794" s="4" t="s">
        <v>265</v>
      </c>
      <c r="E794" s="4" t="s">
        <v>266</v>
      </c>
      <c r="F794" s="4">
        <f t="shared" si="25"/>
        <v>1</v>
      </c>
      <c r="G794" s="4" t="s">
        <v>537</v>
      </c>
      <c r="H794" s="4" t="str">
        <f>VLOOKUP(G794,관리용data!F:G,2,0)</f>
        <v>TOEIC</v>
      </c>
      <c r="I794" s="4" t="s">
        <v>3484</v>
      </c>
      <c r="J794" s="4" t="s">
        <v>3484</v>
      </c>
      <c r="K794" s="4" t="s">
        <v>1963</v>
      </c>
      <c r="L794" s="34">
        <v>45808</v>
      </c>
      <c r="M794" s="4" t="s">
        <v>10377</v>
      </c>
      <c r="O794" s="4">
        <v>1</v>
      </c>
      <c r="P794" s="4"/>
      <c r="Q794" s="4">
        <f>IF(O794=1,IF(H794="TOEIC",VLOOKUP(VALUE(J794),관리용data!J:K,2,1),IF(H794="TOEFL(IBT)",VLOOKUP(VALUE(J794),관리용data!M:N,2,1),IF(H794="NEW TEPS",VLOOKUP(VALUE(J794),관리용data!P:Q,2,1),IF(H794="G-telp(Level 2)",VLOOKUP(VALUE(J794),관리용data!S:T,2,1),IF(H794="toeic speaking test",VLOOKUP(J794,관리용data!V:W,2,0),IF(H794="opic(영어)",VLOOKUP(J794,관리용data!Y:Z,2,0),0)))))),0)</f>
        <v>10</v>
      </c>
    </row>
    <row r="795" spans="1:17" ht="39.950000000000003" customHeight="1" x14ac:dyDescent="0.3">
      <c r="A795" s="4">
        <f t="shared" si="24"/>
        <v>794</v>
      </c>
      <c r="B795" s="4" t="s">
        <v>10457</v>
      </c>
      <c r="C795" s="4" t="s">
        <v>10458</v>
      </c>
      <c r="D795" s="4" t="s">
        <v>265</v>
      </c>
      <c r="E795" s="4" t="s">
        <v>266</v>
      </c>
      <c r="F795" s="4">
        <f t="shared" si="25"/>
        <v>1</v>
      </c>
      <c r="G795" s="4" t="s">
        <v>286</v>
      </c>
      <c r="H795" s="4" t="str">
        <f>VLOOKUP(G795,관리용data!F:G,2,0)</f>
        <v>Toeic Speaking test</v>
      </c>
      <c r="I795" s="4" t="s">
        <v>3583</v>
      </c>
      <c r="J795" s="4" t="s">
        <v>3583</v>
      </c>
      <c r="K795" s="4" t="s">
        <v>829</v>
      </c>
      <c r="L795" s="34">
        <v>45116</v>
      </c>
      <c r="M795" s="4" t="s">
        <v>8802</v>
      </c>
      <c r="O795" s="4">
        <v>1</v>
      </c>
      <c r="P795" s="4"/>
      <c r="Q795" s="4">
        <f>IF(O795=1,IF(H795="TOEIC",VLOOKUP(VALUE(J795),관리용data!J:K,2,1),IF(H795="TOEFL(IBT)",VLOOKUP(VALUE(J795),관리용data!M:N,2,1),IF(H795="NEW TEPS",VLOOKUP(VALUE(J795),관리용data!P:Q,2,1),IF(H795="G-telp(Level 2)",VLOOKUP(VALUE(J795),관리용data!S:T,2,1),IF(H795="toeic speaking test",VLOOKUP(J795,관리용data!V:W,2,0),IF(H795="opic(영어)",VLOOKUP(J795,관리용data!Y:Z,2,0),0)))))),0)</f>
        <v>6</v>
      </c>
    </row>
    <row r="796" spans="1:17" ht="39.950000000000003" customHeight="1" x14ac:dyDescent="0.3">
      <c r="A796" s="4">
        <f t="shared" si="24"/>
        <v>795</v>
      </c>
      <c r="B796" s="4" t="s">
        <v>10490</v>
      </c>
      <c r="C796" s="4" t="s">
        <v>10491</v>
      </c>
      <c r="D796" s="4" t="s">
        <v>265</v>
      </c>
      <c r="E796" s="4" t="s">
        <v>266</v>
      </c>
      <c r="F796" s="4">
        <f t="shared" si="25"/>
        <v>1</v>
      </c>
      <c r="G796" s="4" t="s">
        <v>362</v>
      </c>
      <c r="H796" s="4" t="str">
        <f>VLOOKUP(G796,관리용data!F:G,2,0)</f>
        <v>Toeic Speaking test</v>
      </c>
      <c r="I796" s="4" t="s">
        <v>455</v>
      </c>
      <c r="J796" s="4" t="s">
        <v>455</v>
      </c>
      <c r="K796" s="4" t="s">
        <v>10496</v>
      </c>
      <c r="L796" s="34">
        <v>45298</v>
      </c>
      <c r="M796" s="4" t="s">
        <v>10497</v>
      </c>
      <c r="O796" s="4">
        <v>1</v>
      </c>
      <c r="P796" s="4"/>
      <c r="Q796" s="4">
        <f>IF(O796=1,IF(H796="TOEIC",VLOOKUP(VALUE(J796),관리용data!J:K,2,1),IF(H796="TOEFL(IBT)",VLOOKUP(VALUE(J796),관리용data!M:N,2,1),IF(H796="NEW TEPS",VLOOKUP(VALUE(J796),관리용data!P:Q,2,1),IF(H796="G-telp(Level 2)",VLOOKUP(VALUE(J796),관리용data!S:T,2,1),IF(H796="toeic speaking test",VLOOKUP(J796,관리용data!V:W,2,0),IF(H796="opic(영어)",VLOOKUP(J796,관리용data!Y:Z,2,0),0)))))),0)</f>
        <v>6</v>
      </c>
    </row>
    <row r="797" spans="1:17" ht="39.950000000000003" customHeight="1" x14ac:dyDescent="0.3">
      <c r="A797" s="4">
        <f t="shared" si="24"/>
        <v>796</v>
      </c>
      <c r="B797" s="4" t="s">
        <v>10500</v>
      </c>
      <c r="C797" s="4" t="s">
        <v>10501</v>
      </c>
      <c r="D797" s="4" t="s">
        <v>265</v>
      </c>
      <c r="E797" s="4" t="s">
        <v>266</v>
      </c>
      <c r="F797" s="4">
        <f t="shared" si="25"/>
        <v>1</v>
      </c>
      <c r="G797" s="4" t="s">
        <v>496</v>
      </c>
      <c r="H797" s="4" t="str">
        <f>VLOOKUP(G797,관리용data!F:G,2,0)</f>
        <v>OPIc(영어)</v>
      </c>
      <c r="I797" s="4" t="s">
        <v>455</v>
      </c>
      <c r="J797" s="4" t="s">
        <v>455</v>
      </c>
      <c r="K797" s="4" t="s">
        <v>2993</v>
      </c>
      <c r="L797" s="34">
        <v>45360</v>
      </c>
      <c r="M797" s="4" t="s">
        <v>10506</v>
      </c>
      <c r="O797" s="4">
        <v>1</v>
      </c>
      <c r="P797" s="4"/>
      <c r="Q797" s="4">
        <f>IF(O797=1,IF(H797="TOEIC",VLOOKUP(VALUE(J797),관리용data!J:K,2,1),IF(H797="TOEFL(IBT)",VLOOKUP(VALUE(J797),관리용data!M:N,2,1),IF(H797="NEW TEPS",VLOOKUP(VALUE(J797),관리용data!P:Q,2,1),IF(H797="G-telp(Level 2)",VLOOKUP(VALUE(J797),관리용data!S:T,2,1),IF(H797="toeic speaking test",VLOOKUP(J797,관리용data!V:W,2,0),IF(H797="opic(영어)",VLOOKUP(J797,관리용data!Y:Z,2,0),0)))))),0)</f>
        <v>10</v>
      </c>
    </row>
    <row r="798" spans="1:17" ht="39.950000000000003" customHeight="1" x14ac:dyDescent="0.3">
      <c r="A798" s="4">
        <f t="shared" si="24"/>
        <v>797</v>
      </c>
      <c r="B798" s="4" t="s">
        <v>10541</v>
      </c>
      <c r="C798" s="4" t="s">
        <v>10542</v>
      </c>
      <c r="D798" s="4" t="s">
        <v>265</v>
      </c>
      <c r="E798" s="4" t="s">
        <v>266</v>
      </c>
      <c r="F798" s="4">
        <f t="shared" si="25"/>
        <v>1</v>
      </c>
      <c r="G798" s="4" t="s">
        <v>537</v>
      </c>
      <c r="H798" s="4" t="str">
        <f>VLOOKUP(G798,관리용data!F:G,2,0)</f>
        <v>TOEIC</v>
      </c>
      <c r="I798" s="4" t="s">
        <v>4137</v>
      </c>
      <c r="J798" s="4" t="s">
        <v>4137</v>
      </c>
      <c r="K798" s="4" t="s">
        <v>1031</v>
      </c>
      <c r="L798" s="34">
        <v>45438</v>
      </c>
      <c r="M798" s="4" t="s">
        <v>10547</v>
      </c>
      <c r="O798" s="4">
        <v>1</v>
      </c>
      <c r="P798" s="4"/>
      <c r="Q798" s="4">
        <f>IF(O798=1,IF(H798="TOEIC",VLOOKUP(VALUE(J798),관리용data!J:K,2,1),IF(H798="TOEFL(IBT)",VLOOKUP(VALUE(J798),관리용data!M:N,2,1),IF(H798="NEW TEPS",VLOOKUP(VALUE(J798),관리용data!P:Q,2,1),IF(H798="G-telp(Level 2)",VLOOKUP(VALUE(J798),관리용data!S:T,2,1),IF(H798="toeic speaking test",VLOOKUP(J798,관리용data!V:W,2,0),IF(H798="opic(영어)",VLOOKUP(J798,관리용data!Y:Z,2,0),0)))))),0)</f>
        <v>8</v>
      </c>
    </row>
    <row r="799" spans="1:17" ht="39.950000000000003" customHeight="1" x14ac:dyDescent="0.3">
      <c r="A799" s="4">
        <f t="shared" si="24"/>
        <v>798</v>
      </c>
      <c r="B799" s="4" t="s">
        <v>10598</v>
      </c>
      <c r="C799" s="4" t="s">
        <v>10599</v>
      </c>
      <c r="D799" s="4" t="s">
        <v>265</v>
      </c>
      <c r="E799" s="4" t="s">
        <v>266</v>
      </c>
      <c r="F799" s="4">
        <f t="shared" si="25"/>
        <v>1</v>
      </c>
      <c r="G799" s="4" t="s">
        <v>286</v>
      </c>
      <c r="H799" s="4" t="str">
        <f>VLOOKUP(G799,관리용data!F:G,2,0)</f>
        <v>Toeic Speaking test</v>
      </c>
      <c r="I799" s="4" t="s">
        <v>3460</v>
      </c>
      <c r="J799" s="4" t="s">
        <v>3460</v>
      </c>
      <c r="K799" s="4" t="s">
        <v>795</v>
      </c>
      <c r="L799" s="34">
        <v>45077</v>
      </c>
      <c r="M799" s="4" t="s">
        <v>10604</v>
      </c>
      <c r="O799" s="4">
        <v>1</v>
      </c>
      <c r="P799" s="4"/>
      <c r="Q799" s="4">
        <f>IF(O799=1,IF(H799="TOEIC",VLOOKUP(VALUE(J799),관리용data!J:K,2,1),IF(H799="TOEFL(IBT)",VLOOKUP(VALUE(J799),관리용data!M:N,2,1),IF(H799="NEW TEPS",VLOOKUP(VALUE(J799),관리용data!P:Q,2,1),IF(H799="G-telp(Level 2)",VLOOKUP(VALUE(J799),관리용data!S:T,2,1),IF(H799="toeic speaking test",VLOOKUP(J799,관리용data!V:W,2,0),IF(H799="opic(영어)",VLOOKUP(J799,관리용data!Y:Z,2,0),0)))))),0)</f>
        <v>6</v>
      </c>
    </row>
    <row r="800" spans="1:17" ht="39.950000000000003" customHeight="1" x14ac:dyDescent="0.3">
      <c r="A800" s="4">
        <f t="shared" si="24"/>
        <v>799</v>
      </c>
      <c r="B800" s="4" t="s">
        <v>10630</v>
      </c>
      <c r="C800" s="4" t="s">
        <v>10631</v>
      </c>
      <c r="D800" s="4" t="s">
        <v>265</v>
      </c>
      <c r="E800" s="4" t="s">
        <v>266</v>
      </c>
      <c r="F800" s="4">
        <f t="shared" si="25"/>
        <v>1</v>
      </c>
      <c r="G800" s="4" t="s">
        <v>496</v>
      </c>
      <c r="H800" s="4" t="str">
        <f>VLOOKUP(G800,관리용data!F:G,2,0)</f>
        <v>OPIc(영어)</v>
      </c>
      <c r="I800" s="4" t="s">
        <v>455</v>
      </c>
      <c r="J800" s="4" t="s">
        <v>455</v>
      </c>
      <c r="K800" s="4" t="s">
        <v>10636</v>
      </c>
      <c r="L800" s="34">
        <v>45253</v>
      </c>
      <c r="M800" s="4" t="s">
        <v>10637</v>
      </c>
      <c r="O800" s="4">
        <v>1</v>
      </c>
      <c r="P800" s="4"/>
      <c r="Q800" s="4">
        <f>IF(O800=1,IF(H800="TOEIC",VLOOKUP(VALUE(J800),관리용data!J:K,2,1),IF(H800="TOEFL(IBT)",VLOOKUP(VALUE(J800),관리용data!M:N,2,1),IF(H800="NEW TEPS",VLOOKUP(VALUE(J800),관리용data!P:Q,2,1),IF(H800="G-telp(Level 2)",VLOOKUP(VALUE(J800),관리용data!S:T,2,1),IF(H800="toeic speaking test",VLOOKUP(J800,관리용data!V:W,2,0),IF(H800="opic(영어)",VLOOKUP(J800,관리용data!Y:Z,2,0),0)))))),0)</f>
        <v>10</v>
      </c>
    </row>
    <row r="801" spans="1:17" ht="39.950000000000003" customHeight="1" x14ac:dyDescent="0.3">
      <c r="A801" s="4">
        <f t="shared" si="24"/>
        <v>800</v>
      </c>
      <c r="B801" s="4" t="s">
        <v>10653</v>
      </c>
      <c r="C801" s="4" t="s">
        <v>10654</v>
      </c>
      <c r="D801" s="4" t="s">
        <v>265</v>
      </c>
      <c r="E801" s="4" t="s">
        <v>266</v>
      </c>
      <c r="F801" s="4">
        <f t="shared" si="25"/>
        <v>1</v>
      </c>
      <c r="G801" s="4" t="s">
        <v>286</v>
      </c>
      <c r="H801" s="4" t="str">
        <f>VLOOKUP(G801,관리용data!F:G,2,0)</f>
        <v>Toeic Speaking test</v>
      </c>
      <c r="I801" s="4" t="s">
        <v>2296</v>
      </c>
      <c r="J801" s="4" t="s">
        <v>2296</v>
      </c>
      <c r="K801" s="4" t="s">
        <v>6118</v>
      </c>
      <c r="L801" s="34">
        <v>44703</v>
      </c>
      <c r="M801" s="4" t="s">
        <v>10660</v>
      </c>
      <c r="O801" s="4">
        <v>1</v>
      </c>
      <c r="P801" s="4"/>
      <c r="Q801" s="4">
        <f>IF(O801=1,IF(H801="TOEIC",VLOOKUP(VALUE(J801),관리용data!J:K,2,1),IF(H801="TOEFL(IBT)",VLOOKUP(VALUE(J801),관리용data!M:N,2,1),IF(H801="NEW TEPS",VLOOKUP(VALUE(J801),관리용data!P:Q,2,1),IF(H801="G-telp(Level 2)",VLOOKUP(VALUE(J801),관리용data!S:T,2,1),IF(H801="toeic speaking test",VLOOKUP(J801,관리용data!V:W,2,0),IF(H801="opic(영어)",VLOOKUP(J801,관리용data!Y:Z,2,0),0)))))),0)</f>
        <v>2</v>
      </c>
    </row>
    <row r="802" spans="1:17" ht="39.950000000000003" customHeight="1" x14ac:dyDescent="0.3">
      <c r="A802" s="4">
        <f t="shared" si="24"/>
        <v>801</v>
      </c>
      <c r="B802" s="4" t="s">
        <v>10690</v>
      </c>
      <c r="C802" s="4" t="s">
        <v>10691</v>
      </c>
      <c r="D802" s="4" t="s">
        <v>265</v>
      </c>
      <c r="E802" s="4" t="s">
        <v>266</v>
      </c>
      <c r="F802" s="4">
        <f t="shared" si="25"/>
        <v>1</v>
      </c>
      <c r="G802" s="4" t="s">
        <v>362</v>
      </c>
      <c r="H802" s="4" t="str">
        <f>VLOOKUP(G802,관리용data!F:G,2,0)</f>
        <v>Toeic Speaking test</v>
      </c>
      <c r="I802" s="4" t="s">
        <v>1497</v>
      </c>
      <c r="J802" s="4" t="s">
        <v>1497</v>
      </c>
      <c r="K802" s="4" t="s">
        <v>847</v>
      </c>
      <c r="L802" s="34">
        <v>45735</v>
      </c>
      <c r="M802" s="4" t="s">
        <v>10696</v>
      </c>
      <c r="O802" s="4">
        <v>1</v>
      </c>
      <c r="P802" s="4"/>
      <c r="Q802" s="4">
        <f>IF(O802=1,IF(H802="TOEIC",VLOOKUP(VALUE(J802),관리용data!J:K,2,1),IF(H802="TOEFL(IBT)",VLOOKUP(VALUE(J802),관리용data!M:N,2,1),IF(H802="NEW TEPS",VLOOKUP(VALUE(J802),관리용data!P:Q,2,1),IF(H802="G-telp(Level 2)",VLOOKUP(VALUE(J802),관리용data!S:T,2,1),IF(H802="toeic speaking test",VLOOKUP(J802,관리용data!V:W,2,0),IF(H802="opic(영어)",VLOOKUP(J802,관리용data!Y:Z,2,0),0)))))),0)</f>
        <v>2</v>
      </c>
    </row>
    <row r="803" spans="1:17" ht="39.950000000000003" customHeight="1" x14ac:dyDescent="0.3">
      <c r="A803" s="4">
        <f t="shared" si="24"/>
        <v>802</v>
      </c>
      <c r="B803" s="4" t="s">
        <v>10700</v>
      </c>
      <c r="C803" s="4" t="s">
        <v>10701</v>
      </c>
      <c r="D803" s="4" t="s">
        <v>265</v>
      </c>
      <c r="E803" s="4" t="s">
        <v>266</v>
      </c>
      <c r="F803" s="4">
        <f t="shared" si="25"/>
        <v>1</v>
      </c>
      <c r="G803" s="4" t="s">
        <v>362</v>
      </c>
      <c r="H803" s="4" t="str">
        <f>VLOOKUP(G803,관리용data!F:G,2,0)</f>
        <v>Toeic Speaking test</v>
      </c>
      <c r="I803" s="4" t="s">
        <v>363</v>
      </c>
      <c r="J803" s="4" t="s">
        <v>363</v>
      </c>
      <c r="K803" s="4" t="s">
        <v>10706</v>
      </c>
      <c r="L803" s="34">
        <v>45365</v>
      </c>
      <c r="M803" s="4" t="s">
        <v>10707</v>
      </c>
      <c r="O803" s="4">
        <v>1</v>
      </c>
      <c r="P803" s="4"/>
      <c r="Q803" s="4">
        <f>IF(O803=1,IF(H803="TOEIC",VLOOKUP(VALUE(J803),관리용data!J:K,2,1),IF(H803="TOEFL(IBT)",VLOOKUP(VALUE(J803),관리용data!M:N,2,1),IF(H803="NEW TEPS",VLOOKUP(VALUE(J803),관리용data!P:Q,2,1),IF(H803="G-telp(Level 2)",VLOOKUP(VALUE(J803),관리용data!S:T,2,1),IF(H803="toeic speaking test",VLOOKUP(J803,관리용data!V:W,2,0),IF(H803="opic(영어)",VLOOKUP(J803,관리용data!Y:Z,2,0),0)))))),0)</f>
        <v>6</v>
      </c>
    </row>
    <row r="804" spans="1:17" ht="39.950000000000003" customHeight="1" x14ac:dyDescent="0.3">
      <c r="A804" s="4">
        <f t="shared" si="24"/>
        <v>803</v>
      </c>
      <c r="B804" s="4" t="s">
        <v>10775</v>
      </c>
      <c r="C804" s="4" t="s">
        <v>8047</v>
      </c>
      <c r="D804" s="4" t="s">
        <v>265</v>
      </c>
      <c r="E804" s="4" t="s">
        <v>266</v>
      </c>
      <c r="F804" s="4">
        <f t="shared" si="25"/>
        <v>1</v>
      </c>
      <c r="G804" s="4" t="s">
        <v>537</v>
      </c>
      <c r="H804" s="4" t="str">
        <f>VLOOKUP(G804,관리용data!F:G,2,0)</f>
        <v>TOEIC</v>
      </c>
      <c r="I804" s="4" t="s">
        <v>5788</v>
      </c>
      <c r="J804" s="4" t="s">
        <v>5788</v>
      </c>
      <c r="K804" s="4" t="s">
        <v>1829</v>
      </c>
      <c r="L804" s="34">
        <v>45486</v>
      </c>
      <c r="M804" s="4" t="s">
        <v>10780</v>
      </c>
      <c r="O804" s="4">
        <v>1</v>
      </c>
      <c r="P804" s="4"/>
      <c r="Q804" s="4">
        <f>IF(O804=1,IF(H804="TOEIC",VLOOKUP(VALUE(J804),관리용data!J:K,2,1),IF(H804="TOEFL(IBT)",VLOOKUP(VALUE(J804),관리용data!M:N,2,1),IF(H804="NEW TEPS",VLOOKUP(VALUE(J804),관리용data!P:Q,2,1),IF(H804="G-telp(Level 2)",VLOOKUP(VALUE(J804),관리용data!S:T,2,1),IF(H804="toeic speaking test",VLOOKUP(J804,관리용data!V:W,2,0),IF(H804="opic(영어)",VLOOKUP(J804,관리용data!Y:Z,2,0),0)))))),0)</f>
        <v>4</v>
      </c>
    </row>
    <row r="805" spans="1:17" ht="39.950000000000003" customHeight="1" x14ac:dyDescent="0.3">
      <c r="A805" s="4">
        <f t="shared" si="24"/>
        <v>804</v>
      </c>
      <c r="B805" s="4" t="s">
        <v>10783</v>
      </c>
      <c r="C805" s="4" t="s">
        <v>10784</v>
      </c>
      <c r="D805" s="4" t="s">
        <v>265</v>
      </c>
      <c r="E805" s="4" t="s">
        <v>266</v>
      </c>
      <c r="F805" s="4">
        <f t="shared" si="25"/>
        <v>1</v>
      </c>
      <c r="G805" s="4" t="s">
        <v>797</v>
      </c>
      <c r="H805" s="4" t="str">
        <f>VLOOKUP(G805,관리용data!F:G,2,0)</f>
        <v>TOEIC</v>
      </c>
      <c r="I805" s="4" t="s">
        <v>2023</v>
      </c>
      <c r="J805" s="4" t="s">
        <v>2023</v>
      </c>
      <c r="K805" s="4" t="s">
        <v>2459</v>
      </c>
      <c r="L805" s="34">
        <v>44612</v>
      </c>
      <c r="M805" s="4" t="s">
        <v>10789</v>
      </c>
      <c r="O805" s="4">
        <v>1</v>
      </c>
      <c r="P805" s="4"/>
      <c r="Q805" s="4">
        <f>IF(O805=1,IF(H805="TOEIC",VLOOKUP(VALUE(J805),관리용data!J:K,2,1),IF(H805="TOEFL(IBT)",VLOOKUP(VALUE(J805),관리용data!M:N,2,1),IF(H805="NEW TEPS",VLOOKUP(VALUE(J805),관리용data!P:Q,2,1),IF(H805="G-telp(Level 2)",VLOOKUP(VALUE(J805),관리용data!S:T,2,1),IF(H805="toeic speaking test",VLOOKUP(J805,관리용data!V:W,2,0),IF(H805="opic(영어)",VLOOKUP(J805,관리용data!Y:Z,2,0),0)))))),0)</f>
        <v>4</v>
      </c>
    </row>
    <row r="806" spans="1:17" ht="39.950000000000003" customHeight="1" x14ac:dyDescent="0.3">
      <c r="A806" s="4">
        <f t="shared" si="24"/>
        <v>805</v>
      </c>
      <c r="B806" s="4" t="s">
        <v>10792</v>
      </c>
      <c r="C806" s="4" t="s">
        <v>10793</v>
      </c>
      <c r="D806" s="4" t="s">
        <v>265</v>
      </c>
      <c r="E806" s="4" t="s">
        <v>266</v>
      </c>
      <c r="F806" s="4">
        <f t="shared" si="25"/>
        <v>1</v>
      </c>
      <c r="G806" s="4" t="s">
        <v>496</v>
      </c>
      <c r="H806" s="4" t="str">
        <f>VLOOKUP(G806,관리용data!F:G,2,0)</f>
        <v>OPIc(영어)</v>
      </c>
      <c r="I806" s="4" t="s">
        <v>3554</v>
      </c>
      <c r="J806" s="4" t="s">
        <v>3554</v>
      </c>
      <c r="K806" s="4" t="s">
        <v>6466</v>
      </c>
      <c r="L806" s="34">
        <v>45734</v>
      </c>
      <c r="M806" s="4" t="s">
        <v>10799</v>
      </c>
      <c r="O806" s="4">
        <v>1</v>
      </c>
      <c r="P806" s="4"/>
      <c r="Q806" s="4">
        <f>IF(O806=1,IF(H806="TOEIC",VLOOKUP(VALUE(J806),관리용data!J:K,2,1),IF(H806="TOEFL(IBT)",VLOOKUP(VALUE(J806),관리용data!M:N,2,1),IF(H806="NEW TEPS",VLOOKUP(VALUE(J806),관리용data!P:Q,2,1),IF(H806="G-telp(Level 2)",VLOOKUP(VALUE(J806),관리용data!S:T,2,1),IF(H806="toeic speaking test",VLOOKUP(J806,관리용data!V:W,2,0),IF(H806="opic(영어)",VLOOKUP(J806,관리용data!Y:Z,2,0),0)))))),0)</f>
        <v>0</v>
      </c>
    </row>
    <row r="807" spans="1:17" ht="39.950000000000003" customHeight="1" x14ac:dyDescent="0.3">
      <c r="A807" s="4">
        <f t="shared" si="24"/>
        <v>806</v>
      </c>
      <c r="B807" s="4" t="s">
        <v>10812</v>
      </c>
      <c r="C807" s="4" t="s">
        <v>8683</v>
      </c>
      <c r="D807" s="4" t="s">
        <v>265</v>
      </c>
      <c r="E807" s="4" t="s">
        <v>266</v>
      </c>
      <c r="F807" s="4">
        <f t="shared" si="25"/>
        <v>1</v>
      </c>
      <c r="G807" s="4" t="s">
        <v>11697</v>
      </c>
      <c r="H807" s="4" t="str">
        <f>VLOOKUP(G807,관리용data!F:G,2,0)</f>
        <v>기재 어학 없음</v>
      </c>
      <c r="I807" s="4" t="s">
        <v>277</v>
      </c>
      <c r="J807" s="4" t="s">
        <v>277</v>
      </c>
      <c r="K807" s="4" t="s">
        <v>277</v>
      </c>
      <c r="L807" s="4" t="s">
        <v>277</v>
      </c>
      <c r="M807" s="4" t="s">
        <v>277</v>
      </c>
      <c r="N807" s="5"/>
      <c r="O807" s="4">
        <v>0</v>
      </c>
      <c r="P807" s="4"/>
      <c r="Q807" s="4">
        <f>IF(O807=1,IF(H807="TOEIC",VLOOKUP(VALUE(J807),관리용data!J:K,2,1),IF(H807="TOEFL(IBT)",VLOOKUP(VALUE(J807),관리용data!M:N,2,1),IF(H807="NEW TEPS",VLOOKUP(VALUE(J807),관리용data!P:Q,2,1),IF(H807="G-telp(Level 2)",VLOOKUP(VALUE(J807),관리용data!S:T,2,1),IF(H807="toeic speaking test",VLOOKUP(J807,관리용data!V:W,2,0),IF(H807="opic(영어)",VLOOKUP(J807,관리용data!Y:Z,2,0),0)))))),0)</f>
        <v>0</v>
      </c>
    </row>
    <row r="808" spans="1:17" ht="39.950000000000003" customHeight="1" x14ac:dyDescent="0.3">
      <c r="A808" s="4">
        <f t="shared" si="24"/>
        <v>807</v>
      </c>
      <c r="B808" s="4" t="s">
        <v>10820</v>
      </c>
      <c r="C808" s="4" t="s">
        <v>10821</v>
      </c>
      <c r="D808" s="4" t="s">
        <v>265</v>
      </c>
      <c r="E808" s="4" t="s">
        <v>266</v>
      </c>
      <c r="F808" s="4">
        <f t="shared" si="25"/>
        <v>1</v>
      </c>
      <c r="G808" s="4" t="s">
        <v>797</v>
      </c>
      <c r="H808" s="4" t="str">
        <f>VLOOKUP(G808,관리용data!F:G,2,0)</f>
        <v>TOEIC</v>
      </c>
      <c r="I808" s="4" t="s">
        <v>3484</v>
      </c>
      <c r="J808" s="4" t="s">
        <v>3484</v>
      </c>
      <c r="K808" s="4" t="s">
        <v>10826</v>
      </c>
      <c r="L808" s="34">
        <v>44429</v>
      </c>
      <c r="M808" s="4" t="s">
        <v>10827</v>
      </c>
      <c r="O808" s="4">
        <v>1</v>
      </c>
      <c r="P808" s="4"/>
      <c r="Q808" s="4">
        <f>IF(O808=1,IF(H808="TOEIC",VLOOKUP(VALUE(J808),관리용data!J:K,2,1),IF(H808="TOEFL(IBT)",VLOOKUP(VALUE(J808),관리용data!M:N,2,1),IF(H808="NEW TEPS",VLOOKUP(VALUE(J808),관리용data!P:Q,2,1),IF(H808="G-telp(Level 2)",VLOOKUP(VALUE(J808),관리용data!S:T,2,1),IF(H808="toeic speaking test",VLOOKUP(J808,관리용data!V:W,2,0),IF(H808="opic(영어)",VLOOKUP(J808,관리용data!Y:Z,2,0),0)))))),0)</f>
        <v>10</v>
      </c>
    </row>
    <row r="809" spans="1:17" ht="39.950000000000003" customHeight="1" x14ac:dyDescent="0.3">
      <c r="A809" s="4">
        <f t="shared" si="24"/>
        <v>808</v>
      </c>
      <c r="B809" s="4" t="s">
        <v>10831</v>
      </c>
      <c r="C809" s="4" t="s">
        <v>10832</v>
      </c>
      <c r="D809" s="4" t="s">
        <v>265</v>
      </c>
      <c r="E809" s="4" t="s">
        <v>266</v>
      </c>
      <c r="F809" s="4">
        <f t="shared" si="25"/>
        <v>1</v>
      </c>
      <c r="G809" s="4" t="s">
        <v>331</v>
      </c>
      <c r="H809" s="4" t="str">
        <f>VLOOKUP(G809,관리용data!F:G,2,0)</f>
        <v>G-telp(Level 2)</v>
      </c>
      <c r="I809" s="4" t="s">
        <v>10564</v>
      </c>
      <c r="J809" s="4">
        <v>75</v>
      </c>
      <c r="K809" s="4" t="s">
        <v>8990</v>
      </c>
      <c r="L809" s="34">
        <v>45662</v>
      </c>
      <c r="M809" s="4" t="s">
        <v>10848</v>
      </c>
      <c r="O809" s="4">
        <v>1</v>
      </c>
      <c r="P809" s="4"/>
      <c r="Q809" s="4">
        <f>IF(O809=1,IF(H809="TOEIC",VLOOKUP(VALUE(J809),관리용data!J:K,2,1),IF(H809="TOEFL(IBT)",VLOOKUP(VALUE(J809),관리용data!M:N,2,1),IF(H809="NEW TEPS",VLOOKUP(VALUE(J809),관리용data!P:Q,2,1),IF(H809="G-telp(Level 2)",VLOOKUP(VALUE(J809),관리용data!S:T,2,1),IF(H809="toeic speaking test",VLOOKUP(J809,관리용data!V:W,2,0),IF(H809="opic(영어)",VLOOKUP(J809,관리용data!Y:Z,2,0),0)))))),0)</f>
        <v>6</v>
      </c>
    </row>
    <row r="810" spans="1:17" ht="39.950000000000003" customHeight="1" x14ac:dyDescent="0.3">
      <c r="A810" s="4">
        <f t="shared" si="24"/>
        <v>809</v>
      </c>
      <c r="B810" s="4" t="s">
        <v>10859</v>
      </c>
      <c r="C810" s="4" t="s">
        <v>10860</v>
      </c>
      <c r="D810" s="4" t="s">
        <v>265</v>
      </c>
      <c r="E810" s="4" t="s">
        <v>266</v>
      </c>
      <c r="F810" s="4">
        <f t="shared" si="25"/>
        <v>1</v>
      </c>
      <c r="G810" s="4" t="s">
        <v>362</v>
      </c>
      <c r="H810" s="4" t="str">
        <f>VLOOKUP(G810,관리용data!F:G,2,0)</f>
        <v>Toeic Speaking test</v>
      </c>
      <c r="I810" s="4" t="s">
        <v>455</v>
      </c>
      <c r="J810" s="4" t="s">
        <v>455</v>
      </c>
      <c r="K810" s="4" t="s">
        <v>2767</v>
      </c>
      <c r="L810" s="34">
        <v>45738</v>
      </c>
      <c r="M810" s="4" t="s">
        <v>10865</v>
      </c>
      <c r="O810" s="4">
        <v>1</v>
      </c>
      <c r="P810" s="4"/>
      <c r="Q810" s="4">
        <f>IF(O810=1,IF(H810="TOEIC",VLOOKUP(VALUE(J810),관리용data!J:K,2,1),IF(H810="TOEFL(IBT)",VLOOKUP(VALUE(J810),관리용data!M:N,2,1),IF(H810="NEW TEPS",VLOOKUP(VALUE(J810),관리용data!P:Q,2,1),IF(H810="G-telp(Level 2)",VLOOKUP(VALUE(J810),관리용data!S:T,2,1),IF(H810="toeic speaking test",VLOOKUP(J810,관리용data!V:W,2,0),IF(H810="opic(영어)",VLOOKUP(J810,관리용data!Y:Z,2,0),0)))))),0)</f>
        <v>6</v>
      </c>
    </row>
    <row r="811" spans="1:17" ht="39.950000000000003" customHeight="1" x14ac:dyDescent="0.3">
      <c r="A811" s="4">
        <f t="shared" si="24"/>
        <v>810</v>
      </c>
      <c r="B811" s="4" t="s">
        <v>10868</v>
      </c>
      <c r="C811" s="4" t="s">
        <v>10869</v>
      </c>
      <c r="D811" s="4" t="s">
        <v>265</v>
      </c>
      <c r="E811" s="4" t="s">
        <v>266</v>
      </c>
      <c r="F811" s="4">
        <f t="shared" si="25"/>
        <v>1</v>
      </c>
      <c r="G811" s="4" t="s">
        <v>362</v>
      </c>
      <c r="H811" s="4" t="str">
        <f>VLOOKUP(G811,관리용data!F:G,2,0)</f>
        <v>Toeic Speaking test</v>
      </c>
      <c r="I811" s="4" t="s">
        <v>1497</v>
      </c>
      <c r="J811" s="4" t="s">
        <v>1497</v>
      </c>
      <c r="K811" s="4" t="s">
        <v>7725</v>
      </c>
      <c r="L811" s="34">
        <v>45437</v>
      </c>
      <c r="M811" s="4" t="s">
        <v>10874</v>
      </c>
      <c r="O811" s="4">
        <v>1</v>
      </c>
      <c r="P811" s="4"/>
      <c r="Q811" s="4">
        <f>IF(O811=1,IF(H811="TOEIC",VLOOKUP(VALUE(J811),관리용data!J:K,2,1),IF(H811="TOEFL(IBT)",VLOOKUP(VALUE(J811),관리용data!M:N,2,1),IF(H811="NEW TEPS",VLOOKUP(VALUE(J811),관리용data!P:Q,2,1),IF(H811="G-telp(Level 2)",VLOOKUP(VALUE(J811),관리용data!S:T,2,1),IF(H811="toeic speaking test",VLOOKUP(J811,관리용data!V:W,2,0),IF(H811="opic(영어)",VLOOKUP(J811,관리용data!Y:Z,2,0),0)))))),0)</f>
        <v>2</v>
      </c>
    </row>
    <row r="812" spans="1:17" ht="39.950000000000003" customHeight="1" x14ac:dyDescent="0.3">
      <c r="A812" s="4">
        <f t="shared" si="24"/>
        <v>811</v>
      </c>
      <c r="B812" s="4" t="s">
        <v>10889</v>
      </c>
      <c r="C812" s="4" t="s">
        <v>10890</v>
      </c>
      <c r="D812" s="4" t="s">
        <v>265</v>
      </c>
      <c r="E812" s="4" t="s">
        <v>266</v>
      </c>
      <c r="F812" s="4">
        <f t="shared" si="25"/>
        <v>1</v>
      </c>
      <c r="G812" s="4" t="s">
        <v>496</v>
      </c>
      <c r="H812" s="4" t="str">
        <f>VLOOKUP(G812,관리용data!F:G,2,0)</f>
        <v>OPIc(영어)</v>
      </c>
      <c r="I812" s="4" t="s">
        <v>1497</v>
      </c>
      <c r="J812" s="4" t="s">
        <v>1497</v>
      </c>
      <c r="K812" s="4" t="s">
        <v>10273</v>
      </c>
      <c r="L812" s="34">
        <v>45276</v>
      </c>
      <c r="M812" s="4" t="s">
        <v>10895</v>
      </c>
      <c r="O812" s="4">
        <v>1</v>
      </c>
      <c r="P812" s="4"/>
      <c r="Q812" s="4">
        <f>IF(O812=1,IF(H812="TOEIC",VLOOKUP(VALUE(J812),관리용data!J:K,2,1),IF(H812="TOEFL(IBT)",VLOOKUP(VALUE(J812),관리용data!M:N,2,1),IF(H812="NEW TEPS",VLOOKUP(VALUE(J812),관리용data!P:Q,2,1),IF(H812="G-telp(Level 2)",VLOOKUP(VALUE(J812),관리용data!S:T,2,1),IF(H812="toeic speaking test",VLOOKUP(J812,관리용data!V:W,2,0),IF(H812="opic(영어)",VLOOKUP(J812,관리용data!Y:Z,2,0),0)))))),0)</f>
        <v>6</v>
      </c>
    </row>
    <row r="813" spans="1:17" ht="39.950000000000003" customHeight="1" x14ac:dyDescent="0.3">
      <c r="A813" s="4">
        <f t="shared" si="24"/>
        <v>812</v>
      </c>
      <c r="B813" s="4" t="s">
        <v>10914</v>
      </c>
      <c r="C813" s="4" t="s">
        <v>10915</v>
      </c>
      <c r="D813" s="4" t="s">
        <v>265</v>
      </c>
      <c r="E813" s="4" t="s">
        <v>266</v>
      </c>
      <c r="F813" s="4">
        <f t="shared" si="25"/>
        <v>1</v>
      </c>
      <c r="G813" s="4" t="s">
        <v>11697</v>
      </c>
      <c r="H813" s="4" t="str">
        <f>VLOOKUP(G813,관리용data!F:G,2,0)</f>
        <v>기재 어학 없음</v>
      </c>
      <c r="I813" s="4" t="s">
        <v>277</v>
      </c>
      <c r="J813" s="4" t="s">
        <v>277</v>
      </c>
      <c r="K813" s="4" t="s">
        <v>277</v>
      </c>
      <c r="L813" s="4" t="s">
        <v>277</v>
      </c>
      <c r="M813" s="4" t="s">
        <v>277</v>
      </c>
      <c r="N813" s="5"/>
      <c r="O813" s="4">
        <v>0</v>
      </c>
      <c r="P813" s="4"/>
      <c r="Q813" s="4">
        <f>IF(O813=1,IF(H813="TOEIC",VLOOKUP(VALUE(J813),관리용data!J:K,2,1),IF(H813="TOEFL(IBT)",VLOOKUP(VALUE(J813),관리용data!M:N,2,1),IF(H813="NEW TEPS",VLOOKUP(VALUE(J813),관리용data!P:Q,2,1),IF(H813="G-telp(Level 2)",VLOOKUP(VALUE(J813),관리용data!S:T,2,1),IF(H813="toeic speaking test",VLOOKUP(J813,관리용data!V:W,2,0),IF(H813="opic(영어)",VLOOKUP(J813,관리용data!Y:Z,2,0),0)))))),0)</f>
        <v>0</v>
      </c>
    </row>
    <row r="814" spans="1:17" ht="39.950000000000003" customHeight="1" x14ac:dyDescent="0.3">
      <c r="A814" s="4">
        <f t="shared" si="24"/>
        <v>813</v>
      </c>
      <c r="B814" s="4" t="s">
        <v>10931</v>
      </c>
      <c r="C814" s="4" t="s">
        <v>6881</v>
      </c>
      <c r="D814" s="4" t="s">
        <v>265</v>
      </c>
      <c r="E814" s="4" t="s">
        <v>266</v>
      </c>
      <c r="F814" s="4">
        <f t="shared" si="25"/>
        <v>1</v>
      </c>
      <c r="G814" s="4" t="s">
        <v>797</v>
      </c>
      <c r="H814" s="4" t="str">
        <f>VLOOKUP(G814,관리용data!F:G,2,0)</f>
        <v>TOEIC</v>
      </c>
      <c r="I814" s="4" t="s">
        <v>3247</v>
      </c>
      <c r="J814" s="4" t="s">
        <v>3247</v>
      </c>
      <c r="K814" s="4" t="s">
        <v>10936</v>
      </c>
      <c r="L814" s="34">
        <v>44506</v>
      </c>
      <c r="M814" s="4" t="s">
        <v>10937</v>
      </c>
      <c r="O814" s="4">
        <v>1</v>
      </c>
      <c r="P814" s="4"/>
      <c r="Q814" s="4">
        <f>IF(O814=1,IF(H814="TOEIC",VLOOKUP(VALUE(J814),관리용data!J:K,2,1),IF(H814="TOEFL(IBT)",VLOOKUP(VALUE(J814),관리용data!M:N,2,1),IF(H814="NEW TEPS",VLOOKUP(VALUE(J814),관리용data!P:Q,2,1),IF(H814="G-telp(Level 2)",VLOOKUP(VALUE(J814),관리용data!S:T,2,1),IF(H814="toeic speaking test",VLOOKUP(J814,관리용data!V:W,2,0),IF(H814="opic(영어)",VLOOKUP(J814,관리용data!Y:Z,2,0),0)))))),0)</f>
        <v>8</v>
      </c>
    </row>
    <row r="815" spans="1:17" ht="39.950000000000003" customHeight="1" x14ac:dyDescent="0.3">
      <c r="A815" s="4">
        <f t="shared" si="24"/>
        <v>814</v>
      </c>
      <c r="B815" s="4" t="s">
        <v>10963</v>
      </c>
      <c r="C815" s="4" t="s">
        <v>10964</v>
      </c>
      <c r="D815" s="4" t="s">
        <v>265</v>
      </c>
      <c r="E815" s="4" t="s">
        <v>266</v>
      </c>
      <c r="F815" s="4">
        <f t="shared" si="25"/>
        <v>1</v>
      </c>
      <c r="G815" s="4" t="s">
        <v>537</v>
      </c>
      <c r="H815" s="4" t="str">
        <f>VLOOKUP(G815,관리용data!F:G,2,0)</f>
        <v>TOEIC</v>
      </c>
      <c r="I815" s="4" t="s">
        <v>4269</v>
      </c>
      <c r="J815" s="4" t="s">
        <v>4269</v>
      </c>
      <c r="K815" s="4" t="s">
        <v>1829</v>
      </c>
      <c r="L815" s="34">
        <v>45486</v>
      </c>
      <c r="M815" s="4" t="s">
        <v>10982</v>
      </c>
      <c r="O815" s="4">
        <v>1</v>
      </c>
      <c r="P815" s="4"/>
      <c r="Q815" s="4">
        <f>IF(O815=1,IF(H815="TOEIC",VLOOKUP(VALUE(J815),관리용data!J:K,2,1),IF(H815="TOEFL(IBT)",VLOOKUP(VALUE(J815),관리용data!M:N,2,1),IF(H815="NEW TEPS",VLOOKUP(VALUE(J815),관리용data!P:Q,2,1),IF(H815="G-telp(Level 2)",VLOOKUP(VALUE(J815),관리용data!S:T,2,1),IF(H815="toeic speaking test",VLOOKUP(J815,관리용data!V:W,2,0),IF(H815="opic(영어)",VLOOKUP(J815,관리용data!Y:Z,2,0),0)))))),0)</f>
        <v>4</v>
      </c>
    </row>
    <row r="816" spans="1:17" ht="39.950000000000003" customHeight="1" x14ac:dyDescent="0.3">
      <c r="A816" s="4">
        <f t="shared" si="24"/>
        <v>815</v>
      </c>
      <c r="B816" s="4" t="s">
        <v>10984</v>
      </c>
      <c r="C816" s="4" t="s">
        <v>10985</v>
      </c>
      <c r="D816" s="4" t="s">
        <v>265</v>
      </c>
      <c r="E816" s="4" t="s">
        <v>266</v>
      </c>
      <c r="F816" s="4">
        <f t="shared" si="25"/>
        <v>1</v>
      </c>
      <c r="G816" s="4" t="s">
        <v>797</v>
      </c>
      <c r="H816" s="4" t="str">
        <f>VLOOKUP(G816,관리용data!F:G,2,0)</f>
        <v>TOEIC</v>
      </c>
      <c r="I816" s="4" t="s">
        <v>5685</v>
      </c>
      <c r="J816" s="4" t="s">
        <v>5685</v>
      </c>
      <c r="K816" s="4" t="s">
        <v>10990</v>
      </c>
      <c r="L816" s="34">
        <v>44164</v>
      </c>
      <c r="M816" s="4" t="s">
        <v>10991</v>
      </c>
      <c r="O816" s="4">
        <v>1</v>
      </c>
      <c r="P816" s="4"/>
      <c r="Q816" s="4">
        <f>IF(O816=1,IF(H816="TOEIC",VLOOKUP(VALUE(J816),관리용data!J:K,2,1),IF(H816="TOEFL(IBT)",VLOOKUP(VALUE(J816),관리용data!M:N,2,1),IF(H816="NEW TEPS",VLOOKUP(VALUE(J816),관리용data!P:Q,2,1),IF(H816="G-telp(Level 2)",VLOOKUP(VALUE(J816),관리용data!S:T,2,1),IF(H816="toeic speaking test",VLOOKUP(J816,관리용data!V:W,2,0),IF(H816="opic(영어)",VLOOKUP(J816,관리용data!Y:Z,2,0),0)))))),0)</f>
        <v>10</v>
      </c>
    </row>
    <row r="817" spans="1:17" ht="39.950000000000003" customHeight="1" x14ac:dyDescent="0.3">
      <c r="A817" s="4">
        <f t="shared" si="24"/>
        <v>816</v>
      </c>
      <c r="B817" s="4" t="s">
        <v>10994</v>
      </c>
      <c r="C817" s="4" t="s">
        <v>10995</v>
      </c>
      <c r="D817" s="4" t="s">
        <v>265</v>
      </c>
      <c r="E817" s="4" t="s">
        <v>266</v>
      </c>
      <c r="F817" s="4">
        <f t="shared" si="25"/>
        <v>1</v>
      </c>
      <c r="G817" s="4" t="s">
        <v>797</v>
      </c>
      <c r="H817" s="4" t="str">
        <f>VLOOKUP(G817,관리용data!F:G,2,0)</f>
        <v>TOEIC</v>
      </c>
      <c r="I817" s="4" t="s">
        <v>1133</v>
      </c>
      <c r="J817" s="4" t="s">
        <v>1133</v>
      </c>
      <c r="K817" s="4" t="s">
        <v>9126</v>
      </c>
      <c r="L817" s="34">
        <v>44283</v>
      </c>
      <c r="M817" s="4" t="s">
        <v>10999</v>
      </c>
      <c r="O817" s="4">
        <v>1</v>
      </c>
      <c r="P817" s="4"/>
      <c r="Q817" s="4">
        <f>IF(O817=1,IF(H817="TOEIC",VLOOKUP(VALUE(J817),관리용data!J:K,2,1),IF(H817="TOEFL(IBT)",VLOOKUP(VALUE(J817),관리용data!M:N,2,1),IF(H817="NEW TEPS",VLOOKUP(VALUE(J817),관리용data!P:Q,2,1),IF(H817="G-telp(Level 2)",VLOOKUP(VALUE(J817),관리용data!S:T,2,1),IF(H817="toeic speaking test",VLOOKUP(J817,관리용data!V:W,2,0),IF(H817="opic(영어)",VLOOKUP(J817,관리용data!Y:Z,2,0),0)))))),0)</f>
        <v>6</v>
      </c>
    </row>
    <row r="818" spans="1:17" ht="39.950000000000003" customHeight="1" x14ac:dyDescent="0.3">
      <c r="A818" s="4">
        <f t="shared" si="24"/>
        <v>817</v>
      </c>
      <c r="B818" s="4" t="s">
        <v>11009</v>
      </c>
      <c r="C818" s="4" t="s">
        <v>11010</v>
      </c>
      <c r="D818" s="4" t="s">
        <v>265</v>
      </c>
      <c r="E818" s="4" t="s">
        <v>266</v>
      </c>
      <c r="F818" s="4">
        <f t="shared" si="25"/>
        <v>1</v>
      </c>
      <c r="G818" s="4" t="s">
        <v>11697</v>
      </c>
      <c r="H818" s="4" t="str">
        <f>VLOOKUP(G818,관리용data!F:G,2,0)</f>
        <v>기재 어학 없음</v>
      </c>
      <c r="I818" s="4" t="s">
        <v>277</v>
      </c>
      <c r="J818" s="4" t="s">
        <v>277</v>
      </c>
      <c r="K818" s="4" t="s">
        <v>277</v>
      </c>
      <c r="L818" s="4" t="s">
        <v>277</v>
      </c>
      <c r="M818" s="4" t="s">
        <v>277</v>
      </c>
      <c r="N818" s="5"/>
      <c r="O818" s="4">
        <v>0</v>
      </c>
      <c r="P818" s="4"/>
      <c r="Q818" s="4">
        <f>IF(O818=1,IF(H818="TOEIC",VLOOKUP(VALUE(J818),관리용data!J:K,2,1),IF(H818="TOEFL(IBT)",VLOOKUP(VALUE(J818),관리용data!M:N,2,1),IF(H818="NEW TEPS",VLOOKUP(VALUE(J818),관리용data!P:Q,2,1),IF(H818="G-telp(Level 2)",VLOOKUP(VALUE(J818),관리용data!S:T,2,1),IF(H818="toeic speaking test",VLOOKUP(J818,관리용data!V:W,2,0),IF(H818="opic(영어)",VLOOKUP(J818,관리용data!Y:Z,2,0),0)))))),0)</f>
        <v>0</v>
      </c>
    </row>
    <row r="819" spans="1:17" ht="39.950000000000003" customHeight="1" x14ac:dyDescent="0.3">
      <c r="A819" s="4">
        <f t="shared" si="24"/>
        <v>818</v>
      </c>
      <c r="B819" s="4" t="s">
        <v>11031</v>
      </c>
      <c r="C819" s="4" t="s">
        <v>11032</v>
      </c>
      <c r="D819" s="4" t="s">
        <v>265</v>
      </c>
      <c r="E819" s="4" t="s">
        <v>266</v>
      </c>
      <c r="F819" s="4">
        <f t="shared" si="25"/>
        <v>1</v>
      </c>
      <c r="G819" s="4" t="s">
        <v>362</v>
      </c>
      <c r="H819" s="4" t="str">
        <f>VLOOKUP(G819,관리용data!F:G,2,0)</f>
        <v>Toeic Speaking test</v>
      </c>
      <c r="I819" s="4" t="s">
        <v>455</v>
      </c>
      <c r="J819" s="4" t="s">
        <v>455</v>
      </c>
      <c r="K819" s="4" t="s">
        <v>11037</v>
      </c>
      <c r="L819" s="34">
        <v>45507</v>
      </c>
      <c r="M819" s="4" t="s">
        <v>11038</v>
      </c>
      <c r="O819" s="4">
        <v>1</v>
      </c>
      <c r="P819" s="4"/>
      <c r="Q819" s="4">
        <f>IF(O819=1,IF(H819="TOEIC",VLOOKUP(VALUE(J819),관리용data!J:K,2,1),IF(H819="TOEFL(IBT)",VLOOKUP(VALUE(J819),관리용data!M:N,2,1),IF(H819="NEW TEPS",VLOOKUP(VALUE(J819),관리용data!P:Q,2,1),IF(H819="G-telp(Level 2)",VLOOKUP(VALUE(J819),관리용data!S:T,2,1),IF(H819="toeic speaking test",VLOOKUP(J819,관리용data!V:W,2,0),IF(H819="opic(영어)",VLOOKUP(J819,관리용data!Y:Z,2,0),0)))))),0)</f>
        <v>6</v>
      </c>
    </row>
    <row r="820" spans="1:17" ht="39.950000000000003" customHeight="1" x14ac:dyDescent="0.3">
      <c r="A820" s="4">
        <f t="shared" si="24"/>
        <v>819</v>
      </c>
      <c r="B820" s="4" t="s">
        <v>11052</v>
      </c>
      <c r="C820" s="4" t="s">
        <v>11053</v>
      </c>
      <c r="D820" s="4" t="s">
        <v>265</v>
      </c>
      <c r="E820" s="4" t="s">
        <v>266</v>
      </c>
      <c r="F820" s="4">
        <f t="shared" si="25"/>
        <v>1</v>
      </c>
      <c r="G820" s="4" t="s">
        <v>537</v>
      </c>
      <c r="H820" s="4" t="str">
        <f>VLOOKUP(G820,관리용data!F:G,2,0)</f>
        <v>TOEIC</v>
      </c>
      <c r="I820" s="4" t="s">
        <v>7395</v>
      </c>
      <c r="J820" s="4" t="s">
        <v>7395</v>
      </c>
      <c r="K820" s="4" t="s">
        <v>8814</v>
      </c>
      <c r="L820" s="34">
        <v>45367</v>
      </c>
      <c r="M820" s="4" t="s">
        <v>11058</v>
      </c>
      <c r="O820" s="4">
        <v>1</v>
      </c>
      <c r="P820" s="4"/>
      <c r="Q820" s="4">
        <f>IF(O820=1,IF(H820="TOEIC",VLOOKUP(VALUE(J820),관리용data!J:K,2,1),IF(H820="TOEFL(IBT)",VLOOKUP(VALUE(J820),관리용data!M:N,2,1),IF(H820="NEW TEPS",VLOOKUP(VALUE(J820),관리용data!P:Q,2,1),IF(H820="G-telp(Level 2)",VLOOKUP(VALUE(J820),관리용data!S:T,2,1),IF(H820="toeic speaking test",VLOOKUP(J820,관리용data!V:W,2,0),IF(H820="opic(영어)",VLOOKUP(J820,관리용data!Y:Z,2,0),0)))))),0)</f>
        <v>10</v>
      </c>
    </row>
    <row r="821" spans="1:17" ht="39.950000000000003" customHeight="1" x14ac:dyDescent="0.3">
      <c r="A821" s="4">
        <f t="shared" si="24"/>
        <v>820</v>
      </c>
      <c r="B821" s="4" t="s">
        <v>11069</v>
      </c>
      <c r="C821" s="4" t="s">
        <v>11070</v>
      </c>
      <c r="D821" s="4" t="s">
        <v>265</v>
      </c>
      <c r="E821" s="4" t="s">
        <v>266</v>
      </c>
      <c r="F821" s="4">
        <f t="shared" si="25"/>
        <v>1</v>
      </c>
      <c r="G821" s="4" t="s">
        <v>286</v>
      </c>
      <c r="H821" s="4" t="str">
        <f>VLOOKUP(G821,관리용data!F:G,2,0)</f>
        <v>Toeic Speaking test</v>
      </c>
      <c r="I821" s="4" t="s">
        <v>3460</v>
      </c>
      <c r="J821" s="4" t="s">
        <v>3460</v>
      </c>
      <c r="K821" s="4" t="s">
        <v>5916</v>
      </c>
      <c r="L821" s="34">
        <v>44997</v>
      </c>
      <c r="M821" s="4" t="s">
        <v>11075</v>
      </c>
      <c r="O821" s="4">
        <v>1</v>
      </c>
      <c r="P821" s="4"/>
      <c r="Q821" s="4">
        <f>IF(O821=1,IF(H821="TOEIC",VLOOKUP(VALUE(J821),관리용data!J:K,2,1),IF(H821="TOEFL(IBT)",VLOOKUP(VALUE(J821),관리용data!M:N,2,1),IF(H821="NEW TEPS",VLOOKUP(VALUE(J821),관리용data!P:Q,2,1),IF(H821="G-telp(Level 2)",VLOOKUP(VALUE(J821),관리용data!S:T,2,1),IF(H821="toeic speaking test",VLOOKUP(J821,관리용data!V:W,2,0),IF(H821="opic(영어)",VLOOKUP(J821,관리용data!Y:Z,2,0),0)))))),0)</f>
        <v>6</v>
      </c>
    </row>
    <row r="822" spans="1:17" ht="39.950000000000003" customHeight="1" x14ac:dyDescent="0.3">
      <c r="A822" s="4">
        <f t="shared" si="24"/>
        <v>821</v>
      </c>
      <c r="B822" s="4" t="s">
        <v>11087</v>
      </c>
      <c r="C822" s="4" t="s">
        <v>11088</v>
      </c>
      <c r="D822" s="4" t="s">
        <v>265</v>
      </c>
      <c r="E822" s="4" t="s">
        <v>266</v>
      </c>
      <c r="F822" s="4">
        <f t="shared" si="25"/>
        <v>1</v>
      </c>
      <c r="G822" s="4" t="s">
        <v>496</v>
      </c>
      <c r="H822" s="4" t="str">
        <f>VLOOKUP(G822,관리용data!F:G,2,0)</f>
        <v>OPIc(영어)</v>
      </c>
      <c r="I822" s="4" t="s">
        <v>363</v>
      </c>
      <c r="J822" s="4" t="s">
        <v>363</v>
      </c>
      <c r="K822" s="4" t="s">
        <v>1166</v>
      </c>
      <c r="L822" s="34">
        <v>45366</v>
      </c>
      <c r="M822" s="4" t="s">
        <v>11092</v>
      </c>
      <c r="O822" s="4">
        <v>1</v>
      </c>
      <c r="P822" s="4"/>
      <c r="Q822" s="4">
        <f>IF(O822=1,IF(H822="TOEIC",VLOOKUP(VALUE(J822),관리용data!J:K,2,1),IF(H822="TOEFL(IBT)",VLOOKUP(VALUE(J822),관리용data!M:N,2,1),IF(H822="NEW TEPS",VLOOKUP(VALUE(J822),관리용data!P:Q,2,1),IF(H822="G-telp(Level 2)",VLOOKUP(VALUE(J822),관리용data!S:T,2,1),IF(H822="toeic speaking test",VLOOKUP(J822,관리용data!V:W,2,0),IF(H822="opic(영어)",VLOOKUP(J822,관리용data!Y:Z,2,0),0)))))),0)</f>
        <v>10</v>
      </c>
    </row>
    <row r="823" spans="1:17" ht="39.950000000000003" customHeight="1" x14ac:dyDescent="0.3">
      <c r="A823" s="4">
        <f t="shared" si="24"/>
        <v>822</v>
      </c>
      <c r="B823" s="4" t="s">
        <v>11129</v>
      </c>
      <c r="C823" s="4" t="s">
        <v>11130</v>
      </c>
      <c r="D823" s="4" t="s">
        <v>265</v>
      </c>
      <c r="E823" s="4" t="s">
        <v>266</v>
      </c>
      <c r="F823" s="4">
        <f t="shared" si="25"/>
        <v>1</v>
      </c>
      <c r="G823" s="4" t="s">
        <v>11697</v>
      </c>
      <c r="H823" s="4" t="str">
        <f>VLOOKUP(G823,관리용data!F:G,2,0)</f>
        <v>기재 어학 없음</v>
      </c>
      <c r="I823" s="4" t="s">
        <v>277</v>
      </c>
      <c r="J823" s="4" t="s">
        <v>277</v>
      </c>
      <c r="K823" s="4" t="s">
        <v>277</v>
      </c>
      <c r="L823" s="4" t="s">
        <v>277</v>
      </c>
      <c r="M823" s="4" t="s">
        <v>277</v>
      </c>
      <c r="N823" s="5"/>
      <c r="O823" s="4">
        <v>0</v>
      </c>
      <c r="P823" s="4"/>
      <c r="Q823" s="4">
        <f>IF(O823=1,IF(H823="TOEIC",VLOOKUP(VALUE(J823),관리용data!J:K,2,1),IF(H823="TOEFL(IBT)",VLOOKUP(VALUE(J823),관리용data!M:N,2,1),IF(H823="NEW TEPS",VLOOKUP(VALUE(J823),관리용data!P:Q,2,1),IF(H823="G-telp(Level 2)",VLOOKUP(VALUE(J823),관리용data!S:T,2,1),IF(H823="toeic speaking test",VLOOKUP(J823,관리용data!V:W,2,0),IF(H823="opic(영어)",VLOOKUP(J823,관리용data!Y:Z,2,0),0)))))),0)</f>
        <v>0</v>
      </c>
    </row>
    <row r="824" spans="1:17" ht="39.950000000000003" customHeight="1" x14ac:dyDescent="0.3">
      <c r="A824" s="4">
        <f t="shared" si="24"/>
        <v>823</v>
      </c>
      <c r="B824" s="4" t="s">
        <v>11183</v>
      </c>
      <c r="C824" s="4" t="s">
        <v>11184</v>
      </c>
      <c r="D824" s="4" t="s">
        <v>265</v>
      </c>
      <c r="E824" s="4" t="s">
        <v>266</v>
      </c>
      <c r="F824" s="4">
        <f t="shared" si="25"/>
        <v>1</v>
      </c>
      <c r="G824" s="4" t="s">
        <v>11697</v>
      </c>
      <c r="H824" s="4" t="str">
        <f>VLOOKUP(G824,관리용data!F:G,2,0)</f>
        <v>기재 어학 없음</v>
      </c>
      <c r="I824" s="4" t="s">
        <v>277</v>
      </c>
      <c r="J824" s="4" t="s">
        <v>277</v>
      </c>
      <c r="K824" s="4" t="s">
        <v>277</v>
      </c>
      <c r="L824" s="4" t="s">
        <v>277</v>
      </c>
      <c r="M824" s="4" t="s">
        <v>277</v>
      </c>
      <c r="N824" s="5"/>
      <c r="O824" s="4">
        <v>0</v>
      </c>
      <c r="P824" s="4"/>
      <c r="Q824" s="4">
        <f>IF(O824=1,IF(H824="TOEIC",VLOOKUP(VALUE(J824),관리용data!J:K,2,1),IF(H824="TOEFL(IBT)",VLOOKUP(VALUE(J824),관리용data!M:N,2,1),IF(H824="NEW TEPS",VLOOKUP(VALUE(J824),관리용data!P:Q,2,1),IF(H824="G-telp(Level 2)",VLOOKUP(VALUE(J824),관리용data!S:T,2,1),IF(H824="toeic speaking test",VLOOKUP(J824,관리용data!V:W,2,0),IF(H824="opic(영어)",VLOOKUP(J824,관리용data!Y:Z,2,0),0)))))),0)</f>
        <v>0</v>
      </c>
    </row>
    <row r="825" spans="1:17" ht="39.950000000000003" customHeight="1" x14ac:dyDescent="0.3">
      <c r="A825" s="4">
        <f t="shared" si="24"/>
        <v>824</v>
      </c>
      <c r="B825" s="4" t="s">
        <v>11204</v>
      </c>
      <c r="C825" s="4" t="s">
        <v>11205</v>
      </c>
      <c r="D825" s="4" t="s">
        <v>265</v>
      </c>
      <c r="E825" s="4" t="s">
        <v>266</v>
      </c>
      <c r="F825" s="4">
        <f t="shared" si="25"/>
        <v>1</v>
      </c>
      <c r="G825" s="4" t="s">
        <v>362</v>
      </c>
      <c r="H825" s="4" t="str">
        <f>VLOOKUP(G825,관리용data!F:G,2,0)</f>
        <v>Toeic Speaking test</v>
      </c>
      <c r="I825" s="4" t="s">
        <v>455</v>
      </c>
      <c r="J825" s="4" t="s">
        <v>455</v>
      </c>
      <c r="K825" s="4" t="s">
        <v>1964</v>
      </c>
      <c r="L825" s="34">
        <v>45490</v>
      </c>
      <c r="M825" s="4" t="s">
        <v>11210</v>
      </c>
      <c r="O825" s="4">
        <v>1</v>
      </c>
      <c r="P825" s="4"/>
      <c r="Q825" s="4">
        <f>IF(O825=1,IF(H825="TOEIC",VLOOKUP(VALUE(J825),관리용data!J:K,2,1),IF(H825="TOEFL(IBT)",VLOOKUP(VALUE(J825),관리용data!M:N,2,1),IF(H825="NEW TEPS",VLOOKUP(VALUE(J825),관리용data!P:Q,2,1),IF(H825="G-telp(Level 2)",VLOOKUP(VALUE(J825),관리용data!S:T,2,1),IF(H825="toeic speaking test",VLOOKUP(J825,관리용data!V:W,2,0),IF(H825="opic(영어)",VLOOKUP(J825,관리용data!Y:Z,2,0),0)))))),0)</f>
        <v>6</v>
      </c>
    </row>
    <row r="826" spans="1:17" ht="39.950000000000003" customHeight="1" x14ac:dyDescent="0.3">
      <c r="A826" s="4">
        <f t="shared" si="24"/>
        <v>825</v>
      </c>
      <c r="B826" s="4" t="s">
        <v>11220</v>
      </c>
      <c r="C826" s="4" t="s">
        <v>11221</v>
      </c>
      <c r="D826" s="4" t="s">
        <v>265</v>
      </c>
      <c r="E826" s="4" t="s">
        <v>266</v>
      </c>
      <c r="F826" s="4">
        <f t="shared" si="25"/>
        <v>1</v>
      </c>
      <c r="G826" s="4" t="s">
        <v>496</v>
      </c>
      <c r="H826" s="4" t="str">
        <f>VLOOKUP(G826,관리용data!F:G,2,0)</f>
        <v>OPIc(영어)</v>
      </c>
      <c r="I826" s="4" t="s">
        <v>455</v>
      </c>
      <c r="J826" s="4" t="s">
        <v>455</v>
      </c>
      <c r="K826" s="4" t="s">
        <v>10349</v>
      </c>
      <c r="L826" s="34">
        <v>45739</v>
      </c>
      <c r="M826" s="4" t="s">
        <v>11226</v>
      </c>
      <c r="O826" s="4">
        <v>1</v>
      </c>
      <c r="P826" s="4"/>
      <c r="Q826" s="4">
        <f>IF(O826=1,IF(H826="TOEIC",VLOOKUP(VALUE(J826),관리용data!J:K,2,1),IF(H826="TOEFL(IBT)",VLOOKUP(VALUE(J826),관리용data!M:N,2,1),IF(H826="NEW TEPS",VLOOKUP(VALUE(J826),관리용data!P:Q,2,1),IF(H826="G-telp(Level 2)",VLOOKUP(VALUE(J826),관리용data!S:T,2,1),IF(H826="toeic speaking test",VLOOKUP(J826,관리용data!V:W,2,0),IF(H826="opic(영어)",VLOOKUP(J826,관리용data!Y:Z,2,0),0)))))),0)</f>
        <v>10</v>
      </c>
    </row>
    <row r="827" spans="1:17" ht="39.950000000000003" customHeight="1" x14ac:dyDescent="0.3">
      <c r="A827" s="4">
        <f t="shared" si="24"/>
        <v>826</v>
      </c>
      <c r="B827" s="4" t="s">
        <v>11229</v>
      </c>
      <c r="C827" s="4" t="s">
        <v>11230</v>
      </c>
      <c r="D827" s="4" t="s">
        <v>265</v>
      </c>
      <c r="E827" s="4" t="s">
        <v>266</v>
      </c>
      <c r="F827" s="4">
        <f t="shared" si="25"/>
        <v>1</v>
      </c>
      <c r="G827" s="4" t="s">
        <v>797</v>
      </c>
      <c r="H827" s="4" t="str">
        <f>VLOOKUP(G827,관리용data!F:G,2,0)</f>
        <v>TOEIC</v>
      </c>
      <c r="I827" s="4" t="s">
        <v>8078</v>
      </c>
      <c r="J827" s="4" t="s">
        <v>8078</v>
      </c>
      <c r="K827" s="4" t="s">
        <v>5568</v>
      </c>
      <c r="L827" s="34">
        <v>45060</v>
      </c>
      <c r="M827" s="4" t="s">
        <v>11239</v>
      </c>
      <c r="O827" s="4">
        <v>1</v>
      </c>
      <c r="P827" s="4"/>
      <c r="Q827" s="4">
        <f>IF(O827=1,IF(H827="TOEIC",VLOOKUP(VALUE(J827),관리용data!J:K,2,1),IF(H827="TOEFL(IBT)",VLOOKUP(VALUE(J827),관리용data!M:N,2,1),IF(H827="NEW TEPS",VLOOKUP(VALUE(J827),관리용data!P:Q,2,1),IF(H827="G-telp(Level 2)",VLOOKUP(VALUE(J827),관리용data!S:T,2,1),IF(H827="toeic speaking test",VLOOKUP(J827,관리용data!V:W,2,0),IF(H827="opic(영어)",VLOOKUP(J827,관리용data!Y:Z,2,0),0)))))),0)</f>
        <v>6</v>
      </c>
    </row>
    <row r="828" spans="1:17" ht="39.950000000000003" customHeight="1" x14ac:dyDescent="0.3">
      <c r="A828" s="4">
        <f t="shared" si="24"/>
        <v>827</v>
      </c>
      <c r="B828" s="4" t="s">
        <v>11263</v>
      </c>
      <c r="C828" s="4" t="s">
        <v>11264</v>
      </c>
      <c r="D828" s="4" t="s">
        <v>265</v>
      </c>
      <c r="E828" s="4" t="s">
        <v>266</v>
      </c>
      <c r="F828" s="4">
        <f t="shared" si="25"/>
        <v>1</v>
      </c>
      <c r="G828" s="4" t="s">
        <v>496</v>
      </c>
      <c r="H828" s="4" t="str">
        <f>VLOOKUP(G828,관리용data!F:G,2,0)</f>
        <v>OPIc(영어)</v>
      </c>
      <c r="I828" s="4" t="s">
        <v>777</v>
      </c>
      <c r="J828" s="4" t="s">
        <v>777</v>
      </c>
      <c r="K828" s="4" t="s">
        <v>6728</v>
      </c>
      <c r="L828" s="34">
        <v>45762</v>
      </c>
      <c r="M828" s="4" t="s">
        <v>11269</v>
      </c>
      <c r="O828" s="4">
        <v>1</v>
      </c>
      <c r="P828" s="4"/>
      <c r="Q828" s="4">
        <f>IF(O828=1,IF(H828="TOEIC",VLOOKUP(VALUE(J828),관리용data!J:K,2,1),IF(H828="TOEFL(IBT)",VLOOKUP(VALUE(J828),관리용data!M:N,2,1),IF(H828="NEW TEPS",VLOOKUP(VALUE(J828),관리용data!P:Q,2,1),IF(H828="G-telp(Level 2)",VLOOKUP(VALUE(J828),관리용data!S:T,2,1),IF(H828="toeic speaking test",VLOOKUP(J828,관리용data!V:W,2,0),IF(H828="opic(영어)",VLOOKUP(J828,관리용data!Y:Z,2,0),0)))))),0)</f>
        <v>2</v>
      </c>
    </row>
    <row r="829" spans="1:17" ht="39.950000000000003" customHeight="1" x14ac:dyDescent="0.3">
      <c r="A829" s="4">
        <f t="shared" si="24"/>
        <v>828</v>
      </c>
      <c r="B829" s="4" t="s">
        <v>11311</v>
      </c>
      <c r="C829" s="4" t="s">
        <v>11312</v>
      </c>
      <c r="D829" s="4" t="s">
        <v>265</v>
      </c>
      <c r="E829" s="4" t="s">
        <v>266</v>
      </c>
      <c r="F829" s="4">
        <f t="shared" si="25"/>
        <v>1</v>
      </c>
      <c r="G829" s="4" t="s">
        <v>537</v>
      </c>
      <c r="H829" s="4" t="str">
        <f>VLOOKUP(G829,관리용data!F:G,2,0)</f>
        <v>TOEIC</v>
      </c>
      <c r="I829" s="4" t="s">
        <v>1030</v>
      </c>
      <c r="J829" s="4" t="s">
        <v>1030</v>
      </c>
      <c r="K829" s="4" t="s">
        <v>2475</v>
      </c>
      <c r="L829" s="34">
        <v>45655</v>
      </c>
      <c r="M829" s="4" t="s">
        <v>11317</v>
      </c>
      <c r="O829" s="4">
        <v>1</v>
      </c>
      <c r="P829" s="4"/>
      <c r="Q829" s="4">
        <f>IF(O829=1,IF(H829="TOEIC",VLOOKUP(VALUE(J829),관리용data!J:K,2,1),IF(H829="TOEFL(IBT)",VLOOKUP(VALUE(J829),관리용data!M:N,2,1),IF(H829="NEW TEPS",VLOOKUP(VALUE(J829),관리용data!P:Q,2,1),IF(H829="G-telp(Level 2)",VLOOKUP(VALUE(J829),관리용data!S:T,2,1),IF(H829="toeic speaking test",VLOOKUP(J829,관리용data!V:W,2,0),IF(H829="opic(영어)",VLOOKUP(J829,관리용data!Y:Z,2,0),0)))))),0)</f>
        <v>10</v>
      </c>
    </row>
    <row r="830" spans="1:17" ht="39.950000000000003" customHeight="1" x14ac:dyDescent="0.3">
      <c r="A830" s="4">
        <f t="shared" si="24"/>
        <v>829</v>
      </c>
      <c r="B830" s="4" t="s">
        <v>11338</v>
      </c>
      <c r="C830" s="4" t="s">
        <v>11339</v>
      </c>
      <c r="D830" s="4" t="s">
        <v>265</v>
      </c>
      <c r="E830" s="4" t="s">
        <v>266</v>
      </c>
      <c r="F830" s="4">
        <f t="shared" si="25"/>
        <v>1</v>
      </c>
      <c r="G830" s="4" t="s">
        <v>11697</v>
      </c>
      <c r="H830" s="4" t="str">
        <f>VLOOKUP(G830,관리용data!F:G,2,0)</f>
        <v>기재 어학 없음</v>
      </c>
      <c r="I830" s="4" t="s">
        <v>277</v>
      </c>
      <c r="J830" s="4" t="s">
        <v>277</v>
      </c>
      <c r="K830" s="4" t="s">
        <v>277</v>
      </c>
      <c r="L830" s="4" t="s">
        <v>277</v>
      </c>
      <c r="M830" s="4" t="s">
        <v>277</v>
      </c>
      <c r="N830" s="5"/>
      <c r="O830" s="4">
        <v>0</v>
      </c>
      <c r="P830" s="4"/>
      <c r="Q830" s="4">
        <f>IF(O830=1,IF(H830="TOEIC",VLOOKUP(VALUE(J830),관리용data!J:K,2,1),IF(H830="TOEFL(IBT)",VLOOKUP(VALUE(J830),관리용data!M:N,2,1),IF(H830="NEW TEPS",VLOOKUP(VALUE(J830),관리용data!P:Q,2,1),IF(H830="G-telp(Level 2)",VLOOKUP(VALUE(J830),관리용data!S:T,2,1),IF(H830="toeic speaking test",VLOOKUP(J830,관리용data!V:W,2,0),IF(H830="opic(영어)",VLOOKUP(J830,관리용data!Y:Z,2,0),0)))))),0)</f>
        <v>0</v>
      </c>
    </row>
    <row r="831" spans="1:17" ht="39.950000000000003" customHeight="1" x14ac:dyDescent="0.3">
      <c r="A831" s="4">
        <f t="shared" si="24"/>
        <v>830</v>
      </c>
      <c r="B831" s="4" t="s">
        <v>11345</v>
      </c>
      <c r="C831" s="4" t="s">
        <v>11346</v>
      </c>
      <c r="D831" s="4" t="s">
        <v>265</v>
      </c>
      <c r="E831" s="4" t="s">
        <v>266</v>
      </c>
      <c r="F831" s="4">
        <f t="shared" si="25"/>
        <v>1</v>
      </c>
      <c r="G831" s="4" t="s">
        <v>362</v>
      </c>
      <c r="H831" s="4" t="str">
        <f>VLOOKUP(G831,관리용data!F:G,2,0)</f>
        <v>Toeic Speaking test</v>
      </c>
      <c r="I831" s="4" t="s">
        <v>363</v>
      </c>
      <c r="J831" s="4" t="s">
        <v>363</v>
      </c>
      <c r="K831" s="4" t="s">
        <v>10520</v>
      </c>
      <c r="L831" s="34">
        <v>45493</v>
      </c>
      <c r="M831" s="4" t="s">
        <v>11356</v>
      </c>
      <c r="O831" s="4">
        <v>1</v>
      </c>
      <c r="P831" s="4"/>
      <c r="Q831" s="4">
        <f>IF(O831=1,IF(H831="TOEIC",VLOOKUP(VALUE(J831),관리용data!J:K,2,1),IF(H831="TOEFL(IBT)",VLOOKUP(VALUE(J831),관리용data!M:N,2,1),IF(H831="NEW TEPS",VLOOKUP(VALUE(J831),관리용data!P:Q,2,1),IF(H831="G-telp(Level 2)",VLOOKUP(VALUE(J831),관리용data!S:T,2,1),IF(H831="toeic speaking test",VLOOKUP(J831,관리용data!V:W,2,0),IF(H831="opic(영어)",VLOOKUP(J831,관리용data!Y:Z,2,0),0)))))),0)</f>
        <v>6</v>
      </c>
    </row>
    <row r="832" spans="1:17" ht="39.950000000000003" customHeight="1" x14ac:dyDescent="0.3">
      <c r="A832" s="4">
        <f t="shared" si="24"/>
        <v>831</v>
      </c>
      <c r="B832" s="4" t="s">
        <v>11359</v>
      </c>
      <c r="C832" s="4" t="s">
        <v>11360</v>
      </c>
      <c r="D832" s="4" t="s">
        <v>265</v>
      </c>
      <c r="E832" s="4" t="s">
        <v>266</v>
      </c>
      <c r="F832" s="4">
        <f t="shared" si="25"/>
        <v>1</v>
      </c>
      <c r="G832" s="4" t="s">
        <v>11697</v>
      </c>
      <c r="H832" s="4" t="str">
        <f>VLOOKUP(G832,관리용data!F:G,2,0)</f>
        <v>기재 어학 없음</v>
      </c>
      <c r="I832" s="4" t="s">
        <v>277</v>
      </c>
      <c r="J832" s="4" t="s">
        <v>277</v>
      </c>
      <c r="K832" s="4" t="s">
        <v>277</v>
      </c>
      <c r="L832" s="4" t="s">
        <v>277</v>
      </c>
      <c r="M832" s="4" t="s">
        <v>277</v>
      </c>
      <c r="N832" s="5"/>
      <c r="O832" s="4">
        <v>0</v>
      </c>
      <c r="P832" s="4"/>
      <c r="Q832" s="4">
        <f>IF(O832=1,IF(H832="TOEIC",VLOOKUP(VALUE(J832),관리용data!J:K,2,1),IF(H832="TOEFL(IBT)",VLOOKUP(VALUE(J832),관리용data!M:N,2,1),IF(H832="NEW TEPS",VLOOKUP(VALUE(J832),관리용data!P:Q,2,1),IF(H832="G-telp(Level 2)",VLOOKUP(VALUE(J832),관리용data!S:T,2,1),IF(H832="toeic speaking test",VLOOKUP(J832,관리용data!V:W,2,0),IF(H832="opic(영어)",VLOOKUP(J832,관리용data!Y:Z,2,0),0)))))),0)</f>
        <v>0</v>
      </c>
    </row>
    <row r="833" spans="1:17" ht="39.950000000000003" customHeight="1" x14ac:dyDescent="0.3">
      <c r="A833" s="4">
        <f t="shared" si="24"/>
        <v>832</v>
      </c>
      <c r="B833" s="4" t="s">
        <v>11384</v>
      </c>
      <c r="C833" s="4" t="s">
        <v>11195</v>
      </c>
      <c r="D833" s="4" t="s">
        <v>265</v>
      </c>
      <c r="E833" s="4" t="s">
        <v>266</v>
      </c>
      <c r="F833" s="4">
        <f t="shared" si="25"/>
        <v>1</v>
      </c>
      <c r="G833" s="4" t="s">
        <v>537</v>
      </c>
      <c r="H833" s="4" t="str">
        <f>VLOOKUP(G833,관리용data!F:G,2,0)</f>
        <v>TOEIC</v>
      </c>
      <c r="I833" s="4" t="s">
        <v>7621</v>
      </c>
      <c r="J833" s="4" t="s">
        <v>7621</v>
      </c>
      <c r="K833" s="4" t="s">
        <v>3408</v>
      </c>
      <c r="L833" s="34">
        <v>45515</v>
      </c>
      <c r="M833" s="4" t="s">
        <v>11389</v>
      </c>
      <c r="O833" s="4">
        <v>1</v>
      </c>
      <c r="P833" s="4"/>
      <c r="Q833" s="4">
        <f>IF(O833=1,IF(H833="TOEIC",VLOOKUP(VALUE(J833),관리용data!J:K,2,1),IF(H833="TOEFL(IBT)",VLOOKUP(VALUE(J833),관리용data!M:N,2,1),IF(H833="NEW TEPS",VLOOKUP(VALUE(J833),관리용data!P:Q,2,1),IF(H833="G-telp(Level 2)",VLOOKUP(VALUE(J833),관리용data!S:T,2,1),IF(H833="toeic speaking test",VLOOKUP(J833,관리용data!V:W,2,0),IF(H833="opic(영어)",VLOOKUP(J833,관리용data!Y:Z,2,0),0)))))),0)</f>
        <v>6</v>
      </c>
    </row>
    <row r="834" spans="1:17" ht="39.950000000000003" customHeight="1" x14ac:dyDescent="0.3">
      <c r="A834" s="4">
        <f t="shared" si="24"/>
        <v>833</v>
      </c>
      <c r="B834" s="4" t="s">
        <v>11423</v>
      </c>
      <c r="C834" s="4" t="s">
        <v>11424</v>
      </c>
      <c r="D834" s="4" t="s">
        <v>265</v>
      </c>
      <c r="E834" s="4" t="s">
        <v>266</v>
      </c>
      <c r="F834" s="4">
        <f t="shared" si="25"/>
        <v>1</v>
      </c>
      <c r="G834" s="4" t="s">
        <v>11697</v>
      </c>
      <c r="H834" s="4" t="str">
        <f>VLOOKUP(G834,관리용data!F:G,2,0)</f>
        <v>기재 어학 없음</v>
      </c>
      <c r="I834" s="4" t="s">
        <v>277</v>
      </c>
      <c r="J834" s="4" t="s">
        <v>277</v>
      </c>
      <c r="K834" s="4" t="s">
        <v>277</v>
      </c>
      <c r="L834" s="4" t="s">
        <v>277</v>
      </c>
      <c r="M834" s="4" t="s">
        <v>277</v>
      </c>
      <c r="N834" s="5"/>
      <c r="O834" s="4">
        <v>0</v>
      </c>
      <c r="P834" s="4"/>
      <c r="Q834" s="4">
        <f>IF(O834=1,IF(H834="TOEIC",VLOOKUP(VALUE(J834),관리용data!J:K,2,1),IF(H834="TOEFL(IBT)",VLOOKUP(VALUE(J834),관리용data!M:N,2,1),IF(H834="NEW TEPS",VLOOKUP(VALUE(J834),관리용data!P:Q,2,1),IF(H834="G-telp(Level 2)",VLOOKUP(VALUE(J834),관리용data!S:T,2,1),IF(H834="toeic speaking test",VLOOKUP(J834,관리용data!V:W,2,0),IF(H834="opic(영어)",VLOOKUP(J834,관리용data!Y:Z,2,0),0)))))),0)</f>
        <v>0</v>
      </c>
    </row>
    <row r="835" spans="1:17" ht="39.950000000000003" customHeight="1" x14ac:dyDescent="0.3">
      <c r="A835" s="4">
        <f t="shared" ref="A835:A885" si="26">IF(B835=B834,A834,SUM(A834,1))</f>
        <v>834</v>
      </c>
      <c r="B835" s="4" t="s">
        <v>11442</v>
      </c>
      <c r="C835" s="4" t="s">
        <v>11443</v>
      </c>
      <c r="D835" s="4" t="s">
        <v>265</v>
      </c>
      <c r="E835" s="4" t="s">
        <v>266</v>
      </c>
      <c r="F835" s="4">
        <f t="shared" ref="F835:F885" si="27">IF(B835=B834,SUM(F834,1),1)</f>
        <v>1</v>
      </c>
      <c r="G835" s="4" t="s">
        <v>537</v>
      </c>
      <c r="H835" s="4" t="str">
        <f>VLOOKUP(G835,관리용data!F:G,2,0)</f>
        <v>TOEIC</v>
      </c>
      <c r="I835" s="4" t="s">
        <v>798</v>
      </c>
      <c r="J835" s="4" t="s">
        <v>798</v>
      </c>
      <c r="K835" s="4" t="s">
        <v>1963</v>
      </c>
      <c r="L835" s="34">
        <v>45808</v>
      </c>
      <c r="M835" s="4" t="s">
        <v>11458</v>
      </c>
      <c r="O835" s="4">
        <v>1</v>
      </c>
      <c r="P835" s="4"/>
      <c r="Q835" s="4">
        <f>IF(O835=1,IF(H835="TOEIC",VLOOKUP(VALUE(J835),관리용data!J:K,2,1),IF(H835="TOEFL(IBT)",VLOOKUP(VALUE(J835),관리용data!M:N,2,1),IF(H835="NEW TEPS",VLOOKUP(VALUE(J835),관리용data!P:Q,2,1),IF(H835="G-telp(Level 2)",VLOOKUP(VALUE(J835),관리용data!S:T,2,1),IF(H835="toeic speaking test",VLOOKUP(J835,관리용data!V:W,2,0),IF(H835="opic(영어)",VLOOKUP(J835,관리용data!Y:Z,2,0),0)))))),0)</f>
        <v>8</v>
      </c>
    </row>
    <row r="836" spans="1:17" ht="39.950000000000003" customHeight="1" x14ac:dyDescent="0.3">
      <c r="A836" s="4">
        <f t="shared" si="26"/>
        <v>835</v>
      </c>
      <c r="B836" s="4" t="s">
        <v>11517</v>
      </c>
      <c r="C836" s="4" t="s">
        <v>11518</v>
      </c>
      <c r="D836" s="4" t="s">
        <v>265</v>
      </c>
      <c r="E836" s="4" t="s">
        <v>266</v>
      </c>
      <c r="F836" s="4">
        <f t="shared" si="27"/>
        <v>1</v>
      </c>
      <c r="G836" s="4" t="s">
        <v>11697</v>
      </c>
      <c r="H836" s="4" t="str">
        <f>VLOOKUP(G836,관리용data!F:G,2,0)</f>
        <v>기재 어학 없음</v>
      </c>
      <c r="I836" s="4" t="s">
        <v>277</v>
      </c>
      <c r="J836" s="4" t="s">
        <v>277</v>
      </c>
      <c r="K836" s="4" t="s">
        <v>277</v>
      </c>
      <c r="L836" s="4" t="s">
        <v>277</v>
      </c>
      <c r="M836" s="4" t="s">
        <v>277</v>
      </c>
      <c r="N836" s="5"/>
      <c r="O836" s="4">
        <v>0</v>
      </c>
      <c r="P836" s="4"/>
      <c r="Q836" s="4">
        <f>IF(O836=1,IF(H836="TOEIC",VLOOKUP(VALUE(J836),관리용data!J:K,2,1),IF(H836="TOEFL(IBT)",VLOOKUP(VALUE(J836),관리용data!M:N,2,1),IF(H836="NEW TEPS",VLOOKUP(VALUE(J836),관리용data!P:Q,2,1),IF(H836="G-telp(Level 2)",VLOOKUP(VALUE(J836),관리용data!S:T,2,1),IF(H836="toeic speaking test",VLOOKUP(J836,관리용data!V:W,2,0),IF(H836="opic(영어)",VLOOKUP(J836,관리용data!Y:Z,2,0),0)))))),0)</f>
        <v>0</v>
      </c>
    </row>
    <row r="837" spans="1:17" ht="39.950000000000003" customHeight="1" x14ac:dyDescent="0.3">
      <c r="A837" s="4">
        <f t="shared" si="26"/>
        <v>836</v>
      </c>
      <c r="B837" s="4" t="s">
        <v>11559</v>
      </c>
      <c r="C837" s="4" t="s">
        <v>11560</v>
      </c>
      <c r="D837" s="4" t="s">
        <v>265</v>
      </c>
      <c r="E837" s="4" t="s">
        <v>266</v>
      </c>
      <c r="F837" s="4">
        <f t="shared" si="27"/>
        <v>1</v>
      </c>
      <c r="G837" s="4" t="s">
        <v>362</v>
      </c>
      <c r="H837" s="4" t="str">
        <f>VLOOKUP(G837,관리용data!F:G,2,0)</f>
        <v>Toeic Speaking test</v>
      </c>
      <c r="I837" s="4" t="s">
        <v>1497</v>
      </c>
      <c r="J837" s="4" t="s">
        <v>1497</v>
      </c>
      <c r="K837" s="4" t="s">
        <v>11566</v>
      </c>
      <c r="L837" s="34">
        <v>45822</v>
      </c>
      <c r="M837" s="4" t="s">
        <v>11567</v>
      </c>
      <c r="O837" s="4">
        <v>1</v>
      </c>
      <c r="P837" s="4"/>
      <c r="Q837" s="4">
        <f>IF(O837=1,IF(H837="TOEIC",VLOOKUP(VALUE(J837),관리용data!J:K,2,1),IF(H837="TOEFL(IBT)",VLOOKUP(VALUE(J837),관리용data!M:N,2,1),IF(H837="NEW TEPS",VLOOKUP(VALUE(J837),관리용data!P:Q,2,1),IF(H837="G-telp(Level 2)",VLOOKUP(VALUE(J837),관리용data!S:T,2,1),IF(H837="toeic speaking test",VLOOKUP(J837,관리용data!V:W,2,0),IF(H837="opic(영어)",VLOOKUP(J837,관리용data!Y:Z,2,0),0)))))),0)</f>
        <v>2</v>
      </c>
    </row>
    <row r="838" spans="1:17" ht="39.950000000000003" customHeight="1" x14ac:dyDescent="0.3">
      <c r="A838" s="4">
        <f t="shared" si="26"/>
        <v>837</v>
      </c>
      <c r="B838" s="4" t="s">
        <v>11587</v>
      </c>
      <c r="C838" s="4" t="s">
        <v>11588</v>
      </c>
      <c r="D838" s="4" t="s">
        <v>265</v>
      </c>
      <c r="E838" s="4" t="s">
        <v>266</v>
      </c>
      <c r="F838" s="4">
        <f t="shared" si="27"/>
        <v>1</v>
      </c>
      <c r="G838" s="4" t="s">
        <v>286</v>
      </c>
      <c r="H838" s="4" t="str">
        <f>VLOOKUP(G838,관리용data!F:G,2,0)</f>
        <v>Toeic Speaking test</v>
      </c>
      <c r="I838" s="4" t="s">
        <v>2296</v>
      </c>
      <c r="J838" s="4" t="s">
        <v>2296</v>
      </c>
      <c r="K838" s="4" t="s">
        <v>4794</v>
      </c>
      <c r="L838" s="34">
        <v>44696</v>
      </c>
      <c r="M838" s="4" t="s">
        <v>11593</v>
      </c>
      <c r="O838" s="4">
        <v>1</v>
      </c>
      <c r="P838" s="4"/>
      <c r="Q838" s="4">
        <f>IF(O838=1,IF(H838="TOEIC",VLOOKUP(VALUE(J838),관리용data!J:K,2,1),IF(H838="TOEFL(IBT)",VLOOKUP(VALUE(J838),관리용data!M:N,2,1),IF(H838="NEW TEPS",VLOOKUP(VALUE(J838),관리용data!P:Q,2,1),IF(H838="G-telp(Level 2)",VLOOKUP(VALUE(J838),관리용data!S:T,2,1),IF(H838="toeic speaking test",VLOOKUP(J838,관리용data!V:W,2,0),IF(H838="opic(영어)",VLOOKUP(J838,관리용data!Y:Z,2,0),0)))))),0)</f>
        <v>2</v>
      </c>
    </row>
    <row r="839" spans="1:17" ht="39.950000000000003" customHeight="1" x14ac:dyDescent="0.3">
      <c r="A839" s="4">
        <f t="shared" si="26"/>
        <v>838</v>
      </c>
      <c r="B839" s="4" t="s">
        <v>11606</v>
      </c>
      <c r="C839" s="4" t="s">
        <v>10229</v>
      </c>
      <c r="D839" s="4" t="s">
        <v>265</v>
      </c>
      <c r="E839" s="4" t="s">
        <v>266</v>
      </c>
      <c r="F839" s="4">
        <f t="shared" si="27"/>
        <v>1</v>
      </c>
      <c r="G839" s="4" t="s">
        <v>362</v>
      </c>
      <c r="H839" s="4" t="str">
        <f>VLOOKUP(G839,관리용data!F:G,2,0)</f>
        <v>Toeic Speaking test</v>
      </c>
      <c r="I839" s="4" t="s">
        <v>363</v>
      </c>
      <c r="J839" s="4" t="s">
        <v>363</v>
      </c>
      <c r="K839" s="4" t="s">
        <v>4225</v>
      </c>
      <c r="L839" s="34">
        <v>45473</v>
      </c>
      <c r="M839" s="4" t="s">
        <v>11610</v>
      </c>
      <c r="O839" s="4">
        <v>1</v>
      </c>
      <c r="P839" s="4"/>
      <c r="Q839" s="4">
        <f>IF(O839=1,IF(H839="TOEIC",VLOOKUP(VALUE(J839),관리용data!J:K,2,1),IF(H839="TOEFL(IBT)",VLOOKUP(VALUE(J839),관리용data!M:N,2,1),IF(H839="NEW TEPS",VLOOKUP(VALUE(J839),관리용data!P:Q,2,1),IF(H839="G-telp(Level 2)",VLOOKUP(VALUE(J839),관리용data!S:T,2,1),IF(H839="toeic speaking test",VLOOKUP(J839,관리용data!V:W,2,0),IF(H839="opic(영어)",VLOOKUP(J839,관리용data!Y:Z,2,0),0)))))),0)</f>
        <v>6</v>
      </c>
    </row>
    <row r="840" spans="1:17" ht="39.950000000000003" customHeight="1" x14ac:dyDescent="0.3">
      <c r="A840" s="4">
        <f t="shared" si="26"/>
        <v>839</v>
      </c>
      <c r="B840" s="4" t="s">
        <v>11614</v>
      </c>
      <c r="C840" s="4" t="s">
        <v>11615</v>
      </c>
      <c r="D840" s="4" t="s">
        <v>265</v>
      </c>
      <c r="E840" s="4" t="s">
        <v>266</v>
      </c>
      <c r="F840" s="4">
        <f t="shared" si="27"/>
        <v>1</v>
      </c>
      <c r="G840" s="4" t="s">
        <v>2765</v>
      </c>
      <c r="H840" s="4" t="str">
        <f>VLOOKUP(G840,관리용data!F:G,2,0)</f>
        <v>NEW TEPS</v>
      </c>
      <c r="I840" s="4" t="s">
        <v>11631</v>
      </c>
      <c r="J840" s="4" t="s">
        <v>11631</v>
      </c>
      <c r="K840" s="4" t="s">
        <v>11632</v>
      </c>
      <c r="L840" s="34">
        <v>45563</v>
      </c>
      <c r="M840" s="4" t="s">
        <v>11633</v>
      </c>
      <c r="O840" s="4">
        <v>1</v>
      </c>
      <c r="P840" s="4"/>
      <c r="Q840" s="4">
        <f>IF(O840=1,IF(H840="TOEIC",VLOOKUP(VALUE(J840),관리용data!J:K,2,1),IF(H840="TOEFL(IBT)",VLOOKUP(VALUE(J840),관리용data!M:N,2,1),IF(H840="NEW TEPS",VLOOKUP(VALUE(J840),관리용data!P:Q,2,1),IF(H840="G-telp(Level 2)",VLOOKUP(VALUE(J840),관리용data!S:T,2,1),IF(H840="toeic speaking test",VLOOKUP(J840,관리용data!V:W,2,0),IF(H840="opic(영어)",VLOOKUP(J840,관리용data!Y:Z,2,0),0)))))),0)</f>
        <v>8</v>
      </c>
    </row>
    <row r="841" spans="1:17" ht="39.950000000000003" customHeight="1" x14ac:dyDescent="0.3">
      <c r="A841" s="4">
        <f t="shared" si="26"/>
        <v>840</v>
      </c>
      <c r="B841" s="4" t="s">
        <v>11635</v>
      </c>
      <c r="C841" s="4" t="s">
        <v>11636</v>
      </c>
      <c r="D841" s="4" t="s">
        <v>265</v>
      </c>
      <c r="E841" s="4" t="s">
        <v>266</v>
      </c>
      <c r="F841" s="4">
        <f t="shared" si="27"/>
        <v>1</v>
      </c>
      <c r="G841" s="4" t="s">
        <v>286</v>
      </c>
      <c r="H841" s="4" t="str">
        <f>VLOOKUP(G841,관리용data!F:G,2,0)</f>
        <v>Toeic Speaking test</v>
      </c>
      <c r="I841" s="4" t="s">
        <v>3583</v>
      </c>
      <c r="J841" s="4" t="s">
        <v>3583</v>
      </c>
      <c r="K841" s="4" t="s">
        <v>11641</v>
      </c>
      <c r="L841" s="34">
        <v>44405</v>
      </c>
      <c r="M841" s="4" t="s">
        <v>11642</v>
      </c>
      <c r="O841" s="4">
        <v>1</v>
      </c>
      <c r="P841" s="4"/>
      <c r="Q841" s="4">
        <f>IF(O841=1,IF(H841="TOEIC",VLOOKUP(VALUE(J841),관리용data!J:K,2,1),IF(H841="TOEFL(IBT)",VLOOKUP(VALUE(J841),관리용data!M:N,2,1),IF(H841="NEW TEPS",VLOOKUP(VALUE(J841),관리용data!P:Q,2,1),IF(H841="G-telp(Level 2)",VLOOKUP(VALUE(J841),관리용data!S:T,2,1),IF(H841="toeic speaking test",VLOOKUP(J841,관리용data!V:W,2,0),IF(H841="opic(영어)",VLOOKUP(J841,관리용data!Y:Z,2,0),0)))))),0)</f>
        <v>6</v>
      </c>
    </row>
    <row r="842" spans="1:17" ht="39.950000000000003" customHeight="1" x14ac:dyDescent="0.3">
      <c r="A842" s="4">
        <f t="shared" si="26"/>
        <v>841</v>
      </c>
      <c r="B842" s="4" t="s">
        <v>11644</v>
      </c>
      <c r="C842" s="4" t="s">
        <v>11645</v>
      </c>
      <c r="D842" s="4" t="s">
        <v>265</v>
      </c>
      <c r="E842" s="4" t="s">
        <v>266</v>
      </c>
      <c r="F842" s="4">
        <f t="shared" si="27"/>
        <v>1</v>
      </c>
      <c r="G842" s="4" t="s">
        <v>537</v>
      </c>
      <c r="H842" s="4" t="str">
        <f>VLOOKUP(G842,관리용data!F:G,2,0)</f>
        <v>TOEIC</v>
      </c>
      <c r="I842" s="4" t="s">
        <v>1619</v>
      </c>
      <c r="J842" s="4" t="s">
        <v>1619</v>
      </c>
      <c r="K842" s="4" t="s">
        <v>4078</v>
      </c>
      <c r="L842" s="34">
        <v>45837</v>
      </c>
      <c r="M842" s="4" t="s">
        <v>11650</v>
      </c>
      <c r="O842" s="4">
        <v>1</v>
      </c>
      <c r="P842" s="4"/>
      <c r="Q842" s="4">
        <f>IF(O842=1,IF(H842="TOEIC",VLOOKUP(VALUE(J842),관리용data!J:K,2,1),IF(H842="TOEFL(IBT)",VLOOKUP(VALUE(J842),관리용data!M:N,2,1),IF(H842="NEW TEPS",VLOOKUP(VALUE(J842),관리용data!P:Q,2,1),IF(H842="G-telp(Level 2)",VLOOKUP(VALUE(J842),관리용data!S:T,2,1),IF(H842="toeic speaking test",VLOOKUP(J842,관리용data!V:W,2,0),IF(H842="opic(영어)",VLOOKUP(J842,관리용data!Y:Z,2,0),0)))))),0)</f>
        <v>8</v>
      </c>
    </row>
    <row r="843" spans="1:17" ht="39.950000000000003" customHeight="1" x14ac:dyDescent="0.3">
      <c r="A843" s="4">
        <f t="shared" si="26"/>
        <v>842</v>
      </c>
      <c r="B843" s="4" t="s">
        <v>2301</v>
      </c>
      <c r="C843" s="4" t="s">
        <v>2302</v>
      </c>
      <c r="D843" s="4" t="s">
        <v>2303</v>
      </c>
      <c r="E843" s="4" t="s">
        <v>2304</v>
      </c>
      <c r="F843" s="4">
        <f t="shared" si="27"/>
        <v>1</v>
      </c>
      <c r="G843" s="4" t="s">
        <v>11697</v>
      </c>
      <c r="H843" s="4" t="str">
        <f>VLOOKUP(G843,관리용data!F:G,2,0)</f>
        <v>기재 어학 없음</v>
      </c>
      <c r="I843" s="4" t="s">
        <v>277</v>
      </c>
      <c r="J843" s="4" t="s">
        <v>277</v>
      </c>
      <c r="K843" s="4" t="s">
        <v>277</v>
      </c>
      <c r="L843" s="4" t="s">
        <v>277</v>
      </c>
      <c r="M843" s="4" t="s">
        <v>277</v>
      </c>
      <c r="N843" s="5"/>
      <c r="O843" s="4">
        <v>0</v>
      </c>
      <c r="P843" s="4"/>
      <c r="Q843" s="4">
        <f>IF(O843=1,IF(H843="TOEIC",VLOOKUP(VALUE(J843),관리용data!J:K,2,1),IF(H843="TOEFL(IBT)",VLOOKUP(VALUE(J843),관리용data!M:N,2,1),IF(H843="NEW TEPS",VLOOKUP(VALUE(J843),관리용data!P:Q,2,1),IF(H843="G-telp(Level 2)",VLOOKUP(VALUE(J843),관리용data!S:T,2,1),IF(H843="toeic speaking test",VLOOKUP(J843,관리용data!V:W,2,0),IF(H843="opic(영어)",VLOOKUP(J843,관리용data!Y:Z,2,0),0)))))),0)</f>
        <v>0</v>
      </c>
    </row>
    <row r="844" spans="1:17" ht="39.950000000000003" customHeight="1" x14ac:dyDescent="0.3">
      <c r="A844" s="4">
        <f t="shared" si="26"/>
        <v>843</v>
      </c>
      <c r="B844" s="4" t="s">
        <v>2704</v>
      </c>
      <c r="C844" s="4" t="s">
        <v>2705</v>
      </c>
      <c r="D844" s="4" t="s">
        <v>2303</v>
      </c>
      <c r="E844" s="4" t="s">
        <v>2304</v>
      </c>
      <c r="F844" s="4">
        <f t="shared" si="27"/>
        <v>1</v>
      </c>
      <c r="G844" s="4" t="s">
        <v>11697</v>
      </c>
      <c r="H844" s="4" t="str">
        <f>VLOOKUP(G844,관리용data!F:G,2,0)</f>
        <v>기재 어학 없음</v>
      </c>
      <c r="I844" s="4" t="s">
        <v>277</v>
      </c>
      <c r="J844" s="4" t="s">
        <v>277</v>
      </c>
      <c r="K844" s="4" t="s">
        <v>277</v>
      </c>
      <c r="L844" s="4" t="s">
        <v>277</v>
      </c>
      <c r="M844" s="4" t="s">
        <v>277</v>
      </c>
      <c r="N844" s="5"/>
      <c r="O844" s="4">
        <v>0</v>
      </c>
      <c r="P844" s="4"/>
      <c r="Q844" s="4">
        <f>IF(O844=1,IF(H844="TOEIC",VLOOKUP(VALUE(J844),관리용data!J:K,2,1),IF(H844="TOEFL(IBT)",VLOOKUP(VALUE(J844),관리용data!M:N,2,1),IF(H844="NEW TEPS",VLOOKUP(VALUE(J844),관리용data!P:Q,2,1),IF(H844="G-telp(Level 2)",VLOOKUP(VALUE(J844),관리용data!S:T,2,1),IF(H844="toeic speaking test",VLOOKUP(J844,관리용data!V:W,2,0),IF(H844="opic(영어)",VLOOKUP(J844,관리용data!Y:Z,2,0),0)))))),0)</f>
        <v>0</v>
      </c>
    </row>
    <row r="845" spans="1:17" ht="39.950000000000003" customHeight="1" x14ac:dyDescent="0.3">
      <c r="A845" s="4">
        <f t="shared" si="26"/>
        <v>844</v>
      </c>
      <c r="B845" s="4" t="s">
        <v>4091</v>
      </c>
      <c r="C845" s="4" t="s">
        <v>4092</v>
      </c>
      <c r="D845" s="4" t="s">
        <v>2303</v>
      </c>
      <c r="E845" s="4" t="s">
        <v>2304</v>
      </c>
      <c r="F845" s="4">
        <f t="shared" si="27"/>
        <v>1</v>
      </c>
      <c r="G845" s="4" t="s">
        <v>11697</v>
      </c>
      <c r="H845" s="4" t="str">
        <f>VLOOKUP(G845,관리용data!F:G,2,0)</f>
        <v>기재 어학 없음</v>
      </c>
      <c r="I845" s="4" t="s">
        <v>277</v>
      </c>
      <c r="J845" s="4" t="s">
        <v>277</v>
      </c>
      <c r="K845" s="4" t="s">
        <v>277</v>
      </c>
      <c r="L845" s="4" t="s">
        <v>277</v>
      </c>
      <c r="M845" s="4" t="s">
        <v>277</v>
      </c>
      <c r="N845" s="5"/>
      <c r="O845" s="4">
        <v>0</v>
      </c>
      <c r="P845" s="4"/>
      <c r="Q845" s="4">
        <f>IF(O845=1,IF(H845="TOEIC",VLOOKUP(VALUE(J845),관리용data!J:K,2,1),IF(H845="TOEFL(IBT)",VLOOKUP(VALUE(J845),관리용data!M:N,2,1),IF(H845="NEW TEPS",VLOOKUP(VALUE(J845),관리용data!P:Q,2,1),IF(H845="G-telp(Level 2)",VLOOKUP(VALUE(J845),관리용data!S:T,2,1),IF(H845="toeic speaking test",VLOOKUP(J845,관리용data!V:W,2,0),IF(H845="opic(영어)",VLOOKUP(J845,관리용data!Y:Z,2,0),0)))))),0)</f>
        <v>0</v>
      </c>
    </row>
    <row r="846" spans="1:17" ht="39.950000000000003" customHeight="1" x14ac:dyDescent="0.3">
      <c r="A846" s="4">
        <f t="shared" si="26"/>
        <v>845</v>
      </c>
      <c r="B846" s="4" t="s">
        <v>7444</v>
      </c>
      <c r="C846" s="4" t="s">
        <v>7445</v>
      </c>
      <c r="D846" s="4" t="s">
        <v>2303</v>
      </c>
      <c r="E846" s="4" t="s">
        <v>2304</v>
      </c>
      <c r="F846" s="4">
        <f t="shared" si="27"/>
        <v>1</v>
      </c>
      <c r="G846" s="4" t="s">
        <v>362</v>
      </c>
      <c r="H846" s="4" t="str">
        <f>VLOOKUP(G846,관리용data!F:G,2,0)</f>
        <v>Toeic Speaking test</v>
      </c>
      <c r="I846" s="4" t="s">
        <v>777</v>
      </c>
      <c r="J846" s="4" t="s">
        <v>777</v>
      </c>
      <c r="K846" s="4" t="s">
        <v>3829</v>
      </c>
      <c r="L846" s="34">
        <v>45830</v>
      </c>
      <c r="M846" s="4" t="s">
        <v>7452</v>
      </c>
      <c r="O846" s="4">
        <v>1</v>
      </c>
      <c r="P846" s="4"/>
      <c r="Q846" s="4">
        <f>IF(O846=1,IF(H846="TOEIC",VLOOKUP(VALUE(J846),관리용data!J:K,2,1),IF(H846="TOEFL(IBT)",VLOOKUP(VALUE(J846),관리용data!M:N,2,1),IF(H846="NEW TEPS",VLOOKUP(VALUE(J846),관리용data!P:Q,2,1),IF(H846="G-telp(Level 2)",VLOOKUP(VALUE(J846),관리용data!S:T,2,1),IF(H846="toeic speaking test",VLOOKUP(J846,관리용data!V:W,2,0),IF(H846="opic(영어)",VLOOKUP(J846,관리용data!Y:Z,2,0),0)))))),0)</f>
        <v>2</v>
      </c>
    </row>
    <row r="847" spans="1:17" ht="39.950000000000003" customHeight="1" x14ac:dyDescent="0.3">
      <c r="A847" s="4">
        <f t="shared" si="26"/>
        <v>846</v>
      </c>
      <c r="B847" s="4" t="s">
        <v>7815</v>
      </c>
      <c r="C847" s="4" t="s">
        <v>7816</v>
      </c>
      <c r="D847" s="4" t="s">
        <v>2303</v>
      </c>
      <c r="E847" s="4" t="s">
        <v>2304</v>
      </c>
      <c r="F847" s="4">
        <f t="shared" si="27"/>
        <v>1</v>
      </c>
      <c r="G847" s="4" t="s">
        <v>11697</v>
      </c>
      <c r="H847" s="4" t="str">
        <f>VLOOKUP(G847,관리용data!F:G,2,0)</f>
        <v>기재 어학 없음</v>
      </c>
      <c r="I847" s="4" t="s">
        <v>277</v>
      </c>
      <c r="J847" s="4" t="s">
        <v>277</v>
      </c>
      <c r="K847" s="4" t="s">
        <v>277</v>
      </c>
      <c r="L847" s="4" t="s">
        <v>277</v>
      </c>
      <c r="M847" s="4" t="s">
        <v>277</v>
      </c>
      <c r="N847" s="5"/>
      <c r="O847" s="4">
        <v>0</v>
      </c>
      <c r="P847" s="4"/>
      <c r="Q847" s="4">
        <f>IF(O847=1,IF(H847="TOEIC",VLOOKUP(VALUE(J847),관리용data!J:K,2,1),IF(H847="TOEFL(IBT)",VLOOKUP(VALUE(J847),관리용data!M:N,2,1),IF(H847="NEW TEPS",VLOOKUP(VALUE(J847),관리용data!P:Q,2,1),IF(H847="G-telp(Level 2)",VLOOKUP(VALUE(J847),관리용data!S:T,2,1),IF(H847="toeic speaking test",VLOOKUP(J847,관리용data!V:W,2,0),IF(H847="opic(영어)",VLOOKUP(J847,관리용data!Y:Z,2,0),0)))))),0)</f>
        <v>0</v>
      </c>
    </row>
    <row r="848" spans="1:17" ht="39.950000000000003" customHeight="1" x14ac:dyDescent="0.3">
      <c r="A848" s="4">
        <f t="shared" si="26"/>
        <v>847</v>
      </c>
      <c r="B848" s="4" t="s">
        <v>9368</v>
      </c>
      <c r="C848" s="4" t="s">
        <v>9369</v>
      </c>
      <c r="D848" s="4" t="s">
        <v>2303</v>
      </c>
      <c r="E848" s="4" t="s">
        <v>2304</v>
      </c>
      <c r="F848" s="4">
        <f t="shared" si="27"/>
        <v>1</v>
      </c>
      <c r="G848" s="4" t="s">
        <v>11697</v>
      </c>
      <c r="H848" s="4" t="str">
        <f>VLOOKUP(G848,관리용data!F:G,2,0)</f>
        <v>기재 어학 없음</v>
      </c>
      <c r="I848" s="4" t="s">
        <v>277</v>
      </c>
      <c r="J848" s="4" t="s">
        <v>277</v>
      </c>
      <c r="K848" s="4" t="s">
        <v>277</v>
      </c>
      <c r="L848" s="4" t="s">
        <v>277</v>
      </c>
      <c r="M848" s="4" t="s">
        <v>277</v>
      </c>
      <c r="N848" s="5"/>
      <c r="O848" s="4">
        <v>0</v>
      </c>
      <c r="P848" s="4"/>
      <c r="Q848" s="4">
        <f>IF(O848=1,IF(H848="TOEIC",VLOOKUP(VALUE(J848),관리용data!J:K,2,1),IF(H848="TOEFL(IBT)",VLOOKUP(VALUE(J848),관리용data!M:N,2,1),IF(H848="NEW TEPS",VLOOKUP(VALUE(J848),관리용data!P:Q,2,1),IF(H848="G-telp(Level 2)",VLOOKUP(VALUE(J848),관리용data!S:T,2,1),IF(H848="toeic speaking test",VLOOKUP(J848,관리용data!V:W,2,0),IF(H848="opic(영어)",VLOOKUP(J848,관리용data!Y:Z,2,0),0)))))),0)</f>
        <v>0</v>
      </c>
    </row>
    <row r="849" spans="1:17" ht="39.950000000000003" customHeight="1" x14ac:dyDescent="0.3">
      <c r="A849" s="4">
        <f t="shared" si="26"/>
        <v>848</v>
      </c>
      <c r="B849" s="4" t="s">
        <v>9857</v>
      </c>
      <c r="C849" s="4" t="s">
        <v>9858</v>
      </c>
      <c r="D849" s="4" t="s">
        <v>2303</v>
      </c>
      <c r="E849" s="4" t="s">
        <v>2304</v>
      </c>
      <c r="F849" s="4">
        <f t="shared" si="27"/>
        <v>1</v>
      </c>
      <c r="G849" s="4" t="s">
        <v>797</v>
      </c>
      <c r="H849" s="4" t="str">
        <f>VLOOKUP(G849,관리용data!F:G,2,0)</f>
        <v>TOEIC</v>
      </c>
      <c r="I849" s="4" t="s">
        <v>8497</v>
      </c>
      <c r="J849" s="4" t="s">
        <v>8497</v>
      </c>
      <c r="K849" s="4" t="s">
        <v>1908</v>
      </c>
      <c r="L849" s="34">
        <v>44849</v>
      </c>
      <c r="M849" s="4" t="s">
        <v>9865</v>
      </c>
      <c r="O849" s="4">
        <v>1</v>
      </c>
      <c r="P849" s="4"/>
      <c r="Q849" s="4">
        <f>IF(O849=1,IF(H849="TOEIC",VLOOKUP(VALUE(J849),관리용data!J:K,2,1),IF(H849="TOEFL(IBT)",VLOOKUP(VALUE(J849),관리용data!M:N,2,1),IF(H849="NEW TEPS",VLOOKUP(VALUE(J849),관리용data!P:Q,2,1),IF(H849="G-telp(Level 2)",VLOOKUP(VALUE(J849),관리용data!S:T,2,1),IF(H849="toeic speaking test",VLOOKUP(J849,관리용data!V:W,2,0),IF(H849="opic(영어)",VLOOKUP(J849,관리용data!Y:Z,2,0),0)))))),0)</f>
        <v>10</v>
      </c>
    </row>
    <row r="850" spans="1:17" ht="39.950000000000003" customHeight="1" x14ac:dyDescent="0.3">
      <c r="A850" s="4">
        <f t="shared" si="26"/>
        <v>849</v>
      </c>
      <c r="B850" s="4" t="s">
        <v>9916</v>
      </c>
      <c r="C850" s="4" t="s">
        <v>7675</v>
      </c>
      <c r="D850" s="4" t="s">
        <v>2303</v>
      </c>
      <c r="E850" s="4" t="s">
        <v>2304</v>
      </c>
      <c r="F850" s="4">
        <f t="shared" si="27"/>
        <v>1</v>
      </c>
      <c r="G850" s="4" t="s">
        <v>11697</v>
      </c>
      <c r="H850" s="4" t="str">
        <f>VLOOKUP(G850,관리용data!F:G,2,0)</f>
        <v>기재 어학 없음</v>
      </c>
      <c r="I850" s="4" t="s">
        <v>277</v>
      </c>
      <c r="J850" s="4" t="s">
        <v>277</v>
      </c>
      <c r="K850" s="4" t="s">
        <v>277</v>
      </c>
      <c r="L850" s="4" t="s">
        <v>277</v>
      </c>
      <c r="M850" s="4" t="s">
        <v>277</v>
      </c>
      <c r="N850" s="5"/>
      <c r="O850" s="4">
        <v>0</v>
      </c>
      <c r="P850" s="4"/>
      <c r="Q850" s="4">
        <f>IF(O850=1,IF(H850="TOEIC",VLOOKUP(VALUE(J850),관리용data!J:K,2,1),IF(H850="TOEFL(IBT)",VLOOKUP(VALUE(J850),관리용data!M:N,2,1),IF(H850="NEW TEPS",VLOOKUP(VALUE(J850),관리용data!P:Q,2,1),IF(H850="G-telp(Level 2)",VLOOKUP(VALUE(J850),관리용data!S:T,2,1),IF(H850="toeic speaking test",VLOOKUP(J850,관리용data!V:W,2,0),IF(H850="opic(영어)",VLOOKUP(J850,관리용data!Y:Z,2,0),0)))))),0)</f>
        <v>0</v>
      </c>
    </row>
    <row r="851" spans="1:17" ht="39.950000000000003" customHeight="1" x14ac:dyDescent="0.3">
      <c r="A851" s="4">
        <f t="shared" si="26"/>
        <v>850</v>
      </c>
      <c r="B851" s="4" t="s">
        <v>10076</v>
      </c>
      <c r="C851" s="4" t="s">
        <v>10077</v>
      </c>
      <c r="D851" s="4" t="s">
        <v>2303</v>
      </c>
      <c r="E851" s="4" t="s">
        <v>2304</v>
      </c>
      <c r="F851" s="4">
        <f t="shared" si="27"/>
        <v>1</v>
      </c>
      <c r="G851" s="4" t="s">
        <v>11697</v>
      </c>
      <c r="H851" s="4" t="str">
        <f>VLOOKUP(G851,관리용data!F:G,2,0)</f>
        <v>기재 어학 없음</v>
      </c>
      <c r="I851" s="4" t="s">
        <v>277</v>
      </c>
      <c r="J851" s="4" t="s">
        <v>277</v>
      </c>
      <c r="K851" s="4" t="s">
        <v>277</v>
      </c>
      <c r="L851" s="4" t="s">
        <v>277</v>
      </c>
      <c r="M851" s="4" t="s">
        <v>277</v>
      </c>
      <c r="N851" s="5"/>
      <c r="O851" s="4">
        <v>0</v>
      </c>
      <c r="P851" s="4"/>
      <c r="Q851" s="4">
        <f>IF(O851=1,IF(H851="TOEIC",VLOOKUP(VALUE(J851),관리용data!J:K,2,1),IF(H851="TOEFL(IBT)",VLOOKUP(VALUE(J851),관리용data!M:N,2,1),IF(H851="NEW TEPS",VLOOKUP(VALUE(J851),관리용data!P:Q,2,1),IF(H851="G-telp(Level 2)",VLOOKUP(VALUE(J851),관리용data!S:T,2,1),IF(H851="toeic speaking test",VLOOKUP(J851,관리용data!V:W,2,0),IF(H851="opic(영어)",VLOOKUP(J851,관리용data!Y:Z,2,0),0)))))),0)</f>
        <v>0</v>
      </c>
    </row>
    <row r="852" spans="1:17" ht="39.950000000000003" customHeight="1" x14ac:dyDescent="0.3">
      <c r="A852" s="4">
        <f t="shared" si="26"/>
        <v>851</v>
      </c>
      <c r="B852" s="4" t="s">
        <v>10406</v>
      </c>
      <c r="C852" s="4" t="s">
        <v>10407</v>
      </c>
      <c r="D852" s="4" t="s">
        <v>2303</v>
      </c>
      <c r="E852" s="4" t="s">
        <v>2304</v>
      </c>
      <c r="F852" s="4">
        <f t="shared" si="27"/>
        <v>1</v>
      </c>
      <c r="G852" s="4" t="s">
        <v>11697</v>
      </c>
      <c r="H852" s="4" t="str">
        <f>VLOOKUP(G852,관리용data!F:G,2,0)</f>
        <v>기재 어학 없음</v>
      </c>
      <c r="I852" s="4" t="s">
        <v>277</v>
      </c>
      <c r="J852" s="4" t="s">
        <v>277</v>
      </c>
      <c r="K852" s="4" t="s">
        <v>277</v>
      </c>
      <c r="L852" s="4" t="s">
        <v>277</v>
      </c>
      <c r="M852" s="4" t="s">
        <v>277</v>
      </c>
      <c r="N852" s="5"/>
      <c r="O852" s="4">
        <v>0</v>
      </c>
      <c r="P852" s="4"/>
      <c r="Q852" s="4">
        <f>IF(O852=1,IF(H852="TOEIC",VLOOKUP(VALUE(J852),관리용data!J:K,2,1),IF(H852="TOEFL(IBT)",VLOOKUP(VALUE(J852),관리용data!M:N,2,1),IF(H852="NEW TEPS",VLOOKUP(VALUE(J852),관리용data!P:Q,2,1),IF(H852="G-telp(Level 2)",VLOOKUP(VALUE(J852),관리용data!S:T,2,1),IF(H852="toeic speaking test",VLOOKUP(J852,관리용data!V:W,2,0),IF(H852="opic(영어)",VLOOKUP(J852,관리용data!Y:Z,2,0),0)))))),0)</f>
        <v>0</v>
      </c>
    </row>
    <row r="853" spans="1:17" ht="39.950000000000003" customHeight="1" x14ac:dyDescent="0.3">
      <c r="A853" s="4">
        <f t="shared" si="26"/>
        <v>852</v>
      </c>
      <c r="B853" s="4" t="s">
        <v>659</v>
      </c>
      <c r="C853" s="4" t="s">
        <v>660</v>
      </c>
      <c r="D853" s="4" t="s">
        <v>661</v>
      </c>
      <c r="E853" s="4" t="s">
        <v>662</v>
      </c>
      <c r="F853" s="4">
        <f t="shared" si="27"/>
        <v>1</v>
      </c>
      <c r="G853" s="4" t="s">
        <v>11697</v>
      </c>
      <c r="H853" s="4" t="str">
        <f>VLOOKUP(G853,관리용data!F:G,2,0)</f>
        <v>기재 어학 없음</v>
      </c>
      <c r="I853" s="4" t="s">
        <v>277</v>
      </c>
      <c r="J853" s="4" t="s">
        <v>277</v>
      </c>
      <c r="K853" s="4" t="s">
        <v>277</v>
      </c>
      <c r="L853" s="4" t="s">
        <v>277</v>
      </c>
      <c r="M853" s="4" t="s">
        <v>277</v>
      </c>
      <c r="N853" s="5"/>
      <c r="O853" s="4">
        <v>0</v>
      </c>
      <c r="P853" s="4"/>
      <c r="Q853" s="4">
        <f>IF(O853=1,IF(H853="TOEIC",VLOOKUP(VALUE(J853),관리용data!J:K,2,1),IF(H853="TOEFL(IBT)",VLOOKUP(VALUE(J853),관리용data!M:N,2,1),IF(H853="NEW TEPS",VLOOKUP(VALUE(J853),관리용data!P:Q,2,1),IF(H853="G-telp(Level 2)",VLOOKUP(VALUE(J853),관리용data!S:T,2,1),IF(H853="toeic speaking test",VLOOKUP(J853,관리용data!V:W,2,0),IF(H853="opic(영어)",VLOOKUP(J853,관리용data!Y:Z,2,0),0)))))),0)</f>
        <v>0</v>
      </c>
    </row>
    <row r="854" spans="1:17" ht="39.950000000000003" customHeight="1" x14ac:dyDescent="0.3">
      <c r="A854" s="4">
        <f t="shared" si="26"/>
        <v>853</v>
      </c>
      <c r="B854" s="4" t="s">
        <v>933</v>
      </c>
      <c r="C854" s="4" t="s">
        <v>934</v>
      </c>
      <c r="D854" s="4" t="s">
        <v>661</v>
      </c>
      <c r="E854" s="4" t="s">
        <v>662</v>
      </c>
      <c r="F854" s="4">
        <f t="shared" si="27"/>
        <v>1</v>
      </c>
      <c r="G854" s="4" t="s">
        <v>11697</v>
      </c>
      <c r="H854" s="4" t="str">
        <f>VLOOKUP(G854,관리용data!F:G,2,0)</f>
        <v>기재 어학 없음</v>
      </c>
      <c r="I854" s="4" t="s">
        <v>277</v>
      </c>
      <c r="J854" s="4" t="s">
        <v>277</v>
      </c>
      <c r="K854" s="4" t="s">
        <v>277</v>
      </c>
      <c r="L854" s="4" t="s">
        <v>277</v>
      </c>
      <c r="M854" s="4" t="s">
        <v>277</v>
      </c>
      <c r="N854" s="5"/>
      <c r="O854" s="4">
        <v>0</v>
      </c>
      <c r="P854" s="4"/>
      <c r="Q854" s="4">
        <f>IF(O854=1,IF(H854="TOEIC",VLOOKUP(VALUE(J854),관리용data!J:K,2,1),IF(H854="TOEFL(IBT)",VLOOKUP(VALUE(J854),관리용data!M:N,2,1),IF(H854="NEW TEPS",VLOOKUP(VALUE(J854),관리용data!P:Q,2,1),IF(H854="G-telp(Level 2)",VLOOKUP(VALUE(J854),관리용data!S:T,2,1),IF(H854="toeic speaking test",VLOOKUP(J854,관리용data!V:W,2,0),IF(H854="opic(영어)",VLOOKUP(J854,관리용data!Y:Z,2,0),0)))))),0)</f>
        <v>0</v>
      </c>
    </row>
    <row r="855" spans="1:17" ht="39.950000000000003" customHeight="1" x14ac:dyDescent="0.3">
      <c r="A855" s="4">
        <f t="shared" si="26"/>
        <v>854</v>
      </c>
      <c r="B855" s="4" t="s">
        <v>1143</v>
      </c>
      <c r="C855" s="4" t="s">
        <v>1144</v>
      </c>
      <c r="D855" s="4" t="s">
        <v>661</v>
      </c>
      <c r="E855" s="4" t="s">
        <v>662</v>
      </c>
      <c r="F855" s="4">
        <f t="shared" si="27"/>
        <v>1</v>
      </c>
      <c r="G855" s="4" t="s">
        <v>11697</v>
      </c>
      <c r="H855" s="4" t="str">
        <f>VLOOKUP(G855,관리용data!F:G,2,0)</f>
        <v>기재 어학 없음</v>
      </c>
      <c r="I855" s="4" t="s">
        <v>277</v>
      </c>
      <c r="J855" s="4" t="s">
        <v>277</v>
      </c>
      <c r="K855" s="4" t="s">
        <v>277</v>
      </c>
      <c r="L855" s="4" t="s">
        <v>277</v>
      </c>
      <c r="M855" s="4" t="s">
        <v>277</v>
      </c>
      <c r="N855" s="5"/>
      <c r="O855" s="4">
        <v>0</v>
      </c>
      <c r="P855" s="4"/>
      <c r="Q855" s="4">
        <f>IF(O855=1,IF(H855="TOEIC",VLOOKUP(VALUE(J855),관리용data!J:K,2,1),IF(H855="TOEFL(IBT)",VLOOKUP(VALUE(J855),관리용data!M:N,2,1),IF(H855="NEW TEPS",VLOOKUP(VALUE(J855),관리용data!P:Q,2,1),IF(H855="G-telp(Level 2)",VLOOKUP(VALUE(J855),관리용data!S:T,2,1),IF(H855="toeic speaking test",VLOOKUP(J855,관리용data!V:W,2,0),IF(H855="opic(영어)",VLOOKUP(J855,관리용data!Y:Z,2,0),0)))))),0)</f>
        <v>0</v>
      </c>
    </row>
    <row r="856" spans="1:17" ht="39.950000000000003" customHeight="1" x14ac:dyDescent="0.3">
      <c r="A856" s="4">
        <f t="shared" si="26"/>
        <v>855</v>
      </c>
      <c r="B856" s="4" t="s">
        <v>1172</v>
      </c>
      <c r="C856" s="4" t="s">
        <v>1173</v>
      </c>
      <c r="D856" s="4" t="s">
        <v>661</v>
      </c>
      <c r="E856" s="4" t="s">
        <v>662</v>
      </c>
      <c r="F856" s="4">
        <f t="shared" si="27"/>
        <v>1</v>
      </c>
      <c r="G856" s="4" t="s">
        <v>362</v>
      </c>
      <c r="H856" s="4" t="str">
        <f>VLOOKUP(G856,관리용data!F:G,2,0)</f>
        <v>Toeic Speaking test</v>
      </c>
      <c r="I856" s="4" t="s">
        <v>777</v>
      </c>
      <c r="J856" s="4" t="s">
        <v>777</v>
      </c>
      <c r="K856" s="4" t="s">
        <v>1178</v>
      </c>
      <c r="L856" s="34">
        <v>45143</v>
      </c>
      <c r="M856" s="4" t="s">
        <v>1179</v>
      </c>
      <c r="O856" s="4">
        <v>0</v>
      </c>
      <c r="P856" s="4" t="s">
        <v>11699</v>
      </c>
      <c r="Q856" s="4">
        <f>IF(O856=1,IF(H856="TOEIC",VLOOKUP(VALUE(J856),관리용data!J:K,2,1),IF(H856="TOEFL(IBT)",VLOOKUP(VALUE(J856),관리용data!M:N,2,1),IF(H856="NEW TEPS",VLOOKUP(VALUE(J856),관리용data!P:Q,2,1),IF(H856="G-telp(Level 2)",VLOOKUP(VALUE(J856),관리용data!S:T,2,1),IF(H856="toeic speaking test",VLOOKUP(J856,관리용data!V:W,2,0),IF(H856="opic(영어)",VLOOKUP(J856,관리용data!Y:Z,2,0),0)))))),0)</f>
        <v>0</v>
      </c>
    </row>
    <row r="857" spans="1:17" ht="39.950000000000003" customHeight="1" x14ac:dyDescent="0.3">
      <c r="A857" s="4">
        <f t="shared" si="26"/>
        <v>856</v>
      </c>
      <c r="B857" s="4" t="s">
        <v>1413</v>
      </c>
      <c r="C857" s="4" t="s">
        <v>1414</v>
      </c>
      <c r="D857" s="4" t="s">
        <v>661</v>
      </c>
      <c r="E857" s="4" t="s">
        <v>662</v>
      </c>
      <c r="F857" s="4">
        <f t="shared" si="27"/>
        <v>1</v>
      </c>
      <c r="G857" s="4" t="s">
        <v>11697</v>
      </c>
      <c r="H857" s="4" t="str">
        <f>VLOOKUP(G857,관리용data!F:G,2,0)</f>
        <v>기재 어학 없음</v>
      </c>
      <c r="I857" s="4" t="s">
        <v>277</v>
      </c>
      <c r="J857" s="4" t="s">
        <v>277</v>
      </c>
      <c r="K857" s="4" t="s">
        <v>277</v>
      </c>
      <c r="L857" s="4" t="s">
        <v>277</v>
      </c>
      <c r="M857" s="4" t="s">
        <v>277</v>
      </c>
      <c r="N857" s="5"/>
      <c r="O857" s="4">
        <v>0</v>
      </c>
      <c r="P857" s="4"/>
      <c r="Q857" s="4">
        <f>IF(O857=1,IF(H857="TOEIC",VLOOKUP(VALUE(J857),관리용data!J:K,2,1),IF(H857="TOEFL(IBT)",VLOOKUP(VALUE(J857),관리용data!M:N,2,1),IF(H857="NEW TEPS",VLOOKUP(VALUE(J857),관리용data!P:Q,2,1),IF(H857="G-telp(Level 2)",VLOOKUP(VALUE(J857),관리용data!S:T,2,1),IF(H857="toeic speaking test",VLOOKUP(J857,관리용data!V:W,2,0),IF(H857="opic(영어)",VLOOKUP(J857,관리용data!Y:Z,2,0),0)))))),0)</f>
        <v>0</v>
      </c>
    </row>
    <row r="858" spans="1:17" ht="39.950000000000003" customHeight="1" x14ac:dyDescent="0.3">
      <c r="A858" s="4">
        <f t="shared" si="26"/>
        <v>857</v>
      </c>
      <c r="B858" s="4" t="s">
        <v>2385</v>
      </c>
      <c r="C858" s="4" t="s">
        <v>2386</v>
      </c>
      <c r="D858" s="4" t="s">
        <v>661</v>
      </c>
      <c r="E858" s="4" t="s">
        <v>662</v>
      </c>
      <c r="F858" s="4">
        <f t="shared" si="27"/>
        <v>1</v>
      </c>
      <c r="G858" s="4" t="s">
        <v>11697</v>
      </c>
      <c r="H858" s="4" t="str">
        <f>VLOOKUP(G858,관리용data!F:G,2,0)</f>
        <v>기재 어학 없음</v>
      </c>
      <c r="I858" s="4" t="s">
        <v>277</v>
      </c>
      <c r="J858" s="4" t="s">
        <v>277</v>
      </c>
      <c r="K858" s="4" t="s">
        <v>277</v>
      </c>
      <c r="L858" s="4" t="s">
        <v>277</v>
      </c>
      <c r="M858" s="4" t="s">
        <v>277</v>
      </c>
      <c r="N858" s="5"/>
      <c r="O858" s="4">
        <v>0</v>
      </c>
      <c r="P858" s="4"/>
      <c r="Q858" s="4">
        <f>IF(O858=1,IF(H858="TOEIC",VLOOKUP(VALUE(J858),관리용data!J:K,2,1),IF(H858="TOEFL(IBT)",VLOOKUP(VALUE(J858),관리용data!M:N,2,1),IF(H858="NEW TEPS",VLOOKUP(VALUE(J858),관리용data!P:Q,2,1),IF(H858="G-telp(Level 2)",VLOOKUP(VALUE(J858),관리용data!S:T,2,1),IF(H858="toeic speaking test",VLOOKUP(J858,관리용data!V:W,2,0),IF(H858="opic(영어)",VLOOKUP(J858,관리용data!Y:Z,2,0),0)))))),0)</f>
        <v>0</v>
      </c>
    </row>
    <row r="859" spans="1:17" ht="39.950000000000003" customHeight="1" x14ac:dyDescent="0.3">
      <c r="A859" s="4">
        <f t="shared" si="26"/>
        <v>858</v>
      </c>
      <c r="B859" s="4" t="s">
        <v>2425</v>
      </c>
      <c r="C859" s="4" t="s">
        <v>2426</v>
      </c>
      <c r="D859" s="4" t="s">
        <v>661</v>
      </c>
      <c r="E859" s="4" t="s">
        <v>662</v>
      </c>
      <c r="F859" s="4">
        <f t="shared" si="27"/>
        <v>1</v>
      </c>
      <c r="G859" s="4" t="s">
        <v>11697</v>
      </c>
      <c r="H859" s="4" t="str">
        <f>VLOOKUP(G859,관리용data!F:G,2,0)</f>
        <v>기재 어학 없음</v>
      </c>
      <c r="I859" s="4" t="s">
        <v>277</v>
      </c>
      <c r="J859" s="4" t="s">
        <v>277</v>
      </c>
      <c r="K859" s="4" t="s">
        <v>277</v>
      </c>
      <c r="L859" s="4" t="s">
        <v>277</v>
      </c>
      <c r="M859" s="4" t="s">
        <v>277</v>
      </c>
      <c r="N859" s="5"/>
      <c r="O859" s="4">
        <v>0</v>
      </c>
      <c r="P859" s="4"/>
      <c r="Q859" s="4">
        <f>IF(O859=1,IF(H859="TOEIC",VLOOKUP(VALUE(J859),관리용data!J:K,2,1),IF(H859="TOEFL(IBT)",VLOOKUP(VALUE(J859),관리용data!M:N,2,1),IF(H859="NEW TEPS",VLOOKUP(VALUE(J859),관리용data!P:Q,2,1),IF(H859="G-telp(Level 2)",VLOOKUP(VALUE(J859),관리용data!S:T,2,1),IF(H859="toeic speaking test",VLOOKUP(J859,관리용data!V:W,2,0),IF(H859="opic(영어)",VLOOKUP(J859,관리용data!Y:Z,2,0),0)))))),0)</f>
        <v>0</v>
      </c>
    </row>
    <row r="860" spans="1:17" ht="39.950000000000003" customHeight="1" x14ac:dyDescent="0.3">
      <c r="A860" s="4">
        <f t="shared" si="26"/>
        <v>859</v>
      </c>
      <c r="B860" s="4" t="s">
        <v>2621</v>
      </c>
      <c r="C860" s="4" t="s">
        <v>2622</v>
      </c>
      <c r="D860" s="4" t="s">
        <v>661</v>
      </c>
      <c r="E860" s="4" t="s">
        <v>662</v>
      </c>
      <c r="F860" s="4">
        <f t="shared" si="27"/>
        <v>1</v>
      </c>
      <c r="G860" s="4" t="s">
        <v>797</v>
      </c>
      <c r="H860" s="4" t="str">
        <f>VLOOKUP(G860,관리용data!F:G,2,0)</f>
        <v>TOEIC</v>
      </c>
      <c r="I860" s="4" t="s">
        <v>2627</v>
      </c>
      <c r="J860" s="4" t="s">
        <v>2627</v>
      </c>
      <c r="K860" s="4" t="s">
        <v>2628</v>
      </c>
      <c r="L860" s="34">
        <v>44906</v>
      </c>
      <c r="M860" s="4" t="s">
        <v>2629</v>
      </c>
      <c r="O860" s="4">
        <v>1</v>
      </c>
      <c r="P860" s="4"/>
      <c r="Q860" s="4">
        <f>IF(O860=1,IF(H860="TOEIC",VLOOKUP(VALUE(J860),관리용data!J:K,2,1),IF(H860="TOEFL(IBT)",VLOOKUP(VALUE(J860),관리용data!M:N,2,1),IF(H860="NEW TEPS",VLOOKUP(VALUE(J860),관리용data!P:Q,2,1),IF(H860="G-telp(Level 2)",VLOOKUP(VALUE(J860),관리용data!S:T,2,1),IF(H860="toeic speaking test",VLOOKUP(J860,관리용data!V:W,2,0),IF(H860="opic(영어)",VLOOKUP(J860,관리용data!Y:Z,2,0),0)))))),0)</f>
        <v>4</v>
      </c>
    </row>
    <row r="861" spans="1:17" ht="39.950000000000003" customHeight="1" x14ac:dyDescent="0.3">
      <c r="A861" s="4">
        <f t="shared" si="26"/>
        <v>860</v>
      </c>
      <c r="B861" s="4" t="s">
        <v>2847</v>
      </c>
      <c r="C861" s="4" t="s">
        <v>2848</v>
      </c>
      <c r="D861" s="4" t="s">
        <v>661</v>
      </c>
      <c r="E861" s="4" t="s">
        <v>662</v>
      </c>
      <c r="F861" s="4">
        <f t="shared" si="27"/>
        <v>1</v>
      </c>
      <c r="G861" s="4" t="s">
        <v>362</v>
      </c>
      <c r="H861" s="4" t="str">
        <f>VLOOKUP(G861,관리용data!F:G,2,0)</f>
        <v>Toeic Speaking test</v>
      </c>
      <c r="I861" s="4" t="s">
        <v>777</v>
      </c>
      <c r="J861" s="4" t="s">
        <v>777</v>
      </c>
      <c r="K861" s="4" t="s">
        <v>1086</v>
      </c>
      <c r="L861" s="34">
        <v>45752</v>
      </c>
      <c r="M861" s="4" t="s">
        <v>2855</v>
      </c>
      <c r="O861" s="4">
        <v>1</v>
      </c>
      <c r="P861" s="4"/>
      <c r="Q861" s="4">
        <f>IF(O861=1,IF(H861="TOEIC",VLOOKUP(VALUE(J861),관리용data!J:K,2,1),IF(H861="TOEFL(IBT)",VLOOKUP(VALUE(J861),관리용data!M:N,2,1),IF(H861="NEW TEPS",VLOOKUP(VALUE(J861),관리용data!P:Q,2,1),IF(H861="G-telp(Level 2)",VLOOKUP(VALUE(J861),관리용data!S:T,2,1),IF(H861="toeic speaking test",VLOOKUP(J861,관리용data!V:W,2,0),IF(H861="opic(영어)",VLOOKUP(J861,관리용data!Y:Z,2,0),0)))))),0)</f>
        <v>2</v>
      </c>
    </row>
    <row r="862" spans="1:17" ht="39.950000000000003" customHeight="1" x14ac:dyDescent="0.3">
      <c r="A862" s="4">
        <f t="shared" si="26"/>
        <v>861</v>
      </c>
      <c r="B862" s="4" t="s">
        <v>3150</v>
      </c>
      <c r="C862" s="4" t="s">
        <v>3151</v>
      </c>
      <c r="D862" s="4" t="s">
        <v>661</v>
      </c>
      <c r="E862" s="4" t="s">
        <v>662</v>
      </c>
      <c r="F862" s="4">
        <f t="shared" si="27"/>
        <v>1</v>
      </c>
      <c r="G862" s="4" t="s">
        <v>11697</v>
      </c>
      <c r="H862" s="4" t="str">
        <f>VLOOKUP(G862,관리용data!F:G,2,0)</f>
        <v>기재 어학 없음</v>
      </c>
      <c r="I862" s="4" t="s">
        <v>277</v>
      </c>
      <c r="J862" s="4" t="s">
        <v>277</v>
      </c>
      <c r="K862" s="4" t="s">
        <v>277</v>
      </c>
      <c r="L862" s="4" t="s">
        <v>277</v>
      </c>
      <c r="M862" s="4" t="s">
        <v>277</v>
      </c>
      <c r="N862" s="5"/>
      <c r="O862" s="4">
        <v>0</v>
      </c>
      <c r="P862" s="4"/>
      <c r="Q862" s="4">
        <f>IF(O862=1,IF(H862="TOEIC",VLOOKUP(VALUE(J862),관리용data!J:K,2,1),IF(H862="TOEFL(IBT)",VLOOKUP(VALUE(J862),관리용data!M:N,2,1),IF(H862="NEW TEPS",VLOOKUP(VALUE(J862),관리용data!P:Q,2,1),IF(H862="G-telp(Level 2)",VLOOKUP(VALUE(J862),관리용data!S:T,2,1),IF(H862="toeic speaking test",VLOOKUP(J862,관리용data!V:W,2,0),IF(H862="opic(영어)",VLOOKUP(J862,관리용data!Y:Z,2,0),0)))))),0)</f>
        <v>0</v>
      </c>
    </row>
    <row r="863" spans="1:17" ht="39.950000000000003" customHeight="1" x14ac:dyDescent="0.3">
      <c r="A863" s="4">
        <f t="shared" si="26"/>
        <v>862</v>
      </c>
      <c r="B863" s="4" t="s">
        <v>3575</v>
      </c>
      <c r="C863" s="4" t="s">
        <v>3576</v>
      </c>
      <c r="D863" s="4" t="s">
        <v>661</v>
      </c>
      <c r="E863" s="4" t="s">
        <v>662</v>
      </c>
      <c r="F863" s="4">
        <f t="shared" si="27"/>
        <v>1</v>
      </c>
      <c r="G863" s="4" t="s">
        <v>286</v>
      </c>
      <c r="H863" s="4" t="str">
        <f>VLOOKUP(G863,관리용data!F:G,2,0)</f>
        <v>Toeic Speaking test</v>
      </c>
      <c r="I863" s="4" t="s">
        <v>3583</v>
      </c>
      <c r="J863" s="4" t="s">
        <v>3583</v>
      </c>
      <c r="K863" s="4" t="s">
        <v>3584</v>
      </c>
      <c r="L863" s="34">
        <v>43946</v>
      </c>
      <c r="M863" s="4" t="s">
        <v>3585</v>
      </c>
      <c r="O863" s="4">
        <v>1</v>
      </c>
      <c r="P863" s="4"/>
      <c r="Q863" s="4">
        <f>IF(O863=1,IF(H863="TOEIC",VLOOKUP(VALUE(J863),관리용data!J:K,2,1),IF(H863="TOEFL(IBT)",VLOOKUP(VALUE(J863),관리용data!M:N,2,1),IF(H863="NEW TEPS",VLOOKUP(VALUE(J863),관리용data!P:Q,2,1),IF(H863="G-telp(Level 2)",VLOOKUP(VALUE(J863),관리용data!S:T,2,1),IF(H863="toeic speaking test",VLOOKUP(J863,관리용data!V:W,2,0),IF(H863="opic(영어)",VLOOKUP(J863,관리용data!Y:Z,2,0),0)))))),0)</f>
        <v>6</v>
      </c>
    </row>
    <row r="864" spans="1:17" ht="39.950000000000003" customHeight="1" x14ac:dyDescent="0.3">
      <c r="A864" s="4">
        <f t="shared" si="26"/>
        <v>863</v>
      </c>
      <c r="B864" s="4" t="s">
        <v>4026</v>
      </c>
      <c r="C864" s="4" t="s">
        <v>4027</v>
      </c>
      <c r="D864" s="4" t="s">
        <v>661</v>
      </c>
      <c r="E864" s="4" t="s">
        <v>662</v>
      </c>
      <c r="F864" s="4">
        <f t="shared" si="27"/>
        <v>1</v>
      </c>
      <c r="G864" s="4" t="s">
        <v>537</v>
      </c>
      <c r="H864" s="4" t="str">
        <f>VLOOKUP(G864,관리용data!F:G,2,0)</f>
        <v>TOEIC</v>
      </c>
      <c r="I864" s="4" t="s">
        <v>4032</v>
      </c>
      <c r="J864" s="4" t="s">
        <v>4032</v>
      </c>
      <c r="K864" s="4" t="s">
        <v>622</v>
      </c>
      <c r="L864" s="34">
        <v>45823</v>
      </c>
      <c r="M864" s="4" t="s">
        <v>4033</v>
      </c>
      <c r="O864" s="4">
        <v>1</v>
      </c>
      <c r="P864" s="4"/>
      <c r="Q864" s="4">
        <f>IF(O864=1,IF(H864="TOEIC",VLOOKUP(VALUE(J864),관리용data!J:K,2,1),IF(H864="TOEFL(IBT)",VLOOKUP(VALUE(J864),관리용data!M:N,2,1),IF(H864="NEW TEPS",VLOOKUP(VALUE(J864),관리용data!P:Q,2,1),IF(H864="G-telp(Level 2)",VLOOKUP(VALUE(J864),관리용data!S:T,2,1),IF(H864="toeic speaking test",VLOOKUP(J864,관리용data!V:W,2,0),IF(H864="opic(영어)",VLOOKUP(J864,관리용data!Y:Z,2,0),0)))))),0)</f>
        <v>4</v>
      </c>
    </row>
    <row r="865" spans="1:17" ht="39.950000000000003" customHeight="1" x14ac:dyDescent="0.3">
      <c r="A865" s="4">
        <f t="shared" si="26"/>
        <v>864</v>
      </c>
      <c r="B865" s="4" t="s">
        <v>4571</v>
      </c>
      <c r="C865" s="4" t="s">
        <v>4572</v>
      </c>
      <c r="D865" s="4" t="s">
        <v>661</v>
      </c>
      <c r="E865" s="4" t="s">
        <v>662</v>
      </c>
      <c r="F865" s="4">
        <f t="shared" si="27"/>
        <v>1</v>
      </c>
      <c r="G865" s="4" t="s">
        <v>362</v>
      </c>
      <c r="H865" s="4" t="str">
        <f>VLOOKUP(G865,관리용data!F:G,2,0)</f>
        <v>Toeic Speaking test</v>
      </c>
      <c r="I865" s="4" t="s">
        <v>363</v>
      </c>
      <c r="J865" s="4" t="s">
        <v>363</v>
      </c>
      <c r="K865" s="4" t="s">
        <v>4577</v>
      </c>
      <c r="L865" s="34">
        <v>45648</v>
      </c>
      <c r="M865" s="4" t="s">
        <v>4578</v>
      </c>
      <c r="O865" s="4">
        <v>1</v>
      </c>
      <c r="P865" s="4"/>
      <c r="Q865" s="4">
        <f>IF(O865=1,IF(H865="TOEIC",VLOOKUP(VALUE(J865),관리용data!J:K,2,1),IF(H865="TOEFL(IBT)",VLOOKUP(VALUE(J865),관리용data!M:N,2,1),IF(H865="NEW TEPS",VLOOKUP(VALUE(J865),관리용data!P:Q,2,1),IF(H865="G-telp(Level 2)",VLOOKUP(VALUE(J865),관리용data!S:T,2,1),IF(H865="toeic speaking test",VLOOKUP(J865,관리용data!V:W,2,0),IF(H865="opic(영어)",VLOOKUP(J865,관리용data!Y:Z,2,0),0)))))),0)</f>
        <v>6</v>
      </c>
    </row>
    <row r="866" spans="1:17" ht="39.950000000000003" customHeight="1" x14ac:dyDescent="0.3">
      <c r="A866" s="4">
        <f t="shared" si="26"/>
        <v>865</v>
      </c>
      <c r="B866" s="4" t="s">
        <v>4662</v>
      </c>
      <c r="C866" s="4" t="s">
        <v>4663</v>
      </c>
      <c r="D866" s="4" t="s">
        <v>661</v>
      </c>
      <c r="E866" s="4" t="s">
        <v>662</v>
      </c>
      <c r="F866" s="4">
        <f t="shared" si="27"/>
        <v>1</v>
      </c>
      <c r="G866" s="4" t="s">
        <v>537</v>
      </c>
      <c r="H866" s="4" t="str">
        <f>VLOOKUP(G866,관리용data!F:G,2,0)</f>
        <v>TOEIC</v>
      </c>
      <c r="I866" s="4" t="s">
        <v>3484</v>
      </c>
      <c r="J866" s="4" t="s">
        <v>3484</v>
      </c>
      <c r="K866" s="4" t="s">
        <v>3024</v>
      </c>
      <c r="L866" s="34">
        <v>45774</v>
      </c>
      <c r="M866" s="4" t="s">
        <v>4669</v>
      </c>
      <c r="O866" s="4">
        <v>1</v>
      </c>
      <c r="P866" s="4"/>
      <c r="Q866" s="4">
        <f>IF(O866=1,IF(H866="TOEIC",VLOOKUP(VALUE(J866),관리용data!J:K,2,1),IF(H866="TOEFL(IBT)",VLOOKUP(VALUE(J866),관리용data!M:N,2,1),IF(H866="NEW TEPS",VLOOKUP(VALUE(J866),관리용data!P:Q,2,1),IF(H866="G-telp(Level 2)",VLOOKUP(VALUE(J866),관리용data!S:T,2,1),IF(H866="toeic speaking test",VLOOKUP(J866,관리용data!V:W,2,0),IF(H866="opic(영어)",VLOOKUP(J866,관리용data!Y:Z,2,0),0)))))),0)</f>
        <v>10</v>
      </c>
    </row>
    <row r="867" spans="1:17" ht="39.950000000000003" customHeight="1" x14ac:dyDescent="0.3">
      <c r="A867" s="4">
        <f t="shared" si="26"/>
        <v>866</v>
      </c>
      <c r="B867" s="4" t="s">
        <v>4710</v>
      </c>
      <c r="C867" s="4" t="s">
        <v>4711</v>
      </c>
      <c r="D867" s="4" t="s">
        <v>661</v>
      </c>
      <c r="E867" s="4" t="s">
        <v>662</v>
      </c>
      <c r="F867" s="4">
        <f t="shared" si="27"/>
        <v>1</v>
      </c>
      <c r="G867" s="4" t="s">
        <v>537</v>
      </c>
      <c r="H867" s="4" t="str">
        <f>VLOOKUP(G867,관리용data!F:G,2,0)</f>
        <v>TOEIC</v>
      </c>
      <c r="I867" s="4" t="s">
        <v>4716</v>
      </c>
      <c r="J867" s="4" t="s">
        <v>4716</v>
      </c>
      <c r="K867" s="4" t="s">
        <v>4078</v>
      </c>
      <c r="L867" s="34">
        <v>45837</v>
      </c>
      <c r="M867" s="4" t="s">
        <v>4717</v>
      </c>
      <c r="O867" s="4">
        <v>1</v>
      </c>
      <c r="P867" s="4"/>
      <c r="Q867" s="4">
        <f>IF(O867=1,IF(H867="TOEIC",VLOOKUP(VALUE(J867),관리용data!J:K,2,1),IF(H867="TOEFL(IBT)",VLOOKUP(VALUE(J867),관리용data!M:N,2,1),IF(H867="NEW TEPS",VLOOKUP(VALUE(J867),관리용data!P:Q,2,1),IF(H867="G-telp(Level 2)",VLOOKUP(VALUE(J867),관리용data!S:T,2,1),IF(H867="toeic speaking test",VLOOKUP(J867,관리용data!V:W,2,0),IF(H867="opic(영어)",VLOOKUP(J867,관리용data!Y:Z,2,0),0)))))),0)</f>
        <v>4</v>
      </c>
    </row>
    <row r="868" spans="1:17" ht="39.950000000000003" customHeight="1" x14ac:dyDescent="0.3">
      <c r="A868" s="4">
        <f t="shared" si="26"/>
        <v>867</v>
      </c>
      <c r="B868" s="4" t="s">
        <v>4764</v>
      </c>
      <c r="C868" s="4" t="s">
        <v>4765</v>
      </c>
      <c r="D868" s="4" t="s">
        <v>661</v>
      </c>
      <c r="E868" s="4" t="s">
        <v>662</v>
      </c>
      <c r="F868" s="4">
        <f t="shared" si="27"/>
        <v>1</v>
      </c>
      <c r="G868" s="4" t="s">
        <v>11697</v>
      </c>
      <c r="H868" s="4" t="str">
        <f>VLOOKUP(G868,관리용data!F:G,2,0)</f>
        <v>기재 어학 없음</v>
      </c>
      <c r="I868" s="4" t="s">
        <v>277</v>
      </c>
      <c r="J868" s="4" t="s">
        <v>277</v>
      </c>
      <c r="K868" s="4" t="s">
        <v>277</v>
      </c>
      <c r="L868" s="4" t="s">
        <v>277</v>
      </c>
      <c r="M868" s="4" t="s">
        <v>277</v>
      </c>
      <c r="N868" s="5"/>
      <c r="O868" s="4">
        <v>0</v>
      </c>
      <c r="P868" s="4"/>
      <c r="Q868" s="4">
        <f>IF(O868=1,IF(H868="TOEIC",VLOOKUP(VALUE(J868),관리용data!J:K,2,1),IF(H868="TOEFL(IBT)",VLOOKUP(VALUE(J868),관리용data!M:N,2,1),IF(H868="NEW TEPS",VLOOKUP(VALUE(J868),관리용data!P:Q,2,1),IF(H868="G-telp(Level 2)",VLOOKUP(VALUE(J868),관리용data!S:T,2,1),IF(H868="toeic speaking test",VLOOKUP(J868,관리용data!V:W,2,0),IF(H868="opic(영어)",VLOOKUP(J868,관리용data!Y:Z,2,0),0)))))),0)</f>
        <v>0</v>
      </c>
    </row>
    <row r="869" spans="1:17" ht="39.950000000000003" customHeight="1" x14ac:dyDescent="0.3">
      <c r="A869" s="4">
        <f t="shared" si="26"/>
        <v>868</v>
      </c>
      <c r="B869" s="4" t="s">
        <v>5219</v>
      </c>
      <c r="C869" s="4" t="s">
        <v>5220</v>
      </c>
      <c r="D869" s="4" t="s">
        <v>661</v>
      </c>
      <c r="E869" s="4" t="s">
        <v>662</v>
      </c>
      <c r="F869" s="4">
        <f t="shared" si="27"/>
        <v>1</v>
      </c>
      <c r="G869" s="4" t="s">
        <v>537</v>
      </c>
      <c r="H869" s="4" t="str">
        <f>VLOOKUP(G869,관리용data!F:G,2,0)</f>
        <v>TOEIC</v>
      </c>
      <c r="I869" s="4" t="s">
        <v>2909</v>
      </c>
      <c r="J869" s="4" t="s">
        <v>2909</v>
      </c>
      <c r="K869" s="4" t="s">
        <v>418</v>
      </c>
      <c r="L869" s="34">
        <v>45746</v>
      </c>
      <c r="M869" s="4" t="s">
        <v>5225</v>
      </c>
      <c r="O869" s="4">
        <v>1</v>
      </c>
      <c r="P869" s="4"/>
      <c r="Q869" s="4">
        <f>IF(O869=1,IF(H869="TOEIC",VLOOKUP(VALUE(J869),관리용data!J:K,2,1),IF(H869="TOEFL(IBT)",VLOOKUP(VALUE(J869),관리용data!M:N,2,1),IF(H869="NEW TEPS",VLOOKUP(VALUE(J869),관리용data!P:Q,2,1),IF(H869="G-telp(Level 2)",VLOOKUP(VALUE(J869),관리용data!S:T,2,1),IF(H869="toeic speaking test",VLOOKUP(J869,관리용data!V:W,2,0),IF(H869="opic(영어)",VLOOKUP(J869,관리용data!Y:Z,2,0),0)))))),0)</f>
        <v>6</v>
      </c>
    </row>
    <row r="870" spans="1:17" ht="39.950000000000003" customHeight="1" x14ac:dyDescent="0.3">
      <c r="A870" s="4">
        <f t="shared" si="26"/>
        <v>869</v>
      </c>
      <c r="B870" s="4" t="s">
        <v>5326</v>
      </c>
      <c r="C870" s="4" t="s">
        <v>5327</v>
      </c>
      <c r="D870" s="4" t="s">
        <v>661</v>
      </c>
      <c r="E870" s="4" t="s">
        <v>662</v>
      </c>
      <c r="F870" s="4">
        <f t="shared" si="27"/>
        <v>1</v>
      </c>
      <c r="G870" s="4" t="s">
        <v>11697</v>
      </c>
      <c r="H870" s="4" t="str">
        <f>VLOOKUP(G870,관리용data!F:G,2,0)</f>
        <v>기재 어학 없음</v>
      </c>
      <c r="I870" s="4" t="s">
        <v>277</v>
      </c>
      <c r="J870" s="4" t="s">
        <v>277</v>
      </c>
      <c r="K870" s="4" t="s">
        <v>277</v>
      </c>
      <c r="L870" s="4" t="s">
        <v>277</v>
      </c>
      <c r="M870" s="4" t="s">
        <v>277</v>
      </c>
      <c r="N870" s="5"/>
      <c r="O870" s="4">
        <v>0</v>
      </c>
      <c r="P870" s="4"/>
      <c r="Q870" s="4">
        <f>IF(O870=1,IF(H870="TOEIC",VLOOKUP(VALUE(J870),관리용data!J:K,2,1),IF(H870="TOEFL(IBT)",VLOOKUP(VALUE(J870),관리용data!M:N,2,1),IF(H870="NEW TEPS",VLOOKUP(VALUE(J870),관리용data!P:Q,2,1),IF(H870="G-telp(Level 2)",VLOOKUP(VALUE(J870),관리용data!S:T,2,1),IF(H870="toeic speaking test",VLOOKUP(J870,관리용data!V:W,2,0),IF(H870="opic(영어)",VLOOKUP(J870,관리용data!Y:Z,2,0),0)))))),0)</f>
        <v>0</v>
      </c>
    </row>
    <row r="871" spans="1:17" ht="39.950000000000003" customHeight="1" x14ac:dyDescent="0.3">
      <c r="A871" s="4">
        <f t="shared" si="26"/>
        <v>870</v>
      </c>
      <c r="B871" s="4" t="s">
        <v>5574</v>
      </c>
      <c r="C871" s="4" t="s">
        <v>5575</v>
      </c>
      <c r="D871" s="4" t="s">
        <v>661</v>
      </c>
      <c r="E871" s="4" t="s">
        <v>662</v>
      </c>
      <c r="F871" s="4">
        <f t="shared" si="27"/>
        <v>1</v>
      </c>
      <c r="G871" s="4" t="s">
        <v>11697</v>
      </c>
      <c r="H871" s="4" t="str">
        <f>VLOOKUP(G871,관리용data!F:G,2,0)</f>
        <v>기재 어학 없음</v>
      </c>
      <c r="I871" s="4" t="s">
        <v>277</v>
      </c>
      <c r="J871" s="4" t="s">
        <v>277</v>
      </c>
      <c r="K871" s="4" t="s">
        <v>277</v>
      </c>
      <c r="L871" s="4" t="s">
        <v>277</v>
      </c>
      <c r="M871" s="4" t="s">
        <v>277</v>
      </c>
      <c r="N871" s="5"/>
      <c r="O871" s="4">
        <v>0</v>
      </c>
      <c r="P871" s="4"/>
      <c r="Q871" s="4">
        <f>IF(O871=1,IF(H871="TOEIC",VLOOKUP(VALUE(J871),관리용data!J:K,2,1),IF(H871="TOEFL(IBT)",VLOOKUP(VALUE(J871),관리용data!M:N,2,1),IF(H871="NEW TEPS",VLOOKUP(VALUE(J871),관리용data!P:Q,2,1),IF(H871="G-telp(Level 2)",VLOOKUP(VALUE(J871),관리용data!S:T,2,1),IF(H871="toeic speaking test",VLOOKUP(J871,관리용data!V:W,2,0),IF(H871="opic(영어)",VLOOKUP(J871,관리용data!Y:Z,2,0),0)))))),0)</f>
        <v>0</v>
      </c>
    </row>
    <row r="872" spans="1:17" ht="39.950000000000003" customHeight="1" x14ac:dyDescent="0.3">
      <c r="A872" s="4">
        <f t="shared" si="26"/>
        <v>871</v>
      </c>
      <c r="B872" s="4" t="s">
        <v>5707</v>
      </c>
      <c r="C872" s="4" t="s">
        <v>5708</v>
      </c>
      <c r="D872" s="4" t="s">
        <v>661</v>
      </c>
      <c r="E872" s="4" t="s">
        <v>662</v>
      </c>
      <c r="F872" s="4">
        <f t="shared" si="27"/>
        <v>1</v>
      </c>
      <c r="G872" s="4" t="s">
        <v>11697</v>
      </c>
      <c r="H872" s="4" t="str">
        <f>VLOOKUP(G872,관리용data!F:G,2,0)</f>
        <v>기재 어학 없음</v>
      </c>
      <c r="I872" s="4" t="s">
        <v>277</v>
      </c>
      <c r="J872" s="4" t="s">
        <v>277</v>
      </c>
      <c r="K872" s="4" t="s">
        <v>277</v>
      </c>
      <c r="L872" s="4" t="s">
        <v>277</v>
      </c>
      <c r="M872" s="4" t="s">
        <v>277</v>
      </c>
      <c r="N872" s="5"/>
      <c r="O872" s="4">
        <v>0</v>
      </c>
      <c r="P872" s="4"/>
      <c r="Q872" s="4">
        <f>IF(O872=1,IF(H872="TOEIC",VLOOKUP(VALUE(J872),관리용data!J:K,2,1),IF(H872="TOEFL(IBT)",VLOOKUP(VALUE(J872),관리용data!M:N,2,1),IF(H872="NEW TEPS",VLOOKUP(VALUE(J872),관리용data!P:Q,2,1),IF(H872="G-telp(Level 2)",VLOOKUP(VALUE(J872),관리용data!S:T,2,1),IF(H872="toeic speaking test",VLOOKUP(J872,관리용data!V:W,2,0),IF(H872="opic(영어)",VLOOKUP(J872,관리용data!Y:Z,2,0),0)))))),0)</f>
        <v>0</v>
      </c>
    </row>
    <row r="873" spans="1:17" ht="39.950000000000003" customHeight="1" x14ac:dyDescent="0.3">
      <c r="A873" s="4">
        <f t="shared" si="26"/>
        <v>872</v>
      </c>
      <c r="B873" s="4" t="s">
        <v>6019</v>
      </c>
      <c r="C873" s="4" t="s">
        <v>6020</v>
      </c>
      <c r="D873" s="4" t="s">
        <v>661</v>
      </c>
      <c r="E873" s="4" t="s">
        <v>662</v>
      </c>
      <c r="F873" s="4">
        <f t="shared" si="27"/>
        <v>1</v>
      </c>
      <c r="G873" s="4" t="s">
        <v>537</v>
      </c>
      <c r="H873" s="4" t="str">
        <f>VLOOKUP(G873,관리용data!F:G,2,0)</f>
        <v>TOEIC</v>
      </c>
      <c r="I873" s="4" t="s">
        <v>1968</v>
      </c>
      <c r="J873" s="4" t="s">
        <v>1968</v>
      </c>
      <c r="K873" s="4" t="s">
        <v>4078</v>
      </c>
      <c r="L873" s="34">
        <v>45837</v>
      </c>
      <c r="M873" s="4" t="s">
        <v>6032</v>
      </c>
      <c r="O873" s="4">
        <v>1</v>
      </c>
      <c r="P873" s="4"/>
      <c r="Q873" s="4">
        <f>IF(O873=1,IF(H873="TOEIC",VLOOKUP(VALUE(J873),관리용data!J:K,2,1),IF(H873="TOEFL(IBT)",VLOOKUP(VALUE(J873),관리용data!M:N,2,1),IF(H873="NEW TEPS",VLOOKUP(VALUE(J873),관리용data!P:Q,2,1),IF(H873="G-telp(Level 2)",VLOOKUP(VALUE(J873),관리용data!S:T,2,1),IF(H873="toeic speaking test",VLOOKUP(J873,관리용data!V:W,2,0),IF(H873="opic(영어)",VLOOKUP(J873,관리용data!Y:Z,2,0),0)))))),0)</f>
        <v>8</v>
      </c>
    </row>
    <row r="874" spans="1:17" ht="39.950000000000003" customHeight="1" x14ac:dyDescent="0.3">
      <c r="A874" s="4">
        <f t="shared" si="26"/>
        <v>873</v>
      </c>
      <c r="B874" s="4" t="s">
        <v>6441</v>
      </c>
      <c r="C874" s="4" t="s">
        <v>6442</v>
      </c>
      <c r="D874" s="4" t="s">
        <v>661</v>
      </c>
      <c r="E874" s="4" t="s">
        <v>662</v>
      </c>
      <c r="F874" s="4">
        <f t="shared" si="27"/>
        <v>1</v>
      </c>
      <c r="G874" s="4" t="s">
        <v>11697</v>
      </c>
      <c r="H874" s="4" t="str">
        <f>VLOOKUP(G874,관리용data!F:G,2,0)</f>
        <v>기재 어학 없음</v>
      </c>
      <c r="I874" s="4" t="s">
        <v>277</v>
      </c>
      <c r="J874" s="4" t="s">
        <v>277</v>
      </c>
      <c r="K874" s="4" t="s">
        <v>277</v>
      </c>
      <c r="L874" s="4" t="s">
        <v>277</v>
      </c>
      <c r="M874" s="4" t="s">
        <v>277</v>
      </c>
      <c r="N874" s="5"/>
      <c r="O874" s="4">
        <v>0</v>
      </c>
      <c r="P874" s="4"/>
      <c r="Q874" s="4">
        <f>IF(O874=1,IF(H874="TOEIC",VLOOKUP(VALUE(J874),관리용data!J:K,2,1),IF(H874="TOEFL(IBT)",VLOOKUP(VALUE(J874),관리용data!M:N,2,1),IF(H874="NEW TEPS",VLOOKUP(VALUE(J874),관리용data!P:Q,2,1),IF(H874="G-telp(Level 2)",VLOOKUP(VALUE(J874),관리용data!S:T,2,1),IF(H874="toeic speaking test",VLOOKUP(J874,관리용data!V:W,2,0),IF(H874="opic(영어)",VLOOKUP(J874,관리용data!Y:Z,2,0),0)))))),0)</f>
        <v>0</v>
      </c>
    </row>
    <row r="875" spans="1:17" ht="39.950000000000003" customHeight="1" x14ac:dyDescent="0.3">
      <c r="A875" s="4">
        <f t="shared" si="26"/>
        <v>874</v>
      </c>
      <c r="B875" s="4" t="s">
        <v>6734</v>
      </c>
      <c r="C875" s="4" t="s">
        <v>6735</v>
      </c>
      <c r="D875" s="4" t="s">
        <v>661</v>
      </c>
      <c r="E875" s="4" t="s">
        <v>662</v>
      </c>
      <c r="F875" s="4">
        <f t="shared" si="27"/>
        <v>1</v>
      </c>
      <c r="G875" s="4" t="s">
        <v>2266</v>
      </c>
      <c r="H875" s="4" t="str">
        <f>VLOOKUP(G875,관리용data!F:G,2,0)</f>
        <v>OPIc(영어)</v>
      </c>
      <c r="I875" s="4" t="s">
        <v>1497</v>
      </c>
      <c r="J875" s="4" t="s">
        <v>1497</v>
      </c>
      <c r="K875" s="4" t="s">
        <v>6055</v>
      </c>
      <c r="L875" s="34">
        <v>44919</v>
      </c>
      <c r="M875" s="4" t="s">
        <v>6740</v>
      </c>
      <c r="O875" s="4">
        <v>1</v>
      </c>
      <c r="P875" s="4"/>
      <c r="Q875" s="4">
        <f>IF(O875=1,IF(H875="TOEIC",VLOOKUP(VALUE(J875),관리용data!J:K,2,1),IF(H875="TOEFL(IBT)",VLOOKUP(VALUE(J875),관리용data!M:N,2,1),IF(H875="NEW TEPS",VLOOKUP(VALUE(J875),관리용data!P:Q,2,1),IF(H875="G-telp(Level 2)",VLOOKUP(VALUE(J875),관리용data!S:T,2,1),IF(H875="toeic speaking test",VLOOKUP(J875,관리용data!V:W,2,0),IF(H875="opic(영어)",VLOOKUP(J875,관리용data!Y:Z,2,0),0)))))),0)</f>
        <v>6</v>
      </c>
    </row>
    <row r="876" spans="1:17" ht="39.950000000000003" customHeight="1" x14ac:dyDescent="0.3">
      <c r="A876" s="4">
        <f t="shared" si="26"/>
        <v>875</v>
      </c>
      <c r="B876" s="4" t="s">
        <v>7462</v>
      </c>
      <c r="C876" s="4" t="s">
        <v>7463</v>
      </c>
      <c r="D876" s="4" t="s">
        <v>661</v>
      </c>
      <c r="E876" s="4" t="s">
        <v>662</v>
      </c>
      <c r="F876" s="4">
        <f t="shared" si="27"/>
        <v>1</v>
      </c>
      <c r="G876" s="4" t="s">
        <v>11697</v>
      </c>
      <c r="H876" s="4" t="str">
        <f>VLOOKUP(G876,관리용data!F:G,2,0)</f>
        <v>기재 어학 없음</v>
      </c>
      <c r="I876" s="4" t="s">
        <v>277</v>
      </c>
      <c r="J876" s="4" t="s">
        <v>277</v>
      </c>
      <c r="K876" s="4" t="s">
        <v>277</v>
      </c>
      <c r="L876" s="4" t="s">
        <v>277</v>
      </c>
      <c r="M876" s="4" t="s">
        <v>277</v>
      </c>
      <c r="N876" s="5"/>
      <c r="O876" s="4">
        <v>0</v>
      </c>
      <c r="P876" s="4"/>
      <c r="Q876" s="4">
        <f>IF(O876=1,IF(H876="TOEIC",VLOOKUP(VALUE(J876),관리용data!J:K,2,1),IF(H876="TOEFL(IBT)",VLOOKUP(VALUE(J876),관리용data!M:N,2,1),IF(H876="NEW TEPS",VLOOKUP(VALUE(J876),관리용data!P:Q,2,1),IF(H876="G-telp(Level 2)",VLOOKUP(VALUE(J876),관리용data!S:T,2,1),IF(H876="toeic speaking test",VLOOKUP(J876,관리용data!V:W,2,0),IF(H876="opic(영어)",VLOOKUP(J876,관리용data!Y:Z,2,0),0)))))),0)</f>
        <v>0</v>
      </c>
    </row>
    <row r="877" spans="1:17" ht="39.950000000000003" customHeight="1" x14ac:dyDescent="0.3">
      <c r="A877" s="4">
        <f t="shared" si="26"/>
        <v>876</v>
      </c>
      <c r="B877" s="4" t="s">
        <v>8589</v>
      </c>
      <c r="C877" s="4" t="s">
        <v>934</v>
      </c>
      <c r="D877" s="4" t="s">
        <v>661</v>
      </c>
      <c r="E877" s="4" t="s">
        <v>662</v>
      </c>
      <c r="F877" s="4">
        <f t="shared" si="27"/>
        <v>1</v>
      </c>
      <c r="G877" s="4" t="s">
        <v>11697</v>
      </c>
      <c r="H877" s="4" t="str">
        <f>VLOOKUP(G877,관리용data!F:G,2,0)</f>
        <v>기재 어학 없음</v>
      </c>
      <c r="I877" s="4" t="s">
        <v>277</v>
      </c>
      <c r="J877" s="4" t="s">
        <v>277</v>
      </c>
      <c r="K877" s="4" t="s">
        <v>277</v>
      </c>
      <c r="L877" s="4" t="s">
        <v>277</v>
      </c>
      <c r="M877" s="4" t="s">
        <v>277</v>
      </c>
      <c r="N877" s="5"/>
      <c r="O877" s="4">
        <v>0</v>
      </c>
      <c r="P877" s="4"/>
      <c r="Q877" s="4">
        <f>IF(O877=1,IF(H877="TOEIC",VLOOKUP(VALUE(J877),관리용data!J:K,2,1),IF(H877="TOEFL(IBT)",VLOOKUP(VALUE(J877),관리용data!M:N,2,1),IF(H877="NEW TEPS",VLOOKUP(VALUE(J877),관리용data!P:Q,2,1),IF(H877="G-telp(Level 2)",VLOOKUP(VALUE(J877),관리용data!S:T,2,1),IF(H877="toeic speaking test",VLOOKUP(J877,관리용data!V:W,2,0),IF(H877="opic(영어)",VLOOKUP(J877,관리용data!Y:Z,2,0),0)))))),0)</f>
        <v>0</v>
      </c>
    </row>
    <row r="878" spans="1:17" ht="39.950000000000003" customHeight="1" x14ac:dyDescent="0.3">
      <c r="A878" s="4">
        <f t="shared" si="26"/>
        <v>877</v>
      </c>
      <c r="B878" s="4" t="s">
        <v>9060</v>
      </c>
      <c r="C878" s="4" t="s">
        <v>9061</v>
      </c>
      <c r="D878" s="4" t="s">
        <v>661</v>
      </c>
      <c r="E878" s="4" t="s">
        <v>662</v>
      </c>
      <c r="F878" s="4">
        <f t="shared" si="27"/>
        <v>1</v>
      </c>
      <c r="G878" s="4" t="s">
        <v>362</v>
      </c>
      <c r="H878" s="4" t="str">
        <f>VLOOKUP(G878,관리용data!F:G,2,0)</f>
        <v>Toeic Speaking test</v>
      </c>
      <c r="I878" s="4" t="s">
        <v>455</v>
      </c>
      <c r="J878" s="4" t="s">
        <v>455</v>
      </c>
      <c r="K878" s="4" t="s">
        <v>866</v>
      </c>
      <c r="L878" s="34">
        <v>45721</v>
      </c>
      <c r="M878" s="4" t="s">
        <v>5511</v>
      </c>
      <c r="O878" s="4">
        <v>1</v>
      </c>
      <c r="P878" s="4"/>
      <c r="Q878" s="4">
        <f>IF(O878=1,IF(H878="TOEIC",VLOOKUP(VALUE(J878),관리용data!J:K,2,1),IF(H878="TOEFL(IBT)",VLOOKUP(VALUE(J878),관리용data!M:N,2,1),IF(H878="NEW TEPS",VLOOKUP(VALUE(J878),관리용data!P:Q,2,1),IF(H878="G-telp(Level 2)",VLOOKUP(VALUE(J878),관리용data!S:T,2,1),IF(H878="toeic speaking test",VLOOKUP(J878,관리용data!V:W,2,0),IF(H878="opic(영어)",VLOOKUP(J878,관리용data!Y:Z,2,0),0)))))),0)</f>
        <v>6</v>
      </c>
    </row>
    <row r="879" spans="1:17" ht="39.950000000000003" customHeight="1" x14ac:dyDescent="0.3">
      <c r="A879" s="4">
        <f t="shared" si="26"/>
        <v>878</v>
      </c>
      <c r="B879" s="4" t="s">
        <v>9103</v>
      </c>
      <c r="C879" s="4" t="s">
        <v>9104</v>
      </c>
      <c r="D879" s="4" t="s">
        <v>661</v>
      </c>
      <c r="E879" s="4" t="s">
        <v>662</v>
      </c>
      <c r="F879" s="4">
        <f t="shared" si="27"/>
        <v>1</v>
      </c>
      <c r="G879" s="4" t="s">
        <v>11697</v>
      </c>
      <c r="H879" s="4" t="str">
        <f>VLOOKUP(G879,관리용data!F:G,2,0)</f>
        <v>기재 어학 없음</v>
      </c>
      <c r="I879" s="4" t="s">
        <v>277</v>
      </c>
      <c r="J879" s="4" t="s">
        <v>277</v>
      </c>
      <c r="K879" s="4" t="s">
        <v>277</v>
      </c>
      <c r="L879" s="4" t="s">
        <v>277</v>
      </c>
      <c r="M879" s="4" t="s">
        <v>277</v>
      </c>
      <c r="N879" s="5"/>
      <c r="O879" s="4">
        <v>0</v>
      </c>
      <c r="P879" s="4"/>
      <c r="Q879" s="4">
        <f>IF(O879=1,IF(H879="TOEIC",VLOOKUP(VALUE(J879),관리용data!J:K,2,1),IF(H879="TOEFL(IBT)",VLOOKUP(VALUE(J879),관리용data!M:N,2,1),IF(H879="NEW TEPS",VLOOKUP(VALUE(J879),관리용data!P:Q,2,1),IF(H879="G-telp(Level 2)",VLOOKUP(VALUE(J879),관리용data!S:T,2,1),IF(H879="toeic speaking test",VLOOKUP(J879,관리용data!V:W,2,0),IF(H879="opic(영어)",VLOOKUP(J879,관리용data!Y:Z,2,0),0)))))),0)</f>
        <v>0</v>
      </c>
    </row>
    <row r="880" spans="1:17" ht="39.950000000000003" customHeight="1" x14ac:dyDescent="0.3">
      <c r="A880" s="4">
        <f t="shared" si="26"/>
        <v>879</v>
      </c>
      <c r="B880" s="4" t="s">
        <v>9165</v>
      </c>
      <c r="C880" s="4" t="s">
        <v>1958</v>
      </c>
      <c r="D880" s="4" t="s">
        <v>661</v>
      </c>
      <c r="E880" s="4" t="s">
        <v>662</v>
      </c>
      <c r="F880" s="4">
        <f t="shared" si="27"/>
        <v>1</v>
      </c>
      <c r="G880" s="4" t="s">
        <v>537</v>
      </c>
      <c r="H880" s="4" t="str">
        <f>VLOOKUP(G880,관리용data!F:G,2,0)</f>
        <v>TOEIC</v>
      </c>
      <c r="I880" s="4" t="s">
        <v>9170</v>
      </c>
      <c r="J880" s="4" t="s">
        <v>9170</v>
      </c>
      <c r="K880" s="4" t="s">
        <v>1963</v>
      </c>
      <c r="L880" s="34">
        <v>45808</v>
      </c>
      <c r="M880" s="4" t="s">
        <v>9171</v>
      </c>
      <c r="O880" s="4">
        <v>1</v>
      </c>
      <c r="P880" s="4"/>
      <c r="Q880" s="4">
        <f>IF(O880=1,IF(H880="TOEIC",VLOOKUP(VALUE(J880),관리용data!J:K,2,1),IF(H880="TOEFL(IBT)",VLOOKUP(VALUE(J880),관리용data!M:N,2,1),IF(H880="NEW TEPS",VLOOKUP(VALUE(J880),관리용data!P:Q,2,1),IF(H880="G-telp(Level 2)",VLOOKUP(VALUE(J880),관리용data!S:T,2,1),IF(H880="toeic speaking test",VLOOKUP(J880,관리용data!V:W,2,0),IF(H880="opic(영어)",VLOOKUP(J880,관리용data!Y:Z,2,0),0)))))),0)</f>
        <v>2</v>
      </c>
    </row>
    <row r="881" spans="1:17" ht="39.950000000000003" customHeight="1" x14ac:dyDescent="0.3">
      <c r="A881" s="4">
        <f t="shared" si="26"/>
        <v>880</v>
      </c>
      <c r="B881" s="4" t="s">
        <v>9226</v>
      </c>
      <c r="C881" s="4" t="s">
        <v>9227</v>
      </c>
      <c r="D881" s="4" t="s">
        <v>661</v>
      </c>
      <c r="E881" s="4" t="s">
        <v>662</v>
      </c>
      <c r="F881" s="4">
        <f t="shared" si="27"/>
        <v>1</v>
      </c>
      <c r="G881" s="4" t="s">
        <v>11697</v>
      </c>
      <c r="H881" s="4" t="str">
        <f>VLOOKUP(G881,관리용data!F:G,2,0)</f>
        <v>기재 어학 없음</v>
      </c>
      <c r="I881" s="4" t="s">
        <v>277</v>
      </c>
      <c r="J881" s="4" t="s">
        <v>277</v>
      </c>
      <c r="K881" s="4" t="s">
        <v>277</v>
      </c>
      <c r="L881" s="4" t="s">
        <v>277</v>
      </c>
      <c r="M881" s="4" t="s">
        <v>277</v>
      </c>
      <c r="N881" s="5"/>
      <c r="O881" s="4">
        <v>0</v>
      </c>
      <c r="P881" s="4"/>
      <c r="Q881" s="4">
        <f>IF(O881=1,IF(H881="TOEIC",VLOOKUP(VALUE(J881),관리용data!J:K,2,1),IF(H881="TOEFL(IBT)",VLOOKUP(VALUE(J881),관리용data!M:N,2,1),IF(H881="NEW TEPS",VLOOKUP(VALUE(J881),관리용data!P:Q,2,1),IF(H881="G-telp(Level 2)",VLOOKUP(VALUE(J881),관리용data!S:T,2,1),IF(H881="toeic speaking test",VLOOKUP(J881,관리용data!V:W,2,0),IF(H881="opic(영어)",VLOOKUP(J881,관리용data!Y:Z,2,0),0)))))),0)</f>
        <v>0</v>
      </c>
    </row>
    <row r="882" spans="1:17" ht="39.950000000000003" customHeight="1" x14ac:dyDescent="0.3">
      <c r="A882" s="4">
        <f t="shared" si="26"/>
        <v>881</v>
      </c>
      <c r="B882" s="4" t="s">
        <v>9375</v>
      </c>
      <c r="C882" s="4" t="s">
        <v>9376</v>
      </c>
      <c r="D882" s="4" t="s">
        <v>661</v>
      </c>
      <c r="E882" s="4" t="s">
        <v>662</v>
      </c>
      <c r="F882" s="4">
        <f t="shared" si="27"/>
        <v>1</v>
      </c>
      <c r="G882" s="4" t="s">
        <v>11697</v>
      </c>
      <c r="H882" s="4" t="str">
        <f>VLOOKUP(G882,관리용data!F:G,2,0)</f>
        <v>기재 어학 없음</v>
      </c>
      <c r="I882" s="4" t="s">
        <v>277</v>
      </c>
      <c r="J882" s="4" t="s">
        <v>277</v>
      </c>
      <c r="K882" s="4" t="s">
        <v>277</v>
      </c>
      <c r="L882" s="4" t="s">
        <v>277</v>
      </c>
      <c r="M882" s="4" t="s">
        <v>277</v>
      </c>
      <c r="N882" s="5"/>
      <c r="O882" s="4">
        <v>0</v>
      </c>
      <c r="P882" s="4"/>
      <c r="Q882" s="4">
        <f>IF(O882=1,IF(H882="TOEIC",VLOOKUP(VALUE(J882),관리용data!J:K,2,1),IF(H882="TOEFL(IBT)",VLOOKUP(VALUE(J882),관리용data!M:N,2,1),IF(H882="NEW TEPS",VLOOKUP(VALUE(J882),관리용data!P:Q,2,1),IF(H882="G-telp(Level 2)",VLOOKUP(VALUE(J882),관리용data!S:T,2,1),IF(H882="toeic speaking test",VLOOKUP(J882,관리용data!V:W,2,0),IF(H882="opic(영어)",VLOOKUP(J882,관리용data!Y:Z,2,0),0)))))),0)</f>
        <v>0</v>
      </c>
    </row>
    <row r="883" spans="1:17" ht="39.950000000000003" customHeight="1" x14ac:dyDescent="0.3">
      <c r="A883" s="4">
        <f t="shared" si="26"/>
        <v>882</v>
      </c>
      <c r="B883" s="4" t="s">
        <v>10482</v>
      </c>
      <c r="C883" s="4" t="s">
        <v>10483</v>
      </c>
      <c r="D883" s="4" t="s">
        <v>661</v>
      </c>
      <c r="E883" s="4" t="s">
        <v>662</v>
      </c>
      <c r="F883" s="4">
        <f t="shared" si="27"/>
        <v>1</v>
      </c>
      <c r="G883" s="4" t="s">
        <v>11697</v>
      </c>
      <c r="H883" s="4" t="str">
        <f>VLOOKUP(G883,관리용data!F:G,2,0)</f>
        <v>기재 어학 없음</v>
      </c>
      <c r="I883" s="4" t="s">
        <v>277</v>
      </c>
      <c r="J883" s="4" t="s">
        <v>277</v>
      </c>
      <c r="K883" s="4" t="s">
        <v>277</v>
      </c>
      <c r="L883" s="4" t="s">
        <v>277</v>
      </c>
      <c r="M883" s="4" t="s">
        <v>277</v>
      </c>
      <c r="N883" s="5"/>
      <c r="O883" s="4">
        <v>0</v>
      </c>
      <c r="P883" s="4"/>
      <c r="Q883" s="4">
        <f>IF(O883=1,IF(H883="TOEIC",VLOOKUP(VALUE(J883),관리용data!J:K,2,1),IF(H883="TOEFL(IBT)",VLOOKUP(VALUE(J883),관리용data!M:N,2,1),IF(H883="NEW TEPS",VLOOKUP(VALUE(J883),관리용data!P:Q,2,1),IF(H883="G-telp(Level 2)",VLOOKUP(VALUE(J883),관리용data!S:T,2,1),IF(H883="toeic speaking test",VLOOKUP(J883,관리용data!V:W,2,0),IF(H883="opic(영어)",VLOOKUP(J883,관리용data!Y:Z,2,0),0)))))),0)</f>
        <v>0</v>
      </c>
    </row>
    <row r="884" spans="1:17" ht="39.950000000000003" customHeight="1" x14ac:dyDescent="0.3">
      <c r="A884" s="4">
        <f t="shared" si="26"/>
        <v>883</v>
      </c>
      <c r="B884" s="4" t="s">
        <v>11255</v>
      </c>
      <c r="C884" s="4" t="s">
        <v>11256</v>
      </c>
      <c r="D884" s="4" t="s">
        <v>661</v>
      </c>
      <c r="E884" s="4" t="s">
        <v>662</v>
      </c>
      <c r="F884" s="4">
        <f t="shared" si="27"/>
        <v>1</v>
      </c>
      <c r="G884" s="4" t="s">
        <v>537</v>
      </c>
      <c r="H884" s="4" t="str">
        <f>VLOOKUP(G884,관리용data!F:G,2,0)</f>
        <v>TOEIC</v>
      </c>
      <c r="I884" s="4" t="s">
        <v>1133</v>
      </c>
      <c r="J884" s="4" t="s">
        <v>1133</v>
      </c>
      <c r="K884" s="4" t="s">
        <v>709</v>
      </c>
      <c r="L884" s="34">
        <v>45683</v>
      </c>
      <c r="M884" s="4" t="s">
        <v>11261</v>
      </c>
      <c r="O884" s="4">
        <v>1</v>
      </c>
      <c r="P884" s="4"/>
      <c r="Q884" s="4">
        <f>IF(O884=1,IF(H884="TOEIC",VLOOKUP(VALUE(J884),관리용data!J:K,2,1),IF(H884="TOEFL(IBT)",VLOOKUP(VALUE(J884),관리용data!M:N,2,1),IF(H884="NEW TEPS",VLOOKUP(VALUE(J884),관리용data!P:Q,2,1),IF(H884="G-telp(Level 2)",VLOOKUP(VALUE(J884),관리용data!S:T,2,1),IF(H884="toeic speaking test",VLOOKUP(J884,관리용data!V:W,2,0),IF(H884="opic(영어)",VLOOKUP(J884,관리용data!Y:Z,2,0),0)))))),0)</f>
        <v>6</v>
      </c>
    </row>
    <row r="885" spans="1:17" ht="39.950000000000003" customHeight="1" x14ac:dyDescent="0.3">
      <c r="A885" s="4">
        <f t="shared" si="26"/>
        <v>884</v>
      </c>
      <c r="B885" s="4" t="s">
        <v>11580</v>
      </c>
      <c r="C885" s="4" t="s">
        <v>11581</v>
      </c>
      <c r="D885" s="4" t="s">
        <v>661</v>
      </c>
      <c r="E885" s="4" t="s">
        <v>662</v>
      </c>
      <c r="F885" s="4">
        <f t="shared" si="27"/>
        <v>1</v>
      </c>
      <c r="G885" s="4" t="s">
        <v>11697</v>
      </c>
      <c r="H885" s="4" t="str">
        <f>VLOOKUP(G885,관리용data!F:G,2,0)</f>
        <v>기재 어학 없음</v>
      </c>
      <c r="I885" s="4" t="s">
        <v>277</v>
      </c>
      <c r="J885" s="4" t="s">
        <v>277</v>
      </c>
      <c r="K885" s="4" t="s">
        <v>277</v>
      </c>
      <c r="L885" s="4" t="s">
        <v>277</v>
      </c>
      <c r="M885" s="4" t="s">
        <v>277</v>
      </c>
      <c r="N885" s="5"/>
      <c r="O885" s="4">
        <v>0</v>
      </c>
      <c r="P885" s="4"/>
      <c r="Q885" s="4">
        <f>IF(O885=1,IF(H885="TOEIC",VLOOKUP(VALUE(J885),관리용data!J:K,2,1),IF(H885="TOEFL(IBT)",VLOOKUP(VALUE(J885),관리용data!M:N,2,1),IF(H885="NEW TEPS",VLOOKUP(VALUE(J885),관리용data!P:Q,2,1),IF(H885="G-telp(Level 2)",VLOOKUP(VALUE(J885),관리용data!S:T,2,1),IF(H885="toeic speaking test",VLOOKUP(J885,관리용data!V:W,2,0),IF(H885="opic(영어)",VLOOKUP(J885,관리용data!Y:Z,2,0),0)))))),0)</f>
        <v>0</v>
      </c>
    </row>
  </sheetData>
  <phoneticPr fontId="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930DE-343E-40A4-8E4B-98A29B24DA29}">
  <sheetPr codeName="Sheet5"/>
  <dimension ref="A1:AD886"/>
  <sheetViews>
    <sheetView zoomScale="80" zoomScaleNormal="80" workbookViewId="0">
      <selection activeCell="BL1" sqref="BL1"/>
    </sheetView>
  </sheetViews>
  <sheetFormatPr defaultColWidth="9" defaultRowHeight="13.5" x14ac:dyDescent="0.3"/>
  <cols>
    <col min="1" max="1" width="9" style="60"/>
    <col min="2" max="2" width="12" style="60" bestFit="1" customWidth="1"/>
    <col min="3" max="3" width="9" style="60"/>
    <col min="4" max="4" width="60.625" style="60" customWidth="1"/>
    <col min="5" max="5" width="9" style="60"/>
    <col min="6" max="6" width="9" style="60" customWidth="1"/>
    <col min="7" max="7" width="10.25" style="60" bestFit="1" customWidth="1"/>
    <col min="8" max="9" width="11.375" style="60" bestFit="1" customWidth="1"/>
    <col min="10" max="10" width="9.625" style="60" bestFit="1" customWidth="1"/>
    <col min="11" max="11" width="9" style="60"/>
    <col min="12" max="12" width="18.625" style="60" bestFit="1" customWidth="1"/>
    <col min="13" max="13" width="9" style="60"/>
    <col min="14" max="14" width="9" style="60" customWidth="1"/>
    <col min="15" max="15" width="10.25" style="60" bestFit="1" customWidth="1"/>
    <col min="16" max="17" width="11.375" style="60" bestFit="1" customWidth="1"/>
    <col min="18" max="18" width="9.625" style="60" bestFit="1" customWidth="1"/>
    <col min="19" max="19" width="9" style="60"/>
    <col min="20" max="20" width="16.625" style="60" customWidth="1"/>
    <col min="21" max="21" width="9" style="60"/>
    <col min="22" max="22" width="9" style="60" customWidth="1"/>
    <col min="23" max="23" width="10.25" style="60" bestFit="1" customWidth="1"/>
    <col min="24" max="25" width="11.375" style="60" bestFit="1" customWidth="1"/>
    <col min="26" max="26" width="9.625" style="60" bestFit="1" customWidth="1"/>
    <col min="27" max="27" width="9" style="60"/>
    <col min="28" max="28" width="17.125" style="60" customWidth="1"/>
    <col min="29" max="16384" width="9" style="60"/>
  </cols>
  <sheetData>
    <row r="1" spans="1:30" s="57" customFormat="1" ht="39.950000000000003" customHeight="1" x14ac:dyDescent="0.25">
      <c r="A1" s="1" t="s">
        <v>11653</v>
      </c>
      <c r="B1" s="1" t="s">
        <v>0</v>
      </c>
      <c r="C1" s="1" t="s">
        <v>1</v>
      </c>
      <c r="D1" s="3" t="s">
        <v>3</v>
      </c>
      <c r="E1" s="51" t="s">
        <v>11785</v>
      </c>
      <c r="F1" s="51" t="s">
        <v>11816</v>
      </c>
      <c r="G1" s="51" t="s">
        <v>11817</v>
      </c>
      <c r="H1" s="51" t="s">
        <v>11818</v>
      </c>
      <c r="I1" s="51" t="s">
        <v>11819</v>
      </c>
      <c r="J1" s="51" t="s">
        <v>11820</v>
      </c>
      <c r="K1" s="51" t="s">
        <v>11821</v>
      </c>
      <c r="L1" s="51" t="s">
        <v>11786</v>
      </c>
      <c r="M1" s="52" t="s">
        <v>11787</v>
      </c>
      <c r="N1" s="52" t="s">
        <v>11815</v>
      </c>
      <c r="O1" s="52" t="s">
        <v>11817</v>
      </c>
      <c r="P1" s="52" t="s">
        <v>11818</v>
      </c>
      <c r="Q1" s="52" t="s">
        <v>11819</v>
      </c>
      <c r="R1" s="52" t="s">
        <v>11820</v>
      </c>
      <c r="S1" s="52" t="s">
        <v>11821</v>
      </c>
      <c r="T1" s="52" t="s">
        <v>11786</v>
      </c>
      <c r="U1" s="53" t="s">
        <v>11788</v>
      </c>
      <c r="V1" s="53" t="s">
        <v>11815</v>
      </c>
      <c r="W1" s="53" t="s">
        <v>11817</v>
      </c>
      <c r="X1" s="53" t="s">
        <v>11818</v>
      </c>
      <c r="Y1" s="53" t="s">
        <v>11819</v>
      </c>
      <c r="Z1" s="53" t="s">
        <v>11820</v>
      </c>
      <c r="AA1" s="53" t="s">
        <v>11821</v>
      </c>
      <c r="AB1" s="53" t="s">
        <v>11786</v>
      </c>
      <c r="AC1" s="56"/>
      <c r="AD1" s="50" t="s">
        <v>11807</v>
      </c>
    </row>
    <row r="2" spans="1:30" x14ac:dyDescent="0.3">
      <c r="A2" s="54">
        <v>1</v>
      </c>
      <c r="B2" s="54" t="s">
        <v>527</v>
      </c>
      <c r="C2" s="54" t="s">
        <v>528</v>
      </c>
      <c r="D2" s="54" t="s">
        <v>530</v>
      </c>
      <c r="E2" s="58" t="s">
        <v>11789</v>
      </c>
      <c r="F2" s="58" t="e">
        <f>VLOOKUP(B2,#REF!,50,0)</f>
        <v>#REF!</v>
      </c>
      <c r="G2" s="58">
        <v>16</v>
      </c>
      <c r="H2" s="58">
        <v>17</v>
      </c>
      <c r="I2" s="58">
        <v>16</v>
      </c>
      <c r="J2" s="58">
        <v>17</v>
      </c>
      <c r="K2" s="58">
        <f>SUM(G2:J2)</f>
        <v>66</v>
      </c>
      <c r="L2" s="58" t="s">
        <v>11812</v>
      </c>
      <c r="M2" s="58" t="s">
        <v>11790</v>
      </c>
      <c r="N2" s="58">
        <v>20</v>
      </c>
      <c r="O2" s="58">
        <v>18</v>
      </c>
      <c r="P2" s="58">
        <v>15</v>
      </c>
      <c r="Q2" s="58">
        <v>16</v>
      </c>
      <c r="R2" s="58">
        <v>15</v>
      </c>
      <c r="S2" s="58">
        <f>SUM(O2:R2)</f>
        <v>64</v>
      </c>
      <c r="T2" s="58" t="s">
        <v>11812</v>
      </c>
      <c r="U2" s="58" t="s">
        <v>11791</v>
      </c>
      <c r="V2" s="58">
        <v>20</v>
      </c>
      <c r="W2" s="58">
        <v>19</v>
      </c>
      <c r="X2" s="58">
        <v>19</v>
      </c>
      <c r="Y2" s="58">
        <v>19</v>
      </c>
      <c r="Z2" s="58">
        <v>19</v>
      </c>
      <c r="AA2" s="58">
        <f>SUM(W2:Z2)</f>
        <v>76</v>
      </c>
      <c r="AB2" s="58" t="s">
        <v>11812</v>
      </c>
      <c r="AC2" s="59"/>
      <c r="AD2" s="62">
        <f t="shared" ref="AD2:AD65" si="0">AVERAGE(K2,S2,AA2)</f>
        <v>68.666666666666671</v>
      </c>
    </row>
    <row r="3" spans="1:30" x14ac:dyDescent="0.3">
      <c r="A3" s="54">
        <v>2</v>
      </c>
      <c r="B3" s="54" t="s">
        <v>603</v>
      </c>
      <c r="C3" s="54" t="s">
        <v>604</v>
      </c>
      <c r="D3" s="54" t="s">
        <v>530</v>
      </c>
      <c r="E3" s="58" t="s">
        <v>11789</v>
      </c>
      <c r="F3" s="58" t="e">
        <f>VLOOKUP(B3,#REF!,50,0)</f>
        <v>#REF!</v>
      </c>
      <c r="G3" s="58">
        <v>10</v>
      </c>
      <c r="H3" s="58">
        <v>10</v>
      </c>
      <c r="I3" s="58">
        <v>10</v>
      </c>
      <c r="J3" s="58">
        <v>10</v>
      </c>
      <c r="K3" s="58">
        <f t="shared" ref="K3:K66" si="1">SUM(G3:J3)</f>
        <v>40</v>
      </c>
      <c r="L3" s="58" t="s">
        <v>11812</v>
      </c>
      <c r="M3" s="58" t="s">
        <v>11790</v>
      </c>
      <c r="N3" s="58">
        <v>1</v>
      </c>
      <c r="O3" s="58">
        <v>15</v>
      </c>
      <c r="P3" s="58">
        <v>16</v>
      </c>
      <c r="Q3" s="58">
        <v>15</v>
      </c>
      <c r="R3" s="58">
        <v>16</v>
      </c>
      <c r="S3" s="58">
        <f t="shared" ref="S3:S66" si="2">SUM(O3:R3)</f>
        <v>62</v>
      </c>
      <c r="T3" s="58" t="s">
        <v>11812</v>
      </c>
      <c r="U3" s="58" t="s">
        <v>11791</v>
      </c>
      <c r="V3" s="58">
        <v>1</v>
      </c>
      <c r="W3" s="58">
        <v>14</v>
      </c>
      <c r="X3" s="58">
        <v>9</v>
      </c>
      <c r="Y3" s="58">
        <v>11</v>
      </c>
      <c r="Z3" s="58">
        <v>12</v>
      </c>
      <c r="AA3" s="58">
        <f t="shared" ref="AA3:AA66" si="3">SUM(W3:Z3)</f>
        <v>46</v>
      </c>
      <c r="AB3" s="58" t="s">
        <v>11812</v>
      </c>
      <c r="AC3" s="59"/>
      <c r="AD3" s="62">
        <f t="shared" si="0"/>
        <v>49.333333333333336</v>
      </c>
    </row>
    <row r="4" spans="1:30" x14ac:dyDescent="0.3">
      <c r="A4" s="54">
        <v>3</v>
      </c>
      <c r="B4" s="54" t="s">
        <v>616</v>
      </c>
      <c r="C4" s="54" t="s">
        <v>617</v>
      </c>
      <c r="D4" s="54" t="s">
        <v>530</v>
      </c>
      <c r="E4" s="58" t="s">
        <v>11789</v>
      </c>
      <c r="F4" s="58" t="e">
        <f>VLOOKUP(B4,#REF!,50,0)</f>
        <v>#REF!</v>
      </c>
      <c r="G4" s="58">
        <v>17</v>
      </c>
      <c r="H4" s="58">
        <v>17</v>
      </c>
      <c r="I4" s="58">
        <v>17</v>
      </c>
      <c r="J4" s="58">
        <v>17</v>
      </c>
      <c r="K4" s="58">
        <f t="shared" si="1"/>
        <v>68</v>
      </c>
      <c r="L4" s="58" t="s">
        <v>11812</v>
      </c>
      <c r="M4" s="58" t="s">
        <v>11790</v>
      </c>
      <c r="N4" s="58">
        <v>16</v>
      </c>
      <c r="O4" s="58">
        <v>13</v>
      </c>
      <c r="P4" s="58">
        <v>16</v>
      </c>
      <c r="Q4" s="58">
        <v>14</v>
      </c>
      <c r="R4" s="58">
        <v>15</v>
      </c>
      <c r="S4" s="58">
        <f t="shared" si="2"/>
        <v>58</v>
      </c>
      <c r="T4" s="58" t="s">
        <v>11812</v>
      </c>
      <c r="U4" s="58" t="s">
        <v>11791</v>
      </c>
      <c r="V4" s="58">
        <v>16</v>
      </c>
      <c r="W4" s="58">
        <v>16</v>
      </c>
      <c r="X4" s="58">
        <v>16</v>
      </c>
      <c r="Y4" s="58">
        <v>17</v>
      </c>
      <c r="Z4" s="58">
        <v>18</v>
      </c>
      <c r="AA4" s="58">
        <f t="shared" si="3"/>
        <v>67</v>
      </c>
      <c r="AB4" s="58" t="s">
        <v>11812</v>
      </c>
      <c r="AC4" s="59"/>
      <c r="AD4" s="62">
        <f t="shared" si="0"/>
        <v>64.333333333333329</v>
      </c>
    </row>
    <row r="5" spans="1:30" x14ac:dyDescent="0.3">
      <c r="A5" s="54">
        <v>4</v>
      </c>
      <c r="B5" s="54" t="s">
        <v>767</v>
      </c>
      <c r="C5" s="54" t="s">
        <v>768</v>
      </c>
      <c r="D5" s="54" t="s">
        <v>530</v>
      </c>
      <c r="E5" s="58" t="s">
        <v>11789</v>
      </c>
      <c r="F5" s="58" t="e">
        <f>VLOOKUP(B5,#REF!,50,0)</f>
        <v>#REF!</v>
      </c>
      <c r="G5" s="58">
        <v>15</v>
      </c>
      <c r="H5" s="58">
        <v>15</v>
      </c>
      <c r="I5" s="58">
        <v>15</v>
      </c>
      <c r="J5" s="58">
        <v>15</v>
      </c>
      <c r="K5" s="58">
        <f t="shared" si="1"/>
        <v>60</v>
      </c>
      <c r="L5" s="58" t="s">
        <v>11812</v>
      </c>
      <c r="M5" s="58" t="s">
        <v>11790</v>
      </c>
      <c r="N5" s="58">
        <v>7</v>
      </c>
      <c r="O5" s="58">
        <v>19</v>
      </c>
      <c r="P5" s="58">
        <v>14</v>
      </c>
      <c r="Q5" s="58">
        <v>17</v>
      </c>
      <c r="R5" s="58">
        <v>16</v>
      </c>
      <c r="S5" s="58">
        <f t="shared" si="2"/>
        <v>66</v>
      </c>
      <c r="T5" s="58" t="s">
        <v>11812</v>
      </c>
      <c r="U5" s="58" t="s">
        <v>11791</v>
      </c>
      <c r="V5" s="58">
        <v>7</v>
      </c>
      <c r="W5" s="58">
        <v>12</v>
      </c>
      <c r="X5" s="58">
        <v>12</v>
      </c>
      <c r="Y5" s="58">
        <v>9</v>
      </c>
      <c r="Z5" s="58">
        <v>9</v>
      </c>
      <c r="AA5" s="58">
        <f t="shared" si="3"/>
        <v>42</v>
      </c>
      <c r="AB5" s="58" t="s">
        <v>11812</v>
      </c>
      <c r="AC5" s="59"/>
      <c r="AD5" s="62">
        <f t="shared" si="0"/>
        <v>56</v>
      </c>
    </row>
    <row r="6" spans="1:30" x14ac:dyDescent="0.3">
      <c r="A6" s="54">
        <v>5</v>
      </c>
      <c r="B6" s="54" t="s">
        <v>971</v>
      </c>
      <c r="C6" s="54" t="s">
        <v>972</v>
      </c>
      <c r="D6" s="54" t="s">
        <v>530</v>
      </c>
      <c r="E6" s="58" t="s">
        <v>11789</v>
      </c>
      <c r="F6" s="58" t="e">
        <f>VLOOKUP(B6,#REF!,50,0)</f>
        <v>#REF!</v>
      </c>
      <c r="G6" s="58">
        <v>16</v>
      </c>
      <c r="H6" s="58">
        <v>15</v>
      </c>
      <c r="I6" s="58">
        <v>16</v>
      </c>
      <c r="J6" s="58">
        <v>15</v>
      </c>
      <c r="K6" s="58">
        <f t="shared" si="1"/>
        <v>62</v>
      </c>
      <c r="L6" s="58" t="s">
        <v>11812</v>
      </c>
      <c r="M6" s="58" t="s">
        <v>11790</v>
      </c>
      <c r="N6" s="58">
        <v>0</v>
      </c>
      <c r="O6" s="58">
        <v>17</v>
      </c>
      <c r="P6" s="58">
        <v>15</v>
      </c>
      <c r="Q6" s="58">
        <v>15</v>
      </c>
      <c r="R6" s="58">
        <v>15</v>
      </c>
      <c r="S6" s="58">
        <f t="shared" si="2"/>
        <v>62</v>
      </c>
      <c r="T6" s="58" t="s">
        <v>11812</v>
      </c>
      <c r="U6" s="58" t="s">
        <v>11791</v>
      </c>
      <c r="V6" s="58">
        <v>0</v>
      </c>
      <c r="W6" s="58">
        <v>17</v>
      </c>
      <c r="X6" s="58">
        <v>18</v>
      </c>
      <c r="Y6" s="58">
        <v>18</v>
      </c>
      <c r="Z6" s="58">
        <v>12</v>
      </c>
      <c r="AA6" s="58">
        <f t="shared" si="3"/>
        <v>65</v>
      </c>
      <c r="AB6" s="58" t="s">
        <v>11812</v>
      </c>
      <c r="AC6" s="59"/>
      <c r="AD6" s="62">
        <f t="shared" si="0"/>
        <v>63</v>
      </c>
    </row>
    <row r="7" spans="1:30" x14ac:dyDescent="0.3">
      <c r="A7" s="54">
        <v>6</v>
      </c>
      <c r="B7" s="55" t="s">
        <v>1013</v>
      </c>
      <c r="C7" s="55" t="s">
        <v>1014</v>
      </c>
      <c r="D7" s="55" t="s">
        <v>530</v>
      </c>
      <c r="E7" s="58" t="s">
        <v>11789</v>
      </c>
      <c r="F7" s="58">
        <v>0</v>
      </c>
      <c r="G7" s="58">
        <v>0</v>
      </c>
      <c r="H7" s="58">
        <v>0</v>
      </c>
      <c r="I7" s="58">
        <v>0</v>
      </c>
      <c r="J7" s="58">
        <v>0</v>
      </c>
      <c r="K7" s="58">
        <f t="shared" si="1"/>
        <v>0</v>
      </c>
      <c r="L7" s="58" t="s">
        <v>11732</v>
      </c>
      <c r="M7" s="58" t="s">
        <v>11790</v>
      </c>
      <c r="N7" s="58" t="s">
        <v>277</v>
      </c>
      <c r="O7" s="58">
        <v>0</v>
      </c>
      <c r="P7" s="58">
        <v>0</v>
      </c>
      <c r="Q7" s="58">
        <v>0</v>
      </c>
      <c r="R7" s="58">
        <v>0</v>
      </c>
      <c r="S7" s="58">
        <f t="shared" si="2"/>
        <v>0</v>
      </c>
      <c r="T7" s="58" t="s">
        <v>11732</v>
      </c>
      <c r="U7" s="58" t="s">
        <v>11791</v>
      </c>
      <c r="V7" s="58" t="s">
        <v>277</v>
      </c>
      <c r="W7" s="58">
        <v>0</v>
      </c>
      <c r="X7" s="58">
        <v>0</v>
      </c>
      <c r="Y7" s="58">
        <v>0</v>
      </c>
      <c r="Z7" s="58">
        <v>0</v>
      </c>
      <c r="AA7" s="58">
        <f t="shared" si="3"/>
        <v>0</v>
      </c>
      <c r="AB7" s="58" t="s">
        <v>11732</v>
      </c>
      <c r="AC7" s="59"/>
      <c r="AD7" s="62">
        <f t="shared" si="0"/>
        <v>0</v>
      </c>
    </row>
    <row r="8" spans="1:30" x14ac:dyDescent="0.3">
      <c r="A8" s="54">
        <v>7</v>
      </c>
      <c r="B8" s="54" t="s">
        <v>1560</v>
      </c>
      <c r="C8" s="54" t="s">
        <v>1561</v>
      </c>
      <c r="D8" s="54" t="s">
        <v>530</v>
      </c>
      <c r="E8" s="58" t="s">
        <v>11789</v>
      </c>
      <c r="F8" s="58" t="e">
        <f>VLOOKUP(B8,#REF!,50,0)</f>
        <v>#REF!</v>
      </c>
      <c r="G8" s="58">
        <v>16</v>
      </c>
      <c r="H8" s="58">
        <v>14</v>
      </c>
      <c r="I8" s="58">
        <v>15</v>
      </c>
      <c r="J8" s="58">
        <v>16</v>
      </c>
      <c r="K8" s="58">
        <f t="shared" si="1"/>
        <v>61</v>
      </c>
      <c r="L8" s="58" t="s">
        <v>11812</v>
      </c>
      <c r="M8" s="58" t="s">
        <v>11790</v>
      </c>
      <c r="N8" s="58">
        <v>3</v>
      </c>
      <c r="O8" s="58">
        <v>18</v>
      </c>
      <c r="P8" s="58">
        <v>16</v>
      </c>
      <c r="Q8" s="58">
        <v>17</v>
      </c>
      <c r="R8" s="58">
        <v>17</v>
      </c>
      <c r="S8" s="58">
        <f t="shared" si="2"/>
        <v>68</v>
      </c>
      <c r="T8" s="58" t="s">
        <v>11812</v>
      </c>
      <c r="U8" s="58" t="s">
        <v>11791</v>
      </c>
      <c r="V8" s="58">
        <v>3</v>
      </c>
      <c r="W8" s="58">
        <v>19</v>
      </c>
      <c r="X8" s="58">
        <v>17</v>
      </c>
      <c r="Y8" s="58">
        <v>13</v>
      </c>
      <c r="Z8" s="58">
        <v>16</v>
      </c>
      <c r="AA8" s="58">
        <f t="shared" si="3"/>
        <v>65</v>
      </c>
      <c r="AB8" s="58" t="s">
        <v>11812</v>
      </c>
      <c r="AC8" s="59"/>
      <c r="AD8" s="62">
        <f t="shared" si="0"/>
        <v>64.666666666666671</v>
      </c>
    </row>
    <row r="9" spans="1:30" x14ac:dyDescent="0.3">
      <c r="A9" s="54">
        <v>8</v>
      </c>
      <c r="B9" s="54" t="s">
        <v>1611</v>
      </c>
      <c r="C9" s="54" t="s">
        <v>1612</v>
      </c>
      <c r="D9" s="54" t="s">
        <v>530</v>
      </c>
      <c r="E9" s="58" t="s">
        <v>11789</v>
      </c>
      <c r="F9" s="58" t="e">
        <f>VLOOKUP(B9,#REF!,50,0)</f>
        <v>#REF!</v>
      </c>
      <c r="G9" s="58">
        <v>16</v>
      </c>
      <c r="H9" s="58">
        <v>16</v>
      </c>
      <c r="I9" s="58">
        <v>16</v>
      </c>
      <c r="J9" s="58">
        <v>17</v>
      </c>
      <c r="K9" s="58">
        <f t="shared" si="1"/>
        <v>65</v>
      </c>
      <c r="L9" s="58" t="s">
        <v>11812</v>
      </c>
      <c r="M9" s="58" t="s">
        <v>11790</v>
      </c>
      <c r="N9" s="58">
        <v>0</v>
      </c>
      <c r="O9" s="58">
        <v>17</v>
      </c>
      <c r="P9" s="58">
        <v>15</v>
      </c>
      <c r="Q9" s="58">
        <v>15</v>
      </c>
      <c r="R9" s="58">
        <v>15</v>
      </c>
      <c r="S9" s="58">
        <f t="shared" si="2"/>
        <v>62</v>
      </c>
      <c r="T9" s="58" t="s">
        <v>11812</v>
      </c>
      <c r="U9" s="58" t="s">
        <v>11791</v>
      </c>
      <c r="V9" s="58">
        <v>0</v>
      </c>
      <c r="W9" s="58">
        <v>17</v>
      </c>
      <c r="X9" s="58">
        <v>16</v>
      </c>
      <c r="Y9" s="58">
        <v>15</v>
      </c>
      <c r="Z9" s="58">
        <v>13</v>
      </c>
      <c r="AA9" s="58">
        <f t="shared" si="3"/>
        <v>61</v>
      </c>
      <c r="AB9" s="58" t="s">
        <v>11812</v>
      </c>
      <c r="AC9" s="59"/>
      <c r="AD9" s="62">
        <f t="shared" si="0"/>
        <v>62.666666666666664</v>
      </c>
    </row>
    <row r="10" spans="1:30" x14ac:dyDescent="0.3">
      <c r="A10" s="54">
        <v>9</v>
      </c>
      <c r="B10" s="54" t="s">
        <v>1847</v>
      </c>
      <c r="C10" s="54" t="s">
        <v>1848</v>
      </c>
      <c r="D10" s="54" t="s">
        <v>530</v>
      </c>
      <c r="E10" s="58" t="s">
        <v>11789</v>
      </c>
      <c r="F10" s="58" t="e">
        <f>VLOOKUP(B10,#REF!,50,0)</f>
        <v>#REF!</v>
      </c>
      <c r="G10" s="58">
        <v>14</v>
      </c>
      <c r="H10" s="58">
        <v>15</v>
      </c>
      <c r="I10" s="58">
        <v>16</v>
      </c>
      <c r="J10" s="58">
        <v>16</v>
      </c>
      <c r="K10" s="58">
        <f t="shared" si="1"/>
        <v>61</v>
      </c>
      <c r="L10" s="58" t="s">
        <v>11812</v>
      </c>
      <c r="M10" s="58" t="s">
        <v>11790</v>
      </c>
      <c r="N10" s="58">
        <v>0</v>
      </c>
      <c r="O10" s="58">
        <v>17</v>
      </c>
      <c r="P10" s="58">
        <v>16</v>
      </c>
      <c r="Q10" s="58">
        <v>16</v>
      </c>
      <c r="R10" s="58">
        <v>15</v>
      </c>
      <c r="S10" s="58">
        <f t="shared" si="2"/>
        <v>64</v>
      </c>
      <c r="T10" s="58" t="s">
        <v>11812</v>
      </c>
      <c r="U10" s="58" t="s">
        <v>11791</v>
      </c>
      <c r="V10" s="58">
        <v>0</v>
      </c>
      <c r="W10" s="58">
        <v>13</v>
      </c>
      <c r="X10" s="58">
        <v>12</v>
      </c>
      <c r="Y10" s="58">
        <v>11</v>
      </c>
      <c r="Z10" s="58">
        <v>16</v>
      </c>
      <c r="AA10" s="58">
        <f t="shared" si="3"/>
        <v>52</v>
      </c>
      <c r="AB10" s="58" t="s">
        <v>11812</v>
      </c>
      <c r="AC10" s="59"/>
      <c r="AD10" s="62">
        <f t="shared" si="0"/>
        <v>59</v>
      </c>
    </row>
    <row r="11" spans="1:30" x14ac:dyDescent="0.3">
      <c r="A11" s="54">
        <v>10</v>
      </c>
      <c r="B11" s="54" t="s">
        <v>2015</v>
      </c>
      <c r="C11" s="54" t="s">
        <v>2016</v>
      </c>
      <c r="D11" s="54" t="s">
        <v>530</v>
      </c>
      <c r="E11" s="58" t="s">
        <v>11789</v>
      </c>
      <c r="F11" s="58" t="e">
        <f>VLOOKUP(B11,#REF!,50,0)</f>
        <v>#REF!</v>
      </c>
      <c r="G11" s="58">
        <v>12</v>
      </c>
      <c r="H11" s="58">
        <v>14</v>
      </c>
      <c r="I11" s="58">
        <v>13</v>
      </c>
      <c r="J11" s="58">
        <v>12</v>
      </c>
      <c r="K11" s="58">
        <f t="shared" si="1"/>
        <v>51</v>
      </c>
      <c r="L11" s="58" t="s">
        <v>11812</v>
      </c>
      <c r="M11" s="58" t="s">
        <v>11790</v>
      </c>
      <c r="N11" s="58">
        <v>4</v>
      </c>
      <c r="O11" s="58">
        <v>15</v>
      </c>
      <c r="P11" s="58">
        <v>14</v>
      </c>
      <c r="Q11" s="58">
        <v>15</v>
      </c>
      <c r="R11" s="58">
        <v>15</v>
      </c>
      <c r="S11" s="58">
        <f t="shared" si="2"/>
        <v>59</v>
      </c>
      <c r="T11" s="58" t="s">
        <v>11812</v>
      </c>
      <c r="U11" s="58" t="s">
        <v>11791</v>
      </c>
      <c r="V11" s="58">
        <v>4</v>
      </c>
      <c r="W11" s="58">
        <v>16</v>
      </c>
      <c r="X11" s="58">
        <v>13</v>
      </c>
      <c r="Y11" s="58">
        <v>10</v>
      </c>
      <c r="Z11" s="58">
        <v>10</v>
      </c>
      <c r="AA11" s="58">
        <f t="shared" si="3"/>
        <v>49</v>
      </c>
      <c r="AB11" s="58" t="s">
        <v>11812</v>
      </c>
      <c r="AC11" s="59"/>
      <c r="AD11" s="62">
        <f t="shared" si="0"/>
        <v>53</v>
      </c>
    </row>
    <row r="12" spans="1:30" x14ac:dyDescent="0.3">
      <c r="A12" s="54">
        <v>11</v>
      </c>
      <c r="B12" s="54" t="s">
        <v>2041</v>
      </c>
      <c r="C12" s="54" t="s">
        <v>2042</v>
      </c>
      <c r="D12" s="54" t="s">
        <v>530</v>
      </c>
      <c r="E12" s="58" t="s">
        <v>11789</v>
      </c>
      <c r="F12" s="58" t="e">
        <f>VLOOKUP(B12,#REF!,50,0)</f>
        <v>#REF!</v>
      </c>
      <c r="G12" s="58">
        <v>16</v>
      </c>
      <c r="H12" s="58">
        <v>17</v>
      </c>
      <c r="I12" s="58">
        <v>17</v>
      </c>
      <c r="J12" s="58">
        <v>15</v>
      </c>
      <c r="K12" s="58">
        <f t="shared" si="1"/>
        <v>65</v>
      </c>
      <c r="L12" s="58" t="s">
        <v>11812</v>
      </c>
      <c r="M12" s="58" t="s">
        <v>11790</v>
      </c>
      <c r="N12" s="58">
        <v>20</v>
      </c>
      <c r="O12" s="58">
        <v>16</v>
      </c>
      <c r="P12" s="58">
        <v>15</v>
      </c>
      <c r="Q12" s="58">
        <v>15</v>
      </c>
      <c r="R12" s="58">
        <v>15</v>
      </c>
      <c r="S12" s="58">
        <f t="shared" si="2"/>
        <v>61</v>
      </c>
      <c r="T12" s="58" t="s">
        <v>11812</v>
      </c>
      <c r="U12" s="58" t="s">
        <v>11791</v>
      </c>
      <c r="V12" s="58">
        <v>20</v>
      </c>
      <c r="W12" s="58">
        <v>12</v>
      </c>
      <c r="X12" s="58">
        <v>16</v>
      </c>
      <c r="Y12" s="58">
        <v>14</v>
      </c>
      <c r="Z12" s="58">
        <v>13</v>
      </c>
      <c r="AA12" s="58">
        <f t="shared" si="3"/>
        <v>55</v>
      </c>
      <c r="AB12" s="58" t="s">
        <v>11812</v>
      </c>
      <c r="AC12" s="59"/>
      <c r="AD12" s="62">
        <f t="shared" si="0"/>
        <v>60.333333333333336</v>
      </c>
    </row>
    <row r="13" spans="1:30" x14ac:dyDescent="0.3">
      <c r="A13" s="54">
        <v>12</v>
      </c>
      <c r="B13" s="54" t="s">
        <v>2396</v>
      </c>
      <c r="C13" s="54" t="s">
        <v>2397</v>
      </c>
      <c r="D13" s="54" t="s">
        <v>530</v>
      </c>
      <c r="E13" s="58" t="s">
        <v>11789</v>
      </c>
      <c r="F13" s="58" t="e">
        <f>VLOOKUP(B13,#REF!,50,0)</f>
        <v>#REF!</v>
      </c>
      <c r="G13" s="58">
        <v>13</v>
      </c>
      <c r="H13" s="58">
        <v>14</v>
      </c>
      <c r="I13" s="58">
        <v>16</v>
      </c>
      <c r="J13" s="58">
        <v>16</v>
      </c>
      <c r="K13" s="58">
        <f t="shared" si="1"/>
        <v>59</v>
      </c>
      <c r="L13" s="58" t="s">
        <v>11812</v>
      </c>
      <c r="M13" s="58" t="s">
        <v>11790</v>
      </c>
      <c r="N13" s="58">
        <v>8</v>
      </c>
      <c r="O13" s="58">
        <v>15</v>
      </c>
      <c r="P13" s="58">
        <v>14</v>
      </c>
      <c r="Q13" s="58">
        <v>15</v>
      </c>
      <c r="R13" s="58">
        <v>17</v>
      </c>
      <c r="S13" s="58">
        <f t="shared" si="2"/>
        <v>61</v>
      </c>
      <c r="T13" s="58" t="s">
        <v>11812</v>
      </c>
      <c r="U13" s="58" t="s">
        <v>11791</v>
      </c>
      <c r="V13" s="58">
        <v>8</v>
      </c>
      <c r="W13" s="58">
        <v>13</v>
      </c>
      <c r="X13" s="58">
        <v>16</v>
      </c>
      <c r="Y13" s="58">
        <v>16</v>
      </c>
      <c r="Z13" s="58">
        <v>17</v>
      </c>
      <c r="AA13" s="58">
        <f t="shared" si="3"/>
        <v>62</v>
      </c>
      <c r="AB13" s="58" t="s">
        <v>11812</v>
      </c>
      <c r="AC13" s="59"/>
      <c r="AD13" s="62">
        <f t="shared" si="0"/>
        <v>60.666666666666664</v>
      </c>
    </row>
    <row r="14" spans="1:30" x14ac:dyDescent="0.3">
      <c r="A14" s="54">
        <v>13</v>
      </c>
      <c r="B14" s="54" t="s">
        <v>2491</v>
      </c>
      <c r="C14" s="54" t="s">
        <v>2492</v>
      </c>
      <c r="D14" s="54" t="s">
        <v>530</v>
      </c>
      <c r="E14" s="58" t="s">
        <v>11789</v>
      </c>
      <c r="F14" s="58" t="e">
        <f>VLOOKUP(B14,#REF!,50,0)</f>
        <v>#REF!</v>
      </c>
      <c r="G14" s="58">
        <v>15</v>
      </c>
      <c r="H14" s="58">
        <v>15</v>
      </c>
      <c r="I14" s="58">
        <v>16</v>
      </c>
      <c r="J14" s="58">
        <v>14</v>
      </c>
      <c r="K14" s="58">
        <f t="shared" si="1"/>
        <v>60</v>
      </c>
      <c r="L14" s="58" t="s">
        <v>11812</v>
      </c>
      <c r="M14" s="58" t="s">
        <v>11790</v>
      </c>
      <c r="N14" s="58">
        <v>12</v>
      </c>
      <c r="O14" s="58">
        <v>15</v>
      </c>
      <c r="P14" s="58">
        <v>14</v>
      </c>
      <c r="Q14" s="58">
        <v>15</v>
      </c>
      <c r="R14" s="58">
        <v>14</v>
      </c>
      <c r="S14" s="58">
        <f t="shared" si="2"/>
        <v>58</v>
      </c>
      <c r="T14" s="58" t="s">
        <v>11812</v>
      </c>
      <c r="U14" s="58" t="s">
        <v>11791</v>
      </c>
      <c r="V14" s="58">
        <v>12</v>
      </c>
      <c r="W14" s="58">
        <v>11</v>
      </c>
      <c r="X14" s="58">
        <v>12</v>
      </c>
      <c r="Y14" s="58">
        <v>10</v>
      </c>
      <c r="Z14" s="58">
        <v>10</v>
      </c>
      <c r="AA14" s="58">
        <f t="shared" si="3"/>
        <v>43</v>
      </c>
      <c r="AB14" s="58" t="s">
        <v>11812</v>
      </c>
      <c r="AC14" s="59"/>
      <c r="AD14" s="62">
        <f t="shared" si="0"/>
        <v>53.666666666666664</v>
      </c>
    </row>
    <row r="15" spans="1:30" x14ac:dyDescent="0.3">
      <c r="A15" s="54">
        <v>14</v>
      </c>
      <c r="B15" s="55" t="s">
        <v>2505</v>
      </c>
      <c r="C15" s="55" t="s">
        <v>2506</v>
      </c>
      <c r="D15" s="55" t="s">
        <v>530</v>
      </c>
      <c r="E15" s="58" t="s">
        <v>11789</v>
      </c>
      <c r="F15" s="58">
        <v>0</v>
      </c>
      <c r="G15" s="58">
        <v>0</v>
      </c>
      <c r="H15" s="58">
        <v>0</v>
      </c>
      <c r="I15" s="58">
        <v>0</v>
      </c>
      <c r="J15" s="58">
        <v>0</v>
      </c>
      <c r="K15" s="58">
        <f t="shared" si="1"/>
        <v>0</v>
      </c>
      <c r="L15" s="58" t="s">
        <v>11732</v>
      </c>
      <c r="M15" s="58" t="s">
        <v>11790</v>
      </c>
      <c r="N15" s="58" t="s">
        <v>277</v>
      </c>
      <c r="O15" s="58">
        <v>0</v>
      </c>
      <c r="P15" s="58">
        <v>0</v>
      </c>
      <c r="Q15" s="58">
        <v>0</v>
      </c>
      <c r="R15" s="58">
        <v>0</v>
      </c>
      <c r="S15" s="58">
        <f t="shared" si="2"/>
        <v>0</v>
      </c>
      <c r="T15" s="58" t="s">
        <v>11732</v>
      </c>
      <c r="U15" s="58" t="s">
        <v>11791</v>
      </c>
      <c r="V15" s="58" t="s">
        <v>277</v>
      </c>
      <c r="W15" s="58">
        <v>0</v>
      </c>
      <c r="X15" s="58">
        <v>0</v>
      </c>
      <c r="Y15" s="58">
        <v>0</v>
      </c>
      <c r="Z15" s="58">
        <v>0</v>
      </c>
      <c r="AA15" s="58">
        <f t="shared" si="3"/>
        <v>0</v>
      </c>
      <c r="AB15" s="58" t="s">
        <v>11732</v>
      </c>
      <c r="AC15" s="59"/>
      <c r="AD15" s="62">
        <f t="shared" si="0"/>
        <v>0</v>
      </c>
    </row>
    <row r="16" spans="1:30" x14ac:dyDescent="0.3">
      <c r="A16" s="54">
        <v>15</v>
      </c>
      <c r="B16" s="54" t="s">
        <v>2565</v>
      </c>
      <c r="C16" s="54" t="s">
        <v>2566</v>
      </c>
      <c r="D16" s="54" t="s">
        <v>530</v>
      </c>
      <c r="E16" s="58" t="s">
        <v>11789</v>
      </c>
      <c r="F16" s="58" t="e">
        <f>VLOOKUP(B16,#REF!,50,0)</f>
        <v>#REF!</v>
      </c>
      <c r="G16" s="58">
        <v>15</v>
      </c>
      <c r="H16" s="58">
        <v>15</v>
      </c>
      <c r="I16" s="58">
        <v>16</v>
      </c>
      <c r="J16" s="58">
        <v>15</v>
      </c>
      <c r="K16" s="58">
        <f t="shared" si="1"/>
        <v>61</v>
      </c>
      <c r="L16" s="58" t="s">
        <v>11812</v>
      </c>
      <c r="M16" s="58" t="s">
        <v>11790</v>
      </c>
      <c r="N16" s="58">
        <v>0</v>
      </c>
      <c r="O16" s="58">
        <v>16</v>
      </c>
      <c r="P16" s="58">
        <v>16</v>
      </c>
      <c r="Q16" s="58">
        <v>15</v>
      </c>
      <c r="R16" s="58">
        <v>15</v>
      </c>
      <c r="S16" s="58">
        <f t="shared" si="2"/>
        <v>62</v>
      </c>
      <c r="T16" s="58" t="s">
        <v>11812</v>
      </c>
      <c r="U16" s="58" t="s">
        <v>11791</v>
      </c>
      <c r="V16" s="58">
        <v>0</v>
      </c>
      <c r="W16" s="58">
        <v>12</v>
      </c>
      <c r="X16" s="58">
        <v>10</v>
      </c>
      <c r="Y16" s="58">
        <v>11</v>
      </c>
      <c r="Z16" s="58">
        <v>9</v>
      </c>
      <c r="AA16" s="58">
        <f t="shared" si="3"/>
        <v>42</v>
      </c>
      <c r="AB16" s="58" t="s">
        <v>11812</v>
      </c>
      <c r="AC16" s="59"/>
      <c r="AD16" s="62">
        <f t="shared" si="0"/>
        <v>55</v>
      </c>
    </row>
    <row r="17" spans="1:30" x14ac:dyDescent="0.3">
      <c r="A17" s="54">
        <v>16</v>
      </c>
      <c r="B17" s="54" t="s">
        <v>3000</v>
      </c>
      <c r="C17" s="54" t="s">
        <v>3001</v>
      </c>
      <c r="D17" s="54" t="s">
        <v>530</v>
      </c>
      <c r="E17" s="58" t="s">
        <v>11789</v>
      </c>
      <c r="F17" s="58" t="e">
        <f>VLOOKUP(B17,#REF!,50,0)</f>
        <v>#REF!</v>
      </c>
      <c r="G17" s="58">
        <v>15</v>
      </c>
      <c r="H17" s="58">
        <v>16</v>
      </c>
      <c r="I17" s="58">
        <v>13</v>
      </c>
      <c r="J17" s="58">
        <v>15</v>
      </c>
      <c r="K17" s="58">
        <f t="shared" si="1"/>
        <v>59</v>
      </c>
      <c r="L17" s="58" t="s">
        <v>11812</v>
      </c>
      <c r="M17" s="58" t="s">
        <v>11790</v>
      </c>
      <c r="N17" s="58">
        <v>2</v>
      </c>
      <c r="O17" s="58">
        <v>15</v>
      </c>
      <c r="P17" s="58">
        <v>16</v>
      </c>
      <c r="Q17" s="58">
        <v>18</v>
      </c>
      <c r="R17" s="58">
        <v>14</v>
      </c>
      <c r="S17" s="58">
        <f t="shared" si="2"/>
        <v>63</v>
      </c>
      <c r="T17" s="58" t="s">
        <v>11812</v>
      </c>
      <c r="U17" s="58" t="s">
        <v>11791</v>
      </c>
      <c r="V17" s="58">
        <v>2</v>
      </c>
      <c r="W17" s="58">
        <v>12</v>
      </c>
      <c r="X17" s="58">
        <v>12</v>
      </c>
      <c r="Y17" s="58">
        <v>12</v>
      </c>
      <c r="Z17" s="58">
        <v>16</v>
      </c>
      <c r="AA17" s="58">
        <f t="shared" si="3"/>
        <v>52</v>
      </c>
      <c r="AB17" s="58" t="s">
        <v>11812</v>
      </c>
      <c r="AC17" s="59"/>
      <c r="AD17" s="62">
        <f t="shared" si="0"/>
        <v>58</v>
      </c>
    </row>
    <row r="18" spans="1:30" x14ac:dyDescent="0.3">
      <c r="A18" s="54">
        <v>17</v>
      </c>
      <c r="B18" s="54" t="s">
        <v>3039</v>
      </c>
      <c r="C18" s="54" t="s">
        <v>3040</v>
      </c>
      <c r="D18" s="54" t="s">
        <v>530</v>
      </c>
      <c r="E18" s="58" t="s">
        <v>11789</v>
      </c>
      <c r="F18" s="58" t="e">
        <f>VLOOKUP(B18,#REF!,50,0)</f>
        <v>#REF!</v>
      </c>
      <c r="G18" s="58">
        <v>16</v>
      </c>
      <c r="H18" s="58">
        <v>15</v>
      </c>
      <c r="I18" s="58">
        <v>14</v>
      </c>
      <c r="J18" s="58">
        <v>16</v>
      </c>
      <c r="K18" s="58">
        <f t="shared" si="1"/>
        <v>61</v>
      </c>
      <c r="L18" s="58" t="s">
        <v>11812</v>
      </c>
      <c r="M18" s="58" t="s">
        <v>11790</v>
      </c>
      <c r="N18" s="58">
        <v>3</v>
      </c>
      <c r="O18" s="58">
        <v>16</v>
      </c>
      <c r="P18" s="58">
        <v>14</v>
      </c>
      <c r="Q18" s="58">
        <v>14</v>
      </c>
      <c r="R18" s="58">
        <v>14</v>
      </c>
      <c r="S18" s="58">
        <f t="shared" si="2"/>
        <v>58</v>
      </c>
      <c r="T18" s="58" t="s">
        <v>11812</v>
      </c>
      <c r="U18" s="58" t="s">
        <v>11791</v>
      </c>
      <c r="V18" s="58">
        <v>3</v>
      </c>
      <c r="W18" s="58">
        <v>19</v>
      </c>
      <c r="X18" s="58">
        <v>12</v>
      </c>
      <c r="Y18" s="58">
        <v>8</v>
      </c>
      <c r="Z18" s="58">
        <v>9</v>
      </c>
      <c r="AA18" s="58">
        <f t="shared" si="3"/>
        <v>48</v>
      </c>
      <c r="AB18" s="58" t="s">
        <v>11812</v>
      </c>
      <c r="AC18" s="59"/>
      <c r="AD18" s="62">
        <f t="shared" si="0"/>
        <v>55.666666666666664</v>
      </c>
    </row>
    <row r="19" spans="1:30" x14ac:dyDescent="0.3">
      <c r="A19" s="54">
        <v>18</v>
      </c>
      <c r="B19" s="54" t="s">
        <v>3192</v>
      </c>
      <c r="C19" s="54" t="s">
        <v>3193</v>
      </c>
      <c r="D19" s="54" t="s">
        <v>530</v>
      </c>
      <c r="E19" s="58" t="s">
        <v>11789</v>
      </c>
      <c r="F19" s="58" t="e">
        <f>VLOOKUP(B19,#REF!,50,0)</f>
        <v>#REF!</v>
      </c>
      <c r="G19" s="58">
        <v>16</v>
      </c>
      <c r="H19" s="58">
        <v>15</v>
      </c>
      <c r="I19" s="58">
        <v>16</v>
      </c>
      <c r="J19" s="58">
        <v>16</v>
      </c>
      <c r="K19" s="58">
        <f t="shared" si="1"/>
        <v>63</v>
      </c>
      <c r="L19" s="58" t="s">
        <v>11812</v>
      </c>
      <c r="M19" s="58" t="s">
        <v>11790</v>
      </c>
      <c r="N19" s="58">
        <v>8</v>
      </c>
      <c r="O19" s="58">
        <v>16</v>
      </c>
      <c r="P19" s="58">
        <v>14</v>
      </c>
      <c r="Q19" s="58">
        <v>16</v>
      </c>
      <c r="R19" s="58">
        <v>14</v>
      </c>
      <c r="S19" s="58">
        <f t="shared" si="2"/>
        <v>60</v>
      </c>
      <c r="T19" s="58" t="s">
        <v>11812</v>
      </c>
      <c r="U19" s="58" t="s">
        <v>11791</v>
      </c>
      <c r="V19" s="58">
        <v>8</v>
      </c>
      <c r="W19" s="58">
        <v>16</v>
      </c>
      <c r="X19" s="58">
        <v>12</v>
      </c>
      <c r="Y19" s="58">
        <v>12</v>
      </c>
      <c r="Z19" s="58">
        <v>16</v>
      </c>
      <c r="AA19" s="58">
        <f t="shared" si="3"/>
        <v>56</v>
      </c>
      <c r="AB19" s="58" t="s">
        <v>11812</v>
      </c>
      <c r="AC19" s="59"/>
      <c r="AD19" s="62">
        <f t="shared" si="0"/>
        <v>59.666666666666664</v>
      </c>
    </row>
    <row r="20" spans="1:30" x14ac:dyDescent="0.3">
      <c r="A20" s="54">
        <v>19</v>
      </c>
      <c r="B20" s="54" t="s">
        <v>3299</v>
      </c>
      <c r="C20" s="54" t="s">
        <v>3300</v>
      </c>
      <c r="D20" s="54" t="s">
        <v>530</v>
      </c>
      <c r="E20" s="58" t="s">
        <v>11789</v>
      </c>
      <c r="F20" s="58" t="e">
        <f>VLOOKUP(B20,#REF!,50,0)</f>
        <v>#REF!</v>
      </c>
      <c r="G20" s="58">
        <v>16</v>
      </c>
      <c r="H20" s="58">
        <v>14</v>
      </c>
      <c r="I20" s="58">
        <v>14</v>
      </c>
      <c r="J20" s="58">
        <v>15</v>
      </c>
      <c r="K20" s="58">
        <f t="shared" si="1"/>
        <v>59</v>
      </c>
      <c r="L20" s="58" t="s">
        <v>11812</v>
      </c>
      <c r="M20" s="58" t="s">
        <v>11790</v>
      </c>
      <c r="N20" s="58">
        <v>20</v>
      </c>
      <c r="O20" s="58">
        <v>17</v>
      </c>
      <c r="P20" s="58">
        <v>15</v>
      </c>
      <c r="Q20" s="58">
        <v>15</v>
      </c>
      <c r="R20" s="58">
        <v>17</v>
      </c>
      <c r="S20" s="58">
        <f t="shared" si="2"/>
        <v>64</v>
      </c>
      <c r="T20" s="58" t="s">
        <v>11812</v>
      </c>
      <c r="U20" s="58" t="s">
        <v>11791</v>
      </c>
      <c r="V20" s="58">
        <v>20</v>
      </c>
      <c r="W20" s="58">
        <v>10</v>
      </c>
      <c r="X20" s="58">
        <v>17</v>
      </c>
      <c r="Y20" s="58">
        <v>16</v>
      </c>
      <c r="Z20" s="58">
        <v>17</v>
      </c>
      <c r="AA20" s="58">
        <f t="shared" si="3"/>
        <v>60</v>
      </c>
      <c r="AB20" s="58" t="s">
        <v>11812</v>
      </c>
      <c r="AC20" s="59"/>
      <c r="AD20" s="62">
        <f t="shared" si="0"/>
        <v>61</v>
      </c>
    </row>
    <row r="21" spans="1:30" x14ac:dyDescent="0.3">
      <c r="A21" s="54">
        <v>20</v>
      </c>
      <c r="B21" s="54" t="s">
        <v>3351</v>
      </c>
      <c r="C21" s="54" t="s">
        <v>3352</v>
      </c>
      <c r="D21" s="54" t="s">
        <v>530</v>
      </c>
      <c r="E21" s="58" t="s">
        <v>11789</v>
      </c>
      <c r="F21" s="58" t="e">
        <f>VLOOKUP(B21,#REF!,50,0)</f>
        <v>#REF!</v>
      </c>
      <c r="G21" s="58">
        <v>13</v>
      </c>
      <c r="H21" s="58">
        <v>14</v>
      </c>
      <c r="I21" s="58">
        <v>13</v>
      </c>
      <c r="J21" s="58">
        <v>14</v>
      </c>
      <c r="K21" s="58">
        <f t="shared" si="1"/>
        <v>54</v>
      </c>
      <c r="L21" s="58" t="s">
        <v>11812</v>
      </c>
      <c r="M21" s="58" t="s">
        <v>11790</v>
      </c>
      <c r="N21" s="58">
        <v>8</v>
      </c>
      <c r="O21" s="58">
        <v>14</v>
      </c>
      <c r="P21" s="58">
        <v>15</v>
      </c>
      <c r="Q21" s="58">
        <v>16</v>
      </c>
      <c r="R21" s="58">
        <v>17</v>
      </c>
      <c r="S21" s="58">
        <f t="shared" si="2"/>
        <v>62</v>
      </c>
      <c r="T21" s="58" t="s">
        <v>11812</v>
      </c>
      <c r="U21" s="58" t="s">
        <v>11791</v>
      </c>
      <c r="V21" s="58">
        <v>8</v>
      </c>
      <c r="W21" s="58">
        <v>12</v>
      </c>
      <c r="X21" s="58">
        <v>12</v>
      </c>
      <c r="Y21" s="58">
        <v>9</v>
      </c>
      <c r="Z21" s="58">
        <v>12</v>
      </c>
      <c r="AA21" s="58">
        <f t="shared" si="3"/>
        <v>45</v>
      </c>
      <c r="AB21" s="58" t="s">
        <v>11812</v>
      </c>
      <c r="AC21" s="59"/>
      <c r="AD21" s="62">
        <f t="shared" si="0"/>
        <v>53.666666666666664</v>
      </c>
    </row>
    <row r="22" spans="1:30" x14ac:dyDescent="0.3">
      <c r="A22" s="54">
        <v>21</v>
      </c>
      <c r="B22" s="54" t="s">
        <v>3557</v>
      </c>
      <c r="C22" s="54" t="s">
        <v>3558</v>
      </c>
      <c r="D22" s="54" t="s">
        <v>530</v>
      </c>
      <c r="E22" s="58" t="s">
        <v>11789</v>
      </c>
      <c r="F22" s="58" t="e">
        <f>VLOOKUP(B22,#REF!,50,0)</f>
        <v>#REF!</v>
      </c>
      <c r="G22" s="58">
        <v>16</v>
      </c>
      <c r="H22" s="58">
        <v>16</v>
      </c>
      <c r="I22" s="58">
        <v>17</v>
      </c>
      <c r="J22" s="58">
        <v>15</v>
      </c>
      <c r="K22" s="58">
        <f t="shared" si="1"/>
        <v>64</v>
      </c>
      <c r="L22" s="58" t="s">
        <v>11812</v>
      </c>
      <c r="M22" s="58" t="s">
        <v>11790</v>
      </c>
      <c r="N22" s="58">
        <v>0</v>
      </c>
      <c r="O22" s="58">
        <v>13</v>
      </c>
      <c r="P22" s="58">
        <v>14</v>
      </c>
      <c r="Q22" s="58">
        <v>13</v>
      </c>
      <c r="R22" s="58">
        <v>15</v>
      </c>
      <c r="S22" s="58">
        <f t="shared" si="2"/>
        <v>55</v>
      </c>
      <c r="T22" s="58" t="s">
        <v>11812</v>
      </c>
      <c r="U22" s="58" t="s">
        <v>11791</v>
      </c>
      <c r="V22" s="58">
        <v>0</v>
      </c>
      <c r="W22" s="58">
        <v>12</v>
      </c>
      <c r="X22" s="58">
        <v>9</v>
      </c>
      <c r="Y22" s="58">
        <v>16</v>
      </c>
      <c r="Z22" s="58">
        <v>16</v>
      </c>
      <c r="AA22" s="58">
        <f t="shared" si="3"/>
        <v>53</v>
      </c>
      <c r="AB22" s="58" t="s">
        <v>11812</v>
      </c>
      <c r="AC22" s="59"/>
      <c r="AD22" s="62">
        <f t="shared" si="0"/>
        <v>57.333333333333336</v>
      </c>
    </row>
    <row r="23" spans="1:30" x14ac:dyDescent="0.3">
      <c r="A23" s="54">
        <v>22</v>
      </c>
      <c r="B23" s="54" t="s">
        <v>3643</v>
      </c>
      <c r="C23" s="54" t="s">
        <v>3644</v>
      </c>
      <c r="D23" s="54" t="s">
        <v>530</v>
      </c>
      <c r="E23" s="58" t="s">
        <v>11789</v>
      </c>
      <c r="F23" s="58" t="e">
        <f>VLOOKUP(B23,#REF!,50,0)</f>
        <v>#REF!</v>
      </c>
      <c r="G23" s="58">
        <v>15</v>
      </c>
      <c r="H23" s="58">
        <v>13</v>
      </c>
      <c r="I23" s="58">
        <v>15</v>
      </c>
      <c r="J23" s="58">
        <v>12</v>
      </c>
      <c r="K23" s="58">
        <f t="shared" si="1"/>
        <v>55</v>
      </c>
      <c r="L23" s="58" t="s">
        <v>11812</v>
      </c>
      <c r="M23" s="58" t="s">
        <v>11790</v>
      </c>
      <c r="N23" s="58">
        <v>3</v>
      </c>
      <c r="O23" s="58">
        <v>16</v>
      </c>
      <c r="P23" s="58">
        <v>13</v>
      </c>
      <c r="Q23" s="58">
        <v>15</v>
      </c>
      <c r="R23" s="58">
        <v>14</v>
      </c>
      <c r="S23" s="58">
        <f t="shared" si="2"/>
        <v>58</v>
      </c>
      <c r="T23" s="58" t="s">
        <v>11812</v>
      </c>
      <c r="U23" s="58" t="s">
        <v>11791</v>
      </c>
      <c r="V23" s="58">
        <v>3</v>
      </c>
      <c r="W23" s="58">
        <v>18</v>
      </c>
      <c r="X23" s="58">
        <v>17</v>
      </c>
      <c r="Y23" s="58">
        <v>18</v>
      </c>
      <c r="Z23" s="58">
        <v>18</v>
      </c>
      <c r="AA23" s="58">
        <f t="shared" si="3"/>
        <v>71</v>
      </c>
      <c r="AB23" s="58" t="s">
        <v>11812</v>
      </c>
      <c r="AC23" s="59"/>
      <c r="AD23" s="62">
        <f t="shared" si="0"/>
        <v>61.333333333333336</v>
      </c>
    </row>
    <row r="24" spans="1:30" x14ac:dyDescent="0.3">
      <c r="A24" s="54">
        <v>23</v>
      </c>
      <c r="B24" s="54" t="s">
        <v>3681</v>
      </c>
      <c r="C24" s="54" t="s">
        <v>3682</v>
      </c>
      <c r="D24" s="54" t="s">
        <v>530</v>
      </c>
      <c r="E24" s="58" t="s">
        <v>11789</v>
      </c>
      <c r="F24" s="58" t="e">
        <f>VLOOKUP(B24,#REF!,50,0)</f>
        <v>#REF!</v>
      </c>
      <c r="G24" s="58">
        <v>16</v>
      </c>
      <c r="H24" s="58">
        <v>17</v>
      </c>
      <c r="I24" s="58">
        <v>17</v>
      </c>
      <c r="J24" s="58">
        <v>15</v>
      </c>
      <c r="K24" s="58">
        <f t="shared" si="1"/>
        <v>65</v>
      </c>
      <c r="L24" s="58" t="s">
        <v>11812</v>
      </c>
      <c r="M24" s="58" t="s">
        <v>11790</v>
      </c>
      <c r="N24" s="58">
        <v>16</v>
      </c>
      <c r="O24" s="58">
        <v>14</v>
      </c>
      <c r="P24" s="58">
        <v>13</v>
      </c>
      <c r="Q24" s="58">
        <v>18</v>
      </c>
      <c r="R24" s="58">
        <v>14</v>
      </c>
      <c r="S24" s="58">
        <f t="shared" si="2"/>
        <v>59</v>
      </c>
      <c r="T24" s="58" t="s">
        <v>11812</v>
      </c>
      <c r="U24" s="58" t="s">
        <v>11791</v>
      </c>
      <c r="V24" s="58">
        <v>16</v>
      </c>
      <c r="W24" s="58">
        <v>13</v>
      </c>
      <c r="X24" s="58">
        <v>12</v>
      </c>
      <c r="Y24" s="58">
        <v>16</v>
      </c>
      <c r="Z24" s="58">
        <v>12</v>
      </c>
      <c r="AA24" s="58">
        <f t="shared" si="3"/>
        <v>53</v>
      </c>
      <c r="AB24" s="58" t="s">
        <v>11812</v>
      </c>
      <c r="AC24" s="59"/>
      <c r="AD24" s="62">
        <f t="shared" si="0"/>
        <v>59</v>
      </c>
    </row>
    <row r="25" spans="1:30" x14ac:dyDescent="0.3">
      <c r="A25" s="54">
        <v>24</v>
      </c>
      <c r="B25" s="54" t="s">
        <v>3695</v>
      </c>
      <c r="C25" s="54" t="s">
        <v>3696</v>
      </c>
      <c r="D25" s="54" t="s">
        <v>530</v>
      </c>
      <c r="E25" s="58" t="s">
        <v>11789</v>
      </c>
      <c r="F25" s="58" t="e">
        <f>VLOOKUP(B25,#REF!,50,0)</f>
        <v>#REF!</v>
      </c>
      <c r="G25" s="58">
        <v>14</v>
      </c>
      <c r="H25" s="58">
        <v>15</v>
      </c>
      <c r="I25" s="58">
        <v>15</v>
      </c>
      <c r="J25" s="58">
        <v>16</v>
      </c>
      <c r="K25" s="58">
        <f t="shared" si="1"/>
        <v>60</v>
      </c>
      <c r="L25" s="58" t="s">
        <v>11812</v>
      </c>
      <c r="M25" s="58" t="s">
        <v>11790</v>
      </c>
      <c r="N25" s="58">
        <v>0</v>
      </c>
      <c r="O25" s="58">
        <v>16</v>
      </c>
      <c r="P25" s="58">
        <v>16</v>
      </c>
      <c r="Q25" s="58">
        <v>17</v>
      </c>
      <c r="R25" s="58">
        <v>15</v>
      </c>
      <c r="S25" s="58">
        <f t="shared" si="2"/>
        <v>64</v>
      </c>
      <c r="T25" s="58" t="s">
        <v>11812</v>
      </c>
      <c r="U25" s="58" t="s">
        <v>11791</v>
      </c>
      <c r="V25" s="58">
        <v>0</v>
      </c>
      <c r="W25" s="58">
        <v>11</v>
      </c>
      <c r="X25" s="58">
        <v>16</v>
      </c>
      <c r="Y25" s="58">
        <v>16</v>
      </c>
      <c r="Z25" s="58">
        <v>12</v>
      </c>
      <c r="AA25" s="58">
        <f t="shared" si="3"/>
        <v>55</v>
      </c>
      <c r="AB25" s="58" t="s">
        <v>11812</v>
      </c>
      <c r="AC25" s="59"/>
      <c r="AD25" s="62">
        <f t="shared" si="0"/>
        <v>59.666666666666664</v>
      </c>
    </row>
    <row r="26" spans="1:30" x14ac:dyDescent="0.3">
      <c r="A26" s="54">
        <v>25</v>
      </c>
      <c r="B26" s="54" t="s">
        <v>3789</v>
      </c>
      <c r="C26" s="54" t="s">
        <v>1244</v>
      </c>
      <c r="D26" s="54" t="s">
        <v>530</v>
      </c>
      <c r="E26" s="58" t="s">
        <v>11789</v>
      </c>
      <c r="F26" s="58" t="e">
        <f>VLOOKUP(B26,#REF!,50,0)</f>
        <v>#REF!</v>
      </c>
      <c r="G26" s="58">
        <v>17</v>
      </c>
      <c r="H26" s="58">
        <v>16</v>
      </c>
      <c r="I26" s="58">
        <v>17</v>
      </c>
      <c r="J26" s="58">
        <v>16</v>
      </c>
      <c r="K26" s="58">
        <f t="shared" si="1"/>
        <v>66</v>
      </c>
      <c r="L26" s="58" t="s">
        <v>11812</v>
      </c>
      <c r="M26" s="58" t="s">
        <v>11790</v>
      </c>
      <c r="N26" s="58">
        <v>18</v>
      </c>
      <c r="O26" s="58">
        <v>16</v>
      </c>
      <c r="P26" s="58">
        <v>15</v>
      </c>
      <c r="Q26" s="58">
        <v>17</v>
      </c>
      <c r="R26" s="58">
        <v>15</v>
      </c>
      <c r="S26" s="58">
        <f t="shared" si="2"/>
        <v>63</v>
      </c>
      <c r="T26" s="58" t="s">
        <v>11812</v>
      </c>
      <c r="U26" s="58" t="s">
        <v>11791</v>
      </c>
      <c r="V26" s="58">
        <v>18</v>
      </c>
      <c r="W26" s="58">
        <v>15</v>
      </c>
      <c r="X26" s="58">
        <v>17</v>
      </c>
      <c r="Y26" s="58">
        <v>17</v>
      </c>
      <c r="Z26" s="58">
        <v>18</v>
      </c>
      <c r="AA26" s="58">
        <f t="shared" si="3"/>
        <v>67</v>
      </c>
      <c r="AB26" s="58" t="s">
        <v>11812</v>
      </c>
      <c r="AC26" s="59"/>
      <c r="AD26" s="62">
        <f t="shared" si="0"/>
        <v>65.333333333333329</v>
      </c>
    </row>
    <row r="27" spans="1:30" x14ac:dyDescent="0.3">
      <c r="A27" s="54">
        <v>26</v>
      </c>
      <c r="B27" s="54" t="s">
        <v>4071</v>
      </c>
      <c r="C27" s="54" t="s">
        <v>4072</v>
      </c>
      <c r="D27" s="54" t="s">
        <v>530</v>
      </c>
      <c r="E27" s="58" t="s">
        <v>11789</v>
      </c>
      <c r="F27" s="58" t="e">
        <f>VLOOKUP(B27,#REF!,50,0)</f>
        <v>#REF!</v>
      </c>
      <c r="G27" s="58">
        <v>14</v>
      </c>
      <c r="H27" s="58">
        <v>15</v>
      </c>
      <c r="I27" s="58">
        <v>15</v>
      </c>
      <c r="J27" s="58">
        <v>14</v>
      </c>
      <c r="K27" s="58">
        <f t="shared" si="1"/>
        <v>58</v>
      </c>
      <c r="L27" s="58" t="s">
        <v>11812</v>
      </c>
      <c r="M27" s="58" t="s">
        <v>11790</v>
      </c>
      <c r="N27" s="58">
        <v>11</v>
      </c>
      <c r="O27" s="58">
        <v>17</v>
      </c>
      <c r="P27" s="58">
        <v>15</v>
      </c>
      <c r="Q27" s="58">
        <v>16</v>
      </c>
      <c r="R27" s="58">
        <v>18</v>
      </c>
      <c r="S27" s="58">
        <f t="shared" si="2"/>
        <v>66</v>
      </c>
      <c r="T27" s="58" t="s">
        <v>11812</v>
      </c>
      <c r="U27" s="58" t="s">
        <v>11791</v>
      </c>
      <c r="V27" s="58">
        <v>11</v>
      </c>
      <c r="W27" s="58">
        <v>9</v>
      </c>
      <c r="X27" s="58">
        <v>11</v>
      </c>
      <c r="Y27" s="58">
        <v>10</v>
      </c>
      <c r="Z27" s="58">
        <v>9</v>
      </c>
      <c r="AA27" s="58">
        <f t="shared" si="3"/>
        <v>39</v>
      </c>
      <c r="AB27" s="58" t="s">
        <v>11812</v>
      </c>
      <c r="AC27" s="59"/>
      <c r="AD27" s="62">
        <f t="shared" si="0"/>
        <v>54.333333333333336</v>
      </c>
    </row>
    <row r="28" spans="1:30" x14ac:dyDescent="0.3">
      <c r="A28" s="54">
        <v>27</v>
      </c>
      <c r="B28" s="54" t="s">
        <v>4304</v>
      </c>
      <c r="C28" s="54" t="s">
        <v>4305</v>
      </c>
      <c r="D28" s="54" t="s">
        <v>530</v>
      </c>
      <c r="E28" s="58" t="s">
        <v>11789</v>
      </c>
      <c r="F28" s="58" t="e">
        <f>VLOOKUP(B28,#REF!,50,0)</f>
        <v>#REF!</v>
      </c>
      <c r="G28" s="58">
        <v>14</v>
      </c>
      <c r="H28" s="58">
        <v>13</v>
      </c>
      <c r="I28" s="58">
        <v>13</v>
      </c>
      <c r="J28" s="58">
        <v>14</v>
      </c>
      <c r="K28" s="58">
        <f t="shared" si="1"/>
        <v>54</v>
      </c>
      <c r="L28" s="58" t="s">
        <v>11812</v>
      </c>
      <c r="M28" s="58" t="s">
        <v>11790</v>
      </c>
      <c r="N28" s="58">
        <v>18</v>
      </c>
      <c r="O28" s="58">
        <v>15</v>
      </c>
      <c r="P28" s="58">
        <v>15</v>
      </c>
      <c r="Q28" s="58">
        <v>15</v>
      </c>
      <c r="R28" s="58">
        <v>14</v>
      </c>
      <c r="S28" s="58">
        <f t="shared" si="2"/>
        <v>59</v>
      </c>
      <c r="T28" s="58" t="s">
        <v>11812</v>
      </c>
      <c r="U28" s="58" t="s">
        <v>11791</v>
      </c>
      <c r="V28" s="58">
        <v>18</v>
      </c>
      <c r="W28" s="58">
        <v>10</v>
      </c>
      <c r="X28" s="58">
        <v>12</v>
      </c>
      <c r="Y28" s="58">
        <v>9</v>
      </c>
      <c r="Z28" s="58">
        <v>9</v>
      </c>
      <c r="AA28" s="58">
        <f t="shared" si="3"/>
        <v>40</v>
      </c>
      <c r="AB28" s="58" t="s">
        <v>11812</v>
      </c>
      <c r="AC28" s="59"/>
      <c r="AD28" s="62">
        <f t="shared" si="0"/>
        <v>51</v>
      </c>
    </row>
    <row r="29" spans="1:30" x14ac:dyDescent="0.3">
      <c r="A29" s="54">
        <v>28</v>
      </c>
      <c r="B29" s="54" t="s">
        <v>4514</v>
      </c>
      <c r="C29" s="54" t="s">
        <v>4515</v>
      </c>
      <c r="D29" s="54" t="s">
        <v>530</v>
      </c>
      <c r="E29" s="58" t="s">
        <v>11789</v>
      </c>
      <c r="F29" s="58" t="e">
        <f>VLOOKUP(B29,#REF!,50,0)</f>
        <v>#REF!</v>
      </c>
      <c r="G29" s="58">
        <v>15</v>
      </c>
      <c r="H29" s="58">
        <v>14</v>
      </c>
      <c r="I29" s="58">
        <v>15</v>
      </c>
      <c r="J29" s="58">
        <v>16</v>
      </c>
      <c r="K29" s="58">
        <f t="shared" si="1"/>
        <v>60</v>
      </c>
      <c r="L29" s="58" t="s">
        <v>11812</v>
      </c>
      <c r="M29" s="58" t="s">
        <v>11790</v>
      </c>
      <c r="N29" s="58">
        <v>2</v>
      </c>
      <c r="O29" s="58">
        <v>15</v>
      </c>
      <c r="P29" s="58">
        <v>16</v>
      </c>
      <c r="Q29" s="58">
        <v>15</v>
      </c>
      <c r="R29" s="58">
        <v>17</v>
      </c>
      <c r="S29" s="58">
        <f t="shared" si="2"/>
        <v>63</v>
      </c>
      <c r="T29" s="58" t="s">
        <v>11812</v>
      </c>
      <c r="U29" s="58" t="s">
        <v>11791</v>
      </c>
      <c r="V29" s="58">
        <v>2</v>
      </c>
      <c r="W29" s="58">
        <v>9</v>
      </c>
      <c r="X29" s="58">
        <v>12</v>
      </c>
      <c r="Y29" s="58">
        <v>16</v>
      </c>
      <c r="Z29" s="58">
        <v>13</v>
      </c>
      <c r="AA29" s="58">
        <f t="shared" si="3"/>
        <v>50</v>
      </c>
      <c r="AB29" s="58" t="s">
        <v>11812</v>
      </c>
      <c r="AC29" s="59"/>
      <c r="AD29" s="62">
        <f t="shared" si="0"/>
        <v>57.666666666666664</v>
      </c>
    </row>
    <row r="30" spans="1:30" x14ac:dyDescent="0.3">
      <c r="A30" s="54">
        <v>29</v>
      </c>
      <c r="B30" s="54" t="s">
        <v>4672</v>
      </c>
      <c r="C30" s="54" t="s">
        <v>4673</v>
      </c>
      <c r="D30" s="54" t="s">
        <v>530</v>
      </c>
      <c r="E30" s="58" t="s">
        <v>11789</v>
      </c>
      <c r="F30" s="58" t="e">
        <f>VLOOKUP(B30,#REF!,50,0)</f>
        <v>#REF!</v>
      </c>
      <c r="G30" s="58">
        <v>16</v>
      </c>
      <c r="H30" s="58">
        <v>15</v>
      </c>
      <c r="I30" s="58">
        <v>15</v>
      </c>
      <c r="J30" s="58">
        <v>15</v>
      </c>
      <c r="K30" s="58">
        <f t="shared" si="1"/>
        <v>61</v>
      </c>
      <c r="L30" s="58" t="s">
        <v>11812</v>
      </c>
      <c r="M30" s="58" t="s">
        <v>11790</v>
      </c>
      <c r="N30" s="58">
        <v>11</v>
      </c>
      <c r="O30" s="58">
        <v>15</v>
      </c>
      <c r="P30" s="58">
        <v>15</v>
      </c>
      <c r="Q30" s="58">
        <v>15</v>
      </c>
      <c r="R30" s="58">
        <v>14</v>
      </c>
      <c r="S30" s="58">
        <f t="shared" si="2"/>
        <v>59</v>
      </c>
      <c r="T30" s="58" t="s">
        <v>11812</v>
      </c>
      <c r="U30" s="58" t="s">
        <v>11791</v>
      </c>
      <c r="V30" s="58">
        <v>11</v>
      </c>
      <c r="W30" s="58">
        <v>16</v>
      </c>
      <c r="X30" s="58">
        <v>13</v>
      </c>
      <c r="Y30" s="58">
        <v>12</v>
      </c>
      <c r="Z30" s="58">
        <v>12</v>
      </c>
      <c r="AA30" s="58">
        <f t="shared" si="3"/>
        <v>53</v>
      </c>
      <c r="AB30" s="58" t="s">
        <v>11812</v>
      </c>
      <c r="AC30" s="59"/>
      <c r="AD30" s="62">
        <f t="shared" si="0"/>
        <v>57.666666666666664</v>
      </c>
    </row>
    <row r="31" spans="1:30" x14ac:dyDescent="0.3">
      <c r="A31" s="54">
        <v>30</v>
      </c>
      <c r="B31" s="54" t="s">
        <v>4748</v>
      </c>
      <c r="C31" s="54" t="s">
        <v>4749</v>
      </c>
      <c r="D31" s="54" t="s">
        <v>530</v>
      </c>
      <c r="E31" s="58" t="s">
        <v>11789</v>
      </c>
      <c r="F31" s="58" t="e">
        <f>VLOOKUP(B31,#REF!,50,0)</f>
        <v>#REF!</v>
      </c>
      <c r="G31" s="58">
        <v>14</v>
      </c>
      <c r="H31" s="58">
        <v>14</v>
      </c>
      <c r="I31" s="58">
        <v>15</v>
      </c>
      <c r="J31" s="58">
        <v>14</v>
      </c>
      <c r="K31" s="58">
        <f t="shared" si="1"/>
        <v>57</v>
      </c>
      <c r="L31" s="58" t="s">
        <v>11812</v>
      </c>
      <c r="M31" s="58" t="s">
        <v>11790</v>
      </c>
      <c r="N31" s="58">
        <v>13</v>
      </c>
      <c r="O31" s="58">
        <v>17</v>
      </c>
      <c r="P31" s="58">
        <v>14</v>
      </c>
      <c r="Q31" s="58">
        <v>15</v>
      </c>
      <c r="R31" s="58">
        <v>15</v>
      </c>
      <c r="S31" s="58">
        <f t="shared" si="2"/>
        <v>61</v>
      </c>
      <c r="T31" s="58" t="s">
        <v>11812</v>
      </c>
      <c r="U31" s="58" t="s">
        <v>11791</v>
      </c>
      <c r="V31" s="58">
        <v>13</v>
      </c>
      <c r="W31" s="58">
        <v>13</v>
      </c>
      <c r="X31" s="58">
        <v>11</v>
      </c>
      <c r="Y31" s="58">
        <v>11</v>
      </c>
      <c r="Z31" s="58">
        <v>9</v>
      </c>
      <c r="AA31" s="58">
        <f t="shared" si="3"/>
        <v>44</v>
      </c>
      <c r="AB31" s="58" t="s">
        <v>11812</v>
      </c>
      <c r="AC31" s="59"/>
      <c r="AD31" s="62">
        <f t="shared" si="0"/>
        <v>54</v>
      </c>
    </row>
    <row r="32" spans="1:30" x14ac:dyDescent="0.3">
      <c r="A32" s="54">
        <v>31</v>
      </c>
      <c r="B32" s="54" t="s">
        <v>4774</v>
      </c>
      <c r="C32" s="54" t="s">
        <v>4775</v>
      </c>
      <c r="D32" s="54" t="s">
        <v>530</v>
      </c>
      <c r="E32" s="58" t="s">
        <v>11789</v>
      </c>
      <c r="F32" s="58" t="e">
        <f>VLOOKUP(B32,#REF!,50,0)</f>
        <v>#REF!</v>
      </c>
      <c r="G32" s="58">
        <v>17</v>
      </c>
      <c r="H32" s="58">
        <v>16</v>
      </c>
      <c r="I32" s="58">
        <v>16</v>
      </c>
      <c r="J32" s="58">
        <v>15</v>
      </c>
      <c r="K32" s="58">
        <f t="shared" si="1"/>
        <v>64</v>
      </c>
      <c r="L32" s="58" t="s">
        <v>11812</v>
      </c>
      <c r="M32" s="58" t="s">
        <v>11790</v>
      </c>
      <c r="N32" s="58">
        <v>15</v>
      </c>
      <c r="O32" s="58">
        <v>18</v>
      </c>
      <c r="P32" s="58">
        <v>15</v>
      </c>
      <c r="Q32" s="58">
        <v>16</v>
      </c>
      <c r="R32" s="58">
        <v>14</v>
      </c>
      <c r="S32" s="58">
        <f t="shared" si="2"/>
        <v>63</v>
      </c>
      <c r="T32" s="58" t="s">
        <v>11812</v>
      </c>
      <c r="U32" s="58" t="s">
        <v>11791</v>
      </c>
      <c r="V32" s="58">
        <v>15</v>
      </c>
      <c r="W32" s="58">
        <v>12</v>
      </c>
      <c r="X32" s="58">
        <v>10</v>
      </c>
      <c r="Y32" s="58">
        <v>13</v>
      </c>
      <c r="Z32" s="58">
        <v>9</v>
      </c>
      <c r="AA32" s="58">
        <f t="shared" si="3"/>
        <v>44</v>
      </c>
      <c r="AB32" s="58" t="s">
        <v>11812</v>
      </c>
      <c r="AC32" s="59"/>
      <c r="AD32" s="62">
        <f t="shared" si="0"/>
        <v>57</v>
      </c>
    </row>
    <row r="33" spans="1:30" x14ac:dyDescent="0.3">
      <c r="A33" s="54">
        <v>32</v>
      </c>
      <c r="B33" s="54" t="s">
        <v>4891</v>
      </c>
      <c r="C33" s="54" t="s">
        <v>4892</v>
      </c>
      <c r="D33" s="54" t="s">
        <v>530</v>
      </c>
      <c r="E33" s="58" t="s">
        <v>11789</v>
      </c>
      <c r="F33" s="58" t="e">
        <f>VLOOKUP(B33,#REF!,50,0)</f>
        <v>#REF!</v>
      </c>
      <c r="G33" s="58">
        <v>14</v>
      </c>
      <c r="H33" s="58">
        <v>15</v>
      </c>
      <c r="I33" s="58">
        <v>14</v>
      </c>
      <c r="J33" s="58">
        <v>14</v>
      </c>
      <c r="K33" s="58">
        <f t="shared" si="1"/>
        <v>57</v>
      </c>
      <c r="L33" s="58" t="s">
        <v>11812</v>
      </c>
      <c r="M33" s="58" t="s">
        <v>11790</v>
      </c>
      <c r="N33" s="58">
        <v>9</v>
      </c>
      <c r="O33" s="58">
        <v>16</v>
      </c>
      <c r="P33" s="58">
        <v>15</v>
      </c>
      <c r="Q33" s="58">
        <v>15</v>
      </c>
      <c r="R33" s="58">
        <v>18</v>
      </c>
      <c r="S33" s="58">
        <f t="shared" si="2"/>
        <v>64</v>
      </c>
      <c r="T33" s="58" t="s">
        <v>11812</v>
      </c>
      <c r="U33" s="58" t="s">
        <v>11791</v>
      </c>
      <c r="V33" s="58">
        <v>9</v>
      </c>
      <c r="W33" s="58">
        <v>17</v>
      </c>
      <c r="X33" s="58">
        <v>16</v>
      </c>
      <c r="Y33" s="58">
        <v>15</v>
      </c>
      <c r="Z33" s="58">
        <v>14</v>
      </c>
      <c r="AA33" s="58">
        <f t="shared" si="3"/>
        <v>62</v>
      </c>
      <c r="AB33" s="58" t="s">
        <v>11812</v>
      </c>
      <c r="AC33" s="59"/>
      <c r="AD33" s="62">
        <f t="shared" si="0"/>
        <v>61</v>
      </c>
    </row>
    <row r="34" spans="1:30" x14ac:dyDescent="0.3">
      <c r="A34" s="54">
        <v>33</v>
      </c>
      <c r="B34" s="54" t="s">
        <v>5056</v>
      </c>
      <c r="C34" s="54" t="s">
        <v>5057</v>
      </c>
      <c r="D34" s="54" t="s">
        <v>530</v>
      </c>
      <c r="E34" s="58" t="s">
        <v>11789</v>
      </c>
      <c r="F34" s="58" t="e">
        <f>VLOOKUP(B34,#REF!,50,0)</f>
        <v>#REF!</v>
      </c>
      <c r="G34" s="58">
        <v>13</v>
      </c>
      <c r="H34" s="58">
        <v>13</v>
      </c>
      <c r="I34" s="58">
        <v>15</v>
      </c>
      <c r="J34" s="58">
        <v>14</v>
      </c>
      <c r="K34" s="58">
        <f t="shared" si="1"/>
        <v>55</v>
      </c>
      <c r="L34" s="58" t="s">
        <v>11812</v>
      </c>
      <c r="M34" s="58" t="s">
        <v>11790</v>
      </c>
      <c r="N34" s="58">
        <v>3</v>
      </c>
      <c r="O34" s="58">
        <v>15</v>
      </c>
      <c r="P34" s="58">
        <v>16</v>
      </c>
      <c r="Q34" s="58">
        <v>14</v>
      </c>
      <c r="R34" s="58">
        <v>14</v>
      </c>
      <c r="S34" s="58">
        <f t="shared" si="2"/>
        <v>59</v>
      </c>
      <c r="T34" s="58" t="s">
        <v>11812</v>
      </c>
      <c r="U34" s="58" t="s">
        <v>11791</v>
      </c>
      <c r="V34" s="58">
        <v>3</v>
      </c>
      <c r="W34" s="58">
        <v>8</v>
      </c>
      <c r="X34" s="58">
        <v>12</v>
      </c>
      <c r="Y34" s="58">
        <v>8</v>
      </c>
      <c r="Z34" s="58">
        <v>13</v>
      </c>
      <c r="AA34" s="58">
        <f t="shared" si="3"/>
        <v>41</v>
      </c>
      <c r="AB34" s="58" t="s">
        <v>11812</v>
      </c>
      <c r="AC34" s="59"/>
      <c r="AD34" s="62">
        <f t="shared" si="0"/>
        <v>51.666666666666664</v>
      </c>
    </row>
    <row r="35" spans="1:30" x14ac:dyDescent="0.3">
      <c r="A35" s="54">
        <v>34</v>
      </c>
      <c r="B35" s="54" t="s">
        <v>5163</v>
      </c>
      <c r="C35" s="54" t="s">
        <v>1244</v>
      </c>
      <c r="D35" s="54" t="s">
        <v>530</v>
      </c>
      <c r="E35" s="58" t="s">
        <v>11789</v>
      </c>
      <c r="F35" s="58" t="e">
        <f>VLOOKUP(B35,#REF!,50,0)</f>
        <v>#REF!</v>
      </c>
      <c r="G35" s="58">
        <v>14</v>
      </c>
      <c r="H35" s="58">
        <v>15</v>
      </c>
      <c r="I35" s="58">
        <v>15</v>
      </c>
      <c r="J35" s="58">
        <v>15</v>
      </c>
      <c r="K35" s="58">
        <f t="shared" si="1"/>
        <v>59</v>
      </c>
      <c r="L35" s="58" t="s">
        <v>11812</v>
      </c>
      <c r="M35" s="58" t="s">
        <v>11790</v>
      </c>
      <c r="N35" s="58">
        <v>6</v>
      </c>
      <c r="O35" s="58">
        <v>17</v>
      </c>
      <c r="P35" s="58">
        <v>17</v>
      </c>
      <c r="Q35" s="58">
        <v>16</v>
      </c>
      <c r="R35" s="58">
        <v>15</v>
      </c>
      <c r="S35" s="58">
        <f t="shared" si="2"/>
        <v>65</v>
      </c>
      <c r="T35" s="58" t="s">
        <v>11812</v>
      </c>
      <c r="U35" s="58" t="s">
        <v>11791</v>
      </c>
      <c r="V35" s="58">
        <v>6</v>
      </c>
      <c r="W35" s="58">
        <v>10</v>
      </c>
      <c r="X35" s="58">
        <v>10</v>
      </c>
      <c r="Y35" s="58">
        <v>11</v>
      </c>
      <c r="Z35" s="58">
        <v>10</v>
      </c>
      <c r="AA35" s="58">
        <f t="shared" si="3"/>
        <v>41</v>
      </c>
      <c r="AB35" s="58" t="s">
        <v>11812</v>
      </c>
      <c r="AC35" s="59"/>
      <c r="AD35" s="62">
        <f t="shared" si="0"/>
        <v>55</v>
      </c>
    </row>
    <row r="36" spans="1:30" x14ac:dyDescent="0.3">
      <c r="A36" s="54">
        <v>35</v>
      </c>
      <c r="B36" s="54" t="s">
        <v>5170</v>
      </c>
      <c r="C36" s="54" t="s">
        <v>5171</v>
      </c>
      <c r="D36" s="54" t="s">
        <v>530</v>
      </c>
      <c r="E36" s="58" t="s">
        <v>11789</v>
      </c>
      <c r="F36" s="58" t="e">
        <f>VLOOKUP(B36,#REF!,50,0)</f>
        <v>#REF!</v>
      </c>
      <c r="G36" s="58">
        <v>16</v>
      </c>
      <c r="H36" s="58">
        <v>15</v>
      </c>
      <c r="I36" s="58">
        <v>14</v>
      </c>
      <c r="J36" s="58">
        <v>15</v>
      </c>
      <c r="K36" s="58">
        <f t="shared" si="1"/>
        <v>60</v>
      </c>
      <c r="L36" s="58" t="s">
        <v>11812</v>
      </c>
      <c r="M36" s="58" t="s">
        <v>11790</v>
      </c>
      <c r="N36" s="58">
        <v>3</v>
      </c>
      <c r="O36" s="58">
        <v>17</v>
      </c>
      <c r="P36" s="58">
        <v>17</v>
      </c>
      <c r="Q36" s="58">
        <v>15</v>
      </c>
      <c r="R36" s="58">
        <v>15</v>
      </c>
      <c r="S36" s="58">
        <f t="shared" si="2"/>
        <v>64</v>
      </c>
      <c r="T36" s="58" t="s">
        <v>11812</v>
      </c>
      <c r="U36" s="58" t="s">
        <v>11791</v>
      </c>
      <c r="V36" s="58">
        <v>3</v>
      </c>
      <c r="W36" s="58">
        <v>12</v>
      </c>
      <c r="X36" s="58">
        <v>10</v>
      </c>
      <c r="Y36" s="58">
        <v>9</v>
      </c>
      <c r="Z36" s="58">
        <v>12</v>
      </c>
      <c r="AA36" s="58">
        <f t="shared" si="3"/>
        <v>43</v>
      </c>
      <c r="AB36" s="58" t="s">
        <v>11812</v>
      </c>
      <c r="AC36" s="59"/>
      <c r="AD36" s="62">
        <f t="shared" si="0"/>
        <v>55.666666666666664</v>
      </c>
    </row>
    <row r="37" spans="1:30" x14ac:dyDescent="0.3">
      <c r="A37" s="54">
        <v>36</v>
      </c>
      <c r="B37" s="54" t="s">
        <v>5189</v>
      </c>
      <c r="C37" s="54" t="s">
        <v>5190</v>
      </c>
      <c r="D37" s="54" t="s">
        <v>530</v>
      </c>
      <c r="E37" s="58" t="s">
        <v>11789</v>
      </c>
      <c r="F37" s="58" t="e">
        <f>VLOOKUP(B37,#REF!,50,0)</f>
        <v>#REF!</v>
      </c>
      <c r="G37" s="58">
        <v>15</v>
      </c>
      <c r="H37" s="58">
        <v>14</v>
      </c>
      <c r="I37" s="58">
        <v>16</v>
      </c>
      <c r="J37" s="58">
        <v>15</v>
      </c>
      <c r="K37" s="58">
        <f t="shared" si="1"/>
        <v>60</v>
      </c>
      <c r="L37" s="58" t="s">
        <v>11812</v>
      </c>
      <c r="M37" s="58" t="s">
        <v>11790</v>
      </c>
      <c r="N37" s="58">
        <v>16</v>
      </c>
      <c r="O37" s="58">
        <v>16</v>
      </c>
      <c r="P37" s="58">
        <v>16</v>
      </c>
      <c r="Q37" s="58">
        <v>15</v>
      </c>
      <c r="R37" s="58">
        <v>14</v>
      </c>
      <c r="S37" s="58">
        <f t="shared" si="2"/>
        <v>61</v>
      </c>
      <c r="T37" s="58" t="s">
        <v>11812</v>
      </c>
      <c r="U37" s="58" t="s">
        <v>11791</v>
      </c>
      <c r="V37" s="58">
        <v>16</v>
      </c>
      <c r="W37" s="58">
        <v>18</v>
      </c>
      <c r="X37" s="58">
        <v>16</v>
      </c>
      <c r="Y37" s="58">
        <v>17</v>
      </c>
      <c r="Z37" s="58">
        <v>8</v>
      </c>
      <c r="AA37" s="58">
        <f t="shared" si="3"/>
        <v>59</v>
      </c>
      <c r="AB37" s="58" t="s">
        <v>11812</v>
      </c>
      <c r="AC37" s="59"/>
      <c r="AD37" s="62">
        <f t="shared" si="0"/>
        <v>60</v>
      </c>
    </row>
    <row r="38" spans="1:30" x14ac:dyDescent="0.3">
      <c r="A38" s="54">
        <v>37</v>
      </c>
      <c r="B38" s="54" t="s">
        <v>5199</v>
      </c>
      <c r="C38" s="54" t="s">
        <v>5200</v>
      </c>
      <c r="D38" s="54" t="s">
        <v>530</v>
      </c>
      <c r="E38" s="58" t="s">
        <v>11789</v>
      </c>
      <c r="F38" s="58" t="e">
        <f>VLOOKUP(B38,#REF!,50,0)</f>
        <v>#REF!</v>
      </c>
      <c r="G38" s="58">
        <v>16</v>
      </c>
      <c r="H38" s="58">
        <v>16</v>
      </c>
      <c r="I38" s="58">
        <v>16</v>
      </c>
      <c r="J38" s="58">
        <v>16</v>
      </c>
      <c r="K38" s="58">
        <f t="shared" si="1"/>
        <v>64</v>
      </c>
      <c r="L38" s="58" t="s">
        <v>11812</v>
      </c>
      <c r="M38" s="58" t="s">
        <v>11790</v>
      </c>
      <c r="N38" s="58">
        <v>9</v>
      </c>
      <c r="O38" s="58">
        <v>18</v>
      </c>
      <c r="P38" s="58">
        <v>18</v>
      </c>
      <c r="Q38" s="58">
        <v>15</v>
      </c>
      <c r="R38" s="58">
        <v>14</v>
      </c>
      <c r="S38" s="58">
        <f t="shared" si="2"/>
        <v>65</v>
      </c>
      <c r="T38" s="58" t="s">
        <v>11812</v>
      </c>
      <c r="U38" s="58" t="s">
        <v>11791</v>
      </c>
      <c r="V38" s="58">
        <v>9</v>
      </c>
      <c r="W38" s="58">
        <v>17</v>
      </c>
      <c r="X38" s="58">
        <v>14</v>
      </c>
      <c r="Y38" s="58">
        <v>11</v>
      </c>
      <c r="Z38" s="58">
        <v>9</v>
      </c>
      <c r="AA38" s="58">
        <f t="shared" si="3"/>
        <v>51</v>
      </c>
      <c r="AB38" s="58" t="s">
        <v>11812</v>
      </c>
      <c r="AC38" s="59"/>
      <c r="AD38" s="62">
        <f t="shared" si="0"/>
        <v>60</v>
      </c>
    </row>
    <row r="39" spans="1:30" x14ac:dyDescent="0.3">
      <c r="A39" s="54">
        <v>38</v>
      </c>
      <c r="B39" s="54" t="s">
        <v>5243</v>
      </c>
      <c r="C39" s="54" t="s">
        <v>5244</v>
      </c>
      <c r="D39" s="54" t="s">
        <v>530</v>
      </c>
      <c r="E39" s="58" t="s">
        <v>11789</v>
      </c>
      <c r="F39" s="58" t="e">
        <f>VLOOKUP(B39,#REF!,50,0)</f>
        <v>#REF!</v>
      </c>
      <c r="G39" s="58">
        <v>15</v>
      </c>
      <c r="H39" s="58">
        <v>15</v>
      </c>
      <c r="I39" s="58">
        <v>15</v>
      </c>
      <c r="J39" s="58">
        <v>15</v>
      </c>
      <c r="K39" s="58">
        <f t="shared" si="1"/>
        <v>60</v>
      </c>
      <c r="L39" s="58" t="s">
        <v>11812</v>
      </c>
      <c r="M39" s="58" t="s">
        <v>11790</v>
      </c>
      <c r="N39" s="58">
        <v>3</v>
      </c>
      <c r="O39" s="58">
        <v>16</v>
      </c>
      <c r="P39" s="58">
        <v>15</v>
      </c>
      <c r="Q39" s="58">
        <v>14</v>
      </c>
      <c r="R39" s="58">
        <v>15</v>
      </c>
      <c r="S39" s="58">
        <f t="shared" si="2"/>
        <v>60</v>
      </c>
      <c r="T39" s="58" t="s">
        <v>11812</v>
      </c>
      <c r="U39" s="58" t="s">
        <v>11791</v>
      </c>
      <c r="V39" s="58">
        <v>3</v>
      </c>
      <c r="W39" s="58">
        <v>10</v>
      </c>
      <c r="X39" s="58">
        <v>12</v>
      </c>
      <c r="Y39" s="58">
        <v>11</v>
      </c>
      <c r="Z39" s="58">
        <v>9</v>
      </c>
      <c r="AA39" s="58">
        <f t="shared" si="3"/>
        <v>42</v>
      </c>
      <c r="AB39" s="58" t="s">
        <v>11812</v>
      </c>
      <c r="AC39" s="59"/>
      <c r="AD39" s="62">
        <f t="shared" si="0"/>
        <v>54</v>
      </c>
    </row>
    <row r="40" spans="1:30" x14ac:dyDescent="0.3">
      <c r="A40" s="54">
        <v>39</v>
      </c>
      <c r="B40" s="54" t="s">
        <v>5264</v>
      </c>
      <c r="C40" s="54" t="s">
        <v>5265</v>
      </c>
      <c r="D40" s="54" t="s">
        <v>530</v>
      </c>
      <c r="E40" s="58" t="s">
        <v>11789</v>
      </c>
      <c r="F40" s="58" t="e">
        <f>VLOOKUP(B40,#REF!,50,0)</f>
        <v>#REF!</v>
      </c>
      <c r="G40" s="58">
        <v>18</v>
      </c>
      <c r="H40" s="58">
        <v>17</v>
      </c>
      <c r="I40" s="58">
        <v>17</v>
      </c>
      <c r="J40" s="58">
        <v>17</v>
      </c>
      <c r="K40" s="58">
        <f t="shared" si="1"/>
        <v>69</v>
      </c>
      <c r="L40" s="58" t="s">
        <v>11812</v>
      </c>
      <c r="M40" s="58" t="s">
        <v>11790</v>
      </c>
      <c r="N40" s="58">
        <v>20</v>
      </c>
      <c r="O40" s="58">
        <v>16</v>
      </c>
      <c r="P40" s="58">
        <v>18</v>
      </c>
      <c r="Q40" s="58">
        <v>16</v>
      </c>
      <c r="R40" s="58">
        <v>18</v>
      </c>
      <c r="S40" s="58">
        <f t="shared" si="2"/>
        <v>68</v>
      </c>
      <c r="T40" s="58" t="s">
        <v>11812</v>
      </c>
      <c r="U40" s="58" t="s">
        <v>11791</v>
      </c>
      <c r="V40" s="58">
        <v>20</v>
      </c>
      <c r="W40" s="58">
        <v>17</v>
      </c>
      <c r="X40" s="58">
        <v>18</v>
      </c>
      <c r="Y40" s="58">
        <v>16</v>
      </c>
      <c r="Z40" s="58">
        <v>17</v>
      </c>
      <c r="AA40" s="58">
        <f t="shared" si="3"/>
        <v>68</v>
      </c>
      <c r="AB40" s="58" t="s">
        <v>11812</v>
      </c>
      <c r="AC40" s="59"/>
      <c r="AD40" s="62">
        <f t="shared" si="0"/>
        <v>68.333333333333329</v>
      </c>
    </row>
    <row r="41" spans="1:30" x14ac:dyDescent="0.3">
      <c r="A41" s="54">
        <v>40</v>
      </c>
      <c r="B41" s="55" t="s">
        <v>5356</v>
      </c>
      <c r="C41" s="55" t="s">
        <v>5357</v>
      </c>
      <c r="D41" s="55" t="s">
        <v>530</v>
      </c>
      <c r="E41" s="58" t="s">
        <v>11789</v>
      </c>
      <c r="F41" s="58">
        <v>0</v>
      </c>
      <c r="G41" s="58">
        <v>0</v>
      </c>
      <c r="H41" s="58">
        <v>0</v>
      </c>
      <c r="I41" s="58">
        <v>0</v>
      </c>
      <c r="J41" s="58">
        <v>0</v>
      </c>
      <c r="K41" s="58">
        <f t="shared" si="1"/>
        <v>0</v>
      </c>
      <c r="L41" s="58" t="s">
        <v>11732</v>
      </c>
      <c r="M41" s="58" t="s">
        <v>11790</v>
      </c>
      <c r="N41" s="58" t="s">
        <v>277</v>
      </c>
      <c r="O41" s="58">
        <v>0</v>
      </c>
      <c r="P41" s="58">
        <v>0</v>
      </c>
      <c r="Q41" s="58">
        <v>0</v>
      </c>
      <c r="R41" s="58">
        <v>0</v>
      </c>
      <c r="S41" s="58">
        <f t="shared" si="2"/>
        <v>0</v>
      </c>
      <c r="T41" s="58" t="s">
        <v>11732</v>
      </c>
      <c r="U41" s="58" t="s">
        <v>11791</v>
      </c>
      <c r="V41" s="58" t="s">
        <v>277</v>
      </c>
      <c r="W41" s="58">
        <v>0</v>
      </c>
      <c r="X41" s="58">
        <v>0</v>
      </c>
      <c r="Y41" s="58">
        <v>0</v>
      </c>
      <c r="Z41" s="58">
        <v>0</v>
      </c>
      <c r="AA41" s="58">
        <f t="shared" si="3"/>
        <v>0</v>
      </c>
      <c r="AB41" s="58" t="s">
        <v>11732</v>
      </c>
      <c r="AC41" s="59"/>
      <c r="AD41" s="62">
        <f t="shared" si="0"/>
        <v>0</v>
      </c>
    </row>
    <row r="42" spans="1:30" x14ac:dyDescent="0.3">
      <c r="A42" s="54">
        <v>41</v>
      </c>
      <c r="B42" s="55" t="s">
        <v>5530</v>
      </c>
      <c r="C42" s="55" t="s">
        <v>5531</v>
      </c>
      <c r="D42" s="55" t="s">
        <v>530</v>
      </c>
      <c r="E42" s="58" t="s">
        <v>11789</v>
      </c>
      <c r="F42" s="58">
        <v>0</v>
      </c>
      <c r="G42" s="58">
        <v>0</v>
      </c>
      <c r="H42" s="58">
        <v>0</v>
      </c>
      <c r="I42" s="58">
        <v>0</v>
      </c>
      <c r="J42" s="58">
        <v>0</v>
      </c>
      <c r="K42" s="58">
        <f t="shared" si="1"/>
        <v>0</v>
      </c>
      <c r="L42" s="58" t="s">
        <v>11732</v>
      </c>
      <c r="M42" s="58" t="s">
        <v>11790</v>
      </c>
      <c r="N42" s="58" t="s">
        <v>277</v>
      </c>
      <c r="O42" s="58">
        <v>0</v>
      </c>
      <c r="P42" s="58">
        <v>0</v>
      </c>
      <c r="Q42" s="58">
        <v>0</v>
      </c>
      <c r="R42" s="58">
        <v>0</v>
      </c>
      <c r="S42" s="58">
        <f t="shared" si="2"/>
        <v>0</v>
      </c>
      <c r="T42" s="58" t="s">
        <v>11732</v>
      </c>
      <c r="U42" s="58" t="s">
        <v>11791</v>
      </c>
      <c r="V42" s="58" t="s">
        <v>277</v>
      </c>
      <c r="W42" s="58">
        <v>0</v>
      </c>
      <c r="X42" s="58">
        <v>0</v>
      </c>
      <c r="Y42" s="58">
        <v>0</v>
      </c>
      <c r="Z42" s="58">
        <v>0</v>
      </c>
      <c r="AA42" s="58">
        <f t="shared" si="3"/>
        <v>0</v>
      </c>
      <c r="AB42" s="58" t="s">
        <v>11732</v>
      </c>
      <c r="AC42" s="59"/>
      <c r="AD42" s="62">
        <f t="shared" si="0"/>
        <v>0</v>
      </c>
    </row>
    <row r="43" spans="1:30" x14ac:dyDescent="0.3">
      <c r="A43" s="54">
        <v>42</v>
      </c>
      <c r="B43" s="54" t="s">
        <v>5671</v>
      </c>
      <c r="C43" s="54" t="s">
        <v>5672</v>
      </c>
      <c r="D43" s="54" t="s">
        <v>530</v>
      </c>
      <c r="E43" s="58" t="s">
        <v>11789</v>
      </c>
      <c r="F43" s="58" t="e">
        <f>VLOOKUP(B43,#REF!,50,0)</f>
        <v>#REF!</v>
      </c>
      <c r="G43" s="58">
        <v>15</v>
      </c>
      <c r="H43" s="58">
        <v>14</v>
      </c>
      <c r="I43" s="58">
        <v>15</v>
      </c>
      <c r="J43" s="58">
        <v>14</v>
      </c>
      <c r="K43" s="58">
        <f t="shared" si="1"/>
        <v>58</v>
      </c>
      <c r="L43" s="58" t="s">
        <v>11812</v>
      </c>
      <c r="M43" s="58" t="s">
        <v>11790</v>
      </c>
      <c r="N43" s="58">
        <v>0</v>
      </c>
      <c r="O43" s="58">
        <v>14</v>
      </c>
      <c r="P43" s="58">
        <v>16</v>
      </c>
      <c r="Q43" s="58">
        <v>16</v>
      </c>
      <c r="R43" s="58">
        <v>14</v>
      </c>
      <c r="S43" s="58">
        <f t="shared" si="2"/>
        <v>60</v>
      </c>
      <c r="T43" s="58" t="s">
        <v>11812</v>
      </c>
      <c r="U43" s="58" t="s">
        <v>11791</v>
      </c>
      <c r="V43" s="58">
        <v>0</v>
      </c>
      <c r="W43" s="58">
        <v>16</v>
      </c>
      <c r="X43" s="58">
        <v>13</v>
      </c>
      <c r="Y43" s="58">
        <v>12</v>
      </c>
      <c r="Z43" s="58">
        <v>16</v>
      </c>
      <c r="AA43" s="58">
        <f t="shared" si="3"/>
        <v>57</v>
      </c>
      <c r="AB43" s="58" t="s">
        <v>11812</v>
      </c>
      <c r="AC43" s="59"/>
      <c r="AD43" s="62">
        <f t="shared" si="0"/>
        <v>58.333333333333336</v>
      </c>
    </row>
    <row r="44" spans="1:30" x14ac:dyDescent="0.3">
      <c r="A44" s="54">
        <v>43</v>
      </c>
      <c r="B44" s="54" t="s">
        <v>5761</v>
      </c>
      <c r="C44" s="54" t="s">
        <v>5762</v>
      </c>
      <c r="D44" s="54" t="s">
        <v>530</v>
      </c>
      <c r="E44" s="58" t="s">
        <v>11789</v>
      </c>
      <c r="F44" s="58" t="e">
        <f>VLOOKUP(B44,#REF!,50,0)</f>
        <v>#REF!</v>
      </c>
      <c r="G44" s="58">
        <v>15</v>
      </c>
      <c r="H44" s="58">
        <v>15</v>
      </c>
      <c r="I44" s="58">
        <v>16</v>
      </c>
      <c r="J44" s="58">
        <v>15</v>
      </c>
      <c r="K44" s="58">
        <f t="shared" si="1"/>
        <v>61</v>
      </c>
      <c r="L44" s="58" t="s">
        <v>11812</v>
      </c>
      <c r="M44" s="58" t="s">
        <v>11790</v>
      </c>
      <c r="N44" s="58">
        <v>3</v>
      </c>
      <c r="O44" s="58">
        <v>13</v>
      </c>
      <c r="P44" s="58">
        <v>14</v>
      </c>
      <c r="Q44" s="58">
        <v>15</v>
      </c>
      <c r="R44" s="58">
        <v>15</v>
      </c>
      <c r="S44" s="58">
        <f t="shared" si="2"/>
        <v>57</v>
      </c>
      <c r="T44" s="58" t="s">
        <v>11812</v>
      </c>
      <c r="U44" s="58" t="s">
        <v>11791</v>
      </c>
      <c r="V44" s="58">
        <v>3</v>
      </c>
      <c r="W44" s="58">
        <v>12</v>
      </c>
      <c r="X44" s="58">
        <v>12</v>
      </c>
      <c r="Y44" s="58">
        <v>11</v>
      </c>
      <c r="Z44" s="58">
        <v>9</v>
      </c>
      <c r="AA44" s="58">
        <f t="shared" si="3"/>
        <v>44</v>
      </c>
      <c r="AB44" s="58" t="s">
        <v>11812</v>
      </c>
      <c r="AC44" s="59"/>
      <c r="AD44" s="62">
        <f t="shared" si="0"/>
        <v>54</v>
      </c>
    </row>
    <row r="45" spans="1:30" x14ac:dyDescent="0.3">
      <c r="A45" s="54">
        <v>44</v>
      </c>
      <c r="B45" s="54" t="s">
        <v>5821</v>
      </c>
      <c r="C45" s="54" t="s">
        <v>5822</v>
      </c>
      <c r="D45" s="54" t="s">
        <v>530</v>
      </c>
      <c r="E45" s="58" t="s">
        <v>11789</v>
      </c>
      <c r="F45" s="58" t="e">
        <f>VLOOKUP(B45,#REF!,50,0)</f>
        <v>#REF!</v>
      </c>
      <c r="G45" s="58">
        <v>15</v>
      </c>
      <c r="H45" s="58">
        <v>15</v>
      </c>
      <c r="I45" s="58">
        <v>15</v>
      </c>
      <c r="J45" s="58">
        <v>15</v>
      </c>
      <c r="K45" s="58">
        <f t="shared" si="1"/>
        <v>60</v>
      </c>
      <c r="L45" s="58" t="s">
        <v>11812</v>
      </c>
      <c r="M45" s="58" t="s">
        <v>11790</v>
      </c>
      <c r="N45" s="58">
        <v>5</v>
      </c>
      <c r="O45" s="58">
        <v>14</v>
      </c>
      <c r="P45" s="58">
        <v>14</v>
      </c>
      <c r="Q45" s="58">
        <v>15</v>
      </c>
      <c r="R45" s="58">
        <v>15</v>
      </c>
      <c r="S45" s="58">
        <f t="shared" si="2"/>
        <v>58</v>
      </c>
      <c r="T45" s="58" t="s">
        <v>11812</v>
      </c>
      <c r="U45" s="58" t="s">
        <v>11791</v>
      </c>
      <c r="V45" s="58">
        <v>5</v>
      </c>
      <c r="W45" s="58">
        <v>6</v>
      </c>
      <c r="X45" s="58">
        <v>8</v>
      </c>
      <c r="Y45" s="58">
        <v>10</v>
      </c>
      <c r="Z45" s="58">
        <v>8</v>
      </c>
      <c r="AA45" s="58">
        <f t="shared" si="3"/>
        <v>32</v>
      </c>
      <c r="AB45" s="58" t="s">
        <v>11812</v>
      </c>
      <c r="AC45" s="59"/>
      <c r="AD45" s="62">
        <f t="shared" si="0"/>
        <v>50</v>
      </c>
    </row>
    <row r="46" spans="1:30" x14ac:dyDescent="0.3">
      <c r="A46" s="54">
        <v>45</v>
      </c>
      <c r="B46" s="54" t="s">
        <v>6082</v>
      </c>
      <c r="C46" s="54" t="s">
        <v>6083</v>
      </c>
      <c r="D46" s="54" t="s">
        <v>530</v>
      </c>
      <c r="E46" s="58" t="s">
        <v>11789</v>
      </c>
      <c r="F46" s="58" t="e">
        <f>VLOOKUP(B46,#REF!,50,0)</f>
        <v>#REF!</v>
      </c>
      <c r="G46" s="58">
        <v>13</v>
      </c>
      <c r="H46" s="58">
        <v>12</v>
      </c>
      <c r="I46" s="58">
        <v>14</v>
      </c>
      <c r="J46" s="58">
        <v>12</v>
      </c>
      <c r="K46" s="58">
        <f t="shared" si="1"/>
        <v>51</v>
      </c>
      <c r="L46" s="58" t="s">
        <v>11812</v>
      </c>
      <c r="M46" s="58" t="s">
        <v>11790</v>
      </c>
      <c r="N46" s="58">
        <v>0</v>
      </c>
      <c r="O46" s="58">
        <v>13</v>
      </c>
      <c r="P46" s="58">
        <v>14</v>
      </c>
      <c r="Q46" s="58">
        <v>14</v>
      </c>
      <c r="R46" s="58">
        <v>14</v>
      </c>
      <c r="S46" s="58">
        <f t="shared" si="2"/>
        <v>55</v>
      </c>
      <c r="T46" s="58" t="s">
        <v>11812</v>
      </c>
      <c r="U46" s="58" t="s">
        <v>11791</v>
      </c>
      <c r="V46" s="58">
        <v>0</v>
      </c>
      <c r="W46" s="58">
        <v>4</v>
      </c>
      <c r="X46" s="58">
        <v>3</v>
      </c>
      <c r="Y46" s="58">
        <v>2</v>
      </c>
      <c r="Z46" s="58">
        <v>2</v>
      </c>
      <c r="AA46" s="58">
        <f t="shared" si="3"/>
        <v>11</v>
      </c>
      <c r="AB46" s="58" t="s">
        <v>11812</v>
      </c>
      <c r="AC46" s="59"/>
      <c r="AD46" s="62">
        <f t="shared" si="0"/>
        <v>39</v>
      </c>
    </row>
    <row r="47" spans="1:30" x14ac:dyDescent="0.3">
      <c r="A47" s="54">
        <v>46</v>
      </c>
      <c r="B47" s="54" t="s">
        <v>6359</v>
      </c>
      <c r="C47" s="54" t="s">
        <v>6360</v>
      </c>
      <c r="D47" s="54" t="s">
        <v>530</v>
      </c>
      <c r="E47" s="58" t="s">
        <v>11789</v>
      </c>
      <c r="F47" s="58" t="e">
        <f>VLOOKUP(B47,#REF!,50,0)</f>
        <v>#REF!</v>
      </c>
      <c r="G47" s="58">
        <v>16</v>
      </c>
      <c r="H47" s="58">
        <v>15</v>
      </c>
      <c r="I47" s="58">
        <v>17</v>
      </c>
      <c r="J47" s="58">
        <v>16</v>
      </c>
      <c r="K47" s="58">
        <f t="shared" si="1"/>
        <v>64</v>
      </c>
      <c r="L47" s="58" t="s">
        <v>11812</v>
      </c>
      <c r="M47" s="58" t="s">
        <v>11790</v>
      </c>
      <c r="N47" s="58">
        <v>18</v>
      </c>
      <c r="O47" s="58">
        <v>14</v>
      </c>
      <c r="P47" s="58">
        <v>15</v>
      </c>
      <c r="Q47" s="58">
        <v>15</v>
      </c>
      <c r="R47" s="58">
        <v>15</v>
      </c>
      <c r="S47" s="58">
        <f t="shared" si="2"/>
        <v>59</v>
      </c>
      <c r="T47" s="58" t="s">
        <v>11812</v>
      </c>
      <c r="U47" s="58" t="s">
        <v>11791</v>
      </c>
      <c r="V47" s="58">
        <v>18</v>
      </c>
      <c r="W47" s="58">
        <v>15</v>
      </c>
      <c r="X47" s="58">
        <v>16</v>
      </c>
      <c r="Y47" s="58">
        <v>10</v>
      </c>
      <c r="Z47" s="58">
        <v>11</v>
      </c>
      <c r="AA47" s="58">
        <f t="shared" si="3"/>
        <v>52</v>
      </c>
      <c r="AB47" s="58" t="s">
        <v>11812</v>
      </c>
      <c r="AC47" s="59"/>
      <c r="AD47" s="62">
        <f t="shared" si="0"/>
        <v>58.333333333333336</v>
      </c>
    </row>
    <row r="48" spans="1:30" x14ac:dyDescent="0.3">
      <c r="A48" s="54">
        <v>47</v>
      </c>
      <c r="B48" s="54" t="s">
        <v>6409</v>
      </c>
      <c r="C48" s="54" t="s">
        <v>6410</v>
      </c>
      <c r="D48" s="54" t="s">
        <v>530</v>
      </c>
      <c r="E48" s="58" t="s">
        <v>11789</v>
      </c>
      <c r="F48" s="58" t="e">
        <f>VLOOKUP(B48,#REF!,50,0)</f>
        <v>#REF!</v>
      </c>
      <c r="G48" s="58">
        <v>15</v>
      </c>
      <c r="H48" s="58">
        <v>15</v>
      </c>
      <c r="I48" s="58">
        <v>16</v>
      </c>
      <c r="J48" s="58">
        <v>16</v>
      </c>
      <c r="K48" s="58">
        <f t="shared" si="1"/>
        <v>62</v>
      </c>
      <c r="L48" s="58" t="s">
        <v>11812</v>
      </c>
      <c r="M48" s="58" t="s">
        <v>11790</v>
      </c>
      <c r="N48" s="58">
        <v>14</v>
      </c>
      <c r="O48" s="58">
        <v>16</v>
      </c>
      <c r="P48" s="58">
        <v>16</v>
      </c>
      <c r="Q48" s="58">
        <v>17</v>
      </c>
      <c r="R48" s="58">
        <v>14</v>
      </c>
      <c r="S48" s="58">
        <f t="shared" si="2"/>
        <v>63</v>
      </c>
      <c r="T48" s="58" t="s">
        <v>11812</v>
      </c>
      <c r="U48" s="58" t="s">
        <v>11791</v>
      </c>
      <c r="V48" s="58">
        <v>14</v>
      </c>
      <c r="W48" s="58">
        <v>12</v>
      </c>
      <c r="X48" s="58">
        <v>14</v>
      </c>
      <c r="Y48" s="58">
        <v>15</v>
      </c>
      <c r="Z48" s="58">
        <v>16</v>
      </c>
      <c r="AA48" s="58">
        <f t="shared" si="3"/>
        <v>57</v>
      </c>
      <c r="AB48" s="58" t="s">
        <v>11812</v>
      </c>
      <c r="AC48" s="59"/>
      <c r="AD48" s="62">
        <f t="shared" si="0"/>
        <v>60.666666666666664</v>
      </c>
    </row>
    <row r="49" spans="1:30" x14ac:dyDescent="0.3">
      <c r="A49" s="54">
        <v>48</v>
      </c>
      <c r="B49" s="54" t="s">
        <v>6468</v>
      </c>
      <c r="C49" s="54" t="s">
        <v>6469</v>
      </c>
      <c r="D49" s="54" t="s">
        <v>530</v>
      </c>
      <c r="E49" s="58" t="s">
        <v>11789</v>
      </c>
      <c r="F49" s="58" t="e">
        <f>VLOOKUP(B49,#REF!,50,0)</f>
        <v>#REF!</v>
      </c>
      <c r="G49" s="58">
        <v>12</v>
      </c>
      <c r="H49" s="58">
        <v>10</v>
      </c>
      <c r="I49" s="58">
        <v>10</v>
      </c>
      <c r="J49" s="58">
        <v>10</v>
      </c>
      <c r="K49" s="58">
        <f t="shared" si="1"/>
        <v>42</v>
      </c>
      <c r="L49" s="58" t="s">
        <v>11812</v>
      </c>
      <c r="M49" s="58" t="s">
        <v>11790</v>
      </c>
      <c r="N49" s="58">
        <v>16</v>
      </c>
      <c r="O49" s="58">
        <v>14</v>
      </c>
      <c r="P49" s="58">
        <v>15</v>
      </c>
      <c r="Q49" s="58">
        <v>15</v>
      </c>
      <c r="R49" s="58">
        <v>14</v>
      </c>
      <c r="S49" s="58">
        <f t="shared" si="2"/>
        <v>58</v>
      </c>
      <c r="T49" s="58" t="s">
        <v>11812</v>
      </c>
      <c r="U49" s="58" t="s">
        <v>11791</v>
      </c>
      <c r="V49" s="58">
        <v>16</v>
      </c>
      <c r="W49" s="58">
        <v>5</v>
      </c>
      <c r="X49" s="58">
        <v>2</v>
      </c>
      <c r="Y49" s="58">
        <v>4</v>
      </c>
      <c r="Z49" s="58">
        <v>2</v>
      </c>
      <c r="AA49" s="58">
        <f t="shared" si="3"/>
        <v>13</v>
      </c>
      <c r="AB49" s="58" t="s">
        <v>11812</v>
      </c>
      <c r="AC49" s="59"/>
      <c r="AD49" s="62">
        <f t="shared" si="0"/>
        <v>37.666666666666664</v>
      </c>
    </row>
    <row r="50" spans="1:30" x14ac:dyDescent="0.3">
      <c r="A50" s="54">
        <v>49</v>
      </c>
      <c r="B50" s="54" t="s">
        <v>6513</v>
      </c>
      <c r="C50" s="54" t="s">
        <v>6514</v>
      </c>
      <c r="D50" s="54" t="s">
        <v>530</v>
      </c>
      <c r="E50" s="58" t="s">
        <v>11789</v>
      </c>
      <c r="F50" s="58" t="e">
        <f>VLOOKUP(B50,#REF!,50,0)</f>
        <v>#REF!</v>
      </c>
      <c r="G50" s="58">
        <v>16</v>
      </c>
      <c r="H50" s="58">
        <v>15</v>
      </c>
      <c r="I50" s="58">
        <v>16</v>
      </c>
      <c r="J50" s="58">
        <v>15</v>
      </c>
      <c r="K50" s="58">
        <f t="shared" si="1"/>
        <v>62</v>
      </c>
      <c r="L50" s="58" t="s">
        <v>11812</v>
      </c>
      <c r="M50" s="58" t="s">
        <v>11790</v>
      </c>
      <c r="N50" s="58">
        <v>14</v>
      </c>
      <c r="O50" s="58">
        <v>17</v>
      </c>
      <c r="P50" s="58">
        <v>15</v>
      </c>
      <c r="Q50" s="58">
        <v>16</v>
      </c>
      <c r="R50" s="58">
        <v>18</v>
      </c>
      <c r="S50" s="58">
        <f t="shared" si="2"/>
        <v>66</v>
      </c>
      <c r="T50" s="58" t="s">
        <v>11812</v>
      </c>
      <c r="U50" s="58" t="s">
        <v>11791</v>
      </c>
      <c r="V50" s="58">
        <v>14</v>
      </c>
      <c r="W50" s="58">
        <v>16</v>
      </c>
      <c r="X50" s="58">
        <v>12</v>
      </c>
      <c r="Y50" s="58">
        <v>12</v>
      </c>
      <c r="Z50" s="58">
        <v>10</v>
      </c>
      <c r="AA50" s="58">
        <f t="shared" si="3"/>
        <v>50</v>
      </c>
      <c r="AB50" s="58" t="s">
        <v>11812</v>
      </c>
      <c r="AC50" s="59"/>
      <c r="AD50" s="62">
        <f t="shared" si="0"/>
        <v>59.333333333333336</v>
      </c>
    </row>
    <row r="51" spans="1:30" x14ac:dyDescent="0.3">
      <c r="A51" s="54">
        <v>50</v>
      </c>
      <c r="B51" s="54" t="s">
        <v>6765</v>
      </c>
      <c r="C51" s="54" t="s">
        <v>6766</v>
      </c>
      <c r="D51" s="54" t="s">
        <v>530</v>
      </c>
      <c r="E51" s="58" t="s">
        <v>11789</v>
      </c>
      <c r="F51" s="58" t="e">
        <f>VLOOKUP(B51,#REF!,50,0)</f>
        <v>#REF!</v>
      </c>
      <c r="G51" s="58">
        <v>17</v>
      </c>
      <c r="H51" s="58">
        <v>16</v>
      </c>
      <c r="I51" s="58">
        <v>17</v>
      </c>
      <c r="J51" s="58">
        <v>16</v>
      </c>
      <c r="K51" s="58">
        <f t="shared" si="1"/>
        <v>66</v>
      </c>
      <c r="L51" s="58" t="s">
        <v>11812</v>
      </c>
      <c r="M51" s="58" t="s">
        <v>11790</v>
      </c>
      <c r="N51" s="58">
        <v>15</v>
      </c>
      <c r="O51" s="58">
        <v>17</v>
      </c>
      <c r="P51" s="58">
        <v>15</v>
      </c>
      <c r="Q51" s="58">
        <v>14</v>
      </c>
      <c r="R51" s="58">
        <v>17</v>
      </c>
      <c r="S51" s="58">
        <f t="shared" si="2"/>
        <v>63</v>
      </c>
      <c r="T51" s="58" t="s">
        <v>11812</v>
      </c>
      <c r="U51" s="58" t="s">
        <v>11791</v>
      </c>
      <c r="V51" s="58">
        <v>15</v>
      </c>
      <c r="W51" s="58">
        <v>9</v>
      </c>
      <c r="X51" s="58">
        <v>12</v>
      </c>
      <c r="Y51" s="58">
        <v>12</v>
      </c>
      <c r="Z51" s="58">
        <v>16</v>
      </c>
      <c r="AA51" s="58">
        <f t="shared" si="3"/>
        <v>49</v>
      </c>
      <c r="AB51" s="58" t="s">
        <v>11812</v>
      </c>
      <c r="AC51" s="59"/>
      <c r="AD51" s="62">
        <f t="shared" si="0"/>
        <v>59.333333333333336</v>
      </c>
    </row>
    <row r="52" spans="1:30" x14ac:dyDescent="0.3">
      <c r="A52" s="54">
        <v>51</v>
      </c>
      <c r="B52" s="54" t="s">
        <v>6993</v>
      </c>
      <c r="C52" s="54" t="s">
        <v>6994</v>
      </c>
      <c r="D52" s="54" t="s">
        <v>530</v>
      </c>
      <c r="E52" s="58" t="s">
        <v>11789</v>
      </c>
      <c r="F52" s="58" t="e">
        <f>VLOOKUP(B52,#REF!,50,0)</f>
        <v>#REF!</v>
      </c>
      <c r="G52" s="58">
        <v>15</v>
      </c>
      <c r="H52" s="58">
        <v>14</v>
      </c>
      <c r="I52" s="58">
        <v>15</v>
      </c>
      <c r="J52" s="58">
        <v>14</v>
      </c>
      <c r="K52" s="58">
        <f t="shared" si="1"/>
        <v>58</v>
      </c>
      <c r="L52" s="58" t="s">
        <v>11812</v>
      </c>
      <c r="M52" s="58" t="s">
        <v>11790</v>
      </c>
      <c r="N52" s="58">
        <v>0</v>
      </c>
      <c r="O52" s="58">
        <v>14</v>
      </c>
      <c r="P52" s="58">
        <v>15</v>
      </c>
      <c r="Q52" s="58">
        <v>14</v>
      </c>
      <c r="R52" s="58">
        <v>15</v>
      </c>
      <c r="S52" s="58">
        <f t="shared" si="2"/>
        <v>58</v>
      </c>
      <c r="T52" s="58" t="s">
        <v>11812</v>
      </c>
      <c r="U52" s="58" t="s">
        <v>11791</v>
      </c>
      <c r="V52" s="58">
        <v>0</v>
      </c>
      <c r="W52" s="58">
        <v>8</v>
      </c>
      <c r="X52" s="58">
        <v>9</v>
      </c>
      <c r="Y52" s="58">
        <v>9</v>
      </c>
      <c r="Z52" s="58">
        <v>10</v>
      </c>
      <c r="AA52" s="58">
        <f t="shared" si="3"/>
        <v>36</v>
      </c>
      <c r="AB52" s="58" t="s">
        <v>11812</v>
      </c>
      <c r="AC52" s="59"/>
      <c r="AD52" s="62">
        <f t="shared" si="0"/>
        <v>50.666666666666664</v>
      </c>
    </row>
    <row r="53" spans="1:30" x14ac:dyDescent="0.3">
      <c r="A53" s="54">
        <v>52</v>
      </c>
      <c r="B53" s="54" t="s">
        <v>7044</v>
      </c>
      <c r="C53" s="54" t="s">
        <v>7045</v>
      </c>
      <c r="D53" s="54" t="s">
        <v>530</v>
      </c>
      <c r="E53" s="58" t="s">
        <v>11789</v>
      </c>
      <c r="F53" s="58" t="e">
        <f>VLOOKUP(B53,#REF!,50,0)</f>
        <v>#REF!</v>
      </c>
      <c r="G53" s="58">
        <v>15</v>
      </c>
      <c r="H53" s="58">
        <v>15</v>
      </c>
      <c r="I53" s="58">
        <v>16</v>
      </c>
      <c r="J53" s="58">
        <v>16</v>
      </c>
      <c r="K53" s="58">
        <f t="shared" si="1"/>
        <v>62</v>
      </c>
      <c r="L53" s="58" t="s">
        <v>11812</v>
      </c>
      <c r="M53" s="58" t="s">
        <v>11790</v>
      </c>
      <c r="N53" s="58">
        <v>16</v>
      </c>
      <c r="O53" s="58">
        <v>17</v>
      </c>
      <c r="P53" s="58">
        <v>15</v>
      </c>
      <c r="Q53" s="58">
        <v>17</v>
      </c>
      <c r="R53" s="58">
        <v>15</v>
      </c>
      <c r="S53" s="58">
        <f t="shared" si="2"/>
        <v>64</v>
      </c>
      <c r="T53" s="58" t="s">
        <v>11812</v>
      </c>
      <c r="U53" s="58" t="s">
        <v>11791</v>
      </c>
      <c r="V53" s="58">
        <v>16</v>
      </c>
      <c r="W53" s="58">
        <v>13</v>
      </c>
      <c r="X53" s="58">
        <v>13</v>
      </c>
      <c r="Y53" s="58">
        <v>15</v>
      </c>
      <c r="Z53" s="58">
        <v>17</v>
      </c>
      <c r="AA53" s="58">
        <f t="shared" si="3"/>
        <v>58</v>
      </c>
      <c r="AB53" s="58" t="s">
        <v>11812</v>
      </c>
      <c r="AC53" s="59"/>
      <c r="AD53" s="62">
        <f t="shared" si="0"/>
        <v>61.333333333333336</v>
      </c>
    </row>
    <row r="54" spans="1:30" x14ac:dyDescent="0.3">
      <c r="A54" s="54">
        <v>53</v>
      </c>
      <c r="B54" s="54" t="s">
        <v>7079</v>
      </c>
      <c r="C54" s="54" t="s">
        <v>7080</v>
      </c>
      <c r="D54" s="54" t="s">
        <v>530</v>
      </c>
      <c r="E54" s="58" t="s">
        <v>11789</v>
      </c>
      <c r="F54" s="58" t="e">
        <f>VLOOKUP(B54,#REF!,50,0)</f>
        <v>#REF!</v>
      </c>
      <c r="G54" s="58">
        <v>16</v>
      </c>
      <c r="H54" s="58">
        <v>15</v>
      </c>
      <c r="I54" s="58">
        <v>16</v>
      </c>
      <c r="J54" s="58">
        <v>16</v>
      </c>
      <c r="K54" s="58">
        <f t="shared" si="1"/>
        <v>63</v>
      </c>
      <c r="L54" s="58" t="s">
        <v>11812</v>
      </c>
      <c r="M54" s="58" t="s">
        <v>11790</v>
      </c>
      <c r="N54" s="58">
        <v>10</v>
      </c>
      <c r="O54" s="58">
        <v>17</v>
      </c>
      <c r="P54" s="58">
        <v>14</v>
      </c>
      <c r="Q54" s="58">
        <v>16</v>
      </c>
      <c r="R54" s="58">
        <v>16</v>
      </c>
      <c r="S54" s="58">
        <f t="shared" si="2"/>
        <v>63</v>
      </c>
      <c r="T54" s="58" t="s">
        <v>11812</v>
      </c>
      <c r="U54" s="58" t="s">
        <v>11791</v>
      </c>
      <c r="V54" s="58">
        <v>10</v>
      </c>
      <c r="W54" s="58">
        <v>16</v>
      </c>
      <c r="X54" s="58">
        <v>17</v>
      </c>
      <c r="Y54" s="58">
        <v>16</v>
      </c>
      <c r="Z54" s="58">
        <v>17</v>
      </c>
      <c r="AA54" s="58">
        <f t="shared" si="3"/>
        <v>66</v>
      </c>
      <c r="AB54" s="58" t="s">
        <v>11812</v>
      </c>
      <c r="AC54" s="59"/>
      <c r="AD54" s="62">
        <f t="shared" si="0"/>
        <v>64</v>
      </c>
    </row>
    <row r="55" spans="1:30" x14ac:dyDescent="0.3">
      <c r="A55" s="54">
        <v>54</v>
      </c>
      <c r="B55" s="54" t="s">
        <v>7157</v>
      </c>
      <c r="C55" s="54" t="s">
        <v>7158</v>
      </c>
      <c r="D55" s="54" t="s">
        <v>530</v>
      </c>
      <c r="E55" s="58" t="s">
        <v>11789</v>
      </c>
      <c r="F55" s="58" t="e">
        <f>VLOOKUP(B55,#REF!,50,0)</f>
        <v>#REF!</v>
      </c>
      <c r="G55" s="58">
        <v>15</v>
      </c>
      <c r="H55" s="58">
        <v>15</v>
      </c>
      <c r="I55" s="58">
        <v>15</v>
      </c>
      <c r="J55" s="58">
        <v>15</v>
      </c>
      <c r="K55" s="58">
        <f t="shared" si="1"/>
        <v>60</v>
      </c>
      <c r="L55" s="58" t="s">
        <v>11812</v>
      </c>
      <c r="M55" s="58" t="s">
        <v>11790</v>
      </c>
      <c r="N55" s="58">
        <v>6</v>
      </c>
      <c r="O55" s="58">
        <v>16</v>
      </c>
      <c r="P55" s="58">
        <v>14</v>
      </c>
      <c r="Q55" s="58">
        <v>15</v>
      </c>
      <c r="R55" s="58">
        <v>15</v>
      </c>
      <c r="S55" s="58">
        <f t="shared" si="2"/>
        <v>60</v>
      </c>
      <c r="T55" s="58" t="s">
        <v>11812</v>
      </c>
      <c r="U55" s="58" t="s">
        <v>11791</v>
      </c>
      <c r="V55" s="58">
        <v>6</v>
      </c>
      <c r="W55" s="58">
        <v>17</v>
      </c>
      <c r="X55" s="58">
        <v>16</v>
      </c>
      <c r="Y55" s="58">
        <v>16</v>
      </c>
      <c r="Z55" s="58">
        <v>16</v>
      </c>
      <c r="AA55" s="58">
        <f t="shared" si="3"/>
        <v>65</v>
      </c>
      <c r="AB55" s="58" t="s">
        <v>11812</v>
      </c>
      <c r="AC55" s="59"/>
      <c r="AD55" s="62">
        <f t="shared" si="0"/>
        <v>61.666666666666664</v>
      </c>
    </row>
    <row r="56" spans="1:30" x14ac:dyDescent="0.3">
      <c r="A56" s="54">
        <v>55</v>
      </c>
      <c r="B56" s="54" t="s">
        <v>7217</v>
      </c>
      <c r="C56" s="54" t="s">
        <v>7218</v>
      </c>
      <c r="D56" s="54" t="s">
        <v>530</v>
      </c>
      <c r="E56" s="58" t="s">
        <v>11789</v>
      </c>
      <c r="F56" s="58" t="e">
        <f>VLOOKUP(B56,#REF!,50,0)</f>
        <v>#REF!</v>
      </c>
      <c r="G56" s="58">
        <v>16</v>
      </c>
      <c r="H56" s="58">
        <v>15</v>
      </c>
      <c r="I56" s="58">
        <v>16</v>
      </c>
      <c r="J56" s="58">
        <v>16</v>
      </c>
      <c r="K56" s="58">
        <f t="shared" si="1"/>
        <v>63</v>
      </c>
      <c r="L56" s="58" t="s">
        <v>11812</v>
      </c>
      <c r="M56" s="58" t="s">
        <v>11790</v>
      </c>
      <c r="N56" s="58">
        <v>20</v>
      </c>
      <c r="O56" s="58">
        <v>16</v>
      </c>
      <c r="P56" s="58">
        <v>14</v>
      </c>
      <c r="Q56" s="58">
        <v>16</v>
      </c>
      <c r="R56" s="58">
        <v>15</v>
      </c>
      <c r="S56" s="58">
        <f t="shared" si="2"/>
        <v>61</v>
      </c>
      <c r="T56" s="58" t="s">
        <v>11812</v>
      </c>
      <c r="U56" s="58" t="s">
        <v>11791</v>
      </c>
      <c r="V56" s="58">
        <v>20</v>
      </c>
      <c r="W56" s="58">
        <v>17</v>
      </c>
      <c r="X56" s="58">
        <v>17</v>
      </c>
      <c r="Y56" s="58">
        <v>18</v>
      </c>
      <c r="Z56" s="58">
        <v>16</v>
      </c>
      <c r="AA56" s="58">
        <f t="shared" si="3"/>
        <v>68</v>
      </c>
      <c r="AB56" s="58" t="s">
        <v>11812</v>
      </c>
      <c r="AC56" s="59"/>
      <c r="AD56" s="62">
        <f t="shared" si="0"/>
        <v>64</v>
      </c>
    </row>
    <row r="57" spans="1:30" x14ac:dyDescent="0.3">
      <c r="A57" s="54">
        <v>56</v>
      </c>
      <c r="B57" s="54" t="s">
        <v>7415</v>
      </c>
      <c r="C57" s="54" t="s">
        <v>7416</v>
      </c>
      <c r="D57" s="54" t="s">
        <v>530</v>
      </c>
      <c r="E57" s="58" t="s">
        <v>11789</v>
      </c>
      <c r="F57" s="58" t="e">
        <f>VLOOKUP(B57,#REF!,50,0)</f>
        <v>#REF!</v>
      </c>
      <c r="G57" s="58">
        <v>15</v>
      </c>
      <c r="H57" s="58">
        <v>14</v>
      </c>
      <c r="I57" s="58">
        <v>15</v>
      </c>
      <c r="J57" s="58">
        <v>15</v>
      </c>
      <c r="K57" s="58">
        <f t="shared" si="1"/>
        <v>59</v>
      </c>
      <c r="L57" s="58" t="s">
        <v>11812</v>
      </c>
      <c r="M57" s="58" t="s">
        <v>11790</v>
      </c>
      <c r="N57" s="58">
        <v>7</v>
      </c>
      <c r="O57" s="58">
        <v>14</v>
      </c>
      <c r="P57" s="58">
        <v>15</v>
      </c>
      <c r="Q57" s="58">
        <v>15</v>
      </c>
      <c r="R57" s="58">
        <v>15</v>
      </c>
      <c r="S57" s="58">
        <f t="shared" si="2"/>
        <v>59</v>
      </c>
      <c r="T57" s="58" t="s">
        <v>11812</v>
      </c>
      <c r="U57" s="58" t="s">
        <v>11791</v>
      </c>
      <c r="V57" s="58">
        <v>7</v>
      </c>
      <c r="W57" s="58">
        <v>18</v>
      </c>
      <c r="X57" s="58">
        <v>19</v>
      </c>
      <c r="Y57" s="58">
        <v>18</v>
      </c>
      <c r="Z57" s="58">
        <v>17</v>
      </c>
      <c r="AA57" s="58">
        <f t="shared" si="3"/>
        <v>72</v>
      </c>
      <c r="AB57" s="58" t="s">
        <v>11812</v>
      </c>
      <c r="AC57" s="59"/>
      <c r="AD57" s="62">
        <f t="shared" si="0"/>
        <v>63.333333333333336</v>
      </c>
    </row>
    <row r="58" spans="1:30" x14ac:dyDescent="0.3">
      <c r="A58" s="54">
        <v>57</v>
      </c>
      <c r="B58" s="54" t="s">
        <v>7514</v>
      </c>
      <c r="C58" s="54" t="s">
        <v>7515</v>
      </c>
      <c r="D58" s="54" t="s">
        <v>530</v>
      </c>
      <c r="E58" s="58" t="s">
        <v>11789</v>
      </c>
      <c r="F58" s="58" t="e">
        <f>VLOOKUP(B58,#REF!,50,0)</f>
        <v>#REF!</v>
      </c>
      <c r="G58" s="58">
        <v>15</v>
      </c>
      <c r="H58" s="58">
        <v>14</v>
      </c>
      <c r="I58" s="58">
        <v>15</v>
      </c>
      <c r="J58" s="58">
        <v>14</v>
      </c>
      <c r="K58" s="58">
        <f t="shared" si="1"/>
        <v>58</v>
      </c>
      <c r="L58" s="58" t="s">
        <v>11812</v>
      </c>
      <c r="M58" s="58" t="s">
        <v>11790</v>
      </c>
      <c r="N58" s="58">
        <v>9</v>
      </c>
      <c r="O58" s="58">
        <v>17</v>
      </c>
      <c r="P58" s="58">
        <v>16</v>
      </c>
      <c r="Q58" s="58">
        <v>16</v>
      </c>
      <c r="R58" s="58">
        <v>17</v>
      </c>
      <c r="S58" s="58">
        <f t="shared" si="2"/>
        <v>66</v>
      </c>
      <c r="T58" s="58" t="s">
        <v>11812</v>
      </c>
      <c r="U58" s="58" t="s">
        <v>11791</v>
      </c>
      <c r="V58" s="58">
        <v>9</v>
      </c>
      <c r="W58" s="58">
        <v>13</v>
      </c>
      <c r="X58" s="58">
        <v>17</v>
      </c>
      <c r="Y58" s="58">
        <v>17</v>
      </c>
      <c r="Z58" s="58">
        <v>16</v>
      </c>
      <c r="AA58" s="58">
        <f t="shared" si="3"/>
        <v>63</v>
      </c>
      <c r="AB58" s="58" t="s">
        <v>11812</v>
      </c>
      <c r="AC58" s="59"/>
      <c r="AD58" s="62">
        <f t="shared" si="0"/>
        <v>62.333333333333336</v>
      </c>
    </row>
    <row r="59" spans="1:30" x14ac:dyDescent="0.3">
      <c r="A59" s="54">
        <v>58</v>
      </c>
      <c r="B59" s="54" t="s">
        <v>7558</v>
      </c>
      <c r="C59" s="54" t="s">
        <v>7559</v>
      </c>
      <c r="D59" s="54" t="s">
        <v>530</v>
      </c>
      <c r="E59" s="58" t="s">
        <v>11789</v>
      </c>
      <c r="F59" s="58" t="e">
        <f>VLOOKUP(B59,#REF!,50,0)</f>
        <v>#REF!</v>
      </c>
      <c r="G59" s="58">
        <v>15</v>
      </c>
      <c r="H59" s="58">
        <v>16</v>
      </c>
      <c r="I59" s="58">
        <v>16</v>
      </c>
      <c r="J59" s="58">
        <v>15</v>
      </c>
      <c r="K59" s="58">
        <f t="shared" si="1"/>
        <v>62</v>
      </c>
      <c r="L59" s="58" t="s">
        <v>11812</v>
      </c>
      <c r="M59" s="58" t="s">
        <v>11790</v>
      </c>
      <c r="N59" s="58">
        <v>5</v>
      </c>
      <c r="O59" s="58">
        <v>15</v>
      </c>
      <c r="P59" s="58">
        <v>16</v>
      </c>
      <c r="Q59" s="58">
        <v>15</v>
      </c>
      <c r="R59" s="58">
        <v>14</v>
      </c>
      <c r="S59" s="58">
        <f t="shared" si="2"/>
        <v>60</v>
      </c>
      <c r="T59" s="58" t="s">
        <v>11812</v>
      </c>
      <c r="U59" s="58" t="s">
        <v>11791</v>
      </c>
      <c r="V59" s="58">
        <v>5</v>
      </c>
      <c r="W59" s="58">
        <v>13</v>
      </c>
      <c r="X59" s="58">
        <v>16</v>
      </c>
      <c r="Y59" s="58">
        <v>16</v>
      </c>
      <c r="Z59" s="58">
        <v>17</v>
      </c>
      <c r="AA59" s="58">
        <f t="shared" si="3"/>
        <v>62</v>
      </c>
      <c r="AB59" s="58" t="s">
        <v>11812</v>
      </c>
      <c r="AC59" s="59"/>
      <c r="AD59" s="62">
        <f t="shared" si="0"/>
        <v>61.333333333333336</v>
      </c>
    </row>
    <row r="60" spans="1:30" x14ac:dyDescent="0.3">
      <c r="A60" s="54">
        <v>59</v>
      </c>
      <c r="B60" s="54" t="s">
        <v>7727</v>
      </c>
      <c r="C60" s="54" t="s">
        <v>7728</v>
      </c>
      <c r="D60" s="54" t="s">
        <v>530</v>
      </c>
      <c r="E60" s="58" t="s">
        <v>11789</v>
      </c>
      <c r="F60" s="58" t="e">
        <f>VLOOKUP(B60,#REF!,50,0)</f>
        <v>#REF!</v>
      </c>
      <c r="G60" s="58">
        <v>15</v>
      </c>
      <c r="H60" s="58">
        <v>14</v>
      </c>
      <c r="I60" s="58">
        <v>15</v>
      </c>
      <c r="J60" s="58">
        <v>15</v>
      </c>
      <c r="K60" s="58">
        <f t="shared" si="1"/>
        <v>59</v>
      </c>
      <c r="L60" s="58" t="s">
        <v>11812</v>
      </c>
      <c r="M60" s="58" t="s">
        <v>11790</v>
      </c>
      <c r="N60" s="58">
        <v>11</v>
      </c>
      <c r="O60" s="58">
        <v>17</v>
      </c>
      <c r="P60" s="58">
        <v>16</v>
      </c>
      <c r="Q60" s="58">
        <v>17</v>
      </c>
      <c r="R60" s="58">
        <v>14</v>
      </c>
      <c r="S60" s="58">
        <f t="shared" si="2"/>
        <v>64</v>
      </c>
      <c r="T60" s="58" t="s">
        <v>11812</v>
      </c>
      <c r="U60" s="58" t="s">
        <v>11791</v>
      </c>
      <c r="V60" s="58">
        <v>11</v>
      </c>
      <c r="W60" s="58">
        <v>11</v>
      </c>
      <c r="X60" s="58">
        <v>16</v>
      </c>
      <c r="Y60" s="58">
        <v>16</v>
      </c>
      <c r="Z60" s="58">
        <v>13</v>
      </c>
      <c r="AA60" s="58">
        <f t="shared" si="3"/>
        <v>56</v>
      </c>
      <c r="AB60" s="58" t="s">
        <v>11812</v>
      </c>
      <c r="AC60" s="59"/>
      <c r="AD60" s="62">
        <f t="shared" si="0"/>
        <v>59.666666666666664</v>
      </c>
    </row>
    <row r="61" spans="1:30" x14ac:dyDescent="0.3">
      <c r="A61" s="54">
        <v>60</v>
      </c>
      <c r="B61" s="54" t="s">
        <v>7829</v>
      </c>
      <c r="C61" s="54" t="s">
        <v>4892</v>
      </c>
      <c r="D61" s="54" t="s">
        <v>530</v>
      </c>
      <c r="E61" s="58" t="s">
        <v>11789</v>
      </c>
      <c r="F61" s="58" t="e">
        <f>VLOOKUP(B61,#REF!,50,0)</f>
        <v>#REF!</v>
      </c>
      <c r="G61" s="58">
        <v>15</v>
      </c>
      <c r="H61" s="58">
        <v>15</v>
      </c>
      <c r="I61" s="58">
        <v>14</v>
      </c>
      <c r="J61" s="58">
        <v>14</v>
      </c>
      <c r="K61" s="58">
        <f t="shared" si="1"/>
        <v>58</v>
      </c>
      <c r="L61" s="58" t="s">
        <v>11812</v>
      </c>
      <c r="M61" s="58" t="s">
        <v>11790</v>
      </c>
      <c r="N61" s="58">
        <v>16</v>
      </c>
      <c r="O61" s="58">
        <v>15</v>
      </c>
      <c r="P61" s="58">
        <v>14</v>
      </c>
      <c r="Q61" s="58">
        <v>15</v>
      </c>
      <c r="R61" s="58">
        <v>14</v>
      </c>
      <c r="S61" s="58">
        <f t="shared" si="2"/>
        <v>58</v>
      </c>
      <c r="T61" s="58" t="s">
        <v>11812</v>
      </c>
      <c r="U61" s="58" t="s">
        <v>11791</v>
      </c>
      <c r="V61" s="58">
        <v>16</v>
      </c>
      <c r="W61" s="58">
        <v>18</v>
      </c>
      <c r="X61" s="58">
        <v>17</v>
      </c>
      <c r="Y61" s="58">
        <v>16</v>
      </c>
      <c r="Z61" s="58">
        <v>10</v>
      </c>
      <c r="AA61" s="58">
        <f t="shared" si="3"/>
        <v>61</v>
      </c>
      <c r="AB61" s="58" t="s">
        <v>11812</v>
      </c>
      <c r="AC61" s="59"/>
      <c r="AD61" s="62">
        <f t="shared" si="0"/>
        <v>59</v>
      </c>
    </row>
    <row r="62" spans="1:30" x14ac:dyDescent="0.3">
      <c r="A62" s="54">
        <v>61</v>
      </c>
      <c r="B62" s="54" t="s">
        <v>7856</v>
      </c>
      <c r="C62" s="54" t="s">
        <v>7857</v>
      </c>
      <c r="D62" s="54" t="s">
        <v>530</v>
      </c>
      <c r="E62" s="58" t="s">
        <v>11789</v>
      </c>
      <c r="F62" s="58" t="e">
        <f>VLOOKUP(B62,#REF!,50,0)</f>
        <v>#REF!</v>
      </c>
      <c r="G62" s="58">
        <v>14</v>
      </c>
      <c r="H62" s="58">
        <v>13</v>
      </c>
      <c r="I62" s="58">
        <v>13</v>
      </c>
      <c r="J62" s="58">
        <v>14</v>
      </c>
      <c r="K62" s="58">
        <f t="shared" si="1"/>
        <v>54</v>
      </c>
      <c r="L62" s="58" t="s">
        <v>11812</v>
      </c>
      <c r="M62" s="58" t="s">
        <v>11790</v>
      </c>
      <c r="N62" s="58">
        <v>3</v>
      </c>
      <c r="O62" s="58">
        <v>14</v>
      </c>
      <c r="P62" s="58">
        <v>15</v>
      </c>
      <c r="Q62" s="58">
        <v>17</v>
      </c>
      <c r="R62" s="58">
        <v>17</v>
      </c>
      <c r="S62" s="58">
        <f t="shared" si="2"/>
        <v>63</v>
      </c>
      <c r="T62" s="58" t="s">
        <v>11812</v>
      </c>
      <c r="U62" s="58" t="s">
        <v>11791</v>
      </c>
      <c r="V62" s="58">
        <v>3</v>
      </c>
      <c r="W62" s="58">
        <v>17</v>
      </c>
      <c r="X62" s="58">
        <v>16</v>
      </c>
      <c r="Y62" s="58">
        <v>10</v>
      </c>
      <c r="Z62" s="58">
        <v>7</v>
      </c>
      <c r="AA62" s="58">
        <f t="shared" si="3"/>
        <v>50</v>
      </c>
      <c r="AB62" s="58" t="s">
        <v>11812</v>
      </c>
      <c r="AC62" s="59"/>
      <c r="AD62" s="62">
        <f t="shared" si="0"/>
        <v>55.666666666666664</v>
      </c>
    </row>
    <row r="63" spans="1:30" x14ac:dyDescent="0.3">
      <c r="A63" s="54">
        <v>62</v>
      </c>
      <c r="B63" s="55" t="s">
        <v>7875</v>
      </c>
      <c r="C63" s="55" t="s">
        <v>7876</v>
      </c>
      <c r="D63" s="55" t="s">
        <v>530</v>
      </c>
      <c r="E63" s="58" t="s">
        <v>11789</v>
      </c>
      <c r="F63" s="58">
        <v>0</v>
      </c>
      <c r="G63" s="58">
        <v>0</v>
      </c>
      <c r="H63" s="58">
        <v>0</v>
      </c>
      <c r="I63" s="58">
        <v>0</v>
      </c>
      <c r="J63" s="58">
        <v>0</v>
      </c>
      <c r="K63" s="58">
        <f t="shared" si="1"/>
        <v>0</v>
      </c>
      <c r="L63" s="58" t="s">
        <v>11732</v>
      </c>
      <c r="M63" s="58" t="s">
        <v>11790</v>
      </c>
      <c r="N63" s="58" t="s">
        <v>277</v>
      </c>
      <c r="O63" s="58">
        <v>0</v>
      </c>
      <c r="P63" s="58">
        <v>0</v>
      </c>
      <c r="Q63" s="58">
        <v>0</v>
      </c>
      <c r="R63" s="58">
        <v>0</v>
      </c>
      <c r="S63" s="58">
        <f t="shared" si="2"/>
        <v>0</v>
      </c>
      <c r="T63" s="58" t="s">
        <v>11732</v>
      </c>
      <c r="U63" s="58" t="s">
        <v>11791</v>
      </c>
      <c r="V63" s="58" t="s">
        <v>277</v>
      </c>
      <c r="W63" s="58">
        <v>0</v>
      </c>
      <c r="X63" s="58">
        <v>0</v>
      </c>
      <c r="Y63" s="58">
        <v>0</v>
      </c>
      <c r="Z63" s="58">
        <v>0</v>
      </c>
      <c r="AA63" s="58">
        <f t="shared" si="3"/>
        <v>0</v>
      </c>
      <c r="AB63" s="58" t="s">
        <v>11732</v>
      </c>
      <c r="AC63" s="59"/>
      <c r="AD63" s="62">
        <f t="shared" si="0"/>
        <v>0</v>
      </c>
    </row>
    <row r="64" spans="1:30" x14ac:dyDescent="0.3">
      <c r="A64" s="54">
        <v>63</v>
      </c>
      <c r="B64" s="54" t="s">
        <v>7930</v>
      </c>
      <c r="C64" s="54" t="s">
        <v>7931</v>
      </c>
      <c r="D64" s="54" t="s">
        <v>530</v>
      </c>
      <c r="E64" s="58" t="s">
        <v>11789</v>
      </c>
      <c r="F64" s="58" t="e">
        <f>VLOOKUP(B64,#REF!,50,0)</f>
        <v>#REF!</v>
      </c>
      <c r="G64" s="58">
        <v>14</v>
      </c>
      <c r="H64" s="58">
        <v>15</v>
      </c>
      <c r="I64" s="58">
        <v>15</v>
      </c>
      <c r="J64" s="58">
        <v>15</v>
      </c>
      <c r="K64" s="58">
        <f t="shared" si="1"/>
        <v>59</v>
      </c>
      <c r="L64" s="58" t="s">
        <v>11812</v>
      </c>
      <c r="M64" s="58" t="s">
        <v>11790</v>
      </c>
      <c r="N64" s="58">
        <v>12</v>
      </c>
      <c r="O64" s="58">
        <v>16</v>
      </c>
      <c r="P64" s="58">
        <v>15</v>
      </c>
      <c r="Q64" s="58">
        <v>15</v>
      </c>
      <c r="R64" s="58">
        <v>16</v>
      </c>
      <c r="S64" s="58">
        <f t="shared" si="2"/>
        <v>62</v>
      </c>
      <c r="T64" s="58" t="s">
        <v>11812</v>
      </c>
      <c r="U64" s="58" t="s">
        <v>11791</v>
      </c>
      <c r="V64" s="58">
        <v>12</v>
      </c>
      <c r="W64" s="58">
        <v>19</v>
      </c>
      <c r="X64" s="58">
        <v>19</v>
      </c>
      <c r="Y64" s="58">
        <v>18</v>
      </c>
      <c r="Z64" s="58">
        <v>18</v>
      </c>
      <c r="AA64" s="58">
        <f t="shared" si="3"/>
        <v>74</v>
      </c>
      <c r="AB64" s="58" t="s">
        <v>11812</v>
      </c>
      <c r="AC64" s="59"/>
      <c r="AD64" s="62">
        <f t="shared" si="0"/>
        <v>65</v>
      </c>
    </row>
    <row r="65" spans="1:30" x14ac:dyDescent="0.3">
      <c r="A65" s="54">
        <v>64</v>
      </c>
      <c r="B65" s="54" t="s">
        <v>7979</v>
      </c>
      <c r="C65" s="54" t="s">
        <v>7980</v>
      </c>
      <c r="D65" s="54" t="s">
        <v>530</v>
      </c>
      <c r="E65" s="58" t="s">
        <v>11789</v>
      </c>
      <c r="F65" s="58" t="e">
        <f>VLOOKUP(B65,#REF!,50,0)</f>
        <v>#REF!</v>
      </c>
      <c r="G65" s="58">
        <v>15</v>
      </c>
      <c r="H65" s="58">
        <v>15</v>
      </c>
      <c r="I65" s="58">
        <v>16</v>
      </c>
      <c r="J65" s="58">
        <v>15</v>
      </c>
      <c r="K65" s="58">
        <f t="shared" si="1"/>
        <v>61</v>
      </c>
      <c r="L65" s="58" t="s">
        <v>11812</v>
      </c>
      <c r="M65" s="58" t="s">
        <v>11790</v>
      </c>
      <c r="N65" s="58">
        <v>15</v>
      </c>
      <c r="O65" s="58">
        <v>18</v>
      </c>
      <c r="P65" s="58">
        <v>18</v>
      </c>
      <c r="Q65" s="58">
        <v>16</v>
      </c>
      <c r="R65" s="58">
        <v>15</v>
      </c>
      <c r="S65" s="58">
        <f t="shared" si="2"/>
        <v>67</v>
      </c>
      <c r="T65" s="58" t="s">
        <v>11812</v>
      </c>
      <c r="U65" s="58" t="s">
        <v>11791</v>
      </c>
      <c r="V65" s="58">
        <v>15</v>
      </c>
      <c r="W65" s="58">
        <v>16</v>
      </c>
      <c r="X65" s="58">
        <v>16</v>
      </c>
      <c r="Y65" s="58">
        <v>12</v>
      </c>
      <c r="Z65" s="58">
        <v>12</v>
      </c>
      <c r="AA65" s="58">
        <f t="shared" si="3"/>
        <v>56</v>
      </c>
      <c r="AB65" s="58" t="s">
        <v>11812</v>
      </c>
      <c r="AC65" s="59"/>
      <c r="AD65" s="62">
        <f t="shared" si="0"/>
        <v>61.333333333333336</v>
      </c>
    </row>
    <row r="66" spans="1:30" x14ac:dyDescent="0.3">
      <c r="A66" s="54">
        <v>65</v>
      </c>
      <c r="B66" s="54" t="s">
        <v>7996</v>
      </c>
      <c r="C66" s="54" t="s">
        <v>7997</v>
      </c>
      <c r="D66" s="54" t="s">
        <v>530</v>
      </c>
      <c r="E66" s="58" t="s">
        <v>11789</v>
      </c>
      <c r="F66" s="58" t="e">
        <f>VLOOKUP(B66,#REF!,50,0)</f>
        <v>#REF!</v>
      </c>
      <c r="G66" s="58">
        <v>15</v>
      </c>
      <c r="H66" s="58">
        <v>13</v>
      </c>
      <c r="I66" s="58">
        <v>13</v>
      </c>
      <c r="J66" s="58">
        <v>14</v>
      </c>
      <c r="K66" s="58">
        <f t="shared" si="1"/>
        <v>55</v>
      </c>
      <c r="L66" s="58" t="s">
        <v>11812</v>
      </c>
      <c r="M66" s="58" t="s">
        <v>11790</v>
      </c>
      <c r="N66" s="58">
        <v>9</v>
      </c>
      <c r="O66" s="58">
        <v>16</v>
      </c>
      <c r="P66" s="58">
        <v>17</v>
      </c>
      <c r="Q66" s="58">
        <v>15</v>
      </c>
      <c r="R66" s="58">
        <v>16</v>
      </c>
      <c r="S66" s="58">
        <f t="shared" si="2"/>
        <v>64</v>
      </c>
      <c r="T66" s="58" t="s">
        <v>11812</v>
      </c>
      <c r="U66" s="58" t="s">
        <v>11791</v>
      </c>
      <c r="V66" s="58">
        <v>9</v>
      </c>
      <c r="W66" s="58">
        <v>15</v>
      </c>
      <c r="X66" s="58">
        <v>12</v>
      </c>
      <c r="Y66" s="58">
        <v>16</v>
      </c>
      <c r="Z66" s="58">
        <v>11</v>
      </c>
      <c r="AA66" s="58">
        <f t="shared" si="3"/>
        <v>54</v>
      </c>
      <c r="AB66" s="58" t="s">
        <v>11812</v>
      </c>
      <c r="AC66" s="59"/>
      <c r="AD66" s="62">
        <f t="shared" ref="AD66:AD129" si="4">AVERAGE(K66,S66,AA66)</f>
        <v>57.666666666666664</v>
      </c>
    </row>
    <row r="67" spans="1:30" x14ac:dyDescent="0.3">
      <c r="A67" s="54">
        <v>66</v>
      </c>
      <c r="B67" s="54" t="s">
        <v>8058</v>
      </c>
      <c r="C67" s="54" t="s">
        <v>8059</v>
      </c>
      <c r="D67" s="54" t="s">
        <v>530</v>
      </c>
      <c r="E67" s="58" t="s">
        <v>11789</v>
      </c>
      <c r="F67" s="58" t="e">
        <f>VLOOKUP(B67,#REF!,50,0)</f>
        <v>#REF!</v>
      </c>
      <c r="G67" s="58">
        <v>15</v>
      </c>
      <c r="H67" s="58">
        <v>14</v>
      </c>
      <c r="I67" s="58">
        <v>15</v>
      </c>
      <c r="J67" s="58">
        <v>15</v>
      </c>
      <c r="K67" s="58">
        <f t="shared" ref="K67:K130" si="5">SUM(G67:J67)</f>
        <v>59</v>
      </c>
      <c r="L67" s="58" t="s">
        <v>11812</v>
      </c>
      <c r="M67" s="58" t="s">
        <v>11790</v>
      </c>
      <c r="N67" s="58">
        <v>0</v>
      </c>
      <c r="O67" s="58">
        <v>14</v>
      </c>
      <c r="P67" s="58">
        <v>16</v>
      </c>
      <c r="Q67" s="58">
        <v>16</v>
      </c>
      <c r="R67" s="58">
        <v>15</v>
      </c>
      <c r="S67" s="58">
        <f t="shared" ref="S67:S130" si="6">SUM(O67:R67)</f>
        <v>61</v>
      </c>
      <c r="T67" s="58" t="s">
        <v>11812</v>
      </c>
      <c r="U67" s="58" t="s">
        <v>11791</v>
      </c>
      <c r="V67" s="58">
        <v>0</v>
      </c>
      <c r="W67" s="58">
        <v>10</v>
      </c>
      <c r="X67" s="58">
        <v>16</v>
      </c>
      <c r="Y67" s="58">
        <v>17</v>
      </c>
      <c r="Z67" s="58">
        <v>17</v>
      </c>
      <c r="AA67" s="58">
        <f t="shared" ref="AA67:AA130" si="7">SUM(W67:Z67)</f>
        <v>60</v>
      </c>
      <c r="AB67" s="58" t="s">
        <v>11812</v>
      </c>
      <c r="AC67" s="59"/>
      <c r="AD67" s="62">
        <f t="shared" si="4"/>
        <v>60</v>
      </c>
    </row>
    <row r="68" spans="1:30" x14ac:dyDescent="0.3">
      <c r="A68" s="54">
        <v>67</v>
      </c>
      <c r="B68" s="54" t="s">
        <v>8092</v>
      </c>
      <c r="C68" s="54" t="s">
        <v>8093</v>
      </c>
      <c r="D68" s="54" t="s">
        <v>530</v>
      </c>
      <c r="E68" s="58" t="s">
        <v>11789</v>
      </c>
      <c r="F68" s="58" t="e">
        <f>VLOOKUP(B68,#REF!,50,0)</f>
        <v>#REF!</v>
      </c>
      <c r="G68" s="58">
        <v>16</v>
      </c>
      <c r="H68" s="58">
        <v>16</v>
      </c>
      <c r="I68" s="58">
        <v>15</v>
      </c>
      <c r="J68" s="58">
        <v>15</v>
      </c>
      <c r="K68" s="58">
        <f t="shared" si="5"/>
        <v>62</v>
      </c>
      <c r="L68" s="58" t="s">
        <v>11812</v>
      </c>
      <c r="M68" s="58" t="s">
        <v>11790</v>
      </c>
      <c r="N68" s="58">
        <v>10</v>
      </c>
      <c r="O68" s="58">
        <v>18</v>
      </c>
      <c r="P68" s="58">
        <v>18</v>
      </c>
      <c r="Q68" s="58">
        <v>16</v>
      </c>
      <c r="R68" s="58">
        <v>14</v>
      </c>
      <c r="S68" s="58">
        <f t="shared" si="6"/>
        <v>66</v>
      </c>
      <c r="T68" s="58" t="s">
        <v>11812</v>
      </c>
      <c r="U68" s="58" t="s">
        <v>11791</v>
      </c>
      <c r="V68" s="58">
        <v>10</v>
      </c>
      <c r="W68" s="58">
        <v>17</v>
      </c>
      <c r="X68" s="58">
        <v>18</v>
      </c>
      <c r="Y68" s="58">
        <v>13</v>
      </c>
      <c r="Z68" s="58">
        <v>16</v>
      </c>
      <c r="AA68" s="58">
        <f t="shared" si="7"/>
        <v>64</v>
      </c>
      <c r="AB68" s="58" t="s">
        <v>11812</v>
      </c>
      <c r="AC68" s="59"/>
      <c r="AD68" s="62">
        <f t="shared" si="4"/>
        <v>64</v>
      </c>
    </row>
    <row r="69" spans="1:30" x14ac:dyDescent="0.3">
      <c r="A69" s="54">
        <v>68</v>
      </c>
      <c r="B69" s="54" t="s">
        <v>8144</v>
      </c>
      <c r="C69" s="54" t="s">
        <v>8145</v>
      </c>
      <c r="D69" s="54" t="s">
        <v>530</v>
      </c>
      <c r="E69" s="58" t="s">
        <v>11789</v>
      </c>
      <c r="F69" s="58" t="e">
        <f>VLOOKUP(B69,#REF!,50,0)</f>
        <v>#REF!</v>
      </c>
      <c r="G69" s="58">
        <v>15</v>
      </c>
      <c r="H69" s="58">
        <v>14</v>
      </c>
      <c r="I69" s="58">
        <v>16</v>
      </c>
      <c r="J69" s="58">
        <v>16</v>
      </c>
      <c r="K69" s="58">
        <f t="shared" si="5"/>
        <v>61</v>
      </c>
      <c r="L69" s="58" t="s">
        <v>11812</v>
      </c>
      <c r="M69" s="58" t="s">
        <v>11790</v>
      </c>
      <c r="N69" s="58">
        <v>3</v>
      </c>
      <c r="O69" s="58">
        <v>16</v>
      </c>
      <c r="P69" s="58">
        <v>17</v>
      </c>
      <c r="Q69" s="58">
        <v>16</v>
      </c>
      <c r="R69" s="58">
        <v>15</v>
      </c>
      <c r="S69" s="58">
        <f t="shared" si="6"/>
        <v>64</v>
      </c>
      <c r="T69" s="58" t="s">
        <v>11812</v>
      </c>
      <c r="U69" s="58" t="s">
        <v>11791</v>
      </c>
      <c r="V69" s="58">
        <v>3</v>
      </c>
      <c r="W69" s="58">
        <v>18</v>
      </c>
      <c r="X69" s="58">
        <v>19</v>
      </c>
      <c r="Y69" s="58">
        <v>17</v>
      </c>
      <c r="Z69" s="58">
        <v>17</v>
      </c>
      <c r="AA69" s="58">
        <f t="shared" si="7"/>
        <v>71</v>
      </c>
      <c r="AB69" s="58" t="s">
        <v>11812</v>
      </c>
      <c r="AC69" s="59"/>
      <c r="AD69" s="62">
        <f t="shared" si="4"/>
        <v>65.333333333333329</v>
      </c>
    </row>
    <row r="70" spans="1:30" x14ac:dyDescent="0.3">
      <c r="A70" s="54">
        <v>69</v>
      </c>
      <c r="B70" s="54" t="s">
        <v>8273</v>
      </c>
      <c r="C70" s="54" t="s">
        <v>8274</v>
      </c>
      <c r="D70" s="54" t="s">
        <v>530</v>
      </c>
      <c r="E70" s="58" t="s">
        <v>11789</v>
      </c>
      <c r="F70" s="58" t="e">
        <f>VLOOKUP(B70,#REF!,50,0)</f>
        <v>#REF!</v>
      </c>
      <c r="G70" s="58">
        <v>14</v>
      </c>
      <c r="H70" s="58">
        <v>14</v>
      </c>
      <c r="I70" s="58">
        <v>13</v>
      </c>
      <c r="J70" s="58">
        <v>15</v>
      </c>
      <c r="K70" s="58">
        <f t="shared" si="5"/>
        <v>56</v>
      </c>
      <c r="L70" s="58" t="s">
        <v>11812</v>
      </c>
      <c r="M70" s="58" t="s">
        <v>11790</v>
      </c>
      <c r="N70" s="58">
        <v>10</v>
      </c>
      <c r="O70" s="58">
        <v>17</v>
      </c>
      <c r="P70" s="58">
        <v>17</v>
      </c>
      <c r="Q70" s="58">
        <v>15</v>
      </c>
      <c r="R70" s="58">
        <v>15</v>
      </c>
      <c r="S70" s="58">
        <f t="shared" si="6"/>
        <v>64</v>
      </c>
      <c r="T70" s="58" t="s">
        <v>11812</v>
      </c>
      <c r="U70" s="58" t="s">
        <v>11791</v>
      </c>
      <c r="V70" s="58">
        <v>10</v>
      </c>
      <c r="W70" s="58">
        <v>16</v>
      </c>
      <c r="X70" s="58">
        <v>16</v>
      </c>
      <c r="Y70" s="58">
        <v>16</v>
      </c>
      <c r="Z70" s="58">
        <v>11</v>
      </c>
      <c r="AA70" s="58">
        <f t="shared" si="7"/>
        <v>59</v>
      </c>
      <c r="AB70" s="58" t="s">
        <v>11812</v>
      </c>
      <c r="AC70" s="59"/>
      <c r="AD70" s="62">
        <f t="shared" si="4"/>
        <v>59.666666666666664</v>
      </c>
    </row>
    <row r="71" spans="1:30" x14ac:dyDescent="0.3">
      <c r="A71" s="54">
        <v>70</v>
      </c>
      <c r="B71" s="54" t="s">
        <v>8310</v>
      </c>
      <c r="C71" s="54" t="s">
        <v>8311</v>
      </c>
      <c r="D71" s="54" t="s">
        <v>530</v>
      </c>
      <c r="E71" s="58" t="s">
        <v>11789</v>
      </c>
      <c r="F71" s="58" t="e">
        <f>VLOOKUP(B71,#REF!,50,0)</f>
        <v>#REF!</v>
      </c>
      <c r="G71" s="58">
        <v>15</v>
      </c>
      <c r="H71" s="58">
        <v>14</v>
      </c>
      <c r="I71" s="58">
        <v>14</v>
      </c>
      <c r="J71" s="58">
        <v>15</v>
      </c>
      <c r="K71" s="58">
        <f t="shared" si="5"/>
        <v>58</v>
      </c>
      <c r="L71" s="58" t="s">
        <v>11812</v>
      </c>
      <c r="M71" s="58" t="s">
        <v>11790</v>
      </c>
      <c r="N71" s="58">
        <v>9</v>
      </c>
      <c r="O71" s="58">
        <v>14</v>
      </c>
      <c r="P71" s="58">
        <v>14</v>
      </c>
      <c r="Q71" s="58">
        <v>15</v>
      </c>
      <c r="R71" s="58">
        <v>16</v>
      </c>
      <c r="S71" s="58">
        <f t="shared" si="6"/>
        <v>59</v>
      </c>
      <c r="T71" s="58" t="s">
        <v>11812</v>
      </c>
      <c r="U71" s="58" t="s">
        <v>11791</v>
      </c>
      <c r="V71" s="58">
        <v>9</v>
      </c>
      <c r="W71" s="58">
        <v>10</v>
      </c>
      <c r="X71" s="58">
        <v>9</v>
      </c>
      <c r="Y71" s="58">
        <v>16</v>
      </c>
      <c r="Z71" s="58">
        <v>12</v>
      </c>
      <c r="AA71" s="58">
        <f t="shared" si="7"/>
        <v>47</v>
      </c>
      <c r="AB71" s="58" t="s">
        <v>11812</v>
      </c>
      <c r="AC71" s="59"/>
      <c r="AD71" s="62">
        <f t="shared" si="4"/>
        <v>54.666666666666664</v>
      </c>
    </row>
    <row r="72" spans="1:30" x14ac:dyDescent="0.3">
      <c r="A72" s="54">
        <v>71</v>
      </c>
      <c r="B72" s="54" t="s">
        <v>8328</v>
      </c>
      <c r="C72" s="54" t="s">
        <v>8329</v>
      </c>
      <c r="D72" s="54" t="s">
        <v>530</v>
      </c>
      <c r="E72" s="58" t="s">
        <v>11789</v>
      </c>
      <c r="F72" s="58" t="e">
        <f>VLOOKUP(B72,#REF!,50,0)</f>
        <v>#REF!</v>
      </c>
      <c r="G72" s="58">
        <v>15</v>
      </c>
      <c r="H72" s="58">
        <v>15</v>
      </c>
      <c r="I72" s="58">
        <v>15</v>
      </c>
      <c r="J72" s="58">
        <v>15</v>
      </c>
      <c r="K72" s="58">
        <f t="shared" si="5"/>
        <v>60</v>
      </c>
      <c r="L72" s="58" t="s">
        <v>11812</v>
      </c>
      <c r="M72" s="58" t="s">
        <v>11790</v>
      </c>
      <c r="N72" s="58">
        <v>7</v>
      </c>
      <c r="O72" s="58">
        <v>14</v>
      </c>
      <c r="P72" s="58">
        <v>13</v>
      </c>
      <c r="Q72" s="58">
        <v>15</v>
      </c>
      <c r="R72" s="58">
        <v>15</v>
      </c>
      <c r="S72" s="58">
        <f t="shared" si="6"/>
        <v>57</v>
      </c>
      <c r="T72" s="58" t="s">
        <v>11812</v>
      </c>
      <c r="U72" s="58" t="s">
        <v>11791</v>
      </c>
      <c r="V72" s="58">
        <v>7</v>
      </c>
      <c r="W72" s="58">
        <v>12</v>
      </c>
      <c r="X72" s="58">
        <v>9</v>
      </c>
      <c r="Y72" s="58">
        <v>12</v>
      </c>
      <c r="Z72" s="58">
        <v>16</v>
      </c>
      <c r="AA72" s="58">
        <f t="shared" si="7"/>
        <v>49</v>
      </c>
      <c r="AB72" s="58" t="s">
        <v>11812</v>
      </c>
      <c r="AC72" s="59"/>
      <c r="AD72" s="62">
        <f t="shared" si="4"/>
        <v>55.333333333333336</v>
      </c>
    </row>
    <row r="73" spans="1:30" x14ac:dyDescent="0.3">
      <c r="A73" s="54">
        <v>72</v>
      </c>
      <c r="B73" s="54" t="s">
        <v>8351</v>
      </c>
      <c r="C73" s="54" t="s">
        <v>8352</v>
      </c>
      <c r="D73" s="54" t="s">
        <v>530</v>
      </c>
      <c r="E73" s="58" t="s">
        <v>11789</v>
      </c>
      <c r="F73" s="58" t="e">
        <f>VLOOKUP(B73,#REF!,50,0)</f>
        <v>#REF!</v>
      </c>
      <c r="G73" s="58">
        <v>16</v>
      </c>
      <c r="H73" s="58">
        <v>16</v>
      </c>
      <c r="I73" s="58">
        <v>16</v>
      </c>
      <c r="J73" s="58">
        <v>15</v>
      </c>
      <c r="K73" s="58">
        <f t="shared" si="5"/>
        <v>63</v>
      </c>
      <c r="L73" s="58" t="s">
        <v>11812</v>
      </c>
      <c r="M73" s="58" t="s">
        <v>11790</v>
      </c>
      <c r="N73" s="58">
        <v>15</v>
      </c>
      <c r="O73" s="58">
        <v>17</v>
      </c>
      <c r="P73" s="58">
        <v>17</v>
      </c>
      <c r="Q73" s="58">
        <v>17</v>
      </c>
      <c r="R73" s="58">
        <v>15</v>
      </c>
      <c r="S73" s="58">
        <f t="shared" si="6"/>
        <v>66</v>
      </c>
      <c r="T73" s="58" t="s">
        <v>11812</v>
      </c>
      <c r="U73" s="58" t="s">
        <v>11791</v>
      </c>
      <c r="V73" s="58">
        <v>15</v>
      </c>
      <c r="W73" s="58">
        <v>8</v>
      </c>
      <c r="X73" s="58">
        <v>16</v>
      </c>
      <c r="Y73" s="58">
        <v>16</v>
      </c>
      <c r="Z73" s="58">
        <v>12</v>
      </c>
      <c r="AA73" s="58">
        <f t="shared" si="7"/>
        <v>52</v>
      </c>
      <c r="AB73" s="58" t="s">
        <v>11812</v>
      </c>
      <c r="AC73" s="59"/>
      <c r="AD73" s="62">
        <f t="shared" si="4"/>
        <v>60.333333333333336</v>
      </c>
    </row>
    <row r="74" spans="1:30" x14ac:dyDescent="0.3">
      <c r="A74" s="54">
        <v>73</v>
      </c>
      <c r="B74" s="54" t="s">
        <v>8390</v>
      </c>
      <c r="C74" s="54" t="s">
        <v>8391</v>
      </c>
      <c r="D74" s="54" t="s">
        <v>530</v>
      </c>
      <c r="E74" s="58" t="s">
        <v>11789</v>
      </c>
      <c r="F74" s="58" t="e">
        <f>VLOOKUP(B74,#REF!,50,0)</f>
        <v>#REF!</v>
      </c>
      <c r="G74" s="58">
        <v>15</v>
      </c>
      <c r="H74" s="58">
        <v>14</v>
      </c>
      <c r="I74" s="58">
        <v>14</v>
      </c>
      <c r="J74" s="58">
        <v>15</v>
      </c>
      <c r="K74" s="58">
        <f t="shared" si="5"/>
        <v>58</v>
      </c>
      <c r="L74" s="58" t="s">
        <v>11812</v>
      </c>
      <c r="M74" s="58" t="s">
        <v>11790</v>
      </c>
      <c r="N74" s="58">
        <v>8</v>
      </c>
      <c r="O74" s="58">
        <v>15</v>
      </c>
      <c r="P74" s="58">
        <v>14</v>
      </c>
      <c r="Q74" s="58">
        <v>17</v>
      </c>
      <c r="R74" s="58">
        <v>16</v>
      </c>
      <c r="S74" s="58">
        <f t="shared" si="6"/>
        <v>62</v>
      </c>
      <c r="T74" s="58" t="s">
        <v>11812</v>
      </c>
      <c r="U74" s="58" t="s">
        <v>11791</v>
      </c>
      <c r="V74" s="58">
        <v>8</v>
      </c>
      <c r="W74" s="58">
        <v>17</v>
      </c>
      <c r="X74" s="58">
        <v>13</v>
      </c>
      <c r="Y74" s="58">
        <v>13</v>
      </c>
      <c r="Z74" s="58">
        <v>16</v>
      </c>
      <c r="AA74" s="58">
        <f t="shared" si="7"/>
        <v>59</v>
      </c>
      <c r="AB74" s="58" t="s">
        <v>11812</v>
      </c>
      <c r="AC74" s="59"/>
      <c r="AD74" s="62">
        <f t="shared" si="4"/>
        <v>59.666666666666664</v>
      </c>
    </row>
    <row r="75" spans="1:30" x14ac:dyDescent="0.3">
      <c r="A75" s="54">
        <v>74</v>
      </c>
      <c r="B75" s="54" t="s">
        <v>8441</v>
      </c>
      <c r="C75" s="54" t="s">
        <v>8442</v>
      </c>
      <c r="D75" s="54" t="s">
        <v>530</v>
      </c>
      <c r="E75" s="58" t="s">
        <v>11789</v>
      </c>
      <c r="F75" s="58" t="e">
        <f>VLOOKUP(B75,#REF!,50,0)</f>
        <v>#REF!</v>
      </c>
      <c r="G75" s="58">
        <v>15</v>
      </c>
      <c r="H75" s="58">
        <v>14</v>
      </c>
      <c r="I75" s="58">
        <v>15</v>
      </c>
      <c r="J75" s="58">
        <v>14</v>
      </c>
      <c r="K75" s="58">
        <f t="shared" si="5"/>
        <v>58</v>
      </c>
      <c r="L75" s="58" t="s">
        <v>11812</v>
      </c>
      <c r="M75" s="58" t="s">
        <v>11790</v>
      </c>
      <c r="N75" s="58">
        <v>16</v>
      </c>
      <c r="O75" s="58">
        <v>15</v>
      </c>
      <c r="P75" s="58">
        <v>13</v>
      </c>
      <c r="Q75" s="58">
        <v>18</v>
      </c>
      <c r="R75" s="58">
        <v>16</v>
      </c>
      <c r="S75" s="58">
        <f t="shared" si="6"/>
        <v>62</v>
      </c>
      <c r="T75" s="58" t="s">
        <v>11812</v>
      </c>
      <c r="U75" s="58" t="s">
        <v>11791</v>
      </c>
      <c r="V75" s="58">
        <v>16</v>
      </c>
      <c r="W75" s="58">
        <v>14</v>
      </c>
      <c r="X75" s="58">
        <v>12</v>
      </c>
      <c r="Y75" s="58">
        <v>10</v>
      </c>
      <c r="Z75" s="58">
        <v>16</v>
      </c>
      <c r="AA75" s="58">
        <f t="shared" si="7"/>
        <v>52</v>
      </c>
      <c r="AB75" s="58" t="s">
        <v>11812</v>
      </c>
      <c r="AC75" s="59"/>
      <c r="AD75" s="62">
        <f t="shared" si="4"/>
        <v>57.333333333333336</v>
      </c>
    </row>
    <row r="76" spans="1:30" x14ac:dyDescent="0.3">
      <c r="A76" s="54">
        <v>75</v>
      </c>
      <c r="B76" s="54" t="s">
        <v>8452</v>
      </c>
      <c r="C76" s="54" t="s">
        <v>8453</v>
      </c>
      <c r="D76" s="54" t="s">
        <v>530</v>
      </c>
      <c r="E76" s="58" t="s">
        <v>11789</v>
      </c>
      <c r="F76" s="58" t="e">
        <f>VLOOKUP(B76,#REF!,50,0)</f>
        <v>#REF!</v>
      </c>
      <c r="G76" s="58">
        <v>15</v>
      </c>
      <c r="H76" s="58">
        <v>15</v>
      </c>
      <c r="I76" s="58">
        <v>14</v>
      </c>
      <c r="J76" s="58">
        <v>15</v>
      </c>
      <c r="K76" s="58">
        <f t="shared" si="5"/>
        <v>59</v>
      </c>
      <c r="L76" s="58" t="s">
        <v>11812</v>
      </c>
      <c r="M76" s="58" t="s">
        <v>11790</v>
      </c>
      <c r="N76" s="58">
        <v>16</v>
      </c>
      <c r="O76" s="58">
        <v>15</v>
      </c>
      <c r="P76" s="58">
        <v>14</v>
      </c>
      <c r="Q76" s="58">
        <v>15</v>
      </c>
      <c r="R76" s="58">
        <v>16</v>
      </c>
      <c r="S76" s="58">
        <f t="shared" si="6"/>
        <v>60</v>
      </c>
      <c r="T76" s="58" t="s">
        <v>11812</v>
      </c>
      <c r="U76" s="58" t="s">
        <v>11791</v>
      </c>
      <c r="V76" s="58">
        <v>16</v>
      </c>
      <c r="W76" s="58">
        <v>16</v>
      </c>
      <c r="X76" s="58">
        <v>17</v>
      </c>
      <c r="Y76" s="58">
        <v>16</v>
      </c>
      <c r="Z76" s="58">
        <v>16</v>
      </c>
      <c r="AA76" s="58">
        <f t="shared" si="7"/>
        <v>65</v>
      </c>
      <c r="AB76" s="58" t="s">
        <v>11812</v>
      </c>
      <c r="AC76" s="59"/>
      <c r="AD76" s="62">
        <f t="shared" si="4"/>
        <v>61.333333333333336</v>
      </c>
    </row>
    <row r="77" spans="1:30" x14ac:dyDescent="0.3">
      <c r="A77" s="54">
        <v>76</v>
      </c>
      <c r="B77" s="54" t="s">
        <v>8912</v>
      </c>
      <c r="C77" s="54" t="s">
        <v>8913</v>
      </c>
      <c r="D77" s="54" t="s">
        <v>530</v>
      </c>
      <c r="E77" s="58" t="s">
        <v>11789</v>
      </c>
      <c r="F77" s="58" t="e">
        <f>VLOOKUP(B77,#REF!,50,0)</f>
        <v>#REF!</v>
      </c>
      <c r="G77" s="58">
        <v>15</v>
      </c>
      <c r="H77" s="58">
        <v>14</v>
      </c>
      <c r="I77" s="58">
        <v>14</v>
      </c>
      <c r="J77" s="58">
        <v>15</v>
      </c>
      <c r="K77" s="58">
        <f t="shared" si="5"/>
        <v>58</v>
      </c>
      <c r="L77" s="58" t="s">
        <v>11812</v>
      </c>
      <c r="M77" s="58" t="s">
        <v>11790</v>
      </c>
      <c r="N77" s="58">
        <v>0</v>
      </c>
      <c r="O77" s="58">
        <v>16</v>
      </c>
      <c r="P77" s="58">
        <v>15</v>
      </c>
      <c r="Q77" s="58">
        <v>16</v>
      </c>
      <c r="R77" s="58">
        <v>16</v>
      </c>
      <c r="S77" s="58">
        <f t="shared" si="6"/>
        <v>63</v>
      </c>
      <c r="T77" s="58" t="s">
        <v>11812</v>
      </c>
      <c r="U77" s="58" t="s">
        <v>11791</v>
      </c>
      <c r="V77" s="58">
        <v>0</v>
      </c>
      <c r="W77" s="58">
        <v>17</v>
      </c>
      <c r="X77" s="58">
        <v>16</v>
      </c>
      <c r="Y77" s="58">
        <v>16</v>
      </c>
      <c r="Z77" s="58">
        <v>16</v>
      </c>
      <c r="AA77" s="58">
        <f t="shared" si="7"/>
        <v>65</v>
      </c>
      <c r="AB77" s="58" t="s">
        <v>11812</v>
      </c>
      <c r="AC77" s="59"/>
      <c r="AD77" s="62">
        <f t="shared" si="4"/>
        <v>62</v>
      </c>
    </row>
    <row r="78" spans="1:30" x14ac:dyDescent="0.3">
      <c r="A78" s="54">
        <v>77</v>
      </c>
      <c r="B78" s="54" t="s">
        <v>8955</v>
      </c>
      <c r="C78" s="54" t="s">
        <v>8956</v>
      </c>
      <c r="D78" s="54" t="s">
        <v>530</v>
      </c>
      <c r="E78" s="58" t="s">
        <v>11789</v>
      </c>
      <c r="F78" s="58" t="e">
        <f>VLOOKUP(B78,#REF!,50,0)</f>
        <v>#REF!</v>
      </c>
      <c r="G78" s="58">
        <v>14</v>
      </c>
      <c r="H78" s="58">
        <v>14</v>
      </c>
      <c r="I78" s="58">
        <v>13</v>
      </c>
      <c r="J78" s="58">
        <v>13</v>
      </c>
      <c r="K78" s="58">
        <f t="shared" si="5"/>
        <v>54</v>
      </c>
      <c r="L78" s="58" t="s">
        <v>11812</v>
      </c>
      <c r="M78" s="58" t="s">
        <v>11790</v>
      </c>
      <c r="N78" s="58">
        <v>0</v>
      </c>
      <c r="O78" s="58">
        <v>14</v>
      </c>
      <c r="P78" s="58">
        <v>15</v>
      </c>
      <c r="Q78" s="58">
        <v>16</v>
      </c>
      <c r="R78" s="58">
        <v>15</v>
      </c>
      <c r="S78" s="58">
        <f t="shared" si="6"/>
        <v>60</v>
      </c>
      <c r="T78" s="58" t="s">
        <v>11812</v>
      </c>
      <c r="U78" s="58" t="s">
        <v>11791</v>
      </c>
      <c r="V78" s="58">
        <v>0</v>
      </c>
      <c r="W78" s="58">
        <v>12</v>
      </c>
      <c r="X78" s="58">
        <v>9</v>
      </c>
      <c r="Y78" s="58">
        <v>11</v>
      </c>
      <c r="Z78" s="58">
        <v>9</v>
      </c>
      <c r="AA78" s="58">
        <f t="shared" si="7"/>
        <v>41</v>
      </c>
      <c r="AB78" s="58" t="s">
        <v>11812</v>
      </c>
      <c r="AC78" s="59"/>
      <c r="AD78" s="62">
        <f t="shared" si="4"/>
        <v>51.666666666666664</v>
      </c>
    </row>
    <row r="79" spans="1:30" x14ac:dyDescent="0.3">
      <c r="A79" s="54">
        <v>78</v>
      </c>
      <c r="B79" s="54" t="s">
        <v>8972</v>
      </c>
      <c r="C79" s="54" t="s">
        <v>8973</v>
      </c>
      <c r="D79" s="54" t="s">
        <v>530</v>
      </c>
      <c r="E79" s="58" t="s">
        <v>11789</v>
      </c>
      <c r="F79" s="58" t="e">
        <f>VLOOKUP(B79,#REF!,50,0)</f>
        <v>#REF!</v>
      </c>
      <c r="G79" s="58">
        <v>14</v>
      </c>
      <c r="H79" s="58">
        <v>15</v>
      </c>
      <c r="I79" s="58">
        <v>15</v>
      </c>
      <c r="J79" s="58">
        <v>14</v>
      </c>
      <c r="K79" s="58">
        <f t="shared" si="5"/>
        <v>58</v>
      </c>
      <c r="L79" s="58" t="s">
        <v>11812</v>
      </c>
      <c r="M79" s="58" t="s">
        <v>11790</v>
      </c>
      <c r="N79" s="58">
        <v>14</v>
      </c>
      <c r="O79" s="58">
        <v>15</v>
      </c>
      <c r="P79" s="58">
        <v>15</v>
      </c>
      <c r="Q79" s="58">
        <v>15</v>
      </c>
      <c r="R79" s="58">
        <v>15</v>
      </c>
      <c r="S79" s="58">
        <f t="shared" si="6"/>
        <v>60</v>
      </c>
      <c r="T79" s="58" t="s">
        <v>11812</v>
      </c>
      <c r="U79" s="58" t="s">
        <v>11791</v>
      </c>
      <c r="V79" s="58">
        <v>14</v>
      </c>
      <c r="W79" s="58">
        <v>17</v>
      </c>
      <c r="X79" s="58">
        <v>16</v>
      </c>
      <c r="Y79" s="58">
        <v>12</v>
      </c>
      <c r="Z79" s="58">
        <v>13</v>
      </c>
      <c r="AA79" s="58">
        <f t="shared" si="7"/>
        <v>58</v>
      </c>
      <c r="AB79" s="58" t="s">
        <v>11812</v>
      </c>
      <c r="AC79" s="59"/>
      <c r="AD79" s="62">
        <f t="shared" si="4"/>
        <v>58.666666666666664</v>
      </c>
    </row>
    <row r="80" spans="1:30" x14ac:dyDescent="0.3">
      <c r="A80" s="54">
        <v>79</v>
      </c>
      <c r="B80" s="54" t="s">
        <v>9028</v>
      </c>
      <c r="C80" s="54" t="s">
        <v>9029</v>
      </c>
      <c r="D80" s="54" t="s">
        <v>530</v>
      </c>
      <c r="E80" s="58" t="s">
        <v>11789</v>
      </c>
      <c r="F80" s="58" t="e">
        <f>VLOOKUP(B80,#REF!,50,0)</f>
        <v>#REF!</v>
      </c>
      <c r="G80" s="58">
        <v>15</v>
      </c>
      <c r="H80" s="58">
        <v>14</v>
      </c>
      <c r="I80" s="58">
        <v>15</v>
      </c>
      <c r="J80" s="58">
        <v>15</v>
      </c>
      <c r="K80" s="58">
        <f t="shared" si="5"/>
        <v>59</v>
      </c>
      <c r="L80" s="58" t="s">
        <v>11812</v>
      </c>
      <c r="M80" s="58" t="s">
        <v>11790</v>
      </c>
      <c r="N80" s="58">
        <v>8</v>
      </c>
      <c r="O80" s="58">
        <v>16</v>
      </c>
      <c r="P80" s="58">
        <v>15</v>
      </c>
      <c r="Q80" s="58">
        <v>16</v>
      </c>
      <c r="R80" s="58">
        <v>16</v>
      </c>
      <c r="S80" s="58">
        <f t="shared" si="6"/>
        <v>63</v>
      </c>
      <c r="T80" s="58" t="s">
        <v>11812</v>
      </c>
      <c r="U80" s="58" t="s">
        <v>11791</v>
      </c>
      <c r="V80" s="58">
        <v>8</v>
      </c>
      <c r="W80" s="58">
        <v>18</v>
      </c>
      <c r="X80" s="58">
        <v>9</v>
      </c>
      <c r="Y80" s="58">
        <v>10</v>
      </c>
      <c r="Z80" s="58">
        <v>10</v>
      </c>
      <c r="AA80" s="58">
        <f t="shared" si="7"/>
        <v>47</v>
      </c>
      <c r="AB80" s="58" t="s">
        <v>11812</v>
      </c>
      <c r="AC80" s="59"/>
      <c r="AD80" s="62">
        <f t="shared" si="4"/>
        <v>56.333333333333336</v>
      </c>
    </row>
    <row r="81" spans="1:30" x14ac:dyDescent="0.3">
      <c r="A81" s="54">
        <v>80</v>
      </c>
      <c r="B81" s="54" t="s">
        <v>9247</v>
      </c>
      <c r="C81" s="54" t="s">
        <v>9248</v>
      </c>
      <c r="D81" s="54" t="s">
        <v>530</v>
      </c>
      <c r="E81" s="58" t="s">
        <v>11789</v>
      </c>
      <c r="F81" s="58" t="e">
        <f>VLOOKUP(B81,#REF!,50,0)</f>
        <v>#REF!</v>
      </c>
      <c r="G81" s="58">
        <v>15</v>
      </c>
      <c r="H81" s="58">
        <v>15</v>
      </c>
      <c r="I81" s="58">
        <v>14</v>
      </c>
      <c r="J81" s="58">
        <v>14</v>
      </c>
      <c r="K81" s="58">
        <f t="shared" si="5"/>
        <v>58</v>
      </c>
      <c r="L81" s="58" t="s">
        <v>11812</v>
      </c>
      <c r="M81" s="58" t="s">
        <v>11790</v>
      </c>
      <c r="N81" s="58">
        <v>2</v>
      </c>
      <c r="O81" s="58">
        <v>15</v>
      </c>
      <c r="P81" s="58">
        <v>18</v>
      </c>
      <c r="Q81" s="58">
        <v>16</v>
      </c>
      <c r="R81" s="58">
        <v>17</v>
      </c>
      <c r="S81" s="58">
        <f t="shared" si="6"/>
        <v>66</v>
      </c>
      <c r="T81" s="58" t="s">
        <v>11812</v>
      </c>
      <c r="U81" s="58" t="s">
        <v>11791</v>
      </c>
      <c r="V81" s="58">
        <v>2</v>
      </c>
      <c r="W81" s="58">
        <v>16</v>
      </c>
      <c r="X81" s="58">
        <v>17</v>
      </c>
      <c r="Y81" s="58">
        <v>17</v>
      </c>
      <c r="Z81" s="58">
        <v>17</v>
      </c>
      <c r="AA81" s="58">
        <f t="shared" si="7"/>
        <v>67</v>
      </c>
      <c r="AB81" s="58" t="s">
        <v>11812</v>
      </c>
      <c r="AC81" s="59"/>
      <c r="AD81" s="62">
        <f t="shared" si="4"/>
        <v>63.666666666666664</v>
      </c>
    </row>
    <row r="82" spans="1:30" x14ac:dyDescent="0.3">
      <c r="A82" s="54">
        <v>81</v>
      </c>
      <c r="B82" s="55" t="s">
        <v>9254</v>
      </c>
      <c r="C82" s="55" t="s">
        <v>9255</v>
      </c>
      <c r="D82" s="55" t="s">
        <v>530</v>
      </c>
      <c r="E82" s="58" t="s">
        <v>11789</v>
      </c>
      <c r="F82" s="58">
        <v>0</v>
      </c>
      <c r="G82" s="58">
        <v>0</v>
      </c>
      <c r="H82" s="58">
        <v>0</v>
      </c>
      <c r="I82" s="58">
        <v>0</v>
      </c>
      <c r="J82" s="58">
        <v>0</v>
      </c>
      <c r="K82" s="58">
        <f t="shared" si="5"/>
        <v>0</v>
      </c>
      <c r="L82" s="58" t="s">
        <v>11732</v>
      </c>
      <c r="M82" s="58" t="s">
        <v>11790</v>
      </c>
      <c r="N82" s="58" t="s">
        <v>277</v>
      </c>
      <c r="O82" s="58">
        <v>0</v>
      </c>
      <c r="P82" s="58">
        <v>0</v>
      </c>
      <c r="Q82" s="58">
        <v>0</v>
      </c>
      <c r="R82" s="58">
        <v>0</v>
      </c>
      <c r="S82" s="58">
        <f t="shared" si="6"/>
        <v>0</v>
      </c>
      <c r="T82" s="58" t="s">
        <v>11732</v>
      </c>
      <c r="U82" s="58" t="s">
        <v>11791</v>
      </c>
      <c r="V82" s="58" t="s">
        <v>277</v>
      </c>
      <c r="W82" s="58">
        <v>0</v>
      </c>
      <c r="X82" s="58">
        <v>0</v>
      </c>
      <c r="Y82" s="58">
        <v>0</v>
      </c>
      <c r="Z82" s="58">
        <v>0</v>
      </c>
      <c r="AA82" s="58">
        <f t="shared" si="7"/>
        <v>0</v>
      </c>
      <c r="AB82" s="58" t="s">
        <v>11732</v>
      </c>
      <c r="AC82" s="59"/>
      <c r="AD82" s="62">
        <f t="shared" si="4"/>
        <v>0</v>
      </c>
    </row>
    <row r="83" spans="1:30" x14ac:dyDescent="0.3">
      <c r="A83" s="54">
        <v>82</v>
      </c>
      <c r="B83" s="54" t="s">
        <v>9304</v>
      </c>
      <c r="C83" s="54" t="s">
        <v>9305</v>
      </c>
      <c r="D83" s="54" t="s">
        <v>530</v>
      </c>
      <c r="E83" s="58" t="s">
        <v>11789</v>
      </c>
      <c r="F83" s="58" t="e">
        <f>VLOOKUP(B83,#REF!,50,0)</f>
        <v>#REF!</v>
      </c>
      <c r="G83" s="58">
        <v>13</v>
      </c>
      <c r="H83" s="58">
        <v>14</v>
      </c>
      <c r="I83" s="58">
        <v>14</v>
      </c>
      <c r="J83" s="58">
        <v>14</v>
      </c>
      <c r="K83" s="58">
        <f t="shared" si="5"/>
        <v>55</v>
      </c>
      <c r="L83" s="58" t="s">
        <v>11812</v>
      </c>
      <c r="M83" s="58" t="s">
        <v>11790</v>
      </c>
      <c r="N83" s="58">
        <v>9</v>
      </c>
      <c r="O83" s="58">
        <v>14</v>
      </c>
      <c r="P83" s="58">
        <v>15</v>
      </c>
      <c r="Q83" s="58">
        <v>15</v>
      </c>
      <c r="R83" s="58">
        <v>15</v>
      </c>
      <c r="S83" s="58">
        <f t="shared" si="6"/>
        <v>59</v>
      </c>
      <c r="T83" s="58" t="s">
        <v>11812</v>
      </c>
      <c r="U83" s="58" t="s">
        <v>11791</v>
      </c>
      <c r="V83" s="58">
        <v>9</v>
      </c>
      <c r="W83" s="58">
        <v>12</v>
      </c>
      <c r="X83" s="58">
        <v>12</v>
      </c>
      <c r="Y83" s="58">
        <v>10</v>
      </c>
      <c r="Z83" s="58">
        <v>16</v>
      </c>
      <c r="AA83" s="58">
        <f t="shared" si="7"/>
        <v>50</v>
      </c>
      <c r="AB83" s="58" t="s">
        <v>11812</v>
      </c>
      <c r="AC83" s="59"/>
      <c r="AD83" s="62">
        <f t="shared" si="4"/>
        <v>54.666666666666664</v>
      </c>
    </row>
    <row r="84" spans="1:30" x14ac:dyDescent="0.3">
      <c r="A84" s="54">
        <v>83</v>
      </c>
      <c r="B84" s="54" t="s">
        <v>9333</v>
      </c>
      <c r="C84" s="54" t="s">
        <v>9334</v>
      </c>
      <c r="D84" s="54" t="s">
        <v>530</v>
      </c>
      <c r="E84" s="58" t="s">
        <v>11789</v>
      </c>
      <c r="F84" s="58" t="e">
        <f>VLOOKUP(B84,#REF!,50,0)</f>
        <v>#REF!</v>
      </c>
      <c r="G84" s="58">
        <v>14</v>
      </c>
      <c r="H84" s="58">
        <v>13</v>
      </c>
      <c r="I84" s="58">
        <v>14</v>
      </c>
      <c r="J84" s="58">
        <v>13</v>
      </c>
      <c r="K84" s="58">
        <f t="shared" si="5"/>
        <v>54</v>
      </c>
      <c r="L84" s="58" t="s">
        <v>11812</v>
      </c>
      <c r="M84" s="58" t="s">
        <v>11790</v>
      </c>
      <c r="N84" s="58">
        <v>5</v>
      </c>
      <c r="O84" s="58">
        <v>13</v>
      </c>
      <c r="P84" s="58">
        <v>14</v>
      </c>
      <c r="Q84" s="58">
        <v>15</v>
      </c>
      <c r="R84" s="58">
        <v>15</v>
      </c>
      <c r="S84" s="58">
        <f t="shared" si="6"/>
        <v>57</v>
      </c>
      <c r="T84" s="58" t="s">
        <v>11812</v>
      </c>
      <c r="U84" s="58" t="s">
        <v>11791</v>
      </c>
      <c r="V84" s="58">
        <v>5</v>
      </c>
      <c r="W84" s="58">
        <v>16</v>
      </c>
      <c r="X84" s="58">
        <v>12</v>
      </c>
      <c r="Y84" s="58">
        <v>13</v>
      </c>
      <c r="Z84" s="58">
        <v>14</v>
      </c>
      <c r="AA84" s="58">
        <f t="shared" si="7"/>
        <v>55</v>
      </c>
      <c r="AB84" s="58" t="s">
        <v>11812</v>
      </c>
      <c r="AC84" s="59"/>
      <c r="AD84" s="62">
        <f t="shared" si="4"/>
        <v>55.333333333333336</v>
      </c>
    </row>
    <row r="85" spans="1:30" x14ac:dyDescent="0.3">
      <c r="A85" s="54">
        <v>84</v>
      </c>
      <c r="B85" s="54" t="s">
        <v>9384</v>
      </c>
      <c r="C85" s="54" t="s">
        <v>9385</v>
      </c>
      <c r="D85" s="54" t="s">
        <v>530</v>
      </c>
      <c r="E85" s="58" t="s">
        <v>11789</v>
      </c>
      <c r="F85" s="58" t="e">
        <f>VLOOKUP(B85,#REF!,50,0)</f>
        <v>#REF!</v>
      </c>
      <c r="G85" s="58">
        <v>15</v>
      </c>
      <c r="H85" s="58">
        <v>16</v>
      </c>
      <c r="I85" s="58">
        <v>16</v>
      </c>
      <c r="J85" s="58">
        <v>14</v>
      </c>
      <c r="K85" s="58">
        <f t="shared" si="5"/>
        <v>61</v>
      </c>
      <c r="L85" s="58" t="s">
        <v>11812</v>
      </c>
      <c r="M85" s="58" t="s">
        <v>11790</v>
      </c>
      <c r="N85" s="58">
        <v>15</v>
      </c>
      <c r="O85" s="58">
        <v>15</v>
      </c>
      <c r="P85" s="58">
        <v>14</v>
      </c>
      <c r="Q85" s="58">
        <v>15</v>
      </c>
      <c r="R85" s="58">
        <v>15</v>
      </c>
      <c r="S85" s="58">
        <f t="shared" si="6"/>
        <v>59</v>
      </c>
      <c r="T85" s="58" t="s">
        <v>11812</v>
      </c>
      <c r="U85" s="58" t="s">
        <v>11791</v>
      </c>
      <c r="V85" s="58">
        <v>15</v>
      </c>
      <c r="W85" s="58">
        <v>18</v>
      </c>
      <c r="X85" s="58">
        <v>17</v>
      </c>
      <c r="Y85" s="58">
        <v>18</v>
      </c>
      <c r="Z85" s="58">
        <v>17</v>
      </c>
      <c r="AA85" s="58">
        <f t="shared" si="7"/>
        <v>70</v>
      </c>
      <c r="AB85" s="58" t="s">
        <v>11812</v>
      </c>
      <c r="AC85" s="59"/>
      <c r="AD85" s="62">
        <f t="shared" si="4"/>
        <v>63.333333333333336</v>
      </c>
    </row>
    <row r="86" spans="1:30" x14ac:dyDescent="0.3">
      <c r="A86" s="54">
        <v>85</v>
      </c>
      <c r="B86" s="54" t="s">
        <v>9477</v>
      </c>
      <c r="C86" s="54" t="s">
        <v>9478</v>
      </c>
      <c r="D86" s="54" t="s">
        <v>530</v>
      </c>
      <c r="E86" s="58" t="s">
        <v>11789</v>
      </c>
      <c r="F86" s="58" t="e">
        <f>VLOOKUP(B86,#REF!,50,0)</f>
        <v>#REF!</v>
      </c>
      <c r="G86" s="58">
        <v>14</v>
      </c>
      <c r="H86" s="58">
        <v>16</v>
      </c>
      <c r="I86" s="58">
        <v>14</v>
      </c>
      <c r="J86" s="58">
        <v>14</v>
      </c>
      <c r="K86" s="58">
        <f t="shared" si="5"/>
        <v>58</v>
      </c>
      <c r="L86" s="58" t="s">
        <v>11812</v>
      </c>
      <c r="M86" s="58" t="s">
        <v>11790</v>
      </c>
      <c r="N86" s="58">
        <v>7</v>
      </c>
      <c r="O86" s="58">
        <v>14</v>
      </c>
      <c r="P86" s="58">
        <v>14</v>
      </c>
      <c r="Q86" s="58">
        <v>16</v>
      </c>
      <c r="R86" s="58">
        <v>16</v>
      </c>
      <c r="S86" s="58">
        <f t="shared" si="6"/>
        <v>60</v>
      </c>
      <c r="T86" s="58" t="s">
        <v>11812</v>
      </c>
      <c r="U86" s="58" t="s">
        <v>11791</v>
      </c>
      <c r="V86" s="58">
        <v>7</v>
      </c>
      <c r="W86" s="58">
        <v>17</v>
      </c>
      <c r="X86" s="58">
        <v>16</v>
      </c>
      <c r="Y86" s="58">
        <v>16</v>
      </c>
      <c r="Z86" s="58">
        <v>16</v>
      </c>
      <c r="AA86" s="58">
        <f t="shared" si="7"/>
        <v>65</v>
      </c>
      <c r="AB86" s="58" t="s">
        <v>11812</v>
      </c>
      <c r="AC86" s="59"/>
      <c r="AD86" s="62">
        <f t="shared" si="4"/>
        <v>61</v>
      </c>
    </row>
    <row r="87" spans="1:30" x14ac:dyDescent="0.3">
      <c r="A87" s="54">
        <v>86</v>
      </c>
      <c r="B87" s="54" t="s">
        <v>9580</v>
      </c>
      <c r="C87" s="54" t="s">
        <v>9581</v>
      </c>
      <c r="D87" s="54" t="s">
        <v>530</v>
      </c>
      <c r="E87" s="58" t="s">
        <v>11789</v>
      </c>
      <c r="F87" s="58" t="e">
        <f>VLOOKUP(B87,#REF!,50,0)</f>
        <v>#REF!</v>
      </c>
      <c r="G87" s="58">
        <v>15</v>
      </c>
      <c r="H87" s="58">
        <v>14</v>
      </c>
      <c r="I87" s="58">
        <v>14</v>
      </c>
      <c r="J87" s="58">
        <v>16</v>
      </c>
      <c r="K87" s="58">
        <f t="shared" si="5"/>
        <v>59</v>
      </c>
      <c r="L87" s="58" t="s">
        <v>11812</v>
      </c>
      <c r="M87" s="58" t="s">
        <v>11790</v>
      </c>
      <c r="N87" s="58">
        <v>5</v>
      </c>
      <c r="O87" s="58">
        <v>13</v>
      </c>
      <c r="P87" s="58">
        <v>15</v>
      </c>
      <c r="Q87" s="58">
        <v>14</v>
      </c>
      <c r="R87" s="58">
        <v>17</v>
      </c>
      <c r="S87" s="58">
        <f t="shared" si="6"/>
        <v>59</v>
      </c>
      <c r="T87" s="58" t="s">
        <v>11812</v>
      </c>
      <c r="U87" s="58" t="s">
        <v>11791</v>
      </c>
      <c r="V87" s="58">
        <v>5</v>
      </c>
      <c r="W87" s="58">
        <v>17</v>
      </c>
      <c r="X87" s="58">
        <v>13</v>
      </c>
      <c r="Y87" s="58">
        <v>16</v>
      </c>
      <c r="Z87" s="58">
        <v>10</v>
      </c>
      <c r="AA87" s="58">
        <f t="shared" si="7"/>
        <v>56</v>
      </c>
      <c r="AB87" s="58" t="s">
        <v>11812</v>
      </c>
      <c r="AC87" s="59"/>
      <c r="AD87" s="62">
        <f t="shared" si="4"/>
        <v>58</v>
      </c>
    </row>
    <row r="88" spans="1:30" x14ac:dyDescent="0.3">
      <c r="A88" s="54">
        <v>87</v>
      </c>
      <c r="B88" s="54" t="s">
        <v>9619</v>
      </c>
      <c r="C88" s="54" t="s">
        <v>9620</v>
      </c>
      <c r="D88" s="54" t="s">
        <v>530</v>
      </c>
      <c r="E88" s="58" t="s">
        <v>11789</v>
      </c>
      <c r="F88" s="58" t="e">
        <f>VLOOKUP(B88,#REF!,50,0)</f>
        <v>#REF!</v>
      </c>
      <c r="G88" s="58">
        <v>15</v>
      </c>
      <c r="H88" s="58">
        <v>15</v>
      </c>
      <c r="I88" s="58">
        <v>13</v>
      </c>
      <c r="J88" s="58">
        <v>14</v>
      </c>
      <c r="K88" s="58">
        <f t="shared" si="5"/>
        <v>57</v>
      </c>
      <c r="L88" s="58" t="s">
        <v>11812</v>
      </c>
      <c r="M88" s="58" t="s">
        <v>11790</v>
      </c>
      <c r="N88" s="58">
        <v>8</v>
      </c>
      <c r="O88" s="58">
        <v>14</v>
      </c>
      <c r="P88" s="58">
        <v>15</v>
      </c>
      <c r="Q88" s="58">
        <v>14</v>
      </c>
      <c r="R88" s="58">
        <v>16</v>
      </c>
      <c r="S88" s="58">
        <f t="shared" si="6"/>
        <v>59</v>
      </c>
      <c r="T88" s="58" t="s">
        <v>11812</v>
      </c>
      <c r="U88" s="58" t="s">
        <v>11791</v>
      </c>
      <c r="V88" s="58">
        <v>8</v>
      </c>
      <c r="W88" s="58">
        <v>16</v>
      </c>
      <c r="X88" s="58">
        <v>16</v>
      </c>
      <c r="Y88" s="58">
        <v>13</v>
      </c>
      <c r="Z88" s="58">
        <v>16</v>
      </c>
      <c r="AA88" s="58">
        <f t="shared" si="7"/>
        <v>61</v>
      </c>
      <c r="AB88" s="58" t="s">
        <v>11812</v>
      </c>
      <c r="AC88" s="59"/>
      <c r="AD88" s="62">
        <f t="shared" si="4"/>
        <v>59</v>
      </c>
    </row>
    <row r="89" spans="1:30" x14ac:dyDescent="0.3">
      <c r="A89" s="54">
        <v>88</v>
      </c>
      <c r="B89" s="54" t="s">
        <v>9760</v>
      </c>
      <c r="C89" s="54" t="s">
        <v>9761</v>
      </c>
      <c r="D89" s="54" t="s">
        <v>530</v>
      </c>
      <c r="E89" s="58" t="s">
        <v>11789</v>
      </c>
      <c r="F89" s="58" t="e">
        <f>VLOOKUP(B89,#REF!,50,0)</f>
        <v>#REF!</v>
      </c>
      <c r="G89" s="58">
        <v>15</v>
      </c>
      <c r="H89" s="58">
        <v>15</v>
      </c>
      <c r="I89" s="58">
        <v>14</v>
      </c>
      <c r="J89" s="58">
        <v>15</v>
      </c>
      <c r="K89" s="58">
        <f t="shared" si="5"/>
        <v>59</v>
      </c>
      <c r="L89" s="58" t="s">
        <v>11812</v>
      </c>
      <c r="M89" s="58" t="s">
        <v>11790</v>
      </c>
      <c r="N89" s="58">
        <v>8</v>
      </c>
      <c r="O89" s="58">
        <v>13</v>
      </c>
      <c r="P89" s="58">
        <v>14</v>
      </c>
      <c r="Q89" s="58">
        <v>15</v>
      </c>
      <c r="R89" s="58">
        <v>17</v>
      </c>
      <c r="S89" s="58">
        <f t="shared" si="6"/>
        <v>59</v>
      </c>
      <c r="T89" s="58" t="s">
        <v>11812</v>
      </c>
      <c r="U89" s="58" t="s">
        <v>11791</v>
      </c>
      <c r="V89" s="58">
        <v>8</v>
      </c>
      <c r="W89" s="58">
        <v>13</v>
      </c>
      <c r="X89" s="58">
        <v>13</v>
      </c>
      <c r="Y89" s="58">
        <v>16</v>
      </c>
      <c r="Z89" s="58">
        <v>11</v>
      </c>
      <c r="AA89" s="58">
        <f t="shared" si="7"/>
        <v>53</v>
      </c>
      <c r="AB89" s="58" t="s">
        <v>11812</v>
      </c>
      <c r="AC89" s="59"/>
      <c r="AD89" s="62">
        <f t="shared" si="4"/>
        <v>57</v>
      </c>
    </row>
    <row r="90" spans="1:30" x14ac:dyDescent="0.3">
      <c r="A90" s="54">
        <v>89</v>
      </c>
      <c r="B90" s="54" t="s">
        <v>9775</v>
      </c>
      <c r="C90" s="54" t="s">
        <v>9776</v>
      </c>
      <c r="D90" s="54" t="s">
        <v>530</v>
      </c>
      <c r="E90" s="58" t="s">
        <v>11789</v>
      </c>
      <c r="F90" s="58" t="e">
        <f>VLOOKUP(B90,#REF!,50,0)</f>
        <v>#REF!</v>
      </c>
      <c r="G90" s="58">
        <v>14</v>
      </c>
      <c r="H90" s="58">
        <v>14</v>
      </c>
      <c r="I90" s="58">
        <v>15</v>
      </c>
      <c r="J90" s="58">
        <v>15</v>
      </c>
      <c r="K90" s="58">
        <f t="shared" si="5"/>
        <v>58</v>
      </c>
      <c r="L90" s="58" t="s">
        <v>11812</v>
      </c>
      <c r="M90" s="58" t="s">
        <v>11790</v>
      </c>
      <c r="N90" s="58">
        <v>8</v>
      </c>
      <c r="O90" s="58">
        <v>14</v>
      </c>
      <c r="P90" s="58">
        <v>15</v>
      </c>
      <c r="Q90" s="58">
        <v>14</v>
      </c>
      <c r="R90" s="58">
        <v>16</v>
      </c>
      <c r="S90" s="58">
        <f t="shared" si="6"/>
        <v>59</v>
      </c>
      <c r="T90" s="58" t="s">
        <v>11812</v>
      </c>
      <c r="U90" s="58" t="s">
        <v>11791</v>
      </c>
      <c r="V90" s="58">
        <v>8</v>
      </c>
      <c r="W90" s="58">
        <v>12</v>
      </c>
      <c r="X90" s="58">
        <v>17</v>
      </c>
      <c r="Y90" s="58">
        <v>16</v>
      </c>
      <c r="Z90" s="58">
        <v>12</v>
      </c>
      <c r="AA90" s="58">
        <f t="shared" si="7"/>
        <v>57</v>
      </c>
      <c r="AB90" s="58" t="s">
        <v>11812</v>
      </c>
      <c r="AC90" s="59"/>
      <c r="AD90" s="62">
        <f t="shared" si="4"/>
        <v>58</v>
      </c>
    </row>
    <row r="91" spans="1:30" x14ac:dyDescent="0.3">
      <c r="A91" s="54">
        <v>90</v>
      </c>
      <c r="B91" s="54" t="s">
        <v>9985</v>
      </c>
      <c r="C91" s="54" t="s">
        <v>9986</v>
      </c>
      <c r="D91" s="54" t="s">
        <v>530</v>
      </c>
      <c r="E91" s="58" t="s">
        <v>11789</v>
      </c>
      <c r="F91" s="58" t="e">
        <f>VLOOKUP(B91,#REF!,50,0)</f>
        <v>#REF!</v>
      </c>
      <c r="G91" s="58">
        <v>16</v>
      </c>
      <c r="H91" s="58">
        <v>15</v>
      </c>
      <c r="I91" s="58">
        <v>16</v>
      </c>
      <c r="J91" s="58">
        <v>15</v>
      </c>
      <c r="K91" s="58">
        <f t="shared" si="5"/>
        <v>62</v>
      </c>
      <c r="L91" s="58" t="s">
        <v>11812</v>
      </c>
      <c r="M91" s="58" t="s">
        <v>11790</v>
      </c>
      <c r="N91" s="58">
        <v>18</v>
      </c>
      <c r="O91" s="58">
        <v>15</v>
      </c>
      <c r="P91" s="58">
        <v>15</v>
      </c>
      <c r="Q91" s="58">
        <v>16</v>
      </c>
      <c r="R91" s="58">
        <v>15</v>
      </c>
      <c r="S91" s="58">
        <f t="shared" si="6"/>
        <v>61</v>
      </c>
      <c r="T91" s="58" t="s">
        <v>11812</v>
      </c>
      <c r="U91" s="58" t="s">
        <v>11791</v>
      </c>
      <c r="V91" s="58">
        <v>18</v>
      </c>
      <c r="W91" s="58">
        <v>16</v>
      </c>
      <c r="X91" s="58">
        <v>12</v>
      </c>
      <c r="Y91" s="58">
        <v>10</v>
      </c>
      <c r="Z91" s="58">
        <v>12</v>
      </c>
      <c r="AA91" s="58">
        <f t="shared" si="7"/>
        <v>50</v>
      </c>
      <c r="AB91" s="58" t="s">
        <v>11812</v>
      </c>
      <c r="AC91" s="59"/>
      <c r="AD91" s="62">
        <f t="shared" si="4"/>
        <v>57.666666666666664</v>
      </c>
    </row>
    <row r="92" spans="1:30" x14ac:dyDescent="0.3">
      <c r="A92" s="54">
        <v>91</v>
      </c>
      <c r="B92" s="55" t="s">
        <v>10106</v>
      </c>
      <c r="C92" s="55" t="s">
        <v>5046</v>
      </c>
      <c r="D92" s="55" t="s">
        <v>530</v>
      </c>
      <c r="E92" s="58" t="s">
        <v>11789</v>
      </c>
      <c r="F92" s="58">
        <v>0</v>
      </c>
      <c r="G92" s="58">
        <v>0</v>
      </c>
      <c r="H92" s="58">
        <v>0</v>
      </c>
      <c r="I92" s="58">
        <v>0</v>
      </c>
      <c r="J92" s="58">
        <v>0</v>
      </c>
      <c r="K92" s="58">
        <f t="shared" si="5"/>
        <v>0</v>
      </c>
      <c r="L92" s="58" t="s">
        <v>11732</v>
      </c>
      <c r="M92" s="58" t="s">
        <v>11790</v>
      </c>
      <c r="N92" s="58" t="s">
        <v>277</v>
      </c>
      <c r="O92" s="58">
        <v>0</v>
      </c>
      <c r="P92" s="58">
        <v>0</v>
      </c>
      <c r="Q92" s="58">
        <v>0</v>
      </c>
      <c r="R92" s="58">
        <v>0</v>
      </c>
      <c r="S92" s="58">
        <f t="shared" si="6"/>
        <v>0</v>
      </c>
      <c r="T92" s="58" t="s">
        <v>11732</v>
      </c>
      <c r="U92" s="58" t="s">
        <v>11791</v>
      </c>
      <c r="V92" s="58" t="s">
        <v>277</v>
      </c>
      <c r="W92" s="58">
        <v>0</v>
      </c>
      <c r="X92" s="58">
        <v>0</v>
      </c>
      <c r="Y92" s="58">
        <v>0</v>
      </c>
      <c r="Z92" s="58">
        <v>0</v>
      </c>
      <c r="AA92" s="58">
        <f t="shared" si="7"/>
        <v>0</v>
      </c>
      <c r="AB92" s="58" t="s">
        <v>11732</v>
      </c>
      <c r="AC92" s="59"/>
      <c r="AD92" s="62">
        <f t="shared" si="4"/>
        <v>0</v>
      </c>
    </row>
    <row r="93" spans="1:30" x14ac:dyDescent="0.3">
      <c r="A93" s="54">
        <v>92</v>
      </c>
      <c r="B93" s="54" t="s">
        <v>10120</v>
      </c>
      <c r="C93" s="54" t="s">
        <v>10121</v>
      </c>
      <c r="D93" s="54" t="s">
        <v>530</v>
      </c>
      <c r="E93" s="58" t="s">
        <v>11789</v>
      </c>
      <c r="F93" s="58" t="e">
        <f>VLOOKUP(B93,#REF!,50,0)</f>
        <v>#REF!</v>
      </c>
      <c r="G93" s="58">
        <v>16</v>
      </c>
      <c r="H93" s="58">
        <v>15</v>
      </c>
      <c r="I93" s="58">
        <v>14</v>
      </c>
      <c r="J93" s="58">
        <v>16</v>
      </c>
      <c r="K93" s="58">
        <f t="shared" si="5"/>
        <v>61</v>
      </c>
      <c r="L93" s="58" t="s">
        <v>11812</v>
      </c>
      <c r="M93" s="58" t="s">
        <v>11790</v>
      </c>
      <c r="N93" s="58">
        <v>15</v>
      </c>
      <c r="O93" s="58">
        <v>13</v>
      </c>
      <c r="P93" s="58">
        <v>16</v>
      </c>
      <c r="Q93" s="58">
        <v>14</v>
      </c>
      <c r="R93" s="58">
        <v>15</v>
      </c>
      <c r="S93" s="58">
        <f t="shared" si="6"/>
        <v>58</v>
      </c>
      <c r="T93" s="58" t="s">
        <v>11812</v>
      </c>
      <c r="U93" s="58" t="s">
        <v>11791</v>
      </c>
      <c r="V93" s="58">
        <v>15</v>
      </c>
      <c r="W93" s="58">
        <v>17</v>
      </c>
      <c r="X93" s="58">
        <v>16</v>
      </c>
      <c r="Y93" s="58">
        <v>16</v>
      </c>
      <c r="Z93" s="58">
        <v>16</v>
      </c>
      <c r="AA93" s="58">
        <f t="shared" si="7"/>
        <v>65</v>
      </c>
      <c r="AB93" s="58" t="s">
        <v>11812</v>
      </c>
      <c r="AC93" s="59"/>
      <c r="AD93" s="62">
        <f t="shared" si="4"/>
        <v>61.333333333333336</v>
      </c>
    </row>
    <row r="94" spans="1:30" x14ac:dyDescent="0.3">
      <c r="A94" s="54">
        <v>93</v>
      </c>
      <c r="B94" s="54" t="s">
        <v>10146</v>
      </c>
      <c r="C94" s="54" t="s">
        <v>10147</v>
      </c>
      <c r="D94" s="54" t="s">
        <v>530</v>
      </c>
      <c r="E94" s="58" t="s">
        <v>11789</v>
      </c>
      <c r="F94" s="58" t="e">
        <f>VLOOKUP(B94,#REF!,50,0)</f>
        <v>#REF!</v>
      </c>
      <c r="G94" s="58">
        <v>16</v>
      </c>
      <c r="H94" s="58">
        <v>15</v>
      </c>
      <c r="I94" s="58">
        <v>15</v>
      </c>
      <c r="J94" s="58">
        <v>15</v>
      </c>
      <c r="K94" s="58">
        <f t="shared" si="5"/>
        <v>61</v>
      </c>
      <c r="L94" s="58" t="s">
        <v>11812</v>
      </c>
      <c r="M94" s="58" t="s">
        <v>11790</v>
      </c>
      <c r="N94" s="58">
        <v>11</v>
      </c>
      <c r="O94" s="58">
        <v>15</v>
      </c>
      <c r="P94" s="58">
        <v>17</v>
      </c>
      <c r="Q94" s="58">
        <v>15</v>
      </c>
      <c r="R94" s="58">
        <v>15</v>
      </c>
      <c r="S94" s="58">
        <f t="shared" si="6"/>
        <v>62</v>
      </c>
      <c r="T94" s="58" t="s">
        <v>11812</v>
      </c>
      <c r="U94" s="58" t="s">
        <v>11791</v>
      </c>
      <c r="V94" s="58">
        <v>11</v>
      </c>
      <c r="W94" s="58">
        <v>16</v>
      </c>
      <c r="X94" s="58">
        <v>13</v>
      </c>
      <c r="Y94" s="58">
        <v>12</v>
      </c>
      <c r="Z94" s="58">
        <v>9</v>
      </c>
      <c r="AA94" s="58">
        <f t="shared" si="7"/>
        <v>50</v>
      </c>
      <c r="AB94" s="58" t="s">
        <v>11812</v>
      </c>
      <c r="AC94" s="59"/>
      <c r="AD94" s="62">
        <f t="shared" si="4"/>
        <v>57.666666666666664</v>
      </c>
    </row>
    <row r="95" spans="1:30" x14ac:dyDescent="0.3">
      <c r="A95" s="54">
        <v>94</v>
      </c>
      <c r="B95" s="54" t="s">
        <v>10196</v>
      </c>
      <c r="C95" s="54" t="s">
        <v>7107</v>
      </c>
      <c r="D95" s="54" t="s">
        <v>530</v>
      </c>
      <c r="E95" s="58" t="s">
        <v>11789</v>
      </c>
      <c r="F95" s="58" t="e">
        <f>VLOOKUP(B95,#REF!,50,0)</f>
        <v>#REF!</v>
      </c>
      <c r="G95" s="58">
        <v>15</v>
      </c>
      <c r="H95" s="58">
        <v>15</v>
      </c>
      <c r="I95" s="58">
        <v>14</v>
      </c>
      <c r="J95" s="58">
        <v>15</v>
      </c>
      <c r="K95" s="58">
        <f t="shared" si="5"/>
        <v>59</v>
      </c>
      <c r="L95" s="58" t="s">
        <v>11812</v>
      </c>
      <c r="M95" s="58" t="s">
        <v>11790</v>
      </c>
      <c r="N95" s="58">
        <v>10</v>
      </c>
      <c r="O95" s="58">
        <v>13</v>
      </c>
      <c r="P95" s="58">
        <v>14</v>
      </c>
      <c r="Q95" s="58">
        <v>14</v>
      </c>
      <c r="R95" s="58">
        <v>15</v>
      </c>
      <c r="S95" s="58">
        <f t="shared" si="6"/>
        <v>56</v>
      </c>
      <c r="T95" s="58" t="s">
        <v>11812</v>
      </c>
      <c r="U95" s="58" t="s">
        <v>11791</v>
      </c>
      <c r="V95" s="58">
        <v>10</v>
      </c>
      <c r="W95" s="58">
        <v>10</v>
      </c>
      <c r="X95" s="58">
        <v>12</v>
      </c>
      <c r="Y95" s="58">
        <v>9</v>
      </c>
      <c r="Z95" s="58">
        <v>4</v>
      </c>
      <c r="AA95" s="58">
        <f t="shared" si="7"/>
        <v>35</v>
      </c>
      <c r="AB95" s="58" t="s">
        <v>11812</v>
      </c>
      <c r="AC95" s="59"/>
      <c r="AD95" s="62">
        <f t="shared" si="4"/>
        <v>50</v>
      </c>
    </row>
    <row r="96" spans="1:30" x14ac:dyDescent="0.3">
      <c r="A96" s="54">
        <v>95</v>
      </c>
      <c r="B96" s="54" t="s">
        <v>10245</v>
      </c>
      <c r="C96" s="54" t="s">
        <v>10246</v>
      </c>
      <c r="D96" s="54" t="s">
        <v>530</v>
      </c>
      <c r="E96" s="58" t="s">
        <v>11789</v>
      </c>
      <c r="F96" s="58" t="e">
        <f>VLOOKUP(B96,#REF!,50,0)</f>
        <v>#REF!</v>
      </c>
      <c r="G96" s="58">
        <v>16</v>
      </c>
      <c r="H96" s="58">
        <v>15</v>
      </c>
      <c r="I96" s="58">
        <v>16</v>
      </c>
      <c r="J96" s="58">
        <v>15</v>
      </c>
      <c r="K96" s="58">
        <f t="shared" si="5"/>
        <v>62</v>
      </c>
      <c r="L96" s="58" t="s">
        <v>11812</v>
      </c>
      <c r="M96" s="58" t="s">
        <v>11790</v>
      </c>
      <c r="N96" s="58">
        <v>10</v>
      </c>
      <c r="O96" s="58">
        <v>14</v>
      </c>
      <c r="P96" s="58">
        <v>15</v>
      </c>
      <c r="Q96" s="58">
        <v>15</v>
      </c>
      <c r="R96" s="58">
        <v>17</v>
      </c>
      <c r="S96" s="58">
        <f t="shared" si="6"/>
        <v>61</v>
      </c>
      <c r="T96" s="58" t="s">
        <v>11812</v>
      </c>
      <c r="U96" s="58" t="s">
        <v>11791</v>
      </c>
      <c r="V96" s="58">
        <v>10</v>
      </c>
      <c r="W96" s="58">
        <v>7</v>
      </c>
      <c r="X96" s="58">
        <v>5</v>
      </c>
      <c r="Y96" s="58">
        <v>5</v>
      </c>
      <c r="Z96" s="58">
        <v>9</v>
      </c>
      <c r="AA96" s="58">
        <f t="shared" si="7"/>
        <v>26</v>
      </c>
      <c r="AB96" s="58" t="s">
        <v>11812</v>
      </c>
      <c r="AC96" s="59"/>
      <c r="AD96" s="62">
        <f t="shared" si="4"/>
        <v>49.666666666666664</v>
      </c>
    </row>
    <row r="97" spans="1:30" x14ac:dyDescent="0.3">
      <c r="A97" s="54">
        <v>96</v>
      </c>
      <c r="B97" s="54" t="s">
        <v>10342</v>
      </c>
      <c r="C97" s="54" t="s">
        <v>10343</v>
      </c>
      <c r="D97" s="54" t="s">
        <v>530</v>
      </c>
      <c r="E97" s="58" t="s">
        <v>11789</v>
      </c>
      <c r="F97" s="58" t="e">
        <f>VLOOKUP(B97,#REF!,50,0)</f>
        <v>#REF!</v>
      </c>
      <c r="G97" s="58">
        <v>14</v>
      </c>
      <c r="H97" s="58">
        <v>13</v>
      </c>
      <c r="I97" s="58">
        <v>15</v>
      </c>
      <c r="J97" s="58">
        <v>15</v>
      </c>
      <c r="K97" s="58">
        <f t="shared" si="5"/>
        <v>57</v>
      </c>
      <c r="L97" s="58" t="s">
        <v>11812</v>
      </c>
      <c r="M97" s="58" t="s">
        <v>11790</v>
      </c>
      <c r="N97" s="58">
        <v>0</v>
      </c>
      <c r="O97" s="58">
        <v>15</v>
      </c>
      <c r="P97" s="58">
        <v>15</v>
      </c>
      <c r="Q97" s="58">
        <v>14</v>
      </c>
      <c r="R97" s="58">
        <v>15</v>
      </c>
      <c r="S97" s="58">
        <f t="shared" si="6"/>
        <v>59</v>
      </c>
      <c r="T97" s="58" t="s">
        <v>11812</v>
      </c>
      <c r="U97" s="58" t="s">
        <v>11791</v>
      </c>
      <c r="V97" s="58">
        <v>0</v>
      </c>
      <c r="W97" s="58">
        <v>9</v>
      </c>
      <c r="X97" s="58">
        <v>12</v>
      </c>
      <c r="Y97" s="58">
        <v>5</v>
      </c>
      <c r="Z97" s="58">
        <v>10</v>
      </c>
      <c r="AA97" s="58">
        <f t="shared" si="7"/>
        <v>36</v>
      </c>
      <c r="AB97" s="58" t="s">
        <v>11812</v>
      </c>
      <c r="AC97" s="59"/>
      <c r="AD97" s="62">
        <f t="shared" si="4"/>
        <v>50.666666666666664</v>
      </c>
    </row>
    <row r="98" spans="1:30" x14ac:dyDescent="0.3">
      <c r="A98" s="54">
        <v>97</v>
      </c>
      <c r="B98" s="55" t="s">
        <v>10380</v>
      </c>
      <c r="C98" s="55" t="s">
        <v>10381</v>
      </c>
      <c r="D98" s="55" t="s">
        <v>530</v>
      </c>
      <c r="E98" s="58" t="s">
        <v>11789</v>
      </c>
      <c r="F98" s="58">
        <v>0</v>
      </c>
      <c r="G98" s="58">
        <v>0</v>
      </c>
      <c r="H98" s="58">
        <v>0</v>
      </c>
      <c r="I98" s="58">
        <v>0</v>
      </c>
      <c r="J98" s="58">
        <v>0</v>
      </c>
      <c r="K98" s="58">
        <f t="shared" si="5"/>
        <v>0</v>
      </c>
      <c r="L98" s="58" t="s">
        <v>11732</v>
      </c>
      <c r="M98" s="58" t="s">
        <v>11790</v>
      </c>
      <c r="N98" s="58" t="s">
        <v>277</v>
      </c>
      <c r="O98" s="58">
        <v>0</v>
      </c>
      <c r="P98" s="58">
        <v>0</v>
      </c>
      <c r="Q98" s="58">
        <v>0</v>
      </c>
      <c r="R98" s="58">
        <v>0</v>
      </c>
      <c r="S98" s="58">
        <f t="shared" si="6"/>
        <v>0</v>
      </c>
      <c r="T98" s="58" t="s">
        <v>11732</v>
      </c>
      <c r="U98" s="58" t="s">
        <v>11791</v>
      </c>
      <c r="V98" s="58" t="s">
        <v>277</v>
      </c>
      <c r="W98" s="58">
        <v>0</v>
      </c>
      <c r="X98" s="58">
        <v>0</v>
      </c>
      <c r="Y98" s="58">
        <v>0</v>
      </c>
      <c r="Z98" s="58">
        <v>0</v>
      </c>
      <c r="AA98" s="58">
        <f t="shared" si="7"/>
        <v>0</v>
      </c>
      <c r="AB98" s="58" t="s">
        <v>11732</v>
      </c>
      <c r="AC98" s="59"/>
      <c r="AD98" s="62">
        <f t="shared" si="4"/>
        <v>0</v>
      </c>
    </row>
    <row r="99" spans="1:30" x14ac:dyDescent="0.3">
      <c r="A99" s="54">
        <v>98</v>
      </c>
      <c r="B99" s="54" t="s">
        <v>10534</v>
      </c>
      <c r="C99" s="54" t="s">
        <v>10535</v>
      </c>
      <c r="D99" s="54" t="s">
        <v>530</v>
      </c>
      <c r="E99" s="58" t="s">
        <v>11789</v>
      </c>
      <c r="F99" s="58" t="e">
        <f>VLOOKUP(B99,#REF!,50,0)</f>
        <v>#REF!</v>
      </c>
      <c r="G99" s="58">
        <v>16</v>
      </c>
      <c r="H99" s="58">
        <v>15</v>
      </c>
      <c r="I99" s="58">
        <v>14</v>
      </c>
      <c r="J99" s="58">
        <v>15</v>
      </c>
      <c r="K99" s="58">
        <f t="shared" si="5"/>
        <v>60</v>
      </c>
      <c r="L99" s="58" t="s">
        <v>11812</v>
      </c>
      <c r="M99" s="58" t="s">
        <v>11790</v>
      </c>
      <c r="N99" s="58">
        <v>10</v>
      </c>
      <c r="O99" s="58">
        <v>14</v>
      </c>
      <c r="P99" s="58">
        <v>16</v>
      </c>
      <c r="Q99" s="58">
        <v>14</v>
      </c>
      <c r="R99" s="58">
        <v>18</v>
      </c>
      <c r="S99" s="58">
        <f t="shared" si="6"/>
        <v>62</v>
      </c>
      <c r="T99" s="58" t="s">
        <v>11812</v>
      </c>
      <c r="U99" s="58" t="s">
        <v>11791</v>
      </c>
      <c r="V99" s="58">
        <v>10</v>
      </c>
      <c r="W99" s="58">
        <v>9</v>
      </c>
      <c r="X99" s="58">
        <v>8</v>
      </c>
      <c r="Y99" s="58">
        <v>8</v>
      </c>
      <c r="Z99" s="58">
        <v>8</v>
      </c>
      <c r="AA99" s="58">
        <f t="shared" si="7"/>
        <v>33</v>
      </c>
      <c r="AB99" s="58" t="s">
        <v>11812</v>
      </c>
      <c r="AC99" s="59"/>
      <c r="AD99" s="62">
        <f t="shared" si="4"/>
        <v>51.666666666666664</v>
      </c>
    </row>
    <row r="100" spans="1:30" x14ac:dyDescent="0.3">
      <c r="A100" s="54">
        <v>99</v>
      </c>
      <c r="B100" s="54" t="s">
        <v>10550</v>
      </c>
      <c r="C100" s="54" t="s">
        <v>10551</v>
      </c>
      <c r="D100" s="54" t="s">
        <v>530</v>
      </c>
      <c r="E100" s="58" t="s">
        <v>11789</v>
      </c>
      <c r="F100" s="58" t="e">
        <f>VLOOKUP(B100,#REF!,50,0)</f>
        <v>#REF!</v>
      </c>
      <c r="G100" s="58">
        <v>15</v>
      </c>
      <c r="H100" s="58">
        <v>14</v>
      </c>
      <c r="I100" s="58">
        <v>14</v>
      </c>
      <c r="J100" s="58">
        <v>16</v>
      </c>
      <c r="K100" s="58">
        <f t="shared" si="5"/>
        <v>59</v>
      </c>
      <c r="L100" s="58" t="s">
        <v>11812</v>
      </c>
      <c r="M100" s="58" t="s">
        <v>11790</v>
      </c>
      <c r="N100" s="58">
        <v>18</v>
      </c>
      <c r="O100" s="58">
        <v>15</v>
      </c>
      <c r="P100" s="58">
        <v>18</v>
      </c>
      <c r="Q100" s="58">
        <v>14</v>
      </c>
      <c r="R100" s="58">
        <v>17</v>
      </c>
      <c r="S100" s="58">
        <f t="shared" si="6"/>
        <v>64</v>
      </c>
      <c r="T100" s="58" t="s">
        <v>11812</v>
      </c>
      <c r="U100" s="58" t="s">
        <v>11791</v>
      </c>
      <c r="V100" s="58">
        <v>18</v>
      </c>
      <c r="W100" s="58">
        <v>16</v>
      </c>
      <c r="X100" s="58">
        <v>16</v>
      </c>
      <c r="Y100" s="58">
        <v>16</v>
      </c>
      <c r="Z100" s="58">
        <v>16</v>
      </c>
      <c r="AA100" s="58">
        <f t="shared" si="7"/>
        <v>64</v>
      </c>
      <c r="AB100" s="58" t="s">
        <v>11812</v>
      </c>
      <c r="AC100" s="59"/>
      <c r="AD100" s="62">
        <f t="shared" si="4"/>
        <v>62.333333333333336</v>
      </c>
    </row>
    <row r="101" spans="1:30" x14ac:dyDescent="0.3">
      <c r="A101" s="54">
        <v>100</v>
      </c>
      <c r="B101" s="54" t="s">
        <v>10607</v>
      </c>
      <c r="C101" s="54" t="s">
        <v>10608</v>
      </c>
      <c r="D101" s="54" t="s">
        <v>530</v>
      </c>
      <c r="E101" s="58" t="s">
        <v>11789</v>
      </c>
      <c r="F101" s="58" t="e">
        <f>VLOOKUP(B101,#REF!,50,0)</f>
        <v>#REF!</v>
      </c>
      <c r="G101" s="58">
        <v>14</v>
      </c>
      <c r="H101" s="58">
        <v>14</v>
      </c>
      <c r="I101" s="58">
        <v>16</v>
      </c>
      <c r="J101" s="58">
        <v>15</v>
      </c>
      <c r="K101" s="58">
        <f t="shared" si="5"/>
        <v>59</v>
      </c>
      <c r="L101" s="58" t="s">
        <v>11812</v>
      </c>
      <c r="M101" s="58" t="s">
        <v>11790</v>
      </c>
      <c r="N101" s="58">
        <v>0</v>
      </c>
      <c r="O101" s="58">
        <v>15</v>
      </c>
      <c r="P101" s="58">
        <v>17</v>
      </c>
      <c r="Q101" s="58">
        <v>16</v>
      </c>
      <c r="R101" s="58">
        <v>15</v>
      </c>
      <c r="S101" s="58">
        <f t="shared" si="6"/>
        <v>63</v>
      </c>
      <c r="T101" s="58" t="s">
        <v>11812</v>
      </c>
      <c r="U101" s="58" t="s">
        <v>11791</v>
      </c>
      <c r="V101" s="58">
        <v>0</v>
      </c>
      <c r="W101" s="58">
        <v>18</v>
      </c>
      <c r="X101" s="58">
        <v>17</v>
      </c>
      <c r="Y101" s="58">
        <v>17</v>
      </c>
      <c r="Z101" s="58">
        <v>17</v>
      </c>
      <c r="AA101" s="58">
        <f t="shared" si="7"/>
        <v>69</v>
      </c>
      <c r="AB101" s="58" t="s">
        <v>11812</v>
      </c>
      <c r="AC101" s="59"/>
      <c r="AD101" s="62">
        <f t="shared" si="4"/>
        <v>63.666666666666664</v>
      </c>
    </row>
    <row r="102" spans="1:30" x14ac:dyDescent="0.3">
      <c r="A102" s="54">
        <v>101</v>
      </c>
      <c r="B102" s="54" t="s">
        <v>10613</v>
      </c>
      <c r="C102" s="54" t="s">
        <v>10614</v>
      </c>
      <c r="D102" s="54" t="s">
        <v>530</v>
      </c>
      <c r="E102" s="58" t="s">
        <v>11789</v>
      </c>
      <c r="F102" s="58" t="e">
        <f>VLOOKUP(B102,#REF!,50,0)</f>
        <v>#REF!</v>
      </c>
      <c r="G102" s="58">
        <v>15</v>
      </c>
      <c r="H102" s="58">
        <v>14</v>
      </c>
      <c r="I102" s="58">
        <v>14</v>
      </c>
      <c r="J102" s="58">
        <v>15</v>
      </c>
      <c r="K102" s="58">
        <f t="shared" si="5"/>
        <v>58</v>
      </c>
      <c r="L102" s="58" t="s">
        <v>11812</v>
      </c>
      <c r="M102" s="58" t="s">
        <v>11790</v>
      </c>
      <c r="N102" s="58">
        <v>7</v>
      </c>
      <c r="O102" s="58">
        <v>16</v>
      </c>
      <c r="P102" s="58">
        <v>16</v>
      </c>
      <c r="Q102" s="58">
        <v>15</v>
      </c>
      <c r="R102" s="58">
        <v>16</v>
      </c>
      <c r="S102" s="58">
        <f t="shared" si="6"/>
        <v>63</v>
      </c>
      <c r="T102" s="58" t="s">
        <v>11812</v>
      </c>
      <c r="U102" s="58" t="s">
        <v>11791</v>
      </c>
      <c r="V102" s="58">
        <v>7</v>
      </c>
      <c r="W102" s="58">
        <v>16</v>
      </c>
      <c r="X102" s="58">
        <v>17</v>
      </c>
      <c r="Y102" s="58">
        <v>17</v>
      </c>
      <c r="Z102" s="58">
        <v>17</v>
      </c>
      <c r="AA102" s="58">
        <f t="shared" si="7"/>
        <v>67</v>
      </c>
      <c r="AB102" s="58" t="s">
        <v>11812</v>
      </c>
      <c r="AC102" s="59"/>
      <c r="AD102" s="62">
        <f t="shared" si="4"/>
        <v>62.666666666666664</v>
      </c>
    </row>
    <row r="103" spans="1:30" x14ac:dyDescent="0.3">
      <c r="A103" s="54">
        <v>102</v>
      </c>
      <c r="B103" s="54" t="s">
        <v>10621</v>
      </c>
      <c r="C103" s="54" t="s">
        <v>10622</v>
      </c>
      <c r="D103" s="54" t="s">
        <v>530</v>
      </c>
      <c r="E103" s="58" t="s">
        <v>11789</v>
      </c>
      <c r="F103" s="58" t="e">
        <f>VLOOKUP(B103,#REF!,50,0)</f>
        <v>#REF!</v>
      </c>
      <c r="G103" s="58">
        <v>14</v>
      </c>
      <c r="H103" s="58">
        <v>15</v>
      </c>
      <c r="I103" s="58">
        <v>16</v>
      </c>
      <c r="J103" s="58">
        <v>15</v>
      </c>
      <c r="K103" s="58">
        <f t="shared" si="5"/>
        <v>60</v>
      </c>
      <c r="L103" s="58" t="s">
        <v>11812</v>
      </c>
      <c r="M103" s="58" t="s">
        <v>11790</v>
      </c>
      <c r="N103" s="58">
        <v>18</v>
      </c>
      <c r="O103" s="58">
        <v>14</v>
      </c>
      <c r="P103" s="58">
        <v>17</v>
      </c>
      <c r="Q103" s="58">
        <v>14</v>
      </c>
      <c r="R103" s="58">
        <v>17</v>
      </c>
      <c r="S103" s="58">
        <f t="shared" si="6"/>
        <v>62</v>
      </c>
      <c r="T103" s="58" t="s">
        <v>11812</v>
      </c>
      <c r="U103" s="58" t="s">
        <v>11791</v>
      </c>
      <c r="V103" s="58">
        <v>18</v>
      </c>
      <c r="W103" s="58">
        <v>16</v>
      </c>
      <c r="X103" s="58">
        <v>17</v>
      </c>
      <c r="Y103" s="58">
        <v>16</v>
      </c>
      <c r="Z103" s="58">
        <v>17</v>
      </c>
      <c r="AA103" s="58">
        <f t="shared" si="7"/>
        <v>66</v>
      </c>
      <c r="AB103" s="58" t="s">
        <v>11812</v>
      </c>
      <c r="AC103" s="59"/>
      <c r="AD103" s="62">
        <f t="shared" si="4"/>
        <v>62.666666666666664</v>
      </c>
    </row>
    <row r="104" spans="1:30" x14ac:dyDescent="0.3">
      <c r="A104" s="54">
        <v>103</v>
      </c>
      <c r="B104" s="54" t="s">
        <v>10662</v>
      </c>
      <c r="C104" s="54" t="s">
        <v>10663</v>
      </c>
      <c r="D104" s="54" t="s">
        <v>530</v>
      </c>
      <c r="E104" s="58" t="s">
        <v>11789</v>
      </c>
      <c r="F104" s="58" t="e">
        <f>VLOOKUP(B104,#REF!,50,0)</f>
        <v>#REF!</v>
      </c>
      <c r="G104" s="58">
        <v>14</v>
      </c>
      <c r="H104" s="58">
        <v>15</v>
      </c>
      <c r="I104" s="58">
        <v>14</v>
      </c>
      <c r="J104" s="58">
        <v>14</v>
      </c>
      <c r="K104" s="58">
        <f t="shared" si="5"/>
        <v>57</v>
      </c>
      <c r="L104" s="58" t="s">
        <v>11812</v>
      </c>
      <c r="M104" s="58" t="s">
        <v>11790</v>
      </c>
      <c r="N104" s="58">
        <v>8</v>
      </c>
      <c r="O104" s="58">
        <v>14</v>
      </c>
      <c r="P104" s="58">
        <v>15</v>
      </c>
      <c r="Q104" s="58">
        <v>14</v>
      </c>
      <c r="R104" s="58">
        <v>15</v>
      </c>
      <c r="S104" s="58">
        <f t="shared" si="6"/>
        <v>58</v>
      </c>
      <c r="T104" s="58" t="s">
        <v>11812</v>
      </c>
      <c r="U104" s="58" t="s">
        <v>11791</v>
      </c>
      <c r="V104" s="58">
        <v>8</v>
      </c>
      <c r="W104" s="58">
        <v>12</v>
      </c>
      <c r="X104" s="58">
        <v>13</v>
      </c>
      <c r="Y104" s="58">
        <v>10</v>
      </c>
      <c r="Z104" s="58">
        <v>16</v>
      </c>
      <c r="AA104" s="58">
        <f t="shared" si="7"/>
        <v>51</v>
      </c>
      <c r="AB104" s="58" t="s">
        <v>11812</v>
      </c>
      <c r="AC104" s="59"/>
      <c r="AD104" s="62">
        <f t="shared" si="4"/>
        <v>55.333333333333336</v>
      </c>
    </row>
    <row r="105" spans="1:30" x14ac:dyDescent="0.3">
      <c r="A105" s="54">
        <v>104</v>
      </c>
      <c r="B105" s="54" t="s">
        <v>10849</v>
      </c>
      <c r="C105" s="54" t="s">
        <v>10850</v>
      </c>
      <c r="D105" s="54" t="s">
        <v>530</v>
      </c>
      <c r="E105" s="58" t="s">
        <v>11789</v>
      </c>
      <c r="F105" s="58" t="e">
        <f>VLOOKUP(B105,#REF!,50,0)</f>
        <v>#REF!</v>
      </c>
      <c r="G105" s="58">
        <v>15</v>
      </c>
      <c r="H105" s="58">
        <v>14</v>
      </c>
      <c r="I105" s="58">
        <v>15</v>
      </c>
      <c r="J105" s="58">
        <v>14</v>
      </c>
      <c r="K105" s="58">
        <f t="shared" si="5"/>
        <v>58</v>
      </c>
      <c r="L105" s="58" t="s">
        <v>11812</v>
      </c>
      <c r="M105" s="58" t="s">
        <v>11790</v>
      </c>
      <c r="N105" s="58">
        <v>9</v>
      </c>
      <c r="O105" s="58">
        <v>15</v>
      </c>
      <c r="P105" s="58">
        <v>16</v>
      </c>
      <c r="Q105" s="58">
        <v>14</v>
      </c>
      <c r="R105" s="58">
        <v>16</v>
      </c>
      <c r="S105" s="58">
        <f t="shared" si="6"/>
        <v>61</v>
      </c>
      <c r="T105" s="58" t="s">
        <v>11812</v>
      </c>
      <c r="U105" s="58" t="s">
        <v>11791</v>
      </c>
      <c r="V105" s="58">
        <v>9</v>
      </c>
      <c r="W105" s="58">
        <v>16</v>
      </c>
      <c r="X105" s="58">
        <v>17</v>
      </c>
      <c r="Y105" s="58">
        <v>17</v>
      </c>
      <c r="Z105" s="58">
        <v>16</v>
      </c>
      <c r="AA105" s="58">
        <f t="shared" si="7"/>
        <v>66</v>
      </c>
      <c r="AB105" s="58" t="s">
        <v>11812</v>
      </c>
      <c r="AC105" s="59"/>
      <c r="AD105" s="62">
        <f t="shared" si="4"/>
        <v>61.666666666666664</v>
      </c>
    </row>
    <row r="106" spans="1:30" x14ac:dyDescent="0.3">
      <c r="A106" s="54">
        <v>105</v>
      </c>
      <c r="B106" s="54" t="s">
        <v>11001</v>
      </c>
      <c r="C106" s="54" t="s">
        <v>11002</v>
      </c>
      <c r="D106" s="54" t="s">
        <v>530</v>
      </c>
      <c r="E106" s="58" t="s">
        <v>11789</v>
      </c>
      <c r="F106" s="58" t="e">
        <f>VLOOKUP(B106,#REF!,50,0)</f>
        <v>#REF!</v>
      </c>
      <c r="G106" s="58">
        <v>15</v>
      </c>
      <c r="H106" s="58">
        <v>16</v>
      </c>
      <c r="I106" s="58">
        <v>14</v>
      </c>
      <c r="J106" s="58">
        <v>15</v>
      </c>
      <c r="K106" s="58">
        <f t="shared" si="5"/>
        <v>60</v>
      </c>
      <c r="L106" s="58" t="s">
        <v>11812</v>
      </c>
      <c r="M106" s="58" t="s">
        <v>11790</v>
      </c>
      <c r="N106" s="58">
        <v>13</v>
      </c>
      <c r="O106" s="58">
        <v>18</v>
      </c>
      <c r="P106" s="58">
        <v>17</v>
      </c>
      <c r="Q106" s="58">
        <v>14</v>
      </c>
      <c r="R106" s="58">
        <v>15</v>
      </c>
      <c r="S106" s="58">
        <f t="shared" si="6"/>
        <v>64</v>
      </c>
      <c r="T106" s="58" t="s">
        <v>11812</v>
      </c>
      <c r="U106" s="58" t="s">
        <v>11791</v>
      </c>
      <c r="V106" s="58">
        <v>13</v>
      </c>
      <c r="W106" s="58">
        <v>16</v>
      </c>
      <c r="X106" s="58">
        <v>16</v>
      </c>
      <c r="Y106" s="58">
        <v>17</v>
      </c>
      <c r="Z106" s="58">
        <v>17</v>
      </c>
      <c r="AA106" s="58">
        <f t="shared" si="7"/>
        <v>66</v>
      </c>
      <c r="AB106" s="58" t="s">
        <v>11812</v>
      </c>
      <c r="AC106" s="59"/>
      <c r="AD106" s="62">
        <f t="shared" si="4"/>
        <v>63.333333333333336</v>
      </c>
    </row>
    <row r="107" spans="1:30" x14ac:dyDescent="0.3">
      <c r="A107" s="54">
        <v>106</v>
      </c>
      <c r="B107" s="54" t="s">
        <v>11019</v>
      </c>
      <c r="C107" s="54" t="s">
        <v>11020</v>
      </c>
      <c r="D107" s="54" t="s">
        <v>530</v>
      </c>
      <c r="E107" s="58" t="s">
        <v>11789</v>
      </c>
      <c r="F107" s="58" t="e">
        <f>VLOOKUP(B107,#REF!,50,0)</f>
        <v>#REF!</v>
      </c>
      <c r="G107" s="58">
        <v>16</v>
      </c>
      <c r="H107" s="58">
        <v>15</v>
      </c>
      <c r="I107" s="58">
        <v>15</v>
      </c>
      <c r="J107" s="58">
        <v>15</v>
      </c>
      <c r="K107" s="58">
        <f t="shared" si="5"/>
        <v>61</v>
      </c>
      <c r="L107" s="58" t="s">
        <v>11812</v>
      </c>
      <c r="M107" s="58" t="s">
        <v>11790</v>
      </c>
      <c r="N107" s="58">
        <v>12</v>
      </c>
      <c r="O107" s="58">
        <v>16</v>
      </c>
      <c r="P107" s="58">
        <v>16</v>
      </c>
      <c r="Q107" s="58">
        <v>14</v>
      </c>
      <c r="R107" s="58">
        <v>15</v>
      </c>
      <c r="S107" s="58">
        <f t="shared" si="6"/>
        <v>61</v>
      </c>
      <c r="T107" s="58" t="s">
        <v>11812</v>
      </c>
      <c r="U107" s="58" t="s">
        <v>11791</v>
      </c>
      <c r="V107" s="58">
        <v>12</v>
      </c>
      <c r="W107" s="58">
        <v>16</v>
      </c>
      <c r="X107" s="58">
        <v>12</v>
      </c>
      <c r="Y107" s="58">
        <v>12</v>
      </c>
      <c r="Z107" s="58">
        <v>12</v>
      </c>
      <c r="AA107" s="58">
        <f t="shared" si="7"/>
        <v>52</v>
      </c>
      <c r="AB107" s="58" t="s">
        <v>11812</v>
      </c>
      <c r="AC107" s="59"/>
      <c r="AD107" s="62">
        <f t="shared" si="4"/>
        <v>58</v>
      </c>
    </row>
    <row r="108" spans="1:30" x14ac:dyDescent="0.3">
      <c r="A108" s="54">
        <v>107</v>
      </c>
      <c r="B108" s="54" t="s">
        <v>11101</v>
      </c>
      <c r="C108" s="54" t="s">
        <v>11102</v>
      </c>
      <c r="D108" s="54" t="s">
        <v>530</v>
      </c>
      <c r="E108" s="58" t="s">
        <v>11789</v>
      </c>
      <c r="F108" s="58" t="e">
        <f>VLOOKUP(B108,#REF!,50,0)</f>
        <v>#REF!</v>
      </c>
      <c r="G108" s="58">
        <v>15</v>
      </c>
      <c r="H108" s="58">
        <v>15</v>
      </c>
      <c r="I108" s="58">
        <v>15</v>
      </c>
      <c r="J108" s="58">
        <v>15</v>
      </c>
      <c r="K108" s="58">
        <f t="shared" si="5"/>
        <v>60</v>
      </c>
      <c r="L108" s="58" t="s">
        <v>11812</v>
      </c>
      <c r="M108" s="58" t="s">
        <v>11790</v>
      </c>
      <c r="N108" s="58">
        <v>10</v>
      </c>
      <c r="O108" s="58">
        <v>14</v>
      </c>
      <c r="P108" s="58">
        <v>17</v>
      </c>
      <c r="Q108" s="58">
        <v>14</v>
      </c>
      <c r="R108" s="58">
        <v>17</v>
      </c>
      <c r="S108" s="58">
        <f t="shared" si="6"/>
        <v>62</v>
      </c>
      <c r="T108" s="58" t="s">
        <v>11812</v>
      </c>
      <c r="U108" s="58" t="s">
        <v>11791</v>
      </c>
      <c r="V108" s="58">
        <v>10</v>
      </c>
      <c r="W108" s="58">
        <v>17</v>
      </c>
      <c r="X108" s="58">
        <v>17</v>
      </c>
      <c r="Y108" s="58">
        <v>16</v>
      </c>
      <c r="Z108" s="58">
        <v>17</v>
      </c>
      <c r="AA108" s="58">
        <f t="shared" si="7"/>
        <v>67</v>
      </c>
      <c r="AB108" s="58" t="s">
        <v>11812</v>
      </c>
      <c r="AC108" s="59"/>
      <c r="AD108" s="62">
        <f t="shared" si="4"/>
        <v>63</v>
      </c>
    </row>
    <row r="109" spans="1:30" x14ac:dyDescent="0.3">
      <c r="A109" s="54">
        <v>108</v>
      </c>
      <c r="B109" s="54" t="s">
        <v>11119</v>
      </c>
      <c r="C109" s="54" t="s">
        <v>11120</v>
      </c>
      <c r="D109" s="54" t="s">
        <v>530</v>
      </c>
      <c r="E109" s="58" t="s">
        <v>11789</v>
      </c>
      <c r="F109" s="58" t="e">
        <f>VLOOKUP(B109,#REF!,50,0)</f>
        <v>#REF!</v>
      </c>
      <c r="G109" s="58">
        <v>15</v>
      </c>
      <c r="H109" s="58">
        <v>15</v>
      </c>
      <c r="I109" s="58">
        <v>16</v>
      </c>
      <c r="J109" s="58">
        <v>15</v>
      </c>
      <c r="K109" s="58">
        <f t="shared" si="5"/>
        <v>61</v>
      </c>
      <c r="L109" s="58" t="s">
        <v>11812</v>
      </c>
      <c r="M109" s="58" t="s">
        <v>11790</v>
      </c>
      <c r="N109" s="58">
        <v>18</v>
      </c>
      <c r="O109" s="58">
        <v>14</v>
      </c>
      <c r="P109" s="58">
        <v>15</v>
      </c>
      <c r="Q109" s="58">
        <v>14</v>
      </c>
      <c r="R109" s="58">
        <v>14</v>
      </c>
      <c r="S109" s="58">
        <f t="shared" si="6"/>
        <v>57</v>
      </c>
      <c r="T109" s="58" t="s">
        <v>11812</v>
      </c>
      <c r="U109" s="58" t="s">
        <v>11791</v>
      </c>
      <c r="V109" s="58">
        <v>18</v>
      </c>
      <c r="W109" s="58">
        <v>8</v>
      </c>
      <c r="X109" s="58">
        <v>8</v>
      </c>
      <c r="Y109" s="58">
        <v>12</v>
      </c>
      <c r="Z109" s="58">
        <v>9</v>
      </c>
      <c r="AA109" s="58">
        <f t="shared" si="7"/>
        <v>37</v>
      </c>
      <c r="AB109" s="58" t="s">
        <v>11812</v>
      </c>
      <c r="AC109" s="59"/>
      <c r="AD109" s="62">
        <f t="shared" si="4"/>
        <v>51.666666666666664</v>
      </c>
    </row>
    <row r="110" spans="1:30" x14ac:dyDescent="0.3">
      <c r="A110" s="54">
        <v>109</v>
      </c>
      <c r="B110" s="54" t="s">
        <v>11194</v>
      </c>
      <c r="C110" s="54" t="s">
        <v>11195</v>
      </c>
      <c r="D110" s="54" t="s">
        <v>530</v>
      </c>
      <c r="E110" s="58" t="s">
        <v>11789</v>
      </c>
      <c r="F110" s="58" t="e">
        <f>VLOOKUP(B110,#REF!,50,0)</f>
        <v>#REF!</v>
      </c>
      <c r="G110" s="58">
        <v>16</v>
      </c>
      <c r="H110" s="58">
        <v>15</v>
      </c>
      <c r="I110" s="58">
        <v>14</v>
      </c>
      <c r="J110" s="58">
        <v>15</v>
      </c>
      <c r="K110" s="58">
        <f t="shared" si="5"/>
        <v>60</v>
      </c>
      <c r="L110" s="58" t="s">
        <v>11812</v>
      </c>
      <c r="M110" s="58" t="s">
        <v>11790</v>
      </c>
      <c r="N110" s="58">
        <v>20</v>
      </c>
      <c r="O110" s="58">
        <v>13</v>
      </c>
      <c r="P110" s="58">
        <v>16</v>
      </c>
      <c r="Q110" s="58">
        <v>13</v>
      </c>
      <c r="R110" s="58">
        <v>14</v>
      </c>
      <c r="S110" s="58">
        <f t="shared" si="6"/>
        <v>56</v>
      </c>
      <c r="T110" s="58" t="s">
        <v>11812</v>
      </c>
      <c r="U110" s="58" t="s">
        <v>11791</v>
      </c>
      <c r="V110" s="58">
        <v>20</v>
      </c>
      <c r="W110" s="58">
        <v>12</v>
      </c>
      <c r="X110" s="58">
        <v>12</v>
      </c>
      <c r="Y110" s="58">
        <v>14</v>
      </c>
      <c r="Z110" s="58">
        <v>16</v>
      </c>
      <c r="AA110" s="58">
        <f t="shared" si="7"/>
        <v>54</v>
      </c>
      <c r="AB110" s="58" t="s">
        <v>11812</v>
      </c>
      <c r="AC110" s="59"/>
      <c r="AD110" s="62">
        <f t="shared" si="4"/>
        <v>56.666666666666664</v>
      </c>
    </row>
    <row r="111" spans="1:30" x14ac:dyDescent="0.3">
      <c r="A111" s="54">
        <v>110</v>
      </c>
      <c r="B111" s="54" t="s">
        <v>11416</v>
      </c>
      <c r="C111" s="54" t="s">
        <v>11417</v>
      </c>
      <c r="D111" s="54" t="s">
        <v>530</v>
      </c>
      <c r="E111" s="58" t="s">
        <v>11789</v>
      </c>
      <c r="F111" s="58" t="e">
        <f>VLOOKUP(B111,#REF!,50,0)</f>
        <v>#REF!</v>
      </c>
      <c r="G111" s="58">
        <v>13</v>
      </c>
      <c r="H111" s="58">
        <v>15</v>
      </c>
      <c r="I111" s="58">
        <v>14</v>
      </c>
      <c r="J111" s="58">
        <v>15</v>
      </c>
      <c r="K111" s="58">
        <f t="shared" si="5"/>
        <v>57</v>
      </c>
      <c r="L111" s="58" t="s">
        <v>11812</v>
      </c>
      <c r="M111" s="58" t="s">
        <v>11790</v>
      </c>
      <c r="N111" s="58">
        <v>0</v>
      </c>
      <c r="O111" s="58">
        <v>14</v>
      </c>
      <c r="P111" s="58">
        <v>15</v>
      </c>
      <c r="Q111" s="58">
        <v>14</v>
      </c>
      <c r="R111" s="58">
        <v>15</v>
      </c>
      <c r="S111" s="58">
        <f t="shared" si="6"/>
        <v>58</v>
      </c>
      <c r="T111" s="58" t="s">
        <v>11812</v>
      </c>
      <c r="U111" s="58" t="s">
        <v>11791</v>
      </c>
      <c r="V111" s="58">
        <v>0</v>
      </c>
      <c r="W111" s="58">
        <v>8</v>
      </c>
      <c r="X111" s="58">
        <v>9</v>
      </c>
      <c r="Y111" s="58">
        <v>10</v>
      </c>
      <c r="Z111" s="58">
        <v>10</v>
      </c>
      <c r="AA111" s="58">
        <f t="shared" si="7"/>
        <v>37</v>
      </c>
      <c r="AB111" s="58" t="s">
        <v>11812</v>
      </c>
      <c r="AC111" s="59"/>
      <c r="AD111" s="62">
        <f t="shared" si="4"/>
        <v>50.666666666666664</v>
      </c>
    </row>
    <row r="112" spans="1:30" x14ac:dyDescent="0.3">
      <c r="A112" s="54">
        <v>111</v>
      </c>
      <c r="B112" s="55" t="s">
        <v>11433</v>
      </c>
      <c r="C112" s="55" t="s">
        <v>11434</v>
      </c>
      <c r="D112" s="55" t="s">
        <v>530</v>
      </c>
      <c r="E112" s="58" t="s">
        <v>11789</v>
      </c>
      <c r="F112" s="58">
        <v>0</v>
      </c>
      <c r="G112" s="58">
        <v>0</v>
      </c>
      <c r="H112" s="58">
        <v>0</v>
      </c>
      <c r="I112" s="58">
        <v>0</v>
      </c>
      <c r="J112" s="58">
        <v>0</v>
      </c>
      <c r="K112" s="58">
        <f t="shared" si="5"/>
        <v>0</v>
      </c>
      <c r="L112" s="58" t="s">
        <v>11732</v>
      </c>
      <c r="M112" s="58" t="s">
        <v>11790</v>
      </c>
      <c r="N112" s="58" t="s">
        <v>277</v>
      </c>
      <c r="O112" s="58">
        <v>0</v>
      </c>
      <c r="P112" s="58">
        <v>0</v>
      </c>
      <c r="Q112" s="58">
        <v>0</v>
      </c>
      <c r="R112" s="58">
        <v>0</v>
      </c>
      <c r="S112" s="58">
        <f t="shared" si="6"/>
        <v>0</v>
      </c>
      <c r="T112" s="58" t="s">
        <v>11732</v>
      </c>
      <c r="U112" s="58" t="s">
        <v>11791</v>
      </c>
      <c r="V112" s="58" t="s">
        <v>277</v>
      </c>
      <c r="W112" s="58">
        <v>0</v>
      </c>
      <c r="X112" s="58">
        <v>0</v>
      </c>
      <c r="Y112" s="58">
        <v>0</v>
      </c>
      <c r="Z112" s="58">
        <v>0</v>
      </c>
      <c r="AA112" s="58">
        <f t="shared" si="7"/>
        <v>0</v>
      </c>
      <c r="AB112" s="58" t="s">
        <v>11732</v>
      </c>
      <c r="AC112" s="59"/>
      <c r="AD112" s="62">
        <f t="shared" si="4"/>
        <v>0</v>
      </c>
    </row>
    <row r="113" spans="1:30" x14ac:dyDescent="0.3">
      <c r="A113" s="54">
        <v>112</v>
      </c>
      <c r="B113" s="54" t="s">
        <v>11480</v>
      </c>
      <c r="C113" s="54" t="s">
        <v>11481</v>
      </c>
      <c r="D113" s="54" t="s">
        <v>530</v>
      </c>
      <c r="E113" s="58" t="s">
        <v>11789</v>
      </c>
      <c r="F113" s="58" t="e">
        <f>VLOOKUP(B113,#REF!,50,0)</f>
        <v>#REF!</v>
      </c>
      <c r="G113" s="58">
        <v>15</v>
      </c>
      <c r="H113" s="58">
        <v>14</v>
      </c>
      <c r="I113" s="58">
        <v>14</v>
      </c>
      <c r="J113" s="58">
        <v>15</v>
      </c>
      <c r="K113" s="58">
        <f t="shared" si="5"/>
        <v>58</v>
      </c>
      <c r="L113" s="58" t="s">
        <v>11812</v>
      </c>
      <c r="M113" s="58" t="s">
        <v>11790</v>
      </c>
      <c r="N113" s="58">
        <v>13</v>
      </c>
      <c r="O113" s="58">
        <v>12</v>
      </c>
      <c r="P113" s="58">
        <v>18</v>
      </c>
      <c r="Q113" s="58">
        <v>13</v>
      </c>
      <c r="R113" s="58">
        <v>15</v>
      </c>
      <c r="S113" s="58">
        <f t="shared" si="6"/>
        <v>58</v>
      </c>
      <c r="T113" s="58" t="s">
        <v>11812</v>
      </c>
      <c r="U113" s="58" t="s">
        <v>11791</v>
      </c>
      <c r="V113" s="58">
        <v>13</v>
      </c>
      <c r="W113" s="58">
        <v>12</v>
      </c>
      <c r="X113" s="58">
        <v>16</v>
      </c>
      <c r="Y113" s="58">
        <v>12</v>
      </c>
      <c r="Z113" s="58">
        <v>12</v>
      </c>
      <c r="AA113" s="58">
        <f t="shared" si="7"/>
        <v>52</v>
      </c>
      <c r="AB113" s="58" t="s">
        <v>11812</v>
      </c>
      <c r="AC113" s="59"/>
      <c r="AD113" s="62">
        <f t="shared" si="4"/>
        <v>56</v>
      </c>
    </row>
    <row r="114" spans="1:30" x14ac:dyDescent="0.3">
      <c r="A114" s="54">
        <v>113</v>
      </c>
      <c r="B114" s="54" t="s">
        <v>11491</v>
      </c>
      <c r="C114" s="54" t="s">
        <v>11492</v>
      </c>
      <c r="D114" s="54" t="s">
        <v>530</v>
      </c>
      <c r="E114" s="58" t="s">
        <v>11789</v>
      </c>
      <c r="F114" s="58" t="e">
        <f>VLOOKUP(B114,#REF!,50,0)</f>
        <v>#REF!</v>
      </c>
      <c r="G114" s="58">
        <v>16</v>
      </c>
      <c r="H114" s="58">
        <v>15</v>
      </c>
      <c r="I114" s="58">
        <v>15</v>
      </c>
      <c r="J114" s="58">
        <v>16</v>
      </c>
      <c r="K114" s="58">
        <f t="shared" si="5"/>
        <v>62</v>
      </c>
      <c r="L114" s="58" t="s">
        <v>11812</v>
      </c>
      <c r="M114" s="58" t="s">
        <v>11790</v>
      </c>
      <c r="N114" s="58">
        <v>15</v>
      </c>
      <c r="O114" s="58">
        <v>13</v>
      </c>
      <c r="P114" s="58">
        <v>18</v>
      </c>
      <c r="Q114" s="58">
        <v>15</v>
      </c>
      <c r="R114" s="58">
        <v>18</v>
      </c>
      <c r="S114" s="58">
        <f t="shared" si="6"/>
        <v>64</v>
      </c>
      <c r="T114" s="58" t="s">
        <v>11812</v>
      </c>
      <c r="U114" s="58" t="s">
        <v>11791</v>
      </c>
      <c r="V114" s="58">
        <v>15</v>
      </c>
      <c r="W114" s="58">
        <v>13</v>
      </c>
      <c r="X114" s="58">
        <v>11</v>
      </c>
      <c r="Y114" s="58">
        <v>17</v>
      </c>
      <c r="Z114" s="58">
        <v>16</v>
      </c>
      <c r="AA114" s="58">
        <f t="shared" si="7"/>
        <v>57</v>
      </c>
      <c r="AB114" s="58" t="s">
        <v>11812</v>
      </c>
      <c r="AC114" s="59"/>
      <c r="AD114" s="62">
        <f t="shared" si="4"/>
        <v>61</v>
      </c>
    </row>
    <row r="115" spans="1:30" x14ac:dyDescent="0.3">
      <c r="A115" s="54">
        <v>114</v>
      </c>
      <c r="B115" s="54" t="s">
        <v>11532</v>
      </c>
      <c r="C115" s="54" t="s">
        <v>11533</v>
      </c>
      <c r="D115" s="54" t="s">
        <v>530</v>
      </c>
      <c r="E115" s="58" t="s">
        <v>11789</v>
      </c>
      <c r="F115" s="58" t="e">
        <f>VLOOKUP(B115,#REF!,50,0)</f>
        <v>#REF!</v>
      </c>
      <c r="G115" s="58">
        <v>14</v>
      </c>
      <c r="H115" s="58">
        <v>14</v>
      </c>
      <c r="I115" s="58">
        <v>14</v>
      </c>
      <c r="J115" s="58">
        <v>14</v>
      </c>
      <c r="K115" s="58">
        <f t="shared" si="5"/>
        <v>56</v>
      </c>
      <c r="L115" s="58" t="s">
        <v>11812</v>
      </c>
      <c r="M115" s="58" t="s">
        <v>11790</v>
      </c>
      <c r="N115" s="58">
        <v>3</v>
      </c>
      <c r="O115" s="58">
        <v>14</v>
      </c>
      <c r="P115" s="58">
        <v>18</v>
      </c>
      <c r="Q115" s="58">
        <v>15</v>
      </c>
      <c r="R115" s="58">
        <v>17</v>
      </c>
      <c r="S115" s="58">
        <f t="shared" si="6"/>
        <v>64</v>
      </c>
      <c r="T115" s="58" t="s">
        <v>11812</v>
      </c>
      <c r="U115" s="58" t="s">
        <v>11791</v>
      </c>
      <c r="V115" s="58">
        <v>3</v>
      </c>
      <c r="W115" s="58">
        <v>17</v>
      </c>
      <c r="X115" s="58">
        <v>17</v>
      </c>
      <c r="Y115" s="58">
        <v>17</v>
      </c>
      <c r="Z115" s="58">
        <v>18</v>
      </c>
      <c r="AA115" s="58">
        <f t="shared" si="7"/>
        <v>69</v>
      </c>
      <c r="AB115" s="58" t="s">
        <v>11812</v>
      </c>
      <c r="AC115" s="59"/>
      <c r="AD115" s="62">
        <f t="shared" si="4"/>
        <v>63</v>
      </c>
    </row>
    <row r="116" spans="1:30" x14ac:dyDescent="0.3">
      <c r="A116" s="54">
        <v>115</v>
      </c>
      <c r="B116" s="54" t="s">
        <v>11571</v>
      </c>
      <c r="C116" s="54" t="s">
        <v>11572</v>
      </c>
      <c r="D116" s="54" t="s">
        <v>530</v>
      </c>
      <c r="E116" s="58" t="s">
        <v>11789</v>
      </c>
      <c r="F116" s="58" t="e">
        <f>VLOOKUP(B116,#REF!,50,0)</f>
        <v>#REF!</v>
      </c>
      <c r="G116" s="58">
        <v>14</v>
      </c>
      <c r="H116" s="58">
        <v>15</v>
      </c>
      <c r="I116" s="58">
        <v>14</v>
      </c>
      <c r="J116" s="58">
        <v>15</v>
      </c>
      <c r="K116" s="58">
        <f t="shared" si="5"/>
        <v>58</v>
      </c>
      <c r="L116" s="58" t="s">
        <v>11812</v>
      </c>
      <c r="M116" s="58" t="s">
        <v>11790</v>
      </c>
      <c r="N116" s="58">
        <v>18</v>
      </c>
      <c r="O116" s="58">
        <v>13</v>
      </c>
      <c r="P116" s="58">
        <v>17</v>
      </c>
      <c r="Q116" s="58">
        <v>14</v>
      </c>
      <c r="R116" s="58">
        <v>16</v>
      </c>
      <c r="S116" s="58">
        <f t="shared" si="6"/>
        <v>60</v>
      </c>
      <c r="T116" s="58" t="s">
        <v>11812</v>
      </c>
      <c r="U116" s="58" t="s">
        <v>11791</v>
      </c>
      <c r="V116" s="58">
        <v>18</v>
      </c>
      <c r="W116" s="58">
        <v>17</v>
      </c>
      <c r="X116" s="58">
        <v>17</v>
      </c>
      <c r="Y116" s="58">
        <v>16</v>
      </c>
      <c r="Z116" s="58">
        <v>17</v>
      </c>
      <c r="AA116" s="58">
        <f t="shared" si="7"/>
        <v>67</v>
      </c>
      <c r="AB116" s="58" t="s">
        <v>11812</v>
      </c>
      <c r="AC116" s="59"/>
      <c r="AD116" s="62">
        <f t="shared" si="4"/>
        <v>61.666666666666664</v>
      </c>
    </row>
    <row r="117" spans="1:30" x14ac:dyDescent="0.3">
      <c r="A117" s="54">
        <v>116</v>
      </c>
      <c r="B117" s="54" t="s">
        <v>552</v>
      </c>
      <c r="C117" s="54" t="s">
        <v>553</v>
      </c>
      <c r="D117" s="54" t="s">
        <v>555</v>
      </c>
      <c r="E117" s="58" t="s">
        <v>11792</v>
      </c>
      <c r="F117" s="58" t="e">
        <f>VLOOKUP(B117,#REF!,50,0)</f>
        <v>#REF!</v>
      </c>
      <c r="G117" s="58">
        <v>8</v>
      </c>
      <c r="H117" s="58">
        <v>12</v>
      </c>
      <c r="I117" s="58">
        <v>10</v>
      </c>
      <c r="J117" s="58">
        <v>10</v>
      </c>
      <c r="K117" s="58">
        <f t="shared" si="5"/>
        <v>40</v>
      </c>
      <c r="L117" s="58" t="s">
        <v>11812</v>
      </c>
      <c r="M117" s="58" t="s">
        <v>11793</v>
      </c>
      <c r="N117" s="58">
        <v>3</v>
      </c>
      <c r="O117" s="58">
        <v>10</v>
      </c>
      <c r="P117" s="58">
        <v>10</v>
      </c>
      <c r="Q117" s="58">
        <v>10</v>
      </c>
      <c r="R117" s="58">
        <v>10</v>
      </c>
      <c r="S117" s="58">
        <f t="shared" si="6"/>
        <v>40</v>
      </c>
      <c r="T117" s="58" t="s">
        <v>11812</v>
      </c>
      <c r="U117" s="58" t="s">
        <v>11794</v>
      </c>
      <c r="V117" s="58">
        <v>3</v>
      </c>
      <c r="W117" s="58">
        <v>4</v>
      </c>
      <c r="X117" s="58">
        <v>7</v>
      </c>
      <c r="Y117" s="58">
        <v>3</v>
      </c>
      <c r="Z117" s="58">
        <v>3</v>
      </c>
      <c r="AA117" s="58">
        <f t="shared" si="7"/>
        <v>17</v>
      </c>
      <c r="AB117" s="58" t="s">
        <v>11812</v>
      </c>
      <c r="AC117" s="59"/>
      <c r="AD117" s="62">
        <f t="shared" si="4"/>
        <v>32.333333333333336</v>
      </c>
    </row>
    <row r="118" spans="1:30" x14ac:dyDescent="0.3">
      <c r="A118" s="54">
        <v>117</v>
      </c>
      <c r="B118" s="54" t="s">
        <v>632</v>
      </c>
      <c r="C118" s="54" t="s">
        <v>633</v>
      </c>
      <c r="D118" s="54" t="s">
        <v>555</v>
      </c>
      <c r="E118" s="58" t="s">
        <v>11792</v>
      </c>
      <c r="F118" s="58" t="e">
        <f>VLOOKUP(B118,#REF!,50,0)</f>
        <v>#REF!</v>
      </c>
      <c r="G118" s="58">
        <v>18</v>
      </c>
      <c r="H118" s="58">
        <v>13</v>
      </c>
      <c r="I118" s="58">
        <v>18</v>
      </c>
      <c r="J118" s="58">
        <v>18</v>
      </c>
      <c r="K118" s="58">
        <f t="shared" si="5"/>
        <v>67</v>
      </c>
      <c r="L118" s="58" t="s">
        <v>11812</v>
      </c>
      <c r="M118" s="58" t="s">
        <v>11793</v>
      </c>
      <c r="N118" s="58">
        <v>6</v>
      </c>
      <c r="O118" s="58">
        <v>14</v>
      </c>
      <c r="P118" s="58">
        <v>13</v>
      </c>
      <c r="Q118" s="58">
        <v>13</v>
      </c>
      <c r="R118" s="58">
        <v>10</v>
      </c>
      <c r="S118" s="58">
        <f t="shared" si="6"/>
        <v>50</v>
      </c>
      <c r="T118" s="58" t="s">
        <v>11812</v>
      </c>
      <c r="U118" s="58" t="s">
        <v>11794</v>
      </c>
      <c r="V118" s="58">
        <v>6</v>
      </c>
      <c r="W118" s="58">
        <v>13</v>
      </c>
      <c r="X118" s="58">
        <v>13</v>
      </c>
      <c r="Y118" s="58">
        <v>14</v>
      </c>
      <c r="Z118" s="58">
        <v>16</v>
      </c>
      <c r="AA118" s="58">
        <f t="shared" si="7"/>
        <v>56</v>
      </c>
      <c r="AB118" s="58" t="s">
        <v>11812</v>
      </c>
      <c r="AC118" s="59"/>
      <c r="AD118" s="62">
        <f t="shared" si="4"/>
        <v>57.666666666666664</v>
      </c>
    </row>
    <row r="119" spans="1:30" x14ac:dyDescent="0.3">
      <c r="A119" s="54">
        <v>118</v>
      </c>
      <c r="B119" s="54" t="s">
        <v>787</v>
      </c>
      <c r="C119" s="54" t="s">
        <v>788</v>
      </c>
      <c r="D119" s="54" t="s">
        <v>555</v>
      </c>
      <c r="E119" s="58" t="s">
        <v>11792</v>
      </c>
      <c r="F119" s="58" t="e">
        <f>VLOOKUP(B119,#REF!,50,0)</f>
        <v>#REF!</v>
      </c>
      <c r="G119" s="58">
        <v>17</v>
      </c>
      <c r="H119" s="58">
        <v>16</v>
      </c>
      <c r="I119" s="58">
        <v>17</v>
      </c>
      <c r="J119" s="58">
        <v>16</v>
      </c>
      <c r="K119" s="58">
        <f t="shared" si="5"/>
        <v>66</v>
      </c>
      <c r="L119" s="58" t="s">
        <v>11812</v>
      </c>
      <c r="M119" s="58" t="s">
        <v>11793</v>
      </c>
      <c r="N119" s="58">
        <v>14</v>
      </c>
      <c r="O119" s="58">
        <v>13</v>
      </c>
      <c r="P119" s="58">
        <v>13</v>
      </c>
      <c r="Q119" s="58">
        <v>13</v>
      </c>
      <c r="R119" s="58">
        <v>13</v>
      </c>
      <c r="S119" s="58">
        <f t="shared" si="6"/>
        <v>52</v>
      </c>
      <c r="T119" s="58" t="s">
        <v>11812</v>
      </c>
      <c r="U119" s="58" t="s">
        <v>11794</v>
      </c>
      <c r="V119" s="58">
        <v>14</v>
      </c>
      <c r="W119" s="58">
        <v>12</v>
      </c>
      <c r="X119" s="58">
        <v>12</v>
      </c>
      <c r="Y119" s="58">
        <v>12</v>
      </c>
      <c r="Z119" s="58">
        <v>16</v>
      </c>
      <c r="AA119" s="58">
        <f t="shared" si="7"/>
        <v>52</v>
      </c>
      <c r="AB119" s="58" t="s">
        <v>11812</v>
      </c>
      <c r="AC119" s="59"/>
      <c r="AD119" s="62">
        <f t="shared" si="4"/>
        <v>56.666666666666664</v>
      </c>
    </row>
    <row r="120" spans="1:30" x14ac:dyDescent="0.3">
      <c r="A120" s="54">
        <v>119</v>
      </c>
      <c r="B120" s="54" t="s">
        <v>1524</v>
      </c>
      <c r="C120" s="54" t="s">
        <v>1525</v>
      </c>
      <c r="D120" s="54" t="s">
        <v>555</v>
      </c>
      <c r="E120" s="58" t="s">
        <v>11792</v>
      </c>
      <c r="F120" s="58" t="e">
        <f>VLOOKUP(B120,#REF!,50,0)</f>
        <v>#REF!</v>
      </c>
      <c r="G120" s="58">
        <v>12</v>
      </c>
      <c r="H120" s="58">
        <v>10</v>
      </c>
      <c r="I120" s="58">
        <v>15</v>
      </c>
      <c r="J120" s="58">
        <v>12</v>
      </c>
      <c r="K120" s="58">
        <f t="shared" si="5"/>
        <v>49</v>
      </c>
      <c r="L120" s="58" t="s">
        <v>11812</v>
      </c>
      <c r="M120" s="58" t="s">
        <v>11793</v>
      </c>
      <c r="N120" s="58">
        <v>0</v>
      </c>
      <c r="O120" s="58">
        <v>12</v>
      </c>
      <c r="P120" s="58">
        <v>12</v>
      </c>
      <c r="Q120" s="58">
        <v>12</v>
      </c>
      <c r="R120" s="58">
        <v>12</v>
      </c>
      <c r="S120" s="58">
        <f t="shared" si="6"/>
        <v>48</v>
      </c>
      <c r="T120" s="58" t="s">
        <v>11812</v>
      </c>
      <c r="U120" s="58" t="s">
        <v>11794</v>
      </c>
      <c r="V120" s="58">
        <v>0</v>
      </c>
      <c r="W120" s="58">
        <v>13</v>
      </c>
      <c r="X120" s="58">
        <v>11</v>
      </c>
      <c r="Y120" s="58">
        <v>11</v>
      </c>
      <c r="Z120" s="58">
        <v>11</v>
      </c>
      <c r="AA120" s="58">
        <f t="shared" si="7"/>
        <v>46</v>
      </c>
      <c r="AB120" s="58" t="s">
        <v>11812</v>
      </c>
      <c r="AC120" s="59"/>
      <c r="AD120" s="62">
        <f t="shared" si="4"/>
        <v>47.666666666666664</v>
      </c>
    </row>
    <row r="121" spans="1:30" x14ac:dyDescent="0.3">
      <c r="A121" s="54">
        <v>120</v>
      </c>
      <c r="B121" s="54" t="s">
        <v>1542</v>
      </c>
      <c r="C121" s="54" t="s">
        <v>1543</v>
      </c>
      <c r="D121" s="54" t="s">
        <v>555</v>
      </c>
      <c r="E121" s="58" t="s">
        <v>11792</v>
      </c>
      <c r="F121" s="58" t="e">
        <f>VLOOKUP(B121,#REF!,50,0)</f>
        <v>#REF!</v>
      </c>
      <c r="G121" s="58">
        <v>11</v>
      </c>
      <c r="H121" s="58">
        <v>11</v>
      </c>
      <c r="I121" s="58">
        <v>15</v>
      </c>
      <c r="J121" s="58">
        <v>12</v>
      </c>
      <c r="K121" s="58">
        <f t="shared" si="5"/>
        <v>49</v>
      </c>
      <c r="L121" s="58" t="s">
        <v>11812</v>
      </c>
      <c r="M121" s="58" t="s">
        <v>11793</v>
      </c>
      <c r="N121" s="58">
        <v>0</v>
      </c>
      <c r="O121" s="58">
        <v>12</v>
      </c>
      <c r="P121" s="58">
        <v>11</v>
      </c>
      <c r="Q121" s="58">
        <v>12</v>
      </c>
      <c r="R121" s="58">
        <v>15</v>
      </c>
      <c r="S121" s="58">
        <f t="shared" si="6"/>
        <v>50</v>
      </c>
      <c r="T121" s="58" t="s">
        <v>11812</v>
      </c>
      <c r="U121" s="58" t="s">
        <v>11794</v>
      </c>
      <c r="V121" s="58">
        <v>0</v>
      </c>
      <c r="W121" s="58">
        <v>13</v>
      </c>
      <c r="X121" s="58">
        <v>9</v>
      </c>
      <c r="Y121" s="58">
        <v>12</v>
      </c>
      <c r="Z121" s="58">
        <v>12</v>
      </c>
      <c r="AA121" s="58">
        <f t="shared" si="7"/>
        <v>46</v>
      </c>
      <c r="AB121" s="58" t="s">
        <v>11812</v>
      </c>
      <c r="AC121" s="59"/>
      <c r="AD121" s="62">
        <f t="shared" si="4"/>
        <v>48.333333333333336</v>
      </c>
    </row>
    <row r="122" spans="1:30" x14ac:dyDescent="0.3">
      <c r="A122" s="54">
        <v>121</v>
      </c>
      <c r="B122" s="54" t="s">
        <v>1627</v>
      </c>
      <c r="C122" s="54" t="s">
        <v>1628</v>
      </c>
      <c r="D122" s="54" t="s">
        <v>555</v>
      </c>
      <c r="E122" s="58" t="s">
        <v>11792</v>
      </c>
      <c r="F122" s="58" t="e">
        <f>VLOOKUP(B122,#REF!,50,0)</f>
        <v>#REF!</v>
      </c>
      <c r="G122" s="58">
        <v>10</v>
      </c>
      <c r="H122" s="58">
        <v>9</v>
      </c>
      <c r="I122" s="58">
        <v>11</v>
      </c>
      <c r="J122" s="58">
        <v>10</v>
      </c>
      <c r="K122" s="58">
        <f t="shared" si="5"/>
        <v>40</v>
      </c>
      <c r="L122" s="58" t="s">
        <v>11812</v>
      </c>
      <c r="M122" s="58" t="s">
        <v>11793</v>
      </c>
      <c r="N122" s="58">
        <v>18</v>
      </c>
      <c r="O122" s="58">
        <v>13</v>
      </c>
      <c r="P122" s="58">
        <v>12</v>
      </c>
      <c r="Q122" s="58">
        <v>12</v>
      </c>
      <c r="R122" s="58">
        <v>15</v>
      </c>
      <c r="S122" s="58">
        <f t="shared" si="6"/>
        <v>52</v>
      </c>
      <c r="T122" s="58" t="s">
        <v>11812</v>
      </c>
      <c r="U122" s="58" t="s">
        <v>11794</v>
      </c>
      <c r="V122" s="58">
        <v>18</v>
      </c>
      <c r="W122" s="58">
        <v>16</v>
      </c>
      <c r="X122" s="58">
        <v>16</v>
      </c>
      <c r="Y122" s="58">
        <v>17</v>
      </c>
      <c r="Z122" s="58">
        <v>16</v>
      </c>
      <c r="AA122" s="58">
        <f t="shared" si="7"/>
        <v>65</v>
      </c>
      <c r="AB122" s="58" t="s">
        <v>11812</v>
      </c>
      <c r="AC122" s="59"/>
      <c r="AD122" s="62">
        <f t="shared" si="4"/>
        <v>52.333333333333336</v>
      </c>
    </row>
    <row r="123" spans="1:30" x14ac:dyDescent="0.3">
      <c r="A123" s="54">
        <v>122</v>
      </c>
      <c r="B123" s="54" t="s">
        <v>1785</v>
      </c>
      <c r="C123" s="54" t="s">
        <v>1786</v>
      </c>
      <c r="D123" s="54" t="s">
        <v>555</v>
      </c>
      <c r="E123" s="58" t="s">
        <v>11792</v>
      </c>
      <c r="F123" s="58" t="e">
        <f>VLOOKUP(B123,#REF!,50,0)</f>
        <v>#REF!</v>
      </c>
      <c r="G123" s="58">
        <v>12</v>
      </c>
      <c r="H123" s="58">
        <v>12</v>
      </c>
      <c r="I123" s="58">
        <v>15</v>
      </c>
      <c r="J123" s="58">
        <v>12</v>
      </c>
      <c r="K123" s="58">
        <f t="shared" si="5"/>
        <v>51</v>
      </c>
      <c r="L123" s="58" t="s">
        <v>11812</v>
      </c>
      <c r="M123" s="58" t="s">
        <v>11793</v>
      </c>
      <c r="N123" s="58">
        <v>18</v>
      </c>
      <c r="O123" s="58">
        <v>16</v>
      </c>
      <c r="P123" s="58">
        <v>16</v>
      </c>
      <c r="Q123" s="58">
        <v>17</v>
      </c>
      <c r="R123" s="58">
        <v>17</v>
      </c>
      <c r="S123" s="58">
        <f t="shared" si="6"/>
        <v>66</v>
      </c>
      <c r="T123" s="58" t="s">
        <v>11812</v>
      </c>
      <c r="U123" s="58" t="s">
        <v>11794</v>
      </c>
      <c r="V123" s="58">
        <v>18</v>
      </c>
      <c r="W123" s="58">
        <v>18</v>
      </c>
      <c r="X123" s="58">
        <v>18</v>
      </c>
      <c r="Y123" s="58">
        <v>18</v>
      </c>
      <c r="Z123" s="58">
        <v>19</v>
      </c>
      <c r="AA123" s="58">
        <f t="shared" si="7"/>
        <v>73</v>
      </c>
      <c r="AB123" s="58" t="s">
        <v>11812</v>
      </c>
      <c r="AC123" s="59"/>
      <c r="AD123" s="62">
        <f t="shared" si="4"/>
        <v>63.333333333333336</v>
      </c>
    </row>
    <row r="124" spans="1:30" x14ac:dyDescent="0.3">
      <c r="A124" s="54">
        <v>123</v>
      </c>
      <c r="B124" s="54" t="s">
        <v>2437</v>
      </c>
      <c r="C124" s="54" t="s">
        <v>2438</v>
      </c>
      <c r="D124" s="54" t="s">
        <v>555</v>
      </c>
      <c r="E124" s="58" t="s">
        <v>11792</v>
      </c>
      <c r="F124" s="58" t="e">
        <f>VLOOKUP(B124,#REF!,50,0)</f>
        <v>#REF!</v>
      </c>
      <c r="G124" s="58">
        <v>20</v>
      </c>
      <c r="H124" s="58">
        <v>17</v>
      </c>
      <c r="I124" s="58">
        <v>16</v>
      </c>
      <c r="J124" s="58">
        <v>16</v>
      </c>
      <c r="K124" s="58">
        <f t="shared" si="5"/>
        <v>69</v>
      </c>
      <c r="L124" s="58" t="s">
        <v>11812</v>
      </c>
      <c r="M124" s="58" t="s">
        <v>11793</v>
      </c>
      <c r="N124" s="58">
        <v>16</v>
      </c>
      <c r="O124" s="58">
        <v>19</v>
      </c>
      <c r="P124" s="58">
        <v>19</v>
      </c>
      <c r="Q124" s="58">
        <v>18</v>
      </c>
      <c r="R124" s="58">
        <v>19</v>
      </c>
      <c r="S124" s="58">
        <f t="shared" si="6"/>
        <v>75</v>
      </c>
      <c r="T124" s="58" t="s">
        <v>11812</v>
      </c>
      <c r="U124" s="58" t="s">
        <v>11794</v>
      </c>
      <c r="V124" s="58">
        <v>16</v>
      </c>
      <c r="W124" s="58">
        <v>18</v>
      </c>
      <c r="X124" s="58">
        <v>17</v>
      </c>
      <c r="Y124" s="58">
        <v>17</v>
      </c>
      <c r="Z124" s="58">
        <v>15</v>
      </c>
      <c r="AA124" s="58">
        <f t="shared" si="7"/>
        <v>67</v>
      </c>
      <c r="AB124" s="58" t="s">
        <v>11812</v>
      </c>
      <c r="AC124" s="59"/>
      <c r="AD124" s="62">
        <f t="shared" si="4"/>
        <v>70.333333333333329</v>
      </c>
    </row>
    <row r="125" spans="1:30" x14ac:dyDescent="0.3">
      <c r="A125" s="54">
        <v>124</v>
      </c>
      <c r="B125" s="54" t="s">
        <v>2467</v>
      </c>
      <c r="C125" s="54" t="s">
        <v>2468</v>
      </c>
      <c r="D125" s="54" t="s">
        <v>555</v>
      </c>
      <c r="E125" s="58" t="s">
        <v>11792</v>
      </c>
      <c r="F125" s="58" t="e">
        <f>VLOOKUP(B125,#REF!,50,0)</f>
        <v>#REF!</v>
      </c>
      <c r="G125" s="58">
        <v>12</v>
      </c>
      <c r="H125" s="58">
        <v>12</v>
      </c>
      <c r="I125" s="58">
        <v>12</v>
      </c>
      <c r="J125" s="58">
        <v>12</v>
      </c>
      <c r="K125" s="58">
        <f t="shared" si="5"/>
        <v>48</v>
      </c>
      <c r="L125" s="58" t="s">
        <v>11812</v>
      </c>
      <c r="M125" s="58" t="s">
        <v>11793</v>
      </c>
      <c r="N125" s="58">
        <v>16</v>
      </c>
      <c r="O125" s="58">
        <v>13</v>
      </c>
      <c r="P125" s="58">
        <v>12</v>
      </c>
      <c r="Q125" s="58">
        <v>13</v>
      </c>
      <c r="R125" s="58">
        <v>12</v>
      </c>
      <c r="S125" s="58">
        <f t="shared" si="6"/>
        <v>50</v>
      </c>
      <c r="T125" s="58" t="s">
        <v>11812</v>
      </c>
      <c r="U125" s="58" t="s">
        <v>11794</v>
      </c>
      <c r="V125" s="58">
        <v>16</v>
      </c>
      <c r="W125" s="58">
        <v>18</v>
      </c>
      <c r="X125" s="58">
        <v>17</v>
      </c>
      <c r="Y125" s="58">
        <v>16</v>
      </c>
      <c r="Z125" s="58">
        <v>16</v>
      </c>
      <c r="AA125" s="58">
        <f t="shared" si="7"/>
        <v>67</v>
      </c>
      <c r="AB125" s="58" t="s">
        <v>11812</v>
      </c>
      <c r="AC125" s="59"/>
      <c r="AD125" s="62">
        <f t="shared" si="4"/>
        <v>55</v>
      </c>
    </row>
    <row r="126" spans="1:30" x14ac:dyDescent="0.3">
      <c r="A126" s="54">
        <v>125</v>
      </c>
      <c r="B126" s="54" t="s">
        <v>2929</v>
      </c>
      <c r="C126" s="54" t="s">
        <v>2930</v>
      </c>
      <c r="D126" s="54" t="s">
        <v>555</v>
      </c>
      <c r="E126" s="58" t="s">
        <v>11792</v>
      </c>
      <c r="F126" s="58" t="e">
        <f>VLOOKUP(B126,#REF!,50,0)</f>
        <v>#REF!</v>
      </c>
      <c r="G126" s="58">
        <v>18</v>
      </c>
      <c r="H126" s="58">
        <v>13</v>
      </c>
      <c r="I126" s="58">
        <v>16</v>
      </c>
      <c r="J126" s="58">
        <v>14</v>
      </c>
      <c r="K126" s="58">
        <f t="shared" si="5"/>
        <v>61</v>
      </c>
      <c r="L126" s="58" t="s">
        <v>11812</v>
      </c>
      <c r="M126" s="58" t="s">
        <v>11793</v>
      </c>
      <c r="N126" s="58">
        <v>16</v>
      </c>
      <c r="O126" s="58">
        <v>15</v>
      </c>
      <c r="P126" s="58">
        <v>13</v>
      </c>
      <c r="Q126" s="58">
        <v>16</v>
      </c>
      <c r="R126" s="58">
        <v>16</v>
      </c>
      <c r="S126" s="58">
        <f t="shared" si="6"/>
        <v>60</v>
      </c>
      <c r="T126" s="58" t="s">
        <v>11812</v>
      </c>
      <c r="U126" s="58" t="s">
        <v>11794</v>
      </c>
      <c r="V126" s="58">
        <v>16</v>
      </c>
      <c r="W126" s="58">
        <v>17</v>
      </c>
      <c r="X126" s="58">
        <v>16</v>
      </c>
      <c r="Y126" s="58">
        <v>17</v>
      </c>
      <c r="Z126" s="58">
        <v>17</v>
      </c>
      <c r="AA126" s="58">
        <f t="shared" si="7"/>
        <v>67</v>
      </c>
      <c r="AB126" s="58" t="s">
        <v>11812</v>
      </c>
      <c r="AC126" s="59"/>
      <c r="AD126" s="62">
        <f t="shared" si="4"/>
        <v>62.666666666666664</v>
      </c>
    </row>
    <row r="127" spans="1:30" x14ac:dyDescent="0.3">
      <c r="A127" s="54">
        <v>126</v>
      </c>
      <c r="B127" s="54" t="s">
        <v>3168</v>
      </c>
      <c r="C127" s="54" t="s">
        <v>3169</v>
      </c>
      <c r="D127" s="54" t="s">
        <v>555</v>
      </c>
      <c r="E127" s="58" t="s">
        <v>11792</v>
      </c>
      <c r="F127" s="58" t="e">
        <f>VLOOKUP(B127,#REF!,50,0)</f>
        <v>#REF!</v>
      </c>
      <c r="G127" s="58">
        <v>12</v>
      </c>
      <c r="H127" s="58">
        <v>12</v>
      </c>
      <c r="I127" s="58">
        <v>9</v>
      </c>
      <c r="J127" s="58">
        <v>9</v>
      </c>
      <c r="K127" s="58">
        <f t="shared" si="5"/>
        <v>42</v>
      </c>
      <c r="L127" s="58" t="s">
        <v>11812</v>
      </c>
      <c r="M127" s="58" t="s">
        <v>11793</v>
      </c>
      <c r="N127" s="58">
        <v>10</v>
      </c>
      <c r="O127" s="58">
        <v>10</v>
      </c>
      <c r="P127" s="58">
        <v>12</v>
      </c>
      <c r="Q127" s="58">
        <v>14</v>
      </c>
      <c r="R127" s="58">
        <v>15</v>
      </c>
      <c r="S127" s="58">
        <f t="shared" si="6"/>
        <v>51</v>
      </c>
      <c r="T127" s="58" t="s">
        <v>11812</v>
      </c>
      <c r="U127" s="58" t="s">
        <v>11794</v>
      </c>
      <c r="V127" s="58">
        <v>10</v>
      </c>
      <c r="W127" s="58">
        <v>16</v>
      </c>
      <c r="X127" s="58">
        <v>13</v>
      </c>
      <c r="Y127" s="58">
        <v>15</v>
      </c>
      <c r="Z127" s="58">
        <v>17</v>
      </c>
      <c r="AA127" s="58">
        <f t="shared" si="7"/>
        <v>61</v>
      </c>
      <c r="AB127" s="58" t="s">
        <v>11812</v>
      </c>
      <c r="AC127" s="59"/>
      <c r="AD127" s="62">
        <f t="shared" si="4"/>
        <v>51.333333333333336</v>
      </c>
    </row>
    <row r="128" spans="1:30" x14ac:dyDescent="0.3">
      <c r="A128" s="54">
        <v>127</v>
      </c>
      <c r="B128" s="54" t="s">
        <v>3206</v>
      </c>
      <c r="C128" s="54" t="s">
        <v>3207</v>
      </c>
      <c r="D128" s="54" t="s">
        <v>555</v>
      </c>
      <c r="E128" s="58" t="s">
        <v>11792</v>
      </c>
      <c r="F128" s="58" t="e">
        <f>VLOOKUP(B128,#REF!,50,0)</f>
        <v>#REF!</v>
      </c>
      <c r="G128" s="58">
        <v>16</v>
      </c>
      <c r="H128" s="58">
        <v>16</v>
      </c>
      <c r="I128" s="58">
        <v>15</v>
      </c>
      <c r="J128" s="58">
        <v>13</v>
      </c>
      <c r="K128" s="58">
        <f t="shared" si="5"/>
        <v>60</v>
      </c>
      <c r="L128" s="58" t="s">
        <v>11812</v>
      </c>
      <c r="M128" s="58" t="s">
        <v>11793</v>
      </c>
      <c r="N128" s="58">
        <v>16</v>
      </c>
      <c r="O128" s="58">
        <v>15</v>
      </c>
      <c r="P128" s="58">
        <v>16</v>
      </c>
      <c r="Q128" s="58">
        <v>16</v>
      </c>
      <c r="R128" s="58">
        <v>17</v>
      </c>
      <c r="S128" s="58">
        <f t="shared" si="6"/>
        <v>64</v>
      </c>
      <c r="T128" s="58" t="s">
        <v>11812</v>
      </c>
      <c r="U128" s="58" t="s">
        <v>11794</v>
      </c>
      <c r="V128" s="58">
        <v>16</v>
      </c>
      <c r="W128" s="58">
        <v>17</v>
      </c>
      <c r="X128" s="58">
        <v>15</v>
      </c>
      <c r="Y128" s="58">
        <v>16</v>
      </c>
      <c r="Z128" s="58">
        <v>17</v>
      </c>
      <c r="AA128" s="58">
        <f t="shared" si="7"/>
        <v>65</v>
      </c>
      <c r="AB128" s="58" t="s">
        <v>11812</v>
      </c>
      <c r="AC128" s="59"/>
      <c r="AD128" s="62">
        <f t="shared" si="4"/>
        <v>63</v>
      </c>
    </row>
    <row r="129" spans="1:30" x14ac:dyDescent="0.3">
      <c r="A129" s="54">
        <v>128</v>
      </c>
      <c r="B129" s="54" t="s">
        <v>3241</v>
      </c>
      <c r="C129" s="54" t="s">
        <v>3242</v>
      </c>
      <c r="D129" s="54" t="s">
        <v>555</v>
      </c>
      <c r="E129" s="58" t="s">
        <v>11792</v>
      </c>
      <c r="F129" s="58">
        <v>0</v>
      </c>
      <c r="G129" s="58">
        <v>0</v>
      </c>
      <c r="H129" s="58">
        <v>0</v>
      </c>
      <c r="I129" s="58">
        <v>0</v>
      </c>
      <c r="J129" s="58">
        <v>0</v>
      </c>
      <c r="K129" s="58">
        <f t="shared" si="5"/>
        <v>0</v>
      </c>
      <c r="L129" s="58" t="s">
        <v>11732</v>
      </c>
      <c r="M129" s="58" t="s">
        <v>11793</v>
      </c>
      <c r="N129" s="58" t="s">
        <v>277</v>
      </c>
      <c r="O129" s="58">
        <v>0</v>
      </c>
      <c r="P129" s="58">
        <v>0</v>
      </c>
      <c r="Q129" s="58">
        <v>0</v>
      </c>
      <c r="R129" s="58">
        <v>0</v>
      </c>
      <c r="S129" s="58">
        <f t="shared" si="6"/>
        <v>0</v>
      </c>
      <c r="T129" s="58" t="s">
        <v>11732</v>
      </c>
      <c r="U129" s="58" t="s">
        <v>11794</v>
      </c>
      <c r="V129" s="58" t="s">
        <v>277</v>
      </c>
      <c r="W129" s="58">
        <v>0</v>
      </c>
      <c r="X129" s="58">
        <v>0</v>
      </c>
      <c r="Y129" s="58">
        <v>0</v>
      </c>
      <c r="Z129" s="58">
        <v>0</v>
      </c>
      <c r="AA129" s="58">
        <f t="shared" si="7"/>
        <v>0</v>
      </c>
      <c r="AB129" s="58" t="s">
        <v>11732</v>
      </c>
      <c r="AC129" s="59"/>
      <c r="AD129" s="62">
        <f t="shared" si="4"/>
        <v>0</v>
      </c>
    </row>
    <row r="130" spans="1:30" x14ac:dyDescent="0.3">
      <c r="A130" s="54">
        <v>129</v>
      </c>
      <c r="B130" s="54" t="s">
        <v>3400</v>
      </c>
      <c r="C130" s="54" t="s">
        <v>3401</v>
      </c>
      <c r="D130" s="54" t="s">
        <v>555</v>
      </c>
      <c r="E130" s="58" t="s">
        <v>11792</v>
      </c>
      <c r="F130" s="58" t="e">
        <f>VLOOKUP(B130,#REF!,50,0)</f>
        <v>#REF!</v>
      </c>
      <c r="G130" s="58">
        <v>10</v>
      </c>
      <c r="H130" s="58">
        <v>10</v>
      </c>
      <c r="I130" s="58">
        <v>16</v>
      </c>
      <c r="J130" s="58">
        <v>12</v>
      </c>
      <c r="K130" s="58">
        <f t="shared" si="5"/>
        <v>48</v>
      </c>
      <c r="L130" s="58" t="s">
        <v>11812</v>
      </c>
      <c r="M130" s="58" t="s">
        <v>11793</v>
      </c>
      <c r="N130" s="58">
        <v>18</v>
      </c>
      <c r="O130" s="58">
        <v>13</v>
      </c>
      <c r="P130" s="58">
        <v>14</v>
      </c>
      <c r="Q130" s="58">
        <v>13</v>
      </c>
      <c r="R130" s="58">
        <v>14</v>
      </c>
      <c r="S130" s="58">
        <f t="shared" si="6"/>
        <v>54</v>
      </c>
      <c r="T130" s="58" t="s">
        <v>11812</v>
      </c>
      <c r="U130" s="58" t="s">
        <v>11794</v>
      </c>
      <c r="V130" s="58">
        <v>18</v>
      </c>
      <c r="W130" s="58">
        <v>16</v>
      </c>
      <c r="X130" s="58">
        <v>14</v>
      </c>
      <c r="Y130" s="58">
        <v>15</v>
      </c>
      <c r="Z130" s="58">
        <v>18</v>
      </c>
      <c r="AA130" s="58">
        <f t="shared" si="7"/>
        <v>63</v>
      </c>
      <c r="AB130" s="58" t="s">
        <v>11812</v>
      </c>
      <c r="AC130" s="59"/>
      <c r="AD130" s="62">
        <f t="shared" ref="AD130:AD193" si="8">AVERAGE(K130,S130,AA130)</f>
        <v>55</v>
      </c>
    </row>
    <row r="131" spans="1:30" x14ac:dyDescent="0.3">
      <c r="A131" s="54">
        <v>130</v>
      </c>
      <c r="B131" s="54" t="s">
        <v>3505</v>
      </c>
      <c r="C131" s="54" t="s">
        <v>3506</v>
      </c>
      <c r="D131" s="54" t="s">
        <v>555</v>
      </c>
      <c r="E131" s="58" t="s">
        <v>11792</v>
      </c>
      <c r="F131" s="58" t="e">
        <f>VLOOKUP(B131,#REF!,50,0)</f>
        <v>#REF!</v>
      </c>
      <c r="G131" s="58">
        <v>16</v>
      </c>
      <c r="H131" s="58">
        <v>13</v>
      </c>
      <c r="I131" s="58">
        <v>14</v>
      </c>
      <c r="J131" s="58">
        <v>14</v>
      </c>
      <c r="K131" s="58">
        <f t="shared" ref="K131:K194" si="9">SUM(G131:J131)</f>
        <v>57</v>
      </c>
      <c r="L131" s="58" t="s">
        <v>11812</v>
      </c>
      <c r="M131" s="58" t="s">
        <v>11793</v>
      </c>
      <c r="N131" s="58">
        <v>8</v>
      </c>
      <c r="O131" s="58">
        <v>16</v>
      </c>
      <c r="P131" s="58">
        <v>16</v>
      </c>
      <c r="Q131" s="58">
        <v>17</v>
      </c>
      <c r="R131" s="58">
        <v>17</v>
      </c>
      <c r="S131" s="58">
        <f t="shared" ref="S131:S194" si="10">SUM(O131:R131)</f>
        <v>66</v>
      </c>
      <c r="T131" s="58" t="s">
        <v>11812</v>
      </c>
      <c r="U131" s="58" t="s">
        <v>11794</v>
      </c>
      <c r="V131" s="58">
        <v>8</v>
      </c>
      <c r="W131" s="58">
        <v>12</v>
      </c>
      <c r="X131" s="58">
        <v>13</v>
      </c>
      <c r="Y131" s="58">
        <v>16</v>
      </c>
      <c r="Z131" s="58">
        <v>10</v>
      </c>
      <c r="AA131" s="58">
        <f t="shared" ref="AA131:AA194" si="11">SUM(W131:Z131)</f>
        <v>51</v>
      </c>
      <c r="AB131" s="58" t="s">
        <v>11812</v>
      </c>
      <c r="AC131" s="59"/>
      <c r="AD131" s="62">
        <f t="shared" si="8"/>
        <v>58</v>
      </c>
    </row>
    <row r="132" spans="1:30" x14ac:dyDescent="0.3">
      <c r="A132" s="54">
        <v>131</v>
      </c>
      <c r="B132" s="54" t="s">
        <v>3529</v>
      </c>
      <c r="C132" s="54" t="s">
        <v>2513</v>
      </c>
      <c r="D132" s="54" t="s">
        <v>555</v>
      </c>
      <c r="E132" s="58" t="s">
        <v>11792</v>
      </c>
      <c r="F132" s="58" t="e">
        <f>VLOOKUP(B132,#REF!,50,0)</f>
        <v>#REF!</v>
      </c>
      <c r="G132" s="58">
        <v>13</v>
      </c>
      <c r="H132" s="58">
        <v>12</v>
      </c>
      <c r="I132" s="58">
        <v>13</v>
      </c>
      <c r="J132" s="58">
        <v>12</v>
      </c>
      <c r="K132" s="58">
        <f t="shared" si="9"/>
        <v>50</v>
      </c>
      <c r="L132" s="58" t="s">
        <v>11812</v>
      </c>
      <c r="M132" s="58" t="s">
        <v>11793</v>
      </c>
      <c r="N132" s="58">
        <v>0</v>
      </c>
      <c r="O132" s="58">
        <v>10</v>
      </c>
      <c r="P132" s="58">
        <v>10</v>
      </c>
      <c r="Q132" s="58">
        <v>12</v>
      </c>
      <c r="R132" s="58">
        <v>14</v>
      </c>
      <c r="S132" s="58">
        <f t="shared" si="10"/>
        <v>46</v>
      </c>
      <c r="T132" s="58" t="s">
        <v>11812</v>
      </c>
      <c r="U132" s="58" t="s">
        <v>11794</v>
      </c>
      <c r="V132" s="58">
        <v>0</v>
      </c>
      <c r="W132" s="58">
        <v>12</v>
      </c>
      <c r="X132" s="58">
        <v>10</v>
      </c>
      <c r="Y132" s="58">
        <v>10</v>
      </c>
      <c r="Z132" s="58">
        <v>10</v>
      </c>
      <c r="AA132" s="58">
        <f t="shared" si="11"/>
        <v>42</v>
      </c>
      <c r="AB132" s="58" t="s">
        <v>11812</v>
      </c>
      <c r="AC132" s="59"/>
      <c r="AD132" s="62">
        <f t="shared" si="8"/>
        <v>46</v>
      </c>
    </row>
    <row r="133" spans="1:30" x14ac:dyDescent="0.3">
      <c r="A133" s="54">
        <v>132</v>
      </c>
      <c r="B133" s="54" t="s">
        <v>3564</v>
      </c>
      <c r="C133" s="54" t="s">
        <v>3565</v>
      </c>
      <c r="D133" s="54" t="s">
        <v>555</v>
      </c>
      <c r="E133" s="58" t="s">
        <v>11792</v>
      </c>
      <c r="F133" s="58" t="e">
        <f>VLOOKUP(B133,#REF!,50,0)</f>
        <v>#REF!</v>
      </c>
      <c r="G133" s="58">
        <v>12</v>
      </c>
      <c r="H133" s="58">
        <v>8</v>
      </c>
      <c r="I133" s="58">
        <v>8</v>
      </c>
      <c r="J133" s="58">
        <v>8</v>
      </c>
      <c r="K133" s="58">
        <f t="shared" si="9"/>
        <v>36</v>
      </c>
      <c r="L133" s="58" t="s">
        <v>11812</v>
      </c>
      <c r="M133" s="58" t="s">
        <v>11793</v>
      </c>
      <c r="N133" s="58">
        <v>20</v>
      </c>
      <c r="O133" s="58">
        <v>15</v>
      </c>
      <c r="P133" s="58">
        <v>12</v>
      </c>
      <c r="Q133" s="58">
        <v>12</v>
      </c>
      <c r="R133" s="58">
        <v>13</v>
      </c>
      <c r="S133" s="58">
        <f t="shared" si="10"/>
        <v>52</v>
      </c>
      <c r="T133" s="58" t="s">
        <v>11812</v>
      </c>
      <c r="U133" s="58" t="s">
        <v>11794</v>
      </c>
      <c r="V133" s="58">
        <v>20</v>
      </c>
      <c r="W133" s="58">
        <v>10</v>
      </c>
      <c r="X133" s="58">
        <v>10</v>
      </c>
      <c r="Y133" s="58">
        <v>15</v>
      </c>
      <c r="Z133" s="58">
        <v>13</v>
      </c>
      <c r="AA133" s="58">
        <f t="shared" si="11"/>
        <v>48</v>
      </c>
      <c r="AB133" s="58" t="s">
        <v>11812</v>
      </c>
      <c r="AC133" s="59"/>
      <c r="AD133" s="62">
        <f t="shared" si="8"/>
        <v>45.333333333333336</v>
      </c>
    </row>
    <row r="134" spans="1:30" x14ac:dyDescent="0.3">
      <c r="A134" s="54">
        <v>133</v>
      </c>
      <c r="B134" s="54" t="s">
        <v>3747</v>
      </c>
      <c r="C134" s="54" t="s">
        <v>3748</v>
      </c>
      <c r="D134" s="54" t="s">
        <v>555</v>
      </c>
      <c r="E134" s="58" t="s">
        <v>11792</v>
      </c>
      <c r="F134" s="58" t="e">
        <f>VLOOKUP(B134,#REF!,50,0)</f>
        <v>#REF!</v>
      </c>
      <c r="G134" s="58">
        <v>8</v>
      </c>
      <c r="H134" s="58">
        <v>8</v>
      </c>
      <c r="I134" s="58">
        <v>10</v>
      </c>
      <c r="J134" s="58">
        <v>10</v>
      </c>
      <c r="K134" s="58">
        <f t="shared" si="9"/>
        <v>36</v>
      </c>
      <c r="L134" s="58" t="s">
        <v>11812</v>
      </c>
      <c r="M134" s="58" t="s">
        <v>11793</v>
      </c>
      <c r="N134" s="58">
        <v>3</v>
      </c>
      <c r="O134" s="58">
        <v>16</v>
      </c>
      <c r="P134" s="58">
        <v>13</v>
      </c>
      <c r="Q134" s="58">
        <v>13</v>
      </c>
      <c r="R134" s="58">
        <v>13</v>
      </c>
      <c r="S134" s="58">
        <f t="shared" si="10"/>
        <v>55</v>
      </c>
      <c r="T134" s="58" t="s">
        <v>11812</v>
      </c>
      <c r="U134" s="58" t="s">
        <v>11794</v>
      </c>
      <c r="V134" s="58">
        <v>3</v>
      </c>
      <c r="W134" s="58">
        <v>10</v>
      </c>
      <c r="X134" s="58">
        <v>15</v>
      </c>
      <c r="Y134" s="58">
        <v>13</v>
      </c>
      <c r="Z134" s="58">
        <v>11</v>
      </c>
      <c r="AA134" s="58">
        <f t="shared" si="11"/>
        <v>49</v>
      </c>
      <c r="AB134" s="58" t="s">
        <v>11812</v>
      </c>
      <c r="AC134" s="59"/>
      <c r="AD134" s="62">
        <f t="shared" si="8"/>
        <v>46.666666666666664</v>
      </c>
    </row>
    <row r="135" spans="1:30" x14ac:dyDescent="0.3">
      <c r="A135" s="54">
        <v>134</v>
      </c>
      <c r="B135" s="54" t="s">
        <v>3767</v>
      </c>
      <c r="C135" s="54" t="s">
        <v>3768</v>
      </c>
      <c r="D135" s="54" t="s">
        <v>555</v>
      </c>
      <c r="E135" s="58" t="s">
        <v>11792</v>
      </c>
      <c r="F135" s="58" t="e">
        <f>VLOOKUP(B135,#REF!,50,0)</f>
        <v>#REF!</v>
      </c>
      <c r="G135" s="58">
        <v>9</v>
      </c>
      <c r="H135" s="58">
        <v>8</v>
      </c>
      <c r="I135" s="58">
        <v>10</v>
      </c>
      <c r="J135" s="58">
        <v>10</v>
      </c>
      <c r="K135" s="58">
        <f t="shared" si="9"/>
        <v>37</v>
      </c>
      <c r="L135" s="58" t="s">
        <v>11812</v>
      </c>
      <c r="M135" s="58" t="s">
        <v>11793</v>
      </c>
      <c r="N135" s="58">
        <v>20</v>
      </c>
      <c r="O135" s="58">
        <v>12</v>
      </c>
      <c r="P135" s="58">
        <v>13</v>
      </c>
      <c r="Q135" s="58">
        <v>13</v>
      </c>
      <c r="R135" s="58">
        <v>12</v>
      </c>
      <c r="S135" s="58">
        <f t="shared" si="10"/>
        <v>50</v>
      </c>
      <c r="T135" s="58" t="s">
        <v>11812</v>
      </c>
      <c r="U135" s="58" t="s">
        <v>11794</v>
      </c>
      <c r="V135" s="58">
        <v>20</v>
      </c>
      <c r="W135" s="58">
        <v>15</v>
      </c>
      <c r="X135" s="58">
        <v>15</v>
      </c>
      <c r="Y135" s="58">
        <v>15</v>
      </c>
      <c r="Z135" s="58">
        <v>16</v>
      </c>
      <c r="AA135" s="58">
        <f t="shared" si="11"/>
        <v>61</v>
      </c>
      <c r="AB135" s="58" t="s">
        <v>11812</v>
      </c>
      <c r="AC135" s="59"/>
      <c r="AD135" s="62">
        <f t="shared" si="8"/>
        <v>49.333333333333336</v>
      </c>
    </row>
    <row r="136" spans="1:30" x14ac:dyDescent="0.3">
      <c r="A136" s="54">
        <v>135</v>
      </c>
      <c r="B136" s="54" t="s">
        <v>3937</v>
      </c>
      <c r="C136" s="54" t="s">
        <v>3938</v>
      </c>
      <c r="D136" s="54" t="s">
        <v>555</v>
      </c>
      <c r="E136" s="58" t="s">
        <v>11792</v>
      </c>
      <c r="F136" s="58" t="e">
        <f>VLOOKUP(B136,#REF!,50,0)</f>
        <v>#REF!</v>
      </c>
      <c r="G136" s="58">
        <v>17</v>
      </c>
      <c r="H136" s="58">
        <v>12</v>
      </c>
      <c r="I136" s="58">
        <v>13</v>
      </c>
      <c r="J136" s="58">
        <v>15</v>
      </c>
      <c r="K136" s="58">
        <f t="shared" si="9"/>
        <v>57</v>
      </c>
      <c r="L136" s="58" t="s">
        <v>11812</v>
      </c>
      <c r="M136" s="58" t="s">
        <v>11793</v>
      </c>
      <c r="N136" s="58">
        <v>0</v>
      </c>
      <c r="O136" s="58">
        <v>13</v>
      </c>
      <c r="P136" s="58">
        <v>13</v>
      </c>
      <c r="Q136" s="58">
        <v>14</v>
      </c>
      <c r="R136" s="58">
        <v>12</v>
      </c>
      <c r="S136" s="58">
        <f t="shared" si="10"/>
        <v>52</v>
      </c>
      <c r="T136" s="58" t="s">
        <v>11812</v>
      </c>
      <c r="U136" s="58" t="s">
        <v>11794</v>
      </c>
      <c r="V136" s="58">
        <v>0</v>
      </c>
      <c r="W136" s="58">
        <v>18</v>
      </c>
      <c r="X136" s="58">
        <v>10</v>
      </c>
      <c r="Y136" s="58">
        <v>9</v>
      </c>
      <c r="Z136" s="58">
        <v>10</v>
      </c>
      <c r="AA136" s="58">
        <f t="shared" si="11"/>
        <v>47</v>
      </c>
      <c r="AB136" s="58" t="s">
        <v>11812</v>
      </c>
      <c r="AC136" s="59"/>
      <c r="AD136" s="62">
        <f t="shared" si="8"/>
        <v>52</v>
      </c>
    </row>
    <row r="137" spans="1:30" x14ac:dyDescent="0.3">
      <c r="A137" s="54">
        <v>136</v>
      </c>
      <c r="B137" s="54" t="s">
        <v>4099</v>
      </c>
      <c r="C137" s="54" t="s">
        <v>4100</v>
      </c>
      <c r="D137" s="54" t="s">
        <v>555</v>
      </c>
      <c r="E137" s="58" t="s">
        <v>11792</v>
      </c>
      <c r="F137" s="58" t="e">
        <f>VLOOKUP(B137,#REF!,50,0)</f>
        <v>#REF!</v>
      </c>
      <c r="G137" s="58">
        <v>12</v>
      </c>
      <c r="H137" s="58">
        <v>11</v>
      </c>
      <c r="I137" s="58">
        <v>10</v>
      </c>
      <c r="J137" s="58">
        <v>8</v>
      </c>
      <c r="K137" s="58">
        <f t="shared" si="9"/>
        <v>41</v>
      </c>
      <c r="L137" s="58" t="s">
        <v>11812</v>
      </c>
      <c r="M137" s="58" t="s">
        <v>11793</v>
      </c>
      <c r="N137" s="58">
        <v>18</v>
      </c>
      <c r="O137" s="58">
        <v>12</v>
      </c>
      <c r="P137" s="58">
        <v>13</v>
      </c>
      <c r="Q137" s="58">
        <v>13</v>
      </c>
      <c r="R137" s="58">
        <v>12</v>
      </c>
      <c r="S137" s="58">
        <f t="shared" si="10"/>
        <v>50</v>
      </c>
      <c r="T137" s="58" t="s">
        <v>11812</v>
      </c>
      <c r="U137" s="58" t="s">
        <v>11794</v>
      </c>
      <c r="V137" s="58">
        <v>18</v>
      </c>
      <c r="W137" s="58">
        <v>10</v>
      </c>
      <c r="X137" s="58">
        <v>9</v>
      </c>
      <c r="Y137" s="58">
        <v>11</v>
      </c>
      <c r="Z137" s="58">
        <v>13</v>
      </c>
      <c r="AA137" s="58">
        <f t="shared" si="11"/>
        <v>43</v>
      </c>
      <c r="AB137" s="58" t="s">
        <v>11812</v>
      </c>
      <c r="AC137" s="59"/>
      <c r="AD137" s="62">
        <f t="shared" si="8"/>
        <v>44.666666666666664</v>
      </c>
    </row>
    <row r="138" spans="1:30" x14ac:dyDescent="0.3">
      <c r="A138" s="54">
        <v>137</v>
      </c>
      <c r="B138" s="54" t="s">
        <v>4329</v>
      </c>
      <c r="C138" s="54" t="s">
        <v>4330</v>
      </c>
      <c r="D138" s="54" t="s">
        <v>555</v>
      </c>
      <c r="E138" s="58" t="s">
        <v>11792</v>
      </c>
      <c r="F138" s="58" t="e">
        <f>VLOOKUP(B138,#REF!,50,0)</f>
        <v>#REF!</v>
      </c>
      <c r="G138" s="58">
        <v>19</v>
      </c>
      <c r="H138" s="58">
        <v>16</v>
      </c>
      <c r="I138" s="58">
        <v>14</v>
      </c>
      <c r="J138" s="58">
        <v>15</v>
      </c>
      <c r="K138" s="58">
        <f t="shared" si="9"/>
        <v>64</v>
      </c>
      <c r="L138" s="58" t="s">
        <v>11812</v>
      </c>
      <c r="M138" s="58" t="s">
        <v>11793</v>
      </c>
      <c r="N138" s="58">
        <v>18</v>
      </c>
      <c r="O138" s="58">
        <v>18</v>
      </c>
      <c r="P138" s="58">
        <v>15</v>
      </c>
      <c r="Q138" s="58">
        <v>16</v>
      </c>
      <c r="R138" s="58">
        <v>16</v>
      </c>
      <c r="S138" s="58">
        <f t="shared" si="10"/>
        <v>65</v>
      </c>
      <c r="T138" s="58" t="s">
        <v>11812</v>
      </c>
      <c r="U138" s="58" t="s">
        <v>11794</v>
      </c>
      <c r="V138" s="58">
        <v>18</v>
      </c>
      <c r="W138" s="58">
        <v>17</v>
      </c>
      <c r="X138" s="58">
        <v>17</v>
      </c>
      <c r="Y138" s="58">
        <v>17</v>
      </c>
      <c r="Z138" s="58">
        <v>17</v>
      </c>
      <c r="AA138" s="58">
        <f t="shared" si="11"/>
        <v>68</v>
      </c>
      <c r="AB138" s="58" t="s">
        <v>11812</v>
      </c>
      <c r="AC138" s="59"/>
      <c r="AD138" s="62">
        <f t="shared" si="8"/>
        <v>65.666666666666671</v>
      </c>
    </row>
    <row r="139" spans="1:30" x14ac:dyDescent="0.3">
      <c r="A139" s="54">
        <v>138</v>
      </c>
      <c r="B139" s="54" t="s">
        <v>4446</v>
      </c>
      <c r="C139" s="54" t="s">
        <v>4447</v>
      </c>
      <c r="D139" s="54" t="s">
        <v>555</v>
      </c>
      <c r="E139" s="58" t="s">
        <v>11792</v>
      </c>
      <c r="F139" s="58" t="e">
        <f>VLOOKUP(B139,#REF!,50,0)</f>
        <v>#REF!</v>
      </c>
      <c r="G139" s="58">
        <v>12</v>
      </c>
      <c r="H139" s="58">
        <v>13</v>
      </c>
      <c r="I139" s="58">
        <v>12</v>
      </c>
      <c r="J139" s="58">
        <v>12</v>
      </c>
      <c r="K139" s="58">
        <f t="shared" si="9"/>
        <v>49</v>
      </c>
      <c r="L139" s="58" t="s">
        <v>11812</v>
      </c>
      <c r="M139" s="58" t="s">
        <v>11793</v>
      </c>
      <c r="N139" s="58">
        <v>0</v>
      </c>
      <c r="O139" s="58">
        <v>12</v>
      </c>
      <c r="P139" s="58">
        <v>13</v>
      </c>
      <c r="Q139" s="58">
        <v>12</v>
      </c>
      <c r="R139" s="58">
        <v>15</v>
      </c>
      <c r="S139" s="58">
        <f t="shared" si="10"/>
        <v>52</v>
      </c>
      <c r="T139" s="58" t="s">
        <v>11812</v>
      </c>
      <c r="U139" s="58" t="s">
        <v>11794</v>
      </c>
      <c r="V139" s="58">
        <v>0</v>
      </c>
      <c r="W139" s="58">
        <v>15</v>
      </c>
      <c r="X139" s="58">
        <v>15</v>
      </c>
      <c r="Y139" s="58">
        <v>15</v>
      </c>
      <c r="Z139" s="58">
        <v>16</v>
      </c>
      <c r="AA139" s="58">
        <f t="shared" si="11"/>
        <v>61</v>
      </c>
      <c r="AB139" s="58" t="s">
        <v>11812</v>
      </c>
      <c r="AC139" s="59"/>
      <c r="AD139" s="62">
        <f t="shared" si="8"/>
        <v>54</v>
      </c>
    </row>
    <row r="140" spans="1:30" x14ac:dyDescent="0.3">
      <c r="A140" s="54">
        <v>139</v>
      </c>
      <c r="B140" s="54" t="s">
        <v>4478</v>
      </c>
      <c r="C140" s="54" t="s">
        <v>4479</v>
      </c>
      <c r="D140" s="54" t="s">
        <v>555</v>
      </c>
      <c r="E140" s="58" t="s">
        <v>11792</v>
      </c>
      <c r="F140" s="58" t="e">
        <f>VLOOKUP(B140,#REF!,50,0)</f>
        <v>#REF!</v>
      </c>
      <c r="G140" s="58">
        <v>18</v>
      </c>
      <c r="H140" s="58">
        <v>17</v>
      </c>
      <c r="I140" s="58">
        <v>16</v>
      </c>
      <c r="J140" s="58">
        <v>16</v>
      </c>
      <c r="K140" s="58">
        <f t="shared" si="9"/>
        <v>67</v>
      </c>
      <c r="L140" s="58" t="s">
        <v>11812</v>
      </c>
      <c r="M140" s="58" t="s">
        <v>11793</v>
      </c>
      <c r="N140" s="58">
        <v>0</v>
      </c>
      <c r="O140" s="58">
        <v>17</v>
      </c>
      <c r="P140" s="58">
        <v>15</v>
      </c>
      <c r="Q140" s="58">
        <v>16</v>
      </c>
      <c r="R140" s="58">
        <v>17</v>
      </c>
      <c r="S140" s="58">
        <f t="shared" si="10"/>
        <v>65</v>
      </c>
      <c r="T140" s="58" t="s">
        <v>11812</v>
      </c>
      <c r="U140" s="58" t="s">
        <v>11794</v>
      </c>
      <c r="V140" s="58">
        <v>0</v>
      </c>
      <c r="W140" s="58">
        <v>13</v>
      </c>
      <c r="X140" s="58">
        <v>14</v>
      </c>
      <c r="Y140" s="58">
        <v>14</v>
      </c>
      <c r="Z140" s="58">
        <v>12</v>
      </c>
      <c r="AA140" s="58">
        <f t="shared" si="11"/>
        <v>53</v>
      </c>
      <c r="AB140" s="58" t="s">
        <v>11812</v>
      </c>
      <c r="AC140" s="59"/>
      <c r="AD140" s="62">
        <f t="shared" si="8"/>
        <v>61.666666666666664</v>
      </c>
    </row>
    <row r="141" spans="1:30" x14ac:dyDescent="0.3">
      <c r="A141" s="54">
        <v>140</v>
      </c>
      <c r="B141" s="54" t="s">
        <v>4559</v>
      </c>
      <c r="C141" s="54" t="s">
        <v>4560</v>
      </c>
      <c r="D141" s="54" t="s">
        <v>555</v>
      </c>
      <c r="E141" s="58" t="s">
        <v>11792</v>
      </c>
      <c r="F141" s="58" t="e">
        <f>VLOOKUP(B141,#REF!,50,0)</f>
        <v>#REF!</v>
      </c>
      <c r="G141" s="58">
        <v>15</v>
      </c>
      <c r="H141" s="58">
        <v>12</v>
      </c>
      <c r="I141" s="58">
        <v>12</v>
      </c>
      <c r="J141" s="58">
        <v>13</v>
      </c>
      <c r="K141" s="58">
        <f t="shared" si="9"/>
        <v>52</v>
      </c>
      <c r="L141" s="58" t="s">
        <v>11812</v>
      </c>
      <c r="M141" s="58" t="s">
        <v>11793</v>
      </c>
      <c r="N141" s="58">
        <v>16</v>
      </c>
      <c r="O141" s="58">
        <v>18</v>
      </c>
      <c r="P141" s="58">
        <v>19</v>
      </c>
      <c r="Q141" s="58">
        <v>18</v>
      </c>
      <c r="R141" s="58">
        <v>19</v>
      </c>
      <c r="S141" s="58">
        <f t="shared" si="10"/>
        <v>74</v>
      </c>
      <c r="T141" s="58" t="s">
        <v>11812</v>
      </c>
      <c r="U141" s="58" t="s">
        <v>11794</v>
      </c>
      <c r="V141" s="58">
        <v>16</v>
      </c>
      <c r="W141" s="58">
        <v>15</v>
      </c>
      <c r="X141" s="58">
        <v>14</v>
      </c>
      <c r="Y141" s="58">
        <v>14</v>
      </c>
      <c r="Z141" s="58">
        <v>16</v>
      </c>
      <c r="AA141" s="58">
        <f t="shared" si="11"/>
        <v>59</v>
      </c>
      <c r="AB141" s="58" t="s">
        <v>11812</v>
      </c>
      <c r="AC141" s="59"/>
      <c r="AD141" s="62">
        <f t="shared" si="8"/>
        <v>61.666666666666664</v>
      </c>
    </row>
    <row r="142" spans="1:30" x14ac:dyDescent="0.3">
      <c r="A142" s="54">
        <v>141</v>
      </c>
      <c r="B142" s="54" t="s">
        <v>4612</v>
      </c>
      <c r="C142" s="54" t="s">
        <v>4613</v>
      </c>
      <c r="D142" s="54" t="s">
        <v>555</v>
      </c>
      <c r="E142" s="58" t="s">
        <v>11792</v>
      </c>
      <c r="F142" s="58" t="e">
        <f>VLOOKUP(B142,#REF!,50,0)</f>
        <v>#REF!</v>
      </c>
      <c r="G142" s="58">
        <v>15</v>
      </c>
      <c r="H142" s="58">
        <v>16</v>
      </c>
      <c r="I142" s="58">
        <v>12</v>
      </c>
      <c r="J142" s="58">
        <v>15</v>
      </c>
      <c r="K142" s="58">
        <f t="shared" si="9"/>
        <v>58</v>
      </c>
      <c r="L142" s="58" t="s">
        <v>11812</v>
      </c>
      <c r="M142" s="58" t="s">
        <v>11793</v>
      </c>
      <c r="N142" s="58">
        <v>11</v>
      </c>
      <c r="O142" s="58">
        <v>15</v>
      </c>
      <c r="P142" s="58">
        <v>14</v>
      </c>
      <c r="Q142" s="58">
        <v>15</v>
      </c>
      <c r="R142" s="58">
        <v>16</v>
      </c>
      <c r="S142" s="58">
        <f t="shared" si="10"/>
        <v>60</v>
      </c>
      <c r="T142" s="58" t="s">
        <v>11812</v>
      </c>
      <c r="U142" s="58" t="s">
        <v>11794</v>
      </c>
      <c r="V142" s="58">
        <v>11</v>
      </c>
      <c r="W142" s="58">
        <v>16</v>
      </c>
      <c r="X142" s="58">
        <v>15</v>
      </c>
      <c r="Y142" s="58">
        <v>15</v>
      </c>
      <c r="Z142" s="58">
        <v>12</v>
      </c>
      <c r="AA142" s="58">
        <f t="shared" si="11"/>
        <v>58</v>
      </c>
      <c r="AB142" s="58" t="s">
        <v>11812</v>
      </c>
      <c r="AC142" s="59"/>
      <c r="AD142" s="62">
        <f t="shared" si="8"/>
        <v>58.666666666666664</v>
      </c>
    </row>
    <row r="143" spans="1:30" x14ac:dyDescent="0.3">
      <c r="A143" s="54">
        <v>142</v>
      </c>
      <c r="B143" s="54" t="s">
        <v>4626</v>
      </c>
      <c r="C143" s="54" t="s">
        <v>4627</v>
      </c>
      <c r="D143" s="54" t="s">
        <v>555</v>
      </c>
      <c r="E143" s="58" t="s">
        <v>11792</v>
      </c>
      <c r="F143" s="58" t="e">
        <f>VLOOKUP(B143,#REF!,50,0)</f>
        <v>#REF!</v>
      </c>
      <c r="G143" s="58">
        <v>12</v>
      </c>
      <c r="H143" s="58">
        <v>10</v>
      </c>
      <c r="I143" s="58">
        <v>12</v>
      </c>
      <c r="J143" s="58">
        <v>12</v>
      </c>
      <c r="K143" s="58">
        <f t="shared" si="9"/>
        <v>46</v>
      </c>
      <c r="L143" s="58" t="s">
        <v>11812</v>
      </c>
      <c r="M143" s="58" t="s">
        <v>11793</v>
      </c>
      <c r="N143" s="58">
        <v>20</v>
      </c>
      <c r="O143" s="58">
        <v>14</v>
      </c>
      <c r="P143" s="58">
        <v>13</v>
      </c>
      <c r="Q143" s="58">
        <v>14</v>
      </c>
      <c r="R143" s="58">
        <v>13</v>
      </c>
      <c r="S143" s="58">
        <f t="shared" si="10"/>
        <v>54</v>
      </c>
      <c r="T143" s="58" t="s">
        <v>11812</v>
      </c>
      <c r="U143" s="58" t="s">
        <v>11794</v>
      </c>
      <c r="V143" s="58">
        <v>20</v>
      </c>
      <c r="W143" s="58">
        <v>13</v>
      </c>
      <c r="X143" s="58">
        <v>12</v>
      </c>
      <c r="Y143" s="58">
        <v>12</v>
      </c>
      <c r="Z143" s="58">
        <v>13</v>
      </c>
      <c r="AA143" s="58">
        <f t="shared" si="11"/>
        <v>50</v>
      </c>
      <c r="AB143" s="58" t="s">
        <v>11812</v>
      </c>
      <c r="AC143" s="59"/>
      <c r="AD143" s="62">
        <f t="shared" si="8"/>
        <v>50</v>
      </c>
    </row>
    <row r="144" spans="1:30" x14ac:dyDescent="0.3">
      <c r="A144" s="54">
        <v>143</v>
      </c>
      <c r="B144" s="54" t="s">
        <v>4788</v>
      </c>
      <c r="C144" s="54" t="s">
        <v>4789</v>
      </c>
      <c r="D144" s="54" t="s">
        <v>555</v>
      </c>
      <c r="E144" s="58" t="s">
        <v>11792</v>
      </c>
      <c r="F144" s="58" t="e">
        <f>VLOOKUP(B144,#REF!,50,0)</f>
        <v>#REF!</v>
      </c>
      <c r="G144" s="58">
        <v>12</v>
      </c>
      <c r="H144" s="58">
        <v>12</v>
      </c>
      <c r="I144" s="58">
        <v>11</v>
      </c>
      <c r="J144" s="58">
        <v>11</v>
      </c>
      <c r="K144" s="58">
        <f t="shared" si="9"/>
        <v>46</v>
      </c>
      <c r="L144" s="58" t="s">
        <v>11812</v>
      </c>
      <c r="M144" s="58" t="s">
        <v>11793</v>
      </c>
      <c r="N144" s="58">
        <v>13</v>
      </c>
      <c r="O144" s="58">
        <v>17</v>
      </c>
      <c r="P144" s="58">
        <v>16</v>
      </c>
      <c r="Q144" s="58">
        <v>16</v>
      </c>
      <c r="R144" s="58">
        <v>16</v>
      </c>
      <c r="S144" s="58">
        <f t="shared" si="10"/>
        <v>65</v>
      </c>
      <c r="T144" s="58" t="s">
        <v>11812</v>
      </c>
      <c r="U144" s="58" t="s">
        <v>11794</v>
      </c>
      <c r="V144" s="58">
        <v>13</v>
      </c>
      <c r="W144" s="58">
        <v>10</v>
      </c>
      <c r="X144" s="58">
        <v>10</v>
      </c>
      <c r="Y144" s="58">
        <v>10</v>
      </c>
      <c r="Z144" s="58">
        <v>15</v>
      </c>
      <c r="AA144" s="58">
        <f t="shared" si="11"/>
        <v>45</v>
      </c>
      <c r="AB144" s="58" t="s">
        <v>11812</v>
      </c>
      <c r="AC144" s="59"/>
      <c r="AD144" s="62">
        <f t="shared" si="8"/>
        <v>52</v>
      </c>
    </row>
    <row r="145" spans="1:30" x14ac:dyDescent="0.3">
      <c r="A145" s="54">
        <v>144</v>
      </c>
      <c r="B145" s="54" t="s">
        <v>4839</v>
      </c>
      <c r="C145" s="54" t="s">
        <v>4840</v>
      </c>
      <c r="D145" s="54" t="s">
        <v>555</v>
      </c>
      <c r="E145" s="58" t="s">
        <v>11792</v>
      </c>
      <c r="F145" s="58" t="e">
        <f>VLOOKUP(B145,#REF!,50,0)</f>
        <v>#REF!</v>
      </c>
      <c r="G145" s="58">
        <v>12</v>
      </c>
      <c r="H145" s="58">
        <v>8</v>
      </c>
      <c r="I145" s="58">
        <v>11</v>
      </c>
      <c r="J145" s="58">
        <v>9</v>
      </c>
      <c r="K145" s="58">
        <f t="shared" si="9"/>
        <v>40</v>
      </c>
      <c r="L145" s="58" t="s">
        <v>11812</v>
      </c>
      <c r="M145" s="58" t="s">
        <v>11793</v>
      </c>
      <c r="N145" s="58">
        <v>0</v>
      </c>
      <c r="O145" s="58">
        <v>12</v>
      </c>
      <c r="P145" s="58">
        <v>12</v>
      </c>
      <c r="Q145" s="58">
        <v>12</v>
      </c>
      <c r="R145" s="58">
        <v>14</v>
      </c>
      <c r="S145" s="58">
        <f t="shared" si="10"/>
        <v>50</v>
      </c>
      <c r="T145" s="58" t="s">
        <v>11812</v>
      </c>
      <c r="U145" s="58" t="s">
        <v>11794</v>
      </c>
      <c r="V145" s="58">
        <v>0</v>
      </c>
      <c r="W145" s="58">
        <v>15</v>
      </c>
      <c r="X145" s="58">
        <v>13</v>
      </c>
      <c r="Y145" s="58">
        <v>13</v>
      </c>
      <c r="Z145" s="58">
        <v>13</v>
      </c>
      <c r="AA145" s="58">
        <f t="shared" si="11"/>
        <v>54</v>
      </c>
      <c r="AB145" s="58" t="s">
        <v>11812</v>
      </c>
      <c r="AC145" s="59"/>
      <c r="AD145" s="62">
        <f t="shared" si="8"/>
        <v>48</v>
      </c>
    </row>
    <row r="146" spans="1:30" x14ac:dyDescent="0.3">
      <c r="A146" s="54">
        <v>145</v>
      </c>
      <c r="B146" s="54" t="s">
        <v>4986</v>
      </c>
      <c r="C146" s="54" t="s">
        <v>4987</v>
      </c>
      <c r="D146" s="54" t="s">
        <v>555</v>
      </c>
      <c r="E146" s="58" t="s">
        <v>11792</v>
      </c>
      <c r="F146" s="58" t="e">
        <f>VLOOKUP(B146,#REF!,50,0)</f>
        <v>#REF!</v>
      </c>
      <c r="G146" s="58">
        <v>10</v>
      </c>
      <c r="H146" s="58">
        <v>11</v>
      </c>
      <c r="I146" s="58">
        <v>11</v>
      </c>
      <c r="J146" s="58">
        <v>11</v>
      </c>
      <c r="K146" s="58">
        <f t="shared" si="9"/>
        <v>43</v>
      </c>
      <c r="L146" s="58" t="s">
        <v>11812</v>
      </c>
      <c r="M146" s="58" t="s">
        <v>11793</v>
      </c>
      <c r="N146" s="58">
        <v>0</v>
      </c>
      <c r="O146" s="58">
        <v>14</v>
      </c>
      <c r="P146" s="58">
        <v>13</v>
      </c>
      <c r="Q146" s="58">
        <v>14</v>
      </c>
      <c r="R146" s="58">
        <v>14</v>
      </c>
      <c r="S146" s="58">
        <f t="shared" si="10"/>
        <v>55</v>
      </c>
      <c r="T146" s="58" t="s">
        <v>11812</v>
      </c>
      <c r="U146" s="58" t="s">
        <v>11794</v>
      </c>
      <c r="V146" s="58">
        <v>0</v>
      </c>
      <c r="W146" s="58">
        <v>16</v>
      </c>
      <c r="X146" s="58">
        <v>16</v>
      </c>
      <c r="Y146" s="58">
        <v>10</v>
      </c>
      <c r="Z146" s="58">
        <v>12</v>
      </c>
      <c r="AA146" s="58">
        <f t="shared" si="11"/>
        <v>54</v>
      </c>
      <c r="AB146" s="58" t="s">
        <v>11812</v>
      </c>
      <c r="AC146" s="59"/>
      <c r="AD146" s="62">
        <f t="shared" si="8"/>
        <v>50.666666666666664</v>
      </c>
    </row>
    <row r="147" spans="1:30" x14ac:dyDescent="0.3">
      <c r="A147" s="54">
        <v>146</v>
      </c>
      <c r="B147" s="54" t="s">
        <v>5076</v>
      </c>
      <c r="C147" s="54" t="s">
        <v>5077</v>
      </c>
      <c r="D147" s="54" t="s">
        <v>555</v>
      </c>
      <c r="E147" s="58" t="s">
        <v>11792</v>
      </c>
      <c r="F147" s="58" t="e">
        <f>VLOOKUP(B147,#REF!,50,0)</f>
        <v>#REF!</v>
      </c>
      <c r="G147" s="58">
        <v>10</v>
      </c>
      <c r="H147" s="58">
        <v>11</v>
      </c>
      <c r="I147" s="58">
        <v>12</v>
      </c>
      <c r="J147" s="58">
        <v>12</v>
      </c>
      <c r="K147" s="58">
        <f t="shared" si="9"/>
        <v>45</v>
      </c>
      <c r="L147" s="58" t="s">
        <v>11812</v>
      </c>
      <c r="M147" s="58" t="s">
        <v>11793</v>
      </c>
      <c r="N147" s="58">
        <v>0</v>
      </c>
      <c r="O147" s="58">
        <v>13</v>
      </c>
      <c r="P147" s="58">
        <v>13</v>
      </c>
      <c r="Q147" s="58">
        <v>14</v>
      </c>
      <c r="R147" s="58">
        <v>13</v>
      </c>
      <c r="S147" s="58">
        <f t="shared" si="10"/>
        <v>53</v>
      </c>
      <c r="T147" s="58" t="s">
        <v>11812</v>
      </c>
      <c r="U147" s="58" t="s">
        <v>11794</v>
      </c>
      <c r="V147" s="58">
        <v>0</v>
      </c>
      <c r="W147" s="58">
        <v>13</v>
      </c>
      <c r="X147" s="58">
        <v>10</v>
      </c>
      <c r="Y147" s="58">
        <v>13</v>
      </c>
      <c r="Z147" s="58">
        <v>13</v>
      </c>
      <c r="AA147" s="58">
        <f t="shared" si="11"/>
        <v>49</v>
      </c>
      <c r="AB147" s="58" t="s">
        <v>11812</v>
      </c>
      <c r="AC147" s="59"/>
      <c r="AD147" s="62">
        <f t="shared" si="8"/>
        <v>49</v>
      </c>
    </row>
    <row r="148" spans="1:30" x14ac:dyDescent="0.3">
      <c r="A148" s="54">
        <v>147</v>
      </c>
      <c r="B148" s="54" t="s">
        <v>5253</v>
      </c>
      <c r="C148" s="54" t="s">
        <v>5254</v>
      </c>
      <c r="D148" s="54" t="s">
        <v>555</v>
      </c>
      <c r="E148" s="58" t="s">
        <v>11792</v>
      </c>
      <c r="F148" s="58" t="e">
        <f>VLOOKUP(B148,#REF!,50,0)</f>
        <v>#REF!</v>
      </c>
      <c r="G148" s="58">
        <v>12</v>
      </c>
      <c r="H148" s="58">
        <v>17</v>
      </c>
      <c r="I148" s="58">
        <v>17</v>
      </c>
      <c r="J148" s="58">
        <v>15</v>
      </c>
      <c r="K148" s="58">
        <f t="shared" si="9"/>
        <v>61</v>
      </c>
      <c r="L148" s="58" t="s">
        <v>11812</v>
      </c>
      <c r="M148" s="58" t="s">
        <v>11793</v>
      </c>
      <c r="N148" s="58">
        <v>18</v>
      </c>
      <c r="O148" s="58">
        <v>17</v>
      </c>
      <c r="P148" s="58">
        <v>18</v>
      </c>
      <c r="Q148" s="58">
        <v>18</v>
      </c>
      <c r="R148" s="58">
        <v>19</v>
      </c>
      <c r="S148" s="58">
        <f t="shared" si="10"/>
        <v>72</v>
      </c>
      <c r="T148" s="58" t="s">
        <v>11812</v>
      </c>
      <c r="U148" s="58" t="s">
        <v>11794</v>
      </c>
      <c r="V148" s="58">
        <v>18</v>
      </c>
      <c r="W148" s="58">
        <v>12</v>
      </c>
      <c r="X148" s="58">
        <v>10</v>
      </c>
      <c r="Y148" s="58">
        <v>10</v>
      </c>
      <c r="Z148" s="58">
        <v>10</v>
      </c>
      <c r="AA148" s="58">
        <f t="shared" si="11"/>
        <v>42</v>
      </c>
      <c r="AB148" s="58" t="s">
        <v>11812</v>
      </c>
      <c r="AC148" s="59"/>
      <c r="AD148" s="62">
        <f t="shared" si="8"/>
        <v>58.333333333333336</v>
      </c>
    </row>
    <row r="149" spans="1:30" x14ac:dyDescent="0.3">
      <c r="A149" s="54">
        <v>148</v>
      </c>
      <c r="B149" s="54" t="s">
        <v>5485</v>
      </c>
      <c r="C149" s="54" t="s">
        <v>5486</v>
      </c>
      <c r="D149" s="54" t="s">
        <v>555</v>
      </c>
      <c r="E149" s="58" t="s">
        <v>11792</v>
      </c>
      <c r="F149" s="58" t="e">
        <f>VLOOKUP(B149,#REF!,50,0)</f>
        <v>#REF!</v>
      </c>
      <c r="G149" s="58">
        <v>10</v>
      </c>
      <c r="H149" s="58">
        <v>13</v>
      </c>
      <c r="I149" s="58">
        <v>10</v>
      </c>
      <c r="J149" s="58">
        <v>11</v>
      </c>
      <c r="K149" s="58">
        <f t="shared" si="9"/>
        <v>44</v>
      </c>
      <c r="L149" s="58" t="s">
        <v>11812</v>
      </c>
      <c r="M149" s="58" t="s">
        <v>11793</v>
      </c>
      <c r="N149" s="58">
        <v>14</v>
      </c>
      <c r="O149" s="58">
        <v>15</v>
      </c>
      <c r="P149" s="58">
        <v>14</v>
      </c>
      <c r="Q149" s="58">
        <v>13</v>
      </c>
      <c r="R149" s="58">
        <v>14</v>
      </c>
      <c r="S149" s="58">
        <f t="shared" si="10"/>
        <v>56</v>
      </c>
      <c r="T149" s="58" t="s">
        <v>11812</v>
      </c>
      <c r="U149" s="58" t="s">
        <v>11794</v>
      </c>
      <c r="V149" s="58">
        <v>14</v>
      </c>
      <c r="W149" s="58">
        <v>9</v>
      </c>
      <c r="X149" s="58">
        <v>10</v>
      </c>
      <c r="Y149" s="58">
        <v>9</v>
      </c>
      <c r="Z149" s="58">
        <v>10</v>
      </c>
      <c r="AA149" s="58">
        <f t="shared" si="11"/>
        <v>38</v>
      </c>
      <c r="AB149" s="58" t="s">
        <v>11812</v>
      </c>
      <c r="AC149" s="59"/>
      <c r="AD149" s="62">
        <f t="shared" si="8"/>
        <v>46</v>
      </c>
    </row>
    <row r="150" spans="1:30" x14ac:dyDescent="0.3">
      <c r="A150" s="54">
        <v>149</v>
      </c>
      <c r="B150" s="54" t="s">
        <v>5504</v>
      </c>
      <c r="C150" s="54" t="s">
        <v>5505</v>
      </c>
      <c r="D150" s="54" t="s">
        <v>555</v>
      </c>
      <c r="E150" s="58" t="s">
        <v>11792</v>
      </c>
      <c r="F150" s="58" t="e">
        <f>VLOOKUP(B150,#REF!,50,0)</f>
        <v>#REF!</v>
      </c>
      <c r="G150" s="58">
        <v>16</v>
      </c>
      <c r="H150" s="58">
        <v>17</v>
      </c>
      <c r="I150" s="58">
        <v>16</v>
      </c>
      <c r="J150" s="58">
        <v>15</v>
      </c>
      <c r="K150" s="58">
        <f t="shared" si="9"/>
        <v>64</v>
      </c>
      <c r="L150" s="58" t="s">
        <v>11812</v>
      </c>
      <c r="M150" s="58" t="s">
        <v>11793</v>
      </c>
      <c r="N150" s="58">
        <v>7</v>
      </c>
      <c r="O150" s="58">
        <v>14</v>
      </c>
      <c r="P150" s="58">
        <v>11</v>
      </c>
      <c r="Q150" s="58">
        <v>12</v>
      </c>
      <c r="R150" s="58">
        <v>14</v>
      </c>
      <c r="S150" s="58">
        <f t="shared" si="10"/>
        <v>51</v>
      </c>
      <c r="T150" s="58" t="s">
        <v>11812</v>
      </c>
      <c r="U150" s="58" t="s">
        <v>11794</v>
      </c>
      <c r="V150" s="58">
        <v>7</v>
      </c>
      <c r="W150" s="58">
        <v>9</v>
      </c>
      <c r="X150" s="58">
        <v>10</v>
      </c>
      <c r="Y150" s="58">
        <v>10</v>
      </c>
      <c r="Z150" s="58">
        <v>10</v>
      </c>
      <c r="AA150" s="58">
        <f t="shared" si="11"/>
        <v>39</v>
      </c>
      <c r="AB150" s="58" t="s">
        <v>11812</v>
      </c>
      <c r="AC150" s="59"/>
      <c r="AD150" s="62">
        <f t="shared" si="8"/>
        <v>51.333333333333336</v>
      </c>
    </row>
    <row r="151" spans="1:30" x14ac:dyDescent="0.3">
      <c r="A151" s="54">
        <v>150</v>
      </c>
      <c r="B151" s="54" t="s">
        <v>5519</v>
      </c>
      <c r="C151" s="54" t="s">
        <v>5520</v>
      </c>
      <c r="D151" s="54" t="s">
        <v>555</v>
      </c>
      <c r="E151" s="58" t="s">
        <v>11792</v>
      </c>
      <c r="F151" s="58" t="e">
        <f>VLOOKUP(B151,#REF!,50,0)</f>
        <v>#REF!</v>
      </c>
      <c r="G151" s="58">
        <v>13</v>
      </c>
      <c r="H151" s="58">
        <v>12</v>
      </c>
      <c r="I151" s="58">
        <v>11</v>
      </c>
      <c r="J151" s="58">
        <v>15</v>
      </c>
      <c r="K151" s="58">
        <f t="shared" si="9"/>
        <v>51</v>
      </c>
      <c r="L151" s="58" t="s">
        <v>11812</v>
      </c>
      <c r="M151" s="58" t="s">
        <v>11793</v>
      </c>
      <c r="N151" s="58">
        <v>16</v>
      </c>
      <c r="O151" s="58">
        <v>14</v>
      </c>
      <c r="P151" s="58">
        <v>14</v>
      </c>
      <c r="Q151" s="58">
        <v>15</v>
      </c>
      <c r="R151" s="58">
        <v>17</v>
      </c>
      <c r="S151" s="58">
        <f t="shared" si="10"/>
        <v>60</v>
      </c>
      <c r="T151" s="58" t="s">
        <v>11812</v>
      </c>
      <c r="U151" s="58" t="s">
        <v>11794</v>
      </c>
      <c r="V151" s="58">
        <v>16</v>
      </c>
      <c r="W151" s="58">
        <v>16</v>
      </c>
      <c r="X151" s="58">
        <v>16</v>
      </c>
      <c r="Y151" s="58">
        <v>13</v>
      </c>
      <c r="Z151" s="58">
        <v>10</v>
      </c>
      <c r="AA151" s="58">
        <f t="shared" si="11"/>
        <v>55</v>
      </c>
      <c r="AB151" s="58" t="s">
        <v>11812</v>
      </c>
      <c r="AC151" s="59"/>
      <c r="AD151" s="62">
        <f t="shared" si="8"/>
        <v>55.333333333333336</v>
      </c>
    </row>
    <row r="152" spans="1:30" x14ac:dyDescent="0.3">
      <c r="A152" s="54">
        <v>151</v>
      </c>
      <c r="B152" s="54" t="s">
        <v>5580</v>
      </c>
      <c r="C152" s="54" t="s">
        <v>5581</v>
      </c>
      <c r="D152" s="54" t="s">
        <v>555</v>
      </c>
      <c r="E152" s="58" t="s">
        <v>11792</v>
      </c>
      <c r="F152" s="58" t="e">
        <f>VLOOKUP(B152,#REF!,50,0)</f>
        <v>#REF!</v>
      </c>
      <c r="G152" s="58">
        <v>12</v>
      </c>
      <c r="H152" s="58">
        <v>9</v>
      </c>
      <c r="I152" s="58">
        <v>10</v>
      </c>
      <c r="J152" s="58">
        <v>10</v>
      </c>
      <c r="K152" s="58">
        <f t="shared" si="9"/>
        <v>41</v>
      </c>
      <c r="L152" s="58" t="s">
        <v>11812</v>
      </c>
      <c r="M152" s="58" t="s">
        <v>11793</v>
      </c>
      <c r="N152" s="58">
        <v>0</v>
      </c>
      <c r="O152" s="58">
        <v>12</v>
      </c>
      <c r="P152" s="58">
        <v>12</v>
      </c>
      <c r="Q152" s="58">
        <v>13</v>
      </c>
      <c r="R152" s="58">
        <v>13</v>
      </c>
      <c r="S152" s="58">
        <f t="shared" si="10"/>
        <v>50</v>
      </c>
      <c r="T152" s="58" t="s">
        <v>11812</v>
      </c>
      <c r="U152" s="58" t="s">
        <v>11794</v>
      </c>
      <c r="V152" s="58">
        <v>0</v>
      </c>
      <c r="W152" s="58">
        <v>5</v>
      </c>
      <c r="X152" s="58">
        <v>5</v>
      </c>
      <c r="Y152" s="58">
        <v>5</v>
      </c>
      <c r="Z152" s="58">
        <v>5</v>
      </c>
      <c r="AA152" s="58">
        <f t="shared" si="11"/>
        <v>20</v>
      </c>
      <c r="AB152" s="58" t="s">
        <v>11812</v>
      </c>
      <c r="AC152" s="59"/>
      <c r="AD152" s="62">
        <f t="shared" si="8"/>
        <v>37</v>
      </c>
    </row>
    <row r="153" spans="1:30" x14ac:dyDescent="0.3">
      <c r="A153" s="54">
        <v>152</v>
      </c>
      <c r="B153" s="54" t="s">
        <v>5625</v>
      </c>
      <c r="C153" s="54" t="s">
        <v>5626</v>
      </c>
      <c r="D153" s="54" t="s">
        <v>555</v>
      </c>
      <c r="E153" s="58" t="s">
        <v>11792</v>
      </c>
      <c r="F153" s="58" t="e">
        <f>VLOOKUP(B153,#REF!,50,0)</f>
        <v>#REF!</v>
      </c>
      <c r="G153" s="58">
        <v>9</v>
      </c>
      <c r="H153" s="58">
        <v>8</v>
      </c>
      <c r="I153" s="58">
        <v>10</v>
      </c>
      <c r="J153" s="58">
        <v>10</v>
      </c>
      <c r="K153" s="58">
        <f t="shared" si="9"/>
        <v>37</v>
      </c>
      <c r="L153" s="58" t="s">
        <v>11812</v>
      </c>
      <c r="M153" s="58" t="s">
        <v>11793</v>
      </c>
      <c r="N153" s="58">
        <v>12</v>
      </c>
      <c r="O153" s="58">
        <v>12</v>
      </c>
      <c r="P153" s="58">
        <v>12</v>
      </c>
      <c r="Q153" s="58">
        <v>13</v>
      </c>
      <c r="R153" s="58">
        <v>13</v>
      </c>
      <c r="S153" s="58">
        <f t="shared" si="10"/>
        <v>50</v>
      </c>
      <c r="T153" s="58" t="s">
        <v>11812</v>
      </c>
      <c r="U153" s="58" t="s">
        <v>11794</v>
      </c>
      <c r="V153" s="58">
        <v>12</v>
      </c>
      <c r="W153" s="58">
        <v>10</v>
      </c>
      <c r="X153" s="58">
        <v>7</v>
      </c>
      <c r="Y153" s="58">
        <v>8</v>
      </c>
      <c r="Z153" s="58">
        <v>10</v>
      </c>
      <c r="AA153" s="58">
        <f t="shared" si="11"/>
        <v>35</v>
      </c>
      <c r="AB153" s="58" t="s">
        <v>11812</v>
      </c>
      <c r="AC153" s="59"/>
      <c r="AD153" s="62">
        <f t="shared" si="8"/>
        <v>40.666666666666664</v>
      </c>
    </row>
    <row r="154" spans="1:30" x14ac:dyDescent="0.3">
      <c r="A154" s="54">
        <v>153</v>
      </c>
      <c r="B154" s="54" t="s">
        <v>5689</v>
      </c>
      <c r="C154" s="54" t="s">
        <v>5690</v>
      </c>
      <c r="D154" s="54" t="s">
        <v>555</v>
      </c>
      <c r="E154" s="58" t="s">
        <v>11792</v>
      </c>
      <c r="F154" s="58" t="e">
        <f>VLOOKUP(B154,#REF!,50,0)</f>
        <v>#REF!</v>
      </c>
      <c r="G154" s="58">
        <v>8</v>
      </c>
      <c r="H154" s="58">
        <v>9</v>
      </c>
      <c r="I154" s="58">
        <v>10</v>
      </c>
      <c r="J154" s="58">
        <v>10</v>
      </c>
      <c r="K154" s="58">
        <f t="shared" si="9"/>
        <v>37</v>
      </c>
      <c r="L154" s="58" t="s">
        <v>11812</v>
      </c>
      <c r="M154" s="58" t="s">
        <v>11793</v>
      </c>
      <c r="N154" s="58">
        <v>18</v>
      </c>
      <c r="O154" s="58">
        <v>12</v>
      </c>
      <c r="P154" s="58">
        <v>13</v>
      </c>
      <c r="Q154" s="58">
        <v>12</v>
      </c>
      <c r="R154" s="58">
        <v>13</v>
      </c>
      <c r="S154" s="58">
        <f t="shared" si="10"/>
        <v>50</v>
      </c>
      <c r="T154" s="58" t="s">
        <v>11812</v>
      </c>
      <c r="U154" s="58" t="s">
        <v>11794</v>
      </c>
      <c r="V154" s="58">
        <v>18</v>
      </c>
      <c r="W154" s="58">
        <v>10</v>
      </c>
      <c r="X154" s="58">
        <v>12</v>
      </c>
      <c r="Y154" s="58">
        <v>12</v>
      </c>
      <c r="Z154" s="58">
        <v>10</v>
      </c>
      <c r="AA154" s="58">
        <f t="shared" si="11"/>
        <v>44</v>
      </c>
      <c r="AB154" s="58" t="s">
        <v>11812</v>
      </c>
      <c r="AC154" s="59"/>
      <c r="AD154" s="62">
        <f t="shared" si="8"/>
        <v>43.666666666666664</v>
      </c>
    </row>
    <row r="155" spans="1:30" x14ac:dyDescent="0.3">
      <c r="A155" s="54">
        <v>154</v>
      </c>
      <c r="B155" s="54" t="s">
        <v>5736</v>
      </c>
      <c r="C155" s="54" t="s">
        <v>5737</v>
      </c>
      <c r="D155" s="54" t="s">
        <v>555</v>
      </c>
      <c r="E155" s="58" t="s">
        <v>11792</v>
      </c>
      <c r="F155" s="58" t="e">
        <f>VLOOKUP(B155,#REF!,50,0)</f>
        <v>#REF!</v>
      </c>
      <c r="G155" s="58">
        <v>10</v>
      </c>
      <c r="H155" s="58">
        <v>10</v>
      </c>
      <c r="I155" s="58">
        <v>11</v>
      </c>
      <c r="J155" s="58">
        <v>10</v>
      </c>
      <c r="K155" s="58">
        <f t="shared" si="9"/>
        <v>41</v>
      </c>
      <c r="L155" s="58" t="s">
        <v>11812</v>
      </c>
      <c r="M155" s="58" t="s">
        <v>11793</v>
      </c>
      <c r="N155" s="58">
        <v>20</v>
      </c>
      <c r="O155" s="58">
        <v>15</v>
      </c>
      <c r="P155" s="58">
        <v>14</v>
      </c>
      <c r="Q155" s="58">
        <v>12</v>
      </c>
      <c r="R155" s="58">
        <v>14</v>
      </c>
      <c r="S155" s="58">
        <f t="shared" si="10"/>
        <v>55</v>
      </c>
      <c r="T155" s="58" t="s">
        <v>11812</v>
      </c>
      <c r="U155" s="58" t="s">
        <v>11794</v>
      </c>
      <c r="V155" s="58">
        <v>20</v>
      </c>
      <c r="W155" s="58">
        <v>12</v>
      </c>
      <c r="X155" s="58">
        <v>12</v>
      </c>
      <c r="Y155" s="58">
        <v>12</v>
      </c>
      <c r="Z155" s="58">
        <v>12</v>
      </c>
      <c r="AA155" s="58">
        <f t="shared" si="11"/>
        <v>48</v>
      </c>
      <c r="AB155" s="58" t="s">
        <v>11812</v>
      </c>
      <c r="AC155" s="59"/>
      <c r="AD155" s="62">
        <f t="shared" si="8"/>
        <v>48</v>
      </c>
    </row>
    <row r="156" spans="1:30" x14ac:dyDescent="0.3">
      <c r="A156" s="54">
        <v>155</v>
      </c>
      <c r="B156" s="54" t="s">
        <v>5772</v>
      </c>
      <c r="C156" s="54" t="s">
        <v>5773</v>
      </c>
      <c r="D156" s="54" t="s">
        <v>555</v>
      </c>
      <c r="E156" s="58" t="s">
        <v>11792</v>
      </c>
      <c r="F156" s="58" t="e">
        <f>VLOOKUP(B156,#REF!,50,0)</f>
        <v>#REF!</v>
      </c>
      <c r="G156" s="58">
        <v>16</v>
      </c>
      <c r="H156" s="58">
        <v>11</v>
      </c>
      <c r="I156" s="58">
        <v>12</v>
      </c>
      <c r="J156" s="58">
        <v>12</v>
      </c>
      <c r="K156" s="58">
        <f t="shared" si="9"/>
        <v>51</v>
      </c>
      <c r="L156" s="58" t="s">
        <v>11812</v>
      </c>
      <c r="M156" s="58" t="s">
        <v>11793</v>
      </c>
      <c r="N156" s="58">
        <v>16</v>
      </c>
      <c r="O156" s="58">
        <v>12</v>
      </c>
      <c r="P156" s="58">
        <v>14</v>
      </c>
      <c r="Q156" s="58">
        <v>12</v>
      </c>
      <c r="R156" s="58">
        <v>15</v>
      </c>
      <c r="S156" s="58">
        <f t="shared" si="10"/>
        <v>53</v>
      </c>
      <c r="T156" s="58" t="s">
        <v>11812</v>
      </c>
      <c r="U156" s="58" t="s">
        <v>11794</v>
      </c>
      <c r="V156" s="58">
        <v>16</v>
      </c>
      <c r="W156" s="58">
        <v>14</v>
      </c>
      <c r="X156" s="58">
        <v>14</v>
      </c>
      <c r="Y156" s="58">
        <v>14</v>
      </c>
      <c r="Z156" s="58">
        <v>14</v>
      </c>
      <c r="AA156" s="58">
        <f t="shared" si="11"/>
        <v>56</v>
      </c>
      <c r="AB156" s="58" t="s">
        <v>11812</v>
      </c>
      <c r="AC156" s="59"/>
      <c r="AD156" s="62">
        <f t="shared" si="8"/>
        <v>53.333333333333336</v>
      </c>
    </row>
    <row r="157" spans="1:30" x14ac:dyDescent="0.3">
      <c r="A157" s="54">
        <v>156</v>
      </c>
      <c r="B157" s="54" t="s">
        <v>6059</v>
      </c>
      <c r="C157" s="54" t="s">
        <v>6060</v>
      </c>
      <c r="D157" s="54" t="s">
        <v>555</v>
      </c>
      <c r="E157" s="58" t="s">
        <v>11792</v>
      </c>
      <c r="F157" s="58" t="e">
        <f>VLOOKUP(B157,#REF!,50,0)</f>
        <v>#REF!</v>
      </c>
      <c r="G157" s="58">
        <v>16</v>
      </c>
      <c r="H157" s="58">
        <v>14</v>
      </c>
      <c r="I157" s="58">
        <v>12</v>
      </c>
      <c r="J157" s="58">
        <v>13</v>
      </c>
      <c r="K157" s="58">
        <f t="shared" si="9"/>
        <v>55</v>
      </c>
      <c r="L157" s="58" t="s">
        <v>11812</v>
      </c>
      <c r="M157" s="58" t="s">
        <v>11793</v>
      </c>
      <c r="N157" s="58">
        <v>20</v>
      </c>
      <c r="O157" s="58">
        <v>13</v>
      </c>
      <c r="P157" s="58">
        <v>13</v>
      </c>
      <c r="Q157" s="58">
        <v>14</v>
      </c>
      <c r="R157" s="58">
        <v>14</v>
      </c>
      <c r="S157" s="58">
        <f t="shared" si="10"/>
        <v>54</v>
      </c>
      <c r="T157" s="58" t="s">
        <v>11812</v>
      </c>
      <c r="U157" s="58" t="s">
        <v>11794</v>
      </c>
      <c r="V157" s="58">
        <v>20</v>
      </c>
      <c r="W157" s="58">
        <v>12</v>
      </c>
      <c r="X157" s="58">
        <v>14</v>
      </c>
      <c r="Y157" s="58">
        <v>14</v>
      </c>
      <c r="Z157" s="58">
        <v>14</v>
      </c>
      <c r="AA157" s="58">
        <f t="shared" si="11"/>
        <v>54</v>
      </c>
      <c r="AB157" s="58" t="s">
        <v>11812</v>
      </c>
      <c r="AC157" s="59"/>
      <c r="AD157" s="62">
        <f t="shared" si="8"/>
        <v>54.333333333333336</v>
      </c>
    </row>
    <row r="158" spans="1:30" x14ac:dyDescent="0.3">
      <c r="A158" s="54">
        <v>157</v>
      </c>
      <c r="B158" s="55" t="s">
        <v>6090</v>
      </c>
      <c r="C158" s="55" t="s">
        <v>6091</v>
      </c>
      <c r="D158" s="55" t="s">
        <v>555</v>
      </c>
      <c r="E158" s="58" t="s">
        <v>11792</v>
      </c>
      <c r="F158" s="58">
        <v>0</v>
      </c>
      <c r="G158" s="58">
        <v>0</v>
      </c>
      <c r="H158" s="58">
        <v>0</v>
      </c>
      <c r="I158" s="58">
        <v>0</v>
      </c>
      <c r="J158" s="58">
        <v>0</v>
      </c>
      <c r="K158" s="58">
        <f t="shared" si="9"/>
        <v>0</v>
      </c>
      <c r="L158" s="58" t="s">
        <v>11732</v>
      </c>
      <c r="M158" s="58" t="s">
        <v>11793</v>
      </c>
      <c r="N158" s="58" t="s">
        <v>277</v>
      </c>
      <c r="O158" s="58">
        <v>0</v>
      </c>
      <c r="P158" s="58">
        <v>0</v>
      </c>
      <c r="Q158" s="58">
        <v>0</v>
      </c>
      <c r="R158" s="58">
        <v>0</v>
      </c>
      <c r="S158" s="58">
        <f t="shared" si="10"/>
        <v>0</v>
      </c>
      <c r="T158" s="58" t="s">
        <v>11732</v>
      </c>
      <c r="U158" s="58" t="s">
        <v>11794</v>
      </c>
      <c r="V158" s="58" t="s">
        <v>277</v>
      </c>
      <c r="W158" s="58">
        <v>0</v>
      </c>
      <c r="X158" s="58">
        <v>0</v>
      </c>
      <c r="Y158" s="58">
        <v>0</v>
      </c>
      <c r="Z158" s="58">
        <v>0</v>
      </c>
      <c r="AA158" s="58">
        <f t="shared" si="11"/>
        <v>0</v>
      </c>
      <c r="AB158" s="58" t="s">
        <v>11732</v>
      </c>
      <c r="AC158" s="59"/>
      <c r="AD158" s="62">
        <f t="shared" si="8"/>
        <v>0</v>
      </c>
    </row>
    <row r="159" spans="1:30" x14ac:dyDescent="0.3">
      <c r="A159" s="54">
        <v>158</v>
      </c>
      <c r="B159" s="54" t="s">
        <v>6147</v>
      </c>
      <c r="C159" s="54" t="s">
        <v>6148</v>
      </c>
      <c r="D159" s="54" t="s">
        <v>555</v>
      </c>
      <c r="E159" s="58" t="s">
        <v>11792</v>
      </c>
      <c r="F159" s="58" t="e">
        <f>VLOOKUP(B159,#REF!,50,0)</f>
        <v>#REF!</v>
      </c>
      <c r="G159" s="58">
        <v>11</v>
      </c>
      <c r="H159" s="58">
        <v>9</v>
      </c>
      <c r="I159" s="58">
        <v>10</v>
      </c>
      <c r="J159" s="58">
        <v>9</v>
      </c>
      <c r="K159" s="58">
        <f t="shared" si="9"/>
        <v>39</v>
      </c>
      <c r="L159" s="58" t="s">
        <v>11812</v>
      </c>
      <c r="M159" s="58" t="s">
        <v>11793</v>
      </c>
      <c r="N159" s="58">
        <v>5</v>
      </c>
      <c r="O159" s="58">
        <v>13</v>
      </c>
      <c r="P159" s="58">
        <v>13</v>
      </c>
      <c r="Q159" s="58">
        <v>14</v>
      </c>
      <c r="R159" s="58">
        <v>13</v>
      </c>
      <c r="S159" s="58">
        <f t="shared" si="10"/>
        <v>53</v>
      </c>
      <c r="T159" s="58" t="s">
        <v>11812</v>
      </c>
      <c r="U159" s="58" t="s">
        <v>11794</v>
      </c>
      <c r="V159" s="58">
        <v>5</v>
      </c>
      <c r="W159" s="58">
        <v>15</v>
      </c>
      <c r="X159" s="58">
        <v>15</v>
      </c>
      <c r="Y159" s="58">
        <v>16</v>
      </c>
      <c r="Z159" s="58">
        <v>15</v>
      </c>
      <c r="AA159" s="58">
        <f t="shared" si="11"/>
        <v>61</v>
      </c>
      <c r="AB159" s="58" t="s">
        <v>11812</v>
      </c>
      <c r="AC159" s="59"/>
      <c r="AD159" s="62">
        <f t="shared" si="8"/>
        <v>51</v>
      </c>
    </row>
    <row r="160" spans="1:30" x14ac:dyDescent="0.3">
      <c r="A160" s="54">
        <v>159</v>
      </c>
      <c r="B160" s="54" t="s">
        <v>6157</v>
      </c>
      <c r="C160" s="54" t="s">
        <v>6158</v>
      </c>
      <c r="D160" s="54" t="s">
        <v>555</v>
      </c>
      <c r="E160" s="58" t="s">
        <v>11792</v>
      </c>
      <c r="F160" s="58" t="e">
        <f>VLOOKUP(B160,#REF!,50,0)</f>
        <v>#REF!</v>
      </c>
      <c r="G160" s="58">
        <v>12</v>
      </c>
      <c r="H160" s="58">
        <v>9</v>
      </c>
      <c r="I160" s="58">
        <v>9</v>
      </c>
      <c r="J160" s="58">
        <v>8</v>
      </c>
      <c r="K160" s="58">
        <f t="shared" si="9"/>
        <v>38</v>
      </c>
      <c r="L160" s="58" t="s">
        <v>11812</v>
      </c>
      <c r="M160" s="58" t="s">
        <v>11793</v>
      </c>
      <c r="N160" s="58">
        <v>9</v>
      </c>
      <c r="O160" s="58">
        <v>12</v>
      </c>
      <c r="P160" s="58">
        <v>12</v>
      </c>
      <c r="Q160" s="58">
        <v>13</v>
      </c>
      <c r="R160" s="58">
        <v>12</v>
      </c>
      <c r="S160" s="58">
        <f t="shared" si="10"/>
        <v>49</v>
      </c>
      <c r="T160" s="58" t="s">
        <v>11812</v>
      </c>
      <c r="U160" s="58" t="s">
        <v>11794</v>
      </c>
      <c r="V160" s="58">
        <v>9</v>
      </c>
      <c r="W160" s="58">
        <v>10</v>
      </c>
      <c r="X160" s="58">
        <v>8</v>
      </c>
      <c r="Y160" s="58">
        <v>8</v>
      </c>
      <c r="Z160" s="58">
        <v>9</v>
      </c>
      <c r="AA160" s="58">
        <f t="shared" si="11"/>
        <v>35</v>
      </c>
      <c r="AB160" s="58" t="s">
        <v>11812</v>
      </c>
      <c r="AC160" s="59"/>
      <c r="AD160" s="62">
        <f t="shared" si="8"/>
        <v>40.666666666666664</v>
      </c>
    </row>
    <row r="161" spans="1:30" x14ac:dyDescent="0.3">
      <c r="A161" s="54">
        <v>160</v>
      </c>
      <c r="B161" s="54" t="s">
        <v>6267</v>
      </c>
      <c r="C161" s="54" t="s">
        <v>6268</v>
      </c>
      <c r="D161" s="54" t="s">
        <v>555</v>
      </c>
      <c r="E161" s="58" t="s">
        <v>11792</v>
      </c>
      <c r="F161" s="58" t="e">
        <f>VLOOKUP(B161,#REF!,50,0)</f>
        <v>#REF!</v>
      </c>
      <c r="G161" s="58">
        <v>12</v>
      </c>
      <c r="H161" s="58">
        <v>11</v>
      </c>
      <c r="I161" s="58">
        <v>12</v>
      </c>
      <c r="J161" s="58">
        <v>11</v>
      </c>
      <c r="K161" s="58">
        <f t="shared" si="9"/>
        <v>46</v>
      </c>
      <c r="L161" s="58" t="s">
        <v>11812</v>
      </c>
      <c r="M161" s="58" t="s">
        <v>11793</v>
      </c>
      <c r="N161" s="58">
        <v>13</v>
      </c>
      <c r="O161" s="58">
        <v>12</v>
      </c>
      <c r="P161" s="58">
        <v>12</v>
      </c>
      <c r="Q161" s="58">
        <v>13</v>
      </c>
      <c r="R161" s="58">
        <v>14</v>
      </c>
      <c r="S161" s="58">
        <f t="shared" si="10"/>
        <v>51</v>
      </c>
      <c r="T161" s="58" t="s">
        <v>11812</v>
      </c>
      <c r="U161" s="58" t="s">
        <v>11794</v>
      </c>
      <c r="V161" s="58">
        <v>13</v>
      </c>
      <c r="W161" s="58">
        <v>13</v>
      </c>
      <c r="X161" s="58">
        <v>13</v>
      </c>
      <c r="Y161" s="58">
        <v>13</v>
      </c>
      <c r="Z161" s="58">
        <v>13</v>
      </c>
      <c r="AA161" s="58">
        <f t="shared" si="11"/>
        <v>52</v>
      </c>
      <c r="AB161" s="58" t="s">
        <v>11812</v>
      </c>
      <c r="AC161" s="59"/>
      <c r="AD161" s="62">
        <f t="shared" si="8"/>
        <v>49.666666666666664</v>
      </c>
    </row>
    <row r="162" spans="1:30" x14ac:dyDescent="0.3">
      <c r="A162" s="54">
        <v>161</v>
      </c>
      <c r="B162" s="54" t="s">
        <v>6349</v>
      </c>
      <c r="C162" s="54" t="s">
        <v>6350</v>
      </c>
      <c r="D162" s="54" t="s">
        <v>555</v>
      </c>
      <c r="E162" s="58" t="s">
        <v>11792</v>
      </c>
      <c r="F162" s="58" t="e">
        <f>VLOOKUP(B162,#REF!,50,0)</f>
        <v>#REF!</v>
      </c>
      <c r="G162" s="58">
        <v>9</v>
      </c>
      <c r="H162" s="58">
        <v>9</v>
      </c>
      <c r="I162" s="58">
        <v>9</v>
      </c>
      <c r="J162" s="58">
        <v>9</v>
      </c>
      <c r="K162" s="58">
        <f t="shared" si="9"/>
        <v>36</v>
      </c>
      <c r="L162" s="58" t="s">
        <v>11812</v>
      </c>
      <c r="M162" s="58" t="s">
        <v>11793</v>
      </c>
      <c r="N162" s="58">
        <v>9</v>
      </c>
      <c r="O162" s="58">
        <v>12</v>
      </c>
      <c r="P162" s="58">
        <v>11</v>
      </c>
      <c r="Q162" s="58">
        <v>11</v>
      </c>
      <c r="R162" s="58">
        <v>12</v>
      </c>
      <c r="S162" s="58">
        <f t="shared" si="10"/>
        <v>46</v>
      </c>
      <c r="T162" s="58" t="s">
        <v>11812</v>
      </c>
      <c r="U162" s="58" t="s">
        <v>11794</v>
      </c>
      <c r="V162" s="58">
        <v>9</v>
      </c>
      <c r="W162" s="58">
        <v>14</v>
      </c>
      <c r="X162" s="58">
        <v>14</v>
      </c>
      <c r="Y162" s="58">
        <v>13</v>
      </c>
      <c r="Z162" s="58">
        <v>13</v>
      </c>
      <c r="AA162" s="58">
        <f t="shared" si="11"/>
        <v>54</v>
      </c>
      <c r="AB162" s="58" t="s">
        <v>11812</v>
      </c>
      <c r="AC162" s="59"/>
      <c r="AD162" s="62">
        <f t="shared" si="8"/>
        <v>45.333333333333336</v>
      </c>
    </row>
    <row r="163" spans="1:30" x14ac:dyDescent="0.3">
      <c r="A163" s="54">
        <v>162</v>
      </c>
      <c r="B163" s="54" t="s">
        <v>6377</v>
      </c>
      <c r="C163" s="54" t="s">
        <v>6378</v>
      </c>
      <c r="D163" s="54" t="s">
        <v>555</v>
      </c>
      <c r="E163" s="58" t="s">
        <v>11792</v>
      </c>
      <c r="F163" s="58" t="e">
        <f>VLOOKUP(B163,#REF!,50,0)</f>
        <v>#REF!</v>
      </c>
      <c r="G163" s="58">
        <v>9</v>
      </c>
      <c r="H163" s="58">
        <v>9</v>
      </c>
      <c r="I163" s="58">
        <v>9</v>
      </c>
      <c r="J163" s="58">
        <v>8</v>
      </c>
      <c r="K163" s="58">
        <f t="shared" si="9"/>
        <v>35</v>
      </c>
      <c r="L163" s="58" t="s">
        <v>11812</v>
      </c>
      <c r="M163" s="58" t="s">
        <v>11793</v>
      </c>
      <c r="N163" s="58">
        <v>20</v>
      </c>
      <c r="O163" s="58">
        <v>12</v>
      </c>
      <c r="P163" s="58">
        <v>11</v>
      </c>
      <c r="Q163" s="58">
        <v>11</v>
      </c>
      <c r="R163" s="58">
        <v>12</v>
      </c>
      <c r="S163" s="58">
        <f t="shared" si="10"/>
        <v>46</v>
      </c>
      <c r="T163" s="58" t="s">
        <v>11812</v>
      </c>
      <c r="U163" s="58" t="s">
        <v>11794</v>
      </c>
      <c r="V163" s="58">
        <v>20</v>
      </c>
      <c r="W163" s="58">
        <v>10</v>
      </c>
      <c r="X163" s="58">
        <v>10</v>
      </c>
      <c r="Y163" s="58">
        <v>10</v>
      </c>
      <c r="Z163" s="58">
        <v>10</v>
      </c>
      <c r="AA163" s="58">
        <f t="shared" si="11"/>
        <v>40</v>
      </c>
      <c r="AB163" s="58" t="s">
        <v>11812</v>
      </c>
      <c r="AC163" s="59"/>
      <c r="AD163" s="62">
        <f t="shared" si="8"/>
        <v>40.333333333333336</v>
      </c>
    </row>
    <row r="164" spans="1:30" x14ac:dyDescent="0.3">
      <c r="A164" s="54">
        <v>163</v>
      </c>
      <c r="B164" s="54" t="s">
        <v>6389</v>
      </c>
      <c r="C164" s="54" t="s">
        <v>6390</v>
      </c>
      <c r="D164" s="54" t="s">
        <v>555</v>
      </c>
      <c r="E164" s="58" t="s">
        <v>11792</v>
      </c>
      <c r="F164" s="58" t="e">
        <f>VLOOKUP(B164,#REF!,50,0)</f>
        <v>#REF!</v>
      </c>
      <c r="G164" s="58">
        <v>11</v>
      </c>
      <c r="H164" s="58">
        <v>10</v>
      </c>
      <c r="I164" s="58">
        <v>11</v>
      </c>
      <c r="J164" s="58">
        <v>9</v>
      </c>
      <c r="K164" s="58">
        <f t="shared" si="9"/>
        <v>41</v>
      </c>
      <c r="L164" s="58" t="s">
        <v>11812</v>
      </c>
      <c r="M164" s="58" t="s">
        <v>11793</v>
      </c>
      <c r="N164" s="58">
        <v>16</v>
      </c>
      <c r="O164" s="58">
        <v>12</v>
      </c>
      <c r="P164" s="58">
        <v>12</v>
      </c>
      <c r="Q164" s="58">
        <v>13</v>
      </c>
      <c r="R164" s="58">
        <v>13</v>
      </c>
      <c r="S164" s="58">
        <f t="shared" si="10"/>
        <v>50</v>
      </c>
      <c r="T164" s="58" t="s">
        <v>11812</v>
      </c>
      <c r="U164" s="58" t="s">
        <v>11794</v>
      </c>
      <c r="V164" s="58">
        <v>16</v>
      </c>
      <c r="W164" s="58">
        <v>12</v>
      </c>
      <c r="X164" s="58">
        <v>12</v>
      </c>
      <c r="Y164" s="58">
        <v>12</v>
      </c>
      <c r="Z164" s="58">
        <v>12</v>
      </c>
      <c r="AA164" s="58">
        <f t="shared" si="11"/>
        <v>48</v>
      </c>
      <c r="AB164" s="58" t="s">
        <v>11812</v>
      </c>
      <c r="AC164" s="59"/>
      <c r="AD164" s="62">
        <f t="shared" si="8"/>
        <v>46.333333333333336</v>
      </c>
    </row>
    <row r="165" spans="1:30" x14ac:dyDescent="0.3">
      <c r="A165" s="54">
        <v>164</v>
      </c>
      <c r="B165" s="54" t="s">
        <v>6419</v>
      </c>
      <c r="C165" s="54" t="s">
        <v>6420</v>
      </c>
      <c r="D165" s="54" t="s">
        <v>555</v>
      </c>
      <c r="E165" s="58" t="s">
        <v>11792</v>
      </c>
      <c r="F165" s="58" t="e">
        <f>VLOOKUP(B165,#REF!,50,0)</f>
        <v>#REF!</v>
      </c>
      <c r="G165" s="58">
        <v>11</v>
      </c>
      <c r="H165" s="58">
        <v>12</v>
      </c>
      <c r="I165" s="58">
        <v>12</v>
      </c>
      <c r="J165" s="58">
        <v>12</v>
      </c>
      <c r="K165" s="58">
        <f t="shared" si="9"/>
        <v>47</v>
      </c>
      <c r="L165" s="58" t="s">
        <v>11812</v>
      </c>
      <c r="M165" s="58" t="s">
        <v>11793</v>
      </c>
      <c r="N165" s="58">
        <v>18</v>
      </c>
      <c r="O165" s="58">
        <v>12</v>
      </c>
      <c r="P165" s="58">
        <v>11</v>
      </c>
      <c r="Q165" s="58">
        <v>12</v>
      </c>
      <c r="R165" s="58">
        <v>11</v>
      </c>
      <c r="S165" s="58">
        <f t="shared" si="10"/>
        <v>46</v>
      </c>
      <c r="T165" s="58" t="s">
        <v>11812</v>
      </c>
      <c r="U165" s="58" t="s">
        <v>11794</v>
      </c>
      <c r="V165" s="58">
        <v>18</v>
      </c>
      <c r="W165" s="58">
        <v>15</v>
      </c>
      <c r="X165" s="58">
        <v>15</v>
      </c>
      <c r="Y165" s="58">
        <v>15</v>
      </c>
      <c r="Z165" s="58">
        <v>15</v>
      </c>
      <c r="AA165" s="58">
        <f t="shared" si="11"/>
        <v>60</v>
      </c>
      <c r="AB165" s="58" t="s">
        <v>11812</v>
      </c>
      <c r="AC165" s="59"/>
      <c r="AD165" s="62">
        <f t="shared" si="8"/>
        <v>51</v>
      </c>
    </row>
    <row r="166" spans="1:30" x14ac:dyDescent="0.3">
      <c r="A166" s="54">
        <v>165</v>
      </c>
      <c r="B166" s="54" t="s">
        <v>6458</v>
      </c>
      <c r="C166" s="54" t="s">
        <v>6459</v>
      </c>
      <c r="D166" s="54" t="s">
        <v>555</v>
      </c>
      <c r="E166" s="58" t="s">
        <v>11792</v>
      </c>
      <c r="F166" s="58" t="e">
        <f>VLOOKUP(B166,#REF!,50,0)</f>
        <v>#REF!</v>
      </c>
      <c r="G166" s="58">
        <v>12</v>
      </c>
      <c r="H166" s="58">
        <v>11</v>
      </c>
      <c r="I166" s="58">
        <v>12</v>
      </c>
      <c r="J166" s="58">
        <v>10</v>
      </c>
      <c r="K166" s="58">
        <f t="shared" si="9"/>
        <v>45</v>
      </c>
      <c r="L166" s="58" t="s">
        <v>11812</v>
      </c>
      <c r="M166" s="58" t="s">
        <v>11793</v>
      </c>
      <c r="N166" s="58">
        <v>20</v>
      </c>
      <c r="O166" s="58">
        <v>12</v>
      </c>
      <c r="P166" s="58">
        <v>12</v>
      </c>
      <c r="Q166" s="58">
        <v>12</v>
      </c>
      <c r="R166" s="58">
        <v>12</v>
      </c>
      <c r="S166" s="58">
        <f t="shared" si="10"/>
        <v>48</v>
      </c>
      <c r="T166" s="58" t="s">
        <v>11812</v>
      </c>
      <c r="U166" s="58" t="s">
        <v>11794</v>
      </c>
      <c r="V166" s="58">
        <v>20</v>
      </c>
      <c r="W166" s="58">
        <v>13</v>
      </c>
      <c r="X166" s="58">
        <v>13</v>
      </c>
      <c r="Y166" s="58">
        <v>12</v>
      </c>
      <c r="Z166" s="58">
        <v>14</v>
      </c>
      <c r="AA166" s="58">
        <f t="shared" si="11"/>
        <v>52</v>
      </c>
      <c r="AB166" s="58" t="s">
        <v>11812</v>
      </c>
      <c r="AC166" s="59"/>
      <c r="AD166" s="62">
        <f t="shared" si="8"/>
        <v>48.333333333333336</v>
      </c>
    </row>
    <row r="167" spans="1:30" x14ac:dyDescent="0.3">
      <c r="A167" s="54">
        <v>166</v>
      </c>
      <c r="B167" s="54" t="s">
        <v>6523</v>
      </c>
      <c r="C167" s="54" t="s">
        <v>6524</v>
      </c>
      <c r="D167" s="54" t="s">
        <v>555</v>
      </c>
      <c r="E167" s="58" t="s">
        <v>11792</v>
      </c>
      <c r="F167" s="58" t="e">
        <f>VLOOKUP(B167,#REF!,50,0)</f>
        <v>#REF!</v>
      </c>
      <c r="G167" s="58">
        <v>12</v>
      </c>
      <c r="H167" s="58">
        <v>12</v>
      </c>
      <c r="I167" s="58">
        <v>12</v>
      </c>
      <c r="J167" s="58">
        <v>11</v>
      </c>
      <c r="K167" s="58">
        <f t="shared" si="9"/>
        <v>47</v>
      </c>
      <c r="L167" s="58" t="s">
        <v>11812</v>
      </c>
      <c r="M167" s="58" t="s">
        <v>11793</v>
      </c>
      <c r="N167" s="58">
        <v>15</v>
      </c>
      <c r="O167" s="58">
        <v>12</v>
      </c>
      <c r="P167" s="58">
        <v>12</v>
      </c>
      <c r="Q167" s="58">
        <v>12</v>
      </c>
      <c r="R167" s="58">
        <v>12</v>
      </c>
      <c r="S167" s="58">
        <f t="shared" si="10"/>
        <v>48</v>
      </c>
      <c r="T167" s="58" t="s">
        <v>11812</v>
      </c>
      <c r="U167" s="58" t="s">
        <v>11794</v>
      </c>
      <c r="V167" s="58">
        <v>15</v>
      </c>
      <c r="W167" s="58">
        <v>10</v>
      </c>
      <c r="X167" s="58">
        <v>10</v>
      </c>
      <c r="Y167" s="58">
        <v>10</v>
      </c>
      <c r="Z167" s="58">
        <v>10</v>
      </c>
      <c r="AA167" s="58">
        <f t="shared" si="11"/>
        <v>40</v>
      </c>
      <c r="AB167" s="58" t="s">
        <v>11812</v>
      </c>
      <c r="AC167" s="59"/>
      <c r="AD167" s="62">
        <f t="shared" si="8"/>
        <v>45</v>
      </c>
    </row>
    <row r="168" spans="1:30" x14ac:dyDescent="0.3">
      <c r="A168" s="54">
        <v>167</v>
      </c>
      <c r="B168" s="54" t="s">
        <v>6602</v>
      </c>
      <c r="C168" s="54" t="s">
        <v>6603</v>
      </c>
      <c r="D168" s="54" t="s">
        <v>555</v>
      </c>
      <c r="E168" s="58" t="s">
        <v>11792</v>
      </c>
      <c r="F168" s="58" t="e">
        <f>VLOOKUP(B168,#REF!,50,0)</f>
        <v>#REF!</v>
      </c>
      <c r="G168" s="58">
        <v>10</v>
      </c>
      <c r="H168" s="58">
        <v>10</v>
      </c>
      <c r="I168" s="58">
        <v>13</v>
      </c>
      <c r="J168" s="58">
        <v>12</v>
      </c>
      <c r="K168" s="58">
        <f t="shared" si="9"/>
        <v>45</v>
      </c>
      <c r="L168" s="58" t="s">
        <v>11812</v>
      </c>
      <c r="M168" s="58" t="s">
        <v>11793</v>
      </c>
      <c r="N168" s="58">
        <v>20</v>
      </c>
      <c r="O168" s="58">
        <v>14</v>
      </c>
      <c r="P168" s="58">
        <v>12</v>
      </c>
      <c r="Q168" s="58">
        <v>12</v>
      </c>
      <c r="R168" s="58">
        <v>13</v>
      </c>
      <c r="S168" s="58">
        <f t="shared" si="10"/>
        <v>51</v>
      </c>
      <c r="T168" s="58" t="s">
        <v>11812</v>
      </c>
      <c r="U168" s="58" t="s">
        <v>11794</v>
      </c>
      <c r="V168" s="58">
        <v>20</v>
      </c>
      <c r="W168" s="58">
        <v>10</v>
      </c>
      <c r="X168" s="58">
        <v>12</v>
      </c>
      <c r="Y168" s="58">
        <v>15</v>
      </c>
      <c r="Z168" s="58">
        <v>15</v>
      </c>
      <c r="AA168" s="58">
        <f t="shared" si="11"/>
        <v>52</v>
      </c>
      <c r="AB168" s="58" t="s">
        <v>11812</v>
      </c>
      <c r="AC168" s="59"/>
      <c r="AD168" s="62">
        <f t="shared" si="8"/>
        <v>49.333333333333336</v>
      </c>
    </row>
    <row r="169" spans="1:30" x14ac:dyDescent="0.3">
      <c r="A169" s="54">
        <v>168</v>
      </c>
      <c r="B169" s="54" t="s">
        <v>6688</v>
      </c>
      <c r="C169" s="54" t="s">
        <v>6689</v>
      </c>
      <c r="D169" s="54" t="s">
        <v>555</v>
      </c>
      <c r="E169" s="58" t="s">
        <v>11792</v>
      </c>
      <c r="F169" s="58" t="e">
        <f>VLOOKUP(B169,#REF!,50,0)</f>
        <v>#REF!</v>
      </c>
      <c r="G169" s="58">
        <v>16</v>
      </c>
      <c r="H169" s="58">
        <v>13</v>
      </c>
      <c r="I169" s="58">
        <v>11</v>
      </c>
      <c r="J169" s="58">
        <v>12</v>
      </c>
      <c r="K169" s="58">
        <f t="shared" si="9"/>
        <v>52</v>
      </c>
      <c r="L169" s="58" t="s">
        <v>11812</v>
      </c>
      <c r="M169" s="58" t="s">
        <v>11793</v>
      </c>
      <c r="N169" s="58">
        <v>15</v>
      </c>
      <c r="O169" s="58">
        <v>13</v>
      </c>
      <c r="P169" s="58">
        <v>14</v>
      </c>
      <c r="Q169" s="58">
        <v>13</v>
      </c>
      <c r="R169" s="58">
        <v>13</v>
      </c>
      <c r="S169" s="58">
        <f t="shared" si="10"/>
        <v>53</v>
      </c>
      <c r="T169" s="58" t="s">
        <v>11812</v>
      </c>
      <c r="U169" s="58" t="s">
        <v>11794</v>
      </c>
      <c r="V169" s="58">
        <v>15</v>
      </c>
      <c r="W169" s="58">
        <v>12</v>
      </c>
      <c r="X169" s="58">
        <v>12</v>
      </c>
      <c r="Y169" s="58">
        <v>13</v>
      </c>
      <c r="Z169" s="58">
        <v>14</v>
      </c>
      <c r="AA169" s="58">
        <f t="shared" si="11"/>
        <v>51</v>
      </c>
      <c r="AB169" s="58" t="s">
        <v>11812</v>
      </c>
      <c r="AC169" s="59"/>
      <c r="AD169" s="62">
        <f t="shared" si="8"/>
        <v>52</v>
      </c>
    </row>
    <row r="170" spans="1:30" x14ac:dyDescent="0.3">
      <c r="A170" s="54">
        <v>169</v>
      </c>
      <c r="B170" s="54" t="s">
        <v>6853</v>
      </c>
      <c r="C170" s="54" t="s">
        <v>6854</v>
      </c>
      <c r="D170" s="54" t="s">
        <v>555</v>
      </c>
      <c r="E170" s="58" t="s">
        <v>11792</v>
      </c>
      <c r="F170" s="58" t="e">
        <f>VLOOKUP(B170,#REF!,50,0)</f>
        <v>#REF!</v>
      </c>
      <c r="G170" s="58">
        <v>8</v>
      </c>
      <c r="H170" s="58">
        <v>9</v>
      </c>
      <c r="I170" s="58">
        <v>9</v>
      </c>
      <c r="J170" s="58">
        <v>10</v>
      </c>
      <c r="K170" s="58">
        <f t="shared" si="9"/>
        <v>36</v>
      </c>
      <c r="L170" s="58" t="s">
        <v>11812</v>
      </c>
      <c r="M170" s="58" t="s">
        <v>11793</v>
      </c>
      <c r="N170" s="58">
        <v>8</v>
      </c>
      <c r="O170" s="58">
        <v>12</v>
      </c>
      <c r="P170" s="58">
        <v>12</v>
      </c>
      <c r="Q170" s="58">
        <v>13</v>
      </c>
      <c r="R170" s="58">
        <v>13</v>
      </c>
      <c r="S170" s="58">
        <f t="shared" si="10"/>
        <v>50</v>
      </c>
      <c r="T170" s="58" t="s">
        <v>11812</v>
      </c>
      <c r="U170" s="58" t="s">
        <v>11794</v>
      </c>
      <c r="V170" s="58">
        <v>8</v>
      </c>
      <c r="W170" s="58">
        <v>10</v>
      </c>
      <c r="X170" s="58">
        <v>9</v>
      </c>
      <c r="Y170" s="58">
        <v>8</v>
      </c>
      <c r="Z170" s="58">
        <v>10</v>
      </c>
      <c r="AA170" s="58">
        <f t="shared" si="11"/>
        <v>37</v>
      </c>
      <c r="AB170" s="58" t="s">
        <v>11812</v>
      </c>
      <c r="AC170" s="59"/>
      <c r="AD170" s="62">
        <f t="shared" si="8"/>
        <v>41</v>
      </c>
    </row>
    <row r="171" spans="1:30" x14ac:dyDescent="0.3">
      <c r="A171" s="54">
        <v>170</v>
      </c>
      <c r="B171" s="54" t="s">
        <v>6889</v>
      </c>
      <c r="C171" s="54" t="s">
        <v>6890</v>
      </c>
      <c r="D171" s="54" t="s">
        <v>555</v>
      </c>
      <c r="E171" s="58" t="s">
        <v>11792</v>
      </c>
      <c r="F171" s="58" t="e">
        <f>VLOOKUP(B171,#REF!,50,0)</f>
        <v>#REF!</v>
      </c>
      <c r="G171" s="58">
        <v>8</v>
      </c>
      <c r="H171" s="58">
        <v>8</v>
      </c>
      <c r="I171" s="58">
        <v>10</v>
      </c>
      <c r="J171" s="58">
        <v>10</v>
      </c>
      <c r="K171" s="58">
        <f t="shared" si="9"/>
        <v>36</v>
      </c>
      <c r="L171" s="58" t="s">
        <v>11812</v>
      </c>
      <c r="M171" s="58" t="s">
        <v>11793</v>
      </c>
      <c r="N171" s="58">
        <v>6</v>
      </c>
      <c r="O171" s="58">
        <v>12</v>
      </c>
      <c r="P171" s="58">
        <v>12</v>
      </c>
      <c r="Q171" s="58">
        <v>12</v>
      </c>
      <c r="R171" s="58">
        <v>12</v>
      </c>
      <c r="S171" s="58">
        <f t="shared" si="10"/>
        <v>48</v>
      </c>
      <c r="T171" s="58" t="s">
        <v>11812</v>
      </c>
      <c r="U171" s="58" t="s">
        <v>11794</v>
      </c>
      <c r="V171" s="58">
        <v>6</v>
      </c>
      <c r="W171" s="58">
        <v>10</v>
      </c>
      <c r="X171" s="58">
        <v>8</v>
      </c>
      <c r="Y171" s="58">
        <v>8</v>
      </c>
      <c r="Z171" s="58">
        <v>8</v>
      </c>
      <c r="AA171" s="58">
        <f t="shared" si="11"/>
        <v>34</v>
      </c>
      <c r="AB171" s="58" t="s">
        <v>11812</v>
      </c>
      <c r="AC171" s="59"/>
      <c r="AD171" s="62">
        <f t="shared" si="8"/>
        <v>39.333333333333336</v>
      </c>
    </row>
    <row r="172" spans="1:30" x14ac:dyDescent="0.3">
      <c r="A172" s="54">
        <v>171</v>
      </c>
      <c r="B172" s="54" t="s">
        <v>6939</v>
      </c>
      <c r="C172" s="54" t="s">
        <v>6940</v>
      </c>
      <c r="D172" s="54" t="s">
        <v>555</v>
      </c>
      <c r="E172" s="58" t="s">
        <v>11792</v>
      </c>
      <c r="F172" s="58" t="e">
        <f>VLOOKUP(B172,#REF!,50,0)</f>
        <v>#REF!</v>
      </c>
      <c r="G172" s="58">
        <v>14</v>
      </c>
      <c r="H172" s="58">
        <v>13</v>
      </c>
      <c r="I172" s="58">
        <v>12</v>
      </c>
      <c r="J172" s="58">
        <v>11</v>
      </c>
      <c r="K172" s="58">
        <f t="shared" si="9"/>
        <v>50</v>
      </c>
      <c r="L172" s="58" t="s">
        <v>11812</v>
      </c>
      <c r="M172" s="58" t="s">
        <v>11793</v>
      </c>
      <c r="N172" s="58">
        <v>18</v>
      </c>
      <c r="O172" s="58">
        <v>13</v>
      </c>
      <c r="P172" s="58">
        <v>13</v>
      </c>
      <c r="Q172" s="58">
        <v>13</v>
      </c>
      <c r="R172" s="58">
        <v>13</v>
      </c>
      <c r="S172" s="58">
        <f t="shared" si="10"/>
        <v>52</v>
      </c>
      <c r="T172" s="58" t="s">
        <v>11812</v>
      </c>
      <c r="U172" s="58" t="s">
        <v>11794</v>
      </c>
      <c r="V172" s="58">
        <v>18</v>
      </c>
      <c r="W172" s="58">
        <v>14</v>
      </c>
      <c r="X172" s="58">
        <v>12</v>
      </c>
      <c r="Y172" s="58">
        <v>12</v>
      </c>
      <c r="Z172" s="58">
        <v>12</v>
      </c>
      <c r="AA172" s="58">
        <f t="shared" si="11"/>
        <v>50</v>
      </c>
      <c r="AB172" s="58" t="s">
        <v>11812</v>
      </c>
      <c r="AC172" s="59"/>
      <c r="AD172" s="62">
        <f t="shared" si="8"/>
        <v>50.666666666666664</v>
      </c>
    </row>
    <row r="173" spans="1:30" x14ac:dyDescent="0.3">
      <c r="A173" s="54">
        <v>172</v>
      </c>
      <c r="B173" s="54" t="s">
        <v>6983</v>
      </c>
      <c r="C173" s="54" t="s">
        <v>6984</v>
      </c>
      <c r="D173" s="54" t="s">
        <v>555</v>
      </c>
      <c r="E173" s="58" t="s">
        <v>11792</v>
      </c>
      <c r="F173" s="58" t="e">
        <f>VLOOKUP(B173,#REF!,50,0)</f>
        <v>#REF!</v>
      </c>
      <c r="G173" s="58">
        <v>10</v>
      </c>
      <c r="H173" s="58">
        <v>10</v>
      </c>
      <c r="I173" s="58">
        <v>12</v>
      </c>
      <c r="J173" s="58">
        <v>12</v>
      </c>
      <c r="K173" s="58">
        <f t="shared" si="9"/>
        <v>44</v>
      </c>
      <c r="L173" s="58" t="s">
        <v>11812</v>
      </c>
      <c r="M173" s="58" t="s">
        <v>11793</v>
      </c>
      <c r="N173" s="58">
        <v>16</v>
      </c>
      <c r="O173" s="58">
        <v>12</v>
      </c>
      <c r="P173" s="58">
        <v>13</v>
      </c>
      <c r="Q173" s="58">
        <v>12</v>
      </c>
      <c r="R173" s="58">
        <v>13</v>
      </c>
      <c r="S173" s="58">
        <f t="shared" si="10"/>
        <v>50</v>
      </c>
      <c r="T173" s="58" t="s">
        <v>11812</v>
      </c>
      <c r="U173" s="58" t="s">
        <v>11794</v>
      </c>
      <c r="V173" s="58">
        <v>16</v>
      </c>
      <c r="W173" s="58">
        <v>13</v>
      </c>
      <c r="X173" s="58">
        <v>12</v>
      </c>
      <c r="Y173" s="58">
        <v>12</v>
      </c>
      <c r="Z173" s="58">
        <v>15</v>
      </c>
      <c r="AA173" s="58">
        <f t="shared" si="11"/>
        <v>52</v>
      </c>
      <c r="AB173" s="58" t="s">
        <v>11812</v>
      </c>
      <c r="AC173" s="59"/>
      <c r="AD173" s="62">
        <f t="shared" si="8"/>
        <v>48.666666666666664</v>
      </c>
    </row>
    <row r="174" spans="1:30" x14ac:dyDescent="0.3">
      <c r="A174" s="54">
        <v>173</v>
      </c>
      <c r="B174" s="54" t="s">
        <v>7070</v>
      </c>
      <c r="C174" s="54" t="s">
        <v>7071</v>
      </c>
      <c r="D174" s="54" t="s">
        <v>555</v>
      </c>
      <c r="E174" s="58" t="s">
        <v>11792</v>
      </c>
      <c r="F174" s="58" t="e">
        <f>VLOOKUP(B174,#REF!,50,0)</f>
        <v>#REF!</v>
      </c>
      <c r="G174" s="58">
        <v>8</v>
      </c>
      <c r="H174" s="58">
        <v>10</v>
      </c>
      <c r="I174" s="58">
        <v>10</v>
      </c>
      <c r="J174" s="58">
        <v>9</v>
      </c>
      <c r="K174" s="58">
        <f t="shared" si="9"/>
        <v>37</v>
      </c>
      <c r="L174" s="58" t="s">
        <v>11812</v>
      </c>
      <c r="M174" s="58" t="s">
        <v>11793</v>
      </c>
      <c r="N174" s="58">
        <v>14</v>
      </c>
      <c r="O174" s="58">
        <v>12</v>
      </c>
      <c r="P174" s="58">
        <v>13</v>
      </c>
      <c r="Q174" s="58">
        <v>12</v>
      </c>
      <c r="R174" s="58">
        <v>13</v>
      </c>
      <c r="S174" s="58">
        <f t="shared" si="10"/>
        <v>50</v>
      </c>
      <c r="T174" s="58" t="s">
        <v>11812</v>
      </c>
      <c r="U174" s="58" t="s">
        <v>11794</v>
      </c>
      <c r="V174" s="58">
        <v>14</v>
      </c>
      <c r="W174" s="58">
        <v>11</v>
      </c>
      <c r="X174" s="58">
        <v>11</v>
      </c>
      <c r="Y174" s="58">
        <v>11</v>
      </c>
      <c r="Z174" s="58">
        <v>14</v>
      </c>
      <c r="AA174" s="58">
        <f t="shared" si="11"/>
        <v>47</v>
      </c>
      <c r="AB174" s="58" t="s">
        <v>11812</v>
      </c>
      <c r="AC174" s="59"/>
      <c r="AD174" s="62">
        <f t="shared" si="8"/>
        <v>44.666666666666664</v>
      </c>
    </row>
    <row r="175" spans="1:30" x14ac:dyDescent="0.3">
      <c r="A175" s="54">
        <v>174</v>
      </c>
      <c r="B175" s="54" t="s">
        <v>7098</v>
      </c>
      <c r="C175" s="54" t="s">
        <v>7099</v>
      </c>
      <c r="D175" s="54" t="s">
        <v>555</v>
      </c>
      <c r="E175" s="58" t="s">
        <v>11792</v>
      </c>
      <c r="F175" s="58" t="e">
        <f>VLOOKUP(B175,#REF!,50,0)</f>
        <v>#REF!</v>
      </c>
      <c r="G175" s="58">
        <v>9</v>
      </c>
      <c r="H175" s="58">
        <v>9</v>
      </c>
      <c r="I175" s="58">
        <v>12</v>
      </c>
      <c r="J175" s="58">
        <v>9</v>
      </c>
      <c r="K175" s="58">
        <f t="shared" si="9"/>
        <v>39</v>
      </c>
      <c r="L175" s="58" t="s">
        <v>11812</v>
      </c>
      <c r="M175" s="58" t="s">
        <v>11793</v>
      </c>
      <c r="N175" s="58">
        <v>9</v>
      </c>
      <c r="O175" s="58">
        <v>12</v>
      </c>
      <c r="P175" s="58">
        <v>12</v>
      </c>
      <c r="Q175" s="58">
        <v>13</v>
      </c>
      <c r="R175" s="58">
        <v>13</v>
      </c>
      <c r="S175" s="58">
        <f t="shared" si="10"/>
        <v>50</v>
      </c>
      <c r="T175" s="58" t="s">
        <v>11812</v>
      </c>
      <c r="U175" s="58" t="s">
        <v>11794</v>
      </c>
      <c r="V175" s="58">
        <v>9</v>
      </c>
      <c r="W175" s="58">
        <v>12</v>
      </c>
      <c r="X175" s="58">
        <v>12</v>
      </c>
      <c r="Y175" s="58">
        <v>14</v>
      </c>
      <c r="Z175" s="58">
        <v>14</v>
      </c>
      <c r="AA175" s="58">
        <f t="shared" si="11"/>
        <v>52</v>
      </c>
      <c r="AB175" s="58" t="s">
        <v>11812</v>
      </c>
      <c r="AC175" s="59"/>
      <c r="AD175" s="62">
        <f t="shared" si="8"/>
        <v>47</v>
      </c>
    </row>
    <row r="176" spans="1:30" x14ac:dyDescent="0.3">
      <c r="A176" s="54">
        <v>175</v>
      </c>
      <c r="B176" s="54" t="s">
        <v>7425</v>
      </c>
      <c r="C176" s="54" t="s">
        <v>7426</v>
      </c>
      <c r="D176" s="54" t="s">
        <v>555</v>
      </c>
      <c r="E176" s="58" t="s">
        <v>11792</v>
      </c>
      <c r="F176" s="58" t="e">
        <f>VLOOKUP(B176,#REF!,50,0)</f>
        <v>#REF!</v>
      </c>
      <c r="G176" s="58">
        <v>15</v>
      </c>
      <c r="H176" s="58">
        <v>12</v>
      </c>
      <c r="I176" s="58">
        <v>10</v>
      </c>
      <c r="J176" s="58">
        <v>10</v>
      </c>
      <c r="K176" s="58">
        <f t="shared" si="9"/>
        <v>47</v>
      </c>
      <c r="L176" s="58" t="s">
        <v>11812</v>
      </c>
      <c r="M176" s="58" t="s">
        <v>11793</v>
      </c>
      <c r="N176" s="58">
        <v>11</v>
      </c>
      <c r="O176" s="58">
        <v>12</v>
      </c>
      <c r="P176" s="58">
        <v>12</v>
      </c>
      <c r="Q176" s="58">
        <v>13</v>
      </c>
      <c r="R176" s="58">
        <v>13</v>
      </c>
      <c r="S176" s="58">
        <f t="shared" si="10"/>
        <v>50</v>
      </c>
      <c r="T176" s="58" t="s">
        <v>11812</v>
      </c>
      <c r="U176" s="58" t="s">
        <v>11794</v>
      </c>
      <c r="V176" s="58">
        <v>11</v>
      </c>
      <c r="W176" s="58">
        <v>13</v>
      </c>
      <c r="X176" s="58">
        <v>13</v>
      </c>
      <c r="Y176" s="58">
        <v>12</v>
      </c>
      <c r="Z176" s="58">
        <v>9</v>
      </c>
      <c r="AA176" s="58">
        <f t="shared" si="11"/>
        <v>47</v>
      </c>
      <c r="AB176" s="58" t="s">
        <v>11812</v>
      </c>
      <c r="AC176" s="59"/>
      <c r="AD176" s="62">
        <f t="shared" si="8"/>
        <v>48</v>
      </c>
    </row>
    <row r="177" spans="1:30" x14ac:dyDescent="0.3">
      <c r="A177" s="54">
        <v>176</v>
      </c>
      <c r="B177" s="55" t="s">
        <v>7434</v>
      </c>
      <c r="C177" s="55" t="s">
        <v>7435</v>
      </c>
      <c r="D177" s="55" t="s">
        <v>555</v>
      </c>
      <c r="E177" s="58" t="s">
        <v>11792</v>
      </c>
      <c r="F177" s="58">
        <v>0</v>
      </c>
      <c r="G177" s="58">
        <v>0</v>
      </c>
      <c r="H177" s="58">
        <v>0</v>
      </c>
      <c r="I177" s="58">
        <v>0</v>
      </c>
      <c r="J177" s="58">
        <v>0</v>
      </c>
      <c r="K177" s="58">
        <f t="shared" si="9"/>
        <v>0</v>
      </c>
      <c r="L177" s="58" t="s">
        <v>11732</v>
      </c>
      <c r="M177" s="58" t="s">
        <v>11793</v>
      </c>
      <c r="N177" s="58" t="s">
        <v>277</v>
      </c>
      <c r="O177" s="58">
        <v>0</v>
      </c>
      <c r="P177" s="58">
        <v>0</v>
      </c>
      <c r="Q177" s="58">
        <v>0</v>
      </c>
      <c r="R177" s="58">
        <v>0</v>
      </c>
      <c r="S177" s="58">
        <f t="shared" si="10"/>
        <v>0</v>
      </c>
      <c r="T177" s="58" t="s">
        <v>11732</v>
      </c>
      <c r="U177" s="58" t="s">
        <v>11794</v>
      </c>
      <c r="V177" s="58" t="s">
        <v>277</v>
      </c>
      <c r="W177" s="58">
        <v>0</v>
      </c>
      <c r="X177" s="58">
        <v>0</v>
      </c>
      <c r="Y177" s="58">
        <v>0</v>
      </c>
      <c r="Z177" s="58">
        <v>0</v>
      </c>
      <c r="AA177" s="58">
        <f t="shared" si="11"/>
        <v>0</v>
      </c>
      <c r="AB177" s="58" t="s">
        <v>11732</v>
      </c>
      <c r="AC177" s="59"/>
      <c r="AD177" s="62">
        <f t="shared" si="8"/>
        <v>0</v>
      </c>
    </row>
    <row r="178" spans="1:30" x14ac:dyDescent="0.3">
      <c r="A178" s="54">
        <v>177</v>
      </c>
      <c r="B178" s="54" t="s">
        <v>7714</v>
      </c>
      <c r="C178" s="54" t="s">
        <v>7715</v>
      </c>
      <c r="D178" s="54" t="s">
        <v>555</v>
      </c>
      <c r="E178" s="58" t="s">
        <v>11792</v>
      </c>
      <c r="F178" s="58" t="e">
        <f>VLOOKUP(B178,#REF!,50,0)</f>
        <v>#REF!</v>
      </c>
      <c r="G178" s="58">
        <v>9</v>
      </c>
      <c r="H178" s="58">
        <v>9</v>
      </c>
      <c r="I178" s="58">
        <v>11</v>
      </c>
      <c r="J178" s="58">
        <v>9</v>
      </c>
      <c r="K178" s="58">
        <f t="shared" si="9"/>
        <v>38</v>
      </c>
      <c r="L178" s="58" t="s">
        <v>11812</v>
      </c>
      <c r="M178" s="58" t="s">
        <v>11793</v>
      </c>
      <c r="N178" s="58">
        <v>15</v>
      </c>
      <c r="O178" s="58">
        <v>12</v>
      </c>
      <c r="P178" s="58">
        <v>13</v>
      </c>
      <c r="Q178" s="58">
        <v>12</v>
      </c>
      <c r="R178" s="58">
        <v>13</v>
      </c>
      <c r="S178" s="58">
        <f t="shared" si="10"/>
        <v>50</v>
      </c>
      <c r="T178" s="58" t="s">
        <v>11812</v>
      </c>
      <c r="U178" s="58" t="s">
        <v>11794</v>
      </c>
      <c r="V178" s="58">
        <v>15</v>
      </c>
      <c r="W178" s="58">
        <v>14</v>
      </c>
      <c r="X178" s="58">
        <v>14</v>
      </c>
      <c r="Y178" s="58">
        <v>14</v>
      </c>
      <c r="Z178" s="58">
        <v>14</v>
      </c>
      <c r="AA178" s="58">
        <f t="shared" si="11"/>
        <v>56</v>
      </c>
      <c r="AB178" s="58" t="s">
        <v>11812</v>
      </c>
      <c r="AC178" s="59"/>
      <c r="AD178" s="62">
        <f t="shared" si="8"/>
        <v>48</v>
      </c>
    </row>
    <row r="179" spans="1:30" x14ac:dyDescent="0.3">
      <c r="A179" s="54">
        <v>178</v>
      </c>
      <c r="B179" s="55" t="s">
        <v>7735</v>
      </c>
      <c r="C179" s="55" t="s">
        <v>7736</v>
      </c>
      <c r="D179" s="55" t="s">
        <v>555</v>
      </c>
      <c r="E179" s="58" t="s">
        <v>11792</v>
      </c>
      <c r="F179" s="58">
        <v>0</v>
      </c>
      <c r="G179" s="58">
        <v>0</v>
      </c>
      <c r="H179" s="58">
        <v>0</v>
      </c>
      <c r="I179" s="58">
        <v>0</v>
      </c>
      <c r="J179" s="58">
        <v>0</v>
      </c>
      <c r="K179" s="58">
        <f t="shared" si="9"/>
        <v>0</v>
      </c>
      <c r="L179" s="58" t="s">
        <v>11732</v>
      </c>
      <c r="M179" s="58" t="s">
        <v>11793</v>
      </c>
      <c r="N179" s="58" t="s">
        <v>277</v>
      </c>
      <c r="O179" s="58">
        <v>0</v>
      </c>
      <c r="P179" s="58">
        <v>0</v>
      </c>
      <c r="Q179" s="58">
        <v>0</v>
      </c>
      <c r="R179" s="58">
        <v>0</v>
      </c>
      <c r="S179" s="58">
        <f t="shared" si="10"/>
        <v>0</v>
      </c>
      <c r="T179" s="58" t="s">
        <v>11732</v>
      </c>
      <c r="U179" s="58" t="s">
        <v>11794</v>
      </c>
      <c r="V179" s="58" t="s">
        <v>277</v>
      </c>
      <c r="W179" s="58">
        <v>0</v>
      </c>
      <c r="X179" s="58">
        <v>0</v>
      </c>
      <c r="Y179" s="58">
        <v>0</v>
      </c>
      <c r="Z179" s="58">
        <v>0</v>
      </c>
      <c r="AA179" s="58">
        <f t="shared" si="11"/>
        <v>0</v>
      </c>
      <c r="AB179" s="58" t="s">
        <v>11732</v>
      </c>
      <c r="AC179" s="59"/>
      <c r="AD179" s="62">
        <f t="shared" si="8"/>
        <v>0</v>
      </c>
    </row>
    <row r="180" spans="1:30" x14ac:dyDescent="0.3">
      <c r="A180" s="54">
        <v>179</v>
      </c>
      <c r="B180" s="54" t="s">
        <v>7805</v>
      </c>
      <c r="C180" s="54" t="s">
        <v>7806</v>
      </c>
      <c r="D180" s="54" t="s">
        <v>555</v>
      </c>
      <c r="E180" s="58" t="s">
        <v>11792</v>
      </c>
      <c r="F180" s="58" t="e">
        <f>VLOOKUP(B180,#REF!,50,0)</f>
        <v>#REF!</v>
      </c>
      <c r="G180" s="58">
        <v>11</v>
      </c>
      <c r="H180" s="58">
        <v>12</v>
      </c>
      <c r="I180" s="58">
        <v>14</v>
      </c>
      <c r="J180" s="58">
        <v>16</v>
      </c>
      <c r="K180" s="58">
        <f t="shared" si="9"/>
        <v>53</v>
      </c>
      <c r="L180" s="58" t="s">
        <v>11812</v>
      </c>
      <c r="M180" s="58" t="s">
        <v>11793</v>
      </c>
      <c r="N180" s="58">
        <v>14</v>
      </c>
      <c r="O180" s="58">
        <v>13</v>
      </c>
      <c r="P180" s="58">
        <v>14</v>
      </c>
      <c r="Q180" s="58">
        <v>13</v>
      </c>
      <c r="R180" s="58">
        <v>12</v>
      </c>
      <c r="S180" s="58">
        <f t="shared" si="10"/>
        <v>52</v>
      </c>
      <c r="T180" s="58" t="s">
        <v>11812</v>
      </c>
      <c r="U180" s="58" t="s">
        <v>11794</v>
      </c>
      <c r="V180" s="58">
        <v>14</v>
      </c>
      <c r="W180" s="58">
        <v>16</v>
      </c>
      <c r="X180" s="58">
        <v>15</v>
      </c>
      <c r="Y180" s="58">
        <v>16</v>
      </c>
      <c r="Z180" s="58">
        <v>16</v>
      </c>
      <c r="AA180" s="58">
        <f t="shared" si="11"/>
        <v>63</v>
      </c>
      <c r="AB180" s="58" t="s">
        <v>11812</v>
      </c>
      <c r="AC180" s="59"/>
      <c r="AD180" s="62">
        <f t="shared" si="8"/>
        <v>56</v>
      </c>
    </row>
    <row r="181" spans="1:30" x14ac:dyDescent="0.3">
      <c r="A181" s="54">
        <v>180</v>
      </c>
      <c r="B181" s="54" t="s">
        <v>7838</v>
      </c>
      <c r="C181" s="54" t="s">
        <v>7839</v>
      </c>
      <c r="D181" s="54" t="s">
        <v>555</v>
      </c>
      <c r="E181" s="58" t="s">
        <v>11792</v>
      </c>
      <c r="F181" s="58" t="e">
        <f>VLOOKUP(B181,#REF!,50,0)</f>
        <v>#REF!</v>
      </c>
      <c r="G181" s="58">
        <v>8</v>
      </c>
      <c r="H181" s="58">
        <v>10</v>
      </c>
      <c r="I181" s="58">
        <v>11</v>
      </c>
      <c r="J181" s="58">
        <v>10</v>
      </c>
      <c r="K181" s="58">
        <f t="shared" si="9"/>
        <v>39</v>
      </c>
      <c r="L181" s="58" t="s">
        <v>11812</v>
      </c>
      <c r="M181" s="58" t="s">
        <v>11793</v>
      </c>
      <c r="N181" s="58">
        <v>16</v>
      </c>
      <c r="O181" s="58">
        <v>10</v>
      </c>
      <c r="P181" s="58">
        <v>12</v>
      </c>
      <c r="Q181" s="58">
        <v>12</v>
      </c>
      <c r="R181" s="58">
        <v>12</v>
      </c>
      <c r="S181" s="58">
        <f t="shared" si="10"/>
        <v>46</v>
      </c>
      <c r="T181" s="58" t="s">
        <v>11812</v>
      </c>
      <c r="U181" s="58" t="s">
        <v>11794</v>
      </c>
      <c r="V181" s="58">
        <v>16</v>
      </c>
      <c r="W181" s="58">
        <v>15</v>
      </c>
      <c r="X181" s="58">
        <v>15</v>
      </c>
      <c r="Y181" s="58">
        <v>15</v>
      </c>
      <c r="Z181" s="58">
        <v>15</v>
      </c>
      <c r="AA181" s="58">
        <f t="shared" si="11"/>
        <v>60</v>
      </c>
      <c r="AB181" s="58" t="s">
        <v>11812</v>
      </c>
      <c r="AC181" s="59"/>
      <c r="AD181" s="62">
        <f t="shared" si="8"/>
        <v>48.333333333333336</v>
      </c>
    </row>
    <row r="182" spans="1:30" x14ac:dyDescent="0.3">
      <c r="A182" s="54">
        <v>181</v>
      </c>
      <c r="B182" s="55" t="s">
        <v>8124</v>
      </c>
      <c r="C182" s="55" t="s">
        <v>8125</v>
      </c>
      <c r="D182" s="55" t="s">
        <v>555</v>
      </c>
      <c r="E182" s="58" t="s">
        <v>11792</v>
      </c>
      <c r="F182" s="58">
        <v>0</v>
      </c>
      <c r="G182" s="58">
        <v>0</v>
      </c>
      <c r="H182" s="58">
        <v>0</v>
      </c>
      <c r="I182" s="58">
        <v>0</v>
      </c>
      <c r="J182" s="58">
        <v>0</v>
      </c>
      <c r="K182" s="58">
        <f t="shared" si="9"/>
        <v>0</v>
      </c>
      <c r="L182" s="58" t="s">
        <v>11732</v>
      </c>
      <c r="M182" s="58" t="s">
        <v>11793</v>
      </c>
      <c r="N182" s="58" t="s">
        <v>277</v>
      </c>
      <c r="O182" s="58">
        <v>0</v>
      </c>
      <c r="P182" s="58">
        <v>0</v>
      </c>
      <c r="Q182" s="58">
        <v>0</v>
      </c>
      <c r="R182" s="58">
        <v>0</v>
      </c>
      <c r="S182" s="58">
        <f t="shared" si="10"/>
        <v>0</v>
      </c>
      <c r="T182" s="58" t="s">
        <v>11732</v>
      </c>
      <c r="U182" s="58" t="s">
        <v>11794</v>
      </c>
      <c r="V182" s="58" t="s">
        <v>277</v>
      </c>
      <c r="W182" s="58">
        <v>0</v>
      </c>
      <c r="X182" s="58">
        <v>0</v>
      </c>
      <c r="Y182" s="58">
        <v>0</v>
      </c>
      <c r="Z182" s="58">
        <v>0</v>
      </c>
      <c r="AA182" s="58">
        <f t="shared" si="11"/>
        <v>0</v>
      </c>
      <c r="AB182" s="58" t="s">
        <v>11732</v>
      </c>
      <c r="AC182" s="59"/>
      <c r="AD182" s="62">
        <f t="shared" si="8"/>
        <v>0</v>
      </c>
    </row>
    <row r="183" spans="1:30" x14ac:dyDescent="0.3">
      <c r="A183" s="54">
        <v>182</v>
      </c>
      <c r="B183" s="54" t="s">
        <v>8133</v>
      </c>
      <c r="C183" s="54" t="s">
        <v>8134</v>
      </c>
      <c r="D183" s="54" t="s">
        <v>555</v>
      </c>
      <c r="E183" s="58" t="s">
        <v>11792</v>
      </c>
      <c r="F183" s="58" t="e">
        <f>VLOOKUP(B183,#REF!,50,0)</f>
        <v>#REF!</v>
      </c>
      <c r="G183" s="58">
        <v>9</v>
      </c>
      <c r="H183" s="58">
        <v>13</v>
      </c>
      <c r="I183" s="58">
        <v>11</v>
      </c>
      <c r="J183" s="58">
        <v>11</v>
      </c>
      <c r="K183" s="58">
        <f t="shared" si="9"/>
        <v>44</v>
      </c>
      <c r="L183" s="58" t="s">
        <v>11812</v>
      </c>
      <c r="M183" s="58" t="s">
        <v>11793</v>
      </c>
      <c r="N183" s="58">
        <v>18</v>
      </c>
      <c r="O183" s="58">
        <v>14</v>
      </c>
      <c r="P183" s="58">
        <v>13</v>
      </c>
      <c r="Q183" s="58">
        <v>13</v>
      </c>
      <c r="R183" s="58">
        <v>16</v>
      </c>
      <c r="S183" s="58">
        <f t="shared" si="10"/>
        <v>56</v>
      </c>
      <c r="T183" s="58" t="s">
        <v>11812</v>
      </c>
      <c r="U183" s="58" t="s">
        <v>11794</v>
      </c>
      <c r="V183" s="58">
        <v>18</v>
      </c>
      <c r="W183" s="58">
        <v>14</v>
      </c>
      <c r="X183" s="58">
        <v>14</v>
      </c>
      <c r="Y183" s="58">
        <v>14</v>
      </c>
      <c r="Z183" s="58">
        <v>14</v>
      </c>
      <c r="AA183" s="58">
        <f t="shared" si="11"/>
        <v>56</v>
      </c>
      <c r="AB183" s="58" t="s">
        <v>11812</v>
      </c>
      <c r="AC183" s="59"/>
      <c r="AD183" s="62">
        <f t="shared" si="8"/>
        <v>52</v>
      </c>
    </row>
    <row r="184" spans="1:30" x14ac:dyDescent="0.3">
      <c r="A184" s="54">
        <v>183</v>
      </c>
      <c r="B184" s="54" t="s">
        <v>8605</v>
      </c>
      <c r="C184" s="54" t="s">
        <v>8606</v>
      </c>
      <c r="D184" s="54" t="s">
        <v>555</v>
      </c>
      <c r="E184" s="58" t="s">
        <v>11792</v>
      </c>
      <c r="F184" s="58" t="e">
        <f>VLOOKUP(B184,#REF!,50,0)</f>
        <v>#REF!</v>
      </c>
      <c r="G184" s="58">
        <v>17</v>
      </c>
      <c r="H184" s="58">
        <v>13</v>
      </c>
      <c r="I184" s="58">
        <v>14</v>
      </c>
      <c r="J184" s="58">
        <v>14</v>
      </c>
      <c r="K184" s="58">
        <f t="shared" si="9"/>
        <v>58</v>
      </c>
      <c r="L184" s="58" t="s">
        <v>11812</v>
      </c>
      <c r="M184" s="58" t="s">
        <v>11793</v>
      </c>
      <c r="N184" s="58">
        <v>13</v>
      </c>
      <c r="O184" s="58">
        <v>12</v>
      </c>
      <c r="P184" s="58">
        <v>12</v>
      </c>
      <c r="Q184" s="58">
        <v>12</v>
      </c>
      <c r="R184" s="58">
        <v>12</v>
      </c>
      <c r="S184" s="58">
        <f t="shared" si="10"/>
        <v>48</v>
      </c>
      <c r="T184" s="58" t="s">
        <v>11812</v>
      </c>
      <c r="U184" s="58" t="s">
        <v>11794</v>
      </c>
      <c r="V184" s="58">
        <v>13</v>
      </c>
      <c r="W184" s="58">
        <v>10</v>
      </c>
      <c r="X184" s="58">
        <v>10</v>
      </c>
      <c r="Y184" s="58">
        <v>10</v>
      </c>
      <c r="Z184" s="58">
        <v>10</v>
      </c>
      <c r="AA184" s="58">
        <f t="shared" si="11"/>
        <v>40</v>
      </c>
      <c r="AB184" s="58" t="s">
        <v>11812</v>
      </c>
      <c r="AC184" s="59"/>
      <c r="AD184" s="62">
        <f t="shared" si="8"/>
        <v>48.666666666666664</v>
      </c>
    </row>
    <row r="185" spans="1:30" x14ac:dyDescent="0.3">
      <c r="A185" s="54">
        <v>184</v>
      </c>
      <c r="B185" s="54" t="s">
        <v>8660</v>
      </c>
      <c r="C185" s="54" t="s">
        <v>8661</v>
      </c>
      <c r="D185" s="54" t="s">
        <v>555</v>
      </c>
      <c r="E185" s="58" t="s">
        <v>11792</v>
      </c>
      <c r="F185" s="58" t="e">
        <f>VLOOKUP(B185,#REF!,50,0)</f>
        <v>#REF!</v>
      </c>
      <c r="G185" s="58">
        <v>16</v>
      </c>
      <c r="H185" s="58">
        <v>16</v>
      </c>
      <c r="I185" s="58">
        <v>12</v>
      </c>
      <c r="J185" s="58">
        <v>12</v>
      </c>
      <c r="K185" s="58">
        <f t="shared" si="9"/>
        <v>56</v>
      </c>
      <c r="L185" s="58" t="s">
        <v>11812</v>
      </c>
      <c r="M185" s="58" t="s">
        <v>11793</v>
      </c>
      <c r="N185" s="58">
        <v>6</v>
      </c>
      <c r="O185" s="58">
        <v>13</v>
      </c>
      <c r="P185" s="58">
        <v>12</v>
      </c>
      <c r="Q185" s="58">
        <v>13</v>
      </c>
      <c r="R185" s="58">
        <v>13</v>
      </c>
      <c r="S185" s="58">
        <f t="shared" si="10"/>
        <v>51</v>
      </c>
      <c r="T185" s="58" t="s">
        <v>11812</v>
      </c>
      <c r="U185" s="58" t="s">
        <v>11794</v>
      </c>
      <c r="V185" s="58">
        <v>6</v>
      </c>
      <c r="W185" s="58">
        <v>12</v>
      </c>
      <c r="X185" s="58">
        <v>12</v>
      </c>
      <c r="Y185" s="58">
        <v>9</v>
      </c>
      <c r="Z185" s="58">
        <v>12</v>
      </c>
      <c r="AA185" s="58">
        <f t="shared" si="11"/>
        <v>45</v>
      </c>
      <c r="AB185" s="58" t="s">
        <v>11812</v>
      </c>
      <c r="AC185" s="59"/>
      <c r="AD185" s="62">
        <f t="shared" si="8"/>
        <v>50.666666666666664</v>
      </c>
    </row>
    <row r="186" spans="1:30" x14ac:dyDescent="0.3">
      <c r="A186" s="54">
        <v>185</v>
      </c>
      <c r="B186" s="54" t="s">
        <v>8714</v>
      </c>
      <c r="C186" s="54" t="s">
        <v>8715</v>
      </c>
      <c r="D186" s="54" t="s">
        <v>555</v>
      </c>
      <c r="E186" s="58" t="s">
        <v>11792</v>
      </c>
      <c r="F186" s="58" t="e">
        <f>VLOOKUP(B186,#REF!,50,0)</f>
        <v>#REF!</v>
      </c>
      <c r="G186" s="58">
        <v>12</v>
      </c>
      <c r="H186" s="58">
        <v>12</v>
      </c>
      <c r="I186" s="58">
        <v>15</v>
      </c>
      <c r="J186" s="58">
        <v>12</v>
      </c>
      <c r="K186" s="58">
        <f t="shared" si="9"/>
        <v>51</v>
      </c>
      <c r="L186" s="58" t="s">
        <v>11812</v>
      </c>
      <c r="M186" s="58" t="s">
        <v>11793</v>
      </c>
      <c r="N186" s="58">
        <v>20</v>
      </c>
      <c r="O186" s="58">
        <v>15</v>
      </c>
      <c r="P186" s="58">
        <v>13</v>
      </c>
      <c r="Q186" s="58">
        <v>14</v>
      </c>
      <c r="R186" s="58">
        <v>13</v>
      </c>
      <c r="S186" s="58">
        <f t="shared" si="10"/>
        <v>55</v>
      </c>
      <c r="T186" s="58" t="s">
        <v>11812</v>
      </c>
      <c r="U186" s="58" t="s">
        <v>11794</v>
      </c>
      <c r="V186" s="58">
        <v>20</v>
      </c>
      <c r="W186" s="58">
        <v>14</v>
      </c>
      <c r="X186" s="58">
        <v>14</v>
      </c>
      <c r="Y186" s="58">
        <v>14</v>
      </c>
      <c r="Z186" s="58">
        <v>14</v>
      </c>
      <c r="AA186" s="58">
        <f t="shared" si="11"/>
        <v>56</v>
      </c>
      <c r="AB186" s="58" t="s">
        <v>11812</v>
      </c>
      <c r="AC186" s="59"/>
      <c r="AD186" s="62">
        <f t="shared" si="8"/>
        <v>54</v>
      </c>
    </row>
    <row r="187" spans="1:30" x14ac:dyDescent="0.3">
      <c r="A187" s="54">
        <v>186</v>
      </c>
      <c r="B187" s="54" t="s">
        <v>8857</v>
      </c>
      <c r="C187" s="54" t="s">
        <v>8858</v>
      </c>
      <c r="D187" s="54" t="s">
        <v>555</v>
      </c>
      <c r="E187" s="58" t="s">
        <v>11792</v>
      </c>
      <c r="F187" s="58" t="e">
        <f>VLOOKUP(B187,#REF!,50,0)</f>
        <v>#REF!</v>
      </c>
      <c r="G187" s="58">
        <v>10</v>
      </c>
      <c r="H187" s="58">
        <v>10</v>
      </c>
      <c r="I187" s="58">
        <v>12</v>
      </c>
      <c r="J187" s="58">
        <v>9</v>
      </c>
      <c r="K187" s="58">
        <f t="shared" si="9"/>
        <v>41</v>
      </c>
      <c r="L187" s="58" t="s">
        <v>11812</v>
      </c>
      <c r="M187" s="58" t="s">
        <v>11793</v>
      </c>
      <c r="N187" s="58">
        <v>8</v>
      </c>
      <c r="O187" s="58">
        <v>12</v>
      </c>
      <c r="P187" s="58">
        <v>12</v>
      </c>
      <c r="Q187" s="58">
        <v>12</v>
      </c>
      <c r="R187" s="58">
        <v>12</v>
      </c>
      <c r="S187" s="58">
        <f t="shared" si="10"/>
        <v>48</v>
      </c>
      <c r="T187" s="58" t="s">
        <v>11812</v>
      </c>
      <c r="U187" s="58" t="s">
        <v>11794</v>
      </c>
      <c r="V187" s="58">
        <v>8</v>
      </c>
      <c r="W187" s="58">
        <v>10</v>
      </c>
      <c r="X187" s="58">
        <v>10</v>
      </c>
      <c r="Y187" s="58">
        <v>11</v>
      </c>
      <c r="Z187" s="58">
        <v>12</v>
      </c>
      <c r="AA187" s="58">
        <f t="shared" si="11"/>
        <v>43</v>
      </c>
      <c r="AB187" s="58" t="s">
        <v>11812</v>
      </c>
      <c r="AC187" s="59"/>
      <c r="AD187" s="62">
        <f t="shared" si="8"/>
        <v>44</v>
      </c>
    </row>
    <row r="188" spans="1:30" x14ac:dyDescent="0.3">
      <c r="A188" s="54">
        <v>187</v>
      </c>
      <c r="B188" s="54" t="s">
        <v>8945</v>
      </c>
      <c r="C188" s="54" t="s">
        <v>8946</v>
      </c>
      <c r="D188" s="54" t="s">
        <v>555</v>
      </c>
      <c r="E188" s="58" t="s">
        <v>11792</v>
      </c>
      <c r="F188" s="58" t="e">
        <f>VLOOKUP(B188,#REF!,50,0)</f>
        <v>#REF!</v>
      </c>
      <c r="G188" s="58">
        <v>9</v>
      </c>
      <c r="H188" s="58">
        <v>9</v>
      </c>
      <c r="I188" s="58">
        <v>9</v>
      </c>
      <c r="J188" s="58">
        <v>8</v>
      </c>
      <c r="K188" s="58">
        <f t="shared" si="9"/>
        <v>35</v>
      </c>
      <c r="L188" s="58" t="s">
        <v>11812</v>
      </c>
      <c r="M188" s="58" t="s">
        <v>11793</v>
      </c>
      <c r="N188" s="58">
        <v>16</v>
      </c>
      <c r="O188" s="58">
        <v>12</v>
      </c>
      <c r="P188" s="58">
        <v>12</v>
      </c>
      <c r="Q188" s="58">
        <v>12</v>
      </c>
      <c r="R188" s="58">
        <v>12</v>
      </c>
      <c r="S188" s="58">
        <f t="shared" si="10"/>
        <v>48</v>
      </c>
      <c r="T188" s="58" t="s">
        <v>11812</v>
      </c>
      <c r="U188" s="58" t="s">
        <v>11794</v>
      </c>
      <c r="V188" s="58">
        <v>16</v>
      </c>
      <c r="W188" s="58">
        <v>9</v>
      </c>
      <c r="X188" s="58">
        <v>9</v>
      </c>
      <c r="Y188" s="58">
        <v>9</v>
      </c>
      <c r="Z188" s="58">
        <v>10</v>
      </c>
      <c r="AA188" s="58">
        <f t="shared" si="11"/>
        <v>37</v>
      </c>
      <c r="AB188" s="58" t="s">
        <v>11812</v>
      </c>
      <c r="AC188" s="59"/>
      <c r="AD188" s="62">
        <f t="shared" si="8"/>
        <v>40</v>
      </c>
    </row>
    <row r="189" spans="1:30" x14ac:dyDescent="0.3">
      <c r="A189" s="54">
        <v>188</v>
      </c>
      <c r="B189" s="54" t="s">
        <v>8995</v>
      </c>
      <c r="C189" s="54" t="s">
        <v>8996</v>
      </c>
      <c r="D189" s="54" t="s">
        <v>555</v>
      </c>
      <c r="E189" s="58" t="s">
        <v>11792</v>
      </c>
      <c r="F189" s="58" t="e">
        <f>VLOOKUP(B189,#REF!,50,0)</f>
        <v>#REF!</v>
      </c>
      <c r="G189" s="58">
        <v>10</v>
      </c>
      <c r="H189" s="58">
        <v>9</v>
      </c>
      <c r="I189" s="58">
        <v>8</v>
      </c>
      <c r="J189" s="58">
        <v>10</v>
      </c>
      <c r="K189" s="58">
        <f t="shared" si="9"/>
        <v>37</v>
      </c>
      <c r="L189" s="58" t="s">
        <v>11812</v>
      </c>
      <c r="M189" s="58" t="s">
        <v>11793</v>
      </c>
      <c r="N189" s="58">
        <v>5</v>
      </c>
      <c r="O189" s="58">
        <v>10</v>
      </c>
      <c r="P189" s="58">
        <v>12</v>
      </c>
      <c r="Q189" s="58">
        <v>12</v>
      </c>
      <c r="R189" s="58">
        <v>12</v>
      </c>
      <c r="S189" s="58">
        <f t="shared" si="10"/>
        <v>46</v>
      </c>
      <c r="T189" s="58" t="s">
        <v>11812</v>
      </c>
      <c r="U189" s="58" t="s">
        <v>11794</v>
      </c>
      <c r="V189" s="58">
        <v>5</v>
      </c>
      <c r="W189" s="58">
        <v>16</v>
      </c>
      <c r="X189" s="58">
        <v>16</v>
      </c>
      <c r="Y189" s="58">
        <v>10</v>
      </c>
      <c r="Z189" s="58">
        <v>10</v>
      </c>
      <c r="AA189" s="58">
        <f t="shared" si="11"/>
        <v>52</v>
      </c>
      <c r="AB189" s="58" t="s">
        <v>11812</v>
      </c>
      <c r="AC189" s="59"/>
      <c r="AD189" s="62">
        <f t="shared" si="8"/>
        <v>45</v>
      </c>
    </row>
    <row r="190" spans="1:30" x14ac:dyDescent="0.3">
      <c r="A190" s="54">
        <v>189</v>
      </c>
      <c r="B190" s="54" t="s">
        <v>9037</v>
      </c>
      <c r="C190" s="54" t="s">
        <v>9038</v>
      </c>
      <c r="D190" s="54" t="s">
        <v>555</v>
      </c>
      <c r="E190" s="58" t="s">
        <v>11792</v>
      </c>
      <c r="F190" s="58" t="e">
        <f>VLOOKUP(B190,#REF!,50,0)</f>
        <v>#REF!</v>
      </c>
      <c r="G190" s="58">
        <v>16</v>
      </c>
      <c r="H190" s="58">
        <v>12</v>
      </c>
      <c r="I190" s="58">
        <v>12</v>
      </c>
      <c r="J190" s="58">
        <v>15</v>
      </c>
      <c r="K190" s="58">
        <f t="shared" si="9"/>
        <v>55</v>
      </c>
      <c r="L190" s="58" t="s">
        <v>11812</v>
      </c>
      <c r="M190" s="58" t="s">
        <v>11793</v>
      </c>
      <c r="N190" s="58">
        <v>11</v>
      </c>
      <c r="O190" s="58">
        <v>15</v>
      </c>
      <c r="P190" s="58">
        <v>14</v>
      </c>
      <c r="Q190" s="58">
        <v>15</v>
      </c>
      <c r="R190" s="58">
        <v>17</v>
      </c>
      <c r="S190" s="58">
        <f t="shared" si="10"/>
        <v>61</v>
      </c>
      <c r="T190" s="58" t="s">
        <v>11812</v>
      </c>
      <c r="U190" s="58" t="s">
        <v>11794</v>
      </c>
      <c r="V190" s="58">
        <v>11</v>
      </c>
      <c r="W190" s="58">
        <v>11</v>
      </c>
      <c r="X190" s="58">
        <v>11</v>
      </c>
      <c r="Y190" s="58">
        <v>13</v>
      </c>
      <c r="Z190" s="58">
        <v>13</v>
      </c>
      <c r="AA190" s="58">
        <f t="shared" si="11"/>
        <v>48</v>
      </c>
      <c r="AB190" s="58" t="s">
        <v>11812</v>
      </c>
      <c r="AC190" s="59"/>
      <c r="AD190" s="62">
        <f t="shared" si="8"/>
        <v>54.666666666666664</v>
      </c>
    </row>
    <row r="191" spans="1:30" x14ac:dyDescent="0.3">
      <c r="A191" s="54">
        <v>190</v>
      </c>
      <c r="B191" s="54" t="s">
        <v>9174</v>
      </c>
      <c r="C191" s="54" t="s">
        <v>9175</v>
      </c>
      <c r="D191" s="54" t="s">
        <v>555</v>
      </c>
      <c r="E191" s="58" t="s">
        <v>11792</v>
      </c>
      <c r="F191" s="58" t="e">
        <f>VLOOKUP(B191,#REF!,50,0)</f>
        <v>#REF!</v>
      </c>
      <c r="G191" s="58">
        <v>12</v>
      </c>
      <c r="H191" s="58">
        <v>12</v>
      </c>
      <c r="I191" s="58">
        <v>11</v>
      </c>
      <c r="J191" s="58">
        <v>12</v>
      </c>
      <c r="K191" s="58">
        <f t="shared" si="9"/>
        <v>47</v>
      </c>
      <c r="L191" s="58" t="s">
        <v>11812</v>
      </c>
      <c r="M191" s="58" t="s">
        <v>11793</v>
      </c>
      <c r="N191" s="58">
        <v>20</v>
      </c>
      <c r="O191" s="58">
        <v>14</v>
      </c>
      <c r="P191" s="58">
        <v>13</v>
      </c>
      <c r="Q191" s="58">
        <v>13</v>
      </c>
      <c r="R191" s="58">
        <v>13</v>
      </c>
      <c r="S191" s="58">
        <f t="shared" si="10"/>
        <v>53</v>
      </c>
      <c r="T191" s="58" t="s">
        <v>11812</v>
      </c>
      <c r="U191" s="58" t="s">
        <v>11794</v>
      </c>
      <c r="V191" s="58">
        <v>20</v>
      </c>
      <c r="W191" s="58">
        <v>14</v>
      </c>
      <c r="X191" s="58">
        <v>14</v>
      </c>
      <c r="Y191" s="58">
        <v>14</v>
      </c>
      <c r="Z191" s="58">
        <v>14</v>
      </c>
      <c r="AA191" s="58">
        <f t="shared" si="11"/>
        <v>56</v>
      </c>
      <c r="AB191" s="58" t="s">
        <v>11812</v>
      </c>
      <c r="AC191" s="59"/>
      <c r="AD191" s="62">
        <f t="shared" si="8"/>
        <v>52</v>
      </c>
    </row>
    <row r="192" spans="1:30" x14ac:dyDescent="0.3">
      <c r="A192" s="54">
        <v>191</v>
      </c>
      <c r="B192" s="54" t="s">
        <v>9216</v>
      </c>
      <c r="C192" s="54" t="s">
        <v>9217</v>
      </c>
      <c r="D192" s="54" t="s">
        <v>555</v>
      </c>
      <c r="E192" s="58" t="s">
        <v>11792</v>
      </c>
      <c r="F192" s="58" t="e">
        <f>VLOOKUP(B192,#REF!,50,0)</f>
        <v>#REF!</v>
      </c>
      <c r="G192" s="58">
        <v>12</v>
      </c>
      <c r="H192" s="58">
        <v>10</v>
      </c>
      <c r="I192" s="58">
        <v>10</v>
      </c>
      <c r="J192" s="58">
        <v>9</v>
      </c>
      <c r="K192" s="58">
        <f t="shared" si="9"/>
        <v>41</v>
      </c>
      <c r="L192" s="58" t="s">
        <v>11812</v>
      </c>
      <c r="M192" s="58" t="s">
        <v>11793</v>
      </c>
      <c r="N192" s="58">
        <v>9</v>
      </c>
      <c r="O192" s="58">
        <v>13</v>
      </c>
      <c r="P192" s="58">
        <v>12</v>
      </c>
      <c r="Q192" s="58">
        <v>12</v>
      </c>
      <c r="R192" s="58">
        <v>12</v>
      </c>
      <c r="S192" s="58">
        <f t="shared" si="10"/>
        <v>49</v>
      </c>
      <c r="T192" s="58" t="s">
        <v>11812</v>
      </c>
      <c r="U192" s="58" t="s">
        <v>11794</v>
      </c>
      <c r="V192" s="58">
        <v>9</v>
      </c>
      <c r="W192" s="58">
        <v>12</v>
      </c>
      <c r="X192" s="58">
        <v>11</v>
      </c>
      <c r="Y192" s="58">
        <v>9</v>
      </c>
      <c r="Z192" s="58">
        <v>10</v>
      </c>
      <c r="AA192" s="58">
        <f t="shared" si="11"/>
        <v>42</v>
      </c>
      <c r="AB192" s="58" t="s">
        <v>11812</v>
      </c>
      <c r="AC192" s="59"/>
      <c r="AD192" s="62">
        <f t="shared" si="8"/>
        <v>44</v>
      </c>
    </row>
    <row r="193" spans="1:30" x14ac:dyDescent="0.3">
      <c r="A193" s="54">
        <v>192</v>
      </c>
      <c r="B193" s="54" t="s">
        <v>9324</v>
      </c>
      <c r="C193" s="54" t="s">
        <v>9325</v>
      </c>
      <c r="D193" s="54" t="s">
        <v>555</v>
      </c>
      <c r="E193" s="58" t="s">
        <v>11792</v>
      </c>
      <c r="F193" s="58" t="e">
        <f>VLOOKUP(B193,#REF!,50,0)</f>
        <v>#REF!</v>
      </c>
      <c r="G193" s="58">
        <v>18</v>
      </c>
      <c r="H193" s="58">
        <v>17</v>
      </c>
      <c r="I193" s="58">
        <v>16</v>
      </c>
      <c r="J193" s="58">
        <v>13</v>
      </c>
      <c r="K193" s="58">
        <f t="shared" si="9"/>
        <v>64</v>
      </c>
      <c r="L193" s="58" t="s">
        <v>11812</v>
      </c>
      <c r="M193" s="58" t="s">
        <v>11793</v>
      </c>
      <c r="N193" s="58">
        <v>20</v>
      </c>
      <c r="O193" s="58">
        <v>17</v>
      </c>
      <c r="P193" s="58">
        <v>15</v>
      </c>
      <c r="Q193" s="58">
        <v>15</v>
      </c>
      <c r="R193" s="58">
        <v>17</v>
      </c>
      <c r="S193" s="58">
        <f t="shared" si="10"/>
        <v>64</v>
      </c>
      <c r="T193" s="58" t="s">
        <v>11812</v>
      </c>
      <c r="U193" s="58" t="s">
        <v>11794</v>
      </c>
      <c r="V193" s="58">
        <v>20</v>
      </c>
      <c r="W193" s="58">
        <v>15</v>
      </c>
      <c r="X193" s="58">
        <v>12</v>
      </c>
      <c r="Y193" s="58">
        <v>15</v>
      </c>
      <c r="Z193" s="58">
        <v>15</v>
      </c>
      <c r="AA193" s="58">
        <f t="shared" si="11"/>
        <v>57</v>
      </c>
      <c r="AB193" s="58" t="s">
        <v>11812</v>
      </c>
      <c r="AC193" s="59"/>
      <c r="AD193" s="62">
        <f t="shared" si="8"/>
        <v>61.666666666666664</v>
      </c>
    </row>
    <row r="194" spans="1:30" x14ac:dyDescent="0.3">
      <c r="A194" s="54">
        <v>193</v>
      </c>
      <c r="B194" s="54" t="s">
        <v>9400</v>
      </c>
      <c r="C194" s="54" t="s">
        <v>9401</v>
      </c>
      <c r="D194" s="54" t="s">
        <v>555</v>
      </c>
      <c r="E194" s="58" t="s">
        <v>11792</v>
      </c>
      <c r="F194" s="58" t="e">
        <f>VLOOKUP(B194,#REF!,50,0)</f>
        <v>#REF!</v>
      </c>
      <c r="G194" s="58">
        <v>12</v>
      </c>
      <c r="H194" s="58">
        <v>12</v>
      </c>
      <c r="I194" s="58">
        <v>13</v>
      </c>
      <c r="J194" s="58">
        <v>13</v>
      </c>
      <c r="K194" s="58">
        <f t="shared" si="9"/>
        <v>50</v>
      </c>
      <c r="L194" s="58" t="s">
        <v>11812</v>
      </c>
      <c r="M194" s="58" t="s">
        <v>11793</v>
      </c>
      <c r="N194" s="58">
        <v>16</v>
      </c>
      <c r="O194" s="58">
        <v>13</v>
      </c>
      <c r="P194" s="58">
        <v>12</v>
      </c>
      <c r="Q194" s="58">
        <v>12</v>
      </c>
      <c r="R194" s="58">
        <v>12</v>
      </c>
      <c r="S194" s="58">
        <f t="shared" si="10"/>
        <v>49</v>
      </c>
      <c r="T194" s="58" t="s">
        <v>11812</v>
      </c>
      <c r="U194" s="58" t="s">
        <v>11794</v>
      </c>
      <c r="V194" s="58">
        <v>16</v>
      </c>
      <c r="W194" s="58">
        <v>12</v>
      </c>
      <c r="X194" s="58">
        <v>12</v>
      </c>
      <c r="Y194" s="58">
        <v>12</v>
      </c>
      <c r="Z194" s="58">
        <v>12</v>
      </c>
      <c r="AA194" s="58">
        <f t="shared" si="11"/>
        <v>48</v>
      </c>
      <c r="AB194" s="58" t="s">
        <v>11812</v>
      </c>
      <c r="AC194" s="59"/>
      <c r="AD194" s="62">
        <f t="shared" ref="AD194:AD245" si="12">AVERAGE(K194,S194,AA194)</f>
        <v>49</v>
      </c>
    </row>
    <row r="195" spans="1:30" x14ac:dyDescent="0.3">
      <c r="A195" s="54">
        <v>194</v>
      </c>
      <c r="B195" s="54" t="s">
        <v>9496</v>
      </c>
      <c r="C195" s="54" t="s">
        <v>9497</v>
      </c>
      <c r="D195" s="54" t="s">
        <v>555</v>
      </c>
      <c r="E195" s="58" t="s">
        <v>11792</v>
      </c>
      <c r="F195" s="58" t="e">
        <f>VLOOKUP(B195,#REF!,50,0)</f>
        <v>#REF!</v>
      </c>
      <c r="G195" s="58">
        <v>9</v>
      </c>
      <c r="H195" s="58">
        <v>9</v>
      </c>
      <c r="I195" s="58">
        <v>11</v>
      </c>
      <c r="J195" s="58">
        <v>10</v>
      </c>
      <c r="K195" s="58">
        <f t="shared" ref="K195:K258" si="13">SUM(G195:J195)</f>
        <v>39</v>
      </c>
      <c r="L195" s="58" t="s">
        <v>11812</v>
      </c>
      <c r="M195" s="58" t="s">
        <v>11793</v>
      </c>
      <c r="N195" s="58">
        <v>13</v>
      </c>
      <c r="O195" s="58">
        <v>12</v>
      </c>
      <c r="P195" s="58">
        <v>12</v>
      </c>
      <c r="Q195" s="58">
        <v>11</v>
      </c>
      <c r="R195" s="58">
        <v>12</v>
      </c>
      <c r="S195" s="58">
        <f t="shared" ref="S195:S258" si="14">SUM(O195:R195)</f>
        <v>47</v>
      </c>
      <c r="T195" s="58" t="s">
        <v>11812</v>
      </c>
      <c r="U195" s="58" t="s">
        <v>11794</v>
      </c>
      <c r="V195" s="58">
        <v>13</v>
      </c>
      <c r="W195" s="58">
        <v>13</v>
      </c>
      <c r="X195" s="58">
        <v>13</v>
      </c>
      <c r="Y195" s="58">
        <v>13</v>
      </c>
      <c r="Z195" s="58">
        <v>13</v>
      </c>
      <c r="AA195" s="58">
        <f t="shared" ref="AA195:AA258" si="15">SUM(W195:Z195)</f>
        <v>52</v>
      </c>
      <c r="AB195" s="58" t="s">
        <v>11812</v>
      </c>
      <c r="AC195" s="59"/>
      <c r="AD195" s="62">
        <f t="shared" si="12"/>
        <v>46</v>
      </c>
    </row>
    <row r="196" spans="1:30" x14ac:dyDescent="0.3">
      <c r="A196" s="54">
        <v>195</v>
      </c>
      <c r="B196" s="54" t="s">
        <v>9508</v>
      </c>
      <c r="C196" s="54" t="s">
        <v>9509</v>
      </c>
      <c r="D196" s="54" t="s">
        <v>555</v>
      </c>
      <c r="E196" s="58" t="s">
        <v>11792</v>
      </c>
      <c r="F196" s="58" t="e">
        <f>VLOOKUP(B196,#REF!,50,0)</f>
        <v>#REF!</v>
      </c>
      <c r="G196" s="58">
        <v>9</v>
      </c>
      <c r="H196" s="58">
        <v>8</v>
      </c>
      <c r="I196" s="58">
        <v>10</v>
      </c>
      <c r="J196" s="58">
        <v>10</v>
      </c>
      <c r="K196" s="58">
        <f t="shared" si="13"/>
        <v>37</v>
      </c>
      <c r="L196" s="58" t="s">
        <v>11812</v>
      </c>
      <c r="M196" s="58" t="s">
        <v>11793</v>
      </c>
      <c r="N196" s="58">
        <v>18</v>
      </c>
      <c r="O196" s="58">
        <v>10</v>
      </c>
      <c r="P196" s="58">
        <v>12</v>
      </c>
      <c r="Q196" s="58">
        <v>11</v>
      </c>
      <c r="R196" s="58">
        <v>11</v>
      </c>
      <c r="S196" s="58">
        <f t="shared" si="14"/>
        <v>44</v>
      </c>
      <c r="T196" s="58" t="s">
        <v>11812</v>
      </c>
      <c r="U196" s="58" t="s">
        <v>11794</v>
      </c>
      <c r="V196" s="58">
        <v>18</v>
      </c>
      <c r="W196" s="58">
        <v>16</v>
      </c>
      <c r="X196" s="58">
        <v>15</v>
      </c>
      <c r="Y196" s="58">
        <v>16</v>
      </c>
      <c r="Z196" s="58">
        <v>17</v>
      </c>
      <c r="AA196" s="58">
        <f t="shared" si="15"/>
        <v>64</v>
      </c>
      <c r="AB196" s="58" t="s">
        <v>11812</v>
      </c>
      <c r="AC196" s="59"/>
      <c r="AD196" s="62">
        <f t="shared" si="12"/>
        <v>48.333333333333336</v>
      </c>
    </row>
    <row r="197" spans="1:30" x14ac:dyDescent="0.3">
      <c r="A197" s="54">
        <v>196</v>
      </c>
      <c r="B197" s="54" t="s">
        <v>9561</v>
      </c>
      <c r="C197" s="54" t="s">
        <v>9562</v>
      </c>
      <c r="D197" s="54" t="s">
        <v>555</v>
      </c>
      <c r="E197" s="58" t="s">
        <v>11792</v>
      </c>
      <c r="F197" s="58" t="e">
        <f>VLOOKUP(B197,#REF!,50,0)</f>
        <v>#REF!</v>
      </c>
      <c r="G197" s="58">
        <v>9</v>
      </c>
      <c r="H197" s="58">
        <v>10</v>
      </c>
      <c r="I197" s="58">
        <v>9</v>
      </c>
      <c r="J197" s="58">
        <v>9</v>
      </c>
      <c r="K197" s="58">
        <f t="shared" si="13"/>
        <v>37</v>
      </c>
      <c r="L197" s="58" t="s">
        <v>11812</v>
      </c>
      <c r="M197" s="58" t="s">
        <v>11793</v>
      </c>
      <c r="N197" s="58">
        <v>16</v>
      </c>
      <c r="O197" s="58">
        <v>19</v>
      </c>
      <c r="P197" s="58">
        <v>16</v>
      </c>
      <c r="Q197" s="58">
        <v>16</v>
      </c>
      <c r="R197" s="58">
        <v>18</v>
      </c>
      <c r="S197" s="58">
        <f t="shared" si="14"/>
        <v>69</v>
      </c>
      <c r="T197" s="58" t="s">
        <v>11812</v>
      </c>
      <c r="U197" s="58" t="s">
        <v>11794</v>
      </c>
      <c r="V197" s="58">
        <v>16</v>
      </c>
      <c r="W197" s="58">
        <v>13</v>
      </c>
      <c r="X197" s="58">
        <v>15</v>
      </c>
      <c r="Y197" s="58">
        <v>14</v>
      </c>
      <c r="Z197" s="58">
        <v>14</v>
      </c>
      <c r="AA197" s="58">
        <f t="shared" si="15"/>
        <v>56</v>
      </c>
      <c r="AB197" s="58" t="s">
        <v>11812</v>
      </c>
      <c r="AC197" s="59"/>
      <c r="AD197" s="62">
        <f t="shared" si="12"/>
        <v>54</v>
      </c>
    </row>
    <row r="198" spans="1:30" x14ac:dyDescent="0.3">
      <c r="A198" s="54">
        <v>197</v>
      </c>
      <c r="B198" s="54" t="s">
        <v>9570</v>
      </c>
      <c r="C198" s="54" t="s">
        <v>9571</v>
      </c>
      <c r="D198" s="54" t="s">
        <v>555</v>
      </c>
      <c r="E198" s="58" t="s">
        <v>11792</v>
      </c>
      <c r="F198" s="58" t="e">
        <f>VLOOKUP(B198,#REF!,50,0)</f>
        <v>#REF!</v>
      </c>
      <c r="G198" s="58">
        <v>17</v>
      </c>
      <c r="H198" s="58">
        <v>14</v>
      </c>
      <c r="I198" s="58">
        <v>14</v>
      </c>
      <c r="J198" s="58">
        <v>16</v>
      </c>
      <c r="K198" s="58">
        <f t="shared" si="13"/>
        <v>61</v>
      </c>
      <c r="L198" s="58" t="s">
        <v>11812</v>
      </c>
      <c r="M198" s="58" t="s">
        <v>11793</v>
      </c>
      <c r="N198" s="58">
        <v>16</v>
      </c>
      <c r="O198" s="58">
        <v>17</v>
      </c>
      <c r="P198" s="58">
        <v>16</v>
      </c>
      <c r="Q198" s="58">
        <v>16</v>
      </c>
      <c r="R198" s="58">
        <v>16</v>
      </c>
      <c r="S198" s="58">
        <f t="shared" si="14"/>
        <v>65</v>
      </c>
      <c r="T198" s="58" t="s">
        <v>11812</v>
      </c>
      <c r="U198" s="58" t="s">
        <v>11794</v>
      </c>
      <c r="V198" s="58">
        <v>16</v>
      </c>
      <c r="W198" s="58">
        <v>18</v>
      </c>
      <c r="X198" s="58">
        <v>16</v>
      </c>
      <c r="Y198" s="58">
        <v>18</v>
      </c>
      <c r="Z198" s="58">
        <v>16</v>
      </c>
      <c r="AA198" s="58">
        <f t="shared" si="15"/>
        <v>68</v>
      </c>
      <c r="AB198" s="58" t="s">
        <v>11812</v>
      </c>
      <c r="AC198" s="59"/>
      <c r="AD198" s="62">
        <f t="shared" si="12"/>
        <v>64.666666666666671</v>
      </c>
    </row>
    <row r="199" spans="1:30" x14ac:dyDescent="0.3">
      <c r="A199" s="54">
        <v>198</v>
      </c>
      <c r="B199" s="54" t="s">
        <v>9587</v>
      </c>
      <c r="C199" s="54" t="s">
        <v>9588</v>
      </c>
      <c r="D199" s="54" t="s">
        <v>555</v>
      </c>
      <c r="E199" s="58" t="s">
        <v>11792</v>
      </c>
      <c r="F199" s="58" t="e">
        <f>VLOOKUP(B199,#REF!,50,0)</f>
        <v>#REF!</v>
      </c>
      <c r="G199" s="58">
        <v>18</v>
      </c>
      <c r="H199" s="58">
        <v>13</v>
      </c>
      <c r="I199" s="58">
        <v>13</v>
      </c>
      <c r="J199" s="58">
        <v>12</v>
      </c>
      <c r="K199" s="58">
        <f t="shared" si="13"/>
        <v>56</v>
      </c>
      <c r="L199" s="58" t="s">
        <v>11812</v>
      </c>
      <c r="M199" s="58" t="s">
        <v>11793</v>
      </c>
      <c r="N199" s="58">
        <v>6</v>
      </c>
      <c r="O199" s="58">
        <v>16</v>
      </c>
      <c r="P199" s="58">
        <v>16</v>
      </c>
      <c r="Q199" s="58">
        <v>14</v>
      </c>
      <c r="R199" s="58">
        <v>17</v>
      </c>
      <c r="S199" s="58">
        <f t="shared" si="14"/>
        <v>63</v>
      </c>
      <c r="T199" s="58" t="s">
        <v>11812</v>
      </c>
      <c r="U199" s="58" t="s">
        <v>11794</v>
      </c>
      <c r="V199" s="58">
        <v>6</v>
      </c>
      <c r="W199" s="58">
        <v>15</v>
      </c>
      <c r="X199" s="58">
        <v>15</v>
      </c>
      <c r="Y199" s="58">
        <v>17</v>
      </c>
      <c r="Z199" s="58">
        <v>16</v>
      </c>
      <c r="AA199" s="58">
        <f t="shared" si="15"/>
        <v>63</v>
      </c>
      <c r="AB199" s="58" t="s">
        <v>11812</v>
      </c>
      <c r="AC199" s="59"/>
      <c r="AD199" s="62">
        <f t="shared" si="12"/>
        <v>60.666666666666664</v>
      </c>
    </row>
    <row r="200" spans="1:30" x14ac:dyDescent="0.3">
      <c r="A200" s="54">
        <v>199</v>
      </c>
      <c r="B200" s="54" t="s">
        <v>9669</v>
      </c>
      <c r="C200" s="54" t="s">
        <v>9670</v>
      </c>
      <c r="D200" s="54" t="s">
        <v>555</v>
      </c>
      <c r="E200" s="58" t="s">
        <v>11792</v>
      </c>
      <c r="F200" s="58" t="e">
        <f>VLOOKUP(B200,#REF!,50,0)</f>
        <v>#REF!</v>
      </c>
      <c r="G200" s="58">
        <v>12</v>
      </c>
      <c r="H200" s="58">
        <v>9</v>
      </c>
      <c r="I200" s="58">
        <v>9</v>
      </c>
      <c r="J200" s="58">
        <v>9</v>
      </c>
      <c r="K200" s="58">
        <f t="shared" si="13"/>
        <v>39</v>
      </c>
      <c r="L200" s="58" t="s">
        <v>11812</v>
      </c>
      <c r="M200" s="58" t="s">
        <v>11793</v>
      </c>
      <c r="N200" s="58">
        <v>20</v>
      </c>
      <c r="O200" s="58">
        <v>12</v>
      </c>
      <c r="P200" s="58">
        <v>12</v>
      </c>
      <c r="Q200" s="58">
        <v>12</v>
      </c>
      <c r="R200" s="58">
        <v>12</v>
      </c>
      <c r="S200" s="58">
        <f t="shared" si="14"/>
        <v>48</v>
      </c>
      <c r="T200" s="58" t="s">
        <v>11812</v>
      </c>
      <c r="U200" s="58" t="s">
        <v>11794</v>
      </c>
      <c r="V200" s="58">
        <v>20</v>
      </c>
      <c r="W200" s="58">
        <v>12</v>
      </c>
      <c r="X200" s="58">
        <v>12</v>
      </c>
      <c r="Y200" s="58">
        <v>10</v>
      </c>
      <c r="Z200" s="58">
        <v>10</v>
      </c>
      <c r="AA200" s="58">
        <f t="shared" si="15"/>
        <v>44</v>
      </c>
      <c r="AB200" s="58" t="s">
        <v>11812</v>
      </c>
      <c r="AC200" s="59"/>
      <c r="AD200" s="62">
        <f t="shared" si="12"/>
        <v>43.666666666666664</v>
      </c>
    </row>
    <row r="201" spans="1:30" x14ac:dyDescent="0.3">
      <c r="A201" s="54">
        <v>200</v>
      </c>
      <c r="B201" s="55" t="s">
        <v>9702</v>
      </c>
      <c r="C201" s="55" t="s">
        <v>9703</v>
      </c>
      <c r="D201" s="55" t="s">
        <v>555</v>
      </c>
      <c r="E201" s="58" t="s">
        <v>11792</v>
      </c>
      <c r="F201" s="58">
        <v>0</v>
      </c>
      <c r="G201" s="58">
        <v>0</v>
      </c>
      <c r="H201" s="58">
        <v>0</v>
      </c>
      <c r="I201" s="58">
        <v>0</v>
      </c>
      <c r="J201" s="58">
        <v>0</v>
      </c>
      <c r="K201" s="58">
        <f t="shared" si="13"/>
        <v>0</v>
      </c>
      <c r="L201" s="58" t="s">
        <v>11732</v>
      </c>
      <c r="M201" s="58" t="s">
        <v>11793</v>
      </c>
      <c r="N201" s="58" t="s">
        <v>277</v>
      </c>
      <c r="O201" s="58">
        <v>0</v>
      </c>
      <c r="P201" s="58">
        <v>0</v>
      </c>
      <c r="Q201" s="58">
        <v>0</v>
      </c>
      <c r="R201" s="58">
        <v>0</v>
      </c>
      <c r="S201" s="58">
        <f t="shared" si="14"/>
        <v>0</v>
      </c>
      <c r="T201" s="58" t="s">
        <v>11732</v>
      </c>
      <c r="U201" s="58" t="s">
        <v>11794</v>
      </c>
      <c r="V201" s="58" t="s">
        <v>277</v>
      </c>
      <c r="W201" s="58">
        <v>0</v>
      </c>
      <c r="X201" s="58">
        <v>0</v>
      </c>
      <c r="Y201" s="58">
        <v>0</v>
      </c>
      <c r="Z201" s="58">
        <v>0</v>
      </c>
      <c r="AA201" s="58">
        <f t="shared" si="15"/>
        <v>0</v>
      </c>
      <c r="AB201" s="58" t="s">
        <v>11732</v>
      </c>
      <c r="AC201" s="59"/>
      <c r="AD201" s="62">
        <f t="shared" si="12"/>
        <v>0</v>
      </c>
    </row>
    <row r="202" spans="1:30" x14ac:dyDescent="0.3">
      <c r="A202" s="54">
        <v>201</v>
      </c>
      <c r="B202" s="54" t="s">
        <v>9798</v>
      </c>
      <c r="C202" s="54" t="s">
        <v>9799</v>
      </c>
      <c r="D202" s="54" t="s">
        <v>555</v>
      </c>
      <c r="E202" s="58" t="s">
        <v>11792</v>
      </c>
      <c r="F202" s="58" t="e">
        <f>VLOOKUP(B202,#REF!,50,0)</f>
        <v>#REF!</v>
      </c>
      <c r="G202" s="58">
        <v>12</v>
      </c>
      <c r="H202" s="58">
        <v>12</v>
      </c>
      <c r="I202" s="58">
        <v>12</v>
      </c>
      <c r="J202" s="58">
        <v>12</v>
      </c>
      <c r="K202" s="58">
        <f t="shared" si="13"/>
        <v>48</v>
      </c>
      <c r="L202" s="58" t="s">
        <v>11812</v>
      </c>
      <c r="M202" s="58" t="s">
        <v>11793</v>
      </c>
      <c r="N202" s="58">
        <v>18</v>
      </c>
      <c r="O202" s="58">
        <v>12</v>
      </c>
      <c r="P202" s="58">
        <v>12</v>
      </c>
      <c r="Q202" s="58">
        <v>12</v>
      </c>
      <c r="R202" s="58">
        <v>12</v>
      </c>
      <c r="S202" s="58">
        <f t="shared" si="14"/>
        <v>48</v>
      </c>
      <c r="T202" s="58" t="s">
        <v>11812</v>
      </c>
      <c r="U202" s="58" t="s">
        <v>11794</v>
      </c>
      <c r="V202" s="58">
        <v>18</v>
      </c>
      <c r="W202" s="58">
        <v>10</v>
      </c>
      <c r="X202" s="58">
        <v>12</v>
      </c>
      <c r="Y202" s="58">
        <v>10</v>
      </c>
      <c r="Z202" s="58">
        <v>10</v>
      </c>
      <c r="AA202" s="58">
        <f t="shared" si="15"/>
        <v>42</v>
      </c>
      <c r="AB202" s="58" t="s">
        <v>11812</v>
      </c>
      <c r="AC202" s="59"/>
      <c r="AD202" s="62">
        <f t="shared" si="12"/>
        <v>46</v>
      </c>
    </row>
    <row r="203" spans="1:30" x14ac:dyDescent="0.3">
      <c r="A203" s="54">
        <v>202</v>
      </c>
      <c r="B203" s="54" t="s">
        <v>9845</v>
      </c>
      <c r="C203" s="54" t="s">
        <v>9846</v>
      </c>
      <c r="D203" s="54" t="s">
        <v>555</v>
      </c>
      <c r="E203" s="58" t="s">
        <v>11792</v>
      </c>
      <c r="F203" s="58" t="e">
        <f>VLOOKUP(B203,#REF!,50,0)</f>
        <v>#REF!</v>
      </c>
      <c r="G203" s="58">
        <v>12</v>
      </c>
      <c r="H203" s="58">
        <v>9</v>
      </c>
      <c r="I203" s="58">
        <v>9</v>
      </c>
      <c r="J203" s="58">
        <v>9</v>
      </c>
      <c r="K203" s="58">
        <f t="shared" si="13"/>
        <v>39</v>
      </c>
      <c r="L203" s="58" t="s">
        <v>11812</v>
      </c>
      <c r="M203" s="58" t="s">
        <v>11793</v>
      </c>
      <c r="N203" s="58">
        <v>1</v>
      </c>
      <c r="O203" s="58">
        <v>12</v>
      </c>
      <c r="P203" s="58">
        <v>12</v>
      </c>
      <c r="Q203" s="58">
        <v>12</v>
      </c>
      <c r="R203" s="58">
        <v>12</v>
      </c>
      <c r="S203" s="58">
        <f t="shared" si="14"/>
        <v>48</v>
      </c>
      <c r="T203" s="58" t="s">
        <v>11812</v>
      </c>
      <c r="U203" s="58" t="s">
        <v>11794</v>
      </c>
      <c r="V203" s="58">
        <v>1</v>
      </c>
      <c r="W203" s="58">
        <v>5</v>
      </c>
      <c r="X203" s="58">
        <v>8</v>
      </c>
      <c r="Y203" s="58">
        <v>7</v>
      </c>
      <c r="Z203" s="58">
        <v>6</v>
      </c>
      <c r="AA203" s="58">
        <f t="shared" si="15"/>
        <v>26</v>
      </c>
      <c r="AB203" s="58" t="s">
        <v>11812</v>
      </c>
      <c r="AC203" s="59"/>
      <c r="AD203" s="62">
        <f t="shared" si="12"/>
        <v>37.666666666666664</v>
      </c>
    </row>
    <row r="204" spans="1:30" x14ac:dyDescent="0.3">
      <c r="A204" s="54">
        <v>203</v>
      </c>
      <c r="B204" s="54" t="s">
        <v>9877</v>
      </c>
      <c r="C204" s="54" t="s">
        <v>9878</v>
      </c>
      <c r="D204" s="54" t="s">
        <v>555</v>
      </c>
      <c r="E204" s="58" t="s">
        <v>11792</v>
      </c>
      <c r="F204" s="58" t="e">
        <f>VLOOKUP(B204,#REF!,50,0)</f>
        <v>#REF!</v>
      </c>
      <c r="G204" s="58">
        <v>9</v>
      </c>
      <c r="H204" s="58">
        <v>10</v>
      </c>
      <c r="I204" s="58">
        <v>10</v>
      </c>
      <c r="J204" s="58">
        <v>9</v>
      </c>
      <c r="K204" s="58">
        <f t="shared" si="13"/>
        <v>38</v>
      </c>
      <c r="L204" s="58" t="s">
        <v>11812</v>
      </c>
      <c r="M204" s="58" t="s">
        <v>11793</v>
      </c>
      <c r="N204" s="58">
        <v>12</v>
      </c>
      <c r="O204" s="58">
        <v>14</v>
      </c>
      <c r="P204" s="58">
        <v>13</v>
      </c>
      <c r="Q204" s="58">
        <v>12</v>
      </c>
      <c r="R204" s="58">
        <v>12</v>
      </c>
      <c r="S204" s="58">
        <f t="shared" si="14"/>
        <v>51</v>
      </c>
      <c r="T204" s="58" t="s">
        <v>11812</v>
      </c>
      <c r="U204" s="58" t="s">
        <v>11794</v>
      </c>
      <c r="V204" s="58">
        <v>12</v>
      </c>
      <c r="W204" s="58">
        <v>9</v>
      </c>
      <c r="X204" s="58">
        <v>8</v>
      </c>
      <c r="Y204" s="58">
        <v>8</v>
      </c>
      <c r="Z204" s="58">
        <v>9</v>
      </c>
      <c r="AA204" s="58">
        <f t="shared" si="15"/>
        <v>34</v>
      </c>
      <c r="AB204" s="58" t="s">
        <v>11812</v>
      </c>
      <c r="AC204" s="59"/>
      <c r="AD204" s="62">
        <f t="shared" si="12"/>
        <v>41</v>
      </c>
    </row>
    <row r="205" spans="1:30" x14ac:dyDescent="0.3">
      <c r="A205" s="54">
        <v>204</v>
      </c>
      <c r="B205" s="54" t="s">
        <v>9939</v>
      </c>
      <c r="C205" s="54" t="s">
        <v>9940</v>
      </c>
      <c r="D205" s="54" t="s">
        <v>555</v>
      </c>
      <c r="E205" s="58" t="s">
        <v>11792</v>
      </c>
      <c r="F205" s="58" t="e">
        <f>VLOOKUP(B205,#REF!,50,0)</f>
        <v>#REF!</v>
      </c>
      <c r="G205" s="58">
        <v>10</v>
      </c>
      <c r="H205" s="58">
        <v>9</v>
      </c>
      <c r="I205" s="58">
        <v>9</v>
      </c>
      <c r="J205" s="58">
        <v>9</v>
      </c>
      <c r="K205" s="58">
        <f t="shared" si="13"/>
        <v>37</v>
      </c>
      <c r="L205" s="58" t="s">
        <v>11812</v>
      </c>
      <c r="M205" s="58" t="s">
        <v>11793</v>
      </c>
      <c r="N205" s="58">
        <v>13</v>
      </c>
      <c r="O205" s="58">
        <v>15</v>
      </c>
      <c r="P205" s="58">
        <v>14</v>
      </c>
      <c r="Q205" s="58">
        <v>13</v>
      </c>
      <c r="R205" s="58">
        <v>14</v>
      </c>
      <c r="S205" s="58">
        <f t="shared" si="14"/>
        <v>56</v>
      </c>
      <c r="T205" s="58" t="s">
        <v>11812</v>
      </c>
      <c r="U205" s="58" t="s">
        <v>11794</v>
      </c>
      <c r="V205" s="58">
        <v>13</v>
      </c>
      <c r="W205" s="58">
        <v>12</v>
      </c>
      <c r="X205" s="58">
        <v>14</v>
      </c>
      <c r="Y205" s="58">
        <v>14</v>
      </c>
      <c r="Z205" s="58">
        <v>14</v>
      </c>
      <c r="AA205" s="58">
        <f t="shared" si="15"/>
        <v>54</v>
      </c>
      <c r="AB205" s="58" t="s">
        <v>11812</v>
      </c>
      <c r="AC205" s="59"/>
      <c r="AD205" s="62">
        <f t="shared" si="12"/>
        <v>49</v>
      </c>
    </row>
    <row r="206" spans="1:30" x14ac:dyDescent="0.3">
      <c r="A206" s="54">
        <v>205</v>
      </c>
      <c r="B206" s="54" t="s">
        <v>9950</v>
      </c>
      <c r="C206" s="54" t="s">
        <v>9951</v>
      </c>
      <c r="D206" s="54" t="s">
        <v>555</v>
      </c>
      <c r="E206" s="58" t="s">
        <v>11792</v>
      </c>
      <c r="F206" s="58" t="e">
        <f>VLOOKUP(B206,#REF!,50,0)</f>
        <v>#REF!</v>
      </c>
      <c r="G206" s="58">
        <v>9</v>
      </c>
      <c r="H206" s="58">
        <v>10</v>
      </c>
      <c r="I206" s="58">
        <v>12</v>
      </c>
      <c r="J206" s="58">
        <v>9</v>
      </c>
      <c r="K206" s="58">
        <f t="shared" si="13"/>
        <v>40</v>
      </c>
      <c r="L206" s="58" t="s">
        <v>11812</v>
      </c>
      <c r="M206" s="58" t="s">
        <v>11793</v>
      </c>
      <c r="N206" s="58">
        <v>0</v>
      </c>
      <c r="O206" s="58">
        <v>11</v>
      </c>
      <c r="P206" s="58">
        <v>12</v>
      </c>
      <c r="Q206" s="58">
        <v>12</v>
      </c>
      <c r="R206" s="58">
        <v>12</v>
      </c>
      <c r="S206" s="58">
        <f t="shared" si="14"/>
        <v>47</v>
      </c>
      <c r="T206" s="58" t="s">
        <v>11812</v>
      </c>
      <c r="U206" s="58" t="s">
        <v>11794</v>
      </c>
      <c r="V206" s="58">
        <v>0</v>
      </c>
      <c r="W206" s="58">
        <v>9</v>
      </c>
      <c r="X206" s="58">
        <v>9</v>
      </c>
      <c r="Y206" s="58">
        <v>8</v>
      </c>
      <c r="Z206" s="58">
        <v>8</v>
      </c>
      <c r="AA206" s="58">
        <f t="shared" si="15"/>
        <v>34</v>
      </c>
      <c r="AB206" s="58" t="s">
        <v>11812</v>
      </c>
      <c r="AC206" s="59"/>
      <c r="AD206" s="62">
        <f t="shared" si="12"/>
        <v>40.333333333333336</v>
      </c>
    </row>
    <row r="207" spans="1:30" x14ac:dyDescent="0.3">
      <c r="A207" s="54">
        <v>206</v>
      </c>
      <c r="B207" s="54" t="s">
        <v>10178</v>
      </c>
      <c r="C207" s="54" t="s">
        <v>10179</v>
      </c>
      <c r="D207" s="54" t="s">
        <v>555</v>
      </c>
      <c r="E207" s="58" t="s">
        <v>11792</v>
      </c>
      <c r="F207" s="58" t="e">
        <f>VLOOKUP(B207,#REF!,50,0)</f>
        <v>#REF!</v>
      </c>
      <c r="G207" s="58">
        <v>10</v>
      </c>
      <c r="H207" s="58">
        <v>9</v>
      </c>
      <c r="I207" s="58">
        <v>11</v>
      </c>
      <c r="J207" s="58">
        <v>9</v>
      </c>
      <c r="K207" s="58">
        <f t="shared" si="13"/>
        <v>39</v>
      </c>
      <c r="L207" s="58" t="s">
        <v>11812</v>
      </c>
      <c r="M207" s="58" t="s">
        <v>11793</v>
      </c>
      <c r="N207" s="58">
        <v>16</v>
      </c>
      <c r="O207" s="58">
        <v>14</v>
      </c>
      <c r="P207" s="58">
        <v>13</v>
      </c>
      <c r="Q207" s="58">
        <v>12</v>
      </c>
      <c r="R207" s="58">
        <v>12</v>
      </c>
      <c r="S207" s="58">
        <f t="shared" si="14"/>
        <v>51</v>
      </c>
      <c r="T207" s="58" t="s">
        <v>11812</v>
      </c>
      <c r="U207" s="58" t="s">
        <v>11794</v>
      </c>
      <c r="V207" s="58">
        <v>16</v>
      </c>
      <c r="W207" s="58">
        <v>10</v>
      </c>
      <c r="X207" s="58">
        <v>8</v>
      </c>
      <c r="Y207" s="58">
        <v>9</v>
      </c>
      <c r="Z207" s="58">
        <v>10</v>
      </c>
      <c r="AA207" s="58">
        <f t="shared" si="15"/>
        <v>37</v>
      </c>
      <c r="AB207" s="58" t="s">
        <v>11812</v>
      </c>
      <c r="AC207" s="59"/>
      <c r="AD207" s="62">
        <f t="shared" si="12"/>
        <v>42.333333333333336</v>
      </c>
    </row>
    <row r="208" spans="1:30" x14ac:dyDescent="0.3">
      <c r="A208" s="54">
        <v>207</v>
      </c>
      <c r="B208" s="54" t="s">
        <v>10187</v>
      </c>
      <c r="C208" s="54" t="s">
        <v>10188</v>
      </c>
      <c r="D208" s="54" t="s">
        <v>555</v>
      </c>
      <c r="E208" s="58" t="s">
        <v>11792</v>
      </c>
      <c r="F208" s="58" t="e">
        <f>VLOOKUP(B208,#REF!,50,0)</f>
        <v>#REF!</v>
      </c>
      <c r="G208" s="58">
        <v>14</v>
      </c>
      <c r="H208" s="58">
        <v>10</v>
      </c>
      <c r="I208" s="58">
        <v>14</v>
      </c>
      <c r="J208" s="58">
        <v>13</v>
      </c>
      <c r="K208" s="58">
        <f t="shared" si="13"/>
        <v>51</v>
      </c>
      <c r="L208" s="58" t="s">
        <v>11812</v>
      </c>
      <c r="M208" s="58" t="s">
        <v>11793</v>
      </c>
      <c r="N208" s="58">
        <v>5</v>
      </c>
      <c r="O208" s="58">
        <v>16</v>
      </c>
      <c r="P208" s="58">
        <v>16</v>
      </c>
      <c r="Q208" s="58">
        <v>15</v>
      </c>
      <c r="R208" s="58">
        <v>17</v>
      </c>
      <c r="S208" s="58">
        <f t="shared" si="14"/>
        <v>64</v>
      </c>
      <c r="T208" s="58" t="s">
        <v>11812</v>
      </c>
      <c r="U208" s="58" t="s">
        <v>11794</v>
      </c>
      <c r="V208" s="58">
        <v>5</v>
      </c>
      <c r="W208" s="58">
        <v>12</v>
      </c>
      <c r="X208" s="58">
        <v>10</v>
      </c>
      <c r="Y208" s="58">
        <v>10</v>
      </c>
      <c r="Z208" s="58">
        <v>12</v>
      </c>
      <c r="AA208" s="58">
        <f t="shared" si="15"/>
        <v>44</v>
      </c>
      <c r="AB208" s="58" t="s">
        <v>11812</v>
      </c>
      <c r="AC208" s="59"/>
      <c r="AD208" s="62">
        <f t="shared" si="12"/>
        <v>53</v>
      </c>
    </row>
    <row r="209" spans="1:30" x14ac:dyDescent="0.3">
      <c r="A209" s="54">
        <v>208</v>
      </c>
      <c r="B209" s="54" t="s">
        <v>10336</v>
      </c>
      <c r="C209" s="54" t="s">
        <v>10337</v>
      </c>
      <c r="D209" s="54" t="s">
        <v>555</v>
      </c>
      <c r="E209" s="58" t="s">
        <v>11792</v>
      </c>
      <c r="F209" s="58" t="e">
        <f>VLOOKUP(B209,#REF!,50,0)</f>
        <v>#REF!</v>
      </c>
      <c r="G209" s="58">
        <v>9</v>
      </c>
      <c r="H209" s="58">
        <v>8</v>
      </c>
      <c r="I209" s="58">
        <v>9</v>
      </c>
      <c r="J209" s="58">
        <v>9</v>
      </c>
      <c r="K209" s="58">
        <f t="shared" si="13"/>
        <v>35</v>
      </c>
      <c r="L209" s="58" t="s">
        <v>11812</v>
      </c>
      <c r="M209" s="58" t="s">
        <v>11793</v>
      </c>
      <c r="N209" s="58">
        <v>0</v>
      </c>
      <c r="O209" s="58">
        <v>11</v>
      </c>
      <c r="P209" s="58">
        <v>11</v>
      </c>
      <c r="Q209" s="58">
        <v>12</v>
      </c>
      <c r="R209" s="58">
        <v>12</v>
      </c>
      <c r="S209" s="58">
        <f t="shared" si="14"/>
        <v>46</v>
      </c>
      <c r="T209" s="58" t="s">
        <v>11812</v>
      </c>
      <c r="U209" s="58" t="s">
        <v>11794</v>
      </c>
      <c r="V209" s="58">
        <v>0</v>
      </c>
      <c r="W209" s="58">
        <v>8</v>
      </c>
      <c r="X209" s="58">
        <v>8</v>
      </c>
      <c r="Y209" s="58">
        <v>7</v>
      </c>
      <c r="Z209" s="58">
        <v>7</v>
      </c>
      <c r="AA209" s="58">
        <f t="shared" si="15"/>
        <v>30</v>
      </c>
      <c r="AB209" s="58" t="s">
        <v>11812</v>
      </c>
      <c r="AC209" s="59"/>
      <c r="AD209" s="62">
        <f t="shared" si="12"/>
        <v>37</v>
      </c>
    </row>
    <row r="210" spans="1:30" x14ac:dyDescent="0.3">
      <c r="A210" s="54">
        <v>209</v>
      </c>
      <c r="B210" s="54" t="s">
        <v>10386</v>
      </c>
      <c r="C210" s="54" t="s">
        <v>10387</v>
      </c>
      <c r="D210" s="54" t="s">
        <v>555</v>
      </c>
      <c r="E210" s="58" t="s">
        <v>11792</v>
      </c>
      <c r="F210" s="58" t="e">
        <f>VLOOKUP(B210,#REF!,50,0)</f>
        <v>#REF!</v>
      </c>
      <c r="G210" s="58">
        <v>9</v>
      </c>
      <c r="H210" s="58">
        <v>9</v>
      </c>
      <c r="I210" s="58">
        <v>11</v>
      </c>
      <c r="J210" s="58">
        <v>9</v>
      </c>
      <c r="K210" s="58">
        <f t="shared" si="13"/>
        <v>38</v>
      </c>
      <c r="L210" s="58" t="s">
        <v>11812</v>
      </c>
      <c r="M210" s="58" t="s">
        <v>11793</v>
      </c>
      <c r="N210" s="58">
        <v>8</v>
      </c>
      <c r="O210" s="58">
        <v>16</v>
      </c>
      <c r="P210" s="58">
        <v>14</v>
      </c>
      <c r="Q210" s="58">
        <v>15</v>
      </c>
      <c r="R210" s="58">
        <v>17</v>
      </c>
      <c r="S210" s="58">
        <f t="shared" si="14"/>
        <v>62</v>
      </c>
      <c r="T210" s="58" t="s">
        <v>11812</v>
      </c>
      <c r="U210" s="58" t="s">
        <v>11794</v>
      </c>
      <c r="V210" s="58">
        <v>8</v>
      </c>
      <c r="W210" s="58">
        <v>9</v>
      </c>
      <c r="X210" s="58">
        <v>8</v>
      </c>
      <c r="Y210" s="58">
        <v>11</v>
      </c>
      <c r="Z210" s="58">
        <v>11</v>
      </c>
      <c r="AA210" s="58">
        <f t="shared" si="15"/>
        <v>39</v>
      </c>
      <c r="AB210" s="58" t="s">
        <v>11812</v>
      </c>
      <c r="AC210" s="59"/>
      <c r="AD210" s="62">
        <f t="shared" si="12"/>
        <v>46.333333333333336</v>
      </c>
    </row>
    <row r="211" spans="1:30" x14ac:dyDescent="0.3">
      <c r="A211" s="54">
        <v>210</v>
      </c>
      <c r="B211" s="54" t="s">
        <v>10472</v>
      </c>
      <c r="C211" s="54" t="s">
        <v>10473</v>
      </c>
      <c r="D211" s="54" t="s">
        <v>555</v>
      </c>
      <c r="E211" s="58" t="s">
        <v>11792</v>
      </c>
      <c r="F211" s="58" t="e">
        <f>VLOOKUP(B211,#REF!,50,0)</f>
        <v>#REF!</v>
      </c>
      <c r="G211" s="58">
        <v>10</v>
      </c>
      <c r="H211" s="58">
        <v>9</v>
      </c>
      <c r="I211" s="58">
        <v>11</v>
      </c>
      <c r="J211" s="58">
        <v>9</v>
      </c>
      <c r="K211" s="58">
        <f t="shared" si="13"/>
        <v>39</v>
      </c>
      <c r="L211" s="58" t="s">
        <v>11812</v>
      </c>
      <c r="M211" s="58" t="s">
        <v>11793</v>
      </c>
      <c r="N211" s="58">
        <v>16</v>
      </c>
      <c r="O211" s="58">
        <v>12</v>
      </c>
      <c r="P211" s="58">
        <v>12</v>
      </c>
      <c r="Q211" s="58">
        <v>12</v>
      </c>
      <c r="R211" s="58">
        <v>12</v>
      </c>
      <c r="S211" s="58">
        <f t="shared" si="14"/>
        <v>48</v>
      </c>
      <c r="T211" s="58" t="s">
        <v>11812</v>
      </c>
      <c r="U211" s="58" t="s">
        <v>11794</v>
      </c>
      <c r="V211" s="58">
        <v>16</v>
      </c>
      <c r="W211" s="58">
        <v>17</v>
      </c>
      <c r="X211" s="58">
        <v>15</v>
      </c>
      <c r="Y211" s="58">
        <v>14</v>
      </c>
      <c r="Z211" s="58">
        <v>14</v>
      </c>
      <c r="AA211" s="58">
        <f t="shared" si="15"/>
        <v>60</v>
      </c>
      <c r="AB211" s="58" t="s">
        <v>11812</v>
      </c>
      <c r="AC211" s="59"/>
      <c r="AD211" s="62">
        <f t="shared" si="12"/>
        <v>49</v>
      </c>
    </row>
    <row r="212" spans="1:30" x14ac:dyDescent="0.3">
      <c r="A212" s="54">
        <v>211</v>
      </c>
      <c r="B212" s="54" t="s">
        <v>10507</v>
      </c>
      <c r="C212" s="54" t="s">
        <v>7648</v>
      </c>
      <c r="D212" s="54" t="s">
        <v>555</v>
      </c>
      <c r="E212" s="58" t="s">
        <v>11792</v>
      </c>
      <c r="F212" s="58" t="e">
        <f>VLOOKUP(B212,#REF!,50,0)</f>
        <v>#REF!</v>
      </c>
      <c r="G212" s="58">
        <v>10</v>
      </c>
      <c r="H212" s="58">
        <v>10</v>
      </c>
      <c r="I212" s="58">
        <v>12</v>
      </c>
      <c r="J212" s="58">
        <v>9</v>
      </c>
      <c r="K212" s="58">
        <f t="shared" si="13"/>
        <v>41</v>
      </c>
      <c r="L212" s="58" t="s">
        <v>11812</v>
      </c>
      <c r="M212" s="58" t="s">
        <v>11793</v>
      </c>
      <c r="N212" s="58">
        <v>14</v>
      </c>
      <c r="O212" s="58">
        <v>14</v>
      </c>
      <c r="P212" s="58">
        <v>15</v>
      </c>
      <c r="Q212" s="58">
        <v>16</v>
      </c>
      <c r="R212" s="58">
        <v>17</v>
      </c>
      <c r="S212" s="58">
        <f t="shared" si="14"/>
        <v>62</v>
      </c>
      <c r="T212" s="58" t="s">
        <v>11812</v>
      </c>
      <c r="U212" s="58" t="s">
        <v>11794</v>
      </c>
      <c r="V212" s="58">
        <v>14</v>
      </c>
      <c r="W212" s="58">
        <v>10</v>
      </c>
      <c r="X212" s="58">
        <v>10</v>
      </c>
      <c r="Y212" s="58">
        <v>10</v>
      </c>
      <c r="Z212" s="58">
        <v>10</v>
      </c>
      <c r="AA212" s="58">
        <f t="shared" si="15"/>
        <v>40</v>
      </c>
      <c r="AB212" s="58" t="s">
        <v>11812</v>
      </c>
      <c r="AC212" s="59"/>
      <c r="AD212" s="62">
        <f t="shared" si="12"/>
        <v>47.666666666666664</v>
      </c>
    </row>
    <row r="213" spans="1:30" x14ac:dyDescent="0.3">
      <c r="A213" s="54">
        <v>212</v>
      </c>
      <c r="B213" s="54" t="s">
        <v>10514</v>
      </c>
      <c r="C213" s="54" t="s">
        <v>10515</v>
      </c>
      <c r="D213" s="54" t="s">
        <v>555</v>
      </c>
      <c r="E213" s="58" t="s">
        <v>11792</v>
      </c>
      <c r="F213" s="58" t="e">
        <f>VLOOKUP(B213,#REF!,50,0)</f>
        <v>#REF!</v>
      </c>
      <c r="G213" s="58">
        <v>17</v>
      </c>
      <c r="H213" s="58">
        <v>15</v>
      </c>
      <c r="I213" s="58">
        <v>12</v>
      </c>
      <c r="J213" s="58">
        <v>14</v>
      </c>
      <c r="K213" s="58">
        <f t="shared" si="13"/>
        <v>58</v>
      </c>
      <c r="L213" s="58" t="s">
        <v>11812</v>
      </c>
      <c r="M213" s="58" t="s">
        <v>11793</v>
      </c>
      <c r="N213" s="58">
        <v>10</v>
      </c>
      <c r="O213" s="58">
        <v>18</v>
      </c>
      <c r="P213" s="58">
        <v>17</v>
      </c>
      <c r="Q213" s="58">
        <v>18</v>
      </c>
      <c r="R213" s="58">
        <v>19</v>
      </c>
      <c r="S213" s="58">
        <f t="shared" si="14"/>
        <v>72</v>
      </c>
      <c r="T213" s="58" t="s">
        <v>11812</v>
      </c>
      <c r="U213" s="58" t="s">
        <v>11794</v>
      </c>
      <c r="V213" s="58">
        <v>10</v>
      </c>
      <c r="W213" s="58">
        <v>18</v>
      </c>
      <c r="X213" s="58">
        <v>18</v>
      </c>
      <c r="Y213" s="58">
        <v>19</v>
      </c>
      <c r="Z213" s="58">
        <v>18</v>
      </c>
      <c r="AA213" s="58">
        <f t="shared" si="15"/>
        <v>73</v>
      </c>
      <c r="AB213" s="58" t="s">
        <v>11812</v>
      </c>
      <c r="AC213" s="59"/>
      <c r="AD213" s="62">
        <f t="shared" si="12"/>
        <v>67.666666666666671</v>
      </c>
    </row>
    <row r="214" spans="1:30" x14ac:dyDescent="0.3">
      <c r="A214" s="54">
        <v>213</v>
      </c>
      <c r="B214" s="54" t="s">
        <v>10525</v>
      </c>
      <c r="C214" s="54" t="s">
        <v>10526</v>
      </c>
      <c r="D214" s="54" t="s">
        <v>555</v>
      </c>
      <c r="E214" s="58" t="s">
        <v>11792</v>
      </c>
      <c r="F214" s="58" t="e">
        <f>VLOOKUP(B214,#REF!,50,0)</f>
        <v>#REF!</v>
      </c>
      <c r="G214" s="58">
        <v>14</v>
      </c>
      <c r="H214" s="58">
        <v>13</v>
      </c>
      <c r="I214" s="58">
        <v>13</v>
      </c>
      <c r="J214" s="58">
        <v>13</v>
      </c>
      <c r="K214" s="58">
        <f t="shared" si="13"/>
        <v>53</v>
      </c>
      <c r="L214" s="58" t="s">
        <v>11812</v>
      </c>
      <c r="M214" s="58" t="s">
        <v>11793</v>
      </c>
      <c r="N214" s="58">
        <v>10</v>
      </c>
      <c r="O214" s="58">
        <v>16</v>
      </c>
      <c r="P214" s="58">
        <v>16</v>
      </c>
      <c r="Q214" s="58">
        <v>16</v>
      </c>
      <c r="R214" s="58">
        <v>17</v>
      </c>
      <c r="S214" s="58">
        <f t="shared" si="14"/>
        <v>65</v>
      </c>
      <c r="T214" s="58" t="s">
        <v>11812</v>
      </c>
      <c r="U214" s="58" t="s">
        <v>11794</v>
      </c>
      <c r="V214" s="58">
        <v>10</v>
      </c>
      <c r="W214" s="58">
        <v>10</v>
      </c>
      <c r="X214" s="58">
        <v>10</v>
      </c>
      <c r="Y214" s="58">
        <v>13</v>
      </c>
      <c r="Z214" s="58">
        <v>10</v>
      </c>
      <c r="AA214" s="58">
        <f t="shared" si="15"/>
        <v>43</v>
      </c>
      <c r="AB214" s="58" t="s">
        <v>11812</v>
      </c>
      <c r="AC214" s="59"/>
      <c r="AD214" s="62">
        <f t="shared" si="12"/>
        <v>53.666666666666664</v>
      </c>
    </row>
    <row r="215" spans="1:30" x14ac:dyDescent="0.3">
      <c r="A215" s="54">
        <v>214</v>
      </c>
      <c r="B215" s="54" t="s">
        <v>10559</v>
      </c>
      <c r="C215" s="54" t="s">
        <v>7547</v>
      </c>
      <c r="D215" s="54" t="s">
        <v>555</v>
      </c>
      <c r="E215" s="58" t="s">
        <v>11792</v>
      </c>
      <c r="F215" s="58" t="e">
        <f>VLOOKUP(B215,#REF!,50,0)</f>
        <v>#REF!</v>
      </c>
      <c r="G215" s="58">
        <v>11</v>
      </c>
      <c r="H215" s="58">
        <v>10</v>
      </c>
      <c r="I215" s="58">
        <v>13</v>
      </c>
      <c r="J215" s="58">
        <v>11</v>
      </c>
      <c r="K215" s="58">
        <f t="shared" si="13"/>
        <v>45</v>
      </c>
      <c r="L215" s="58" t="s">
        <v>11812</v>
      </c>
      <c r="M215" s="58" t="s">
        <v>11793</v>
      </c>
      <c r="N215" s="58">
        <v>5</v>
      </c>
      <c r="O215" s="58">
        <v>16</v>
      </c>
      <c r="P215" s="58">
        <v>17</v>
      </c>
      <c r="Q215" s="58">
        <v>17</v>
      </c>
      <c r="R215" s="58">
        <v>18</v>
      </c>
      <c r="S215" s="58">
        <f t="shared" si="14"/>
        <v>68</v>
      </c>
      <c r="T215" s="58" t="s">
        <v>11812</v>
      </c>
      <c r="U215" s="58" t="s">
        <v>11794</v>
      </c>
      <c r="V215" s="58">
        <v>5</v>
      </c>
      <c r="W215" s="58">
        <v>10</v>
      </c>
      <c r="X215" s="58">
        <v>10</v>
      </c>
      <c r="Y215" s="58">
        <v>10</v>
      </c>
      <c r="Z215" s="58">
        <v>10</v>
      </c>
      <c r="AA215" s="58">
        <f t="shared" si="15"/>
        <v>40</v>
      </c>
      <c r="AB215" s="58" t="s">
        <v>11812</v>
      </c>
      <c r="AC215" s="59"/>
      <c r="AD215" s="62">
        <f t="shared" si="12"/>
        <v>51</v>
      </c>
    </row>
    <row r="216" spans="1:30" x14ac:dyDescent="0.3">
      <c r="A216" s="54">
        <v>215</v>
      </c>
      <c r="B216" s="54" t="s">
        <v>10579</v>
      </c>
      <c r="C216" s="54" t="s">
        <v>4572</v>
      </c>
      <c r="D216" s="54" t="s">
        <v>555</v>
      </c>
      <c r="E216" s="58" t="s">
        <v>11792</v>
      </c>
      <c r="F216" s="58" t="e">
        <f>VLOOKUP(B216,#REF!,50,0)</f>
        <v>#REF!</v>
      </c>
      <c r="G216" s="58">
        <v>8</v>
      </c>
      <c r="H216" s="58">
        <v>8</v>
      </c>
      <c r="I216" s="58">
        <v>9</v>
      </c>
      <c r="J216" s="58">
        <v>9</v>
      </c>
      <c r="K216" s="58">
        <f t="shared" si="13"/>
        <v>34</v>
      </c>
      <c r="L216" s="58" t="s">
        <v>11812</v>
      </c>
      <c r="M216" s="58" t="s">
        <v>11793</v>
      </c>
      <c r="N216" s="58">
        <v>20</v>
      </c>
      <c r="O216" s="58">
        <v>16</v>
      </c>
      <c r="P216" s="58">
        <v>14</v>
      </c>
      <c r="Q216" s="58">
        <v>15</v>
      </c>
      <c r="R216" s="58">
        <v>16</v>
      </c>
      <c r="S216" s="58">
        <f t="shared" si="14"/>
        <v>61</v>
      </c>
      <c r="T216" s="58" t="s">
        <v>11812</v>
      </c>
      <c r="U216" s="58" t="s">
        <v>11794</v>
      </c>
      <c r="V216" s="58">
        <v>20</v>
      </c>
      <c r="W216" s="58">
        <v>8</v>
      </c>
      <c r="X216" s="58">
        <v>9</v>
      </c>
      <c r="Y216" s="58">
        <v>10</v>
      </c>
      <c r="Z216" s="58">
        <v>10</v>
      </c>
      <c r="AA216" s="58">
        <f t="shared" si="15"/>
        <v>37</v>
      </c>
      <c r="AB216" s="58" t="s">
        <v>11812</v>
      </c>
      <c r="AC216" s="59"/>
      <c r="AD216" s="62">
        <f t="shared" si="12"/>
        <v>44</v>
      </c>
    </row>
    <row r="217" spans="1:30" x14ac:dyDescent="0.3">
      <c r="A217" s="54">
        <v>216</v>
      </c>
      <c r="B217" s="54" t="s">
        <v>10642</v>
      </c>
      <c r="C217" s="54" t="s">
        <v>10643</v>
      </c>
      <c r="D217" s="54" t="s">
        <v>555</v>
      </c>
      <c r="E217" s="58" t="s">
        <v>11792</v>
      </c>
      <c r="F217" s="58" t="e">
        <f>VLOOKUP(B217,#REF!,50,0)</f>
        <v>#REF!</v>
      </c>
      <c r="G217" s="58">
        <v>17</v>
      </c>
      <c r="H217" s="58">
        <v>16</v>
      </c>
      <c r="I217" s="58">
        <v>14</v>
      </c>
      <c r="J217" s="58">
        <v>12</v>
      </c>
      <c r="K217" s="58">
        <f t="shared" si="13"/>
        <v>59</v>
      </c>
      <c r="L217" s="58" t="s">
        <v>11812</v>
      </c>
      <c r="M217" s="58" t="s">
        <v>11793</v>
      </c>
      <c r="N217" s="58">
        <v>16</v>
      </c>
      <c r="O217" s="58">
        <v>18</v>
      </c>
      <c r="P217" s="58">
        <v>17</v>
      </c>
      <c r="Q217" s="58">
        <v>16</v>
      </c>
      <c r="R217" s="58">
        <v>19</v>
      </c>
      <c r="S217" s="58">
        <f t="shared" si="14"/>
        <v>70</v>
      </c>
      <c r="T217" s="58" t="s">
        <v>11812</v>
      </c>
      <c r="U217" s="58" t="s">
        <v>11794</v>
      </c>
      <c r="V217" s="58">
        <v>16</v>
      </c>
      <c r="W217" s="58">
        <v>17</v>
      </c>
      <c r="X217" s="58">
        <v>13</v>
      </c>
      <c r="Y217" s="58">
        <v>13</v>
      </c>
      <c r="Z217" s="58">
        <v>13</v>
      </c>
      <c r="AA217" s="58">
        <f t="shared" si="15"/>
        <v>56</v>
      </c>
      <c r="AB217" s="58" t="s">
        <v>11812</v>
      </c>
      <c r="AC217" s="59"/>
      <c r="AD217" s="62">
        <f t="shared" si="12"/>
        <v>61.666666666666664</v>
      </c>
    </row>
    <row r="218" spans="1:30" x14ac:dyDescent="0.3">
      <c r="A218" s="54">
        <v>217</v>
      </c>
      <c r="B218" s="54" t="s">
        <v>10680</v>
      </c>
      <c r="C218" s="54" t="s">
        <v>10681</v>
      </c>
      <c r="D218" s="54" t="s">
        <v>555</v>
      </c>
      <c r="E218" s="58" t="s">
        <v>11792</v>
      </c>
      <c r="F218" s="58" t="e">
        <f>VLOOKUP(B218,#REF!,50,0)</f>
        <v>#REF!</v>
      </c>
      <c r="G218" s="58">
        <v>12</v>
      </c>
      <c r="H218" s="58">
        <v>9</v>
      </c>
      <c r="I218" s="58">
        <v>13</v>
      </c>
      <c r="J218" s="58">
        <v>13</v>
      </c>
      <c r="K218" s="58">
        <f t="shared" si="13"/>
        <v>47</v>
      </c>
      <c r="L218" s="58" t="s">
        <v>11812</v>
      </c>
      <c r="M218" s="58" t="s">
        <v>11793</v>
      </c>
      <c r="N218" s="58">
        <v>15</v>
      </c>
      <c r="O218" s="58">
        <v>16</v>
      </c>
      <c r="P218" s="58">
        <v>16</v>
      </c>
      <c r="Q218" s="58">
        <v>14</v>
      </c>
      <c r="R218" s="58">
        <v>17</v>
      </c>
      <c r="S218" s="58">
        <f t="shared" si="14"/>
        <v>63</v>
      </c>
      <c r="T218" s="58" t="s">
        <v>11812</v>
      </c>
      <c r="U218" s="58" t="s">
        <v>11794</v>
      </c>
      <c r="V218" s="58">
        <v>15</v>
      </c>
      <c r="W218" s="58">
        <v>8</v>
      </c>
      <c r="X218" s="58">
        <v>8</v>
      </c>
      <c r="Y218" s="58">
        <v>8</v>
      </c>
      <c r="Z218" s="58">
        <v>10</v>
      </c>
      <c r="AA218" s="58">
        <f t="shared" si="15"/>
        <v>34</v>
      </c>
      <c r="AB218" s="58" t="s">
        <v>11812</v>
      </c>
      <c r="AC218" s="59"/>
      <c r="AD218" s="62">
        <f t="shared" si="12"/>
        <v>48</v>
      </c>
    </row>
    <row r="219" spans="1:30" x14ac:dyDescent="0.3">
      <c r="A219" s="54">
        <v>218</v>
      </c>
      <c r="B219" s="54" t="s">
        <v>10728</v>
      </c>
      <c r="C219" s="54" t="s">
        <v>10729</v>
      </c>
      <c r="D219" s="54" t="s">
        <v>555</v>
      </c>
      <c r="E219" s="58" t="s">
        <v>11792</v>
      </c>
      <c r="F219" s="58" t="e">
        <f>VLOOKUP(B219,#REF!,50,0)</f>
        <v>#REF!</v>
      </c>
      <c r="G219" s="58">
        <v>12</v>
      </c>
      <c r="H219" s="58">
        <v>10</v>
      </c>
      <c r="I219" s="58">
        <v>10</v>
      </c>
      <c r="J219" s="58">
        <v>14</v>
      </c>
      <c r="K219" s="58">
        <f t="shared" si="13"/>
        <v>46</v>
      </c>
      <c r="L219" s="58" t="s">
        <v>11812</v>
      </c>
      <c r="M219" s="58" t="s">
        <v>11793</v>
      </c>
      <c r="N219" s="58">
        <v>7</v>
      </c>
      <c r="O219" s="58">
        <v>18</v>
      </c>
      <c r="P219" s="58">
        <v>16</v>
      </c>
      <c r="Q219" s="58">
        <v>17</v>
      </c>
      <c r="R219" s="58">
        <v>18</v>
      </c>
      <c r="S219" s="58">
        <f t="shared" si="14"/>
        <v>69</v>
      </c>
      <c r="T219" s="58" t="s">
        <v>11812</v>
      </c>
      <c r="U219" s="58" t="s">
        <v>11794</v>
      </c>
      <c r="V219" s="58">
        <v>7</v>
      </c>
      <c r="W219" s="58">
        <v>9</v>
      </c>
      <c r="X219" s="58">
        <v>9</v>
      </c>
      <c r="Y219" s="58">
        <v>8</v>
      </c>
      <c r="Z219" s="58">
        <v>8</v>
      </c>
      <c r="AA219" s="58">
        <f t="shared" si="15"/>
        <v>34</v>
      </c>
      <c r="AB219" s="58" t="s">
        <v>11812</v>
      </c>
      <c r="AC219" s="59"/>
      <c r="AD219" s="62">
        <f t="shared" si="12"/>
        <v>49.666666666666664</v>
      </c>
    </row>
    <row r="220" spans="1:30" x14ac:dyDescent="0.3">
      <c r="A220" s="54">
        <v>219</v>
      </c>
      <c r="B220" s="55" t="s">
        <v>10739</v>
      </c>
      <c r="C220" s="55" t="s">
        <v>7744</v>
      </c>
      <c r="D220" s="55" t="s">
        <v>555</v>
      </c>
      <c r="E220" s="58" t="s">
        <v>11792</v>
      </c>
      <c r="F220" s="58">
        <v>0</v>
      </c>
      <c r="G220" s="58">
        <v>0</v>
      </c>
      <c r="H220" s="58">
        <v>0</v>
      </c>
      <c r="I220" s="58">
        <v>0</v>
      </c>
      <c r="J220" s="58">
        <v>0</v>
      </c>
      <c r="K220" s="58">
        <f t="shared" si="13"/>
        <v>0</v>
      </c>
      <c r="L220" s="58" t="s">
        <v>11732</v>
      </c>
      <c r="M220" s="58" t="s">
        <v>11793</v>
      </c>
      <c r="N220" s="58" t="s">
        <v>277</v>
      </c>
      <c r="O220" s="58">
        <v>0</v>
      </c>
      <c r="P220" s="58">
        <v>0</v>
      </c>
      <c r="Q220" s="58">
        <v>0</v>
      </c>
      <c r="R220" s="58">
        <v>0</v>
      </c>
      <c r="S220" s="58">
        <f t="shared" si="14"/>
        <v>0</v>
      </c>
      <c r="T220" s="58" t="s">
        <v>11732</v>
      </c>
      <c r="U220" s="58" t="s">
        <v>11794</v>
      </c>
      <c r="V220" s="58" t="s">
        <v>277</v>
      </c>
      <c r="W220" s="58">
        <v>0</v>
      </c>
      <c r="X220" s="58">
        <v>0</v>
      </c>
      <c r="Y220" s="58">
        <v>0</v>
      </c>
      <c r="Z220" s="58">
        <v>0</v>
      </c>
      <c r="AA220" s="58">
        <f t="shared" si="15"/>
        <v>0</v>
      </c>
      <c r="AB220" s="58" t="s">
        <v>11732</v>
      </c>
      <c r="AC220" s="59"/>
      <c r="AD220" s="62">
        <f t="shared" si="12"/>
        <v>0</v>
      </c>
    </row>
    <row r="221" spans="1:30" x14ac:dyDescent="0.3">
      <c r="A221" s="54">
        <v>220</v>
      </c>
      <c r="B221" s="54" t="s">
        <v>10745</v>
      </c>
      <c r="C221" s="54" t="s">
        <v>10746</v>
      </c>
      <c r="D221" s="54" t="s">
        <v>555</v>
      </c>
      <c r="E221" s="58" t="s">
        <v>11792</v>
      </c>
      <c r="F221" s="58" t="e">
        <f>VLOOKUP(B221,#REF!,50,0)</f>
        <v>#REF!</v>
      </c>
      <c r="G221" s="58">
        <v>12</v>
      </c>
      <c r="H221" s="58">
        <v>10</v>
      </c>
      <c r="I221" s="58">
        <v>11</v>
      </c>
      <c r="J221" s="58">
        <v>9</v>
      </c>
      <c r="K221" s="58">
        <f t="shared" si="13"/>
        <v>42</v>
      </c>
      <c r="L221" s="58" t="s">
        <v>11812</v>
      </c>
      <c r="M221" s="58" t="s">
        <v>11793</v>
      </c>
      <c r="N221" s="58">
        <v>18</v>
      </c>
      <c r="O221" s="58">
        <v>15</v>
      </c>
      <c r="P221" s="58">
        <v>12</v>
      </c>
      <c r="Q221" s="58">
        <v>12</v>
      </c>
      <c r="R221" s="58">
        <v>12</v>
      </c>
      <c r="S221" s="58">
        <f t="shared" si="14"/>
        <v>51</v>
      </c>
      <c r="T221" s="58" t="s">
        <v>11812</v>
      </c>
      <c r="U221" s="58" t="s">
        <v>11794</v>
      </c>
      <c r="V221" s="58">
        <v>18</v>
      </c>
      <c r="W221" s="58">
        <v>8</v>
      </c>
      <c r="X221" s="58">
        <v>7</v>
      </c>
      <c r="Y221" s="58">
        <v>8</v>
      </c>
      <c r="Z221" s="58">
        <v>9</v>
      </c>
      <c r="AA221" s="58">
        <f t="shared" si="15"/>
        <v>32</v>
      </c>
      <c r="AB221" s="58" t="s">
        <v>11812</v>
      </c>
      <c r="AC221" s="59"/>
      <c r="AD221" s="62">
        <f t="shared" si="12"/>
        <v>41.666666666666664</v>
      </c>
    </row>
    <row r="222" spans="1:30" x14ac:dyDescent="0.3">
      <c r="A222" s="54">
        <v>221</v>
      </c>
      <c r="B222" s="55" t="s">
        <v>10803</v>
      </c>
      <c r="C222" s="55" t="s">
        <v>10804</v>
      </c>
      <c r="D222" s="55" t="s">
        <v>555</v>
      </c>
      <c r="E222" s="58" t="s">
        <v>11792</v>
      </c>
      <c r="F222" s="58">
        <v>0</v>
      </c>
      <c r="G222" s="58">
        <v>0</v>
      </c>
      <c r="H222" s="58">
        <v>0</v>
      </c>
      <c r="I222" s="58">
        <v>0</v>
      </c>
      <c r="J222" s="58">
        <v>0</v>
      </c>
      <c r="K222" s="58">
        <f t="shared" si="13"/>
        <v>0</v>
      </c>
      <c r="L222" s="58" t="s">
        <v>11732</v>
      </c>
      <c r="M222" s="58" t="s">
        <v>11793</v>
      </c>
      <c r="N222" s="58" t="s">
        <v>277</v>
      </c>
      <c r="O222" s="58">
        <v>0</v>
      </c>
      <c r="P222" s="58">
        <v>0</v>
      </c>
      <c r="Q222" s="58">
        <v>0</v>
      </c>
      <c r="R222" s="58">
        <v>0</v>
      </c>
      <c r="S222" s="58">
        <f t="shared" si="14"/>
        <v>0</v>
      </c>
      <c r="T222" s="58" t="s">
        <v>11732</v>
      </c>
      <c r="U222" s="58" t="s">
        <v>11794</v>
      </c>
      <c r="V222" s="58" t="s">
        <v>277</v>
      </c>
      <c r="W222" s="58">
        <v>0</v>
      </c>
      <c r="X222" s="58">
        <v>0</v>
      </c>
      <c r="Y222" s="58">
        <v>0</v>
      </c>
      <c r="Z222" s="58">
        <v>0</v>
      </c>
      <c r="AA222" s="58">
        <f t="shared" si="15"/>
        <v>0</v>
      </c>
      <c r="AB222" s="58" t="s">
        <v>11732</v>
      </c>
      <c r="AC222" s="59"/>
      <c r="AD222" s="62">
        <f t="shared" si="12"/>
        <v>0</v>
      </c>
    </row>
    <row r="223" spans="1:30" x14ac:dyDescent="0.3">
      <c r="A223" s="54">
        <v>222</v>
      </c>
      <c r="B223" s="54" t="s">
        <v>10896</v>
      </c>
      <c r="C223" s="54" t="s">
        <v>10897</v>
      </c>
      <c r="D223" s="54" t="s">
        <v>555</v>
      </c>
      <c r="E223" s="58" t="s">
        <v>11792</v>
      </c>
      <c r="F223" s="58" t="e">
        <f>VLOOKUP(B223,#REF!,50,0)</f>
        <v>#REF!</v>
      </c>
      <c r="G223" s="58">
        <v>11</v>
      </c>
      <c r="H223" s="58">
        <v>10</v>
      </c>
      <c r="I223" s="58">
        <v>13</v>
      </c>
      <c r="J223" s="58">
        <v>9</v>
      </c>
      <c r="K223" s="58">
        <f t="shared" si="13"/>
        <v>43</v>
      </c>
      <c r="L223" s="58" t="s">
        <v>11812</v>
      </c>
      <c r="M223" s="58" t="s">
        <v>11793</v>
      </c>
      <c r="N223" s="58">
        <v>13</v>
      </c>
      <c r="O223" s="58">
        <v>16</v>
      </c>
      <c r="P223" s="58">
        <v>13</v>
      </c>
      <c r="Q223" s="58">
        <v>14</v>
      </c>
      <c r="R223" s="58">
        <v>12</v>
      </c>
      <c r="S223" s="58">
        <f t="shared" si="14"/>
        <v>55</v>
      </c>
      <c r="T223" s="58" t="s">
        <v>11812</v>
      </c>
      <c r="U223" s="58" t="s">
        <v>11794</v>
      </c>
      <c r="V223" s="58">
        <v>13</v>
      </c>
      <c r="W223" s="58">
        <v>12</v>
      </c>
      <c r="X223" s="58">
        <v>12</v>
      </c>
      <c r="Y223" s="58">
        <v>12</v>
      </c>
      <c r="Z223" s="58">
        <v>12</v>
      </c>
      <c r="AA223" s="58">
        <f t="shared" si="15"/>
        <v>48</v>
      </c>
      <c r="AB223" s="58" t="s">
        <v>11812</v>
      </c>
      <c r="AC223" s="59"/>
      <c r="AD223" s="62">
        <f t="shared" si="12"/>
        <v>48.666666666666664</v>
      </c>
    </row>
    <row r="224" spans="1:30" x14ac:dyDescent="0.3">
      <c r="A224" s="54">
        <v>223</v>
      </c>
      <c r="B224" s="54" t="s">
        <v>10905</v>
      </c>
      <c r="C224" s="54" t="s">
        <v>10906</v>
      </c>
      <c r="D224" s="54" t="s">
        <v>555</v>
      </c>
      <c r="E224" s="58" t="s">
        <v>11792</v>
      </c>
      <c r="F224" s="58" t="e">
        <f>VLOOKUP(B224,#REF!,50,0)</f>
        <v>#REF!</v>
      </c>
      <c r="G224" s="58">
        <v>9</v>
      </c>
      <c r="H224" s="58">
        <v>9</v>
      </c>
      <c r="I224" s="58">
        <v>11</v>
      </c>
      <c r="J224" s="58">
        <v>10</v>
      </c>
      <c r="K224" s="58">
        <f t="shared" si="13"/>
        <v>39</v>
      </c>
      <c r="L224" s="58" t="s">
        <v>11812</v>
      </c>
      <c r="M224" s="58" t="s">
        <v>11793</v>
      </c>
      <c r="N224" s="58">
        <v>9</v>
      </c>
      <c r="O224" s="58">
        <v>12</v>
      </c>
      <c r="P224" s="58">
        <v>12</v>
      </c>
      <c r="Q224" s="58">
        <v>14</v>
      </c>
      <c r="R224" s="58">
        <v>12</v>
      </c>
      <c r="S224" s="58">
        <f t="shared" si="14"/>
        <v>50</v>
      </c>
      <c r="T224" s="58" t="s">
        <v>11812</v>
      </c>
      <c r="U224" s="58" t="s">
        <v>11794</v>
      </c>
      <c r="V224" s="58">
        <v>9</v>
      </c>
      <c r="W224" s="58">
        <v>16</v>
      </c>
      <c r="X224" s="58">
        <v>16</v>
      </c>
      <c r="Y224" s="58">
        <v>15</v>
      </c>
      <c r="Z224" s="58">
        <v>12</v>
      </c>
      <c r="AA224" s="58">
        <f t="shared" si="15"/>
        <v>59</v>
      </c>
      <c r="AB224" s="58" t="s">
        <v>11812</v>
      </c>
      <c r="AC224" s="59"/>
      <c r="AD224" s="62">
        <f t="shared" si="12"/>
        <v>49.333333333333336</v>
      </c>
    </row>
    <row r="225" spans="1:30" x14ac:dyDescent="0.3">
      <c r="A225" s="54">
        <v>224</v>
      </c>
      <c r="B225" s="54" t="s">
        <v>11144</v>
      </c>
      <c r="C225" s="54" t="s">
        <v>11145</v>
      </c>
      <c r="D225" s="54" t="s">
        <v>555</v>
      </c>
      <c r="E225" s="58" t="s">
        <v>11792</v>
      </c>
      <c r="F225" s="58" t="e">
        <f>VLOOKUP(B225,#REF!,50,0)</f>
        <v>#REF!</v>
      </c>
      <c r="G225" s="58">
        <v>10</v>
      </c>
      <c r="H225" s="58">
        <v>9</v>
      </c>
      <c r="I225" s="58">
        <v>11</v>
      </c>
      <c r="J225" s="58">
        <v>10</v>
      </c>
      <c r="K225" s="58">
        <f t="shared" si="13"/>
        <v>40</v>
      </c>
      <c r="L225" s="58" t="s">
        <v>11812</v>
      </c>
      <c r="M225" s="58" t="s">
        <v>11793</v>
      </c>
      <c r="N225" s="58">
        <v>16</v>
      </c>
      <c r="O225" s="58">
        <v>12</v>
      </c>
      <c r="P225" s="58">
        <v>12</v>
      </c>
      <c r="Q225" s="58">
        <v>12</v>
      </c>
      <c r="R225" s="58">
        <v>12</v>
      </c>
      <c r="S225" s="58">
        <f t="shared" si="14"/>
        <v>48</v>
      </c>
      <c r="T225" s="58" t="s">
        <v>11812</v>
      </c>
      <c r="U225" s="58" t="s">
        <v>11794</v>
      </c>
      <c r="V225" s="58">
        <v>16</v>
      </c>
      <c r="W225" s="58">
        <v>17</v>
      </c>
      <c r="X225" s="58">
        <v>16</v>
      </c>
      <c r="Y225" s="58">
        <v>16</v>
      </c>
      <c r="Z225" s="58">
        <v>16</v>
      </c>
      <c r="AA225" s="58">
        <f t="shared" si="15"/>
        <v>65</v>
      </c>
      <c r="AB225" s="58" t="s">
        <v>11812</v>
      </c>
      <c r="AC225" s="59"/>
      <c r="AD225" s="62">
        <f t="shared" si="12"/>
        <v>51</v>
      </c>
    </row>
    <row r="226" spans="1:30" x14ac:dyDescent="0.3">
      <c r="A226" s="54">
        <v>225</v>
      </c>
      <c r="B226" s="54" t="s">
        <v>11294</v>
      </c>
      <c r="C226" s="54" t="s">
        <v>11295</v>
      </c>
      <c r="D226" s="54" t="s">
        <v>555</v>
      </c>
      <c r="E226" s="58" t="s">
        <v>11792</v>
      </c>
      <c r="F226" s="58" t="e">
        <f>VLOOKUP(B226,#REF!,50,0)</f>
        <v>#REF!</v>
      </c>
      <c r="G226" s="58">
        <v>8</v>
      </c>
      <c r="H226" s="58">
        <v>8</v>
      </c>
      <c r="I226" s="58">
        <v>10</v>
      </c>
      <c r="J226" s="58">
        <v>9</v>
      </c>
      <c r="K226" s="58">
        <f t="shared" si="13"/>
        <v>35</v>
      </c>
      <c r="L226" s="58" t="s">
        <v>11812</v>
      </c>
      <c r="M226" s="58" t="s">
        <v>11793</v>
      </c>
      <c r="N226" s="58">
        <v>0</v>
      </c>
      <c r="O226" s="58">
        <v>10</v>
      </c>
      <c r="P226" s="58">
        <v>9</v>
      </c>
      <c r="Q226" s="58">
        <v>12</v>
      </c>
      <c r="R226" s="58">
        <v>12</v>
      </c>
      <c r="S226" s="58">
        <f t="shared" si="14"/>
        <v>43</v>
      </c>
      <c r="T226" s="58" t="s">
        <v>11812</v>
      </c>
      <c r="U226" s="58" t="s">
        <v>11794</v>
      </c>
      <c r="V226" s="58">
        <v>0</v>
      </c>
      <c r="W226" s="58">
        <v>10</v>
      </c>
      <c r="X226" s="58">
        <v>10</v>
      </c>
      <c r="Y226" s="58">
        <v>10</v>
      </c>
      <c r="Z226" s="58">
        <v>10</v>
      </c>
      <c r="AA226" s="58">
        <f t="shared" si="15"/>
        <v>40</v>
      </c>
      <c r="AB226" s="58" t="s">
        <v>11812</v>
      </c>
      <c r="AC226" s="59"/>
      <c r="AD226" s="62">
        <f t="shared" si="12"/>
        <v>39.333333333333336</v>
      </c>
    </row>
    <row r="227" spans="1:30" x14ac:dyDescent="0.3">
      <c r="A227" s="54">
        <v>226</v>
      </c>
      <c r="B227" s="54" t="s">
        <v>11302</v>
      </c>
      <c r="C227" s="54" t="s">
        <v>11303</v>
      </c>
      <c r="D227" s="54" t="s">
        <v>555</v>
      </c>
      <c r="E227" s="58" t="s">
        <v>11792</v>
      </c>
      <c r="F227" s="58" t="e">
        <f>VLOOKUP(B227,#REF!,50,0)</f>
        <v>#REF!</v>
      </c>
      <c r="G227" s="58">
        <v>8</v>
      </c>
      <c r="H227" s="58">
        <v>8</v>
      </c>
      <c r="I227" s="58">
        <v>10</v>
      </c>
      <c r="J227" s="58">
        <v>10</v>
      </c>
      <c r="K227" s="58">
        <f t="shared" si="13"/>
        <v>36</v>
      </c>
      <c r="L227" s="58" t="s">
        <v>11812</v>
      </c>
      <c r="M227" s="58" t="s">
        <v>11793</v>
      </c>
      <c r="N227" s="58">
        <v>20</v>
      </c>
      <c r="O227" s="58">
        <v>14</v>
      </c>
      <c r="P227" s="58">
        <v>16</v>
      </c>
      <c r="Q227" s="58">
        <v>16</v>
      </c>
      <c r="R227" s="58">
        <v>17</v>
      </c>
      <c r="S227" s="58">
        <f t="shared" si="14"/>
        <v>63</v>
      </c>
      <c r="T227" s="58" t="s">
        <v>11812</v>
      </c>
      <c r="U227" s="58" t="s">
        <v>11794</v>
      </c>
      <c r="V227" s="58">
        <v>20</v>
      </c>
      <c r="W227" s="58">
        <v>8</v>
      </c>
      <c r="X227" s="58">
        <v>8</v>
      </c>
      <c r="Y227" s="58">
        <v>10</v>
      </c>
      <c r="Z227" s="58">
        <v>12</v>
      </c>
      <c r="AA227" s="58">
        <f t="shared" si="15"/>
        <v>38</v>
      </c>
      <c r="AB227" s="58" t="s">
        <v>11812</v>
      </c>
      <c r="AC227" s="59"/>
      <c r="AD227" s="62">
        <f t="shared" si="12"/>
        <v>45.666666666666664</v>
      </c>
    </row>
    <row r="228" spans="1:30" x14ac:dyDescent="0.3">
      <c r="A228" s="54">
        <v>227</v>
      </c>
      <c r="B228" s="54" t="s">
        <v>11375</v>
      </c>
      <c r="C228" s="54" t="s">
        <v>11376</v>
      </c>
      <c r="D228" s="54" t="s">
        <v>555</v>
      </c>
      <c r="E228" s="58" t="s">
        <v>11792</v>
      </c>
      <c r="F228" s="58" t="e">
        <f>VLOOKUP(B228,#REF!,50,0)</f>
        <v>#REF!</v>
      </c>
      <c r="G228" s="58">
        <v>15</v>
      </c>
      <c r="H228" s="58">
        <v>14</v>
      </c>
      <c r="I228" s="58">
        <v>13</v>
      </c>
      <c r="J228" s="58">
        <v>14</v>
      </c>
      <c r="K228" s="58">
        <f t="shared" si="13"/>
        <v>56</v>
      </c>
      <c r="L228" s="58" t="s">
        <v>11812</v>
      </c>
      <c r="M228" s="58" t="s">
        <v>11793</v>
      </c>
      <c r="N228" s="58">
        <v>10</v>
      </c>
      <c r="O228" s="58">
        <v>17</v>
      </c>
      <c r="P228" s="58">
        <v>16</v>
      </c>
      <c r="Q228" s="58">
        <v>16</v>
      </c>
      <c r="R228" s="58">
        <v>17</v>
      </c>
      <c r="S228" s="58">
        <f t="shared" si="14"/>
        <v>66</v>
      </c>
      <c r="T228" s="58" t="s">
        <v>11812</v>
      </c>
      <c r="U228" s="58" t="s">
        <v>11794</v>
      </c>
      <c r="V228" s="58">
        <v>10</v>
      </c>
      <c r="W228" s="58">
        <v>17</v>
      </c>
      <c r="X228" s="58">
        <v>17</v>
      </c>
      <c r="Y228" s="58">
        <v>16</v>
      </c>
      <c r="Z228" s="58">
        <v>15</v>
      </c>
      <c r="AA228" s="58">
        <f t="shared" si="15"/>
        <v>65</v>
      </c>
      <c r="AB228" s="58" t="s">
        <v>11812</v>
      </c>
      <c r="AC228" s="59"/>
      <c r="AD228" s="62">
        <f t="shared" si="12"/>
        <v>62.333333333333336</v>
      </c>
    </row>
    <row r="229" spans="1:30" x14ac:dyDescent="0.3">
      <c r="A229" s="54">
        <v>228</v>
      </c>
      <c r="B229" s="54" t="s">
        <v>11470</v>
      </c>
      <c r="C229" s="54" t="s">
        <v>11471</v>
      </c>
      <c r="D229" s="54" t="s">
        <v>555</v>
      </c>
      <c r="E229" s="58" t="s">
        <v>11792</v>
      </c>
      <c r="F229" s="58" t="e">
        <f>VLOOKUP(B229,#REF!,50,0)</f>
        <v>#REF!</v>
      </c>
      <c r="G229" s="58">
        <v>11</v>
      </c>
      <c r="H229" s="58">
        <v>11</v>
      </c>
      <c r="I229" s="58">
        <v>12</v>
      </c>
      <c r="J229" s="58">
        <v>12</v>
      </c>
      <c r="K229" s="58">
        <f t="shared" si="13"/>
        <v>46</v>
      </c>
      <c r="L229" s="58" t="s">
        <v>11812</v>
      </c>
      <c r="M229" s="58" t="s">
        <v>11793</v>
      </c>
      <c r="N229" s="58">
        <v>13</v>
      </c>
      <c r="O229" s="58">
        <v>17</v>
      </c>
      <c r="P229" s="58">
        <v>16</v>
      </c>
      <c r="Q229" s="58">
        <v>17</v>
      </c>
      <c r="R229" s="58">
        <v>17</v>
      </c>
      <c r="S229" s="58">
        <f t="shared" si="14"/>
        <v>67</v>
      </c>
      <c r="T229" s="58" t="s">
        <v>11812</v>
      </c>
      <c r="U229" s="58" t="s">
        <v>11794</v>
      </c>
      <c r="V229" s="58">
        <v>13</v>
      </c>
      <c r="W229" s="58">
        <v>13</v>
      </c>
      <c r="X229" s="58">
        <v>13</v>
      </c>
      <c r="Y229" s="58">
        <v>16</v>
      </c>
      <c r="Z229" s="58">
        <v>15</v>
      </c>
      <c r="AA229" s="58">
        <f t="shared" si="15"/>
        <v>57</v>
      </c>
      <c r="AB229" s="58" t="s">
        <v>11812</v>
      </c>
      <c r="AC229" s="59"/>
      <c r="AD229" s="62">
        <f t="shared" si="12"/>
        <v>56.666666666666664</v>
      </c>
    </row>
    <row r="230" spans="1:30" x14ac:dyDescent="0.3">
      <c r="A230" s="54">
        <v>229</v>
      </c>
      <c r="B230" s="54" t="s">
        <v>11499</v>
      </c>
      <c r="C230" s="54" t="s">
        <v>11500</v>
      </c>
      <c r="D230" s="54" t="s">
        <v>555</v>
      </c>
      <c r="E230" s="58" t="s">
        <v>11792</v>
      </c>
      <c r="F230" s="58" t="e">
        <f>VLOOKUP(B230,#REF!,50,0)</f>
        <v>#REF!</v>
      </c>
      <c r="G230" s="58">
        <v>12</v>
      </c>
      <c r="H230" s="58">
        <v>10</v>
      </c>
      <c r="I230" s="58">
        <v>11</v>
      </c>
      <c r="J230" s="58">
        <v>10</v>
      </c>
      <c r="K230" s="58">
        <f t="shared" si="13"/>
        <v>43</v>
      </c>
      <c r="L230" s="58" t="s">
        <v>11812</v>
      </c>
      <c r="M230" s="58" t="s">
        <v>11793</v>
      </c>
      <c r="N230" s="58">
        <v>20</v>
      </c>
      <c r="O230" s="58">
        <v>13</v>
      </c>
      <c r="P230" s="58">
        <v>13</v>
      </c>
      <c r="Q230" s="58">
        <v>13</v>
      </c>
      <c r="R230" s="58">
        <v>13</v>
      </c>
      <c r="S230" s="58">
        <f t="shared" si="14"/>
        <v>52</v>
      </c>
      <c r="T230" s="58" t="s">
        <v>11812</v>
      </c>
      <c r="U230" s="58" t="s">
        <v>11794</v>
      </c>
      <c r="V230" s="58">
        <v>20</v>
      </c>
      <c r="W230" s="58">
        <v>8</v>
      </c>
      <c r="X230" s="58">
        <v>8</v>
      </c>
      <c r="Y230" s="58">
        <v>9</v>
      </c>
      <c r="Z230" s="58">
        <v>9</v>
      </c>
      <c r="AA230" s="58">
        <f t="shared" si="15"/>
        <v>34</v>
      </c>
      <c r="AB230" s="58" t="s">
        <v>11812</v>
      </c>
      <c r="AC230" s="59"/>
      <c r="AD230" s="62">
        <f t="shared" si="12"/>
        <v>43</v>
      </c>
    </row>
    <row r="231" spans="1:30" x14ac:dyDescent="0.3">
      <c r="A231" s="54">
        <v>230</v>
      </c>
      <c r="B231" s="54" t="s">
        <v>11522</v>
      </c>
      <c r="C231" s="54" t="s">
        <v>11523</v>
      </c>
      <c r="D231" s="54" t="s">
        <v>555</v>
      </c>
      <c r="E231" s="58" t="s">
        <v>11792</v>
      </c>
      <c r="F231" s="58" t="e">
        <f>VLOOKUP(B231,#REF!,50,0)</f>
        <v>#REF!</v>
      </c>
      <c r="G231" s="58">
        <v>12</v>
      </c>
      <c r="H231" s="58">
        <v>12</v>
      </c>
      <c r="I231" s="58">
        <v>11</v>
      </c>
      <c r="J231" s="58">
        <v>10</v>
      </c>
      <c r="K231" s="58">
        <f t="shared" si="13"/>
        <v>45</v>
      </c>
      <c r="L231" s="58" t="s">
        <v>11812</v>
      </c>
      <c r="M231" s="58" t="s">
        <v>11793</v>
      </c>
      <c r="N231" s="58">
        <v>16</v>
      </c>
      <c r="O231" s="58">
        <v>13</v>
      </c>
      <c r="P231" s="58">
        <v>13</v>
      </c>
      <c r="Q231" s="58">
        <v>13</v>
      </c>
      <c r="R231" s="58">
        <v>12</v>
      </c>
      <c r="S231" s="58">
        <f t="shared" si="14"/>
        <v>51</v>
      </c>
      <c r="T231" s="58" t="s">
        <v>11812</v>
      </c>
      <c r="U231" s="58" t="s">
        <v>11794</v>
      </c>
      <c r="V231" s="58">
        <v>16</v>
      </c>
      <c r="W231" s="58">
        <v>8</v>
      </c>
      <c r="X231" s="58">
        <v>8</v>
      </c>
      <c r="Y231" s="58">
        <v>8</v>
      </c>
      <c r="Z231" s="58">
        <v>12</v>
      </c>
      <c r="AA231" s="58">
        <f t="shared" si="15"/>
        <v>36</v>
      </c>
      <c r="AB231" s="58" t="s">
        <v>11812</v>
      </c>
      <c r="AC231" s="59"/>
      <c r="AD231" s="62">
        <f t="shared" si="12"/>
        <v>44</v>
      </c>
    </row>
    <row r="232" spans="1:30" x14ac:dyDescent="0.3">
      <c r="A232" s="54">
        <v>231</v>
      </c>
      <c r="B232" s="54" t="s">
        <v>315</v>
      </c>
      <c r="C232" s="54" t="s">
        <v>316</v>
      </c>
      <c r="D232" s="54" t="s">
        <v>318</v>
      </c>
      <c r="E232" s="58" t="s">
        <v>11795</v>
      </c>
      <c r="F232" s="58" t="e">
        <f>VLOOKUP(B232,#REF!,50,0)</f>
        <v>#REF!</v>
      </c>
      <c r="G232" s="58">
        <v>18</v>
      </c>
      <c r="H232" s="58">
        <v>16</v>
      </c>
      <c r="I232" s="58">
        <v>16</v>
      </c>
      <c r="J232" s="58">
        <v>16</v>
      </c>
      <c r="K232" s="58">
        <f t="shared" si="13"/>
        <v>66</v>
      </c>
      <c r="L232" s="58" t="s">
        <v>11812</v>
      </c>
      <c r="M232" s="58" t="s">
        <v>11796</v>
      </c>
      <c r="N232" s="58">
        <v>15</v>
      </c>
      <c r="O232" s="58">
        <v>17</v>
      </c>
      <c r="P232" s="58">
        <v>18</v>
      </c>
      <c r="Q232" s="58">
        <v>17</v>
      </c>
      <c r="R232" s="58">
        <v>17</v>
      </c>
      <c r="S232" s="58">
        <f t="shared" si="14"/>
        <v>69</v>
      </c>
      <c r="T232" s="58" t="s">
        <v>11812</v>
      </c>
      <c r="U232" s="58" t="s">
        <v>11797</v>
      </c>
      <c r="V232" s="58">
        <v>15</v>
      </c>
      <c r="W232" s="58">
        <v>16</v>
      </c>
      <c r="X232" s="58">
        <v>16</v>
      </c>
      <c r="Y232" s="58">
        <v>16</v>
      </c>
      <c r="Z232" s="58">
        <v>17</v>
      </c>
      <c r="AA232" s="58">
        <f t="shared" si="15"/>
        <v>65</v>
      </c>
      <c r="AB232" s="58" t="s">
        <v>11812</v>
      </c>
      <c r="AC232" s="59"/>
      <c r="AD232" s="62">
        <f t="shared" si="12"/>
        <v>66.666666666666671</v>
      </c>
    </row>
    <row r="233" spans="1:30" x14ac:dyDescent="0.3">
      <c r="A233" s="54">
        <v>232</v>
      </c>
      <c r="B233" s="54" t="s">
        <v>344</v>
      </c>
      <c r="C233" s="54" t="s">
        <v>345</v>
      </c>
      <c r="D233" s="54" t="s">
        <v>318</v>
      </c>
      <c r="E233" s="58" t="s">
        <v>11795</v>
      </c>
      <c r="F233" s="58" t="e">
        <f>VLOOKUP(B233,#REF!,50,0)</f>
        <v>#REF!</v>
      </c>
      <c r="G233" s="58">
        <v>15</v>
      </c>
      <c r="H233" s="58">
        <v>13</v>
      </c>
      <c r="I233" s="58">
        <v>15</v>
      </c>
      <c r="J233" s="58">
        <v>14</v>
      </c>
      <c r="K233" s="58">
        <f t="shared" si="13"/>
        <v>57</v>
      </c>
      <c r="L233" s="58" t="s">
        <v>11812</v>
      </c>
      <c r="M233" s="58" t="s">
        <v>11796</v>
      </c>
      <c r="N233" s="58">
        <v>14</v>
      </c>
      <c r="O233" s="58">
        <v>17</v>
      </c>
      <c r="P233" s="58">
        <v>17</v>
      </c>
      <c r="Q233" s="58">
        <v>17</v>
      </c>
      <c r="R233" s="58">
        <v>17</v>
      </c>
      <c r="S233" s="58">
        <f t="shared" si="14"/>
        <v>68</v>
      </c>
      <c r="T233" s="58" t="s">
        <v>11812</v>
      </c>
      <c r="U233" s="58" t="s">
        <v>11797</v>
      </c>
      <c r="V233" s="58">
        <v>14</v>
      </c>
      <c r="W233" s="58">
        <v>18</v>
      </c>
      <c r="X233" s="58">
        <v>18</v>
      </c>
      <c r="Y233" s="58">
        <v>18</v>
      </c>
      <c r="Z233" s="58">
        <v>18</v>
      </c>
      <c r="AA233" s="58">
        <f t="shared" si="15"/>
        <v>72</v>
      </c>
      <c r="AB233" s="58" t="s">
        <v>11812</v>
      </c>
      <c r="AC233" s="59"/>
      <c r="AD233" s="62">
        <f t="shared" si="12"/>
        <v>65.666666666666671</v>
      </c>
    </row>
    <row r="234" spans="1:30" x14ac:dyDescent="0.3">
      <c r="A234" s="54">
        <v>233</v>
      </c>
      <c r="B234" s="54" t="s">
        <v>427</v>
      </c>
      <c r="C234" s="54" t="s">
        <v>428</v>
      </c>
      <c r="D234" s="54" t="s">
        <v>318</v>
      </c>
      <c r="E234" s="58" t="s">
        <v>11795</v>
      </c>
      <c r="F234" s="58" t="e">
        <f>VLOOKUP(B234,#REF!,50,0)</f>
        <v>#REF!</v>
      </c>
      <c r="G234" s="58">
        <v>18</v>
      </c>
      <c r="H234" s="58">
        <v>18</v>
      </c>
      <c r="I234" s="58">
        <v>19</v>
      </c>
      <c r="J234" s="58">
        <v>17</v>
      </c>
      <c r="K234" s="58">
        <f t="shared" si="13"/>
        <v>72</v>
      </c>
      <c r="L234" s="58" t="s">
        <v>11812</v>
      </c>
      <c r="M234" s="58" t="s">
        <v>11796</v>
      </c>
      <c r="N234" s="58">
        <v>10</v>
      </c>
      <c r="O234" s="58">
        <v>17</v>
      </c>
      <c r="P234" s="58">
        <v>17</v>
      </c>
      <c r="Q234" s="58">
        <v>17</v>
      </c>
      <c r="R234" s="58">
        <v>17</v>
      </c>
      <c r="S234" s="58">
        <f t="shared" si="14"/>
        <v>68</v>
      </c>
      <c r="T234" s="58" t="s">
        <v>11812</v>
      </c>
      <c r="U234" s="58" t="s">
        <v>11797</v>
      </c>
      <c r="V234" s="58">
        <v>10</v>
      </c>
      <c r="W234" s="58">
        <v>18</v>
      </c>
      <c r="X234" s="58">
        <v>18</v>
      </c>
      <c r="Y234" s="58">
        <v>17</v>
      </c>
      <c r="Z234" s="58">
        <v>18</v>
      </c>
      <c r="AA234" s="58">
        <f t="shared" si="15"/>
        <v>71</v>
      </c>
      <c r="AB234" s="58" t="s">
        <v>11812</v>
      </c>
      <c r="AC234" s="59"/>
      <c r="AD234" s="62">
        <f t="shared" si="12"/>
        <v>70.333333333333329</v>
      </c>
    </row>
    <row r="235" spans="1:30" x14ac:dyDescent="0.3">
      <c r="A235" s="54">
        <v>234</v>
      </c>
      <c r="B235" s="55" t="s">
        <v>579</v>
      </c>
      <c r="C235" s="55" t="s">
        <v>580</v>
      </c>
      <c r="D235" s="55" t="s">
        <v>318</v>
      </c>
      <c r="E235" s="58" t="s">
        <v>11795</v>
      </c>
      <c r="F235" s="58">
        <v>0</v>
      </c>
      <c r="G235" s="58">
        <v>0</v>
      </c>
      <c r="H235" s="58">
        <v>0</v>
      </c>
      <c r="I235" s="58">
        <v>0</v>
      </c>
      <c r="J235" s="58">
        <v>0</v>
      </c>
      <c r="K235" s="58">
        <f t="shared" si="13"/>
        <v>0</v>
      </c>
      <c r="L235" s="58" t="s">
        <v>11732</v>
      </c>
      <c r="M235" s="58" t="s">
        <v>11796</v>
      </c>
      <c r="N235" s="58" t="s">
        <v>277</v>
      </c>
      <c r="O235" s="58">
        <v>0</v>
      </c>
      <c r="P235" s="58">
        <v>0</v>
      </c>
      <c r="Q235" s="58">
        <v>0</v>
      </c>
      <c r="R235" s="58">
        <v>0</v>
      </c>
      <c r="S235" s="58">
        <f t="shared" si="14"/>
        <v>0</v>
      </c>
      <c r="T235" s="58" t="s">
        <v>11732</v>
      </c>
      <c r="U235" s="58" t="s">
        <v>11797</v>
      </c>
      <c r="V235" s="58" t="s">
        <v>277</v>
      </c>
      <c r="W235" s="58">
        <v>0</v>
      </c>
      <c r="X235" s="58">
        <v>0</v>
      </c>
      <c r="Y235" s="58">
        <v>0</v>
      </c>
      <c r="Z235" s="58">
        <v>0</v>
      </c>
      <c r="AA235" s="58">
        <f t="shared" si="15"/>
        <v>0</v>
      </c>
      <c r="AB235" s="58" t="s">
        <v>11732</v>
      </c>
      <c r="AC235" s="59"/>
      <c r="AD235" s="62">
        <f t="shared" si="12"/>
        <v>0</v>
      </c>
    </row>
    <row r="236" spans="1:30" x14ac:dyDescent="0.3">
      <c r="A236" s="54">
        <v>235</v>
      </c>
      <c r="B236" s="54" t="s">
        <v>682</v>
      </c>
      <c r="C236" s="54" t="s">
        <v>683</v>
      </c>
      <c r="D236" s="54" t="s">
        <v>318</v>
      </c>
      <c r="E236" s="58" t="s">
        <v>11795</v>
      </c>
      <c r="F236" s="58" t="e">
        <f>VLOOKUP(B236,#REF!,50,0)</f>
        <v>#REF!</v>
      </c>
      <c r="G236" s="58">
        <v>18</v>
      </c>
      <c r="H236" s="58">
        <v>15</v>
      </c>
      <c r="I236" s="58">
        <v>16</v>
      </c>
      <c r="J236" s="58">
        <v>16</v>
      </c>
      <c r="K236" s="58">
        <f t="shared" si="13"/>
        <v>65</v>
      </c>
      <c r="L236" s="58" t="s">
        <v>11812</v>
      </c>
      <c r="M236" s="58" t="s">
        <v>11796</v>
      </c>
      <c r="N236" s="58">
        <v>13</v>
      </c>
      <c r="O236" s="58">
        <v>17</v>
      </c>
      <c r="P236" s="58">
        <v>17</v>
      </c>
      <c r="Q236" s="58">
        <v>16</v>
      </c>
      <c r="R236" s="58">
        <v>17</v>
      </c>
      <c r="S236" s="58">
        <f t="shared" si="14"/>
        <v>67</v>
      </c>
      <c r="T236" s="58" t="s">
        <v>11812</v>
      </c>
      <c r="U236" s="58" t="s">
        <v>11797</v>
      </c>
      <c r="V236" s="58">
        <v>13</v>
      </c>
      <c r="W236" s="58">
        <v>18</v>
      </c>
      <c r="X236" s="58">
        <v>17</v>
      </c>
      <c r="Y236" s="58">
        <v>18</v>
      </c>
      <c r="Z236" s="58">
        <v>18</v>
      </c>
      <c r="AA236" s="58">
        <f t="shared" si="15"/>
        <v>71</v>
      </c>
      <c r="AB236" s="58" t="s">
        <v>11812</v>
      </c>
      <c r="AC236" s="59"/>
      <c r="AD236" s="62">
        <f t="shared" si="12"/>
        <v>67.666666666666671</v>
      </c>
    </row>
    <row r="237" spans="1:30" x14ac:dyDescent="0.3">
      <c r="A237" s="54">
        <v>236</v>
      </c>
      <c r="B237" s="54" t="s">
        <v>1036</v>
      </c>
      <c r="C237" s="54" t="s">
        <v>1037</v>
      </c>
      <c r="D237" s="54" t="s">
        <v>318</v>
      </c>
      <c r="E237" s="58" t="s">
        <v>11795</v>
      </c>
      <c r="F237" s="58" t="e">
        <f>VLOOKUP(B237,#REF!,50,0)</f>
        <v>#REF!</v>
      </c>
      <c r="G237" s="58">
        <v>12</v>
      </c>
      <c r="H237" s="58">
        <v>12</v>
      </c>
      <c r="I237" s="58">
        <v>13</v>
      </c>
      <c r="J237" s="58">
        <v>12</v>
      </c>
      <c r="K237" s="58">
        <f t="shared" si="13"/>
        <v>49</v>
      </c>
      <c r="L237" s="58" t="s">
        <v>11812</v>
      </c>
      <c r="M237" s="58" t="s">
        <v>11796</v>
      </c>
      <c r="N237" s="58">
        <v>12</v>
      </c>
      <c r="O237" s="58">
        <v>16</v>
      </c>
      <c r="P237" s="58">
        <v>16</v>
      </c>
      <c r="Q237" s="58">
        <v>16</v>
      </c>
      <c r="R237" s="58">
        <v>16</v>
      </c>
      <c r="S237" s="58">
        <f t="shared" si="14"/>
        <v>64</v>
      </c>
      <c r="T237" s="58" t="s">
        <v>11812</v>
      </c>
      <c r="U237" s="58" t="s">
        <v>11797</v>
      </c>
      <c r="V237" s="58">
        <v>12</v>
      </c>
      <c r="W237" s="58">
        <v>16</v>
      </c>
      <c r="X237" s="58">
        <v>16</v>
      </c>
      <c r="Y237" s="58">
        <v>16</v>
      </c>
      <c r="Z237" s="58">
        <v>16</v>
      </c>
      <c r="AA237" s="58">
        <f t="shared" si="15"/>
        <v>64</v>
      </c>
      <c r="AB237" s="58" t="s">
        <v>11812</v>
      </c>
      <c r="AC237" s="59"/>
      <c r="AD237" s="62">
        <f t="shared" si="12"/>
        <v>59</v>
      </c>
    </row>
    <row r="238" spans="1:30" x14ac:dyDescent="0.3">
      <c r="A238" s="54">
        <v>237</v>
      </c>
      <c r="B238" s="54" t="s">
        <v>1052</v>
      </c>
      <c r="C238" s="54" t="s">
        <v>1053</v>
      </c>
      <c r="D238" s="54" t="s">
        <v>318</v>
      </c>
      <c r="E238" s="58" t="s">
        <v>11795</v>
      </c>
      <c r="F238" s="58" t="e">
        <f>VLOOKUP(B238,#REF!,50,0)</f>
        <v>#REF!</v>
      </c>
      <c r="G238" s="58">
        <v>17</v>
      </c>
      <c r="H238" s="58">
        <v>15</v>
      </c>
      <c r="I238" s="58">
        <v>16</v>
      </c>
      <c r="J238" s="58">
        <v>14</v>
      </c>
      <c r="K238" s="58">
        <f t="shared" si="13"/>
        <v>62</v>
      </c>
      <c r="L238" s="58" t="s">
        <v>11812</v>
      </c>
      <c r="M238" s="58" t="s">
        <v>11796</v>
      </c>
      <c r="N238" s="58">
        <v>1</v>
      </c>
      <c r="O238" s="58">
        <v>18</v>
      </c>
      <c r="P238" s="58">
        <v>18</v>
      </c>
      <c r="Q238" s="58">
        <v>18</v>
      </c>
      <c r="R238" s="58">
        <v>18</v>
      </c>
      <c r="S238" s="58">
        <f t="shared" si="14"/>
        <v>72</v>
      </c>
      <c r="T238" s="58" t="s">
        <v>11812</v>
      </c>
      <c r="U238" s="58" t="s">
        <v>11797</v>
      </c>
      <c r="V238" s="58">
        <v>1</v>
      </c>
      <c r="W238" s="58">
        <v>16</v>
      </c>
      <c r="X238" s="58">
        <v>16</v>
      </c>
      <c r="Y238" s="58">
        <v>18</v>
      </c>
      <c r="Z238" s="58">
        <v>18</v>
      </c>
      <c r="AA238" s="58">
        <f t="shared" si="15"/>
        <v>68</v>
      </c>
      <c r="AB238" s="58" t="s">
        <v>11812</v>
      </c>
      <c r="AC238" s="59"/>
      <c r="AD238" s="62">
        <f t="shared" si="12"/>
        <v>67.333333333333329</v>
      </c>
    </row>
    <row r="239" spans="1:30" x14ac:dyDescent="0.3">
      <c r="A239" s="54">
        <v>238</v>
      </c>
      <c r="B239" s="54" t="s">
        <v>1226</v>
      </c>
      <c r="C239" s="54" t="s">
        <v>1227</v>
      </c>
      <c r="D239" s="54" t="s">
        <v>318</v>
      </c>
      <c r="E239" s="58" t="s">
        <v>11795</v>
      </c>
      <c r="F239" s="58" t="e">
        <f>VLOOKUP(B239,#REF!,50,0)</f>
        <v>#REF!</v>
      </c>
      <c r="G239" s="58">
        <v>12</v>
      </c>
      <c r="H239" s="58">
        <v>11</v>
      </c>
      <c r="I239" s="58">
        <v>8</v>
      </c>
      <c r="J239" s="58">
        <v>8</v>
      </c>
      <c r="K239" s="58">
        <f t="shared" si="13"/>
        <v>39</v>
      </c>
      <c r="L239" s="58" t="s">
        <v>11812</v>
      </c>
      <c r="M239" s="58" t="s">
        <v>11796</v>
      </c>
      <c r="N239" s="58">
        <v>16</v>
      </c>
      <c r="O239" s="58">
        <v>11</v>
      </c>
      <c r="P239" s="58">
        <v>13</v>
      </c>
      <c r="Q239" s="58">
        <v>13</v>
      </c>
      <c r="R239" s="58">
        <v>12</v>
      </c>
      <c r="S239" s="58">
        <f t="shared" si="14"/>
        <v>49</v>
      </c>
      <c r="T239" s="58" t="s">
        <v>11812</v>
      </c>
      <c r="U239" s="58" t="s">
        <v>11797</v>
      </c>
      <c r="V239" s="58">
        <v>16</v>
      </c>
      <c r="W239" s="58">
        <v>12</v>
      </c>
      <c r="X239" s="58">
        <v>12</v>
      </c>
      <c r="Y239" s="58">
        <v>12</v>
      </c>
      <c r="Z239" s="58">
        <v>12</v>
      </c>
      <c r="AA239" s="58">
        <f t="shared" si="15"/>
        <v>48</v>
      </c>
      <c r="AB239" s="58" t="s">
        <v>11812</v>
      </c>
      <c r="AC239" s="59"/>
      <c r="AD239" s="62">
        <f t="shared" si="12"/>
        <v>45.333333333333336</v>
      </c>
    </row>
    <row r="240" spans="1:30" x14ac:dyDescent="0.3">
      <c r="A240" s="54">
        <v>239</v>
      </c>
      <c r="B240" s="54" t="s">
        <v>1243</v>
      </c>
      <c r="C240" s="54" t="s">
        <v>1244</v>
      </c>
      <c r="D240" s="54" t="s">
        <v>318</v>
      </c>
      <c r="E240" s="58" t="s">
        <v>11795</v>
      </c>
      <c r="F240" s="58" t="e">
        <f>VLOOKUP(B240,#REF!,50,0)</f>
        <v>#REF!</v>
      </c>
      <c r="G240" s="58">
        <v>15</v>
      </c>
      <c r="H240" s="58">
        <v>7</v>
      </c>
      <c r="I240" s="58">
        <v>9</v>
      </c>
      <c r="J240" s="58">
        <v>12</v>
      </c>
      <c r="K240" s="58">
        <f t="shared" si="13"/>
        <v>43</v>
      </c>
      <c r="L240" s="58" t="s">
        <v>11812</v>
      </c>
      <c r="M240" s="58" t="s">
        <v>11796</v>
      </c>
      <c r="N240" s="58">
        <v>0</v>
      </c>
      <c r="O240" s="58">
        <v>16</v>
      </c>
      <c r="P240" s="58">
        <v>16</v>
      </c>
      <c r="Q240" s="58">
        <v>16</v>
      </c>
      <c r="R240" s="58">
        <v>16</v>
      </c>
      <c r="S240" s="58">
        <f t="shared" si="14"/>
        <v>64</v>
      </c>
      <c r="T240" s="58" t="s">
        <v>11812</v>
      </c>
      <c r="U240" s="58" t="s">
        <v>11797</v>
      </c>
      <c r="V240" s="58">
        <v>0</v>
      </c>
      <c r="W240" s="58">
        <v>18</v>
      </c>
      <c r="X240" s="58">
        <v>18</v>
      </c>
      <c r="Y240" s="58">
        <v>18</v>
      </c>
      <c r="Z240" s="58">
        <v>19</v>
      </c>
      <c r="AA240" s="58">
        <f t="shared" si="15"/>
        <v>73</v>
      </c>
      <c r="AB240" s="58" t="s">
        <v>11812</v>
      </c>
      <c r="AC240" s="59"/>
      <c r="AD240" s="62">
        <f t="shared" si="12"/>
        <v>60</v>
      </c>
    </row>
    <row r="241" spans="1:30" x14ac:dyDescent="0.3">
      <c r="A241" s="54">
        <v>240</v>
      </c>
      <c r="B241" s="54" t="s">
        <v>1271</v>
      </c>
      <c r="C241" s="54" t="s">
        <v>1272</v>
      </c>
      <c r="D241" s="54" t="s">
        <v>318</v>
      </c>
      <c r="E241" s="58" t="s">
        <v>11795</v>
      </c>
      <c r="F241" s="58" t="e">
        <f>VLOOKUP(B241,#REF!,50,0)</f>
        <v>#REF!</v>
      </c>
      <c r="G241" s="58">
        <v>9</v>
      </c>
      <c r="H241" s="58">
        <v>11</v>
      </c>
      <c r="I241" s="58">
        <v>9</v>
      </c>
      <c r="J241" s="58">
        <v>10</v>
      </c>
      <c r="K241" s="58">
        <f t="shared" si="13"/>
        <v>39</v>
      </c>
      <c r="L241" s="58" t="s">
        <v>11812</v>
      </c>
      <c r="M241" s="58" t="s">
        <v>11796</v>
      </c>
      <c r="N241" s="58">
        <v>10</v>
      </c>
      <c r="O241" s="58">
        <v>11</v>
      </c>
      <c r="P241" s="58">
        <v>12</v>
      </c>
      <c r="Q241" s="58">
        <v>10</v>
      </c>
      <c r="R241" s="58">
        <v>9</v>
      </c>
      <c r="S241" s="58">
        <f t="shared" si="14"/>
        <v>42</v>
      </c>
      <c r="T241" s="58" t="s">
        <v>11812</v>
      </c>
      <c r="U241" s="58" t="s">
        <v>11797</v>
      </c>
      <c r="V241" s="58">
        <v>10</v>
      </c>
      <c r="W241" s="58">
        <v>10</v>
      </c>
      <c r="X241" s="58">
        <v>10</v>
      </c>
      <c r="Y241" s="58">
        <v>13</v>
      </c>
      <c r="Z241" s="58">
        <v>16</v>
      </c>
      <c r="AA241" s="58">
        <f t="shared" si="15"/>
        <v>49</v>
      </c>
      <c r="AB241" s="58" t="s">
        <v>11812</v>
      </c>
      <c r="AC241" s="59"/>
      <c r="AD241" s="62">
        <f t="shared" si="12"/>
        <v>43.333333333333336</v>
      </c>
    </row>
    <row r="242" spans="1:30" x14ac:dyDescent="0.3">
      <c r="A242" s="54">
        <v>241</v>
      </c>
      <c r="B242" s="55" t="s">
        <v>1322</v>
      </c>
      <c r="C242" s="55" t="s">
        <v>1323</v>
      </c>
      <c r="D242" s="55" t="s">
        <v>318</v>
      </c>
      <c r="E242" s="58" t="s">
        <v>11795</v>
      </c>
      <c r="F242" s="58">
        <v>0</v>
      </c>
      <c r="G242" s="58">
        <v>0</v>
      </c>
      <c r="H242" s="58">
        <v>0</v>
      </c>
      <c r="I242" s="58">
        <v>0</v>
      </c>
      <c r="J242" s="58">
        <v>0</v>
      </c>
      <c r="K242" s="58">
        <f t="shared" si="13"/>
        <v>0</v>
      </c>
      <c r="L242" s="58" t="s">
        <v>11732</v>
      </c>
      <c r="M242" s="58" t="s">
        <v>11796</v>
      </c>
      <c r="N242" s="58" t="s">
        <v>277</v>
      </c>
      <c r="O242" s="58">
        <v>0</v>
      </c>
      <c r="P242" s="58">
        <v>0</v>
      </c>
      <c r="Q242" s="58">
        <v>0</v>
      </c>
      <c r="R242" s="58">
        <v>0</v>
      </c>
      <c r="S242" s="58">
        <f t="shared" si="14"/>
        <v>0</v>
      </c>
      <c r="T242" s="58" t="s">
        <v>11732</v>
      </c>
      <c r="U242" s="58" t="s">
        <v>11797</v>
      </c>
      <c r="V242" s="58" t="s">
        <v>277</v>
      </c>
      <c r="W242" s="58">
        <v>0</v>
      </c>
      <c r="X242" s="58">
        <v>0</v>
      </c>
      <c r="Y242" s="58">
        <v>0</v>
      </c>
      <c r="Z242" s="58">
        <v>0</v>
      </c>
      <c r="AA242" s="58">
        <f t="shared" si="15"/>
        <v>0</v>
      </c>
      <c r="AB242" s="58" t="s">
        <v>11732</v>
      </c>
      <c r="AC242" s="59"/>
      <c r="AD242" s="62">
        <f t="shared" si="12"/>
        <v>0</v>
      </c>
    </row>
    <row r="243" spans="1:30" x14ac:dyDescent="0.3">
      <c r="A243" s="54">
        <v>242</v>
      </c>
      <c r="B243" s="54" t="s">
        <v>1398</v>
      </c>
      <c r="C243" s="54" t="s">
        <v>1399</v>
      </c>
      <c r="D243" s="54" t="s">
        <v>318</v>
      </c>
      <c r="E243" s="58" t="s">
        <v>11795</v>
      </c>
      <c r="F243" s="58" t="e">
        <f>VLOOKUP(B243,#REF!,50,0)</f>
        <v>#REF!</v>
      </c>
      <c r="G243" s="58">
        <v>7</v>
      </c>
      <c r="H243" s="58">
        <v>8</v>
      </c>
      <c r="I243" s="58">
        <v>8</v>
      </c>
      <c r="J243" s="58">
        <v>10</v>
      </c>
      <c r="K243" s="58">
        <f t="shared" si="13"/>
        <v>33</v>
      </c>
      <c r="L243" s="58" t="s">
        <v>11812</v>
      </c>
      <c r="M243" s="58" t="s">
        <v>11796</v>
      </c>
      <c r="N243" s="58">
        <v>8</v>
      </c>
      <c r="O243" s="58">
        <v>10</v>
      </c>
      <c r="P243" s="58">
        <v>11</v>
      </c>
      <c r="Q243" s="58">
        <v>10</v>
      </c>
      <c r="R243" s="58">
        <v>11</v>
      </c>
      <c r="S243" s="58">
        <f t="shared" si="14"/>
        <v>42</v>
      </c>
      <c r="T243" s="58" t="s">
        <v>11812</v>
      </c>
      <c r="U243" s="58" t="s">
        <v>11797</v>
      </c>
      <c r="V243" s="58">
        <v>8</v>
      </c>
      <c r="W243" s="58">
        <v>12</v>
      </c>
      <c r="X243" s="58">
        <v>12</v>
      </c>
      <c r="Y243" s="58">
        <v>12</v>
      </c>
      <c r="Z243" s="58">
        <v>16</v>
      </c>
      <c r="AA243" s="58">
        <f t="shared" si="15"/>
        <v>52</v>
      </c>
      <c r="AB243" s="58" t="s">
        <v>11812</v>
      </c>
      <c r="AC243" s="59"/>
      <c r="AD243" s="62">
        <f t="shared" si="12"/>
        <v>42.333333333333336</v>
      </c>
    </row>
    <row r="244" spans="1:30" x14ac:dyDescent="0.3">
      <c r="A244" s="54">
        <v>243</v>
      </c>
      <c r="B244" s="54" t="s">
        <v>1576</v>
      </c>
      <c r="C244" s="54" t="s">
        <v>1577</v>
      </c>
      <c r="D244" s="54" t="s">
        <v>318</v>
      </c>
      <c r="E244" s="58" t="s">
        <v>11795</v>
      </c>
      <c r="F244" s="58" t="e">
        <f>VLOOKUP(B244,#REF!,50,0)</f>
        <v>#REF!</v>
      </c>
      <c r="G244" s="58">
        <v>9</v>
      </c>
      <c r="H244" s="58">
        <v>10</v>
      </c>
      <c r="I244" s="58">
        <v>11</v>
      </c>
      <c r="J244" s="58">
        <v>11</v>
      </c>
      <c r="K244" s="58">
        <f t="shared" si="13"/>
        <v>41</v>
      </c>
      <c r="L244" s="58" t="s">
        <v>11812</v>
      </c>
      <c r="M244" s="58" t="s">
        <v>11796</v>
      </c>
      <c r="N244" s="58">
        <v>16</v>
      </c>
      <c r="O244" s="58">
        <v>12</v>
      </c>
      <c r="P244" s="58">
        <v>11</v>
      </c>
      <c r="Q244" s="58">
        <v>12</v>
      </c>
      <c r="R244" s="58">
        <v>11</v>
      </c>
      <c r="S244" s="58">
        <f t="shared" si="14"/>
        <v>46</v>
      </c>
      <c r="T244" s="58" t="s">
        <v>11812</v>
      </c>
      <c r="U244" s="58" t="s">
        <v>11797</v>
      </c>
      <c r="V244" s="58">
        <v>16</v>
      </c>
      <c r="W244" s="58">
        <v>10</v>
      </c>
      <c r="X244" s="58">
        <v>10</v>
      </c>
      <c r="Y244" s="58">
        <v>11</v>
      </c>
      <c r="Z244" s="58">
        <v>10</v>
      </c>
      <c r="AA244" s="58">
        <f t="shared" si="15"/>
        <v>41</v>
      </c>
      <c r="AB244" s="58" t="s">
        <v>11812</v>
      </c>
      <c r="AC244" s="59"/>
      <c r="AD244" s="62">
        <f t="shared" si="12"/>
        <v>42.666666666666664</v>
      </c>
    </row>
    <row r="245" spans="1:30" x14ac:dyDescent="0.3">
      <c r="A245" s="54">
        <v>244</v>
      </c>
      <c r="B245" s="54" t="s">
        <v>1587</v>
      </c>
      <c r="C245" s="54" t="s">
        <v>1588</v>
      </c>
      <c r="D245" s="54" t="s">
        <v>318</v>
      </c>
      <c r="E245" s="58" t="s">
        <v>11795</v>
      </c>
      <c r="F245" s="58" t="e">
        <f>VLOOKUP(B245,#REF!,50,0)</f>
        <v>#REF!</v>
      </c>
      <c r="G245" s="58">
        <v>9</v>
      </c>
      <c r="H245" s="58">
        <v>8</v>
      </c>
      <c r="I245" s="58">
        <v>6</v>
      </c>
      <c r="J245" s="58">
        <v>10</v>
      </c>
      <c r="K245" s="58">
        <f t="shared" si="13"/>
        <v>33</v>
      </c>
      <c r="L245" s="58" t="s">
        <v>11812</v>
      </c>
      <c r="M245" s="58" t="s">
        <v>11796</v>
      </c>
      <c r="N245" s="58">
        <v>15</v>
      </c>
      <c r="O245" s="58">
        <v>15</v>
      </c>
      <c r="P245" s="58">
        <v>15</v>
      </c>
      <c r="Q245" s="58">
        <v>15</v>
      </c>
      <c r="R245" s="58">
        <v>15</v>
      </c>
      <c r="S245" s="58">
        <f t="shared" si="14"/>
        <v>60</v>
      </c>
      <c r="T245" s="58" t="s">
        <v>11812</v>
      </c>
      <c r="U245" s="58" t="s">
        <v>11797</v>
      </c>
      <c r="V245" s="58">
        <v>15</v>
      </c>
      <c r="W245" s="58">
        <v>15</v>
      </c>
      <c r="X245" s="58">
        <v>15</v>
      </c>
      <c r="Y245" s="58">
        <v>14</v>
      </c>
      <c r="Z245" s="58">
        <v>19</v>
      </c>
      <c r="AA245" s="58">
        <f t="shared" si="15"/>
        <v>63</v>
      </c>
      <c r="AB245" s="58" t="s">
        <v>11812</v>
      </c>
      <c r="AC245" s="59"/>
      <c r="AD245" s="62">
        <f t="shared" si="12"/>
        <v>52</v>
      </c>
    </row>
    <row r="246" spans="1:30" x14ac:dyDescent="0.3">
      <c r="A246" s="54">
        <v>245</v>
      </c>
      <c r="B246" s="54" t="s">
        <v>1707</v>
      </c>
      <c r="C246" s="54" t="s">
        <v>1708</v>
      </c>
      <c r="D246" s="54" t="s">
        <v>318</v>
      </c>
      <c r="E246" s="58" t="s">
        <v>11795</v>
      </c>
      <c r="F246" s="58">
        <v>0</v>
      </c>
      <c r="G246" s="58">
        <v>0</v>
      </c>
      <c r="H246" s="58">
        <v>0</v>
      </c>
      <c r="I246" s="58">
        <v>0</v>
      </c>
      <c r="J246" s="58">
        <v>0</v>
      </c>
      <c r="K246" s="58">
        <f t="shared" si="13"/>
        <v>0</v>
      </c>
      <c r="L246" s="58" t="s">
        <v>11813</v>
      </c>
      <c r="M246" s="58" t="s">
        <v>11796</v>
      </c>
      <c r="N246" s="58">
        <v>20</v>
      </c>
      <c r="O246" s="58">
        <v>17</v>
      </c>
      <c r="P246" s="58">
        <v>16</v>
      </c>
      <c r="Q246" s="58">
        <v>16</v>
      </c>
      <c r="R246" s="58">
        <v>16</v>
      </c>
      <c r="S246" s="58">
        <f t="shared" si="14"/>
        <v>65</v>
      </c>
      <c r="T246" s="58" t="s">
        <v>11812</v>
      </c>
      <c r="U246" s="58" t="s">
        <v>11797</v>
      </c>
      <c r="V246" s="58">
        <v>20</v>
      </c>
      <c r="W246" s="58">
        <v>12</v>
      </c>
      <c r="X246" s="58">
        <v>12</v>
      </c>
      <c r="Y246" s="58">
        <v>12</v>
      </c>
      <c r="Z246" s="58">
        <v>12</v>
      </c>
      <c r="AA246" s="58">
        <f t="shared" si="15"/>
        <v>48</v>
      </c>
      <c r="AB246" s="58" t="s">
        <v>11812</v>
      </c>
      <c r="AC246" s="59"/>
      <c r="AD246" s="62">
        <f>AVERAGE(S246,AA246)</f>
        <v>56.5</v>
      </c>
    </row>
    <row r="247" spans="1:30" x14ac:dyDescent="0.3">
      <c r="A247" s="54">
        <v>246</v>
      </c>
      <c r="B247" s="54" t="s">
        <v>1770</v>
      </c>
      <c r="C247" s="54" t="s">
        <v>1771</v>
      </c>
      <c r="D247" s="54" t="s">
        <v>318</v>
      </c>
      <c r="E247" s="58" t="s">
        <v>11795</v>
      </c>
      <c r="F247" s="58" t="e">
        <f>VLOOKUP(B247,#REF!,50,0)</f>
        <v>#REF!</v>
      </c>
      <c r="G247" s="58">
        <v>8</v>
      </c>
      <c r="H247" s="58">
        <v>5</v>
      </c>
      <c r="I247" s="58">
        <v>9</v>
      </c>
      <c r="J247" s="58">
        <v>12</v>
      </c>
      <c r="K247" s="58">
        <f t="shared" si="13"/>
        <v>34</v>
      </c>
      <c r="L247" s="58" t="s">
        <v>11812</v>
      </c>
      <c r="M247" s="58" t="s">
        <v>11796</v>
      </c>
      <c r="N247" s="58">
        <v>3</v>
      </c>
      <c r="O247" s="58">
        <v>10</v>
      </c>
      <c r="P247" s="58">
        <v>11</v>
      </c>
      <c r="Q247" s="58">
        <v>11</v>
      </c>
      <c r="R247" s="58">
        <v>12</v>
      </c>
      <c r="S247" s="58">
        <f t="shared" si="14"/>
        <v>44</v>
      </c>
      <c r="T247" s="58" t="s">
        <v>11812</v>
      </c>
      <c r="U247" s="58" t="s">
        <v>11797</v>
      </c>
      <c r="V247" s="58">
        <v>3</v>
      </c>
      <c r="W247" s="58">
        <v>16</v>
      </c>
      <c r="X247" s="58">
        <v>17</v>
      </c>
      <c r="Y247" s="58">
        <v>17</v>
      </c>
      <c r="Z247" s="58">
        <v>18</v>
      </c>
      <c r="AA247" s="58">
        <f t="shared" si="15"/>
        <v>68</v>
      </c>
      <c r="AB247" s="58" t="s">
        <v>11812</v>
      </c>
      <c r="AC247" s="59"/>
      <c r="AD247" s="62">
        <f t="shared" ref="AD247:AD278" si="16">AVERAGE(K247,S247,AA247)</f>
        <v>48.666666666666664</v>
      </c>
    </row>
    <row r="248" spans="1:30" x14ac:dyDescent="0.3">
      <c r="A248" s="54">
        <v>247</v>
      </c>
      <c r="B248" s="54" t="s">
        <v>1989</v>
      </c>
      <c r="C248" s="54" t="s">
        <v>1990</v>
      </c>
      <c r="D248" s="54" t="s">
        <v>318</v>
      </c>
      <c r="E248" s="58" t="s">
        <v>11795</v>
      </c>
      <c r="F248" s="58" t="e">
        <f>VLOOKUP(B248,#REF!,50,0)</f>
        <v>#REF!</v>
      </c>
      <c r="G248" s="58">
        <v>17</v>
      </c>
      <c r="H248" s="58">
        <v>18</v>
      </c>
      <c r="I248" s="58">
        <v>16</v>
      </c>
      <c r="J248" s="58">
        <v>16</v>
      </c>
      <c r="K248" s="58">
        <f t="shared" si="13"/>
        <v>67</v>
      </c>
      <c r="L248" s="58" t="s">
        <v>11812</v>
      </c>
      <c r="M248" s="58" t="s">
        <v>11796</v>
      </c>
      <c r="N248" s="58">
        <v>10</v>
      </c>
      <c r="O248" s="58">
        <v>16</v>
      </c>
      <c r="P248" s="58">
        <v>16</v>
      </c>
      <c r="Q248" s="58">
        <v>16</v>
      </c>
      <c r="R248" s="58">
        <v>16</v>
      </c>
      <c r="S248" s="58">
        <f t="shared" si="14"/>
        <v>64</v>
      </c>
      <c r="T248" s="58" t="s">
        <v>11812</v>
      </c>
      <c r="U248" s="58" t="s">
        <v>11797</v>
      </c>
      <c r="V248" s="58">
        <v>10</v>
      </c>
      <c r="W248" s="58">
        <v>17</v>
      </c>
      <c r="X248" s="58">
        <v>17</v>
      </c>
      <c r="Y248" s="58">
        <v>18</v>
      </c>
      <c r="Z248" s="58">
        <v>18</v>
      </c>
      <c r="AA248" s="58">
        <f t="shared" si="15"/>
        <v>70</v>
      </c>
      <c r="AB248" s="58" t="s">
        <v>11812</v>
      </c>
      <c r="AC248" s="59"/>
      <c r="AD248" s="62">
        <f t="shared" si="16"/>
        <v>67</v>
      </c>
    </row>
    <row r="249" spans="1:30" x14ac:dyDescent="0.3">
      <c r="A249" s="54">
        <v>248</v>
      </c>
      <c r="B249" s="54" t="s">
        <v>2065</v>
      </c>
      <c r="C249" s="54" t="s">
        <v>2066</v>
      </c>
      <c r="D249" s="54" t="s">
        <v>318</v>
      </c>
      <c r="E249" s="58" t="s">
        <v>11795</v>
      </c>
      <c r="F249" s="58" t="e">
        <f>VLOOKUP(B249,#REF!,50,0)</f>
        <v>#REF!</v>
      </c>
      <c r="G249" s="58">
        <v>10</v>
      </c>
      <c r="H249" s="58">
        <v>10</v>
      </c>
      <c r="I249" s="58">
        <v>11</v>
      </c>
      <c r="J249" s="58">
        <v>12</v>
      </c>
      <c r="K249" s="58">
        <f t="shared" si="13"/>
        <v>43</v>
      </c>
      <c r="L249" s="58" t="s">
        <v>11812</v>
      </c>
      <c r="M249" s="58" t="s">
        <v>11796</v>
      </c>
      <c r="N249" s="58">
        <v>16</v>
      </c>
      <c r="O249" s="58">
        <v>9</v>
      </c>
      <c r="P249" s="58">
        <v>11</v>
      </c>
      <c r="Q249" s="58">
        <v>11</v>
      </c>
      <c r="R249" s="58">
        <v>12</v>
      </c>
      <c r="S249" s="58">
        <f t="shared" si="14"/>
        <v>43</v>
      </c>
      <c r="T249" s="58" t="s">
        <v>11812</v>
      </c>
      <c r="U249" s="58" t="s">
        <v>11797</v>
      </c>
      <c r="V249" s="58">
        <v>16</v>
      </c>
      <c r="W249" s="58">
        <v>11</v>
      </c>
      <c r="X249" s="58">
        <v>11</v>
      </c>
      <c r="Y249" s="58">
        <v>11</v>
      </c>
      <c r="Z249" s="58">
        <v>11</v>
      </c>
      <c r="AA249" s="58">
        <f t="shared" si="15"/>
        <v>44</v>
      </c>
      <c r="AB249" s="58" t="s">
        <v>11812</v>
      </c>
      <c r="AC249" s="59"/>
      <c r="AD249" s="62">
        <f t="shared" si="16"/>
        <v>43.333333333333336</v>
      </c>
    </row>
    <row r="250" spans="1:30" x14ac:dyDescent="0.3">
      <c r="A250" s="54">
        <v>249</v>
      </c>
      <c r="B250" s="55" t="s">
        <v>2110</v>
      </c>
      <c r="C250" s="55" t="s">
        <v>2111</v>
      </c>
      <c r="D250" s="55" t="s">
        <v>318</v>
      </c>
      <c r="E250" s="58" t="s">
        <v>11795</v>
      </c>
      <c r="F250" s="58">
        <v>0</v>
      </c>
      <c r="G250" s="58">
        <v>0</v>
      </c>
      <c r="H250" s="58">
        <v>0</v>
      </c>
      <c r="I250" s="58">
        <v>0</v>
      </c>
      <c r="J250" s="58">
        <v>0</v>
      </c>
      <c r="K250" s="58">
        <f t="shared" si="13"/>
        <v>0</v>
      </c>
      <c r="L250" s="58" t="s">
        <v>11732</v>
      </c>
      <c r="M250" s="58" t="s">
        <v>11796</v>
      </c>
      <c r="N250" s="58" t="s">
        <v>277</v>
      </c>
      <c r="O250" s="58">
        <v>0</v>
      </c>
      <c r="P250" s="58">
        <v>0</v>
      </c>
      <c r="Q250" s="58">
        <v>0</v>
      </c>
      <c r="R250" s="58">
        <v>0</v>
      </c>
      <c r="S250" s="58">
        <f t="shared" si="14"/>
        <v>0</v>
      </c>
      <c r="T250" s="58" t="s">
        <v>11732</v>
      </c>
      <c r="U250" s="58" t="s">
        <v>11797</v>
      </c>
      <c r="V250" s="58" t="s">
        <v>277</v>
      </c>
      <c r="W250" s="58">
        <v>0</v>
      </c>
      <c r="X250" s="58">
        <v>0</v>
      </c>
      <c r="Y250" s="58">
        <v>0</v>
      </c>
      <c r="Z250" s="58">
        <v>0</v>
      </c>
      <c r="AA250" s="58">
        <f t="shared" si="15"/>
        <v>0</v>
      </c>
      <c r="AB250" s="58" t="s">
        <v>11732</v>
      </c>
      <c r="AC250" s="59"/>
      <c r="AD250" s="62">
        <f t="shared" si="16"/>
        <v>0</v>
      </c>
    </row>
    <row r="251" spans="1:30" x14ac:dyDescent="0.3">
      <c r="A251" s="54">
        <v>250</v>
      </c>
      <c r="B251" s="54" t="s">
        <v>2136</v>
      </c>
      <c r="C251" s="54" t="s">
        <v>2137</v>
      </c>
      <c r="D251" s="54" t="s">
        <v>318</v>
      </c>
      <c r="E251" s="58" t="s">
        <v>11795</v>
      </c>
      <c r="F251" s="58" t="e">
        <f>VLOOKUP(B251,#REF!,50,0)</f>
        <v>#REF!</v>
      </c>
      <c r="G251" s="58">
        <v>14</v>
      </c>
      <c r="H251" s="58">
        <v>12</v>
      </c>
      <c r="I251" s="58">
        <v>13</v>
      </c>
      <c r="J251" s="58">
        <v>13</v>
      </c>
      <c r="K251" s="58">
        <f t="shared" si="13"/>
        <v>52</v>
      </c>
      <c r="L251" s="58" t="s">
        <v>11812</v>
      </c>
      <c r="M251" s="58" t="s">
        <v>11796</v>
      </c>
      <c r="N251" s="58">
        <v>17</v>
      </c>
      <c r="O251" s="58">
        <v>16</v>
      </c>
      <c r="P251" s="58">
        <v>16</v>
      </c>
      <c r="Q251" s="58">
        <v>16</v>
      </c>
      <c r="R251" s="58">
        <v>16</v>
      </c>
      <c r="S251" s="58">
        <f t="shared" si="14"/>
        <v>64</v>
      </c>
      <c r="T251" s="58" t="s">
        <v>11812</v>
      </c>
      <c r="U251" s="58" t="s">
        <v>11797</v>
      </c>
      <c r="V251" s="58">
        <v>17</v>
      </c>
      <c r="W251" s="58">
        <v>18</v>
      </c>
      <c r="X251" s="58">
        <v>18</v>
      </c>
      <c r="Y251" s="58">
        <v>18</v>
      </c>
      <c r="Z251" s="58">
        <v>18</v>
      </c>
      <c r="AA251" s="58">
        <f t="shared" si="15"/>
        <v>72</v>
      </c>
      <c r="AB251" s="58" t="s">
        <v>11812</v>
      </c>
      <c r="AC251" s="59"/>
      <c r="AD251" s="62">
        <f t="shared" si="16"/>
        <v>62.666666666666664</v>
      </c>
    </row>
    <row r="252" spans="1:30" x14ac:dyDescent="0.3">
      <c r="A252" s="54">
        <v>251</v>
      </c>
      <c r="B252" s="54" t="s">
        <v>2199</v>
      </c>
      <c r="C252" s="54" t="s">
        <v>2200</v>
      </c>
      <c r="D252" s="54" t="s">
        <v>318</v>
      </c>
      <c r="E252" s="58" t="s">
        <v>11795</v>
      </c>
      <c r="F252" s="58" t="e">
        <f>VLOOKUP(B252,#REF!,50,0)</f>
        <v>#REF!</v>
      </c>
      <c r="G252" s="58">
        <v>14</v>
      </c>
      <c r="H252" s="58">
        <v>12</v>
      </c>
      <c r="I252" s="58">
        <v>14</v>
      </c>
      <c r="J252" s="58">
        <v>13</v>
      </c>
      <c r="K252" s="58">
        <f t="shared" si="13"/>
        <v>53</v>
      </c>
      <c r="L252" s="58" t="s">
        <v>11812</v>
      </c>
      <c r="M252" s="58" t="s">
        <v>11796</v>
      </c>
      <c r="N252" s="58">
        <v>9</v>
      </c>
      <c r="O252" s="58">
        <v>15</v>
      </c>
      <c r="P252" s="58">
        <v>16</v>
      </c>
      <c r="Q252" s="58">
        <v>15</v>
      </c>
      <c r="R252" s="58">
        <v>15</v>
      </c>
      <c r="S252" s="58">
        <f t="shared" si="14"/>
        <v>61</v>
      </c>
      <c r="T252" s="58" t="s">
        <v>11812</v>
      </c>
      <c r="U252" s="58" t="s">
        <v>11797</v>
      </c>
      <c r="V252" s="58">
        <v>9</v>
      </c>
      <c r="W252" s="58">
        <v>16</v>
      </c>
      <c r="X252" s="58">
        <v>16</v>
      </c>
      <c r="Y252" s="58">
        <v>16</v>
      </c>
      <c r="Z252" s="58">
        <v>16</v>
      </c>
      <c r="AA252" s="58">
        <f t="shared" si="15"/>
        <v>64</v>
      </c>
      <c r="AB252" s="58" t="s">
        <v>11812</v>
      </c>
      <c r="AC252" s="59"/>
      <c r="AD252" s="62">
        <f t="shared" si="16"/>
        <v>59.333333333333336</v>
      </c>
    </row>
    <row r="253" spans="1:30" x14ac:dyDescent="0.3">
      <c r="A253" s="54">
        <v>252</v>
      </c>
      <c r="B253" s="54" t="s">
        <v>2254</v>
      </c>
      <c r="C253" s="54" t="s">
        <v>2255</v>
      </c>
      <c r="D253" s="54" t="s">
        <v>318</v>
      </c>
      <c r="E253" s="58" t="s">
        <v>11795</v>
      </c>
      <c r="F253" s="58" t="e">
        <f>VLOOKUP(B253,#REF!,50,0)</f>
        <v>#REF!</v>
      </c>
      <c r="G253" s="58">
        <v>13</v>
      </c>
      <c r="H253" s="58">
        <v>12</v>
      </c>
      <c r="I253" s="58">
        <v>8</v>
      </c>
      <c r="J253" s="58">
        <v>13</v>
      </c>
      <c r="K253" s="58">
        <f t="shared" si="13"/>
        <v>46</v>
      </c>
      <c r="L253" s="58" t="s">
        <v>11812</v>
      </c>
      <c r="M253" s="58" t="s">
        <v>11796</v>
      </c>
      <c r="N253" s="58">
        <v>20</v>
      </c>
      <c r="O253" s="58">
        <v>15</v>
      </c>
      <c r="P253" s="58">
        <v>15</v>
      </c>
      <c r="Q253" s="58">
        <v>15</v>
      </c>
      <c r="R253" s="58">
        <v>15</v>
      </c>
      <c r="S253" s="58">
        <f t="shared" si="14"/>
        <v>60</v>
      </c>
      <c r="T253" s="58" t="s">
        <v>11812</v>
      </c>
      <c r="U253" s="58" t="s">
        <v>11797</v>
      </c>
      <c r="V253" s="58">
        <v>20</v>
      </c>
      <c r="W253" s="58">
        <v>12</v>
      </c>
      <c r="X253" s="58">
        <v>15</v>
      </c>
      <c r="Y253" s="58">
        <v>12</v>
      </c>
      <c r="Z253" s="58">
        <v>12</v>
      </c>
      <c r="AA253" s="58">
        <f t="shared" si="15"/>
        <v>51</v>
      </c>
      <c r="AB253" s="58" t="s">
        <v>11812</v>
      </c>
      <c r="AC253" s="59"/>
      <c r="AD253" s="62">
        <f t="shared" si="16"/>
        <v>52.333333333333336</v>
      </c>
    </row>
    <row r="254" spans="1:30" x14ac:dyDescent="0.3">
      <c r="A254" s="54">
        <v>253</v>
      </c>
      <c r="B254" s="54" t="s">
        <v>2274</v>
      </c>
      <c r="C254" s="54" t="s">
        <v>2275</v>
      </c>
      <c r="D254" s="54" t="s">
        <v>318</v>
      </c>
      <c r="E254" s="58" t="s">
        <v>11795</v>
      </c>
      <c r="F254" s="58" t="e">
        <f>VLOOKUP(B254,#REF!,50,0)</f>
        <v>#REF!</v>
      </c>
      <c r="G254" s="58">
        <v>12</v>
      </c>
      <c r="H254" s="58">
        <v>12</v>
      </c>
      <c r="I254" s="58">
        <v>10</v>
      </c>
      <c r="J254" s="58">
        <v>9</v>
      </c>
      <c r="K254" s="58">
        <f t="shared" si="13"/>
        <v>43</v>
      </c>
      <c r="L254" s="58" t="s">
        <v>11812</v>
      </c>
      <c r="M254" s="58" t="s">
        <v>11796</v>
      </c>
      <c r="N254" s="58">
        <v>12</v>
      </c>
      <c r="O254" s="58">
        <v>15</v>
      </c>
      <c r="P254" s="58">
        <v>15</v>
      </c>
      <c r="Q254" s="58">
        <v>14</v>
      </c>
      <c r="R254" s="58">
        <v>15</v>
      </c>
      <c r="S254" s="58">
        <f t="shared" si="14"/>
        <v>59</v>
      </c>
      <c r="T254" s="58" t="s">
        <v>11812</v>
      </c>
      <c r="U254" s="58" t="s">
        <v>11797</v>
      </c>
      <c r="V254" s="58">
        <v>12</v>
      </c>
      <c r="W254" s="58">
        <v>12</v>
      </c>
      <c r="X254" s="58">
        <v>15</v>
      </c>
      <c r="Y254" s="58">
        <v>12</v>
      </c>
      <c r="Z254" s="58">
        <v>16</v>
      </c>
      <c r="AA254" s="58">
        <f t="shared" si="15"/>
        <v>55</v>
      </c>
      <c r="AB254" s="58" t="s">
        <v>11812</v>
      </c>
      <c r="AC254" s="59"/>
      <c r="AD254" s="62">
        <f t="shared" si="16"/>
        <v>52.333333333333336</v>
      </c>
    </row>
    <row r="255" spans="1:30" x14ac:dyDescent="0.3">
      <c r="A255" s="54">
        <v>254</v>
      </c>
      <c r="B255" s="54" t="s">
        <v>2313</v>
      </c>
      <c r="C255" s="54" t="s">
        <v>2314</v>
      </c>
      <c r="D255" s="54" t="s">
        <v>318</v>
      </c>
      <c r="E255" s="58" t="s">
        <v>11795</v>
      </c>
      <c r="F255" s="58" t="e">
        <f>VLOOKUP(B255,#REF!,50,0)</f>
        <v>#REF!</v>
      </c>
      <c r="G255" s="58">
        <v>8</v>
      </c>
      <c r="H255" s="58">
        <v>6</v>
      </c>
      <c r="I255" s="58">
        <v>11</v>
      </c>
      <c r="J255" s="58">
        <v>5</v>
      </c>
      <c r="K255" s="58">
        <f t="shared" si="13"/>
        <v>30</v>
      </c>
      <c r="L255" s="58" t="s">
        <v>11812</v>
      </c>
      <c r="M255" s="58" t="s">
        <v>11796</v>
      </c>
      <c r="N255" s="58">
        <v>5</v>
      </c>
      <c r="O255" s="58">
        <v>15</v>
      </c>
      <c r="P255" s="58">
        <v>14</v>
      </c>
      <c r="Q255" s="58">
        <v>15</v>
      </c>
      <c r="R255" s="58">
        <v>15</v>
      </c>
      <c r="S255" s="58">
        <f t="shared" si="14"/>
        <v>59</v>
      </c>
      <c r="T255" s="58" t="s">
        <v>11812</v>
      </c>
      <c r="U255" s="58" t="s">
        <v>11797</v>
      </c>
      <c r="V255" s="58">
        <v>5</v>
      </c>
      <c r="W255" s="58">
        <v>12</v>
      </c>
      <c r="X255" s="58">
        <v>15</v>
      </c>
      <c r="Y255" s="58">
        <v>12</v>
      </c>
      <c r="Z255" s="58">
        <v>12</v>
      </c>
      <c r="AA255" s="58">
        <f t="shared" si="15"/>
        <v>51</v>
      </c>
      <c r="AB255" s="58" t="s">
        <v>11812</v>
      </c>
      <c r="AC255" s="59"/>
      <c r="AD255" s="62">
        <f t="shared" si="16"/>
        <v>46.666666666666664</v>
      </c>
    </row>
    <row r="256" spans="1:30" x14ac:dyDescent="0.3">
      <c r="A256" s="54">
        <v>255</v>
      </c>
      <c r="B256" s="54" t="s">
        <v>2512</v>
      </c>
      <c r="C256" s="54" t="s">
        <v>2513</v>
      </c>
      <c r="D256" s="54" t="s">
        <v>318</v>
      </c>
      <c r="E256" s="58" t="s">
        <v>11795</v>
      </c>
      <c r="F256" s="58" t="e">
        <f>VLOOKUP(B256,#REF!,50,0)</f>
        <v>#REF!</v>
      </c>
      <c r="G256" s="58">
        <v>8</v>
      </c>
      <c r="H256" s="58">
        <v>7</v>
      </c>
      <c r="I256" s="58">
        <v>5</v>
      </c>
      <c r="J256" s="58">
        <v>8</v>
      </c>
      <c r="K256" s="58">
        <f t="shared" si="13"/>
        <v>28</v>
      </c>
      <c r="L256" s="58" t="s">
        <v>11812</v>
      </c>
      <c r="M256" s="58" t="s">
        <v>11796</v>
      </c>
      <c r="N256" s="58">
        <v>1</v>
      </c>
      <c r="O256" s="58">
        <v>12</v>
      </c>
      <c r="P256" s="58">
        <v>11</v>
      </c>
      <c r="Q256" s="58">
        <v>12</v>
      </c>
      <c r="R256" s="58">
        <v>11</v>
      </c>
      <c r="S256" s="58">
        <f t="shared" si="14"/>
        <v>46</v>
      </c>
      <c r="T256" s="58" t="s">
        <v>11812</v>
      </c>
      <c r="U256" s="58" t="s">
        <v>11797</v>
      </c>
      <c r="V256" s="58">
        <v>1</v>
      </c>
      <c r="W256" s="58">
        <v>10</v>
      </c>
      <c r="X256" s="58">
        <v>9</v>
      </c>
      <c r="Y256" s="58">
        <v>11</v>
      </c>
      <c r="Z256" s="58">
        <v>11</v>
      </c>
      <c r="AA256" s="58">
        <f t="shared" si="15"/>
        <v>41</v>
      </c>
      <c r="AB256" s="58" t="s">
        <v>11812</v>
      </c>
      <c r="AC256" s="59"/>
      <c r="AD256" s="62">
        <f t="shared" si="16"/>
        <v>38.333333333333336</v>
      </c>
    </row>
    <row r="257" spans="1:30" x14ac:dyDescent="0.3">
      <c r="A257" s="54">
        <v>256</v>
      </c>
      <c r="B257" s="54" t="s">
        <v>2537</v>
      </c>
      <c r="C257" s="54" t="s">
        <v>2538</v>
      </c>
      <c r="D257" s="54" t="s">
        <v>318</v>
      </c>
      <c r="E257" s="58" t="s">
        <v>11795</v>
      </c>
      <c r="F257" s="58" t="e">
        <f>VLOOKUP(B257,#REF!,50,0)</f>
        <v>#REF!</v>
      </c>
      <c r="G257" s="58">
        <v>13</v>
      </c>
      <c r="H257" s="58">
        <v>12</v>
      </c>
      <c r="I257" s="58">
        <v>9</v>
      </c>
      <c r="J257" s="58">
        <v>13</v>
      </c>
      <c r="K257" s="58">
        <f t="shared" si="13"/>
        <v>47</v>
      </c>
      <c r="L257" s="58" t="s">
        <v>11812</v>
      </c>
      <c r="M257" s="58" t="s">
        <v>11796</v>
      </c>
      <c r="N257" s="58">
        <v>6</v>
      </c>
      <c r="O257" s="58">
        <v>17</v>
      </c>
      <c r="P257" s="58">
        <v>16</v>
      </c>
      <c r="Q257" s="58">
        <v>16</v>
      </c>
      <c r="R257" s="58">
        <v>16</v>
      </c>
      <c r="S257" s="58">
        <f t="shared" si="14"/>
        <v>65</v>
      </c>
      <c r="T257" s="58" t="s">
        <v>11812</v>
      </c>
      <c r="U257" s="58" t="s">
        <v>11797</v>
      </c>
      <c r="V257" s="58">
        <v>6</v>
      </c>
      <c r="W257" s="58">
        <v>16</v>
      </c>
      <c r="X257" s="58">
        <v>16</v>
      </c>
      <c r="Y257" s="58">
        <v>19</v>
      </c>
      <c r="Z257" s="58">
        <v>19</v>
      </c>
      <c r="AA257" s="58">
        <f t="shared" si="15"/>
        <v>70</v>
      </c>
      <c r="AB257" s="58" t="s">
        <v>11812</v>
      </c>
      <c r="AC257" s="59"/>
      <c r="AD257" s="62">
        <f t="shared" si="16"/>
        <v>60.666666666666664</v>
      </c>
    </row>
    <row r="258" spans="1:30" x14ac:dyDescent="0.3">
      <c r="A258" s="54">
        <v>257</v>
      </c>
      <c r="B258" s="54" t="s">
        <v>2552</v>
      </c>
      <c r="C258" s="54" t="s">
        <v>2553</v>
      </c>
      <c r="D258" s="54" t="s">
        <v>318</v>
      </c>
      <c r="E258" s="58" t="s">
        <v>11795</v>
      </c>
      <c r="F258" s="58" t="e">
        <f>VLOOKUP(B258,#REF!,50,0)</f>
        <v>#REF!</v>
      </c>
      <c r="G258" s="58">
        <v>12</v>
      </c>
      <c r="H258" s="58">
        <v>10</v>
      </c>
      <c r="I258" s="58">
        <v>9</v>
      </c>
      <c r="J258" s="58">
        <v>10</v>
      </c>
      <c r="K258" s="58">
        <f t="shared" si="13"/>
        <v>41</v>
      </c>
      <c r="L258" s="58" t="s">
        <v>11812</v>
      </c>
      <c r="M258" s="58" t="s">
        <v>11796</v>
      </c>
      <c r="N258" s="58">
        <v>20</v>
      </c>
      <c r="O258" s="58">
        <v>13</v>
      </c>
      <c r="P258" s="58">
        <v>13</v>
      </c>
      <c r="Q258" s="58">
        <v>14</v>
      </c>
      <c r="R258" s="58">
        <v>14</v>
      </c>
      <c r="S258" s="58">
        <f t="shared" si="14"/>
        <v>54</v>
      </c>
      <c r="T258" s="58" t="s">
        <v>11812</v>
      </c>
      <c r="U258" s="58" t="s">
        <v>11797</v>
      </c>
      <c r="V258" s="58">
        <v>20</v>
      </c>
      <c r="W258" s="58">
        <v>16</v>
      </c>
      <c r="X258" s="58">
        <v>16</v>
      </c>
      <c r="Y258" s="58">
        <v>16</v>
      </c>
      <c r="Z258" s="58">
        <v>16</v>
      </c>
      <c r="AA258" s="58">
        <f t="shared" si="15"/>
        <v>64</v>
      </c>
      <c r="AB258" s="58" t="s">
        <v>11812</v>
      </c>
      <c r="AC258" s="59"/>
      <c r="AD258" s="62">
        <f t="shared" si="16"/>
        <v>53</v>
      </c>
    </row>
    <row r="259" spans="1:30" x14ac:dyDescent="0.3">
      <c r="A259" s="54">
        <v>258</v>
      </c>
      <c r="B259" s="54" t="s">
        <v>2633</v>
      </c>
      <c r="C259" s="54" t="s">
        <v>2634</v>
      </c>
      <c r="D259" s="54" t="s">
        <v>318</v>
      </c>
      <c r="E259" s="58" t="s">
        <v>11795</v>
      </c>
      <c r="F259" s="58" t="e">
        <f>VLOOKUP(B259,#REF!,50,0)</f>
        <v>#REF!</v>
      </c>
      <c r="G259" s="58">
        <v>13</v>
      </c>
      <c r="H259" s="58">
        <v>12</v>
      </c>
      <c r="I259" s="58">
        <v>14</v>
      </c>
      <c r="J259" s="58">
        <v>11</v>
      </c>
      <c r="K259" s="58">
        <f t="shared" ref="K259:K322" si="17">SUM(G259:J259)</f>
        <v>50</v>
      </c>
      <c r="L259" s="58" t="s">
        <v>11812</v>
      </c>
      <c r="M259" s="58" t="s">
        <v>11796</v>
      </c>
      <c r="N259" s="58">
        <v>20</v>
      </c>
      <c r="O259" s="58">
        <v>16</v>
      </c>
      <c r="P259" s="58">
        <v>15</v>
      </c>
      <c r="Q259" s="58">
        <v>15</v>
      </c>
      <c r="R259" s="58">
        <v>16</v>
      </c>
      <c r="S259" s="58">
        <f t="shared" ref="S259:S322" si="18">SUM(O259:R259)</f>
        <v>62</v>
      </c>
      <c r="T259" s="58" t="s">
        <v>11812</v>
      </c>
      <c r="U259" s="58" t="s">
        <v>11797</v>
      </c>
      <c r="V259" s="58">
        <v>20</v>
      </c>
      <c r="W259" s="58">
        <v>12</v>
      </c>
      <c r="X259" s="58">
        <v>15</v>
      </c>
      <c r="Y259" s="58">
        <v>12</v>
      </c>
      <c r="Z259" s="58">
        <v>12</v>
      </c>
      <c r="AA259" s="58">
        <f t="shared" ref="AA259:AA322" si="19">SUM(W259:Z259)</f>
        <v>51</v>
      </c>
      <c r="AB259" s="58" t="s">
        <v>11812</v>
      </c>
      <c r="AC259" s="59"/>
      <c r="AD259" s="62">
        <f t="shared" si="16"/>
        <v>54.333333333333336</v>
      </c>
    </row>
    <row r="260" spans="1:30" x14ac:dyDescent="0.3">
      <c r="A260" s="54">
        <v>259</v>
      </c>
      <c r="B260" s="54" t="s">
        <v>2645</v>
      </c>
      <c r="C260" s="54" t="s">
        <v>2646</v>
      </c>
      <c r="D260" s="54" t="s">
        <v>318</v>
      </c>
      <c r="E260" s="58" t="s">
        <v>11795</v>
      </c>
      <c r="F260" s="58" t="e">
        <f>VLOOKUP(B260,#REF!,50,0)</f>
        <v>#REF!</v>
      </c>
      <c r="G260" s="58">
        <v>11</v>
      </c>
      <c r="H260" s="58">
        <v>12</v>
      </c>
      <c r="I260" s="58">
        <v>12</v>
      </c>
      <c r="J260" s="58">
        <v>12</v>
      </c>
      <c r="K260" s="58">
        <f t="shared" si="17"/>
        <v>47</v>
      </c>
      <c r="L260" s="58" t="s">
        <v>11812</v>
      </c>
      <c r="M260" s="58" t="s">
        <v>11796</v>
      </c>
      <c r="N260" s="58">
        <v>0</v>
      </c>
      <c r="O260" s="58">
        <v>14</v>
      </c>
      <c r="P260" s="58">
        <v>14</v>
      </c>
      <c r="Q260" s="58">
        <v>14</v>
      </c>
      <c r="R260" s="58">
        <v>14</v>
      </c>
      <c r="S260" s="58">
        <f t="shared" si="18"/>
        <v>56</v>
      </c>
      <c r="T260" s="58" t="s">
        <v>11812</v>
      </c>
      <c r="U260" s="58" t="s">
        <v>11797</v>
      </c>
      <c r="V260" s="58">
        <v>0</v>
      </c>
      <c r="W260" s="58">
        <v>9</v>
      </c>
      <c r="X260" s="58">
        <v>10</v>
      </c>
      <c r="Y260" s="58">
        <v>12</v>
      </c>
      <c r="Z260" s="58">
        <v>9</v>
      </c>
      <c r="AA260" s="58">
        <f t="shared" si="19"/>
        <v>40</v>
      </c>
      <c r="AB260" s="58" t="s">
        <v>11812</v>
      </c>
      <c r="AC260" s="59"/>
      <c r="AD260" s="62">
        <f t="shared" si="16"/>
        <v>47.666666666666664</v>
      </c>
    </row>
    <row r="261" spans="1:30" x14ac:dyDescent="0.3">
      <c r="A261" s="54">
        <v>260</v>
      </c>
      <c r="B261" s="54" t="s">
        <v>2731</v>
      </c>
      <c r="C261" s="54" t="s">
        <v>2732</v>
      </c>
      <c r="D261" s="54" t="s">
        <v>318</v>
      </c>
      <c r="E261" s="58" t="s">
        <v>11795</v>
      </c>
      <c r="F261" s="58" t="e">
        <f>VLOOKUP(B261,#REF!,50,0)</f>
        <v>#REF!</v>
      </c>
      <c r="G261" s="58">
        <v>17</v>
      </c>
      <c r="H261" s="58">
        <v>17</v>
      </c>
      <c r="I261" s="58">
        <v>16</v>
      </c>
      <c r="J261" s="58">
        <v>16</v>
      </c>
      <c r="K261" s="58">
        <f t="shared" si="17"/>
        <v>66</v>
      </c>
      <c r="L261" s="58" t="s">
        <v>11812</v>
      </c>
      <c r="M261" s="58" t="s">
        <v>11796</v>
      </c>
      <c r="N261" s="58">
        <v>15</v>
      </c>
      <c r="O261" s="58">
        <v>19</v>
      </c>
      <c r="P261" s="58">
        <v>19</v>
      </c>
      <c r="Q261" s="58">
        <v>19</v>
      </c>
      <c r="R261" s="58">
        <v>19</v>
      </c>
      <c r="S261" s="58">
        <f t="shared" si="18"/>
        <v>76</v>
      </c>
      <c r="T261" s="58" t="s">
        <v>11812</v>
      </c>
      <c r="U261" s="58" t="s">
        <v>11797</v>
      </c>
      <c r="V261" s="58">
        <v>15</v>
      </c>
      <c r="W261" s="58">
        <v>15</v>
      </c>
      <c r="X261" s="58">
        <v>17</v>
      </c>
      <c r="Y261" s="58">
        <v>16</v>
      </c>
      <c r="Z261" s="58">
        <v>15</v>
      </c>
      <c r="AA261" s="58">
        <f t="shared" si="19"/>
        <v>63</v>
      </c>
      <c r="AB261" s="58" t="s">
        <v>11812</v>
      </c>
      <c r="AC261" s="59"/>
      <c r="AD261" s="62">
        <f t="shared" si="16"/>
        <v>68.333333333333329</v>
      </c>
    </row>
    <row r="262" spans="1:30" x14ac:dyDescent="0.3">
      <c r="A262" s="54">
        <v>261</v>
      </c>
      <c r="B262" s="54" t="s">
        <v>2782</v>
      </c>
      <c r="C262" s="54" t="s">
        <v>2783</v>
      </c>
      <c r="D262" s="54" t="s">
        <v>318</v>
      </c>
      <c r="E262" s="58" t="s">
        <v>11795</v>
      </c>
      <c r="F262" s="58" t="e">
        <f>VLOOKUP(B262,#REF!,50,0)</f>
        <v>#REF!</v>
      </c>
      <c r="G262" s="58">
        <v>8</v>
      </c>
      <c r="H262" s="58">
        <v>10</v>
      </c>
      <c r="I262" s="58">
        <v>10</v>
      </c>
      <c r="J262" s="58">
        <v>8</v>
      </c>
      <c r="K262" s="58">
        <f t="shared" si="17"/>
        <v>36</v>
      </c>
      <c r="L262" s="58" t="s">
        <v>11812</v>
      </c>
      <c r="M262" s="58" t="s">
        <v>11796</v>
      </c>
      <c r="N262" s="58">
        <v>20</v>
      </c>
      <c r="O262" s="58">
        <v>13</v>
      </c>
      <c r="P262" s="58">
        <v>12</v>
      </c>
      <c r="Q262" s="58">
        <v>13</v>
      </c>
      <c r="R262" s="58">
        <v>13</v>
      </c>
      <c r="S262" s="58">
        <f t="shared" si="18"/>
        <v>51</v>
      </c>
      <c r="T262" s="58" t="s">
        <v>11812</v>
      </c>
      <c r="U262" s="58" t="s">
        <v>11797</v>
      </c>
      <c r="V262" s="58">
        <v>20</v>
      </c>
      <c r="W262" s="58">
        <v>16</v>
      </c>
      <c r="X262" s="58">
        <v>16</v>
      </c>
      <c r="Y262" s="58">
        <v>16</v>
      </c>
      <c r="Z262" s="58">
        <v>16</v>
      </c>
      <c r="AA262" s="58">
        <f t="shared" si="19"/>
        <v>64</v>
      </c>
      <c r="AB262" s="58" t="s">
        <v>11812</v>
      </c>
      <c r="AC262" s="59"/>
      <c r="AD262" s="62">
        <f t="shared" si="16"/>
        <v>50.333333333333336</v>
      </c>
    </row>
    <row r="263" spans="1:30" x14ac:dyDescent="0.3">
      <c r="A263" s="54">
        <v>262</v>
      </c>
      <c r="B263" s="54" t="s">
        <v>2985</v>
      </c>
      <c r="C263" s="54" t="s">
        <v>2986</v>
      </c>
      <c r="D263" s="54" t="s">
        <v>318</v>
      </c>
      <c r="E263" s="58" t="s">
        <v>11795</v>
      </c>
      <c r="F263" s="58" t="e">
        <f>VLOOKUP(B263,#REF!,50,0)</f>
        <v>#REF!</v>
      </c>
      <c r="G263" s="58">
        <v>13</v>
      </c>
      <c r="H263" s="58">
        <v>13</v>
      </c>
      <c r="I263" s="58">
        <v>14</v>
      </c>
      <c r="J263" s="58">
        <v>13</v>
      </c>
      <c r="K263" s="58">
        <f t="shared" si="17"/>
        <v>53</v>
      </c>
      <c r="L263" s="58" t="s">
        <v>11812</v>
      </c>
      <c r="M263" s="58" t="s">
        <v>11796</v>
      </c>
      <c r="N263" s="58">
        <v>15</v>
      </c>
      <c r="O263" s="58">
        <v>12</v>
      </c>
      <c r="P263" s="58">
        <v>13</v>
      </c>
      <c r="Q263" s="58">
        <v>13</v>
      </c>
      <c r="R263" s="58">
        <v>12</v>
      </c>
      <c r="S263" s="58">
        <f t="shared" si="18"/>
        <v>50</v>
      </c>
      <c r="T263" s="58" t="s">
        <v>11812</v>
      </c>
      <c r="U263" s="58" t="s">
        <v>11797</v>
      </c>
      <c r="V263" s="58">
        <v>15</v>
      </c>
      <c r="W263" s="58">
        <v>10</v>
      </c>
      <c r="X263" s="58">
        <v>10</v>
      </c>
      <c r="Y263" s="58">
        <v>12</v>
      </c>
      <c r="Z263" s="58">
        <v>12</v>
      </c>
      <c r="AA263" s="58">
        <f t="shared" si="19"/>
        <v>44</v>
      </c>
      <c r="AB263" s="58" t="s">
        <v>11812</v>
      </c>
      <c r="AC263" s="59"/>
      <c r="AD263" s="62">
        <f t="shared" si="16"/>
        <v>49</v>
      </c>
    </row>
    <row r="264" spans="1:30" x14ac:dyDescent="0.3">
      <c r="A264" s="54">
        <v>263</v>
      </c>
      <c r="B264" s="54" t="s">
        <v>3062</v>
      </c>
      <c r="C264" s="54" t="s">
        <v>3063</v>
      </c>
      <c r="D264" s="54" t="s">
        <v>318</v>
      </c>
      <c r="E264" s="58" t="s">
        <v>11795</v>
      </c>
      <c r="F264" s="58" t="e">
        <f>VLOOKUP(B264,#REF!,50,0)</f>
        <v>#REF!</v>
      </c>
      <c r="G264" s="58">
        <v>15</v>
      </c>
      <c r="H264" s="58">
        <v>12</v>
      </c>
      <c r="I264" s="58">
        <v>15</v>
      </c>
      <c r="J264" s="58">
        <v>13</v>
      </c>
      <c r="K264" s="58">
        <f t="shared" si="17"/>
        <v>55</v>
      </c>
      <c r="L264" s="58" t="s">
        <v>11812</v>
      </c>
      <c r="M264" s="58" t="s">
        <v>11796</v>
      </c>
      <c r="N264" s="58">
        <v>10</v>
      </c>
      <c r="O264" s="58">
        <v>12</v>
      </c>
      <c r="P264" s="58">
        <v>13</v>
      </c>
      <c r="Q264" s="58">
        <v>13</v>
      </c>
      <c r="R264" s="58">
        <v>13</v>
      </c>
      <c r="S264" s="58">
        <f t="shared" si="18"/>
        <v>51</v>
      </c>
      <c r="T264" s="58" t="s">
        <v>11812</v>
      </c>
      <c r="U264" s="58" t="s">
        <v>11797</v>
      </c>
      <c r="V264" s="58">
        <v>10</v>
      </c>
      <c r="W264" s="58">
        <v>15</v>
      </c>
      <c r="X264" s="58">
        <v>16</v>
      </c>
      <c r="Y264" s="58">
        <v>16</v>
      </c>
      <c r="Z264" s="58">
        <v>15</v>
      </c>
      <c r="AA264" s="58">
        <f t="shared" si="19"/>
        <v>62</v>
      </c>
      <c r="AB264" s="58" t="s">
        <v>11812</v>
      </c>
      <c r="AC264" s="59"/>
      <c r="AD264" s="62">
        <f t="shared" si="16"/>
        <v>56</v>
      </c>
    </row>
    <row r="265" spans="1:30" x14ac:dyDescent="0.3">
      <c r="A265" s="54">
        <v>264</v>
      </c>
      <c r="B265" s="54" t="s">
        <v>3091</v>
      </c>
      <c r="C265" s="54" t="s">
        <v>3092</v>
      </c>
      <c r="D265" s="54" t="s">
        <v>318</v>
      </c>
      <c r="E265" s="58" t="s">
        <v>11795</v>
      </c>
      <c r="F265" s="58" t="e">
        <f>VLOOKUP(B265,#REF!,50,0)</f>
        <v>#REF!</v>
      </c>
      <c r="G265" s="58">
        <v>8</v>
      </c>
      <c r="H265" s="58">
        <v>10</v>
      </c>
      <c r="I265" s="58">
        <v>10</v>
      </c>
      <c r="J265" s="58">
        <v>9</v>
      </c>
      <c r="K265" s="58">
        <f t="shared" si="17"/>
        <v>37</v>
      </c>
      <c r="L265" s="58" t="s">
        <v>11812</v>
      </c>
      <c r="M265" s="58" t="s">
        <v>11796</v>
      </c>
      <c r="N265" s="58">
        <v>3</v>
      </c>
      <c r="O265" s="58">
        <v>13</v>
      </c>
      <c r="P265" s="58">
        <v>13</v>
      </c>
      <c r="Q265" s="58">
        <v>13</v>
      </c>
      <c r="R265" s="58">
        <v>13</v>
      </c>
      <c r="S265" s="58">
        <f t="shared" si="18"/>
        <v>52</v>
      </c>
      <c r="T265" s="58" t="s">
        <v>11812</v>
      </c>
      <c r="U265" s="58" t="s">
        <v>11797</v>
      </c>
      <c r="V265" s="58">
        <v>3</v>
      </c>
      <c r="W265" s="58">
        <v>12</v>
      </c>
      <c r="X265" s="58">
        <v>12</v>
      </c>
      <c r="Y265" s="58">
        <v>13</v>
      </c>
      <c r="Z265" s="58">
        <v>12</v>
      </c>
      <c r="AA265" s="58">
        <f t="shared" si="19"/>
        <v>49</v>
      </c>
      <c r="AB265" s="58" t="s">
        <v>11812</v>
      </c>
      <c r="AC265" s="59"/>
      <c r="AD265" s="62">
        <f t="shared" si="16"/>
        <v>46</v>
      </c>
    </row>
    <row r="266" spans="1:30" x14ac:dyDescent="0.3">
      <c r="A266" s="54">
        <v>265</v>
      </c>
      <c r="B266" s="55" t="s">
        <v>3219</v>
      </c>
      <c r="C266" s="55" t="s">
        <v>3220</v>
      </c>
      <c r="D266" s="55" t="s">
        <v>318</v>
      </c>
      <c r="E266" s="58" t="s">
        <v>11795</v>
      </c>
      <c r="F266" s="58">
        <v>0</v>
      </c>
      <c r="G266" s="58">
        <v>0</v>
      </c>
      <c r="H266" s="58">
        <v>0</v>
      </c>
      <c r="I266" s="58">
        <v>0</v>
      </c>
      <c r="J266" s="58">
        <v>0</v>
      </c>
      <c r="K266" s="58">
        <f t="shared" si="17"/>
        <v>0</v>
      </c>
      <c r="L266" s="58" t="s">
        <v>11732</v>
      </c>
      <c r="M266" s="58" t="s">
        <v>11796</v>
      </c>
      <c r="N266" s="58" t="s">
        <v>277</v>
      </c>
      <c r="O266" s="58">
        <v>0</v>
      </c>
      <c r="P266" s="58">
        <v>0</v>
      </c>
      <c r="Q266" s="58">
        <v>0</v>
      </c>
      <c r="R266" s="58">
        <v>0</v>
      </c>
      <c r="S266" s="58">
        <f t="shared" si="18"/>
        <v>0</v>
      </c>
      <c r="T266" s="58" t="s">
        <v>11732</v>
      </c>
      <c r="U266" s="58" t="s">
        <v>11797</v>
      </c>
      <c r="V266" s="58" t="s">
        <v>277</v>
      </c>
      <c r="W266" s="58">
        <v>0</v>
      </c>
      <c r="X266" s="58">
        <v>0</v>
      </c>
      <c r="Y266" s="58">
        <v>0</v>
      </c>
      <c r="Z266" s="58">
        <v>0</v>
      </c>
      <c r="AA266" s="58">
        <f t="shared" si="19"/>
        <v>0</v>
      </c>
      <c r="AB266" s="58" t="s">
        <v>11732</v>
      </c>
      <c r="AC266" s="59"/>
      <c r="AD266" s="62">
        <f t="shared" si="16"/>
        <v>0</v>
      </c>
    </row>
    <row r="267" spans="1:30" x14ac:dyDescent="0.3">
      <c r="A267" s="54">
        <v>266</v>
      </c>
      <c r="B267" s="54" t="s">
        <v>3230</v>
      </c>
      <c r="C267" s="54" t="s">
        <v>3231</v>
      </c>
      <c r="D267" s="54" t="s">
        <v>318</v>
      </c>
      <c r="E267" s="58" t="s">
        <v>11795</v>
      </c>
      <c r="F267" s="58" t="e">
        <f>VLOOKUP(B267,#REF!,50,0)</f>
        <v>#REF!</v>
      </c>
      <c r="G267" s="58">
        <v>8</v>
      </c>
      <c r="H267" s="58">
        <v>9</v>
      </c>
      <c r="I267" s="58">
        <v>11</v>
      </c>
      <c r="J267" s="58">
        <v>9</v>
      </c>
      <c r="K267" s="58">
        <f t="shared" si="17"/>
        <v>37</v>
      </c>
      <c r="L267" s="58" t="s">
        <v>11812</v>
      </c>
      <c r="M267" s="58" t="s">
        <v>11796</v>
      </c>
      <c r="N267" s="58">
        <v>6</v>
      </c>
      <c r="O267" s="58">
        <v>12</v>
      </c>
      <c r="P267" s="58">
        <v>12</v>
      </c>
      <c r="Q267" s="58">
        <v>12</v>
      </c>
      <c r="R267" s="58">
        <v>12</v>
      </c>
      <c r="S267" s="58">
        <f t="shared" si="18"/>
        <v>48</v>
      </c>
      <c r="T267" s="58" t="s">
        <v>11812</v>
      </c>
      <c r="U267" s="58" t="s">
        <v>11797</v>
      </c>
      <c r="V267" s="58">
        <v>6</v>
      </c>
      <c r="W267" s="58">
        <v>8</v>
      </c>
      <c r="X267" s="58">
        <v>11</v>
      </c>
      <c r="Y267" s="58">
        <v>10</v>
      </c>
      <c r="Z267" s="58">
        <v>9</v>
      </c>
      <c r="AA267" s="58">
        <f t="shared" si="19"/>
        <v>38</v>
      </c>
      <c r="AB267" s="58" t="s">
        <v>11812</v>
      </c>
      <c r="AC267" s="59"/>
      <c r="AD267" s="62">
        <f t="shared" si="16"/>
        <v>41</v>
      </c>
    </row>
    <row r="268" spans="1:30" x14ac:dyDescent="0.3">
      <c r="A268" s="54">
        <v>267</v>
      </c>
      <c r="B268" s="54" t="s">
        <v>3386</v>
      </c>
      <c r="C268" s="54" t="s">
        <v>3387</v>
      </c>
      <c r="D268" s="54" t="s">
        <v>318</v>
      </c>
      <c r="E268" s="58" t="s">
        <v>11795</v>
      </c>
      <c r="F268" s="58" t="e">
        <f>VLOOKUP(B268,#REF!,50,0)</f>
        <v>#REF!</v>
      </c>
      <c r="G268" s="58">
        <v>14</v>
      </c>
      <c r="H268" s="58">
        <v>13</v>
      </c>
      <c r="I268" s="58">
        <v>14</v>
      </c>
      <c r="J268" s="58">
        <v>15</v>
      </c>
      <c r="K268" s="58">
        <f t="shared" si="17"/>
        <v>56</v>
      </c>
      <c r="L268" s="58" t="s">
        <v>11812</v>
      </c>
      <c r="M268" s="58" t="s">
        <v>11796</v>
      </c>
      <c r="N268" s="58">
        <v>0</v>
      </c>
      <c r="O268" s="58">
        <v>16</v>
      </c>
      <c r="P268" s="58">
        <v>16</v>
      </c>
      <c r="Q268" s="58">
        <v>16</v>
      </c>
      <c r="R268" s="58">
        <v>16</v>
      </c>
      <c r="S268" s="58">
        <f t="shared" si="18"/>
        <v>64</v>
      </c>
      <c r="T268" s="58" t="s">
        <v>11812</v>
      </c>
      <c r="U268" s="58" t="s">
        <v>11797</v>
      </c>
      <c r="V268" s="58">
        <v>0</v>
      </c>
      <c r="W268" s="58">
        <v>18</v>
      </c>
      <c r="X268" s="58">
        <v>17</v>
      </c>
      <c r="Y268" s="58">
        <v>17</v>
      </c>
      <c r="Z268" s="58">
        <v>18</v>
      </c>
      <c r="AA268" s="58">
        <f t="shared" si="19"/>
        <v>70</v>
      </c>
      <c r="AB268" s="58" t="s">
        <v>11812</v>
      </c>
      <c r="AC268" s="59"/>
      <c r="AD268" s="62">
        <f t="shared" si="16"/>
        <v>63.333333333333336</v>
      </c>
    </row>
    <row r="269" spans="1:30" x14ac:dyDescent="0.3">
      <c r="A269" s="54">
        <v>268</v>
      </c>
      <c r="B269" s="55" t="s">
        <v>3415</v>
      </c>
      <c r="C269" s="55" t="s">
        <v>3416</v>
      </c>
      <c r="D269" s="55" t="s">
        <v>318</v>
      </c>
      <c r="E269" s="58" t="s">
        <v>11795</v>
      </c>
      <c r="F269" s="58">
        <v>0</v>
      </c>
      <c r="G269" s="58">
        <v>0</v>
      </c>
      <c r="H269" s="58">
        <v>0</v>
      </c>
      <c r="I269" s="58">
        <v>0</v>
      </c>
      <c r="J269" s="58">
        <v>0</v>
      </c>
      <c r="K269" s="58">
        <f t="shared" si="17"/>
        <v>0</v>
      </c>
      <c r="L269" s="58" t="s">
        <v>11732</v>
      </c>
      <c r="M269" s="58" t="s">
        <v>11796</v>
      </c>
      <c r="N269" s="58" t="s">
        <v>277</v>
      </c>
      <c r="O269" s="58">
        <v>0</v>
      </c>
      <c r="P269" s="58">
        <v>0</v>
      </c>
      <c r="Q269" s="58">
        <v>0</v>
      </c>
      <c r="R269" s="58">
        <v>0</v>
      </c>
      <c r="S269" s="58">
        <f t="shared" si="18"/>
        <v>0</v>
      </c>
      <c r="T269" s="58" t="s">
        <v>11732</v>
      </c>
      <c r="U269" s="58" t="s">
        <v>11797</v>
      </c>
      <c r="V269" s="58" t="s">
        <v>277</v>
      </c>
      <c r="W269" s="58">
        <v>0</v>
      </c>
      <c r="X269" s="58">
        <v>0</v>
      </c>
      <c r="Y269" s="58">
        <v>0</v>
      </c>
      <c r="Z269" s="58">
        <v>0</v>
      </c>
      <c r="AA269" s="58">
        <f t="shared" si="19"/>
        <v>0</v>
      </c>
      <c r="AB269" s="58" t="s">
        <v>11732</v>
      </c>
      <c r="AC269" s="59"/>
      <c r="AD269" s="62">
        <f t="shared" si="16"/>
        <v>0</v>
      </c>
    </row>
    <row r="270" spans="1:30" x14ac:dyDescent="0.3">
      <c r="A270" s="54">
        <v>269</v>
      </c>
      <c r="B270" s="54" t="s">
        <v>3439</v>
      </c>
      <c r="C270" s="54" t="s">
        <v>3440</v>
      </c>
      <c r="D270" s="54" t="s">
        <v>318</v>
      </c>
      <c r="E270" s="58" t="s">
        <v>11795</v>
      </c>
      <c r="F270" s="58" t="e">
        <f>VLOOKUP(B270,#REF!,50,0)</f>
        <v>#REF!</v>
      </c>
      <c r="G270" s="58">
        <v>8</v>
      </c>
      <c r="H270" s="58">
        <v>6</v>
      </c>
      <c r="I270" s="58">
        <v>3</v>
      </c>
      <c r="J270" s="58">
        <v>8</v>
      </c>
      <c r="K270" s="58">
        <f t="shared" si="17"/>
        <v>25</v>
      </c>
      <c r="L270" s="58" t="s">
        <v>11812</v>
      </c>
      <c r="M270" s="58" t="s">
        <v>11796</v>
      </c>
      <c r="N270" s="58">
        <v>12</v>
      </c>
      <c r="O270" s="58">
        <v>13</v>
      </c>
      <c r="P270" s="58">
        <v>13</v>
      </c>
      <c r="Q270" s="58">
        <v>13</v>
      </c>
      <c r="R270" s="58">
        <v>13</v>
      </c>
      <c r="S270" s="58">
        <f t="shared" si="18"/>
        <v>52</v>
      </c>
      <c r="T270" s="58" t="s">
        <v>11812</v>
      </c>
      <c r="U270" s="58" t="s">
        <v>11797</v>
      </c>
      <c r="V270" s="58">
        <v>12</v>
      </c>
      <c r="W270" s="58">
        <v>9</v>
      </c>
      <c r="X270" s="58">
        <v>10</v>
      </c>
      <c r="Y270" s="58">
        <v>9</v>
      </c>
      <c r="Z270" s="58">
        <v>10</v>
      </c>
      <c r="AA270" s="58">
        <f t="shared" si="19"/>
        <v>38</v>
      </c>
      <c r="AB270" s="58" t="s">
        <v>11812</v>
      </c>
      <c r="AC270" s="59"/>
      <c r="AD270" s="62">
        <f t="shared" si="16"/>
        <v>38.333333333333336</v>
      </c>
    </row>
    <row r="271" spans="1:30" x14ac:dyDescent="0.3">
      <c r="A271" s="54">
        <v>270</v>
      </c>
      <c r="B271" s="54" t="s">
        <v>3477</v>
      </c>
      <c r="C271" s="54" t="s">
        <v>3478</v>
      </c>
      <c r="D271" s="54" t="s">
        <v>318</v>
      </c>
      <c r="E271" s="58" t="s">
        <v>11795</v>
      </c>
      <c r="F271" s="58" t="e">
        <f>VLOOKUP(B271,#REF!,50,0)</f>
        <v>#REF!</v>
      </c>
      <c r="G271" s="58">
        <v>15</v>
      </c>
      <c r="H271" s="58">
        <v>14</v>
      </c>
      <c r="I271" s="58">
        <v>15</v>
      </c>
      <c r="J271" s="58">
        <v>9</v>
      </c>
      <c r="K271" s="58">
        <f t="shared" si="17"/>
        <v>53</v>
      </c>
      <c r="L271" s="58" t="s">
        <v>11812</v>
      </c>
      <c r="M271" s="58" t="s">
        <v>11796</v>
      </c>
      <c r="N271" s="58">
        <v>8</v>
      </c>
      <c r="O271" s="58">
        <v>15</v>
      </c>
      <c r="P271" s="58">
        <v>16</v>
      </c>
      <c r="Q271" s="58">
        <v>16</v>
      </c>
      <c r="R271" s="58">
        <v>15</v>
      </c>
      <c r="S271" s="58">
        <f t="shared" si="18"/>
        <v>62</v>
      </c>
      <c r="T271" s="58" t="s">
        <v>11812</v>
      </c>
      <c r="U271" s="58" t="s">
        <v>11797</v>
      </c>
      <c r="V271" s="58">
        <v>8</v>
      </c>
      <c r="W271" s="58">
        <v>18</v>
      </c>
      <c r="X271" s="58">
        <v>17</v>
      </c>
      <c r="Y271" s="58">
        <v>18</v>
      </c>
      <c r="Z271" s="58">
        <v>17</v>
      </c>
      <c r="AA271" s="58">
        <f t="shared" si="19"/>
        <v>70</v>
      </c>
      <c r="AB271" s="58" t="s">
        <v>11812</v>
      </c>
      <c r="AC271" s="59"/>
      <c r="AD271" s="62">
        <f t="shared" si="16"/>
        <v>61.666666666666664</v>
      </c>
    </row>
    <row r="272" spans="1:30" x14ac:dyDescent="0.3">
      <c r="A272" s="54">
        <v>271</v>
      </c>
      <c r="B272" s="54" t="s">
        <v>3515</v>
      </c>
      <c r="C272" s="54" t="s">
        <v>3516</v>
      </c>
      <c r="D272" s="54" t="s">
        <v>318</v>
      </c>
      <c r="E272" s="58" t="s">
        <v>11795</v>
      </c>
      <c r="F272" s="58" t="e">
        <f>VLOOKUP(B272,#REF!,50,0)</f>
        <v>#REF!</v>
      </c>
      <c r="G272" s="58">
        <v>13</v>
      </c>
      <c r="H272" s="58">
        <v>11</v>
      </c>
      <c r="I272" s="58">
        <v>11</v>
      </c>
      <c r="J272" s="58">
        <v>13</v>
      </c>
      <c r="K272" s="58">
        <f t="shared" si="17"/>
        <v>48</v>
      </c>
      <c r="L272" s="58" t="s">
        <v>11812</v>
      </c>
      <c r="M272" s="58" t="s">
        <v>11796</v>
      </c>
      <c r="N272" s="58">
        <v>0</v>
      </c>
      <c r="O272" s="58">
        <v>17</v>
      </c>
      <c r="P272" s="58">
        <v>17</v>
      </c>
      <c r="Q272" s="58">
        <v>17</v>
      </c>
      <c r="R272" s="58">
        <v>18</v>
      </c>
      <c r="S272" s="58">
        <f t="shared" si="18"/>
        <v>69</v>
      </c>
      <c r="T272" s="58" t="s">
        <v>11812</v>
      </c>
      <c r="U272" s="58" t="s">
        <v>11797</v>
      </c>
      <c r="V272" s="58">
        <v>0</v>
      </c>
      <c r="W272" s="58">
        <v>12</v>
      </c>
      <c r="X272" s="58">
        <v>12</v>
      </c>
      <c r="Y272" s="58">
        <v>13</v>
      </c>
      <c r="Z272" s="58">
        <v>16</v>
      </c>
      <c r="AA272" s="58">
        <f t="shared" si="19"/>
        <v>53</v>
      </c>
      <c r="AB272" s="58" t="s">
        <v>11812</v>
      </c>
      <c r="AC272" s="59"/>
      <c r="AD272" s="62">
        <f t="shared" si="16"/>
        <v>56.666666666666664</v>
      </c>
    </row>
    <row r="273" spans="1:30" x14ac:dyDescent="0.3">
      <c r="A273" s="54">
        <v>272</v>
      </c>
      <c r="B273" s="54" t="s">
        <v>3652</v>
      </c>
      <c r="C273" s="54" t="s">
        <v>3653</v>
      </c>
      <c r="D273" s="54" t="s">
        <v>318</v>
      </c>
      <c r="E273" s="58" t="s">
        <v>11795</v>
      </c>
      <c r="F273" s="58" t="e">
        <f>VLOOKUP(B273,#REF!,50,0)</f>
        <v>#REF!</v>
      </c>
      <c r="G273" s="58">
        <v>13</v>
      </c>
      <c r="H273" s="58">
        <v>13</v>
      </c>
      <c r="I273" s="58">
        <v>13</v>
      </c>
      <c r="J273" s="58">
        <v>16</v>
      </c>
      <c r="K273" s="58">
        <f t="shared" si="17"/>
        <v>55</v>
      </c>
      <c r="L273" s="58" t="s">
        <v>11812</v>
      </c>
      <c r="M273" s="58" t="s">
        <v>11796</v>
      </c>
      <c r="N273" s="58">
        <v>11</v>
      </c>
      <c r="O273" s="58">
        <v>16</v>
      </c>
      <c r="P273" s="58">
        <v>16</v>
      </c>
      <c r="Q273" s="58">
        <v>17</v>
      </c>
      <c r="R273" s="58">
        <v>17</v>
      </c>
      <c r="S273" s="58">
        <f t="shared" si="18"/>
        <v>66</v>
      </c>
      <c r="T273" s="58" t="s">
        <v>11812</v>
      </c>
      <c r="U273" s="58" t="s">
        <v>11797</v>
      </c>
      <c r="V273" s="58">
        <v>11</v>
      </c>
      <c r="W273" s="58">
        <v>16</v>
      </c>
      <c r="X273" s="58">
        <v>16</v>
      </c>
      <c r="Y273" s="58">
        <v>12</v>
      </c>
      <c r="Z273" s="58">
        <v>13</v>
      </c>
      <c r="AA273" s="58">
        <f t="shared" si="19"/>
        <v>57</v>
      </c>
      <c r="AB273" s="58" t="s">
        <v>11812</v>
      </c>
      <c r="AC273" s="59"/>
      <c r="AD273" s="62">
        <f t="shared" si="16"/>
        <v>59.333333333333336</v>
      </c>
    </row>
    <row r="274" spans="1:30" x14ac:dyDescent="0.3">
      <c r="A274" s="54">
        <v>273</v>
      </c>
      <c r="B274" s="54" t="s">
        <v>3805</v>
      </c>
      <c r="C274" s="54" t="s">
        <v>3806</v>
      </c>
      <c r="D274" s="54" t="s">
        <v>318</v>
      </c>
      <c r="E274" s="58" t="s">
        <v>11795</v>
      </c>
      <c r="F274" s="58" t="e">
        <f>VLOOKUP(B274,#REF!,50,0)</f>
        <v>#REF!</v>
      </c>
      <c r="G274" s="58">
        <v>9</v>
      </c>
      <c r="H274" s="58">
        <v>13</v>
      </c>
      <c r="I274" s="58">
        <v>8</v>
      </c>
      <c r="J274" s="58">
        <v>8</v>
      </c>
      <c r="K274" s="58">
        <f t="shared" si="17"/>
        <v>38</v>
      </c>
      <c r="L274" s="58" t="s">
        <v>11812</v>
      </c>
      <c r="M274" s="58" t="s">
        <v>11796</v>
      </c>
      <c r="N274" s="58">
        <v>10</v>
      </c>
      <c r="O274" s="58">
        <v>13</v>
      </c>
      <c r="P274" s="58">
        <v>13</v>
      </c>
      <c r="Q274" s="58">
        <v>13</v>
      </c>
      <c r="R274" s="58">
        <v>13</v>
      </c>
      <c r="S274" s="58">
        <f t="shared" si="18"/>
        <v>52</v>
      </c>
      <c r="T274" s="58" t="s">
        <v>11812</v>
      </c>
      <c r="U274" s="58" t="s">
        <v>11797</v>
      </c>
      <c r="V274" s="58">
        <v>10</v>
      </c>
      <c r="W274" s="58">
        <v>10</v>
      </c>
      <c r="X274" s="58">
        <v>12</v>
      </c>
      <c r="Y274" s="58">
        <v>8</v>
      </c>
      <c r="Z274" s="58">
        <v>10</v>
      </c>
      <c r="AA274" s="58">
        <f t="shared" si="19"/>
        <v>40</v>
      </c>
      <c r="AB274" s="58" t="s">
        <v>11812</v>
      </c>
      <c r="AC274" s="59"/>
      <c r="AD274" s="62">
        <f t="shared" si="16"/>
        <v>43.333333333333336</v>
      </c>
    </row>
    <row r="275" spans="1:30" x14ac:dyDescent="0.3">
      <c r="A275" s="54">
        <v>274</v>
      </c>
      <c r="B275" s="54" t="s">
        <v>3873</v>
      </c>
      <c r="C275" s="54" t="s">
        <v>3874</v>
      </c>
      <c r="D275" s="54" t="s">
        <v>318</v>
      </c>
      <c r="E275" s="58" t="s">
        <v>11795</v>
      </c>
      <c r="F275" s="58" t="e">
        <f>VLOOKUP(B275,#REF!,50,0)</f>
        <v>#REF!</v>
      </c>
      <c r="G275" s="58">
        <v>8</v>
      </c>
      <c r="H275" s="58">
        <v>8</v>
      </c>
      <c r="I275" s="58">
        <v>11</v>
      </c>
      <c r="J275" s="58">
        <v>7</v>
      </c>
      <c r="K275" s="58">
        <f t="shared" si="17"/>
        <v>34</v>
      </c>
      <c r="L275" s="58" t="s">
        <v>11812</v>
      </c>
      <c r="M275" s="58" t="s">
        <v>11796</v>
      </c>
      <c r="N275" s="58">
        <v>3</v>
      </c>
      <c r="O275" s="58">
        <v>12</v>
      </c>
      <c r="P275" s="58">
        <v>12</v>
      </c>
      <c r="Q275" s="58">
        <v>11</v>
      </c>
      <c r="R275" s="58">
        <v>12</v>
      </c>
      <c r="S275" s="58">
        <f t="shared" si="18"/>
        <v>47</v>
      </c>
      <c r="T275" s="58" t="s">
        <v>11812</v>
      </c>
      <c r="U275" s="58" t="s">
        <v>11797</v>
      </c>
      <c r="V275" s="58">
        <v>3</v>
      </c>
      <c r="W275" s="58">
        <v>8</v>
      </c>
      <c r="X275" s="58">
        <v>10</v>
      </c>
      <c r="Y275" s="58">
        <v>11</v>
      </c>
      <c r="Z275" s="58">
        <v>9</v>
      </c>
      <c r="AA275" s="58">
        <f t="shared" si="19"/>
        <v>38</v>
      </c>
      <c r="AB275" s="58" t="s">
        <v>11812</v>
      </c>
      <c r="AC275" s="59"/>
      <c r="AD275" s="62">
        <f t="shared" si="16"/>
        <v>39.666666666666664</v>
      </c>
    </row>
    <row r="276" spans="1:30" x14ac:dyDescent="0.3">
      <c r="A276" s="54">
        <v>275</v>
      </c>
      <c r="B276" s="54" t="s">
        <v>3883</v>
      </c>
      <c r="C276" s="54" t="s">
        <v>3884</v>
      </c>
      <c r="D276" s="54" t="s">
        <v>318</v>
      </c>
      <c r="E276" s="58" t="s">
        <v>11795</v>
      </c>
      <c r="F276" s="58" t="e">
        <f>VLOOKUP(B276,#REF!,50,0)</f>
        <v>#REF!</v>
      </c>
      <c r="G276" s="58">
        <v>10</v>
      </c>
      <c r="H276" s="58">
        <v>12</v>
      </c>
      <c r="I276" s="58">
        <v>10</v>
      </c>
      <c r="J276" s="58">
        <v>13</v>
      </c>
      <c r="K276" s="58">
        <f t="shared" si="17"/>
        <v>45</v>
      </c>
      <c r="L276" s="58" t="s">
        <v>11812</v>
      </c>
      <c r="M276" s="58" t="s">
        <v>11796</v>
      </c>
      <c r="N276" s="58">
        <v>12</v>
      </c>
      <c r="O276" s="58">
        <v>14</v>
      </c>
      <c r="P276" s="58">
        <v>14</v>
      </c>
      <c r="Q276" s="58">
        <v>15</v>
      </c>
      <c r="R276" s="58">
        <v>15</v>
      </c>
      <c r="S276" s="58">
        <f t="shared" si="18"/>
        <v>58</v>
      </c>
      <c r="T276" s="58" t="s">
        <v>11812</v>
      </c>
      <c r="U276" s="58" t="s">
        <v>11797</v>
      </c>
      <c r="V276" s="58">
        <v>12</v>
      </c>
      <c r="W276" s="58">
        <v>17</v>
      </c>
      <c r="X276" s="58">
        <v>17</v>
      </c>
      <c r="Y276" s="58">
        <v>17</v>
      </c>
      <c r="Z276" s="58">
        <v>17</v>
      </c>
      <c r="AA276" s="58">
        <f t="shared" si="19"/>
        <v>68</v>
      </c>
      <c r="AB276" s="58" t="s">
        <v>11812</v>
      </c>
      <c r="AC276" s="59"/>
      <c r="AD276" s="62">
        <f t="shared" si="16"/>
        <v>57</v>
      </c>
    </row>
    <row r="277" spans="1:30" x14ac:dyDescent="0.3">
      <c r="A277" s="54">
        <v>276</v>
      </c>
      <c r="B277" s="55" t="s">
        <v>3956</v>
      </c>
      <c r="C277" s="55" t="s">
        <v>3957</v>
      </c>
      <c r="D277" s="55" t="s">
        <v>318</v>
      </c>
      <c r="E277" s="58" t="s">
        <v>11795</v>
      </c>
      <c r="F277" s="58">
        <v>0</v>
      </c>
      <c r="G277" s="58">
        <v>0</v>
      </c>
      <c r="H277" s="58">
        <v>0</v>
      </c>
      <c r="I277" s="58">
        <v>0</v>
      </c>
      <c r="J277" s="58">
        <v>0</v>
      </c>
      <c r="K277" s="58">
        <f t="shared" si="17"/>
        <v>0</v>
      </c>
      <c r="L277" s="58" t="s">
        <v>11732</v>
      </c>
      <c r="M277" s="58" t="s">
        <v>11796</v>
      </c>
      <c r="N277" s="58" t="s">
        <v>277</v>
      </c>
      <c r="O277" s="58">
        <v>0</v>
      </c>
      <c r="P277" s="58">
        <v>0</v>
      </c>
      <c r="Q277" s="58">
        <v>0</v>
      </c>
      <c r="R277" s="58">
        <v>0</v>
      </c>
      <c r="S277" s="58">
        <f t="shared" si="18"/>
        <v>0</v>
      </c>
      <c r="T277" s="58" t="s">
        <v>11732</v>
      </c>
      <c r="U277" s="58" t="s">
        <v>11797</v>
      </c>
      <c r="V277" s="58" t="s">
        <v>277</v>
      </c>
      <c r="W277" s="58">
        <v>0</v>
      </c>
      <c r="X277" s="58">
        <v>0</v>
      </c>
      <c r="Y277" s="58">
        <v>0</v>
      </c>
      <c r="Z277" s="58">
        <v>0</v>
      </c>
      <c r="AA277" s="58">
        <f t="shared" si="19"/>
        <v>0</v>
      </c>
      <c r="AB277" s="58" t="s">
        <v>11732</v>
      </c>
      <c r="AC277" s="59"/>
      <c r="AD277" s="62">
        <f t="shared" si="16"/>
        <v>0</v>
      </c>
    </row>
    <row r="278" spans="1:30" x14ac:dyDescent="0.3">
      <c r="A278" s="54">
        <v>277</v>
      </c>
      <c r="B278" s="54" t="s">
        <v>4034</v>
      </c>
      <c r="C278" s="54" t="s">
        <v>4035</v>
      </c>
      <c r="D278" s="54" t="s">
        <v>318</v>
      </c>
      <c r="E278" s="58" t="s">
        <v>11795</v>
      </c>
      <c r="F278" s="58" t="e">
        <f>VLOOKUP(B278,#REF!,50,0)</f>
        <v>#REF!</v>
      </c>
      <c r="G278" s="58">
        <v>12</v>
      </c>
      <c r="H278" s="58">
        <v>11</v>
      </c>
      <c r="I278" s="58">
        <v>10</v>
      </c>
      <c r="J278" s="58">
        <v>10</v>
      </c>
      <c r="K278" s="58">
        <f t="shared" si="17"/>
        <v>43</v>
      </c>
      <c r="L278" s="58" t="s">
        <v>11812</v>
      </c>
      <c r="M278" s="58" t="s">
        <v>11796</v>
      </c>
      <c r="N278" s="58">
        <v>8</v>
      </c>
      <c r="O278" s="58">
        <v>15</v>
      </c>
      <c r="P278" s="58">
        <v>15</v>
      </c>
      <c r="Q278" s="58">
        <v>15</v>
      </c>
      <c r="R278" s="58">
        <v>15</v>
      </c>
      <c r="S278" s="58">
        <f t="shared" si="18"/>
        <v>60</v>
      </c>
      <c r="T278" s="58" t="s">
        <v>11812</v>
      </c>
      <c r="U278" s="58" t="s">
        <v>11797</v>
      </c>
      <c r="V278" s="58">
        <v>8</v>
      </c>
      <c r="W278" s="58">
        <v>8</v>
      </c>
      <c r="X278" s="58">
        <v>11</v>
      </c>
      <c r="Y278" s="58">
        <v>11</v>
      </c>
      <c r="Z278" s="58">
        <v>10</v>
      </c>
      <c r="AA278" s="58">
        <f t="shared" si="19"/>
        <v>40</v>
      </c>
      <c r="AB278" s="58" t="s">
        <v>11812</v>
      </c>
      <c r="AC278" s="59"/>
      <c r="AD278" s="62">
        <f t="shared" si="16"/>
        <v>47.666666666666664</v>
      </c>
    </row>
    <row r="279" spans="1:30" x14ac:dyDescent="0.3">
      <c r="A279" s="54">
        <v>278</v>
      </c>
      <c r="B279" s="54" t="s">
        <v>4064</v>
      </c>
      <c r="C279" s="54" t="s">
        <v>4065</v>
      </c>
      <c r="D279" s="54" t="s">
        <v>318</v>
      </c>
      <c r="E279" s="58" t="s">
        <v>11795</v>
      </c>
      <c r="F279" s="58" t="e">
        <f>VLOOKUP(B279,#REF!,50,0)</f>
        <v>#REF!</v>
      </c>
      <c r="G279" s="58">
        <v>10</v>
      </c>
      <c r="H279" s="58">
        <v>9</v>
      </c>
      <c r="I279" s="58">
        <v>8</v>
      </c>
      <c r="J279" s="58">
        <v>9</v>
      </c>
      <c r="K279" s="58">
        <f t="shared" si="17"/>
        <v>36</v>
      </c>
      <c r="L279" s="58" t="s">
        <v>11812</v>
      </c>
      <c r="M279" s="58" t="s">
        <v>11796</v>
      </c>
      <c r="N279" s="58">
        <v>0</v>
      </c>
      <c r="O279" s="58">
        <v>12</v>
      </c>
      <c r="P279" s="58">
        <v>13</v>
      </c>
      <c r="Q279" s="58">
        <v>12</v>
      </c>
      <c r="R279" s="58">
        <v>12</v>
      </c>
      <c r="S279" s="58">
        <f t="shared" si="18"/>
        <v>49</v>
      </c>
      <c r="T279" s="58" t="s">
        <v>11812</v>
      </c>
      <c r="U279" s="58" t="s">
        <v>11797</v>
      </c>
      <c r="V279" s="58">
        <v>0</v>
      </c>
      <c r="W279" s="58">
        <v>10</v>
      </c>
      <c r="X279" s="58">
        <v>10</v>
      </c>
      <c r="Y279" s="58">
        <v>10</v>
      </c>
      <c r="Z279" s="58">
        <v>9</v>
      </c>
      <c r="AA279" s="58">
        <f t="shared" si="19"/>
        <v>39</v>
      </c>
      <c r="AB279" s="58" t="s">
        <v>11812</v>
      </c>
      <c r="AC279" s="59"/>
      <c r="AD279" s="62">
        <f t="shared" ref="AD279:AD311" si="20">AVERAGE(K279,S279,AA279)</f>
        <v>41.333333333333336</v>
      </c>
    </row>
    <row r="280" spans="1:30" x14ac:dyDescent="0.3">
      <c r="A280" s="54">
        <v>279</v>
      </c>
      <c r="B280" s="54" t="s">
        <v>4083</v>
      </c>
      <c r="C280" s="54" t="s">
        <v>4084</v>
      </c>
      <c r="D280" s="54" t="s">
        <v>318</v>
      </c>
      <c r="E280" s="58" t="s">
        <v>11795</v>
      </c>
      <c r="F280" s="58" t="e">
        <f>VLOOKUP(B280,#REF!,50,0)</f>
        <v>#REF!</v>
      </c>
      <c r="G280" s="58">
        <v>14</v>
      </c>
      <c r="H280" s="58">
        <v>13</v>
      </c>
      <c r="I280" s="58">
        <v>14</v>
      </c>
      <c r="J280" s="58">
        <v>12</v>
      </c>
      <c r="K280" s="58">
        <f t="shared" si="17"/>
        <v>53</v>
      </c>
      <c r="L280" s="58" t="s">
        <v>11812</v>
      </c>
      <c r="M280" s="58" t="s">
        <v>11796</v>
      </c>
      <c r="N280" s="58">
        <v>0</v>
      </c>
      <c r="O280" s="58">
        <v>17</v>
      </c>
      <c r="P280" s="58">
        <v>16</v>
      </c>
      <c r="Q280" s="58">
        <v>16</v>
      </c>
      <c r="R280" s="58">
        <v>17</v>
      </c>
      <c r="S280" s="58">
        <f t="shared" si="18"/>
        <v>66</v>
      </c>
      <c r="T280" s="58" t="s">
        <v>11812</v>
      </c>
      <c r="U280" s="58" t="s">
        <v>11797</v>
      </c>
      <c r="V280" s="58">
        <v>0</v>
      </c>
      <c r="W280" s="58">
        <v>17</v>
      </c>
      <c r="X280" s="58">
        <v>17</v>
      </c>
      <c r="Y280" s="58">
        <v>16</v>
      </c>
      <c r="Z280" s="58">
        <v>17</v>
      </c>
      <c r="AA280" s="58">
        <f t="shared" si="19"/>
        <v>67</v>
      </c>
      <c r="AB280" s="58" t="s">
        <v>11812</v>
      </c>
      <c r="AC280" s="59"/>
      <c r="AD280" s="62">
        <f t="shared" si="20"/>
        <v>62</v>
      </c>
    </row>
    <row r="281" spans="1:30" x14ac:dyDescent="0.3">
      <c r="A281" s="54">
        <v>280</v>
      </c>
      <c r="B281" s="54" t="s">
        <v>4120</v>
      </c>
      <c r="C281" s="54" t="s">
        <v>4121</v>
      </c>
      <c r="D281" s="54" t="s">
        <v>318</v>
      </c>
      <c r="E281" s="58" t="s">
        <v>11795</v>
      </c>
      <c r="F281" s="58" t="e">
        <f>VLOOKUP(B281,#REF!,50,0)</f>
        <v>#REF!</v>
      </c>
      <c r="G281" s="58">
        <v>7</v>
      </c>
      <c r="H281" s="58">
        <v>10</v>
      </c>
      <c r="I281" s="58">
        <v>8</v>
      </c>
      <c r="J281" s="58">
        <v>10</v>
      </c>
      <c r="K281" s="58">
        <f t="shared" si="17"/>
        <v>35</v>
      </c>
      <c r="L281" s="58" t="s">
        <v>11812</v>
      </c>
      <c r="M281" s="58" t="s">
        <v>11796</v>
      </c>
      <c r="N281" s="58">
        <v>11</v>
      </c>
      <c r="O281" s="58">
        <v>14</v>
      </c>
      <c r="P281" s="58">
        <v>12</v>
      </c>
      <c r="Q281" s="58">
        <v>12</v>
      </c>
      <c r="R281" s="58">
        <v>14</v>
      </c>
      <c r="S281" s="58">
        <f t="shared" si="18"/>
        <v>52</v>
      </c>
      <c r="T281" s="58" t="s">
        <v>11812</v>
      </c>
      <c r="U281" s="58" t="s">
        <v>11797</v>
      </c>
      <c r="V281" s="58">
        <v>11</v>
      </c>
      <c r="W281" s="58">
        <v>8</v>
      </c>
      <c r="X281" s="58">
        <v>8</v>
      </c>
      <c r="Y281" s="58">
        <v>12</v>
      </c>
      <c r="Z281" s="58">
        <v>9</v>
      </c>
      <c r="AA281" s="58">
        <f t="shared" si="19"/>
        <v>37</v>
      </c>
      <c r="AB281" s="58" t="s">
        <v>11812</v>
      </c>
      <c r="AC281" s="59"/>
      <c r="AD281" s="62">
        <f t="shared" si="20"/>
        <v>41.333333333333336</v>
      </c>
    </row>
    <row r="282" spans="1:30" x14ac:dyDescent="0.3">
      <c r="A282" s="54">
        <v>281</v>
      </c>
      <c r="B282" s="54" t="s">
        <v>4131</v>
      </c>
      <c r="C282" s="54" t="s">
        <v>4132</v>
      </c>
      <c r="D282" s="54" t="s">
        <v>318</v>
      </c>
      <c r="E282" s="58" t="s">
        <v>11795</v>
      </c>
      <c r="F282" s="58" t="e">
        <f>VLOOKUP(B282,#REF!,50,0)</f>
        <v>#REF!</v>
      </c>
      <c r="G282" s="58">
        <v>13</v>
      </c>
      <c r="H282" s="58">
        <v>11</v>
      </c>
      <c r="I282" s="58">
        <v>9</v>
      </c>
      <c r="J282" s="58">
        <v>11</v>
      </c>
      <c r="K282" s="58">
        <f t="shared" si="17"/>
        <v>44</v>
      </c>
      <c r="L282" s="58" t="s">
        <v>11812</v>
      </c>
      <c r="M282" s="58" t="s">
        <v>11796</v>
      </c>
      <c r="N282" s="58">
        <v>18</v>
      </c>
      <c r="O282" s="58">
        <v>15</v>
      </c>
      <c r="P282" s="58">
        <v>15</v>
      </c>
      <c r="Q282" s="58">
        <v>14</v>
      </c>
      <c r="R282" s="58">
        <v>15</v>
      </c>
      <c r="S282" s="58">
        <f t="shared" si="18"/>
        <v>59</v>
      </c>
      <c r="T282" s="58" t="s">
        <v>11812</v>
      </c>
      <c r="U282" s="58" t="s">
        <v>11797</v>
      </c>
      <c r="V282" s="58">
        <v>18</v>
      </c>
      <c r="W282" s="58">
        <v>12</v>
      </c>
      <c r="X282" s="58">
        <v>12</v>
      </c>
      <c r="Y282" s="58">
        <v>13</v>
      </c>
      <c r="Z282" s="58">
        <v>14</v>
      </c>
      <c r="AA282" s="58">
        <f t="shared" si="19"/>
        <v>51</v>
      </c>
      <c r="AB282" s="58" t="s">
        <v>11812</v>
      </c>
      <c r="AC282" s="59"/>
      <c r="AD282" s="62">
        <f t="shared" si="20"/>
        <v>51.333333333333336</v>
      </c>
    </row>
    <row r="283" spans="1:30" x14ac:dyDescent="0.3">
      <c r="A283" s="54">
        <v>282</v>
      </c>
      <c r="B283" s="54" t="s">
        <v>4142</v>
      </c>
      <c r="C283" s="54" t="s">
        <v>4143</v>
      </c>
      <c r="D283" s="54" t="s">
        <v>318</v>
      </c>
      <c r="E283" s="58" t="s">
        <v>11795</v>
      </c>
      <c r="F283" s="58" t="e">
        <f>VLOOKUP(B283,#REF!,50,0)</f>
        <v>#REF!</v>
      </c>
      <c r="G283" s="58">
        <v>11</v>
      </c>
      <c r="H283" s="58">
        <v>10</v>
      </c>
      <c r="I283" s="58">
        <v>13</v>
      </c>
      <c r="J283" s="58">
        <v>9</v>
      </c>
      <c r="K283" s="58">
        <f t="shared" si="17"/>
        <v>43</v>
      </c>
      <c r="L283" s="58" t="s">
        <v>11812</v>
      </c>
      <c r="M283" s="58" t="s">
        <v>11796</v>
      </c>
      <c r="N283" s="58">
        <v>14</v>
      </c>
      <c r="O283" s="58">
        <v>13</v>
      </c>
      <c r="P283" s="58">
        <v>14</v>
      </c>
      <c r="Q283" s="58">
        <v>13</v>
      </c>
      <c r="R283" s="58">
        <v>14</v>
      </c>
      <c r="S283" s="58">
        <f t="shared" si="18"/>
        <v>54</v>
      </c>
      <c r="T283" s="58" t="s">
        <v>11812</v>
      </c>
      <c r="U283" s="58" t="s">
        <v>11797</v>
      </c>
      <c r="V283" s="58">
        <v>14</v>
      </c>
      <c r="W283" s="58">
        <v>12</v>
      </c>
      <c r="X283" s="58">
        <v>12</v>
      </c>
      <c r="Y283" s="58">
        <v>12</v>
      </c>
      <c r="Z283" s="58">
        <v>11</v>
      </c>
      <c r="AA283" s="58">
        <f t="shared" si="19"/>
        <v>47</v>
      </c>
      <c r="AB283" s="58" t="s">
        <v>11812</v>
      </c>
      <c r="AC283" s="59"/>
      <c r="AD283" s="62">
        <f t="shared" si="20"/>
        <v>48</v>
      </c>
    </row>
    <row r="284" spans="1:30" x14ac:dyDescent="0.3">
      <c r="A284" s="54">
        <v>283</v>
      </c>
      <c r="B284" s="54" t="s">
        <v>4155</v>
      </c>
      <c r="C284" s="54" t="s">
        <v>4156</v>
      </c>
      <c r="D284" s="54" t="s">
        <v>318</v>
      </c>
      <c r="E284" s="58" t="s">
        <v>11795</v>
      </c>
      <c r="F284" s="58" t="e">
        <f>VLOOKUP(B284,#REF!,50,0)</f>
        <v>#REF!</v>
      </c>
      <c r="G284" s="58">
        <v>12</v>
      </c>
      <c r="H284" s="58">
        <v>14</v>
      </c>
      <c r="I284" s="58">
        <v>13</v>
      </c>
      <c r="J284" s="58">
        <v>13</v>
      </c>
      <c r="K284" s="58">
        <f t="shared" si="17"/>
        <v>52</v>
      </c>
      <c r="L284" s="58" t="s">
        <v>11812</v>
      </c>
      <c r="M284" s="58" t="s">
        <v>11796</v>
      </c>
      <c r="N284" s="58">
        <v>5</v>
      </c>
      <c r="O284" s="58">
        <v>16</v>
      </c>
      <c r="P284" s="58">
        <v>15</v>
      </c>
      <c r="Q284" s="58">
        <v>15</v>
      </c>
      <c r="R284" s="58">
        <v>15</v>
      </c>
      <c r="S284" s="58">
        <f t="shared" si="18"/>
        <v>61</v>
      </c>
      <c r="T284" s="58" t="s">
        <v>11812</v>
      </c>
      <c r="U284" s="58" t="s">
        <v>11797</v>
      </c>
      <c r="V284" s="58">
        <v>5</v>
      </c>
      <c r="W284" s="58">
        <v>16</v>
      </c>
      <c r="X284" s="58">
        <v>16</v>
      </c>
      <c r="Y284" s="58">
        <v>16</v>
      </c>
      <c r="Z284" s="58">
        <v>17</v>
      </c>
      <c r="AA284" s="58">
        <f t="shared" si="19"/>
        <v>65</v>
      </c>
      <c r="AB284" s="58" t="s">
        <v>11812</v>
      </c>
      <c r="AC284" s="59"/>
      <c r="AD284" s="62">
        <f t="shared" si="20"/>
        <v>59.333333333333336</v>
      </c>
    </row>
    <row r="285" spans="1:30" x14ac:dyDescent="0.3">
      <c r="A285" s="54">
        <v>284</v>
      </c>
      <c r="B285" s="54" t="s">
        <v>4167</v>
      </c>
      <c r="C285" s="54" t="s">
        <v>4168</v>
      </c>
      <c r="D285" s="54" t="s">
        <v>318</v>
      </c>
      <c r="E285" s="58" t="s">
        <v>11795</v>
      </c>
      <c r="F285" s="58" t="e">
        <f>VLOOKUP(B285,#REF!,50,0)</f>
        <v>#REF!</v>
      </c>
      <c r="G285" s="58">
        <v>13</v>
      </c>
      <c r="H285" s="58">
        <v>13</v>
      </c>
      <c r="I285" s="58">
        <v>15</v>
      </c>
      <c r="J285" s="58">
        <v>14</v>
      </c>
      <c r="K285" s="58">
        <f t="shared" si="17"/>
        <v>55</v>
      </c>
      <c r="L285" s="58" t="s">
        <v>11812</v>
      </c>
      <c r="M285" s="58" t="s">
        <v>11796</v>
      </c>
      <c r="N285" s="58">
        <v>18</v>
      </c>
      <c r="O285" s="58">
        <v>16</v>
      </c>
      <c r="P285" s="58">
        <v>15</v>
      </c>
      <c r="Q285" s="58">
        <v>15</v>
      </c>
      <c r="R285" s="58">
        <v>15</v>
      </c>
      <c r="S285" s="58">
        <f t="shared" si="18"/>
        <v>61</v>
      </c>
      <c r="T285" s="58" t="s">
        <v>11812</v>
      </c>
      <c r="U285" s="58" t="s">
        <v>11797</v>
      </c>
      <c r="V285" s="58">
        <v>18</v>
      </c>
      <c r="W285" s="58">
        <v>15</v>
      </c>
      <c r="X285" s="58">
        <v>15</v>
      </c>
      <c r="Y285" s="58">
        <v>17</v>
      </c>
      <c r="Z285" s="58">
        <v>17</v>
      </c>
      <c r="AA285" s="58">
        <f t="shared" si="19"/>
        <v>64</v>
      </c>
      <c r="AB285" s="58" t="s">
        <v>11812</v>
      </c>
      <c r="AC285" s="59"/>
      <c r="AD285" s="62">
        <f t="shared" si="20"/>
        <v>60</v>
      </c>
    </row>
    <row r="286" spans="1:30" x14ac:dyDescent="0.3">
      <c r="A286" s="54">
        <v>285</v>
      </c>
      <c r="B286" s="54" t="s">
        <v>4316</v>
      </c>
      <c r="C286" s="54" t="s">
        <v>4317</v>
      </c>
      <c r="D286" s="54" t="s">
        <v>318</v>
      </c>
      <c r="E286" s="58" t="s">
        <v>11795</v>
      </c>
      <c r="F286" s="58" t="e">
        <f>VLOOKUP(B286,#REF!,50,0)</f>
        <v>#REF!</v>
      </c>
      <c r="G286" s="58">
        <v>12</v>
      </c>
      <c r="H286" s="58">
        <v>13</v>
      </c>
      <c r="I286" s="58">
        <v>14</v>
      </c>
      <c r="J286" s="58">
        <v>13</v>
      </c>
      <c r="K286" s="58">
        <f t="shared" si="17"/>
        <v>52</v>
      </c>
      <c r="L286" s="58" t="s">
        <v>11812</v>
      </c>
      <c r="M286" s="58" t="s">
        <v>11796</v>
      </c>
      <c r="N286" s="58">
        <v>15</v>
      </c>
      <c r="O286" s="58">
        <v>13</v>
      </c>
      <c r="P286" s="58">
        <v>14</v>
      </c>
      <c r="Q286" s="58">
        <v>13</v>
      </c>
      <c r="R286" s="58">
        <v>13</v>
      </c>
      <c r="S286" s="58">
        <f t="shared" si="18"/>
        <v>53</v>
      </c>
      <c r="T286" s="58" t="s">
        <v>11812</v>
      </c>
      <c r="U286" s="58" t="s">
        <v>11797</v>
      </c>
      <c r="V286" s="58">
        <v>15</v>
      </c>
      <c r="W286" s="58">
        <v>15</v>
      </c>
      <c r="X286" s="58">
        <v>16</v>
      </c>
      <c r="Y286" s="58">
        <v>13</v>
      </c>
      <c r="Z286" s="58">
        <v>16</v>
      </c>
      <c r="AA286" s="58">
        <f t="shared" si="19"/>
        <v>60</v>
      </c>
      <c r="AB286" s="58" t="s">
        <v>11812</v>
      </c>
      <c r="AC286" s="59"/>
      <c r="AD286" s="62">
        <f t="shared" si="20"/>
        <v>55</v>
      </c>
    </row>
    <row r="287" spans="1:30" x14ac:dyDescent="0.3">
      <c r="A287" s="54">
        <v>286</v>
      </c>
      <c r="B287" s="54" t="s">
        <v>4469</v>
      </c>
      <c r="C287" s="54" t="s">
        <v>4470</v>
      </c>
      <c r="D287" s="54" t="s">
        <v>318</v>
      </c>
      <c r="E287" s="58" t="s">
        <v>11795</v>
      </c>
      <c r="F287" s="58" t="e">
        <f>VLOOKUP(B287,#REF!,50,0)</f>
        <v>#REF!</v>
      </c>
      <c r="G287" s="58">
        <v>6</v>
      </c>
      <c r="H287" s="58">
        <v>9</v>
      </c>
      <c r="I287" s="58">
        <v>10</v>
      </c>
      <c r="J287" s="58">
        <v>8</v>
      </c>
      <c r="K287" s="58">
        <f t="shared" si="17"/>
        <v>33</v>
      </c>
      <c r="L287" s="58" t="s">
        <v>11812</v>
      </c>
      <c r="M287" s="58" t="s">
        <v>11796</v>
      </c>
      <c r="N287" s="58">
        <v>0</v>
      </c>
      <c r="O287" s="58">
        <v>8</v>
      </c>
      <c r="P287" s="58">
        <v>8</v>
      </c>
      <c r="Q287" s="58">
        <v>9</v>
      </c>
      <c r="R287" s="58">
        <v>9</v>
      </c>
      <c r="S287" s="58">
        <f t="shared" si="18"/>
        <v>34</v>
      </c>
      <c r="T287" s="58" t="s">
        <v>11812</v>
      </c>
      <c r="U287" s="58" t="s">
        <v>11797</v>
      </c>
      <c r="V287" s="58">
        <v>0</v>
      </c>
      <c r="W287" s="58">
        <v>7</v>
      </c>
      <c r="X287" s="58">
        <v>8</v>
      </c>
      <c r="Y287" s="58">
        <v>8</v>
      </c>
      <c r="Z287" s="58">
        <v>8</v>
      </c>
      <c r="AA287" s="58">
        <f t="shared" si="19"/>
        <v>31</v>
      </c>
      <c r="AB287" s="58" t="s">
        <v>11812</v>
      </c>
      <c r="AC287" s="59"/>
      <c r="AD287" s="62">
        <f t="shared" si="20"/>
        <v>32.666666666666664</v>
      </c>
    </row>
    <row r="288" spans="1:30" x14ac:dyDescent="0.3">
      <c r="A288" s="54">
        <v>287</v>
      </c>
      <c r="B288" s="54" t="s">
        <v>4484</v>
      </c>
      <c r="C288" s="54" t="s">
        <v>4485</v>
      </c>
      <c r="D288" s="54" t="s">
        <v>318</v>
      </c>
      <c r="E288" s="58" t="s">
        <v>11795</v>
      </c>
      <c r="F288" s="58" t="e">
        <f>VLOOKUP(B288,#REF!,50,0)</f>
        <v>#REF!</v>
      </c>
      <c r="G288" s="58">
        <v>18</v>
      </c>
      <c r="H288" s="58">
        <v>18</v>
      </c>
      <c r="I288" s="58">
        <v>19</v>
      </c>
      <c r="J288" s="58">
        <v>17</v>
      </c>
      <c r="K288" s="58">
        <f t="shared" si="17"/>
        <v>72</v>
      </c>
      <c r="L288" s="58" t="s">
        <v>11812</v>
      </c>
      <c r="M288" s="58" t="s">
        <v>11796</v>
      </c>
      <c r="N288" s="58">
        <v>10</v>
      </c>
      <c r="O288" s="58">
        <v>16</v>
      </c>
      <c r="P288" s="58">
        <v>16</v>
      </c>
      <c r="Q288" s="58">
        <v>15</v>
      </c>
      <c r="R288" s="58">
        <v>16</v>
      </c>
      <c r="S288" s="58">
        <f t="shared" si="18"/>
        <v>63</v>
      </c>
      <c r="T288" s="58" t="s">
        <v>11812</v>
      </c>
      <c r="U288" s="58" t="s">
        <v>11797</v>
      </c>
      <c r="V288" s="58">
        <v>10</v>
      </c>
      <c r="W288" s="58">
        <v>16</v>
      </c>
      <c r="X288" s="58">
        <v>17</v>
      </c>
      <c r="Y288" s="58">
        <v>18</v>
      </c>
      <c r="Z288" s="58">
        <v>18</v>
      </c>
      <c r="AA288" s="58">
        <f t="shared" si="19"/>
        <v>69</v>
      </c>
      <c r="AB288" s="58" t="s">
        <v>11812</v>
      </c>
      <c r="AC288" s="59"/>
      <c r="AD288" s="62">
        <f t="shared" si="20"/>
        <v>68</v>
      </c>
    </row>
    <row r="289" spans="1:30" x14ac:dyDescent="0.3">
      <c r="A289" s="54">
        <v>288</v>
      </c>
      <c r="B289" s="54" t="s">
        <v>4501</v>
      </c>
      <c r="C289" s="54" t="s">
        <v>4502</v>
      </c>
      <c r="D289" s="54" t="s">
        <v>318</v>
      </c>
      <c r="E289" s="58" t="s">
        <v>11795</v>
      </c>
      <c r="F289" s="58" t="e">
        <f>VLOOKUP(B289,#REF!,50,0)</f>
        <v>#REF!</v>
      </c>
      <c r="G289" s="58">
        <v>8</v>
      </c>
      <c r="H289" s="58">
        <v>12</v>
      </c>
      <c r="I289" s="58">
        <v>11</v>
      </c>
      <c r="J289" s="58">
        <v>12</v>
      </c>
      <c r="K289" s="58">
        <f t="shared" si="17"/>
        <v>43</v>
      </c>
      <c r="L289" s="58" t="s">
        <v>11812</v>
      </c>
      <c r="M289" s="58" t="s">
        <v>11796</v>
      </c>
      <c r="N289" s="58">
        <v>10</v>
      </c>
      <c r="O289" s="58">
        <v>10</v>
      </c>
      <c r="P289" s="58">
        <v>12</v>
      </c>
      <c r="Q289" s="58">
        <v>12</v>
      </c>
      <c r="R289" s="58">
        <v>12</v>
      </c>
      <c r="S289" s="58">
        <f t="shared" si="18"/>
        <v>46</v>
      </c>
      <c r="T289" s="58" t="s">
        <v>11812</v>
      </c>
      <c r="U289" s="58" t="s">
        <v>11797</v>
      </c>
      <c r="V289" s="58">
        <v>10</v>
      </c>
      <c r="W289" s="58">
        <v>8</v>
      </c>
      <c r="X289" s="58">
        <v>10</v>
      </c>
      <c r="Y289" s="58">
        <v>10</v>
      </c>
      <c r="Z289" s="58">
        <v>12</v>
      </c>
      <c r="AA289" s="58">
        <f t="shared" si="19"/>
        <v>40</v>
      </c>
      <c r="AB289" s="58" t="s">
        <v>11812</v>
      </c>
      <c r="AC289" s="59"/>
      <c r="AD289" s="62">
        <f t="shared" si="20"/>
        <v>43</v>
      </c>
    </row>
    <row r="290" spans="1:30" x14ac:dyDescent="0.3">
      <c r="A290" s="54">
        <v>289</v>
      </c>
      <c r="B290" s="54" t="s">
        <v>4584</v>
      </c>
      <c r="C290" s="54" t="s">
        <v>4585</v>
      </c>
      <c r="D290" s="54" t="s">
        <v>318</v>
      </c>
      <c r="E290" s="58" t="s">
        <v>11795</v>
      </c>
      <c r="F290" s="58" t="e">
        <f>VLOOKUP(B290,#REF!,50,0)</f>
        <v>#REF!</v>
      </c>
      <c r="G290" s="58">
        <v>16</v>
      </c>
      <c r="H290" s="58">
        <v>17</v>
      </c>
      <c r="I290" s="58">
        <v>16</v>
      </c>
      <c r="J290" s="58">
        <v>14</v>
      </c>
      <c r="K290" s="58">
        <f t="shared" si="17"/>
        <v>63</v>
      </c>
      <c r="L290" s="58" t="s">
        <v>11812</v>
      </c>
      <c r="M290" s="58" t="s">
        <v>11796</v>
      </c>
      <c r="N290" s="58">
        <v>18</v>
      </c>
      <c r="O290" s="58">
        <v>14</v>
      </c>
      <c r="P290" s="58">
        <v>14</v>
      </c>
      <c r="Q290" s="58">
        <v>13</v>
      </c>
      <c r="R290" s="58">
        <v>13</v>
      </c>
      <c r="S290" s="58">
        <f t="shared" si="18"/>
        <v>54</v>
      </c>
      <c r="T290" s="58" t="s">
        <v>11812</v>
      </c>
      <c r="U290" s="58" t="s">
        <v>11797</v>
      </c>
      <c r="V290" s="58">
        <v>18</v>
      </c>
      <c r="W290" s="58">
        <v>10</v>
      </c>
      <c r="X290" s="58">
        <v>10</v>
      </c>
      <c r="Y290" s="58">
        <v>12</v>
      </c>
      <c r="Z290" s="58">
        <v>10</v>
      </c>
      <c r="AA290" s="58">
        <f t="shared" si="19"/>
        <v>42</v>
      </c>
      <c r="AB290" s="58" t="s">
        <v>11812</v>
      </c>
      <c r="AC290" s="59"/>
      <c r="AD290" s="62">
        <f t="shared" si="20"/>
        <v>53</v>
      </c>
    </row>
    <row r="291" spans="1:30" x14ac:dyDescent="0.3">
      <c r="A291" s="54">
        <v>290</v>
      </c>
      <c r="B291" s="54" t="s">
        <v>4636</v>
      </c>
      <c r="C291" s="54" t="s">
        <v>4637</v>
      </c>
      <c r="D291" s="54" t="s">
        <v>318</v>
      </c>
      <c r="E291" s="58" t="s">
        <v>11795</v>
      </c>
      <c r="F291" s="58" t="e">
        <f>VLOOKUP(B291,#REF!,50,0)</f>
        <v>#REF!</v>
      </c>
      <c r="G291" s="58">
        <v>9</v>
      </c>
      <c r="H291" s="58">
        <v>8</v>
      </c>
      <c r="I291" s="58">
        <v>8</v>
      </c>
      <c r="J291" s="58">
        <v>5</v>
      </c>
      <c r="K291" s="58">
        <f t="shared" si="17"/>
        <v>30</v>
      </c>
      <c r="L291" s="58" t="s">
        <v>11812</v>
      </c>
      <c r="M291" s="58" t="s">
        <v>11796</v>
      </c>
      <c r="N291" s="58">
        <v>5</v>
      </c>
      <c r="O291" s="58">
        <v>14</v>
      </c>
      <c r="P291" s="58">
        <v>13</v>
      </c>
      <c r="Q291" s="58">
        <v>13</v>
      </c>
      <c r="R291" s="58">
        <v>13</v>
      </c>
      <c r="S291" s="58">
        <f t="shared" si="18"/>
        <v>53</v>
      </c>
      <c r="T291" s="58" t="s">
        <v>11812</v>
      </c>
      <c r="U291" s="58" t="s">
        <v>11797</v>
      </c>
      <c r="V291" s="58">
        <v>5</v>
      </c>
      <c r="W291" s="58">
        <v>9</v>
      </c>
      <c r="X291" s="58">
        <v>9</v>
      </c>
      <c r="Y291" s="58">
        <v>13</v>
      </c>
      <c r="Z291" s="58">
        <v>13</v>
      </c>
      <c r="AA291" s="58">
        <f t="shared" si="19"/>
        <v>44</v>
      </c>
      <c r="AB291" s="58" t="s">
        <v>11812</v>
      </c>
      <c r="AC291" s="59"/>
      <c r="AD291" s="62">
        <f t="shared" si="20"/>
        <v>42.333333333333336</v>
      </c>
    </row>
    <row r="292" spans="1:30" x14ac:dyDescent="0.3">
      <c r="A292" s="54">
        <v>291</v>
      </c>
      <c r="B292" s="55" t="s">
        <v>4721</v>
      </c>
      <c r="C292" s="55" t="s">
        <v>4722</v>
      </c>
      <c r="D292" s="55" t="s">
        <v>318</v>
      </c>
      <c r="E292" s="58" t="s">
        <v>11795</v>
      </c>
      <c r="F292" s="58">
        <v>0</v>
      </c>
      <c r="G292" s="58">
        <v>0</v>
      </c>
      <c r="H292" s="58">
        <v>0</v>
      </c>
      <c r="I292" s="58">
        <v>0</v>
      </c>
      <c r="J292" s="58">
        <v>0</v>
      </c>
      <c r="K292" s="58">
        <f t="shared" si="17"/>
        <v>0</v>
      </c>
      <c r="L292" s="58" t="s">
        <v>11732</v>
      </c>
      <c r="M292" s="58" t="s">
        <v>11796</v>
      </c>
      <c r="N292" s="58" t="s">
        <v>277</v>
      </c>
      <c r="O292" s="58">
        <v>0</v>
      </c>
      <c r="P292" s="58">
        <v>0</v>
      </c>
      <c r="Q292" s="58">
        <v>0</v>
      </c>
      <c r="R292" s="58">
        <v>0</v>
      </c>
      <c r="S292" s="58">
        <f t="shared" si="18"/>
        <v>0</v>
      </c>
      <c r="T292" s="58" t="s">
        <v>11732</v>
      </c>
      <c r="U292" s="58" t="s">
        <v>11797</v>
      </c>
      <c r="V292" s="58" t="s">
        <v>277</v>
      </c>
      <c r="W292" s="58">
        <v>0</v>
      </c>
      <c r="X292" s="58">
        <v>0</v>
      </c>
      <c r="Y292" s="58">
        <v>0</v>
      </c>
      <c r="Z292" s="58">
        <v>0</v>
      </c>
      <c r="AA292" s="58">
        <f t="shared" si="19"/>
        <v>0</v>
      </c>
      <c r="AB292" s="58" t="s">
        <v>11732</v>
      </c>
      <c r="AC292" s="59"/>
      <c r="AD292" s="62">
        <f t="shared" si="20"/>
        <v>0</v>
      </c>
    </row>
    <row r="293" spans="1:30" x14ac:dyDescent="0.3">
      <c r="A293" s="54">
        <v>292</v>
      </c>
      <c r="B293" s="54" t="s">
        <v>4730</v>
      </c>
      <c r="C293" s="54" t="s">
        <v>4731</v>
      </c>
      <c r="D293" s="54" t="s">
        <v>318</v>
      </c>
      <c r="E293" s="58" t="s">
        <v>11795</v>
      </c>
      <c r="F293" s="58" t="e">
        <f>VLOOKUP(B293,#REF!,50,0)</f>
        <v>#REF!</v>
      </c>
      <c r="G293" s="58">
        <v>9</v>
      </c>
      <c r="H293" s="58">
        <v>6</v>
      </c>
      <c r="I293" s="58">
        <v>10</v>
      </c>
      <c r="J293" s="58">
        <v>5</v>
      </c>
      <c r="K293" s="58">
        <f t="shared" si="17"/>
        <v>30</v>
      </c>
      <c r="L293" s="58" t="s">
        <v>11812</v>
      </c>
      <c r="M293" s="58" t="s">
        <v>11796</v>
      </c>
      <c r="N293" s="58">
        <v>0</v>
      </c>
      <c r="O293" s="58">
        <v>14</v>
      </c>
      <c r="P293" s="58">
        <v>14</v>
      </c>
      <c r="Q293" s="58">
        <v>14</v>
      </c>
      <c r="R293" s="58">
        <v>14</v>
      </c>
      <c r="S293" s="58">
        <f t="shared" si="18"/>
        <v>56</v>
      </c>
      <c r="T293" s="58" t="s">
        <v>11812</v>
      </c>
      <c r="U293" s="58" t="s">
        <v>11797</v>
      </c>
      <c r="V293" s="58">
        <v>0</v>
      </c>
      <c r="W293" s="58">
        <v>11</v>
      </c>
      <c r="X293" s="58">
        <v>10</v>
      </c>
      <c r="Y293" s="58">
        <v>9</v>
      </c>
      <c r="Z293" s="58">
        <v>10</v>
      </c>
      <c r="AA293" s="58">
        <f t="shared" si="19"/>
        <v>40</v>
      </c>
      <c r="AB293" s="58" t="s">
        <v>11812</v>
      </c>
      <c r="AC293" s="59"/>
      <c r="AD293" s="62">
        <f t="shared" si="20"/>
        <v>42</v>
      </c>
    </row>
    <row r="294" spans="1:30" x14ac:dyDescent="0.3">
      <c r="A294" s="54">
        <v>293</v>
      </c>
      <c r="B294" s="54" t="s">
        <v>4827</v>
      </c>
      <c r="C294" s="54" t="s">
        <v>4828</v>
      </c>
      <c r="D294" s="54" t="s">
        <v>318</v>
      </c>
      <c r="E294" s="58" t="s">
        <v>11795</v>
      </c>
      <c r="F294" s="58" t="e">
        <f>VLOOKUP(B294,#REF!,50,0)</f>
        <v>#REF!</v>
      </c>
      <c r="G294" s="58">
        <v>17</v>
      </c>
      <c r="H294" s="58">
        <v>14</v>
      </c>
      <c r="I294" s="58">
        <v>16</v>
      </c>
      <c r="J294" s="58">
        <v>14</v>
      </c>
      <c r="K294" s="58">
        <f t="shared" si="17"/>
        <v>61</v>
      </c>
      <c r="L294" s="58" t="s">
        <v>11812</v>
      </c>
      <c r="M294" s="58" t="s">
        <v>11796</v>
      </c>
      <c r="N294" s="58">
        <v>10</v>
      </c>
      <c r="O294" s="58">
        <v>16</v>
      </c>
      <c r="P294" s="58">
        <v>18</v>
      </c>
      <c r="Q294" s="58">
        <v>17</v>
      </c>
      <c r="R294" s="58">
        <v>17</v>
      </c>
      <c r="S294" s="58">
        <f t="shared" si="18"/>
        <v>68</v>
      </c>
      <c r="T294" s="58" t="s">
        <v>11812</v>
      </c>
      <c r="U294" s="58" t="s">
        <v>11797</v>
      </c>
      <c r="V294" s="58">
        <v>10</v>
      </c>
      <c r="W294" s="58">
        <v>18</v>
      </c>
      <c r="X294" s="58">
        <v>18</v>
      </c>
      <c r="Y294" s="58">
        <v>18</v>
      </c>
      <c r="Z294" s="58">
        <v>19</v>
      </c>
      <c r="AA294" s="58">
        <f t="shared" si="19"/>
        <v>73</v>
      </c>
      <c r="AB294" s="58" t="s">
        <v>11812</v>
      </c>
      <c r="AC294" s="59"/>
      <c r="AD294" s="62">
        <f t="shared" si="20"/>
        <v>67.333333333333329</v>
      </c>
    </row>
    <row r="295" spans="1:30" x14ac:dyDescent="0.3">
      <c r="A295" s="54">
        <v>294</v>
      </c>
      <c r="B295" s="54" t="s">
        <v>4848</v>
      </c>
      <c r="C295" s="54" t="s">
        <v>4849</v>
      </c>
      <c r="D295" s="54" t="s">
        <v>318</v>
      </c>
      <c r="E295" s="58" t="s">
        <v>11795</v>
      </c>
      <c r="F295" s="58" t="e">
        <f>VLOOKUP(B295,#REF!,50,0)</f>
        <v>#REF!</v>
      </c>
      <c r="G295" s="58">
        <v>13</v>
      </c>
      <c r="H295" s="58">
        <v>12</v>
      </c>
      <c r="I295" s="58">
        <v>9</v>
      </c>
      <c r="J295" s="58">
        <v>11</v>
      </c>
      <c r="K295" s="58">
        <f t="shared" si="17"/>
        <v>45</v>
      </c>
      <c r="L295" s="58" t="s">
        <v>11812</v>
      </c>
      <c r="M295" s="58" t="s">
        <v>11796</v>
      </c>
      <c r="N295" s="58">
        <v>18</v>
      </c>
      <c r="O295" s="58">
        <v>13</v>
      </c>
      <c r="P295" s="58">
        <v>14</v>
      </c>
      <c r="Q295" s="58">
        <v>14</v>
      </c>
      <c r="R295" s="58">
        <v>13</v>
      </c>
      <c r="S295" s="58">
        <f t="shared" si="18"/>
        <v>54</v>
      </c>
      <c r="T295" s="58" t="s">
        <v>11812</v>
      </c>
      <c r="U295" s="58" t="s">
        <v>11797</v>
      </c>
      <c r="V295" s="58">
        <v>18</v>
      </c>
      <c r="W295" s="58">
        <v>9</v>
      </c>
      <c r="X295" s="58">
        <v>10</v>
      </c>
      <c r="Y295" s="58">
        <v>10</v>
      </c>
      <c r="Z295" s="58">
        <v>11</v>
      </c>
      <c r="AA295" s="58">
        <f t="shared" si="19"/>
        <v>40</v>
      </c>
      <c r="AB295" s="58" t="s">
        <v>11812</v>
      </c>
      <c r="AC295" s="59"/>
      <c r="AD295" s="62">
        <f t="shared" si="20"/>
        <v>46.333333333333336</v>
      </c>
    </row>
    <row r="296" spans="1:30" x14ac:dyDescent="0.3">
      <c r="A296" s="54">
        <v>295</v>
      </c>
      <c r="B296" s="54" t="s">
        <v>4871</v>
      </c>
      <c r="C296" s="54" t="s">
        <v>4872</v>
      </c>
      <c r="D296" s="54" t="s">
        <v>318</v>
      </c>
      <c r="E296" s="58" t="s">
        <v>11795</v>
      </c>
      <c r="F296" s="58" t="e">
        <f>VLOOKUP(B296,#REF!,50,0)</f>
        <v>#REF!</v>
      </c>
      <c r="G296" s="58">
        <v>13</v>
      </c>
      <c r="H296" s="58">
        <v>12</v>
      </c>
      <c r="I296" s="58">
        <v>10</v>
      </c>
      <c r="J296" s="58">
        <v>12</v>
      </c>
      <c r="K296" s="58">
        <f t="shared" si="17"/>
        <v>47</v>
      </c>
      <c r="L296" s="58" t="s">
        <v>11812</v>
      </c>
      <c r="M296" s="58" t="s">
        <v>11796</v>
      </c>
      <c r="N296" s="58">
        <v>3</v>
      </c>
      <c r="O296" s="58">
        <v>18</v>
      </c>
      <c r="P296" s="58">
        <v>17</v>
      </c>
      <c r="Q296" s="58">
        <v>17</v>
      </c>
      <c r="R296" s="58">
        <v>17</v>
      </c>
      <c r="S296" s="58">
        <f t="shared" si="18"/>
        <v>69</v>
      </c>
      <c r="T296" s="58" t="s">
        <v>11812</v>
      </c>
      <c r="U296" s="58" t="s">
        <v>11797</v>
      </c>
      <c r="V296" s="58">
        <v>3</v>
      </c>
      <c r="W296" s="58">
        <v>11</v>
      </c>
      <c r="X296" s="58">
        <v>9</v>
      </c>
      <c r="Y296" s="58">
        <v>9</v>
      </c>
      <c r="Z296" s="58">
        <v>9</v>
      </c>
      <c r="AA296" s="58">
        <f t="shared" si="19"/>
        <v>38</v>
      </c>
      <c r="AB296" s="58" t="s">
        <v>11812</v>
      </c>
      <c r="AC296" s="59"/>
      <c r="AD296" s="62">
        <f t="shared" si="20"/>
        <v>51.333333333333336</v>
      </c>
    </row>
    <row r="297" spans="1:30" x14ac:dyDescent="0.3">
      <c r="A297" s="54">
        <v>296</v>
      </c>
      <c r="B297" s="54" t="s">
        <v>4879</v>
      </c>
      <c r="C297" s="54" t="s">
        <v>4880</v>
      </c>
      <c r="D297" s="54" t="s">
        <v>318</v>
      </c>
      <c r="E297" s="58" t="s">
        <v>11795</v>
      </c>
      <c r="F297" s="58" t="e">
        <f>VLOOKUP(B297,#REF!,50,0)</f>
        <v>#REF!</v>
      </c>
      <c r="G297" s="58">
        <v>9</v>
      </c>
      <c r="H297" s="58">
        <v>10</v>
      </c>
      <c r="I297" s="58">
        <v>11</v>
      </c>
      <c r="J297" s="58">
        <v>8</v>
      </c>
      <c r="K297" s="58">
        <f t="shared" si="17"/>
        <v>38</v>
      </c>
      <c r="L297" s="58" t="s">
        <v>11812</v>
      </c>
      <c r="M297" s="58" t="s">
        <v>11796</v>
      </c>
      <c r="N297" s="58">
        <v>12</v>
      </c>
      <c r="O297" s="58">
        <v>13</v>
      </c>
      <c r="P297" s="58">
        <v>13</v>
      </c>
      <c r="Q297" s="58">
        <v>13</v>
      </c>
      <c r="R297" s="58">
        <v>13</v>
      </c>
      <c r="S297" s="58">
        <f t="shared" si="18"/>
        <v>52</v>
      </c>
      <c r="T297" s="58" t="s">
        <v>11812</v>
      </c>
      <c r="U297" s="58" t="s">
        <v>11797</v>
      </c>
      <c r="V297" s="58">
        <v>12</v>
      </c>
      <c r="W297" s="58">
        <v>9</v>
      </c>
      <c r="X297" s="58">
        <v>10</v>
      </c>
      <c r="Y297" s="58">
        <v>9</v>
      </c>
      <c r="Z297" s="58">
        <v>10</v>
      </c>
      <c r="AA297" s="58">
        <f t="shared" si="19"/>
        <v>38</v>
      </c>
      <c r="AB297" s="58" t="s">
        <v>11812</v>
      </c>
      <c r="AC297" s="59"/>
      <c r="AD297" s="62">
        <f t="shared" si="20"/>
        <v>42.666666666666664</v>
      </c>
    </row>
    <row r="298" spans="1:30" x14ac:dyDescent="0.3">
      <c r="A298" s="54">
        <v>297</v>
      </c>
      <c r="B298" s="54" t="s">
        <v>4930</v>
      </c>
      <c r="C298" s="54" t="s">
        <v>4931</v>
      </c>
      <c r="D298" s="54" t="s">
        <v>318</v>
      </c>
      <c r="E298" s="58" t="s">
        <v>11795</v>
      </c>
      <c r="F298" s="58" t="e">
        <f>VLOOKUP(B298,#REF!,50,0)</f>
        <v>#REF!</v>
      </c>
      <c r="G298" s="58">
        <v>14</v>
      </c>
      <c r="H298" s="58">
        <v>11</v>
      </c>
      <c r="I298" s="58">
        <v>12</v>
      </c>
      <c r="J298" s="58">
        <v>8</v>
      </c>
      <c r="K298" s="58">
        <f t="shared" si="17"/>
        <v>45</v>
      </c>
      <c r="L298" s="58" t="s">
        <v>11812</v>
      </c>
      <c r="M298" s="58" t="s">
        <v>11796</v>
      </c>
      <c r="N298" s="58">
        <v>20</v>
      </c>
      <c r="O298" s="58">
        <v>16</v>
      </c>
      <c r="P298" s="58">
        <v>16</v>
      </c>
      <c r="Q298" s="58">
        <v>16</v>
      </c>
      <c r="R298" s="58">
        <v>16</v>
      </c>
      <c r="S298" s="58">
        <f t="shared" si="18"/>
        <v>64</v>
      </c>
      <c r="T298" s="58" t="s">
        <v>11812</v>
      </c>
      <c r="U298" s="58" t="s">
        <v>11797</v>
      </c>
      <c r="V298" s="58">
        <v>20</v>
      </c>
      <c r="W298" s="58">
        <v>9</v>
      </c>
      <c r="X298" s="58">
        <v>9</v>
      </c>
      <c r="Y298" s="58">
        <v>9</v>
      </c>
      <c r="Z298" s="58">
        <v>10</v>
      </c>
      <c r="AA298" s="58">
        <f t="shared" si="19"/>
        <v>37</v>
      </c>
      <c r="AB298" s="58" t="s">
        <v>11812</v>
      </c>
      <c r="AC298" s="59"/>
      <c r="AD298" s="62">
        <f t="shared" si="20"/>
        <v>48.666666666666664</v>
      </c>
    </row>
    <row r="299" spans="1:30" x14ac:dyDescent="0.3">
      <c r="A299" s="54">
        <v>298</v>
      </c>
      <c r="B299" s="54" t="s">
        <v>4947</v>
      </c>
      <c r="C299" s="54" t="s">
        <v>4948</v>
      </c>
      <c r="D299" s="54" t="s">
        <v>318</v>
      </c>
      <c r="E299" s="58" t="s">
        <v>11795</v>
      </c>
      <c r="F299" s="58" t="e">
        <f>VLOOKUP(B299,#REF!,50,0)</f>
        <v>#REF!</v>
      </c>
      <c r="G299" s="58">
        <v>8</v>
      </c>
      <c r="H299" s="58">
        <v>12</v>
      </c>
      <c r="I299" s="58">
        <v>10</v>
      </c>
      <c r="J299" s="58">
        <v>10</v>
      </c>
      <c r="K299" s="58">
        <f t="shared" si="17"/>
        <v>40</v>
      </c>
      <c r="L299" s="58" t="s">
        <v>11812</v>
      </c>
      <c r="M299" s="58" t="s">
        <v>11796</v>
      </c>
      <c r="N299" s="58">
        <v>16</v>
      </c>
      <c r="O299" s="58">
        <v>14</v>
      </c>
      <c r="P299" s="58">
        <v>14</v>
      </c>
      <c r="Q299" s="58">
        <v>14</v>
      </c>
      <c r="R299" s="58">
        <v>16</v>
      </c>
      <c r="S299" s="58">
        <f t="shared" si="18"/>
        <v>58</v>
      </c>
      <c r="T299" s="58" t="s">
        <v>11812</v>
      </c>
      <c r="U299" s="58" t="s">
        <v>11797</v>
      </c>
      <c r="V299" s="58">
        <v>16</v>
      </c>
      <c r="W299" s="58">
        <v>8</v>
      </c>
      <c r="X299" s="58">
        <v>8</v>
      </c>
      <c r="Y299" s="58">
        <v>9</v>
      </c>
      <c r="Z299" s="58">
        <v>9</v>
      </c>
      <c r="AA299" s="58">
        <f t="shared" si="19"/>
        <v>34</v>
      </c>
      <c r="AB299" s="58" t="s">
        <v>11812</v>
      </c>
      <c r="AC299" s="59"/>
      <c r="AD299" s="62">
        <f t="shared" si="20"/>
        <v>44</v>
      </c>
    </row>
    <row r="300" spans="1:30" x14ac:dyDescent="0.3">
      <c r="A300" s="54">
        <v>299</v>
      </c>
      <c r="B300" s="54" t="s">
        <v>4956</v>
      </c>
      <c r="C300" s="54" t="s">
        <v>4957</v>
      </c>
      <c r="D300" s="54" t="s">
        <v>318</v>
      </c>
      <c r="E300" s="58" t="s">
        <v>11795</v>
      </c>
      <c r="F300" s="58" t="e">
        <f>VLOOKUP(B300,#REF!,50,0)</f>
        <v>#REF!</v>
      </c>
      <c r="G300" s="58">
        <v>17</v>
      </c>
      <c r="H300" s="58">
        <v>14</v>
      </c>
      <c r="I300" s="58">
        <v>18</v>
      </c>
      <c r="J300" s="58">
        <v>19</v>
      </c>
      <c r="K300" s="58">
        <f t="shared" si="17"/>
        <v>68</v>
      </c>
      <c r="L300" s="58" t="s">
        <v>11812</v>
      </c>
      <c r="M300" s="58" t="s">
        <v>11796</v>
      </c>
      <c r="N300" s="58">
        <v>13</v>
      </c>
      <c r="O300" s="58">
        <v>17</v>
      </c>
      <c r="P300" s="58">
        <v>16</v>
      </c>
      <c r="Q300" s="58">
        <v>16</v>
      </c>
      <c r="R300" s="58">
        <v>16</v>
      </c>
      <c r="S300" s="58">
        <f t="shared" si="18"/>
        <v>65</v>
      </c>
      <c r="T300" s="58" t="s">
        <v>11812</v>
      </c>
      <c r="U300" s="58" t="s">
        <v>11797</v>
      </c>
      <c r="V300" s="58">
        <v>13</v>
      </c>
      <c r="W300" s="58">
        <v>16</v>
      </c>
      <c r="X300" s="58">
        <v>16</v>
      </c>
      <c r="Y300" s="58">
        <v>16</v>
      </c>
      <c r="Z300" s="58">
        <v>15</v>
      </c>
      <c r="AA300" s="58">
        <f t="shared" si="19"/>
        <v>63</v>
      </c>
      <c r="AB300" s="58" t="s">
        <v>11812</v>
      </c>
      <c r="AC300" s="59"/>
      <c r="AD300" s="62">
        <f t="shared" si="20"/>
        <v>65.333333333333329</v>
      </c>
    </row>
    <row r="301" spans="1:30" x14ac:dyDescent="0.3">
      <c r="A301" s="54">
        <v>300</v>
      </c>
      <c r="B301" s="54" t="s">
        <v>5015</v>
      </c>
      <c r="C301" s="54" t="s">
        <v>5016</v>
      </c>
      <c r="D301" s="54" t="s">
        <v>318</v>
      </c>
      <c r="E301" s="58" t="s">
        <v>11795</v>
      </c>
      <c r="F301" s="58" t="e">
        <f>VLOOKUP(B301,#REF!,50,0)</f>
        <v>#REF!</v>
      </c>
      <c r="G301" s="58">
        <v>9</v>
      </c>
      <c r="H301" s="58">
        <v>8</v>
      </c>
      <c r="I301" s="58">
        <v>3</v>
      </c>
      <c r="J301" s="58">
        <v>9</v>
      </c>
      <c r="K301" s="58">
        <f t="shared" si="17"/>
        <v>29</v>
      </c>
      <c r="L301" s="58" t="s">
        <v>11812</v>
      </c>
      <c r="M301" s="58" t="s">
        <v>11796</v>
      </c>
      <c r="N301" s="58">
        <v>15</v>
      </c>
      <c r="O301" s="58">
        <v>12</v>
      </c>
      <c r="P301" s="58">
        <v>12</v>
      </c>
      <c r="Q301" s="58">
        <v>12</v>
      </c>
      <c r="R301" s="58">
        <v>12</v>
      </c>
      <c r="S301" s="58">
        <f t="shared" si="18"/>
        <v>48</v>
      </c>
      <c r="T301" s="58" t="s">
        <v>11812</v>
      </c>
      <c r="U301" s="58" t="s">
        <v>11797</v>
      </c>
      <c r="V301" s="58">
        <v>15</v>
      </c>
      <c r="W301" s="58">
        <v>12</v>
      </c>
      <c r="X301" s="58">
        <v>10</v>
      </c>
      <c r="Y301" s="58">
        <v>9</v>
      </c>
      <c r="Z301" s="58">
        <v>9</v>
      </c>
      <c r="AA301" s="58">
        <f t="shared" si="19"/>
        <v>40</v>
      </c>
      <c r="AB301" s="58" t="s">
        <v>11812</v>
      </c>
      <c r="AC301" s="59"/>
      <c r="AD301" s="62">
        <f t="shared" si="20"/>
        <v>39</v>
      </c>
    </row>
    <row r="302" spans="1:30" x14ac:dyDescent="0.3">
      <c r="A302" s="54">
        <v>301</v>
      </c>
      <c r="B302" s="54" t="s">
        <v>5033</v>
      </c>
      <c r="C302" s="54" t="s">
        <v>5034</v>
      </c>
      <c r="D302" s="54" t="s">
        <v>318</v>
      </c>
      <c r="E302" s="58" t="s">
        <v>11795</v>
      </c>
      <c r="F302" s="58" t="e">
        <f>VLOOKUP(B302,#REF!,50,0)</f>
        <v>#REF!</v>
      </c>
      <c r="G302" s="58">
        <v>10</v>
      </c>
      <c r="H302" s="58">
        <v>13</v>
      </c>
      <c r="I302" s="58">
        <v>11</v>
      </c>
      <c r="J302" s="58">
        <v>9</v>
      </c>
      <c r="K302" s="58">
        <f t="shared" si="17"/>
        <v>43</v>
      </c>
      <c r="L302" s="58" t="s">
        <v>11812</v>
      </c>
      <c r="M302" s="58" t="s">
        <v>11796</v>
      </c>
      <c r="N302" s="58">
        <v>12</v>
      </c>
      <c r="O302" s="58">
        <v>12</v>
      </c>
      <c r="P302" s="58">
        <v>12</v>
      </c>
      <c r="Q302" s="58">
        <v>12</v>
      </c>
      <c r="R302" s="58">
        <v>12</v>
      </c>
      <c r="S302" s="58">
        <f t="shared" si="18"/>
        <v>48</v>
      </c>
      <c r="T302" s="58" t="s">
        <v>11812</v>
      </c>
      <c r="U302" s="58" t="s">
        <v>11797</v>
      </c>
      <c r="V302" s="58">
        <v>12</v>
      </c>
      <c r="W302" s="58">
        <v>8</v>
      </c>
      <c r="X302" s="58">
        <v>8</v>
      </c>
      <c r="Y302" s="58">
        <v>10</v>
      </c>
      <c r="Z302" s="58">
        <v>9</v>
      </c>
      <c r="AA302" s="58">
        <f t="shared" si="19"/>
        <v>35</v>
      </c>
      <c r="AB302" s="58" t="s">
        <v>11812</v>
      </c>
      <c r="AC302" s="59"/>
      <c r="AD302" s="62">
        <f t="shared" si="20"/>
        <v>42</v>
      </c>
    </row>
    <row r="303" spans="1:30" x14ac:dyDescent="0.3">
      <c r="A303" s="54">
        <v>302</v>
      </c>
      <c r="B303" s="54" t="s">
        <v>5064</v>
      </c>
      <c r="C303" s="54" t="s">
        <v>5065</v>
      </c>
      <c r="D303" s="54" t="s">
        <v>318</v>
      </c>
      <c r="E303" s="58" t="s">
        <v>11795</v>
      </c>
      <c r="F303" s="58" t="e">
        <f>VLOOKUP(B303,#REF!,50,0)</f>
        <v>#REF!</v>
      </c>
      <c r="G303" s="58">
        <v>14</v>
      </c>
      <c r="H303" s="58">
        <v>13</v>
      </c>
      <c r="I303" s="58">
        <v>11</v>
      </c>
      <c r="J303" s="58">
        <v>11</v>
      </c>
      <c r="K303" s="58">
        <f t="shared" si="17"/>
        <v>49</v>
      </c>
      <c r="L303" s="58" t="s">
        <v>11812</v>
      </c>
      <c r="M303" s="58" t="s">
        <v>11796</v>
      </c>
      <c r="N303" s="58">
        <v>18</v>
      </c>
      <c r="O303" s="58">
        <v>14</v>
      </c>
      <c r="P303" s="58">
        <v>14</v>
      </c>
      <c r="Q303" s="58">
        <v>14</v>
      </c>
      <c r="R303" s="58">
        <v>15</v>
      </c>
      <c r="S303" s="58">
        <f t="shared" si="18"/>
        <v>57</v>
      </c>
      <c r="T303" s="58" t="s">
        <v>11812</v>
      </c>
      <c r="U303" s="58" t="s">
        <v>11797</v>
      </c>
      <c r="V303" s="58">
        <v>18</v>
      </c>
      <c r="W303" s="58">
        <v>13</v>
      </c>
      <c r="X303" s="58">
        <v>12</v>
      </c>
      <c r="Y303" s="58">
        <v>10</v>
      </c>
      <c r="Z303" s="58">
        <v>10</v>
      </c>
      <c r="AA303" s="58">
        <f t="shared" si="19"/>
        <v>45</v>
      </c>
      <c r="AB303" s="58" t="s">
        <v>11812</v>
      </c>
      <c r="AC303" s="59"/>
      <c r="AD303" s="62">
        <f t="shared" si="20"/>
        <v>50.333333333333336</v>
      </c>
    </row>
    <row r="304" spans="1:30" x14ac:dyDescent="0.3">
      <c r="A304" s="54">
        <v>303</v>
      </c>
      <c r="B304" s="54" t="s">
        <v>5209</v>
      </c>
      <c r="C304" s="54" t="s">
        <v>5210</v>
      </c>
      <c r="D304" s="54" t="s">
        <v>318</v>
      </c>
      <c r="E304" s="58" t="s">
        <v>11795</v>
      </c>
      <c r="F304" s="58" t="e">
        <f>VLOOKUP(B304,#REF!,50,0)</f>
        <v>#REF!</v>
      </c>
      <c r="G304" s="58">
        <v>17</v>
      </c>
      <c r="H304" s="58">
        <v>18</v>
      </c>
      <c r="I304" s="58">
        <v>17</v>
      </c>
      <c r="J304" s="58">
        <v>16</v>
      </c>
      <c r="K304" s="58">
        <f t="shared" si="17"/>
        <v>68</v>
      </c>
      <c r="L304" s="58" t="s">
        <v>11812</v>
      </c>
      <c r="M304" s="58" t="s">
        <v>11796</v>
      </c>
      <c r="N304" s="58">
        <v>5</v>
      </c>
      <c r="O304" s="58">
        <v>19</v>
      </c>
      <c r="P304" s="58">
        <v>19</v>
      </c>
      <c r="Q304" s="58">
        <v>18</v>
      </c>
      <c r="R304" s="58">
        <v>19</v>
      </c>
      <c r="S304" s="58">
        <f t="shared" si="18"/>
        <v>75</v>
      </c>
      <c r="T304" s="58" t="s">
        <v>11812</v>
      </c>
      <c r="U304" s="58" t="s">
        <v>11797</v>
      </c>
      <c r="V304" s="58">
        <v>5</v>
      </c>
      <c r="W304" s="58">
        <v>18</v>
      </c>
      <c r="X304" s="58">
        <v>18</v>
      </c>
      <c r="Y304" s="58">
        <v>17</v>
      </c>
      <c r="Z304" s="58">
        <v>17</v>
      </c>
      <c r="AA304" s="58">
        <f t="shared" si="19"/>
        <v>70</v>
      </c>
      <c r="AB304" s="58" t="s">
        <v>11812</v>
      </c>
      <c r="AC304" s="59"/>
      <c r="AD304" s="62">
        <f t="shared" si="20"/>
        <v>71</v>
      </c>
    </row>
    <row r="305" spans="1:30" x14ac:dyDescent="0.3">
      <c r="A305" s="54">
        <v>304</v>
      </c>
      <c r="B305" s="54" t="s">
        <v>5295</v>
      </c>
      <c r="C305" s="54" t="s">
        <v>5296</v>
      </c>
      <c r="D305" s="54" t="s">
        <v>318</v>
      </c>
      <c r="E305" s="58" t="s">
        <v>11795</v>
      </c>
      <c r="F305" s="58" t="e">
        <f>VLOOKUP(B305,#REF!,50,0)</f>
        <v>#REF!</v>
      </c>
      <c r="G305" s="58">
        <v>10</v>
      </c>
      <c r="H305" s="58">
        <v>11</v>
      </c>
      <c r="I305" s="58">
        <v>12</v>
      </c>
      <c r="J305" s="58">
        <v>12</v>
      </c>
      <c r="K305" s="58">
        <f t="shared" si="17"/>
        <v>45</v>
      </c>
      <c r="L305" s="58" t="s">
        <v>11812</v>
      </c>
      <c r="M305" s="58" t="s">
        <v>11796</v>
      </c>
      <c r="N305" s="58">
        <v>16</v>
      </c>
      <c r="O305" s="58">
        <v>13</v>
      </c>
      <c r="P305" s="58">
        <v>12</v>
      </c>
      <c r="Q305" s="58">
        <v>12</v>
      </c>
      <c r="R305" s="58">
        <v>12</v>
      </c>
      <c r="S305" s="58">
        <f t="shared" si="18"/>
        <v>49</v>
      </c>
      <c r="T305" s="58" t="s">
        <v>11812</v>
      </c>
      <c r="U305" s="58" t="s">
        <v>11797</v>
      </c>
      <c r="V305" s="58">
        <v>16</v>
      </c>
      <c r="W305" s="58">
        <v>7</v>
      </c>
      <c r="X305" s="58">
        <v>7</v>
      </c>
      <c r="Y305" s="58">
        <v>5</v>
      </c>
      <c r="Z305" s="58">
        <v>6</v>
      </c>
      <c r="AA305" s="58">
        <f t="shared" si="19"/>
        <v>25</v>
      </c>
      <c r="AB305" s="58" t="s">
        <v>11812</v>
      </c>
      <c r="AC305" s="59"/>
      <c r="AD305" s="62">
        <f t="shared" si="20"/>
        <v>39.666666666666664</v>
      </c>
    </row>
    <row r="306" spans="1:30" x14ac:dyDescent="0.3">
      <c r="A306" s="54">
        <v>305</v>
      </c>
      <c r="B306" s="54" t="s">
        <v>5347</v>
      </c>
      <c r="C306" s="54" t="s">
        <v>5348</v>
      </c>
      <c r="D306" s="54" t="s">
        <v>318</v>
      </c>
      <c r="E306" s="58" t="s">
        <v>11795</v>
      </c>
      <c r="F306" s="58" t="e">
        <f>VLOOKUP(B306,#REF!,50,0)</f>
        <v>#REF!</v>
      </c>
      <c r="G306" s="58">
        <v>15</v>
      </c>
      <c r="H306" s="58">
        <v>14</v>
      </c>
      <c r="I306" s="58">
        <v>14</v>
      </c>
      <c r="J306" s="58">
        <v>17</v>
      </c>
      <c r="K306" s="58">
        <f t="shared" si="17"/>
        <v>60</v>
      </c>
      <c r="L306" s="58" t="s">
        <v>11812</v>
      </c>
      <c r="M306" s="58" t="s">
        <v>11796</v>
      </c>
      <c r="N306" s="58">
        <v>0</v>
      </c>
      <c r="O306" s="58">
        <v>16</v>
      </c>
      <c r="P306" s="58">
        <v>16</v>
      </c>
      <c r="Q306" s="58">
        <v>16</v>
      </c>
      <c r="R306" s="58">
        <v>16</v>
      </c>
      <c r="S306" s="58">
        <f t="shared" si="18"/>
        <v>64</v>
      </c>
      <c r="T306" s="58" t="s">
        <v>11812</v>
      </c>
      <c r="U306" s="58" t="s">
        <v>11797</v>
      </c>
      <c r="V306" s="58">
        <v>0</v>
      </c>
      <c r="W306" s="58">
        <v>13</v>
      </c>
      <c r="X306" s="58">
        <v>13</v>
      </c>
      <c r="Y306" s="58">
        <v>13</v>
      </c>
      <c r="Z306" s="58">
        <v>13</v>
      </c>
      <c r="AA306" s="58">
        <f t="shared" si="19"/>
        <v>52</v>
      </c>
      <c r="AB306" s="58" t="s">
        <v>11812</v>
      </c>
      <c r="AC306" s="59"/>
      <c r="AD306" s="62">
        <f t="shared" si="20"/>
        <v>58.666666666666664</v>
      </c>
    </row>
    <row r="307" spans="1:30" x14ac:dyDescent="0.3">
      <c r="A307" s="54">
        <v>306</v>
      </c>
      <c r="B307" s="54" t="s">
        <v>5434</v>
      </c>
      <c r="C307" s="54" t="s">
        <v>1244</v>
      </c>
      <c r="D307" s="54" t="s">
        <v>318</v>
      </c>
      <c r="E307" s="58" t="s">
        <v>11795</v>
      </c>
      <c r="F307" s="58" t="e">
        <f>VLOOKUP(B307,#REF!,50,0)</f>
        <v>#REF!</v>
      </c>
      <c r="G307" s="58">
        <v>18</v>
      </c>
      <c r="H307" s="58">
        <v>16</v>
      </c>
      <c r="I307" s="58">
        <v>15</v>
      </c>
      <c r="J307" s="58">
        <v>16</v>
      </c>
      <c r="K307" s="58">
        <f t="shared" si="17"/>
        <v>65</v>
      </c>
      <c r="L307" s="58" t="s">
        <v>11812</v>
      </c>
      <c r="M307" s="58" t="s">
        <v>11796</v>
      </c>
      <c r="N307" s="58">
        <v>16</v>
      </c>
      <c r="O307" s="58">
        <v>16</v>
      </c>
      <c r="P307" s="58">
        <v>16</v>
      </c>
      <c r="Q307" s="58">
        <v>16</v>
      </c>
      <c r="R307" s="58">
        <v>16</v>
      </c>
      <c r="S307" s="58">
        <f t="shared" si="18"/>
        <v>64</v>
      </c>
      <c r="T307" s="58" t="s">
        <v>11812</v>
      </c>
      <c r="U307" s="58" t="s">
        <v>11797</v>
      </c>
      <c r="V307" s="58">
        <v>16</v>
      </c>
      <c r="W307" s="58">
        <v>13</v>
      </c>
      <c r="X307" s="58">
        <v>13</v>
      </c>
      <c r="Y307" s="58">
        <v>13</v>
      </c>
      <c r="Z307" s="58">
        <v>13</v>
      </c>
      <c r="AA307" s="58">
        <f t="shared" si="19"/>
        <v>52</v>
      </c>
      <c r="AB307" s="58" t="s">
        <v>11812</v>
      </c>
      <c r="AC307" s="59"/>
      <c r="AD307" s="62">
        <f t="shared" si="20"/>
        <v>60.333333333333336</v>
      </c>
    </row>
    <row r="308" spans="1:30" x14ac:dyDescent="0.3">
      <c r="A308" s="54">
        <v>307</v>
      </c>
      <c r="B308" s="54" t="s">
        <v>5496</v>
      </c>
      <c r="C308" s="54" t="s">
        <v>5497</v>
      </c>
      <c r="D308" s="54" t="s">
        <v>318</v>
      </c>
      <c r="E308" s="58" t="s">
        <v>11795</v>
      </c>
      <c r="F308" s="58" t="e">
        <f>VLOOKUP(B308,#REF!,50,0)</f>
        <v>#REF!</v>
      </c>
      <c r="G308" s="58">
        <v>13</v>
      </c>
      <c r="H308" s="58">
        <v>15</v>
      </c>
      <c r="I308" s="58">
        <v>12</v>
      </c>
      <c r="J308" s="58">
        <v>15</v>
      </c>
      <c r="K308" s="58">
        <f t="shared" si="17"/>
        <v>55</v>
      </c>
      <c r="L308" s="58" t="s">
        <v>11812</v>
      </c>
      <c r="M308" s="58" t="s">
        <v>11796</v>
      </c>
      <c r="N308" s="58">
        <v>20</v>
      </c>
      <c r="O308" s="58">
        <v>12</v>
      </c>
      <c r="P308" s="58">
        <v>14</v>
      </c>
      <c r="Q308" s="58">
        <v>12</v>
      </c>
      <c r="R308" s="58">
        <v>12</v>
      </c>
      <c r="S308" s="58">
        <f t="shared" si="18"/>
        <v>50</v>
      </c>
      <c r="T308" s="58" t="s">
        <v>11812</v>
      </c>
      <c r="U308" s="58" t="s">
        <v>11797</v>
      </c>
      <c r="V308" s="58">
        <v>20</v>
      </c>
      <c r="W308" s="58">
        <v>8</v>
      </c>
      <c r="X308" s="58">
        <v>10</v>
      </c>
      <c r="Y308" s="58">
        <v>11</v>
      </c>
      <c r="Z308" s="58">
        <v>10</v>
      </c>
      <c r="AA308" s="58">
        <f t="shared" si="19"/>
        <v>39</v>
      </c>
      <c r="AB308" s="58" t="s">
        <v>11812</v>
      </c>
      <c r="AC308" s="59"/>
      <c r="AD308" s="62">
        <f t="shared" si="20"/>
        <v>48</v>
      </c>
    </row>
    <row r="309" spans="1:30" x14ac:dyDescent="0.3">
      <c r="A309" s="54">
        <v>308</v>
      </c>
      <c r="B309" s="54" t="s">
        <v>5553</v>
      </c>
      <c r="C309" s="54" t="s">
        <v>5554</v>
      </c>
      <c r="D309" s="54" t="s">
        <v>318</v>
      </c>
      <c r="E309" s="58" t="s">
        <v>11795</v>
      </c>
      <c r="F309" s="58" t="e">
        <f>VLOOKUP(B309,#REF!,50,0)</f>
        <v>#REF!</v>
      </c>
      <c r="G309" s="58">
        <v>2</v>
      </c>
      <c r="H309" s="58">
        <v>8</v>
      </c>
      <c r="I309" s="58">
        <v>7</v>
      </c>
      <c r="J309" s="58">
        <v>9</v>
      </c>
      <c r="K309" s="58">
        <f t="shared" si="17"/>
        <v>26</v>
      </c>
      <c r="L309" s="58" t="s">
        <v>11812</v>
      </c>
      <c r="M309" s="58" t="s">
        <v>11796</v>
      </c>
      <c r="N309" s="58">
        <v>1</v>
      </c>
      <c r="O309" s="58">
        <v>12</v>
      </c>
      <c r="P309" s="58">
        <v>12</v>
      </c>
      <c r="Q309" s="58">
        <v>13</v>
      </c>
      <c r="R309" s="58">
        <v>12</v>
      </c>
      <c r="S309" s="58">
        <f t="shared" si="18"/>
        <v>49</v>
      </c>
      <c r="T309" s="58" t="s">
        <v>11812</v>
      </c>
      <c r="U309" s="58" t="s">
        <v>11797</v>
      </c>
      <c r="V309" s="58">
        <v>1</v>
      </c>
      <c r="W309" s="58">
        <v>4</v>
      </c>
      <c r="X309" s="58">
        <v>4</v>
      </c>
      <c r="Y309" s="58">
        <v>5</v>
      </c>
      <c r="Z309" s="58">
        <v>8</v>
      </c>
      <c r="AA309" s="58">
        <f t="shared" si="19"/>
        <v>21</v>
      </c>
      <c r="AB309" s="58" t="s">
        <v>11812</v>
      </c>
      <c r="AC309" s="59"/>
      <c r="AD309" s="62">
        <f t="shared" si="20"/>
        <v>32</v>
      </c>
    </row>
    <row r="310" spans="1:30" x14ac:dyDescent="0.3">
      <c r="A310" s="54">
        <v>309</v>
      </c>
      <c r="B310" s="54" t="s">
        <v>5591</v>
      </c>
      <c r="C310" s="54" t="s">
        <v>5592</v>
      </c>
      <c r="D310" s="54" t="s">
        <v>318</v>
      </c>
      <c r="E310" s="58" t="s">
        <v>11795</v>
      </c>
      <c r="F310" s="58" t="e">
        <f>VLOOKUP(B310,#REF!,50,0)</f>
        <v>#REF!</v>
      </c>
      <c r="G310" s="58">
        <v>16</v>
      </c>
      <c r="H310" s="58">
        <v>13</v>
      </c>
      <c r="I310" s="58">
        <v>13</v>
      </c>
      <c r="J310" s="58">
        <v>14</v>
      </c>
      <c r="K310" s="58">
        <f t="shared" si="17"/>
        <v>56</v>
      </c>
      <c r="L310" s="58" t="s">
        <v>11812</v>
      </c>
      <c r="M310" s="58" t="s">
        <v>11796</v>
      </c>
      <c r="N310" s="58">
        <v>19</v>
      </c>
      <c r="O310" s="58">
        <v>17</v>
      </c>
      <c r="P310" s="58">
        <v>17</v>
      </c>
      <c r="Q310" s="58">
        <v>19</v>
      </c>
      <c r="R310" s="58">
        <v>19</v>
      </c>
      <c r="S310" s="58">
        <f t="shared" si="18"/>
        <v>72</v>
      </c>
      <c r="T310" s="58" t="s">
        <v>11812</v>
      </c>
      <c r="U310" s="58" t="s">
        <v>11797</v>
      </c>
      <c r="V310" s="58">
        <v>19</v>
      </c>
      <c r="W310" s="58">
        <v>13</v>
      </c>
      <c r="X310" s="58">
        <v>14</v>
      </c>
      <c r="Y310" s="58">
        <v>13</v>
      </c>
      <c r="Z310" s="58">
        <v>13</v>
      </c>
      <c r="AA310" s="58">
        <f t="shared" si="19"/>
        <v>53</v>
      </c>
      <c r="AB310" s="58" t="s">
        <v>11812</v>
      </c>
      <c r="AC310" s="59"/>
      <c r="AD310" s="62">
        <f t="shared" si="20"/>
        <v>60.333333333333336</v>
      </c>
    </row>
    <row r="311" spans="1:30" x14ac:dyDescent="0.3">
      <c r="A311" s="54">
        <v>310</v>
      </c>
      <c r="B311" s="54" t="s">
        <v>5679</v>
      </c>
      <c r="C311" s="54" t="s">
        <v>5680</v>
      </c>
      <c r="D311" s="54" t="s">
        <v>318</v>
      </c>
      <c r="E311" s="58" t="s">
        <v>11795</v>
      </c>
      <c r="F311" s="58" t="e">
        <f>VLOOKUP(B311,#REF!,50,0)</f>
        <v>#REF!</v>
      </c>
      <c r="G311" s="58">
        <v>11</v>
      </c>
      <c r="H311" s="58">
        <v>10</v>
      </c>
      <c r="I311" s="58">
        <v>12</v>
      </c>
      <c r="J311" s="58">
        <v>10</v>
      </c>
      <c r="K311" s="58">
        <f t="shared" si="17"/>
        <v>43</v>
      </c>
      <c r="L311" s="58" t="s">
        <v>11812</v>
      </c>
      <c r="M311" s="58" t="s">
        <v>11796</v>
      </c>
      <c r="N311" s="58">
        <v>10</v>
      </c>
      <c r="O311" s="58">
        <v>16</v>
      </c>
      <c r="P311" s="58">
        <v>16</v>
      </c>
      <c r="Q311" s="58">
        <v>16</v>
      </c>
      <c r="R311" s="58">
        <v>16</v>
      </c>
      <c r="S311" s="58">
        <f t="shared" si="18"/>
        <v>64</v>
      </c>
      <c r="T311" s="58" t="s">
        <v>11812</v>
      </c>
      <c r="U311" s="58" t="s">
        <v>11797</v>
      </c>
      <c r="V311" s="58">
        <v>10</v>
      </c>
      <c r="W311" s="58">
        <v>12</v>
      </c>
      <c r="X311" s="58">
        <v>14</v>
      </c>
      <c r="Y311" s="58">
        <v>12</v>
      </c>
      <c r="Z311" s="58">
        <v>14</v>
      </c>
      <c r="AA311" s="58">
        <f t="shared" si="19"/>
        <v>52</v>
      </c>
      <c r="AB311" s="58" t="s">
        <v>11812</v>
      </c>
      <c r="AC311" s="59"/>
      <c r="AD311" s="62">
        <f t="shared" si="20"/>
        <v>53</v>
      </c>
    </row>
    <row r="312" spans="1:30" x14ac:dyDescent="0.3">
      <c r="A312" s="54">
        <v>311</v>
      </c>
      <c r="B312" s="54" t="s">
        <v>5699</v>
      </c>
      <c r="C312" s="54" t="s">
        <v>5700</v>
      </c>
      <c r="D312" s="54" t="s">
        <v>318</v>
      </c>
      <c r="E312" s="58" t="s">
        <v>11795</v>
      </c>
      <c r="F312" s="58">
        <v>0</v>
      </c>
      <c r="G312" s="58">
        <v>0</v>
      </c>
      <c r="H312" s="58">
        <v>0</v>
      </c>
      <c r="I312" s="58">
        <v>0</v>
      </c>
      <c r="J312" s="58">
        <v>0</v>
      </c>
      <c r="K312" s="58">
        <f t="shared" si="17"/>
        <v>0</v>
      </c>
      <c r="L312" s="58" t="s">
        <v>11813</v>
      </c>
      <c r="M312" s="58" t="s">
        <v>11796</v>
      </c>
      <c r="N312" s="58">
        <v>0</v>
      </c>
      <c r="O312" s="58">
        <v>16</v>
      </c>
      <c r="P312" s="58">
        <v>16</v>
      </c>
      <c r="Q312" s="58">
        <v>13</v>
      </c>
      <c r="R312" s="58">
        <v>15</v>
      </c>
      <c r="S312" s="58">
        <f t="shared" si="18"/>
        <v>60</v>
      </c>
      <c r="T312" s="58" t="s">
        <v>11812</v>
      </c>
      <c r="U312" s="58" t="s">
        <v>11797</v>
      </c>
      <c r="V312" s="58">
        <v>0</v>
      </c>
      <c r="W312" s="58">
        <v>11</v>
      </c>
      <c r="X312" s="58">
        <v>12</v>
      </c>
      <c r="Y312" s="58">
        <v>13</v>
      </c>
      <c r="Z312" s="58">
        <v>13</v>
      </c>
      <c r="AA312" s="58">
        <f t="shared" si="19"/>
        <v>49</v>
      </c>
      <c r="AB312" s="58" t="s">
        <v>11812</v>
      </c>
      <c r="AC312" s="59"/>
      <c r="AD312" s="62">
        <f>AVERAGE(S312,AA312)</f>
        <v>54.5</v>
      </c>
    </row>
    <row r="313" spans="1:30" x14ac:dyDescent="0.3">
      <c r="A313" s="54">
        <v>312</v>
      </c>
      <c r="B313" s="54" t="s">
        <v>5855</v>
      </c>
      <c r="C313" s="54" t="s">
        <v>5856</v>
      </c>
      <c r="D313" s="54" t="s">
        <v>318</v>
      </c>
      <c r="E313" s="58" t="s">
        <v>11795</v>
      </c>
      <c r="F313" s="58" t="e">
        <f>VLOOKUP(B313,#REF!,50,0)</f>
        <v>#REF!</v>
      </c>
      <c r="G313" s="58">
        <v>17</v>
      </c>
      <c r="H313" s="58">
        <v>16</v>
      </c>
      <c r="I313" s="58">
        <v>11</v>
      </c>
      <c r="J313" s="58">
        <v>12</v>
      </c>
      <c r="K313" s="58">
        <f t="shared" si="17"/>
        <v>56</v>
      </c>
      <c r="L313" s="58" t="s">
        <v>11812</v>
      </c>
      <c r="M313" s="58" t="s">
        <v>11796</v>
      </c>
      <c r="N313" s="58">
        <v>8</v>
      </c>
      <c r="O313" s="58">
        <v>15</v>
      </c>
      <c r="P313" s="58">
        <v>15</v>
      </c>
      <c r="Q313" s="58">
        <v>15</v>
      </c>
      <c r="R313" s="58">
        <v>15</v>
      </c>
      <c r="S313" s="58">
        <f t="shared" si="18"/>
        <v>60</v>
      </c>
      <c r="T313" s="58" t="s">
        <v>11812</v>
      </c>
      <c r="U313" s="58" t="s">
        <v>11797</v>
      </c>
      <c r="V313" s="58">
        <v>8</v>
      </c>
      <c r="W313" s="58">
        <v>16</v>
      </c>
      <c r="X313" s="58">
        <v>16</v>
      </c>
      <c r="Y313" s="58">
        <v>16</v>
      </c>
      <c r="Z313" s="58">
        <v>15</v>
      </c>
      <c r="AA313" s="58">
        <f t="shared" si="19"/>
        <v>63</v>
      </c>
      <c r="AB313" s="58" t="s">
        <v>11812</v>
      </c>
      <c r="AC313" s="59"/>
      <c r="AD313" s="62">
        <f t="shared" ref="AD313:AD344" si="21">AVERAGE(K313,S313,AA313)</f>
        <v>59.666666666666664</v>
      </c>
    </row>
    <row r="314" spans="1:30" x14ac:dyDescent="0.3">
      <c r="A314" s="54">
        <v>313</v>
      </c>
      <c r="B314" s="54" t="s">
        <v>5864</v>
      </c>
      <c r="C314" s="54" t="s">
        <v>5865</v>
      </c>
      <c r="D314" s="54" t="s">
        <v>318</v>
      </c>
      <c r="E314" s="58" t="s">
        <v>11795</v>
      </c>
      <c r="F314" s="58" t="e">
        <f>VLOOKUP(B314,#REF!,50,0)</f>
        <v>#REF!</v>
      </c>
      <c r="G314" s="58">
        <v>17</v>
      </c>
      <c r="H314" s="58">
        <v>17</v>
      </c>
      <c r="I314" s="58">
        <v>18</v>
      </c>
      <c r="J314" s="58">
        <v>16</v>
      </c>
      <c r="K314" s="58">
        <f t="shared" si="17"/>
        <v>68</v>
      </c>
      <c r="L314" s="58" t="s">
        <v>11812</v>
      </c>
      <c r="M314" s="58" t="s">
        <v>11796</v>
      </c>
      <c r="N314" s="58">
        <v>16</v>
      </c>
      <c r="O314" s="58">
        <v>17</v>
      </c>
      <c r="P314" s="58">
        <v>17</v>
      </c>
      <c r="Q314" s="58">
        <v>17</v>
      </c>
      <c r="R314" s="58">
        <v>17</v>
      </c>
      <c r="S314" s="58">
        <f t="shared" si="18"/>
        <v>68</v>
      </c>
      <c r="T314" s="58" t="s">
        <v>11812</v>
      </c>
      <c r="U314" s="58" t="s">
        <v>11797</v>
      </c>
      <c r="V314" s="58">
        <v>16</v>
      </c>
      <c r="W314" s="58">
        <v>17</v>
      </c>
      <c r="X314" s="58">
        <v>17</v>
      </c>
      <c r="Y314" s="58">
        <v>16</v>
      </c>
      <c r="Z314" s="58">
        <v>16</v>
      </c>
      <c r="AA314" s="58">
        <f t="shared" si="19"/>
        <v>66</v>
      </c>
      <c r="AB314" s="58" t="s">
        <v>11812</v>
      </c>
      <c r="AC314" s="59"/>
      <c r="AD314" s="62">
        <f t="shared" si="21"/>
        <v>67.333333333333329</v>
      </c>
    </row>
    <row r="315" spans="1:30" x14ac:dyDescent="0.3">
      <c r="A315" s="54">
        <v>314</v>
      </c>
      <c r="B315" s="54" t="s">
        <v>5875</v>
      </c>
      <c r="C315" s="54" t="s">
        <v>5876</v>
      </c>
      <c r="D315" s="54" t="s">
        <v>318</v>
      </c>
      <c r="E315" s="58" t="s">
        <v>11795</v>
      </c>
      <c r="F315" s="58" t="e">
        <f>VLOOKUP(B315,#REF!,50,0)</f>
        <v>#REF!</v>
      </c>
      <c r="G315" s="58">
        <v>12</v>
      </c>
      <c r="H315" s="58">
        <v>15</v>
      </c>
      <c r="I315" s="58">
        <v>13</v>
      </c>
      <c r="J315" s="58">
        <v>12</v>
      </c>
      <c r="K315" s="58">
        <f t="shared" si="17"/>
        <v>52</v>
      </c>
      <c r="L315" s="58" t="s">
        <v>11812</v>
      </c>
      <c r="M315" s="58" t="s">
        <v>11796</v>
      </c>
      <c r="N315" s="58">
        <v>14</v>
      </c>
      <c r="O315" s="58">
        <v>15</v>
      </c>
      <c r="P315" s="58">
        <v>16</v>
      </c>
      <c r="Q315" s="58">
        <v>15</v>
      </c>
      <c r="R315" s="58">
        <v>15</v>
      </c>
      <c r="S315" s="58">
        <f t="shared" si="18"/>
        <v>61</v>
      </c>
      <c r="T315" s="58" t="s">
        <v>11812</v>
      </c>
      <c r="U315" s="58" t="s">
        <v>11797</v>
      </c>
      <c r="V315" s="58">
        <v>14</v>
      </c>
      <c r="W315" s="58">
        <v>4</v>
      </c>
      <c r="X315" s="58">
        <v>4</v>
      </c>
      <c r="Y315" s="58">
        <v>8</v>
      </c>
      <c r="Z315" s="58">
        <v>5</v>
      </c>
      <c r="AA315" s="58">
        <f t="shared" si="19"/>
        <v>21</v>
      </c>
      <c r="AB315" s="58" t="s">
        <v>11812</v>
      </c>
      <c r="AC315" s="59"/>
      <c r="AD315" s="62">
        <f t="shared" si="21"/>
        <v>44.666666666666664</v>
      </c>
    </row>
    <row r="316" spans="1:30" x14ac:dyDescent="0.3">
      <c r="A316" s="54">
        <v>315</v>
      </c>
      <c r="B316" s="54" t="s">
        <v>5886</v>
      </c>
      <c r="C316" s="54" t="s">
        <v>5887</v>
      </c>
      <c r="D316" s="54" t="s">
        <v>318</v>
      </c>
      <c r="E316" s="58" t="s">
        <v>11795</v>
      </c>
      <c r="F316" s="58" t="e">
        <f>VLOOKUP(B316,#REF!,50,0)</f>
        <v>#REF!</v>
      </c>
      <c r="G316" s="58">
        <v>14</v>
      </c>
      <c r="H316" s="58">
        <v>14</v>
      </c>
      <c r="I316" s="58">
        <v>11</v>
      </c>
      <c r="J316" s="58">
        <v>12</v>
      </c>
      <c r="K316" s="58">
        <f t="shared" si="17"/>
        <v>51</v>
      </c>
      <c r="L316" s="58" t="s">
        <v>11812</v>
      </c>
      <c r="M316" s="58" t="s">
        <v>11796</v>
      </c>
      <c r="N316" s="58">
        <v>8</v>
      </c>
      <c r="O316" s="58">
        <v>13</v>
      </c>
      <c r="P316" s="58">
        <v>13</v>
      </c>
      <c r="Q316" s="58">
        <v>14</v>
      </c>
      <c r="R316" s="58">
        <v>13</v>
      </c>
      <c r="S316" s="58">
        <f t="shared" si="18"/>
        <v>53</v>
      </c>
      <c r="T316" s="58" t="s">
        <v>11812</v>
      </c>
      <c r="U316" s="58" t="s">
        <v>11797</v>
      </c>
      <c r="V316" s="58">
        <v>8</v>
      </c>
      <c r="W316" s="58">
        <v>8</v>
      </c>
      <c r="X316" s="58">
        <v>9</v>
      </c>
      <c r="Y316" s="58">
        <v>10</v>
      </c>
      <c r="Z316" s="58">
        <v>10</v>
      </c>
      <c r="AA316" s="58">
        <f t="shared" si="19"/>
        <v>37</v>
      </c>
      <c r="AB316" s="58" t="s">
        <v>11812</v>
      </c>
      <c r="AC316" s="59"/>
      <c r="AD316" s="62">
        <f t="shared" si="21"/>
        <v>47</v>
      </c>
    </row>
    <row r="317" spans="1:30" x14ac:dyDescent="0.3">
      <c r="A317" s="54">
        <v>316</v>
      </c>
      <c r="B317" s="54" t="s">
        <v>5897</v>
      </c>
      <c r="C317" s="54" t="s">
        <v>5898</v>
      </c>
      <c r="D317" s="54" t="s">
        <v>318</v>
      </c>
      <c r="E317" s="58" t="s">
        <v>11795</v>
      </c>
      <c r="F317" s="58" t="e">
        <f>VLOOKUP(B317,#REF!,50,0)</f>
        <v>#REF!</v>
      </c>
      <c r="G317" s="58">
        <v>18</v>
      </c>
      <c r="H317" s="58">
        <v>14</v>
      </c>
      <c r="I317" s="58">
        <v>12</v>
      </c>
      <c r="J317" s="58">
        <v>13</v>
      </c>
      <c r="K317" s="58">
        <f t="shared" si="17"/>
        <v>57</v>
      </c>
      <c r="L317" s="58" t="s">
        <v>11812</v>
      </c>
      <c r="M317" s="58" t="s">
        <v>11796</v>
      </c>
      <c r="N317" s="58">
        <v>16</v>
      </c>
      <c r="O317" s="58">
        <v>17</v>
      </c>
      <c r="P317" s="58">
        <v>16</v>
      </c>
      <c r="Q317" s="58">
        <v>16</v>
      </c>
      <c r="R317" s="58">
        <v>16</v>
      </c>
      <c r="S317" s="58">
        <f t="shared" si="18"/>
        <v>65</v>
      </c>
      <c r="T317" s="58" t="s">
        <v>11812</v>
      </c>
      <c r="U317" s="58" t="s">
        <v>11797</v>
      </c>
      <c r="V317" s="58">
        <v>16</v>
      </c>
      <c r="W317" s="58">
        <v>10</v>
      </c>
      <c r="X317" s="58">
        <v>12</v>
      </c>
      <c r="Y317" s="58">
        <v>13</v>
      </c>
      <c r="Z317" s="58">
        <v>12</v>
      </c>
      <c r="AA317" s="58">
        <f t="shared" si="19"/>
        <v>47</v>
      </c>
      <c r="AB317" s="58" t="s">
        <v>11812</v>
      </c>
      <c r="AC317" s="59"/>
      <c r="AD317" s="62">
        <f t="shared" si="21"/>
        <v>56.333333333333336</v>
      </c>
    </row>
    <row r="318" spans="1:30" x14ac:dyDescent="0.3">
      <c r="A318" s="54">
        <v>317</v>
      </c>
      <c r="B318" s="54" t="s">
        <v>5936</v>
      </c>
      <c r="C318" s="54" t="s">
        <v>5937</v>
      </c>
      <c r="D318" s="54" t="s">
        <v>318</v>
      </c>
      <c r="E318" s="58" t="s">
        <v>11795</v>
      </c>
      <c r="F318" s="58" t="e">
        <f>VLOOKUP(B318,#REF!,50,0)</f>
        <v>#REF!</v>
      </c>
      <c r="G318" s="58">
        <v>12</v>
      </c>
      <c r="H318" s="58">
        <v>12</v>
      </c>
      <c r="I318" s="58">
        <v>8</v>
      </c>
      <c r="J318" s="58">
        <v>10</v>
      </c>
      <c r="K318" s="58">
        <f t="shared" si="17"/>
        <v>42</v>
      </c>
      <c r="L318" s="58" t="s">
        <v>11812</v>
      </c>
      <c r="M318" s="58" t="s">
        <v>11796</v>
      </c>
      <c r="N318" s="58">
        <v>5</v>
      </c>
      <c r="O318" s="58">
        <v>15</v>
      </c>
      <c r="P318" s="58">
        <v>14</v>
      </c>
      <c r="Q318" s="58">
        <v>14</v>
      </c>
      <c r="R318" s="58">
        <v>15</v>
      </c>
      <c r="S318" s="58">
        <f t="shared" si="18"/>
        <v>58</v>
      </c>
      <c r="T318" s="58" t="s">
        <v>11812</v>
      </c>
      <c r="U318" s="58" t="s">
        <v>11797</v>
      </c>
      <c r="V318" s="58">
        <v>5</v>
      </c>
      <c r="W318" s="58">
        <v>8</v>
      </c>
      <c r="X318" s="58">
        <v>9</v>
      </c>
      <c r="Y318" s="58">
        <v>9</v>
      </c>
      <c r="Z318" s="58">
        <v>8</v>
      </c>
      <c r="AA318" s="58">
        <f t="shared" si="19"/>
        <v>34</v>
      </c>
      <c r="AB318" s="58" t="s">
        <v>11812</v>
      </c>
      <c r="AC318" s="59"/>
      <c r="AD318" s="62">
        <f t="shared" si="21"/>
        <v>44.666666666666664</v>
      </c>
    </row>
    <row r="319" spans="1:30" x14ac:dyDescent="0.3">
      <c r="A319" s="54">
        <v>318</v>
      </c>
      <c r="B319" s="54" t="s">
        <v>5945</v>
      </c>
      <c r="C319" s="54" t="s">
        <v>5946</v>
      </c>
      <c r="D319" s="54" t="s">
        <v>318</v>
      </c>
      <c r="E319" s="58" t="s">
        <v>11795</v>
      </c>
      <c r="F319" s="58" t="e">
        <f>VLOOKUP(B319,#REF!,50,0)</f>
        <v>#REF!</v>
      </c>
      <c r="G319" s="58">
        <v>14</v>
      </c>
      <c r="H319" s="58">
        <v>13</v>
      </c>
      <c r="I319" s="58">
        <v>13</v>
      </c>
      <c r="J319" s="58">
        <v>11</v>
      </c>
      <c r="K319" s="58">
        <f t="shared" si="17"/>
        <v>51</v>
      </c>
      <c r="L319" s="58" t="s">
        <v>11812</v>
      </c>
      <c r="M319" s="58" t="s">
        <v>11796</v>
      </c>
      <c r="N319" s="58">
        <v>3</v>
      </c>
      <c r="O319" s="58">
        <v>13</v>
      </c>
      <c r="P319" s="58">
        <v>13</v>
      </c>
      <c r="Q319" s="58">
        <v>13</v>
      </c>
      <c r="R319" s="58">
        <v>13</v>
      </c>
      <c r="S319" s="58">
        <f t="shared" si="18"/>
        <v>52</v>
      </c>
      <c r="T319" s="58" t="s">
        <v>11812</v>
      </c>
      <c r="U319" s="58" t="s">
        <v>11797</v>
      </c>
      <c r="V319" s="58">
        <v>3</v>
      </c>
      <c r="W319" s="58">
        <v>13</v>
      </c>
      <c r="X319" s="58">
        <v>13</v>
      </c>
      <c r="Y319" s="58">
        <v>12</v>
      </c>
      <c r="Z319" s="58">
        <v>13</v>
      </c>
      <c r="AA319" s="58">
        <f t="shared" si="19"/>
        <v>51</v>
      </c>
      <c r="AB319" s="58" t="s">
        <v>11812</v>
      </c>
      <c r="AC319" s="59"/>
      <c r="AD319" s="62">
        <f t="shared" si="21"/>
        <v>51.333333333333336</v>
      </c>
    </row>
    <row r="320" spans="1:30" x14ac:dyDescent="0.3">
      <c r="A320" s="54">
        <v>319</v>
      </c>
      <c r="B320" s="54" t="s">
        <v>5955</v>
      </c>
      <c r="C320" s="54" t="s">
        <v>5956</v>
      </c>
      <c r="D320" s="54" t="s">
        <v>318</v>
      </c>
      <c r="E320" s="58" t="s">
        <v>11795</v>
      </c>
      <c r="F320" s="58" t="e">
        <f>VLOOKUP(B320,#REF!,50,0)</f>
        <v>#REF!</v>
      </c>
      <c r="G320" s="58">
        <v>8</v>
      </c>
      <c r="H320" s="58">
        <v>10</v>
      </c>
      <c r="I320" s="58">
        <v>5</v>
      </c>
      <c r="J320" s="58">
        <v>12</v>
      </c>
      <c r="K320" s="58">
        <f t="shared" si="17"/>
        <v>35</v>
      </c>
      <c r="L320" s="58" t="s">
        <v>11812</v>
      </c>
      <c r="M320" s="58" t="s">
        <v>11796</v>
      </c>
      <c r="N320" s="58">
        <v>6</v>
      </c>
      <c r="O320" s="58">
        <v>12</v>
      </c>
      <c r="P320" s="58">
        <v>12</v>
      </c>
      <c r="Q320" s="58">
        <v>12</v>
      </c>
      <c r="R320" s="58">
        <v>12</v>
      </c>
      <c r="S320" s="58">
        <f t="shared" si="18"/>
        <v>48</v>
      </c>
      <c r="T320" s="58" t="s">
        <v>11812</v>
      </c>
      <c r="U320" s="58" t="s">
        <v>11797</v>
      </c>
      <c r="V320" s="58">
        <v>6</v>
      </c>
      <c r="W320" s="58">
        <v>8</v>
      </c>
      <c r="X320" s="58">
        <v>11</v>
      </c>
      <c r="Y320" s="58">
        <v>11</v>
      </c>
      <c r="Z320" s="58">
        <v>12</v>
      </c>
      <c r="AA320" s="58">
        <f t="shared" si="19"/>
        <v>42</v>
      </c>
      <c r="AB320" s="58" t="s">
        <v>11812</v>
      </c>
      <c r="AC320" s="59"/>
      <c r="AD320" s="62">
        <f t="shared" si="21"/>
        <v>41.666666666666664</v>
      </c>
    </row>
    <row r="321" spans="1:30" x14ac:dyDescent="0.3">
      <c r="A321" s="54">
        <v>320</v>
      </c>
      <c r="B321" s="54" t="s">
        <v>5965</v>
      </c>
      <c r="C321" s="54" t="s">
        <v>5966</v>
      </c>
      <c r="D321" s="54" t="s">
        <v>318</v>
      </c>
      <c r="E321" s="58" t="s">
        <v>11795</v>
      </c>
      <c r="F321" s="58" t="e">
        <f>VLOOKUP(B321,#REF!,50,0)</f>
        <v>#REF!</v>
      </c>
      <c r="G321" s="58">
        <v>12</v>
      </c>
      <c r="H321" s="58">
        <v>11</v>
      </c>
      <c r="I321" s="58">
        <v>9</v>
      </c>
      <c r="J321" s="58">
        <v>11</v>
      </c>
      <c r="K321" s="58">
        <f t="shared" si="17"/>
        <v>43</v>
      </c>
      <c r="L321" s="58" t="s">
        <v>11812</v>
      </c>
      <c r="M321" s="58" t="s">
        <v>11796</v>
      </c>
      <c r="N321" s="58">
        <v>10</v>
      </c>
      <c r="O321" s="58">
        <v>15</v>
      </c>
      <c r="P321" s="58">
        <v>13</v>
      </c>
      <c r="Q321" s="58">
        <v>13</v>
      </c>
      <c r="R321" s="58">
        <v>13</v>
      </c>
      <c r="S321" s="58">
        <f t="shared" si="18"/>
        <v>54</v>
      </c>
      <c r="T321" s="58" t="s">
        <v>11812</v>
      </c>
      <c r="U321" s="58" t="s">
        <v>11797</v>
      </c>
      <c r="V321" s="58">
        <v>10</v>
      </c>
      <c r="W321" s="58">
        <v>8</v>
      </c>
      <c r="X321" s="58">
        <v>11</v>
      </c>
      <c r="Y321" s="58">
        <v>10</v>
      </c>
      <c r="Z321" s="58">
        <v>11</v>
      </c>
      <c r="AA321" s="58">
        <f t="shared" si="19"/>
        <v>40</v>
      </c>
      <c r="AB321" s="58" t="s">
        <v>11812</v>
      </c>
      <c r="AC321" s="59"/>
      <c r="AD321" s="62">
        <f t="shared" si="21"/>
        <v>45.666666666666664</v>
      </c>
    </row>
    <row r="322" spans="1:30" x14ac:dyDescent="0.3">
      <c r="A322" s="54">
        <v>321</v>
      </c>
      <c r="B322" s="54" t="s">
        <v>6100</v>
      </c>
      <c r="C322" s="54" t="s">
        <v>6101</v>
      </c>
      <c r="D322" s="54" t="s">
        <v>318</v>
      </c>
      <c r="E322" s="58" t="s">
        <v>11795</v>
      </c>
      <c r="F322" s="58" t="e">
        <f>VLOOKUP(B322,#REF!,50,0)</f>
        <v>#REF!</v>
      </c>
      <c r="G322" s="58">
        <v>8</v>
      </c>
      <c r="H322" s="58">
        <v>10</v>
      </c>
      <c r="I322" s="58">
        <v>10</v>
      </c>
      <c r="J322" s="58">
        <v>10</v>
      </c>
      <c r="K322" s="58">
        <f t="shared" si="17"/>
        <v>38</v>
      </c>
      <c r="L322" s="58" t="s">
        <v>11812</v>
      </c>
      <c r="M322" s="58" t="s">
        <v>11796</v>
      </c>
      <c r="N322" s="58">
        <v>0</v>
      </c>
      <c r="O322" s="58">
        <v>14</v>
      </c>
      <c r="P322" s="58">
        <v>14</v>
      </c>
      <c r="Q322" s="58">
        <v>14</v>
      </c>
      <c r="R322" s="58">
        <v>13</v>
      </c>
      <c r="S322" s="58">
        <f t="shared" si="18"/>
        <v>55</v>
      </c>
      <c r="T322" s="58" t="s">
        <v>11812</v>
      </c>
      <c r="U322" s="58" t="s">
        <v>11797</v>
      </c>
      <c r="V322" s="58">
        <v>0</v>
      </c>
      <c r="W322" s="58">
        <v>8</v>
      </c>
      <c r="X322" s="58">
        <v>11</v>
      </c>
      <c r="Y322" s="58">
        <v>10</v>
      </c>
      <c r="Z322" s="58">
        <v>10</v>
      </c>
      <c r="AA322" s="58">
        <f t="shared" si="19"/>
        <v>39</v>
      </c>
      <c r="AB322" s="58" t="s">
        <v>11812</v>
      </c>
      <c r="AC322" s="59"/>
      <c r="AD322" s="62">
        <f t="shared" si="21"/>
        <v>44</v>
      </c>
    </row>
    <row r="323" spans="1:30" x14ac:dyDescent="0.3">
      <c r="A323" s="54">
        <v>322</v>
      </c>
      <c r="B323" s="55" t="s">
        <v>6200</v>
      </c>
      <c r="C323" s="55" t="s">
        <v>6201</v>
      </c>
      <c r="D323" s="55" t="s">
        <v>318</v>
      </c>
      <c r="E323" s="58" t="s">
        <v>11795</v>
      </c>
      <c r="F323" s="58">
        <v>0</v>
      </c>
      <c r="G323" s="58">
        <v>0</v>
      </c>
      <c r="H323" s="58">
        <v>0</v>
      </c>
      <c r="I323" s="58">
        <v>0</v>
      </c>
      <c r="J323" s="58">
        <v>0</v>
      </c>
      <c r="K323" s="58">
        <f t="shared" ref="K323:K386" si="22">SUM(G323:J323)</f>
        <v>0</v>
      </c>
      <c r="L323" s="58" t="s">
        <v>11732</v>
      </c>
      <c r="M323" s="58" t="s">
        <v>11796</v>
      </c>
      <c r="N323" s="58" t="s">
        <v>277</v>
      </c>
      <c r="O323" s="58">
        <v>0</v>
      </c>
      <c r="P323" s="58">
        <v>0</v>
      </c>
      <c r="Q323" s="58">
        <v>0</v>
      </c>
      <c r="R323" s="58">
        <v>0</v>
      </c>
      <c r="S323" s="58">
        <f t="shared" ref="S323:S386" si="23">SUM(O323:R323)</f>
        <v>0</v>
      </c>
      <c r="T323" s="58" t="s">
        <v>11732</v>
      </c>
      <c r="U323" s="58" t="s">
        <v>11797</v>
      </c>
      <c r="V323" s="58" t="s">
        <v>277</v>
      </c>
      <c r="W323" s="58">
        <v>0</v>
      </c>
      <c r="X323" s="58">
        <v>0</v>
      </c>
      <c r="Y323" s="58">
        <v>0</v>
      </c>
      <c r="Z323" s="58">
        <v>0</v>
      </c>
      <c r="AA323" s="58">
        <f t="shared" ref="AA323:AA386" si="24">SUM(W323:Z323)</f>
        <v>0</v>
      </c>
      <c r="AB323" s="58" t="s">
        <v>11732</v>
      </c>
      <c r="AC323" s="59"/>
      <c r="AD323" s="62">
        <f t="shared" si="21"/>
        <v>0</v>
      </c>
    </row>
    <row r="324" spans="1:30" x14ac:dyDescent="0.3">
      <c r="A324" s="54">
        <v>323</v>
      </c>
      <c r="B324" s="54" t="s">
        <v>6275</v>
      </c>
      <c r="C324" s="54" t="s">
        <v>6276</v>
      </c>
      <c r="D324" s="54" t="s">
        <v>318</v>
      </c>
      <c r="E324" s="58" t="s">
        <v>11795</v>
      </c>
      <c r="F324" s="58" t="e">
        <f>VLOOKUP(B324,#REF!,50,0)</f>
        <v>#REF!</v>
      </c>
      <c r="G324" s="58">
        <v>17</v>
      </c>
      <c r="H324" s="58">
        <v>17</v>
      </c>
      <c r="I324" s="58">
        <v>16</v>
      </c>
      <c r="J324" s="58">
        <v>13</v>
      </c>
      <c r="K324" s="58">
        <f t="shared" si="22"/>
        <v>63</v>
      </c>
      <c r="L324" s="58" t="s">
        <v>11812</v>
      </c>
      <c r="M324" s="58" t="s">
        <v>11796</v>
      </c>
      <c r="N324" s="58">
        <v>3</v>
      </c>
      <c r="O324" s="58">
        <v>16</v>
      </c>
      <c r="P324" s="58">
        <v>16</v>
      </c>
      <c r="Q324" s="58">
        <v>17</v>
      </c>
      <c r="R324" s="58">
        <v>17</v>
      </c>
      <c r="S324" s="58">
        <f t="shared" si="23"/>
        <v>66</v>
      </c>
      <c r="T324" s="58" t="s">
        <v>11812</v>
      </c>
      <c r="U324" s="58" t="s">
        <v>11797</v>
      </c>
      <c r="V324" s="58">
        <v>3</v>
      </c>
      <c r="W324" s="58">
        <v>14</v>
      </c>
      <c r="X324" s="58">
        <v>17</v>
      </c>
      <c r="Y324" s="58">
        <v>15</v>
      </c>
      <c r="Z324" s="58">
        <v>13</v>
      </c>
      <c r="AA324" s="58">
        <f t="shared" si="24"/>
        <v>59</v>
      </c>
      <c r="AB324" s="58" t="s">
        <v>11812</v>
      </c>
      <c r="AC324" s="59"/>
      <c r="AD324" s="62">
        <f t="shared" si="21"/>
        <v>62.666666666666664</v>
      </c>
    </row>
    <row r="325" spans="1:30" x14ac:dyDescent="0.3">
      <c r="A325" s="54">
        <v>324</v>
      </c>
      <c r="B325" s="54" t="s">
        <v>6335</v>
      </c>
      <c r="C325" s="54" t="s">
        <v>6336</v>
      </c>
      <c r="D325" s="54" t="s">
        <v>318</v>
      </c>
      <c r="E325" s="58" t="s">
        <v>11795</v>
      </c>
      <c r="F325" s="58" t="e">
        <f>VLOOKUP(B325,#REF!,50,0)</f>
        <v>#REF!</v>
      </c>
      <c r="G325" s="58">
        <v>14</v>
      </c>
      <c r="H325" s="58">
        <v>10</v>
      </c>
      <c r="I325" s="58">
        <v>12</v>
      </c>
      <c r="J325" s="58">
        <v>9</v>
      </c>
      <c r="K325" s="58">
        <f t="shared" si="22"/>
        <v>45</v>
      </c>
      <c r="L325" s="58" t="s">
        <v>11812</v>
      </c>
      <c r="M325" s="58" t="s">
        <v>11796</v>
      </c>
      <c r="N325" s="58">
        <v>11</v>
      </c>
      <c r="O325" s="58">
        <v>16</v>
      </c>
      <c r="P325" s="58">
        <v>16</v>
      </c>
      <c r="Q325" s="58">
        <v>17</v>
      </c>
      <c r="R325" s="58">
        <v>17</v>
      </c>
      <c r="S325" s="58">
        <f t="shared" si="23"/>
        <v>66</v>
      </c>
      <c r="T325" s="58" t="s">
        <v>11812</v>
      </c>
      <c r="U325" s="58" t="s">
        <v>11797</v>
      </c>
      <c r="V325" s="58">
        <v>11</v>
      </c>
      <c r="W325" s="58">
        <v>13</v>
      </c>
      <c r="X325" s="58">
        <v>15</v>
      </c>
      <c r="Y325" s="58">
        <v>12</v>
      </c>
      <c r="Z325" s="58">
        <v>13</v>
      </c>
      <c r="AA325" s="58">
        <f t="shared" si="24"/>
        <v>53</v>
      </c>
      <c r="AB325" s="58" t="s">
        <v>11812</v>
      </c>
      <c r="AC325" s="59"/>
      <c r="AD325" s="62">
        <f t="shared" si="21"/>
        <v>54.666666666666664</v>
      </c>
    </row>
    <row r="326" spans="1:30" x14ac:dyDescent="0.3">
      <c r="A326" s="54">
        <v>325</v>
      </c>
      <c r="B326" s="54" t="s">
        <v>6496</v>
      </c>
      <c r="C326" s="54" t="s">
        <v>6497</v>
      </c>
      <c r="D326" s="54" t="s">
        <v>318</v>
      </c>
      <c r="E326" s="58" t="s">
        <v>11795</v>
      </c>
      <c r="F326" s="58" t="e">
        <f>VLOOKUP(B326,#REF!,50,0)</f>
        <v>#REF!</v>
      </c>
      <c r="G326" s="58">
        <v>7</v>
      </c>
      <c r="H326" s="58">
        <v>10</v>
      </c>
      <c r="I326" s="58">
        <v>11</v>
      </c>
      <c r="J326" s="58">
        <v>10</v>
      </c>
      <c r="K326" s="58">
        <f t="shared" si="22"/>
        <v>38</v>
      </c>
      <c r="L326" s="58" t="s">
        <v>11812</v>
      </c>
      <c r="M326" s="58" t="s">
        <v>11796</v>
      </c>
      <c r="N326" s="58">
        <v>1</v>
      </c>
      <c r="O326" s="58">
        <v>12</v>
      </c>
      <c r="P326" s="58">
        <v>13</v>
      </c>
      <c r="Q326" s="58">
        <v>13</v>
      </c>
      <c r="R326" s="58">
        <v>13</v>
      </c>
      <c r="S326" s="58">
        <f t="shared" si="23"/>
        <v>51</v>
      </c>
      <c r="T326" s="58" t="s">
        <v>11812</v>
      </c>
      <c r="U326" s="58" t="s">
        <v>11797</v>
      </c>
      <c r="V326" s="58">
        <v>1</v>
      </c>
      <c r="W326" s="58">
        <v>12</v>
      </c>
      <c r="X326" s="58">
        <v>15</v>
      </c>
      <c r="Y326" s="58">
        <v>12</v>
      </c>
      <c r="Z326" s="58">
        <v>10</v>
      </c>
      <c r="AA326" s="58">
        <f t="shared" si="24"/>
        <v>49</v>
      </c>
      <c r="AB326" s="58" t="s">
        <v>11812</v>
      </c>
      <c r="AC326" s="59"/>
      <c r="AD326" s="62">
        <f t="shared" si="21"/>
        <v>46</v>
      </c>
    </row>
    <row r="327" spans="1:30" x14ac:dyDescent="0.3">
      <c r="A327" s="54">
        <v>326</v>
      </c>
      <c r="B327" s="54" t="s">
        <v>6503</v>
      </c>
      <c r="C327" s="54" t="s">
        <v>6504</v>
      </c>
      <c r="D327" s="54" t="s">
        <v>318</v>
      </c>
      <c r="E327" s="58" t="s">
        <v>11795</v>
      </c>
      <c r="F327" s="58" t="e">
        <f>VLOOKUP(B327,#REF!,50,0)</f>
        <v>#REF!</v>
      </c>
      <c r="G327" s="58">
        <v>12</v>
      </c>
      <c r="H327" s="58">
        <v>12</v>
      </c>
      <c r="I327" s="58">
        <v>11</v>
      </c>
      <c r="J327" s="58">
        <v>11</v>
      </c>
      <c r="K327" s="58">
        <f t="shared" si="22"/>
        <v>46</v>
      </c>
      <c r="L327" s="58" t="s">
        <v>11812</v>
      </c>
      <c r="M327" s="58" t="s">
        <v>11796</v>
      </c>
      <c r="N327" s="58">
        <v>5</v>
      </c>
      <c r="O327" s="58">
        <v>15</v>
      </c>
      <c r="P327" s="58">
        <v>15</v>
      </c>
      <c r="Q327" s="58">
        <v>15</v>
      </c>
      <c r="R327" s="58">
        <v>15</v>
      </c>
      <c r="S327" s="58">
        <f t="shared" si="23"/>
        <v>60</v>
      </c>
      <c r="T327" s="58" t="s">
        <v>11812</v>
      </c>
      <c r="U327" s="58" t="s">
        <v>11797</v>
      </c>
      <c r="V327" s="58">
        <v>5</v>
      </c>
      <c r="W327" s="58">
        <v>12</v>
      </c>
      <c r="X327" s="58">
        <v>12</v>
      </c>
      <c r="Y327" s="58">
        <v>13</v>
      </c>
      <c r="Z327" s="58">
        <v>13</v>
      </c>
      <c r="AA327" s="58">
        <f t="shared" si="24"/>
        <v>50</v>
      </c>
      <c r="AB327" s="58" t="s">
        <v>11812</v>
      </c>
      <c r="AC327" s="59"/>
      <c r="AD327" s="62">
        <f t="shared" si="21"/>
        <v>52</v>
      </c>
    </row>
    <row r="328" spans="1:30" x14ac:dyDescent="0.3">
      <c r="A328" s="54">
        <v>327</v>
      </c>
      <c r="B328" s="54" t="s">
        <v>6559</v>
      </c>
      <c r="C328" s="54" t="s">
        <v>6560</v>
      </c>
      <c r="D328" s="54" t="s">
        <v>318</v>
      </c>
      <c r="E328" s="58" t="s">
        <v>11795</v>
      </c>
      <c r="F328" s="58" t="e">
        <f>VLOOKUP(B328,#REF!,50,0)</f>
        <v>#REF!</v>
      </c>
      <c r="G328" s="58">
        <v>15</v>
      </c>
      <c r="H328" s="58">
        <v>13</v>
      </c>
      <c r="I328" s="58">
        <v>12</v>
      </c>
      <c r="J328" s="58">
        <v>13</v>
      </c>
      <c r="K328" s="58">
        <f t="shared" si="22"/>
        <v>53</v>
      </c>
      <c r="L328" s="58" t="s">
        <v>11812</v>
      </c>
      <c r="M328" s="58" t="s">
        <v>11796</v>
      </c>
      <c r="N328" s="58">
        <v>16</v>
      </c>
      <c r="O328" s="58">
        <v>16</v>
      </c>
      <c r="P328" s="58">
        <v>16</v>
      </c>
      <c r="Q328" s="58">
        <v>16</v>
      </c>
      <c r="R328" s="58">
        <v>16</v>
      </c>
      <c r="S328" s="58">
        <f t="shared" si="23"/>
        <v>64</v>
      </c>
      <c r="T328" s="58" t="s">
        <v>11812</v>
      </c>
      <c r="U328" s="58" t="s">
        <v>11797</v>
      </c>
      <c r="V328" s="58">
        <v>16</v>
      </c>
      <c r="W328" s="58">
        <v>13</v>
      </c>
      <c r="X328" s="58">
        <v>13</v>
      </c>
      <c r="Y328" s="58">
        <v>12</v>
      </c>
      <c r="Z328" s="58">
        <v>12</v>
      </c>
      <c r="AA328" s="58">
        <f t="shared" si="24"/>
        <v>50</v>
      </c>
      <c r="AB328" s="58" t="s">
        <v>11812</v>
      </c>
      <c r="AC328" s="59"/>
      <c r="AD328" s="62">
        <f t="shared" si="21"/>
        <v>55.666666666666664</v>
      </c>
    </row>
    <row r="329" spans="1:30" x14ac:dyDescent="0.3">
      <c r="A329" s="54">
        <v>328</v>
      </c>
      <c r="B329" s="54" t="s">
        <v>6722</v>
      </c>
      <c r="C329" s="54" t="s">
        <v>6723</v>
      </c>
      <c r="D329" s="54" t="s">
        <v>318</v>
      </c>
      <c r="E329" s="58" t="s">
        <v>11795</v>
      </c>
      <c r="F329" s="58" t="e">
        <f>VLOOKUP(B329,#REF!,50,0)</f>
        <v>#REF!</v>
      </c>
      <c r="G329" s="58">
        <v>12</v>
      </c>
      <c r="H329" s="58">
        <v>11</v>
      </c>
      <c r="I329" s="58">
        <v>9</v>
      </c>
      <c r="J329" s="58">
        <v>10</v>
      </c>
      <c r="K329" s="58">
        <f t="shared" si="22"/>
        <v>42</v>
      </c>
      <c r="L329" s="58" t="s">
        <v>11812</v>
      </c>
      <c r="M329" s="58" t="s">
        <v>11796</v>
      </c>
      <c r="N329" s="58">
        <v>10</v>
      </c>
      <c r="O329" s="58">
        <v>12</v>
      </c>
      <c r="P329" s="58">
        <v>13</v>
      </c>
      <c r="Q329" s="58">
        <v>13</v>
      </c>
      <c r="R329" s="58">
        <v>12</v>
      </c>
      <c r="S329" s="58">
        <f t="shared" si="23"/>
        <v>50</v>
      </c>
      <c r="T329" s="58" t="s">
        <v>11812</v>
      </c>
      <c r="U329" s="58" t="s">
        <v>11797</v>
      </c>
      <c r="V329" s="58">
        <v>10</v>
      </c>
      <c r="W329" s="58">
        <v>8</v>
      </c>
      <c r="X329" s="58">
        <v>10</v>
      </c>
      <c r="Y329" s="58">
        <v>10</v>
      </c>
      <c r="Z329" s="58">
        <v>9</v>
      </c>
      <c r="AA329" s="58">
        <f t="shared" si="24"/>
        <v>37</v>
      </c>
      <c r="AB329" s="58" t="s">
        <v>11812</v>
      </c>
      <c r="AC329" s="59"/>
      <c r="AD329" s="62">
        <f t="shared" si="21"/>
        <v>43</v>
      </c>
    </row>
    <row r="330" spans="1:30" x14ac:dyDescent="0.3">
      <c r="A330" s="54">
        <v>329</v>
      </c>
      <c r="B330" s="54" t="s">
        <v>6774</v>
      </c>
      <c r="C330" s="54" t="s">
        <v>6775</v>
      </c>
      <c r="D330" s="54" t="s">
        <v>318</v>
      </c>
      <c r="E330" s="58" t="s">
        <v>11795</v>
      </c>
      <c r="F330" s="58" t="e">
        <f>VLOOKUP(B330,#REF!,50,0)</f>
        <v>#REF!</v>
      </c>
      <c r="G330" s="58">
        <v>6</v>
      </c>
      <c r="H330" s="58">
        <v>11</v>
      </c>
      <c r="I330" s="58">
        <v>9</v>
      </c>
      <c r="J330" s="58">
        <v>10</v>
      </c>
      <c r="K330" s="58">
        <f t="shared" si="22"/>
        <v>36</v>
      </c>
      <c r="L330" s="58" t="s">
        <v>11812</v>
      </c>
      <c r="M330" s="58" t="s">
        <v>11796</v>
      </c>
      <c r="N330" s="58">
        <v>20</v>
      </c>
      <c r="O330" s="58">
        <v>12</v>
      </c>
      <c r="P330" s="58">
        <v>12</v>
      </c>
      <c r="Q330" s="58">
        <v>13</v>
      </c>
      <c r="R330" s="58">
        <v>12</v>
      </c>
      <c r="S330" s="58">
        <f t="shared" si="23"/>
        <v>49</v>
      </c>
      <c r="T330" s="58" t="s">
        <v>11812</v>
      </c>
      <c r="U330" s="58" t="s">
        <v>11797</v>
      </c>
      <c r="V330" s="58">
        <v>20</v>
      </c>
      <c r="W330" s="58">
        <v>8</v>
      </c>
      <c r="X330" s="58">
        <v>10</v>
      </c>
      <c r="Y330" s="58">
        <v>9</v>
      </c>
      <c r="Z330" s="58">
        <v>9</v>
      </c>
      <c r="AA330" s="58">
        <f t="shared" si="24"/>
        <v>36</v>
      </c>
      <c r="AB330" s="58" t="s">
        <v>11812</v>
      </c>
      <c r="AC330" s="59"/>
      <c r="AD330" s="62">
        <f t="shared" si="21"/>
        <v>40.333333333333336</v>
      </c>
    </row>
    <row r="331" spans="1:30" x14ac:dyDescent="0.3">
      <c r="A331" s="54">
        <v>330</v>
      </c>
      <c r="B331" s="54" t="s">
        <v>6897</v>
      </c>
      <c r="C331" s="54" t="s">
        <v>4711</v>
      </c>
      <c r="D331" s="54" t="s">
        <v>318</v>
      </c>
      <c r="E331" s="58" t="s">
        <v>11795</v>
      </c>
      <c r="F331" s="58" t="e">
        <f>VLOOKUP(B331,#REF!,50,0)</f>
        <v>#REF!</v>
      </c>
      <c r="G331" s="58">
        <v>12</v>
      </c>
      <c r="H331" s="58">
        <v>9</v>
      </c>
      <c r="I331" s="58">
        <v>10</v>
      </c>
      <c r="J331" s="58">
        <v>9</v>
      </c>
      <c r="K331" s="58">
        <f t="shared" si="22"/>
        <v>40</v>
      </c>
      <c r="L331" s="58" t="s">
        <v>11812</v>
      </c>
      <c r="M331" s="58" t="s">
        <v>11796</v>
      </c>
      <c r="N331" s="58">
        <v>8</v>
      </c>
      <c r="O331" s="58">
        <v>14</v>
      </c>
      <c r="P331" s="58">
        <v>14</v>
      </c>
      <c r="Q331" s="58">
        <v>14</v>
      </c>
      <c r="R331" s="58">
        <v>14</v>
      </c>
      <c r="S331" s="58">
        <f t="shared" si="23"/>
        <v>56</v>
      </c>
      <c r="T331" s="58" t="s">
        <v>11812</v>
      </c>
      <c r="U331" s="58" t="s">
        <v>11797</v>
      </c>
      <c r="V331" s="58">
        <v>8</v>
      </c>
      <c r="W331" s="58">
        <v>9</v>
      </c>
      <c r="X331" s="58">
        <v>9</v>
      </c>
      <c r="Y331" s="58">
        <v>9</v>
      </c>
      <c r="Z331" s="58">
        <v>9</v>
      </c>
      <c r="AA331" s="58">
        <f t="shared" si="24"/>
        <v>36</v>
      </c>
      <c r="AB331" s="58" t="s">
        <v>11812</v>
      </c>
      <c r="AC331" s="59"/>
      <c r="AD331" s="62">
        <f t="shared" si="21"/>
        <v>44</v>
      </c>
    </row>
    <row r="332" spans="1:30" x14ac:dyDescent="0.3">
      <c r="A332" s="54">
        <v>331</v>
      </c>
      <c r="B332" s="54" t="s">
        <v>6907</v>
      </c>
      <c r="C332" s="54" t="s">
        <v>6908</v>
      </c>
      <c r="D332" s="54" t="s">
        <v>318</v>
      </c>
      <c r="E332" s="58" t="s">
        <v>11795</v>
      </c>
      <c r="F332" s="58" t="e">
        <f>VLOOKUP(B332,#REF!,50,0)</f>
        <v>#REF!</v>
      </c>
      <c r="G332" s="58">
        <v>6</v>
      </c>
      <c r="H332" s="58">
        <v>9</v>
      </c>
      <c r="I332" s="58">
        <v>12</v>
      </c>
      <c r="J332" s="58">
        <v>12</v>
      </c>
      <c r="K332" s="58">
        <f t="shared" si="22"/>
        <v>39</v>
      </c>
      <c r="L332" s="58" t="s">
        <v>11812</v>
      </c>
      <c r="M332" s="58" t="s">
        <v>11796</v>
      </c>
      <c r="N332" s="58">
        <v>20</v>
      </c>
      <c r="O332" s="58">
        <v>12</v>
      </c>
      <c r="P332" s="58">
        <v>13</v>
      </c>
      <c r="Q332" s="58">
        <v>13</v>
      </c>
      <c r="R332" s="58">
        <v>13</v>
      </c>
      <c r="S332" s="58">
        <f t="shared" si="23"/>
        <v>51</v>
      </c>
      <c r="T332" s="58" t="s">
        <v>11812</v>
      </c>
      <c r="U332" s="58" t="s">
        <v>11797</v>
      </c>
      <c r="V332" s="58">
        <v>20</v>
      </c>
      <c r="W332" s="58">
        <v>8</v>
      </c>
      <c r="X332" s="58">
        <v>9</v>
      </c>
      <c r="Y332" s="58">
        <v>10</v>
      </c>
      <c r="Z332" s="58">
        <v>10</v>
      </c>
      <c r="AA332" s="58">
        <f t="shared" si="24"/>
        <v>37</v>
      </c>
      <c r="AB332" s="58" t="s">
        <v>11812</v>
      </c>
      <c r="AC332" s="59"/>
      <c r="AD332" s="62">
        <f t="shared" si="21"/>
        <v>42.333333333333336</v>
      </c>
    </row>
    <row r="333" spans="1:30" x14ac:dyDescent="0.3">
      <c r="A333" s="54">
        <v>332</v>
      </c>
      <c r="B333" s="54" t="s">
        <v>6918</v>
      </c>
      <c r="C333" s="54" t="s">
        <v>6919</v>
      </c>
      <c r="D333" s="54" t="s">
        <v>318</v>
      </c>
      <c r="E333" s="58" t="s">
        <v>11795</v>
      </c>
      <c r="F333" s="58" t="e">
        <f>VLOOKUP(B333,#REF!,50,0)</f>
        <v>#REF!</v>
      </c>
      <c r="G333" s="58">
        <v>13</v>
      </c>
      <c r="H333" s="58">
        <v>12</v>
      </c>
      <c r="I333" s="58">
        <v>14</v>
      </c>
      <c r="J333" s="58">
        <v>12</v>
      </c>
      <c r="K333" s="58">
        <f t="shared" si="22"/>
        <v>51</v>
      </c>
      <c r="L333" s="58" t="s">
        <v>11812</v>
      </c>
      <c r="M333" s="58" t="s">
        <v>11796</v>
      </c>
      <c r="N333" s="58">
        <v>8</v>
      </c>
      <c r="O333" s="58">
        <v>19</v>
      </c>
      <c r="P333" s="58">
        <v>19</v>
      </c>
      <c r="Q333" s="58">
        <v>18</v>
      </c>
      <c r="R333" s="58">
        <v>18</v>
      </c>
      <c r="S333" s="58">
        <f t="shared" si="23"/>
        <v>74</v>
      </c>
      <c r="T333" s="58" t="s">
        <v>11812</v>
      </c>
      <c r="U333" s="58" t="s">
        <v>11797</v>
      </c>
      <c r="V333" s="58">
        <v>8</v>
      </c>
      <c r="W333" s="58">
        <v>11</v>
      </c>
      <c r="X333" s="58">
        <v>10</v>
      </c>
      <c r="Y333" s="58">
        <v>11</v>
      </c>
      <c r="Z333" s="58">
        <v>10</v>
      </c>
      <c r="AA333" s="58">
        <f t="shared" si="24"/>
        <v>42</v>
      </c>
      <c r="AB333" s="58" t="s">
        <v>11812</v>
      </c>
      <c r="AC333" s="59"/>
      <c r="AD333" s="62">
        <f t="shared" si="21"/>
        <v>55.666666666666664</v>
      </c>
    </row>
    <row r="334" spans="1:30" x14ac:dyDescent="0.3">
      <c r="A334" s="54">
        <v>333</v>
      </c>
      <c r="B334" s="54" t="s">
        <v>6960</v>
      </c>
      <c r="C334" s="54" t="s">
        <v>6961</v>
      </c>
      <c r="D334" s="54" t="s">
        <v>318</v>
      </c>
      <c r="E334" s="58" t="s">
        <v>11795</v>
      </c>
      <c r="F334" s="58" t="e">
        <f>VLOOKUP(B334,#REF!,50,0)</f>
        <v>#REF!</v>
      </c>
      <c r="G334" s="58">
        <v>10</v>
      </c>
      <c r="H334" s="58">
        <v>10</v>
      </c>
      <c r="I334" s="58">
        <v>11</v>
      </c>
      <c r="J334" s="58">
        <v>12</v>
      </c>
      <c r="K334" s="58">
        <f t="shared" si="22"/>
        <v>43</v>
      </c>
      <c r="L334" s="58" t="s">
        <v>11812</v>
      </c>
      <c r="M334" s="58" t="s">
        <v>11796</v>
      </c>
      <c r="N334" s="58">
        <v>20</v>
      </c>
      <c r="O334" s="58">
        <v>12</v>
      </c>
      <c r="P334" s="58">
        <v>13</v>
      </c>
      <c r="Q334" s="58">
        <v>13</v>
      </c>
      <c r="R334" s="58">
        <v>13</v>
      </c>
      <c r="S334" s="58">
        <f t="shared" si="23"/>
        <v>51</v>
      </c>
      <c r="T334" s="58" t="s">
        <v>11812</v>
      </c>
      <c r="U334" s="58" t="s">
        <v>11797</v>
      </c>
      <c r="V334" s="58">
        <v>20</v>
      </c>
      <c r="W334" s="58">
        <v>10</v>
      </c>
      <c r="X334" s="58">
        <v>12</v>
      </c>
      <c r="Y334" s="58">
        <v>11</v>
      </c>
      <c r="Z334" s="58">
        <v>12</v>
      </c>
      <c r="AA334" s="58">
        <f t="shared" si="24"/>
        <v>45</v>
      </c>
      <c r="AB334" s="58" t="s">
        <v>11812</v>
      </c>
      <c r="AC334" s="59"/>
      <c r="AD334" s="62">
        <f t="shared" si="21"/>
        <v>46.333333333333336</v>
      </c>
    </row>
    <row r="335" spans="1:30" x14ac:dyDescent="0.3">
      <c r="A335" s="54">
        <v>334</v>
      </c>
      <c r="B335" s="54" t="s">
        <v>6970</v>
      </c>
      <c r="C335" s="54" t="s">
        <v>6971</v>
      </c>
      <c r="D335" s="54" t="s">
        <v>318</v>
      </c>
      <c r="E335" s="58" t="s">
        <v>11795</v>
      </c>
      <c r="F335" s="58" t="e">
        <f>VLOOKUP(B335,#REF!,50,0)</f>
        <v>#REF!</v>
      </c>
      <c r="G335" s="58">
        <v>11</v>
      </c>
      <c r="H335" s="58">
        <v>8</v>
      </c>
      <c r="I335" s="58">
        <v>11</v>
      </c>
      <c r="J335" s="58">
        <v>9</v>
      </c>
      <c r="K335" s="58">
        <f t="shared" si="22"/>
        <v>39</v>
      </c>
      <c r="L335" s="58" t="s">
        <v>11812</v>
      </c>
      <c r="M335" s="58" t="s">
        <v>11796</v>
      </c>
      <c r="N335" s="58">
        <v>11</v>
      </c>
      <c r="O335" s="58">
        <v>12</v>
      </c>
      <c r="P335" s="58">
        <v>13</v>
      </c>
      <c r="Q335" s="58">
        <v>13</v>
      </c>
      <c r="R335" s="58">
        <v>13</v>
      </c>
      <c r="S335" s="58">
        <f t="shared" si="23"/>
        <v>51</v>
      </c>
      <c r="T335" s="58" t="s">
        <v>11812</v>
      </c>
      <c r="U335" s="58" t="s">
        <v>11797</v>
      </c>
      <c r="V335" s="58">
        <v>11</v>
      </c>
      <c r="W335" s="58">
        <v>9</v>
      </c>
      <c r="X335" s="58">
        <v>9</v>
      </c>
      <c r="Y335" s="58">
        <v>10</v>
      </c>
      <c r="Z335" s="58">
        <v>9</v>
      </c>
      <c r="AA335" s="58">
        <f t="shared" si="24"/>
        <v>37</v>
      </c>
      <c r="AB335" s="58" t="s">
        <v>11812</v>
      </c>
      <c r="AC335" s="59"/>
      <c r="AD335" s="62">
        <f t="shared" si="21"/>
        <v>42.333333333333336</v>
      </c>
    </row>
    <row r="336" spans="1:30" x14ac:dyDescent="0.3">
      <c r="A336" s="54">
        <v>335</v>
      </c>
      <c r="B336" s="54" t="s">
        <v>7001</v>
      </c>
      <c r="C336" s="54" t="s">
        <v>7002</v>
      </c>
      <c r="D336" s="54" t="s">
        <v>318</v>
      </c>
      <c r="E336" s="58" t="s">
        <v>11795</v>
      </c>
      <c r="F336" s="58" t="e">
        <f>VLOOKUP(B336,#REF!,50,0)</f>
        <v>#REF!</v>
      </c>
      <c r="G336" s="58">
        <v>17</v>
      </c>
      <c r="H336" s="58">
        <v>18</v>
      </c>
      <c r="I336" s="58">
        <v>17</v>
      </c>
      <c r="J336" s="58">
        <v>18</v>
      </c>
      <c r="K336" s="58">
        <f t="shared" si="22"/>
        <v>70</v>
      </c>
      <c r="L336" s="58" t="s">
        <v>11812</v>
      </c>
      <c r="M336" s="58" t="s">
        <v>11796</v>
      </c>
      <c r="N336" s="58">
        <v>20</v>
      </c>
      <c r="O336" s="58">
        <v>16</v>
      </c>
      <c r="P336" s="58">
        <v>16</v>
      </c>
      <c r="Q336" s="58">
        <v>16</v>
      </c>
      <c r="R336" s="58">
        <v>16</v>
      </c>
      <c r="S336" s="58">
        <f t="shared" si="23"/>
        <v>64</v>
      </c>
      <c r="T336" s="58" t="s">
        <v>11812</v>
      </c>
      <c r="U336" s="58" t="s">
        <v>11797</v>
      </c>
      <c r="V336" s="58">
        <v>20</v>
      </c>
      <c r="W336" s="58">
        <v>12</v>
      </c>
      <c r="X336" s="58">
        <v>12</v>
      </c>
      <c r="Y336" s="58">
        <v>13</v>
      </c>
      <c r="Z336" s="58">
        <v>11</v>
      </c>
      <c r="AA336" s="58">
        <f t="shared" si="24"/>
        <v>48</v>
      </c>
      <c r="AB336" s="58" t="s">
        <v>11812</v>
      </c>
      <c r="AC336" s="59"/>
      <c r="AD336" s="62">
        <f t="shared" si="21"/>
        <v>60.666666666666664</v>
      </c>
    </row>
    <row r="337" spans="1:30" x14ac:dyDescent="0.3">
      <c r="A337" s="54">
        <v>336</v>
      </c>
      <c r="B337" s="54" t="s">
        <v>7030</v>
      </c>
      <c r="C337" s="54" t="s">
        <v>7031</v>
      </c>
      <c r="D337" s="54" t="s">
        <v>318</v>
      </c>
      <c r="E337" s="58" t="s">
        <v>11795</v>
      </c>
      <c r="F337" s="58" t="e">
        <f>VLOOKUP(B337,#REF!,50,0)</f>
        <v>#REF!</v>
      </c>
      <c r="G337" s="58">
        <v>13</v>
      </c>
      <c r="H337" s="58">
        <v>16</v>
      </c>
      <c r="I337" s="58">
        <v>13</v>
      </c>
      <c r="J337" s="58">
        <v>12</v>
      </c>
      <c r="K337" s="58">
        <f t="shared" si="22"/>
        <v>54</v>
      </c>
      <c r="L337" s="58" t="s">
        <v>11812</v>
      </c>
      <c r="M337" s="58" t="s">
        <v>11796</v>
      </c>
      <c r="N337" s="58">
        <v>10</v>
      </c>
      <c r="O337" s="58">
        <v>12</v>
      </c>
      <c r="P337" s="58">
        <v>13</v>
      </c>
      <c r="Q337" s="58">
        <v>14</v>
      </c>
      <c r="R337" s="58">
        <v>13</v>
      </c>
      <c r="S337" s="58">
        <f t="shared" si="23"/>
        <v>52</v>
      </c>
      <c r="T337" s="58" t="s">
        <v>11812</v>
      </c>
      <c r="U337" s="58" t="s">
        <v>11797</v>
      </c>
      <c r="V337" s="58">
        <v>10</v>
      </c>
      <c r="W337" s="58">
        <v>12</v>
      </c>
      <c r="X337" s="58">
        <v>12</v>
      </c>
      <c r="Y337" s="58">
        <v>12</v>
      </c>
      <c r="Z337" s="58">
        <v>12</v>
      </c>
      <c r="AA337" s="58">
        <f t="shared" si="24"/>
        <v>48</v>
      </c>
      <c r="AB337" s="58" t="s">
        <v>11812</v>
      </c>
      <c r="AC337" s="59"/>
      <c r="AD337" s="62">
        <f t="shared" si="21"/>
        <v>51.333333333333336</v>
      </c>
    </row>
    <row r="338" spans="1:30" x14ac:dyDescent="0.3">
      <c r="A338" s="54">
        <v>337</v>
      </c>
      <c r="B338" s="54" t="s">
        <v>7052</v>
      </c>
      <c r="C338" s="54" t="s">
        <v>7053</v>
      </c>
      <c r="D338" s="54" t="s">
        <v>318</v>
      </c>
      <c r="E338" s="58" t="s">
        <v>11795</v>
      </c>
      <c r="F338" s="58" t="e">
        <f>VLOOKUP(B338,#REF!,50,0)</f>
        <v>#REF!</v>
      </c>
      <c r="G338" s="58">
        <v>16</v>
      </c>
      <c r="H338" s="58">
        <v>13</v>
      </c>
      <c r="I338" s="58">
        <v>12</v>
      </c>
      <c r="J338" s="58">
        <v>12</v>
      </c>
      <c r="K338" s="58">
        <f t="shared" si="22"/>
        <v>53</v>
      </c>
      <c r="L338" s="58" t="s">
        <v>11812</v>
      </c>
      <c r="M338" s="58" t="s">
        <v>11796</v>
      </c>
      <c r="N338" s="58">
        <v>10</v>
      </c>
      <c r="O338" s="58">
        <v>16</v>
      </c>
      <c r="P338" s="58">
        <v>17</v>
      </c>
      <c r="Q338" s="58">
        <v>17</v>
      </c>
      <c r="R338" s="58">
        <v>16</v>
      </c>
      <c r="S338" s="58">
        <f t="shared" si="23"/>
        <v>66</v>
      </c>
      <c r="T338" s="58" t="s">
        <v>11812</v>
      </c>
      <c r="U338" s="58" t="s">
        <v>11797</v>
      </c>
      <c r="V338" s="58">
        <v>10</v>
      </c>
      <c r="W338" s="58">
        <v>13</v>
      </c>
      <c r="X338" s="58">
        <v>13</v>
      </c>
      <c r="Y338" s="58">
        <v>13</v>
      </c>
      <c r="Z338" s="58">
        <v>12</v>
      </c>
      <c r="AA338" s="58">
        <f t="shared" si="24"/>
        <v>51</v>
      </c>
      <c r="AB338" s="58" t="s">
        <v>11812</v>
      </c>
      <c r="AC338" s="59"/>
      <c r="AD338" s="62">
        <f t="shared" si="21"/>
        <v>56.666666666666664</v>
      </c>
    </row>
    <row r="339" spans="1:30" x14ac:dyDescent="0.3">
      <c r="A339" s="54">
        <v>338</v>
      </c>
      <c r="B339" s="54" t="s">
        <v>7206</v>
      </c>
      <c r="C339" s="54" t="s">
        <v>7207</v>
      </c>
      <c r="D339" s="54" t="s">
        <v>318</v>
      </c>
      <c r="E339" s="58" t="s">
        <v>11795</v>
      </c>
      <c r="F339" s="58" t="e">
        <f>VLOOKUP(B339,#REF!,50,0)</f>
        <v>#REF!</v>
      </c>
      <c r="G339" s="58">
        <v>9</v>
      </c>
      <c r="H339" s="58">
        <v>11</v>
      </c>
      <c r="I339" s="58">
        <v>10</v>
      </c>
      <c r="J339" s="58">
        <v>9</v>
      </c>
      <c r="K339" s="58">
        <f t="shared" si="22"/>
        <v>39</v>
      </c>
      <c r="L339" s="58" t="s">
        <v>11812</v>
      </c>
      <c r="M339" s="58" t="s">
        <v>11796</v>
      </c>
      <c r="N339" s="58">
        <v>16</v>
      </c>
      <c r="O339" s="58">
        <v>13</v>
      </c>
      <c r="P339" s="58">
        <v>13</v>
      </c>
      <c r="Q339" s="58">
        <v>13</v>
      </c>
      <c r="R339" s="58">
        <v>13</v>
      </c>
      <c r="S339" s="58">
        <f t="shared" si="23"/>
        <v>52</v>
      </c>
      <c r="T339" s="58" t="s">
        <v>11812</v>
      </c>
      <c r="U339" s="58" t="s">
        <v>11797</v>
      </c>
      <c r="V339" s="58">
        <v>16</v>
      </c>
      <c r="W339" s="58">
        <v>4</v>
      </c>
      <c r="X339" s="58">
        <v>8</v>
      </c>
      <c r="Y339" s="58">
        <v>8</v>
      </c>
      <c r="Z339" s="58">
        <v>7</v>
      </c>
      <c r="AA339" s="58">
        <f t="shared" si="24"/>
        <v>27</v>
      </c>
      <c r="AB339" s="58" t="s">
        <v>11812</v>
      </c>
      <c r="AC339" s="59"/>
      <c r="AD339" s="62">
        <f t="shared" si="21"/>
        <v>39.333333333333336</v>
      </c>
    </row>
    <row r="340" spans="1:30" x14ac:dyDescent="0.3">
      <c r="A340" s="54">
        <v>339</v>
      </c>
      <c r="B340" s="54" t="s">
        <v>7546</v>
      </c>
      <c r="C340" s="54" t="s">
        <v>7547</v>
      </c>
      <c r="D340" s="54" t="s">
        <v>318</v>
      </c>
      <c r="E340" s="58" t="s">
        <v>11795</v>
      </c>
      <c r="F340" s="58" t="e">
        <f>VLOOKUP(B340,#REF!,50,0)</f>
        <v>#REF!</v>
      </c>
      <c r="G340" s="58">
        <v>8</v>
      </c>
      <c r="H340" s="58">
        <v>8</v>
      </c>
      <c r="I340" s="58">
        <v>10</v>
      </c>
      <c r="J340" s="58">
        <v>10</v>
      </c>
      <c r="K340" s="58">
        <f t="shared" si="22"/>
        <v>36</v>
      </c>
      <c r="L340" s="58" t="s">
        <v>11812</v>
      </c>
      <c r="M340" s="58" t="s">
        <v>11796</v>
      </c>
      <c r="N340" s="58">
        <v>20</v>
      </c>
      <c r="O340" s="58">
        <v>12</v>
      </c>
      <c r="P340" s="58">
        <v>13</v>
      </c>
      <c r="Q340" s="58">
        <v>14</v>
      </c>
      <c r="R340" s="58">
        <v>13</v>
      </c>
      <c r="S340" s="58">
        <f t="shared" si="23"/>
        <v>52</v>
      </c>
      <c r="T340" s="58" t="s">
        <v>11812</v>
      </c>
      <c r="U340" s="58" t="s">
        <v>11797</v>
      </c>
      <c r="V340" s="58">
        <v>20</v>
      </c>
      <c r="W340" s="58">
        <v>9</v>
      </c>
      <c r="X340" s="58">
        <v>10</v>
      </c>
      <c r="Y340" s="58">
        <v>11</v>
      </c>
      <c r="Z340" s="58">
        <v>11</v>
      </c>
      <c r="AA340" s="58">
        <f t="shared" si="24"/>
        <v>41</v>
      </c>
      <c r="AB340" s="58" t="s">
        <v>11812</v>
      </c>
      <c r="AC340" s="59"/>
      <c r="AD340" s="62">
        <f t="shared" si="21"/>
        <v>43</v>
      </c>
    </row>
    <row r="341" spans="1:30" x14ac:dyDescent="0.3">
      <c r="A341" s="54">
        <v>340</v>
      </c>
      <c r="B341" s="54" t="s">
        <v>7565</v>
      </c>
      <c r="C341" s="54" t="s">
        <v>7566</v>
      </c>
      <c r="D341" s="54" t="s">
        <v>318</v>
      </c>
      <c r="E341" s="58" t="s">
        <v>11795</v>
      </c>
      <c r="F341" s="58" t="e">
        <f>VLOOKUP(B341,#REF!,50,0)</f>
        <v>#REF!</v>
      </c>
      <c r="G341" s="58">
        <v>12</v>
      </c>
      <c r="H341" s="58">
        <v>11</v>
      </c>
      <c r="I341" s="58">
        <v>10</v>
      </c>
      <c r="J341" s="58">
        <v>12</v>
      </c>
      <c r="K341" s="58">
        <f t="shared" si="22"/>
        <v>45</v>
      </c>
      <c r="L341" s="58" t="s">
        <v>11812</v>
      </c>
      <c r="M341" s="58" t="s">
        <v>11796</v>
      </c>
      <c r="N341" s="58">
        <v>6</v>
      </c>
      <c r="O341" s="58">
        <v>16</v>
      </c>
      <c r="P341" s="58">
        <v>16</v>
      </c>
      <c r="Q341" s="58">
        <v>16</v>
      </c>
      <c r="R341" s="58">
        <v>16</v>
      </c>
      <c r="S341" s="58">
        <f t="shared" si="23"/>
        <v>64</v>
      </c>
      <c r="T341" s="58" t="s">
        <v>11812</v>
      </c>
      <c r="U341" s="58" t="s">
        <v>11797</v>
      </c>
      <c r="V341" s="58">
        <v>6</v>
      </c>
      <c r="W341" s="58">
        <v>9</v>
      </c>
      <c r="X341" s="58">
        <v>11</v>
      </c>
      <c r="Y341" s="58">
        <v>11</v>
      </c>
      <c r="Z341" s="58">
        <v>13</v>
      </c>
      <c r="AA341" s="58">
        <f t="shared" si="24"/>
        <v>44</v>
      </c>
      <c r="AB341" s="58" t="s">
        <v>11812</v>
      </c>
      <c r="AC341" s="59"/>
      <c r="AD341" s="62">
        <f t="shared" si="21"/>
        <v>51</v>
      </c>
    </row>
    <row r="342" spans="1:30" x14ac:dyDescent="0.3">
      <c r="A342" s="54">
        <v>341</v>
      </c>
      <c r="B342" s="54" t="s">
        <v>7582</v>
      </c>
      <c r="C342" s="54" t="s">
        <v>7583</v>
      </c>
      <c r="D342" s="54" t="s">
        <v>318</v>
      </c>
      <c r="E342" s="58" t="s">
        <v>11795</v>
      </c>
      <c r="F342" s="58" t="e">
        <f>VLOOKUP(B342,#REF!,50,0)</f>
        <v>#REF!</v>
      </c>
      <c r="G342" s="58">
        <v>17</v>
      </c>
      <c r="H342" s="58">
        <v>13</v>
      </c>
      <c r="I342" s="58">
        <v>15</v>
      </c>
      <c r="J342" s="58">
        <v>17</v>
      </c>
      <c r="K342" s="58">
        <f t="shared" si="22"/>
        <v>62</v>
      </c>
      <c r="L342" s="58" t="s">
        <v>11812</v>
      </c>
      <c r="M342" s="58" t="s">
        <v>11796</v>
      </c>
      <c r="N342" s="58">
        <v>0</v>
      </c>
      <c r="O342" s="58">
        <v>17</v>
      </c>
      <c r="P342" s="58">
        <v>19</v>
      </c>
      <c r="Q342" s="58">
        <v>17</v>
      </c>
      <c r="R342" s="58">
        <v>17</v>
      </c>
      <c r="S342" s="58">
        <f t="shared" si="23"/>
        <v>70</v>
      </c>
      <c r="T342" s="58" t="s">
        <v>11812</v>
      </c>
      <c r="U342" s="58" t="s">
        <v>11797</v>
      </c>
      <c r="V342" s="58">
        <v>0</v>
      </c>
      <c r="W342" s="58">
        <v>13</v>
      </c>
      <c r="X342" s="58">
        <v>13</v>
      </c>
      <c r="Y342" s="58">
        <v>12</v>
      </c>
      <c r="Z342" s="58">
        <v>12</v>
      </c>
      <c r="AA342" s="58">
        <f t="shared" si="24"/>
        <v>50</v>
      </c>
      <c r="AB342" s="58" t="s">
        <v>11812</v>
      </c>
      <c r="AC342" s="59"/>
      <c r="AD342" s="62">
        <f t="shared" si="21"/>
        <v>60.666666666666664</v>
      </c>
    </row>
    <row r="343" spans="1:30" x14ac:dyDescent="0.3">
      <c r="A343" s="54">
        <v>342</v>
      </c>
      <c r="B343" s="54" t="s">
        <v>7616</v>
      </c>
      <c r="C343" s="54" t="s">
        <v>3454</v>
      </c>
      <c r="D343" s="54" t="s">
        <v>318</v>
      </c>
      <c r="E343" s="58" t="s">
        <v>11795</v>
      </c>
      <c r="F343" s="58" t="e">
        <f>VLOOKUP(B343,#REF!,50,0)</f>
        <v>#REF!</v>
      </c>
      <c r="G343" s="58">
        <v>9</v>
      </c>
      <c r="H343" s="58">
        <v>12</v>
      </c>
      <c r="I343" s="58">
        <v>8</v>
      </c>
      <c r="J343" s="58">
        <v>8</v>
      </c>
      <c r="K343" s="58">
        <f t="shared" si="22"/>
        <v>37</v>
      </c>
      <c r="L343" s="58" t="s">
        <v>11812</v>
      </c>
      <c r="M343" s="58" t="s">
        <v>11796</v>
      </c>
      <c r="N343" s="58">
        <v>16</v>
      </c>
      <c r="O343" s="58">
        <v>12</v>
      </c>
      <c r="P343" s="58">
        <v>13</v>
      </c>
      <c r="Q343" s="58">
        <v>13</v>
      </c>
      <c r="R343" s="58">
        <v>13</v>
      </c>
      <c r="S343" s="58">
        <f t="shared" si="23"/>
        <v>51</v>
      </c>
      <c r="T343" s="58" t="s">
        <v>11812</v>
      </c>
      <c r="U343" s="58" t="s">
        <v>11797</v>
      </c>
      <c r="V343" s="58">
        <v>16</v>
      </c>
      <c r="W343" s="58">
        <v>12</v>
      </c>
      <c r="X343" s="58">
        <v>12</v>
      </c>
      <c r="Y343" s="58">
        <v>10</v>
      </c>
      <c r="Z343" s="58">
        <v>11</v>
      </c>
      <c r="AA343" s="58">
        <f t="shared" si="24"/>
        <v>45</v>
      </c>
      <c r="AB343" s="58" t="s">
        <v>11812</v>
      </c>
      <c r="AC343" s="59"/>
      <c r="AD343" s="62">
        <f t="shared" si="21"/>
        <v>44.333333333333336</v>
      </c>
    </row>
    <row r="344" spans="1:30" x14ac:dyDescent="0.3">
      <c r="A344" s="54">
        <v>343</v>
      </c>
      <c r="B344" s="54" t="s">
        <v>7638</v>
      </c>
      <c r="C344" s="54" t="s">
        <v>7639</v>
      </c>
      <c r="D344" s="54" t="s">
        <v>318</v>
      </c>
      <c r="E344" s="58" t="s">
        <v>11795</v>
      </c>
      <c r="F344" s="58" t="e">
        <f>VLOOKUP(B344,#REF!,50,0)</f>
        <v>#REF!</v>
      </c>
      <c r="G344" s="58">
        <v>9</v>
      </c>
      <c r="H344" s="58">
        <v>11</v>
      </c>
      <c r="I344" s="58">
        <v>11</v>
      </c>
      <c r="J344" s="58">
        <v>11</v>
      </c>
      <c r="K344" s="58">
        <f t="shared" si="22"/>
        <v>42</v>
      </c>
      <c r="L344" s="58" t="s">
        <v>11812</v>
      </c>
      <c r="M344" s="58" t="s">
        <v>11796</v>
      </c>
      <c r="N344" s="58">
        <v>3</v>
      </c>
      <c r="O344" s="58">
        <v>14</v>
      </c>
      <c r="P344" s="58">
        <v>13</v>
      </c>
      <c r="Q344" s="58">
        <v>13</v>
      </c>
      <c r="R344" s="58">
        <v>13</v>
      </c>
      <c r="S344" s="58">
        <f t="shared" si="23"/>
        <v>53</v>
      </c>
      <c r="T344" s="58" t="s">
        <v>11812</v>
      </c>
      <c r="U344" s="58" t="s">
        <v>11797</v>
      </c>
      <c r="V344" s="58">
        <v>3</v>
      </c>
      <c r="W344" s="58">
        <v>8</v>
      </c>
      <c r="X344" s="58">
        <v>9</v>
      </c>
      <c r="Y344" s="58">
        <v>8</v>
      </c>
      <c r="Z344" s="58">
        <v>10</v>
      </c>
      <c r="AA344" s="58">
        <f t="shared" si="24"/>
        <v>35</v>
      </c>
      <c r="AB344" s="58" t="s">
        <v>11812</v>
      </c>
      <c r="AC344" s="59"/>
      <c r="AD344" s="62">
        <f t="shared" si="21"/>
        <v>43.333333333333336</v>
      </c>
    </row>
    <row r="345" spans="1:30" x14ac:dyDescent="0.3">
      <c r="A345" s="54">
        <v>344</v>
      </c>
      <c r="B345" s="54" t="s">
        <v>7686</v>
      </c>
      <c r="C345" s="54" t="s">
        <v>7687</v>
      </c>
      <c r="D345" s="54" t="s">
        <v>318</v>
      </c>
      <c r="E345" s="58" t="s">
        <v>11795</v>
      </c>
      <c r="F345" s="58" t="e">
        <f>VLOOKUP(B345,#REF!,50,0)</f>
        <v>#REF!</v>
      </c>
      <c r="G345" s="58">
        <v>8</v>
      </c>
      <c r="H345" s="58">
        <v>10</v>
      </c>
      <c r="I345" s="58">
        <v>12</v>
      </c>
      <c r="J345" s="58">
        <v>10</v>
      </c>
      <c r="K345" s="58">
        <f t="shared" si="22"/>
        <v>40</v>
      </c>
      <c r="L345" s="58" t="s">
        <v>11812</v>
      </c>
      <c r="M345" s="58" t="s">
        <v>11796</v>
      </c>
      <c r="N345" s="58">
        <v>10</v>
      </c>
      <c r="O345" s="58">
        <v>13</v>
      </c>
      <c r="P345" s="58">
        <v>14</v>
      </c>
      <c r="Q345" s="58">
        <v>13</v>
      </c>
      <c r="R345" s="58">
        <v>13</v>
      </c>
      <c r="S345" s="58">
        <f t="shared" si="23"/>
        <v>53</v>
      </c>
      <c r="T345" s="58" t="s">
        <v>11812</v>
      </c>
      <c r="U345" s="58" t="s">
        <v>11797</v>
      </c>
      <c r="V345" s="58">
        <v>10</v>
      </c>
      <c r="W345" s="58">
        <v>9</v>
      </c>
      <c r="X345" s="58">
        <v>9</v>
      </c>
      <c r="Y345" s="58">
        <v>9</v>
      </c>
      <c r="Z345" s="58">
        <v>10</v>
      </c>
      <c r="AA345" s="58">
        <f t="shared" si="24"/>
        <v>37</v>
      </c>
      <c r="AB345" s="58" t="s">
        <v>11812</v>
      </c>
      <c r="AC345" s="59"/>
      <c r="AD345" s="62">
        <f t="shared" ref="AD345:AD376" si="25">AVERAGE(K345,S345,AA345)</f>
        <v>43.333333333333336</v>
      </c>
    </row>
    <row r="346" spans="1:30" x14ac:dyDescent="0.3">
      <c r="A346" s="54">
        <v>345</v>
      </c>
      <c r="B346" s="54" t="s">
        <v>7704</v>
      </c>
      <c r="C346" s="54" t="s">
        <v>7705</v>
      </c>
      <c r="D346" s="54" t="s">
        <v>318</v>
      </c>
      <c r="E346" s="58" t="s">
        <v>11795</v>
      </c>
      <c r="F346" s="58" t="e">
        <f>VLOOKUP(B346,#REF!,50,0)</f>
        <v>#REF!</v>
      </c>
      <c r="G346" s="58">
        <v>11</v>
      </c>
      <c r="H346" s="58">
        <v>7</v>
      </c>
      <c r="I346" s="58">
        <v>9</v>
      </c>
      <c r="J346" s="58">
        <v>12</v>
      </c>
      <c r="K346" s="58">
        <f t="shared" si="22"/>
        <v>39</v>
      </c>
      <c r="L346" s="58" t="s">
        <v>11812</v>
      </c>
      <c r="M346" s="58" t="s">
        <v>11796</v>
      </c>
      <c r="N346" s="58">
        <v>16</v>
      </c>
      <c r="O346" s="58">
        <v>16</v>
      </c>
      <c r="P346" s="58">
        <v>16</v>
      </c>
      <c r="Q346" s="58">
        <v>16</v>
      </c>
      <c r="R346" s="58">
        <v>16</v>
      </c>
      <c r="S346" s="58">
        <f t="shared" si="23"/>
        <v>64</v>
      </c>
      <c r="T346" s="58" t="s">
        <v>11812</v>
      </c>
      <c r="U346" s="58" t="s">
        <v>11797</v>
      </c>
      <c r="V346" s="58">
        <v>16</v>
      </c>
      <c r="W346" s="58">
        <v>9</v>
      </c>
      <c r="X346" s="58">
        <v>10</v>
      </c>
      <c r="Y346" s="58">
        <v>10</v>
      </c>
      <c r="Z346" s="58">
        <v>10</v>
      </c>
      <c r="AA346" s="58">
        <f t="shared" si="24"/>
        <v>39</v>
      </c>
      <c r="AB346" s="58" t="s">
        <v>11812</v>
      </c>
      <c r="AC346" s="59"/>
      <c r="AD346" s="62">
        <f t="shared" si="25"/>
        <v>47.333333333333336</v>
      </c>
    </row>
    <row r="347" spans="1:30" x14ac:dyDescent="0.3">
      <c r="A347" s="54">
        <v>346</v>
      </c>
      <c r="B347" s="54" t="s">
        <v>7761</v>
      </c>
      <c r="C347" s="54" t="s">
        <v>7762</v>
      </c>
      <c r="D347" s="54" t="s">
        <v>318</v>
      </c>
      <c r="E347" s="58" t="s">
        <v>11795</v>
      </c>
      <c r="F347" s="58" t="e">
        <f>VLOOKUP(B347,#REF!,50,0)</f>
        <v>#REF!</v>
      </c>
      <c r="G347" s="58">
        <v>8</v>
      </c>
      <c r="H347" s="58">
        <v>12</v>
      </c>
      <c r="I347" s="58">
        <v>11</v>
      </c>
      <c r="J347" s="58">
        <v>9</v>
      </c>
      <c r="K347" s="58">
        <f t="shared" si="22"/>
        <v>40</v>
      </c>
      <c r="L347" s="58" t="s">
        <v>11812</v>
      </c>
      <c r="M347" s="58" t="s">
        <v>11796</v>
      </c>
      <c r="N347" s="58">
        <v>3</v>
      </c>
      <c r="O347" s="58">
        <v>13</v>
      </c>
      <c r="P347" s="58">
        <v>13</v>
      </c>
      <c r="Q347" s="58">
        <v>13</v>
      </c>
      <c r="R347" s="58">
        <v>13</v>
      </c>
      <c r="S347" s="58">
        <f t="shared" si="23"/>
        <v>52</v>
      </c>
      <c r="T347" s="58" t="s">
        <v>11812</v>
      </c>
      <c r="U347" s="58" t="s">
        <v>11797</v>
      </c>
      <c r="V347" s="58">
        <v>3</v>
      </c>
      <c r="W347" s="58">
        <v>10</v>
      </c>
      <c r="X347" s="58">
        <v>12</v>
      </c>
      <c r="Y347" s="58">
        <v>12</v>
      </c>
      <c r="Z347" s="58">
        <v>12</v>
      </c>
      <c r="AA347" s="58">
        <f t="shared" si="24"/>
        <v>46</v>
      </c>
      <c r="AB347" s="58" t="s">
        <v>11812</v>
      </c>
      <c r="AC347" s="59"/>
      <c r="AD347" s="62">
        <f t="shared" si="25"/>
        <v>46</v>
      </c>
    </row>
    <row r="348" spans="1:30" x14ac:dyDescent="0.3">
      <c r="A348" s="54">
        <v>347</v>
      </c>
      <c r="B348" s="54" t="s">
        <v>7779</v>
      </c>
      <c r="C348" s="54" t="s">
        <v>7780</v>
      </c>
      <c r="D348" s="54" t="s">
        <v>318</v>
      </c>
      <c r="E348" s="58" t="s">
        <v>11795</v>
      </c>
      <c r="F348" s="58" t="e">
        <f>VLOOKUP(B348,#REF!,50,0)</f>
        <v>#REF!</v>
      </c>
      <c r="G348" s="58">
        <v>15</v>
      </c>
      <c r="H348" s="58">
        <v>12</v>
      </c>
      <c r="I348" s="58">
        <v>9</v>
      </c>
      <c r="J348" s="58">
        <v>11</v>
      </c>
      <c r="K348" s="58">
        <f t="shared" si="22"/>
        <v>47</v>
      </c>
      <c r="L348" s="58" t="s">
        <v>11812</v>
      </c>
      <c r="M348" s="58" t="s">
        <v>11796</v>
      </c>
      <c r="N348" s="58">
        <v>14</v>
      </c>
      <c r="O348" s="58">
        <v>16</v>
      </c>
      <c r="P348" s="58">
        <v>13</v>
      </c>
      <c r="Q348" s="58">
        <v>13</v>
      </c>
      <c r="R348" s="58">
        <v>13</v>
      </c>
      <c r="S348" s="58">
        <f t="shared" si="23"/>
        <v>55</v>
      </c>
      <c r="T348" s="58" t="s">
        <v>11812</v>
      </c>
      <c r="U348" s="58" t="s">
        <v>11797</v>
      </c>
      <c r="V348" s="58">
        <v>14</v>
      </c>
      <c r="W348" s="58">
        <v>12</v>
      </c>
      <c r="X348" s="58">
        <v>12</v>
      </c>
      <c r="Y348" s="58">
        <v>12</v>
      </c>
      <c r="Z348" s="58">
        <v>12</v>
      </c>
      <c r="AA348" s="58">
        <f t="shared" si="24"/>
        <v>48</v>
      </c>
      <c r="AB348" s="58" t="s">
        <v>11812</v>
      </c>
      <c r="AC348" s="59"/>
      <c r="AD348" s="62">
        <f t="shared" si="25"/>
        <v>50</v>
      </c>
    </row>
    <row r="349" spans="1:30" x14ac:dyDescent="0.3">
      <c r="A349" s="54">
        <v>348</v>
      </c>
      <c r="B349" s="54" t="s">
        <v>7790</v>
      </c>
      <c r="C349" s="54" t="s">
        <v>7791</v>
      </c>
      <c r="D349" s="54" t="s">
        <v>318</v>
      </c>
      <c r="E349" s="58" t="s">
        <v>11795</v>
      </c>
      <c r="F349" s="58" t="e">
        <f>VLOOKUP(B349,#REF!,50,0)</f>
        <v>#REF!</v>
      </c>
      <c r="G349" s="58">
        <v>17</v>
      </c>
      <c r="H349" s="58">
        <v>16</v>
      </c>
      <c r="I349" s="58">
        <v>16</v>
      </c>
      <c r="J349" s="58">
        <v>13</v>
      </c>
      <c r="K349" s="58">
        <f t="shared" si="22"/>
        <v>62</v>
      </c>
      <c r="L349" s="58" t="s">
        <v>11812</v>
      </c>
      <c r="M349" s="58" t="s">
        <v>11796</v>
      </c>
      <c r="N349" s="58">
        <v>0</v>
      </c>
      <c r="O349" s="58">
        <v>17</v>
      </c>
      <c r="P349" s="58">
        <v>18</v>
      </c>
      <c r="Q349" s="58">
        <v>18</v>
      </c>
      <c r="R349" s="58">
        <v>17</v>
      </c>
      <c r="S349" s="58">
        <f t="shared" si="23"/>
        <v>70</v>
      </c>
      <c r="T349" s="58" t="s">
        <v>11812</v>
      </c>
      <c r="U349" s="58" t="s">
        <v>11797</v>
      </c>
      <c r="V349" s="58">
        <v>0</v>
      </c>
      <c r="W349" s="58">
        <v>12</v>
      </c>
      <c r="X349" s="58">
        <v>11</v>
      </c>
      <c r="Y349" s="58">
        <v>12</v>
      </c>
      <c r="Z349" s="58">
        <v>12</v>
      </c>
      <c r="AA349" s="58">
        <f t="shared" si="24"/>
        <v>47</v>
      </c>
      <c r="AB349" s="58" t="s">
        <v>11812</v>
      </c>
      <c r="AC349" s="59"/>
      <c r="AD349" s="62">
        <f t="shared" si="25"/>
        <v>59.666666666666664</v>
      </c>
    </row>
    <row r="350" spans="1:30" x14ac:dyDescent="0.3">
      <c r="A350" s="54">
        <v>349</v>
      </c>
      <c r="B350" s="54" t="s">
        <v>7795</v>
      </c>
      <c r="C350" s="54" t="s">
        <v>7796</v>
      </c>
      <c r="D350" s="54" t="s">
        <v>318</v>
      </c>
      <c r="E350" s="58" t="s">
        <v>11795</v>
      </c>
      <c r="F350" s="58" t="e">
        <f>VLOOKUP(B350,#REF!,50,0)</f>
        <v>#REF!</v>
      </c>
      <c r="G350" s="58">
        <v>9</v>
      </c>
      <c r="H350" s="58">
        <v>11</v>
      </c>
      <c r="I350" s="58">
        <v>12</v>
      </c>
      <c r="J350" s="58">
        <v>10</v>
      </c>
      <c r="K350" s="58">
        <f t="shared" si="22"/>
        <v>42</v>
      </c>
      <c r="L350" s="58" t="s">
        <v>11812</v>
      </c>
      <c r="M350" s="58" t="s">
        <v>11796</v>
      </c>
      <c r="N350" s="58">
        <v>0</v>
      </c>
      <c r="O350" s="58">
        <v>14</v>
      </c>
      <c r="P350" s="58">
        <v>14</v>
      </c>
      <c r="Q350" s="58">
        <v>14</v>
      </c>
      <c r="R350" s="58">
        <v>14</v>
      </c>
      <c r="S350" s="58">
        <f t="shared" si="23"/>
        <v>56</v>
      </c>
      <c r="T350" s="58" t="s">
        <v>11812</v>
      </c>
      <c r="U350" s="58" t="s">
        <v>11797</v>
      </c>
      <c r="V350" s="58">
        <v>0</v>
      </c>
      <c r="W350" s="58">
        <v>12</v>
      </c>
      <c r="X350" s="58">
        <v>11</v>
      </c>
      <c r="Y350" s="58">
        <v>10</v>
      </c>
      <c r="Z350" s="58">
        <v>12</v>
      </c>
      <c r="AA350" s="58">
        <f t="shared" si="24"/>
        <v>45</v>
      </c>
      <c r="AB350" s="58" t="s">
        <v>11812</v>
      </c>
      <c r="AC350" s="59"/>
      <c r="AD350" s="62">
        <f t="shared" si="25"/>
        <v>47.666666666666664</v>
      </c>
    </row>
    <row r="351" spans="1:30" x14ac:dyDescent="0.3">
      <c r="A351" s="54">
        <v>350</v>
      </c>
      <c r="B351" s="54" t="s">
        <v>7847</v>
      </c>
      <c r="C351" s="54" t="s">
        <v>7848</v>
      </c>
      <c r="D351" s="54" t="s">
        <v>318</v>
      </c>
      <c r="E351" s="58" t="s">
        <v>11795</v>
      </c>
      <c r="F351" s="58" t="e">
        <f>VLOOKUP(B351,#REF!,50,0)</f>
        <v>#REF!</v>
      </c>
      <c r="G351" s="58">
        <v>11</v>
      </c>
      <c r="H351" s="58">
        <v>9</v>
      </c>
      <c r="I351" s="58">
        <v>8</v>
      </c>
      <c r="J351" s="58">
        <v>12</v>
      </c>
      <c r="K351" s="58">
        <f t="shared" si="22"/>
        <v>40</v>
      </c>
      <c r="L351" s="58" t="s">
        <v>11812</v>
      </c>
      <c r="M351" s="58" t="s">
        <v>11796</v>
      </c>
      <c r="N351" s="58">
        <v>20</v>
      </c>
      <c r="O351" s="58">
        <v>15</v>
      </c>
      <c r="P351" s="58">
        <v>14</v>
      </c>
      <c r="Q351" s="58">
        <v>15</v>
      </c>
      <c r="R351" s="58">
        <v>14</v>
      </c>
      <c r="S351" s="58">
        <f t="shared" si="23"/>
        <v>58</v>
      </c>
      <c r="T351" s="58" t="s">
        <v>11812</v>
      </c>
      <c r="U351" s="58" t="s">
        <v>11797</v>
      </c>
      <c r="V351" s="58">
        <v>20</v>
      </c>
      <c r="W351" s="58">
        <v>8</v>
      </c>
      <c r="X351" s="58">
        <v>9</v>
      </c>
      <c r="Y351" s="58">
        <v>9</v>
      </c>
      <c r="Z351" s="58">
        <v>10</v>
      </c>
      <c r="AA351" s="58">
        <f t="shared" si="24"/>
        <v>36</v>
      </c>
      <c r="AB351" s="58" t="s">
        <v>11812</v>
      </c>
      <c r="AC351" s="59"/>
      <c r="AD351" s="62">
        <f t="shared" si="25"/>
        <v>44.666666666666664</v>
      </c>
    </row>
    <row r="352" spans="1:30" x14ac:dyDescent="0.3">
      <c r="A352" s="54">
        <v>351</v>
      </c>
      <c r="B352" s="54" t="s">
        <v>7867</v>
      </c>
      <c r="C352" s="54" t="s">
        <v>7868</v>
      </c>
      <c r="D352" s="54" t="s">
        <v>318</v>
      </c>
      <c r="E352" s="58" t="s">
        <v>11795</v>
      </c>
      <c r="F352" s="58" t="e">
        <f>VLOOKUP(B352,#REF!,50,0)</f>
        <v>#REF!</v>
      </c>
      <c r="G352" s="58">
        <v>16</v>
      </c>
      <c r="H352" s="58">
        <v>12</v>
      </c>
      <c r="I352" s="58">
        <v>11</v>
      </c>
      <c r="J352" s="58">
        <v>11</v>
      </c>
      <c r="K352" s="58">
        <f t="shared" si="22"/>
        <v>50</v>
      </c>
      <c r="L352" s="58" t="s">
        <v>11812</v>
      </c>
      <c r="M352" s="58" t="s">
        <v>11796</v>
      </c>
      <c r="N352" s="58">
        <v>6</v>
      </c>
      <c r="O352" s="58">
        <v>13</v>
      </c>
      <c r="P352" s="58">
        <v>14</v>
      </c>
      <c r="Q352" s="58">
        <v>14</v>
      </c>
      <c r="R352" s="58">
        <v>13</v>
      </c>
      <c r="S352" s="58">
        <f t="shared" si="23"/>
        <v>54</v>
      </c>
      <c r="T352" s="58" t="s">
        <v>11812</v>
      </c>
      <c r="U352" s="58" t="s">
        <v>11797</v>
      </c>
      <c r="V352" s="58">
        <v>6</v>
      </c>
      <c r="W352" s="58">
        <v>13</v>
      </c>
      <c r="X352" s="58">
        <v>13</v>
      </c>
      <c r="Y352" s="58">
        <v>13</v>
      </c>
      <c r="Z352" s="58">
        <v>13</v>
      </c>
      <c r="AA352" s="58">
        <f t="shared" si="24"/>
        <v>52</v>
      </c>
      <c r="AB352" s="58" t="s">
        <v>11812</v>
      </c>
      <c r="AC352" s="59"/>
      <c r="AD352" s="62">
        <f t="shared" si="25"/>
        <v>52</v>
      </c>
    </row>
    <row r="353" spans="1:30" x14ac:dyDescent="0.3">
      <c r="A353" s="54">
        <v>352</v>
      </c>
      <c r="B353" s="54" t="s">
        <v>7904</v>
      </c>
      <c r="C353" s="54" t="s">
        <v>7905</v>
      </c>
      <c r="D353" s="54" t="s">
        <v>318</v>
      </c>
      <c r="E353" s="58" t="s">
        <v>11795</v>
      </c>
      <c r="F353" s="58" t="e">
        <f>VLOOKUP(B353,#REF!,50,0)</f>
        <v>#REF!</v>
      </c>
      <c r="G353" s="58">
        <v>8</v>
      </c>
      <c r="H353" s="58">
        <v>7</v>
      </c>
      <c r="I353" s="58">
        <v>8</v>
      </c>
      <c r="J353" s="58">
        <v>9</v>
      </c>
      <c r="K353" s="58">
        <f t="shared" si="22"/>
        <v>32</v>
      </c>
      <c r="L353" s="58" t="s">
        <v>11812</v>
      </c>
      <c r="M353" s="58" t="s">
        <v>11796</v>
      </c>
      <c r="N353" s="58">
        <v>18</v>
      </c>
      <c r="O353" s="58">
        <v>13</v>
      </c>
      <c r="P353" s="58">
        <v>13</v>
      </c>
      <c r="Q353" s="58">
        <v>14</v>
      </c>
      <c r="R353" s="58">
        <v>14</v>
      </c>
      <c r="S353" s="58">
        <f t="shared" si="23"/>
        <v>54</v>
      </c>
      <c r="T353" s="58" t="s">
        <v>11812</v>
      </c>
      <c r="U353" s="58" t="s">
        <v>11797</v>
      </c>
      <c r="V353" s="58">
        <v>18</v>
      </c>
      <c r="W353" s="58">
        <v>8</v>
      </c>
      <c r="X353" s="58">
        <v>9</v>
      </c>
      <c r="Y353" s="58">
        <v>11</v>
      </c>
      <c r="Z353" s="58">
        <v>10</v>
      </c>
      <c r="AA353" s="58">
        <f t="shared" si="24"/>
        <v>38</v>
      </c>
      <c r="AB353" s="58" t="s">
        <v>11812</v>
      </c>
      <c r="AC353" s="59"/>
      <c r="AD353" s="62">
        <f t="shared" si="25"/>
        <v>41.333333333333336</v>
      </c>
    </row>
    <row r="354" spans="1:30" x14ac:dyDescent="0.3">
      <c r="A354" s="54">
        <v>353</v>
      </c>
      <c r="B354" s="54" t="s">
        <v>7941</v>
      </c>
      <c r="C354" s="54" t="s">
        <v>7942</v>
      </c>
      <c r="D354" s="54" t="s">
        <v>318</v>
      </c>
      <c r="E354" s="58" t="s">
        <v>11795</v>
      </c>
      <c r="F354" s="58" t="e">
        <f>VLOOKUP(B354,#REF!,50,0)</f>
        <v>#REF!</v>
      </c>
      <c r="G354" s="58">
        <v>12</v>
      </c>
      <c r="H354" s="58">
        <v>7</v>
      </c>
      <c r="I354" s="58">
        <v>9</v>
      </c>
      <c r="J354" s="58">
        <v>10</v>
      </c>
      <c r="K354" s="58">
        <f t="shared" si="22"/>
        <v>38</v>
      </c>
      <c r="L354" s="58" t="s">
        <v>11812</v>
      </c>
      <c r="M354" s="58" t="s">
        <v>11796</v>
      </c>
      <c r="N354" s="58">
        <v>8</v>
      </c>
      <c r="O354" s="58">
        <v>12</v>
      </c>
      <c r="P354" s="58">
        <v>13</v>
      </c>
      <c r="Q354" s="58">
        <v>14</v>
      </c>
      <c r="R354" s="58">
        <v>13</v>
      </c>
      <c r="S354" s="58">
        <f t="shared" si="23"/>
        <v>52</v>
      </c>
      <c r="T354" s="58" t="s">
        <v>11812</v>
      </c>
      <c r="U354" s="58" t="s">
        <v>11797</v>
      </c>
      <c r="V354" s="58">
        <v>8</v>
      </c>
      <c r="W354" s="58">
        <v>10</v>
      </c>
      <c r="X354" s="58">
        <v>11</v>
      </c>
      <c r="Y354" s="58">
        <v>10</v>
      </c>
      <c r="Z354" s="58">
        <v>9</v>
      </c>
      <c r="AA354" s="58">
        <f t="shared" si="24"/>
        <v>40</v>
      </c>
      <c r="AB354" s="58" t="s">
        <v>11812</v>
      </c>
      <c r="AC354" s="59"/>
      <c r="AD354" s="62">
        <f t="shared" si="25"/>
        <v>43.333333333333336</v>
      </c>
    </row>
    <row r="355" spans="1:30" x14ac:dyDescent="0.3">
      <c r="A355" s="54">
        <v>354</v>
      </c>
      <c r="B355" s="54" t="s">
        <v>7950</v>
      </c>
      <c r="C355" s="54" t="s">
        <v>7951</v>
      </c>
      <c r="D355" s="54" t="s">
        <v>318</v>
      </c>
      <c r="E355" s="58" t="s">
        <v>11795</v>
      </c>
      <c r="F355" s="58" t="e">
        <f>VLOOKUP(B355,#REF!,50,0)</f>
        <v>#REF!</v>
      </c>
      <c r="G355" s="58">
        <v>9</v>
      </c>
      <c r="H355" s="58">
        <v>8</v>
      </c>
      <c r="I355" s="58">
        <v>8</v>
      </c>
      <c r="J355" s="58">
        <v>11</v>
      </c>
      <c r="K355" s="58">
        <f t="shared" si="22"/>
        <v>36</v>
      </c>
      <c r="L355" s="58" t="s">
        <v>11812</v>
      </c>
      <c r="M355" s="58" t="s">
        <v>11796</v>
      </c>
      <c r="N355" s="58">
        <v>15</v>
      </c>
      <c r="O355" s="58">
        <v>14</v>
      </c>
      <c r="P355" s="58">
        <v>13</v>
      </c>
      <c r="Q355" s="58">
        <v>13</v>
      </c>
      <c r="R355" s="58">
        <v>15</v>
      </c>
      <c r="S355" s="58">
        <f t="shared" si="23"/>
        <v>55</v>
      </c>
      <c r="T355" s="58" t="s">
        <v>11812</v>
      </c>
      <c r="U355" s="58" t="s">
        <v>11797</v>
      </c>
      <c r="V355" s="58">
        <v>15</v>
      </c>
      <c r="W355" s="58">
        <v>8</v>
      </c>
      <c r="X355" s="58">
        <v>9</v>
      </c>
      <c r="Y355" s="58">
        <v>8</v>
      </c>
      <c r="Z355" s="58">
        <v>9</v>
      </c>
      <c r="AA355" s="58">
        <f t="shared" si="24"/>
        <v>34</v>
      </c>
      <c r="AB355" s="58" t="s">
        <v>11812</v>
      </c>
      <c r="AC355" s="59"/>
      <c r="AD355" s="62">
        <f t="shared" si="25"/>
        <v>41.666666666666664</v>
      </c>
    </row>
    <row r="356" spans="1:30" x14ac:dyDescent="0.3">
      <c r="A356" s="54">
        <v>355</v>
      </c>
      <c r="B356" s="54" t="s">
        <v>7970</v>
      </c>
      <c r="C356" s="54" t="s">
        <v>7971</v>
      </c>
      <c r="D356" s="54" t="s">
        <v>318</v>
      </c>
      <c r="E356" s="58" t="s">
        <v>11795</v>
      </c>
      <c r="F356" s="58" t="e">
        <f>VLOOKUP(B356,#REF!,50,0)</f>
        <v>#REF!</v>
      </c>
      <c r="G356" s="58">
        <v>11</v>
      </c>
      <c r="H356" s="58">
        <v>10</v>
      </c>
      <c r="I356" s="58">
        <v>10</v>
      </c>
      <c r="J356" s="58">
        <v>11</v>
      </c>
      <c r="K356" s="58">
        <f t="shared" si="22"/>
        <v>42</v>
      </c>
      <c r="L356" s="58" t="s">
        <v>11812</v>
      </c>
      <c r="M356" s="58" t="s">
        <v>11796</v>
      </c>
      <c r="N356" s="58">
        <v>0</v>
      </c>
      <c r="O356" s="58">
        <v>13</v>
      </c>
      <c r="P356" s="58">
        <v>13</v>
      </c>
      <c r="Q356" s="58">
        <v>13</v>
      </c>
      <c r="R356" s="58">
        <v>13</v>
      </c>
      <c r="S356" s="58">
        <f t="shared" si="23"/>
        <v>52</v>
      </c>
      <c r="T356" s="58" t="s">
        <v>11812</v>
      </c>
      <c r="U356" s="58" t="s">
        <v>11797</v>
      </c>
      <c r="V356" s="58">
        <v>0</v>
      </c>
      <c r="W356" s="58">
        <v>12</v>
      </c>
      <c r="X356" s="58">
        <v>11</v>
      </c>
      <c r="Y356" s="58">
        <v>12</v>
      </c>
      <c r="Z356" s="58">
        <v>12</v>
      </c>
      <c r="AA356" s="58">
        <f t="shared" si="24"/>
        <v>47</v>
      </c>
      <c r="AB356" s="58" t="s">
        <v>11812</v>
      </c>
      <c r="AC356" s="59"/>
      <c r="AD356" s="62">
        <f t="shared" si="25"/>
        <v>47</v>
      </c>
    </row>
    <row r="357" spans="1:30" x14ac:dyDescent="0.3">
      <c r="A357" s="54">
        <v>356</v>
      </c>
      <c r="B357" s="54" t="s">
        <v>8014</v>
      </c>
      <c r="C357" s="54" t="s">
        <v>8015</v>
      </c>
      <c r="D357" s="54" t="s">
        <v>318</v>
      </c>
      <c r="E357" s="58" t="s">
        <v>11795</v>
      </c>
      <c r="F357" s="58" t="e">
        <f>VLOOKUP(B357,#REF!,50,0)</f>
        <v>#REF!</v>
      </c>
      <c r="G357" s="58">
        <v>8</v>
      </c>
      <c r="H357" s="58">
        <v>8</v>
      </c>
      <c r="I357" s="58">
        <v>9</v>
      </c>
      <c r="J357" s="58">
        <v>9</v>
      </c>
      <c r="K357" s="58">
        <f t="shared" si="22"/>
        <v>34</v>
      </c>
      <c r="L357" s="58" t="s">
        <v>11812</v>
      </c>
      <c r="M357" s="58" t="s">
        <v>11796</v>
      </c>
      <c r="N357" s="58">
        <v>15</v>
      </c>
      <c r="O357" s="58">
        <v>12</v>
      </c>
      <c r="P357" s="58">
        <v>14</v>
      </c>
      <c r="Q357" s="58">
        <v>14</v>
      </c>
      <c r="R357" s="58">
        <v>13</v>
      </c>
      <c r="S357" s="58">
        <f t="shared" si="23"/>
        <v>53</v>
      </c>
      <c r="T357" s="58" t="s">
        <v>11812</v>
      </c>
      <c r="U357" s="58" t="s">
        <v>11797</v>
      </c>
      <c r="V357" s="58">
        <v>15</v>
      </c>
      <c r="W357" s="58">
        <v>8</v>
      </c>
      <c r="X357" s="58">
        <v>9</v>
      </c>
      <c r="Y357" s="58">
        <v>9</v>
      </c>
      <c r="Z357" s="58">
        <v>9</v>
      </c>
      <c r="AA357" s="58">
        <f t="shared" si="24"/>
        <v>35</v>
      </c>
      <c r="AB357" s="58" t="s">
        <v>11812</v>
      </c>
      <c r="AC357" s="59"/>
      <c r="AD357" s="62">
        <f t="shared" si="25"/>
        <v>40.666666666666664</v>
      </c>
    </row>
    <row r="358" spans="1:30" x14ac:dyDescent="0.3">
      <c r="A358" s="54">
        <v>357</v>
      </c>
      <c r="B358" s="54" t="s">
        <v>8082</v>
      </c>
      <c r="C358" s="54" t="s">
        <v>8083</v>
      </c>
      <c r="D358" s="54" t="s">
        <v>318</v>
      </c>
      <c r="E358" s="58" t="s">
        <v>11795</v>
      </c>
      <c r="F358" s="58" t="e">
        <f>VLOOKUP(B358,#REF!,50,0)</f>
        <v>#REF!</v>
      </c>
      <c r="G358" s="58">
        <v>12</v>
      </c>
      <c r="H358" s="58">
        <v>12</v>
      </c>
      <c r="I358" s="58">
        <v>10</v>
      </c>
      <c r="J358" s="58">
        <v>12</v>
      </c>
      <c r="K358" s="58">
        <f t="shared" si="22"/>
        <v>46</v>
      </c>
      <c r="L358" s="58" t="s">
        <v>11812</v>
      </c>
      <c r="M358" s="58" t="s">
        <v>11796</v>
      </c>
      <c r="N358" s="58">
        <v>16</v>
      </c>
      <c r="O358" s="58">
        <v>12</v>
      </c>
      <c r="P358" s="58">
        <v>13</v>
      </c>
      <c r="Q358" s="58">
        <v>13</v>
      </c>
      <c r="R358" s="58">
        <v>13</v>
      </c>
      <c r="S358" s="58">
        <f t="shared" si="23"/>
        <v>51</v>
      </c>
      <c r="T358" s="58" t="s">
        <v>11812</v>
      </c>
      <c r="U358" s="58" t="s">
        <v>11797</v>
      </c>
      <c r="V358" s="58">
        <v>16</v>
      </c>
      <c r="W358" s="58">
        <v>12</v>
      </c>
      <c r="X358" s="58">
        <v>12</v>
      </c>
      <c r="Y358" s="58">
        <v>12</v>
      </c>
      <c r="Z358" s="58">
        <v>11</v>
      </c>
      <c r="AA358" s="58">
        <f t="shared" si="24"/>
        <v>47</v>
      </c>
      <c r="AB358" s="58" t="s">
        <v>11812</v>
      </c>
      <c r="AC358" s="59"/>
      <c r="AD358" s="62">
        <f t="shared" si="25"/>
        <v>48</v>
      </c>
    </row>
    <row r="359" spans="1:30" x14ac:dyDescent="0.3">
      <c r="A359" s="54">
        <v>358</v>
      </c>
      <c r="B359" s="54" t="s">
        <v>8172</v>
      </c>
      <c r="C359" s="54" t="s">
        <v>8173</v>
      </c>
      <c r="D359" s="54" t="s">
        <v>318</v>
      </c>
      <c r="E359" s="58" t="s">
        <v>11795</v>
      </c>
      <c r="F359" s="58" t="e">
        <f>VLOOKUP(B359,#REF!,50,0)</f>
        <v>#REF!</v>
      </c>
      <c r="G359" s="58">
        <v>16</v>
      </c>
      <c r="H359" s="58">
        <v>12</v>
      </c>
      <c r="I359" s="58">
        <v>11</v>
      </c>
      <c r="J359" s="58">
        <v>11</v>
      </c>
      <c r="K359" s="58">
        <f t="shared" si="22"/>
        <v>50</v>
      </c>
      <c r="L359" s="58" t="s">
        <v>11812</v>
      </c>
      <c r="M359" s="58" t="s">
        <v>11796</v>
      </c>
      <c r="N359" s="58">
        <v>13</v>
      </c>
      <c r="O359" s="58">
        <v>16</v>
      </c>
      <c r="P359" s="58">
        <v>16</v>
      </c>
      <c r="Q359" s="58">
        <v>16</v>
      </c>
      <c r="R359" s="58">
        <v>16</v>
      </c>
      <c r="S359" s="58">
        <f t="shared" si="23"/>
        <v>64</v>
      </c>
      <c r="T359" s="58" t="s">
        <v>11812</v>
      </c>
      <c r="U359" s="58" t="s">
        <v>11797</v>
      </c>
      <c r="V359" s="58">
        <v>13</v>
      </c>
      <c r="W359" s="58">
        <v>13</v>
      </c>
      <c r="X359" s="58">
        <v>13</v>
      </c>
      <c r="Y359" s="58">
        <v>12</v>
      </c>
      <c r="Z359" s="58">
        <v>12</v>
      </c>
      <c r="AA359" s="58">
        <f t="shared" si="24"/>
        <v>50</v>
      </c>
      <c r="AB359" s="58" t="s">
        <v>11812</v>
      </c>
      <c r="AC359" s="59"/>
      <c r="AD359" s="62">
        <f t="shared" si="25"/>
        <v>54.666666666666664</v>
      </c>
    </row>
    <row r="360" spans="1:30" x14ac:dyDescent="0.3">
      <c r="A360" s="54">
        <v>359</v>
      </c>
      <c r="B360" s="54" t="s">
        <v>8401</v>
      </c>
      <c r="C360" s="54" t="s">
        <v>8402</v>
      </c>
      <c r="D360" s="54" t="s">
        <v>318</v>
      </c>
      <c r="E360" s="58" t="s">
        <v>11795</v>
      </c>
      <c r="F360" s="58" t="e">
        <f>VLOOKUP(B360,#REF!,50,0)</f>
        <v>#REF!</v>
      </c>
      <c r="G360" s="58">
        <v>16</v>
      </c>
      <c r="H360" s="58">
        <v>12</v>
      </c>
      <c r="I360" s="58">
        <v>12</v>
      </c>
      <c r="J360" s="58">
        <v>11</v>
      </c>
      <c r="K360" s="58">
        <f t="shared" si="22"/>
        <v>51</v>
      </c>
      <c r="L360" s="58" t="s">
        <v>11812</v>
      </c>
      <c r="M360" s="58" t="s">
        <v>11796</v>
      </c>
      <c r="N360" s="58">
        <v>6</v>
      </c>
      <c r="O360" s="58">
        <v>13</v>
      </c>
      <c r="P360" s="58">
        <v>14</v>
      </c>
      <c r="Q360" s="58">
        <v>14</v>
      </c>
      <c r="R360" s="58">
        <v>13</v>
      </c>
      <c r="S360" s="58">
        <f t="shared" si="23"/>
        <v>54</v>
      </c>
      <c r="T360" s="58" t="s">
        <v>11812</v>
      </c>
      <c r="U360" s="58" t="s">
        <v>11797</v>
      </c>
      <c r="V360" s="58">
        <v>6</v>
      </c>
      <c r="W360" s="58">
        <v>12</v>
      </c>
      <c r="X360" s="58">
        <v>13</v>
      </c>
      <c r="Y360" s="58">
        <v>11</v>
      </c>
      <c r="Z360" s="58">
        <v>12</v>
      </c>
      <c r="AA360" s="58">
        <f t="shared" si="24"/>
        <v>48</v>
      </c>
      <c r="AB360" s="58" t="s">
        <v>11812</v>
      </c>
      <c r="AC360" s="59"/>
      <c r="AD360" s="62">
        <f t="shared" si="25"/>
        <v>51</v>
      </c>
    </row>
    <row r="361" spans="1:30" x14ac:dyDescent="0.3">
      <c r="A361" s="54">
        <v>360</v>
      </c>
      <c r="B361" s="54" t="s">
        <v>8411</v>
      </c>
      <c r="C361" s="54" t="s">
        <v>8412</v>
      </c>
      <c r="D361" s="54" t="s">
        <v>318</v>
      </c>
      <c r="E361" s="58" t="s">
        <v>11795</v>
      </c>
      <c r="F361" s="58" t="e">
        <f>VLOOKUP(B361,#REF!,50,0)</f>
        <v>#REF!</v>
      </c>
      <c r="G361" s="58">
        <v>17</v>
      </c>
      <c r="H361" s="58">
        <v>16</v>
      </c>
      <c r="I361" s="58">
        <v>13</v>
      </c>
      <c r="J361" s="58">
        <v>14</v>
      </c>
      <c r="K361" s="58">
        <f t="shared" si="22"/>
        <v>60</v>
      </c>
      <c r="L361" s="58" t="s">
        <v>11812</v>
      </c>
      <c r="M361" s="58" t="s">
        <v>11796</v>
      </c>
      <c r="N361" s="58">
        <v>8</v>
      </c>
      <c r="O361" s="58">
        <v>16</v>
      </c>
      <c r="P361" s="58">
        <v>16</v>
      </c>
      <c r="Q361" s="58">
        <v>16</v>
      </c>
      <c r="R361" s="58">
        <v>16</v>
      </c>
      <c r="S361" s="58">
        <f t="shared" si="23"/>
        <v>64</v>
      </c>
      <c r="T361" s="58" t="s">
        <v>11812</v>
      </c>
      <c r="U361" s="58" t="s">
        <v>11797</v>
      </c>
      <c r="V361" s="58">
        <v>8</v>
      </c>
      <c r="W361" s="58">
        <v>12</v>
      </c>
      <c r="X361" s="58">
        <v>12</v>
      </c>
      <c r="Y361" s="58">
        <v>12</v>
      </c>
      <c r="Z361" s="58">
        <v>12</v>
      </c>
      <c r="AA361" s="58">
        <f t="shared" si="24"/>
        <v>48</v>
      </c>
      <c r="AB361" s="58" t="s">
        <v>11812</v>
      </c>
      <c r="AC361" s="59"/>
      <c r="AD361" s="62">
        <f t="shared" si="25"/>
        <v>57.333333333333336</v>
      </c>
    </row>
    <row r="362" spans="1:30" x14ac:dyDescent="0.3">
      <c r="A362" s="54">
        <v>361</v>
      </c>
      <c r="B362" s="54" t="s">
        <v>8421</v>
      </c>
      <c r="C362" s="54" t="s">
        <v>8422</v>
      </c>
      <c r="D362" s="54" t="s">
        <v>318</v>
      </c>
      <c r="E362" s="58" t="s">
        <v>11795</v>
      </c>
      <c r="F362" s="58" t="e">
        <f>VLOOKUP(B362,#REF!,50,0)</f>
        <v>#REF!</v>
      </c>
      <c r="G362" s="58">
        <v>6</v>
      </c>
      <c r="H362" s="58">
        <v>8</v>
      </c>
      <c r="I362" s="58">
        <v>11</v>
      </c>
      <c r="J362" s="58">
        <v>10</v>
      </c>
      <c r="K362" s="58">
        <f t="shared" si="22"/>
        <v>35</v>
      </c>
      <c r="L362" s="58" t="s">
        <v>11812</v>
      </c>
      <c r="M362" s="58" t="s">
        <v>11796</v>
      </c>
      <c r="N362" s="58">
        <v>14</v>
      </c>
      <c r="O362" s="58">
        <v>12</v>
      </c>
      <c r="P362" s="58">
        <v>13</v>
      </c>
      <c r="Q362" s="58">
        <v>14</v>
      </c>
      <c r="R362" s="58">
        <v>13</v>
      </c>
      <c r="S362" s="58">
        <f t="shared" si="23"/>
        <v>52</v>
      </c>
      <c r="T362" s="58" t="s">
        <v>11812</v>
      </c>
      <c r="U362" s="58" t="s">
        <v>11797</v>
      </c>
      <c r="V362" s="58">
        <v>14</v>
      </c>
      <c r="W362" s="58">
        <v>9</v>
      </c>
      <c r="X362" s="58">
        <v>9</v>
      </c>
      <c r="Y362" s="58">
        <v>10</v>
      </c>
      <c r="Z362" s="58">
        <v>9</v>
      </c>
      <c r="AA362" s="58">
        <f t="shared" si="24"/>
        <v>37</v>
      </c>
      <c r="AB362" s="58" t="s">
        <v>11812</v>
      </c>
      <c r="AC362" s="59"/>
      <c r="AD362" s="62">
        <f t="shared" si="25"/>
        <v>41.333333333333336</v>
      </c>
    </row>
    <row r="363" spans="1:30" x14ac:dyDescent="0.3">
      <c r="A363" s="54">
        <v>362</v>
      </c>
      <c r="B363" s="54" t="s">
        <v>8462</v>
      </c>
      <c r="C363" s="54" t="s">
        <v>8463</v>
      </c>
      <c r="D363" s="54" t="s">
        <v>318</v>
      </c>
      <c r="E363" s="58" t="s">
        <v>11795</v>
      </c>
      <c r="F363" s="58" t="e">
        <f>VLOOKUP(B363,#REF!,50,0)</f>
        <v>#REF!</v>
      </c>
      <c r="G363" s="58">
        <v>13</v>
      </c>
      <c r="H363" s="58">
        <v>8</v>
      </c>
      <c r="I363" s="58">
        <v>12</v>
      </c>
      <c r="J363" s="58">
        <v>12</v>
      </c>
      <c r="K363" s="58">
        <f t="shared" si="22"/>
        <v>45</v>
      </c>
      <c r="L363" s="58" t="s">
        <v>11812</v>
      </c>
      <c r="M363" s="58" t="s">
        <v>11796</v>
      </c>
      <c r="N363" s="58">
        <v>8</v>
      </c>
      <c r="O363" s="58">
        <v>16</v>
      </c>
      <c r="P363" s="58">
        <v>16</v>
      </c>
      <c r="Q363" s="58">
        <v>15</v>
      </c>
      <c r="R363" s="58">
        <v>15</v>
      </c>
      <c r="S363" s="58">
        <f t="shared" si="23"/>
        <v>62</v>
      </c>
      <c r="T363" s="58" t="s">
        <v>11812</v>
      </c>
      <c r="U363" s="58" t="s">
        <v>11797</v>
      </c>
      <c r="V363" s="58">
        <v>8</v>
      </c>
      <c r="W363" s="58">
        <v>13</v>
      </c>
      <c r="X363" s="58">
        <v>13</v>
      </c>
      <c r="Y363" s="58">
        <v>11</v>
      </c>
      <c r="Z363" s="58">
        <v>11</v>
      </c>
      <c r="AA363" s="58">
        <f t="shared" si="24"/>
        <v>48</v>
      </c>
      <c r="AB363" s="58" t="s">
        <v>11812</v>
      </c>
      <c r="AC363" s="59"/>
      <c r="AD363" s="62">
        <f t="shared" si="25"/>
        <v>51.666666666666664</v>
      </c>
    </row>
    <row r="364" spans="1:30" x14ac:dyDescent="0.3">
      <c r="A364" s="54">
        <v>363</v>
      </c>
      <c r="B364" s="54" t="s">
        <v>8472</v>
      </c>
      <c r="C364" s="54" t="s">
        <v>8473</v>
      </c>
      <c r="D364" s="54" t="s">
        <v>318</v>
      </c>
      <c r="E364" s="58" t="s">
        <v>11795</v>
      </c>
      <c r="F364" s="58" t="e">
        <f>VLOOKUP(B364,#REF!,50,0)</f>
        <v>#REF!</v>
      </c>
      <c r="G364" s="58">
        <v>15</v>
      </c>
      <c r="H364" s="58">
        <v>10</v>
      </c>
      <c r="I364" s="58">
        <v>10</v>
      </c>
      <c r="J364" s="58">
        <v>12</v>
      </c>
      <c r="K364" s="58">
        <f t="shared" si="22"/>
        <v>47</v>
      </c>
      <c r="L364" s="58" t="s">
        <v>11812</v>
      </c>
      <c r="M364" s="58" t="s">
        <v>11796</v>
      </c>
      <c r="N364" s="58">
        <v>14</v>
      </c>
      <c r="O364" s="58">
        <v>14</v>
      </c>
      <c r="P364" s="58">
        <v>14</v>
      </c>
      <c r="Q364" s="58">
        <v>13</v>
      </c>
      <c r="R364" s="58">
        <v>14</v>
      </c>
      <c r="S364" s="58">
        <f t="shared" si="23"/>
        <v>55</v>
      </c>
      <c r="T364" s="58" t="s">
        <v>11812</v>
      </c>
      <c r="U364" s="58" t="s">
        <v>11797</v>
      </c>
      <c r="V364" s="58">
        <v>14</v>
      </c>
      <c r="W364" s="58">
        <v>16</v>
      </c>
      <c r="X364" s="58">
        <v>13</v>
      </c>
      <c r="Y364" s="58">
        <v>13</v>
      </c>
      <c r="Z364" s="58">
        <v>13</v>
      </c>
      <c r="AA364" s="58">
        <f t="shared" si="24"/>
        <v>55</v>
      </c>
      <c r="AB364" s="58" t="s">
        <v>11812</v>
      </c>
      <c r="AC364" s="59"/>
      <c r="AD364" s="62">
        <f t="shared" si="25"/>
        <v>52.333333333333336</v>
      </c>
    </row>
    <row r="365" spans="1:30" x14ac:dyDescent="0.3">
      <c r="A365" s="54">
        <v>364</v>
      </c>
      <c r="B365" s="55" t="s">
        <v>8567</v>
      </c>
      <c r="C365" s="55" t="s">
        <v>8568</v>
      </c>
      <c r="D365" s="55" t="s">
        <v>318</v>
      </c>
      <c r="E365" s="58" t="s">
        <v>11795</v>
      </c>
      <c r="F365" s="58">
        <v>0</v>
      </c>
      <c r="G365" s="58">
        <v>0</v>
      </c>
      <c r="H365" s="58">
        <v>0</v>
      </c>
      <c r="I365" s="58">
        <v>0</v>
      </c>
      <c r="J365" s="58">
        <v>0</v>
      </c>
      <c r="K365" s="58">
        <f t="shared" si="22"/>
        <v>0</v>
      </c>
      <c r="L365" s="58" t="s">
        <v>11732</v>
      </c>
      <c r="M365" s="58" t="s">
        <v>11796</v>
      </c>
      <c r="N365" s="58" t="s">
        <v>277</v>
      </c>
      <c r="O365" s="58">
        <v>0</v>
      </c>
      <c r="P365" s="58">
        <v>0</v>
      </c>
      <c r="Q365" s="58">
        <v>0</v>
      </c>
      <c r="R365" s="58">
        <v>0</v>
      </c>
      <c r="S365" s="58">
        <f t="shared" si="23"/>
        <v>0</v>
      </c>
      <c r="T365" s="58" t="s">
        <v>11732</v>
      </c>
      <c r="U365" s="58" t="s">
        <v>11797</v>
      </c>
      <c r="V365" s="58" t="s">
        <v>277</v>
      </c>
      <c r="W365" s="58">
        <v>0</v>
      </c>
      <c r="X365" s="58">
        <v>0</v>
      </c>
      <c r="Y365" s="58">
        <v>0</v>
      </c>
      <c r="Z365" s="58">
        <v>0</v>
      </c>
      <c r="AA365" s="58">
        <f t="shared" si="24"/>
        <v>0</v>
      </c>
      <c r="AB365" s="58" t="s">
        <v>11732</v>
      </c>
      <c r="AC365" s="59"/>
      <c r="AD365" s="62">
        <f t="shared" si="25"/>
        <v>0</v>
      </c>
    </row>
    <row r="366" spans="1:30" x14ac:dyDescent="0.3">
      <c r="A366" s="54">
        <v>365</v>
      </c>
      <c r="B366" s="54" t="s">
        <v>8670</v>
      </c>
      <c r="C366" s="54" t="s">
        <v>8671</v>
      </c>
      <c r="D366" s="54" t="s">
        <v>318</v>
      </c>
      <c r="E366" s="58" t="s">
        <v>11795</v>
      </c>
      <c r="F366" s="58" t="e">
        <f>VLOOKUP(B366,#REF!,50,0)</f>
        <v>#REF!</v>
      </c>
      <c r="G366" s="58">
        <v>11</v>
      </c>
      <c r="H366" s="58">
        <v>12</v>
      </c>
      <c r="I366" s="58">
        <v>11</v>
      </c>
      <c r="J366" s="58">
        <v>11</v>
      </c>
      <c r="K366" s="58">
        <f t="shared" si="22"/>
        <v>45</v>
      </c>
      <c r="L366" s="58" t="s">
        <v>11812</v>
      </c>
      <c r="M366" s="58" t="s">
        <v>11796</v>
      </c>
      <c r="N366" s="58">
        <v>10</v>
      </c>
      <c r="O366" s="58">
        <v>12</v>
      </c>
      <c r="P366" s="58">
        <v>14</v>
      </c>
      <c r="Q366" s="58">
        <v>13</v>
      </c>
      <c r="R366" s="58">
        <v>14</v>
      </c>
      <c r="S366" s="58">
        <f t="shared" si="23"/>
        <v>53</v>
      </c>
      <c r="T366" s="58" t="s">
        <v>11812</v>
      </c>
      <c r="U366" s="58" t="s">
        <v>11797</v>
      </c>
      <c r="V366" s="58">
        <v>10</v>
      </c>
      <c r="W366" s="58">
        <v>12</v>
      </c>
      <c r="X366" s="58">
        <v>12</v>
      </c>
      <c r="Y366" s="58">
        <v>16</v>
      </c>
      <c r="Z366" s="58">
        <v>13</v>
      </c>
      <c r="AA366" s="58">
        <f t="shared" si="24"/>
        <v>53</v>
      </c>
      <c r="AB366" s="58" t="s">
        <v>11812</v>
      </c>
      <c r="AC366" s="59"/>
      <c r="AD366" s="62">
        <f t="shared" si="25"/>
        <v>50.333333333333336</v>
      </c>
    </row>
    <row r="367" spans="1:30" x14ac:dyDescent="0.3">
      <c r="A367" s="54">
        <v>366</v>
      </c>
      <c r="B367" s="54" t="s">
        <v>8905</v>
      </c>
      <c r="C367" s="54" t="s">
        <v>8906</v>
      </c>
      <c r="D367" s="54" t="s">
        <v>318</v>
      </c>
      <c r="E367" s="58" t="s">
        <v>11795</v>
      </c>
      <c r="F367" s="58" t="e">
        <f>VLOOKUP(B367,#REF!,50,0)</f>
        <v>#REF!</v>
      </c>
      <c r="G367" s="58">
        <v>4</v>
      </c>
      <c r="H367" s="58">
        <v>8</v>
      </c>
      <c r="I367" s="58">
        <v>7</v>
      </c>
      <c r="J367" s="58">
        <v>9</v>
      </c>
      <c r="K367" s="58">
        <f t="shared" si="22"/>
        <v>28</v>
      </c>
      <c r="L367" s="58" t="s">
        <v>11812</v>
      </c>
      <c r="M367" s="58" t="s">
        <v>11796</v>
      </c>
      <c r="N367" s="58">
        <v>6</v>
      </c>
      <c r="O367" s="58">
        <v>12</v>
      </c>
      <c r="P367" s="58">
        <v>13</v>
      </c>
      <c r="Q367" s="58">
        <v>13</v>
      </c>
      <c r="R367" s="58">
        <v>14</v>
      </c>
      <c r="S367" s="58">
        <f t="shared" si="23"/>
        <v>52</v>
      </c>
      <c r="T367" s="58" t="s">
        <v>11812</v>
      </c>
      <c r="U367" s="58" t="s">
        <v>11797</v>
      </c>
      <c r="V367" s="58">
        <v>6</v>
      </c>
      <c r="W367" s="58">
        <v>8</v>
      </c>
      <c r="X367" s="58">
        <v>9</v>
      </c>
      <c r="Y367" s="58">
        <v>8</v>
      </c>
      <c r="Z367" s="58">
        <v>9</v>
      </c>
      <c r="AA367" s="58">
        <f t="shared" si="24"/>
        <v>34</v>
      </c>
      <c r="AB367" s="58" t="s">
        <v>11812</v>
      </c>
      <c r="AC367" s="59"/>
      <c r="AD367" s="62">
        <f t="shared" si="25"/>
        <v>38</v>
      </c>
    </row>
    <row r="368" spans="1:30" x14ac:dyDescent="0.3">
      <c r="A368" s="54">
        <v>367</v>
      </c>
      <c r="B368" s="54" t="s">
        <v>8921</v>
      </c>
      <c r="C368" s="54" t="s">
        <v>7868</v>
      </c>
      <c r="D368" s="54" t="s">
        <v>318</v>
      </c>
      <c r="E368" s="58" t="s">
        <v>11795</v>
      </c>
      <c r="F368" s="58" t="e">
        <f>VLOOKUP(B368,#REF!,50,0)</f>
        <v>#REF!</v>
      </c>
      <c r="G368" s="58">
        <v>2</v>
      </c>
      <c r="H368" s="58">
        <v>5</v>
      </c>
      <c r="I368" s="58">
        <v>8</v>
      </c>
      <c r="J368" s="58">
        <v>9</v>
      </c>
      <c r="K368" s="58">
        <f t="shared" si="22"/>
        <v>24</v>
      </c>
      <c r="L368" s="58" t="s">
        <v>11812</v>
      </c>
      <c r="M368" s="58" t="s">
        <v>11796</v>
      </c>
      <c r="N368" s="58">
        <v>15</v>
      </c>
      <c r="O368" s="58">
        <v>17</v>
      </c>
      <c r="P368" s="58">
        <v>17</v>
      </c>
      <c r="Q368" s="58">
        <v>17</v>
      </c>
      <c r="R368" s="58">
        <v>17</v>
      </c>
      <c r="S368" s="58">
        <f t="shared" si="23"/>
        <v>68</v>
      </c>
      <c r="T368" s="58" t="s">
        <v>11812</v>
      </c>
      <c r="U368" s="58" t="s">
        <v>11797</v>
      </c>
      <c r="V368" s="58">
        <v>15</v>
      </c>
      <c r="W368" s="58">
        <v>8</v>
      </c>
      <c r="X368" s="58">
        <v>8</v>
      </c>
      <c r="Y368" s="58">
        <v>8</v>
      </c>
      <c r="Z368" s="58">
        <v>8</v>
      </c>
      <c r="AA368" s="58">
        <f t="shared" si="24"/>
        <v>32</v>
      </c>
      <c r="AB368" s="58" t="s">
        <v>11812</v>
      </c>
      <c r="AC368" s="59"/>
      <c r="AD368" s="62">
        <f t="shared" si="25"/>
        <v>41.333333333333336</v>
      </c>
    </row>
    <row r="369" spans="1:30" x14ac:dyDescent="0.3">
      <c r="A369" s="54">
        <v>368</v>
      </c>
      <c r="B369" s="54" t="s">
        <v>8963</v>
      </c>
      <c r="C369" s="54" t="s">
        <v>8964</v>
      </c>
      <c r="D369" s="54" t="s">
        <v>318</v>
      </c>
      <c r="E369" s="58" t="s">
        <v>11795</v>
      </c>
      <c r="F369" s="58" t="e">
        <f>VLOOKUP(B369,#REF!,50,0)</f>
        <v>#REF!</v>
      </c>
      <c r="G369" s="58">
        <v>12</v>
      </c>
      <c r="H369" s="58">
        <v>10</v>
      </c>
      <c r="I369" s="58">
        <v>11</v>
      </c>
      <c r="J369" s="58">
        <v>12</v>
      </c>
      <c r="K369" s="58">
        <f t="shared" si="22"/>
        <v>45</v>
      </c>
      <c r="L369" s="58" t="s">
        <v>11812</v>
      </c>
      <c r="M369" s="58" t="s">
        <v>11796</v>
      </c>
      <c r="N369" s="58">
        <v>18</v>
      </c>
      <c r="O369" s="58">
        <v>15</v>
      </c>
      <c r="P369" s="58">
        <v>15</v>
      </c>
      <c r="Q369" s="58">
        <v>15</v>
      </c>
      <c r="R369" s="58">
        <v>15</v>
      </c>
      <c r="S369" s="58">
        <f t="shared" si="23"/>
        <v>60</v>
      </c>
      <c r="T369" s="58" t="s">
        <v>11812</v>
      </c>
      <c r="U369" s="58" t="s">
        <v>11797</v>
      </c>
      <c r="V369" s="58">
        <v>18</v>
      </c>
      <c r="W369" s="58">
        <v>8</v>
      </c>
      <c r="X369" s="58">
        <v>9</v>
      </c>
      <c r="Y369" s="58">
        <v>8</v>
      </c>
      <c r="Z369" s="58">
        <v>9</v>
      </c>
      <c r="AA369" s="58">
        <f t="shared" si="24"/>
        <v>34</v>
      </c>
      <c r="AB369" s="58" t="s">
        <v>11812</v>
      </c>
      <c r="AC369" s="59"/>
      <c r="AD369" s="62">
        <f t="shared" si="25"/>
        <v>46.333333333333336</v>
      </c>
    </row>
    <row r="370" spans="1:30" x14ac:dyDescent="0.3">
      <c r="A370" s="54">
        <v>369</v>
      </c>
      <c r="B370" s="54" t="s">
        <v>9045</v>
      </c>
      <c r="C370" s="54" t="s">
        <v>9046</v>
      </c>
      <c r="D370" s="54" t="s">
        <v>318</v>
      </c>
      <c r="E370" s="58" t="s">
        <v>11795</v>
      </c>
      <c r="F370" s="58" t="e">
        <f>VLOOKUP(B370,#REF!,50,0)</f>
        <v>#REF!</v>
      </c>
      <c r="G370" s="58">
        <v>17</v>
      </c>
      <c r="H370" s="58">
        <v>11</v>
      </c>
      <c r="I370" s="58">
        <v>13</v>
      </c>
      <c r="J370" s="58">
        <v>12</v>
      </c>
      <c r="K370" s="58">
        <f t="shared" si="22"/>
        <v>53</v>
      </c>
      <c r="L370" s="58" t="s">
        <v>11812</v>
      </c>
      <c r="M370" s="58" t="s">
        <v>11796</v>
      </c>
      <c r="N370" s="58">
        <v>0</v>
      </c>
      <c r="O370" s="58">
        <v>17</v>
      </c>
      <c r="P370" s="58">
        <v>17</v>
      </c>
      <c r="Q370" s="58">
        <v>16</v>
      </c>
      <c r="R370" s="58">
        <v>16</v>
      </c>
      <c r="S370" s="58">
        <f t="shared" si="23"/>
        <v>66</v>
      </c>
      <c r="T370" s="58" t="s">
        <v>11812</v>
      </c>
      <c r="U370" s="58" t="s">
        <v>11797</v>
      </c>
      <c r="V370" s="58">
        <v>0</v>
      </c>
      <c r="W370" s="58">
        <v>12</v>
      </c>
      <c r="X370" s="58">
        <v>12</v>
      </c>
      <c r="Y370" s="58">
        <v>13</v>
      </c>
      <c r="Z370" s="58">
        <v>12</v>
      </c>
      <c r="AA370" s="58">
        <f t="shared" si="24"/>
        <v>49</v>
      </c>
      <c r="AB370" s="58" t="s">
        <v>11812</v>
      </c>
      <c r="AC370" s="59"/>
      <c r="AD370" s="62">
        <f t="shared" si="25"/>
        <v>56</v>
      </c>
    </row>
    <row r="371" spans="1:30" x14ac:dyDescent="0.3">
      <c r="A371" s="54">
        <v>370</v>
      </c>
      <c r="B371" s="54" t="s">
        <v>9069</v>
      </c>
      <c r="C371" s="54" t="s">
        <v>9070</v>
      </c>
      <c r="D371" s="54" t="s">
        <v>318</v>
      </c>
      <c r="E371" s="58" t="s">
        <v>11795</v>
      </c>
      <c r="F371" s="58" t="e">
        <f>VLOOKUP(B371,#REF!,50,0)</f>
        <v>#REF!</v>
      </c>
      <c r="G371" s="58">
        <v>15</v>
      </c>
      <c r="H371" s="58">
        <v>12</v>
      </c>
      <c r="I371" s="58">
        <v>10</v>
      </c>
      <c r="J371" s="58">
        <v>12</v>
      </c>
      <c r="K371" s="58">
        <f t="shared" si="22"/>
        <v>49</v>
      </c>
      <c r="L371" s="58" t="s">
        <v>11812</v>
      </c>
      <c r="M371" s="58" t="s">
        <v>11796</v>
      </c>
      <c r="N371" s="58">
        <v>3</v>
      </c>
      <c r="O371" s="58">
        <v>15</v>
      </c>
      <c r="P371" s="58">
        <v>13</v>
      </c>
      <c r="Q371" s="58">
        <v>13</v>
      </c>
      <c r="R371" s="58">
        <v>13</v>
      </c>
      <c r="S371" s="58">
        <f t="shared" si="23"/>
        <v>54</v>
      </c>
      <c r="T371" s="58" t="s">
        <v>11812</v>
      </c>
      <c r="U371" s="58" t="s">
        <v>11797</v>
      </c>
      <c r="V371" s="58">
        <v>3</v>
      </c>
      <c r="W371" s="58">
        <v>9</v>
      </c>
      <c r="X371" s="58">
        <v>11</v>
      </c>
      <c r="Y371" s="58">
        <v>12</v>
      </c>
      <c r="Z371" s="58">
        <v>9</v>
      </c>
      <c r="AA371" s="58">
        <f t="shared" si="24"/>
        <v>41</v>
      </c>
      <c r="AB371" s="58" t="s">
        <v>11812</v>
      </c>
      <c r="AC371" s="59"/>
      <c r="AD371" s="62">
        <f t="shared" si="25"/>
        <v>48</v>
      </c>
    </row>
    <row r="372" spans="1:30" x14ac:dyDescent="0.3">
      <c r="A372" s="54">
        <v>371</v>
      </c>
      <c r="B372" s="54" t="s">
        <v>9083</v>
      </c>
      <c r="C372" s="54" t="s">
        <v>9084</v>
      </c>
      <c r="D372" s="54" t="s">
        <v>318</v>
      </c>
      <c r="E372" s="58" t="s">
        <v>11795</v>
      </c>
      <c r="F372" s="58" t="e">
        <f>VLOOKUP(B372,#REF!,50,0)</f>
        <v>#REF!</v>
      </c>
      <c r="G372" s="58">
        <v>7</v>
      </c>
      <c r="H372" s="58">
        <v>8</v>
      </c>
      <c r="I372" s="58">
        <v>8</v>
      </c>
      <c r="J372" s="58">
        <v>9</v>
      </c>
      <c r="K372" s="58">
        <f t="shared" si="22"/>
        <v>32</v>
      </c>
      <c r="L372" s="58" t="s">
        <v>11812</v>
      </c>
      <c r="M372" s="58" t="s">
        <v>11796</v>
      </c>
      <c r="N372" s="58">
        <v>11</v>
      </c>
      <c r="O372" s="58">
        <v>16</v>
      </c>
      <c r="P372" s="58">
        <v>16</v>
      </c>
      <c r="Q372" s="58">
        <v>16</v>
      </c>
      <c r="R372" s="58">
        <v>16</v>
      </c>
      <c r="S372" s="58">
        <f t="shared" si="23"/>
        <v>64</v>
      </c>
      <c r="T372" s="58" t="s">
        <v>11812</v>
      </c>
      <c r="U372" s="58" t="s">
        <v>11797</v>
      </c>
      <c r="V372" s="58">
        <v>11</v>
      </c>
      <c r="W372" s="58">
        <v>11</v>
      </c>
      <c r="X372" s="58">
        <v>11</v>
      </c>
      <c r="Y372" s="58">
        <v>10</v>
      </c>
      <c r="Z372" s="58">
        <v>12</v>
      </c>
      <c r="AA372" s="58">
        <f t="shared" si="24"/>
        <v>44</v>
      </c>
      <c r="AB372" s="58" t="s">
        <v>11812</v>
      </c>
      <c r="AC372" s="59"/>
      <c r="AD372" s="62">
        <f t="shared" si="25"/>
        <v>46.666666666666664</v>
      </c>
    </row>
    <row r="373" spans="1:30" x14ac:dyDescent="0.3">
      <c r="A373" s="54">
        <v>372</v>
      </c>
      <c r="B373" s="54" t="s">
        <v>9111</v>
      </c>
      <c r="C373" s="54" t="s">
        <v>9112</v>
      </c>
      <c r="D373" s="54" t="s">
        <v>318</v>
      </c>
      <c r="E373" s="58" t="s">
        <v>11795</v>
      </c>
      <c r="F373" s="58" t="e">
        <f>VLOOKUP(B373,#REF!,50,0)</f>
        <v>#REF!</v>
      </c>
      <c r="G373" s="58">
        <v>8</v>
      </c>
      <c r="H373" s="58">
        <v>9</v>
      </c>
      <c r="I373" s="58">
        <v>9</v>
      </c>
      <c r="J373" s="58">
        <v>10</v>
      </c>
      <c r="K373" s="58">
        <f t="shared" si="22"/>
        <v>36</v>
      </c>
      <c r="L373" s="58" t="s">
        <v>11812</v>
      </c>
      <c r="M373" s="58" t="s">
        <v>11796</v>
      </c>
      <c r="N373" s="58">
        <v>10</v>
      </c>
      <c r="O373" s="58">
        <v>14</v>
      </c>
      <c r="P373" s="58">
        <v>14</v>
      </c>
      <c r="Q373" s="58">
        <v>14</v>
      </c>
      <c r="R373" s="58">
        <v>14</v>
      </c>
      <c r="S373" s="58">
        <f t="shared" si="23"/>
        <v>56</v>
      </c>
      <c r="T373" s="58" t="s">
        <v>11812</v>
      </c>
      <c r="U373" s="58" t="s">
        <v>11797</v>
      </c>
      <c r="V373" s="58">
        <v>10</v>
      </c>
      <c r="W373" s="58">
        <v>9</v>
      </c>
      <c r="X373" s="58">
        <v>9</v>
      </c>
      <c r="Y373" s="58">
        <v>10</v>
      </c>
      <c r="Z373" s="58">
        <v>11</v>
      </c>
      <c r="AA373" s="58">
        <f t="shared" si="24"/>
        <v>39</v>
      </c>
      <c r="AB373" s="58" t="s">
        <v>11812</v>
      </c>
      <c r="AC373" s="59"/>
      <c r="AD373" s="62">
        <f t="shared" si="25"/>
        <v>43.666666666666664</v>
      </c>
    </row>
    <row r="374" spans="1:30" x14ac:dyDescent="0.3">
      <c r="A374" s="54">
        <v>373</v>
      </c>
      <c r="B374" s="54" t="s">
        <v>9235</v>
      </c>
      <c r="C374" s="54" t="s">
        <v>9236</v>
      </c>
      <c r="D374" s="54" t="s">
        <v>318</v>
      </c>
      <c r="E374" s="58" t="s">
        <v>11795</v>
      </c>
      <c r="F374" s="58" t="e">
        <f>VLOOKUP(B374,#REF!,50,0)</f>
        <v>#REF!</v>
      </c>
      <c r="G374" s="58">
        <v>8</v>
      </c>
      <c r="H374" s="58">
        <v>9</v>
      </c>
      <c r="I374" s="58">
        <v>11</v>
      </c>
      <c r="J374" s="58">
        <v>6</v>
      </c>
      <c r="K374" s="58">
        <f t="shared" si="22"/>
        <v>34</v>
      </c>
      <c r="L374" s="58" t="s">
        <v>11812</v>
      </c>
      <c r="M374" s="58" t="s">
        <v>11796</v>
      </c>
      <c r="N374" s="58">
        <v>6</v>
      </c>
      <c r="O374" s="58">
        <v>12</v>
      </c>
      <c r="P374" s="58">
        <v>13</v>
      </c>
      <c r="Q374" s="58">
        <v>13</v>
      </c>
      <c r="R374" s="58">
        <v>13</v>
      </c>
      <c r="S374" s="58">
        <f t="shared" si="23"/>
        <v>51</v>
      </c>
      <c r="T374" s="58" t="s">
        <v>11812</v>
      </c>
      <c r="U374" s="58" t="s">
        <v>11797</v>
      </c>
      <c r="V374" s="58">
        <v>6</v>
      </c>
      <c r="W374" s="58">
        <v>8</v>
      </c>
      <c r="X374" s="58">
        <v>8</v>
      </c>
      <c r="Y374" s="58">
        <v>8</v>
      </c>
      <c r="Z374" s="58">
        <v>8</v>
      </c>
      <c r="AA374" s="58">
        <f t="shared" si="24"/>
        <v>32</v>
      </c>
      <c r="AB374" s="58" t="s">
        <v>11812</v>
      </c>
      <c r="AC374" s="59"/>
      <c r="AD374" s="62">
        <f t="shared" si="25"/>
        <v>39</v>
      </c>
    </row>
    <row r="375" spans="1:30" x14ac:dyDescent="0.3">
      <c r="A375" s="54">
        <v>374</v>
      </c>
      <c r="B375" s="54" t="s">
        <v>9284</v>
      </c>
      <c r="C375" s="54" t="s">
        <v>9285</v>
      </c>
      <c r="D375" s="54" t="s">
        <v>318</v>
      </c>
      <c r="E375" s="58" t="s">
        <v>11795</v>
      </c>
      <c r="F375" s="58" t="e">
        <f>VLOOKUP(B375,#REF!,50,0)</f>
        <v>#REF!</v>
      </c>
      <c r="G375" s="58">
        <v>6</v>
      </c>
      <c r="H375" s="58">
        <v>10</v>
      </c>
      <c r="I375" s="58">
        <v>8</v>
      </c>
      <c r="J375" s="58">
        <v>9</v>
      </c>
      <c r="K375" s="58">
        <f t="shared" si="22"/>
        <v>33</v>
      </c>
      <c r="L375" s="58" t="s">
        <v>11812</v>
      </c>
      <c r="M375" s="58" t="s">
        <v>11796</v>
      </c>
      <c r="N375" s="58">
        <v>14</v>
      </c>
      <c r="O375" s="58">
        <v>12</v>
      </c>
      <c r="P375" s="58">
        <v>13</v>
      </c>
      <c r="Q375" s="58">
        <v>13</v>
      </c>
      <c r="R375" s="58">
        <v>13</v>
      </c>
      <c r="S375" s="58">
        <f t="shared" si="23"/>
        <v>51</v>
      </c>
      <c r="T375" s="58" t="s">
        <v>11812</v>
      </c>
      <c r="U375" s="58" t="s">
        <v>11797</v>
      </c>
      <c r="V375" s="58">
        <v>14</v>
      </c>
      <c r="W375" s="58">
        <v>8</v>
      </c>
      <c r="X375" s="58">
        <v>8</v>
      </c>
      <c r="Y375" s="58">
        <v>8</v>
      </c>
      <c r="Z375" s="58">
        <v>9</v>
      </c>
      <c r="AA375" s="58">
        <f t="shared" si="24"/>
        <v>33</v>
      </c>
      <c r="AB375" s="58" t="s">
        <v>11812</v>
      </c>
      <c r="AC375" s="59"/>
      <c r="AD375" s="62">
        <f t="shared" si="25"/>
        <v>39</v>
      </c>
    </row>
    <row r="376" spans="1:30" x14ac:dyDescent="0.3">
      <c r="A376" s="54">
        <v>375</v>
      </c>
      <c r="B376" s="54" t="s">
        <v>9293</v>
      </c>
      <c r="C376" s="54" t="s">
        <v>9294</v>
      </c>
      <c r="D376" s="54" t="s">
        <v>318</v>
      </c>
      <c r="E376" s="58" t="s">
        <v>11795</v>
      </c>
      <c r="F376" s="58" t="e">
        <f>VLOOKUP(B376,#REF!,50,0)</f>
        <v>#REF!</v>
      </c>
      <c r="G376" s="58">
        <v>5</v>
      </c>
      <c r="H376" s="58">
        <v>9</v>
      </c>
      <c r="I376" s="58">
        <v>8</v>
      </c>
      <c r="J376" s="58">
        <v>10</v>
      </c>
      <c r="K376" s="58">
        <f t="shared" si="22"/>
        <v>32</v>
      </c>
      <c r="L376" s="58" t="s">
        <v>11812</v>
      </c>
      <c r="M376" s="58" t="s">
        <v>11796</v>
      </c>
      <c r="N376" s="58">
        <v>14</v>
      </c>
      <c r="O376" s="58">
        <v>12</v>
      </c>
      <c r="P376" s="58">
        <v>14</v>
      </c>
      <c r="Q376" s="58">
        <v>13</v>
      </c>
      <c r="R376" s="58">
        <v>13</v>
      </c>
      <c r="S376" s="58">
        <f t="shared" si="23"/>
        <v>52</v>
      </c>
      <c r="T376" s="58" t="s">
        <v>11812</v>
      </c>
      <c r="U376" s="58" t="s">
        <v>11797</v>
      </c>
      <c r="V376" s="58">
        <v>14</v>
      </c>
      <c r="W376" s="58">
        <v>8</v>
      </c>
      <c r="X376" s="58">
        <v>9</v>
      </c>
      <c r="Y376" s="58">
        <v>8</v>
      </c>
      <c r="Z376" s="58">
        <v>9</v>
      </c>
      <c r="AA376" s="58">
        <f t="shared" si="24"/>
        <v>34</v>
      </c>
      <c r="AB376" s="58" t="s">
        <v>11812</v>
      </c>
      <c r="AC376" s="59"/>
      <c r="AD376" s="62">
        <f t="shared" si="25"/>
        <v>39.333333333333336</v>
      </c>
    </row>
    <row r="377" spans="1:30" x14ac:dyDescent="0.3">
      <c r="A377" s="54">
        <v>376</v>
      </c>
      <c r="B377" s="54" t="s">
        <v>9459</v>
      </c>
      <c r="C377" s="54" t="s">
        <v>9460</v>
      </c>
      <c r="D377" s="54" t="s">
        <v>318</v>
      </c>
      <c r="E377" s="58" t="s">
        <v>11795</v>
      </c>
      <c r="F377" s="58" t="e">
        <f>VLOOKUP(B377,#REF!,50,0)</f>
        <v>#REF!</v>
      </c>
      <c r="G377" s="58">
        <v>11</v>
      </c>
      <c r="H377" s="58">
        <v>12</v>
      </c>
      <c r="I377" s="58">
        <v>10</v>
      </c>
      <c r="J377" s="58">
        <v>9</v>
      </c>
      <c r="K377" s="58">
        <f t="shared" si="22"/>
        <v>42</v>
      </c>
      <c r="L377" s="58" t="s">
        <v>11812</v>
      </c>
      <c r="M377" s="58" t="s">
        <v>11796</v>
      </c>
      <c r="N377" s="58">
        <v>20</v>
      </c>
      <c r="O377" s="58">
        <v>12</v>
      </c>
      <c r="P377" s="58">
        <v>14</v>
      </c>
      <c r="Q377" s="58">
        <v>13</v>
      </c>
      <c r="R377" s="58">
        <v>13</v>
      </c>
      <c r="S377" s="58">
        <f t="shared" si="23"/>
        <v>52</v>
      </c>
      <c r="T377" s="58" t="s">
        <v>11812</v>
      </c>
      <c r="U377" s="58" t="s">
        <v>11797</v>
      </c>
      <c r="V377" s="58">
        <v>20</v>
      </c>
      <c r="W377" s="58">
        <v>9</v>
      </c>
      <c r="X377" s="58">
        <v>9</v>
      </c>
      <c r="Y377" s="58">
        <v>10</v>
      </c>
      <c r="Z377" s="58">
        <v>10</v>
      </c>
      <c r="AA377" s="58">
        <f t="shared" si="24"/>
        <v>38</v>
      </c>
      <c r="AB377" s="58" t="s">
        <v>11812</v>
      </c>
      <c r="AC377" s="59"/>
      <c r="AD377" s="62">
        <f t="shared" ref="AD377:AD408" si="26">AVERAGE(K377,S377,AA377)</f>
        <v>44</v>
      </c>
    </row>
    <row r="378" spans="1:30" x14ac:dyDescent="0.3">
      <c r="A378" s="54">
        <v>377</v>
      </c>
      <c r="B378" s="54" t="s">
        <v>9518</v>
      </c>
      <c r="C378" s="54" t="s">
        <v>9519</v>
      </c>
      <c r="D378" s="54" t="s">
        <v>318</v>
      </c>
      <c r="E378" s="58" t="s">
        <v>11795</v>
      </c>
      <c r="F378" s="58" t="e">
        <f>VLOOKUP(B378,#REF!,50,0)</f>
        <v>#REF!</v>
      </c>
      <c r="G378" s="58">
        <v>13</v>
      </c>
      <c r="H378" s="58">
        <v>12</v>
      </c>
      <c r="I378" s="58">
        <v>12</v>
      </c>
      <c r="J378" s="58">
        <v>12</v>
      </c>
      <c r="K378" s="58">
        <f t="shared" si="22"/>
        <v>49</v>
      </c>
      <c r="L378" s="58" t="s">
        <v>11812</v>
      </c>
      <c r="M378" s="58" t="s">
        <v>11796</v>
      </c>
      <c r="N378" s="58">
        <v>16</v>
      </c>
      <c r="O378" s="58">
        <v>12</v>
      </c>
      <c r="P378" s="58">
        <v>12</v>
      </c>
      <c r="Q378" s="58">
        <v>13</v>
      </c>
      <c r="R378" s="58">
        <v>13</v>
      </c>
      <c r="S378" s="58">
        <f t="shared" si="23"/>
        <v>50</v>
      </c>
      <c r="T378" s="58" t="s">
        <v>11812</v>
      </c>
      <c r="U378" s="58" t="s">
        <v>11797</v>
      </c>
      <c r="V378" s="58">
        <v>16</v>
      </c>
      <c r="W378" s="58">
        <v>8</v>
      </c>
      <c r="X378" s="58">
        <v>9</v>
      </c>
      <c r="Y378" s="58">
        <v>9</v>
      </c>
      <c r="Z378" s="58">
        <v>9</v>
      </c>
      <c r="AA378" s="58">
        <f t="shared" si="24"/>
        <v>35</v>
      </c>
      <c r="AB378" s="58" t="s">
        <v>11812</v>
      </c>
      <c r="AC378" s="59"/>
      <c r="AD378" s="62">
        <f t="shared" si="26"/>
        <v>44.666666666666664</v>
      </c>
    </row>
    <row r="379" spans="1:30" x14ac:dyDescent="0.3">
      <c r="A379" s="54">
        <v>378</v>
      </c>
      <c r="B379" s="54" t="s">
        <v>9678</v>
      </c>
      <c r="C379" s="54" t="s">
        <v>9679</v>
      </c>
      <c r="D379" s="54" t="s">
        <v>318</v>
      </c>
      <c r="E379" s="58" t="s">
        <v>11795</v>
      </c>
      <c r="F379" s="58" t="e">
        <f>VLOOKUP(B379,#REF!,50,0)</f>
        <v>#REF!</v>
      </c>
      <c r="G379" s="58">
        <v>8</v>
      </c>
      <c r="H379" s="58">
        <v>9</v>
      </c>
      <c r="I379" s="58">
        <v>9</v>
      </c>
      <c r="J379" s="58">
        <v>11</v>
      </c>
      <c r="K379" s="58">
        <f t="shared" si="22"/>
        <v>37</v>
      </c>
      <c r="L379" s="58" t="s">
        <v>11812</v>
      </c>
      <c r="M379" s="58" t="s">
        <v>11796</v>
      </c>
      <c r="N379" s="58">
        <v>5</v>
      </c>
      <c r="O379" s="58">
        <v>13</v>
      </c>
      <c r="P379" s="58">
        <v>13</v>
      </c>
      <c r="Q379" s="58">
        <v>13</v>
      </c>
      <c r="R379" s="58">
        <v>13</v>
      </c>
      <c r="S379" s="58">
        <f t="shared" si="23"/>
        <v>52</v>
      </c>
      <c r="T379" s="58" t="s">
        <v>11812</v>
      </c>
      <c r="U379" s="58" t="s">
        <v>11797</v>
      </c>
      <c r="V379" s="58">
        <v>5</v>
      </c>
      <c r="W379" s="58">
        <v>8</v>
      </c>
      <c r="X379" s="58">
        <v>8</v>
      </c>
      <c r="Y379" s="58">
        <v>9</v>
      </c>
      <c r="Z379" s="58">
        <v>9</v>
      </c>
      <c r="AA379" s="58">
        <f t="shared" si="24"/>
        <v>34</v>
      </c>
      <c r="AB379" s="58" t="s">
        <v>11812</v>
      </c>
      <c r="AC379" s="59"/>
      <c r="AD379" s="62">
        <f t="shared" si="26"/>
        <v>41</v>
      </c>
    </row>
    <row r="380" spans="1:30" x14ac:dyDescent="0.3">
      <c r="A380" s="54">
        <v>379</v>
      </c>
      <c r="B380" s="54" t="s">
        <v>9695</v>
      </c>
      <c r="C380" s="54" t="s">
        <v>6723</v>
      </c>
      <c r="D380" s="54" t="s">
        <v>318</v>
      </c>
      <c r="E380" s="58" t="s">
        <v>11795</v>
      </c>
      <c r="F380" s="58" t="e">
        <f>VLOOKUP(B380,#REF!,50,0)</f>
        <v>#REF!</v>
      </c>
      <c r="G380" s="58">
        <v>7</v>
      </c>
      <c r="H380" s="58">
        <v>8</v>
      </c>
      <c r="I380" s="58">
        <v>11</v>
      </c>
      <c r="J380" s="58">
        <v>10</v>
      </c>
      <c r="K380" s="58">
        <f t="shared" si="22"/>
        <v>36</v>
      </c>
      <c r="L380" s="58" t="s">
        <v>11812</v>
      </c>
      <c r="M380" s="58" t="s">
        <v>11796</v>
      </c>
      <c r="N380" s="58">
        <v>14</v>
      </c>
      <c r="O380" s="58">
        <v>14</v>
      </c>
      <c r="P380" s="58">
        <v>13</v>
      </c>
      <c r="Q380" s="58">
        <v>13</v>
      </c>
      <c r="R380" s="58">
        <v>13</v>
      </c>
      <c r="S380" s="58">
        <f t="shared" si="23"/>
        <v>53</v>
      </c>
      <c r="T380" s="58" t="s">
        <v>11812</v>
      </c>
      <c r="U380" s="58" t="s">
        <v>11797</v>
      </c>
      <c r="V380" s="58">
        <v>14</v>
      </c>
      <c r="W380" s="58">
        <v>8</v>
      </c>
      <c r="X380" s="58">
        <v>8</v>
      </c>
      <c r="Y380" s="58">
        <v>5</v>
      </c>
      <c r="Z380" s="58">
        <v>8</v>
      </c>
      <c r="AA380" s="58">
        <f t="shared" si="24"/>
        <v>29</v>
      </c>
      <c r="AB380" s="58" t="s">
        <v>11812</v>
      </c>
      <c r="AC380" s="59"/>
      <c r="AD380" s="62">
        <f t="shared" si="26"/>
        <v>39.333333333333336</v>
      </c>
    </row>
    <row r="381" spans="1:30" x14ac:dyDescent="0.3">
      <c r="A381" s="54">
        <v>380</v>
      </c>
      <c r="B381" s="54" t="s">
        <v>9712</v>
      </c>
      <c r="C381" s="54" t="s">
        <v>9713</v>
      </c>
      <c r="D381" s="54" t="s">
        <v>318</v>
      </c>
      <c r="E381" s="58" t="s">
        <v>11795</v>
      </c>
      <c r="F381" s="58" t="e">
        <f>VLOOKUP(B381,#REF!,50,0)</f>
        <v>#REF!</v>
      </c>
      <c r="G381" s="58">
        <v>11</v>
      </c>
      <c r="H381" s="58">
        <v>11</v>
      </c>
      <c r="I381" s="58">
        <v>11</v>
      </c>
      <c r="J381" s="58">
        <v>10</v>
      </c>
      <c r="K381" s="58">
        <f t="shared" si="22"/>
        <v>43</v>
      </c>
      <c r="L381" s="58" t="s">
        <v>11812</v>
      </c>
      <c r="M381" s="58" t="s">
        <v>11796</v>
      </c>
      <c r="N381" s="58">
        <v>20</v>
      </c>
      <c r="O381" s="58">
        <v>14</v>
      </c>
      <c r="P381" s="58">
        <v>13</v>
      </c>
      <c r="Q381" s="58">
        <v>13</v>
      </c>
      <c r="R381" s="58">
        <v>13</v>
      </c>
      <c r="S381" s="58">
        <f t="shared" si="23"/>
        <v>53</v>
      </c>
      <c r="T381" s="58" t="s">
        <v>11812</v>
      </c>
      <c r="U381" s="58" t="s">
        <v>11797</v>
      </c>
      <c r="V381" s="58">
        <v>20</v>
      </c>
      <c r="W381" s="58">
        <v>9</v>
      </c>
      <c r="X381" s="58">
        <v>9</v>
      </c>
      <c r="Y381" s="58">
        <v>10</v>
      </c>
      <c r="Z381" s="58">
        <v>9</v>
      </c>
      <c r="AA381" s="58">
        <f t="shared" si="24"/>
        <v>37</v>
      </c>
      <c r="AB381" s="58" t="s">
        <v>11812</v>
      </c>
      <c r="AC381" s="59"/>
      <c r="AD381" s="62">
        <f t="shared" si="26"/>
        <v>44.333333333333336</v>
      </c>
    </row>
    <row r="382" spans="1:30" x14ac:dyDescent="0.3">
      <c r="A382" s="54">
        <v>381</v>
      </c>
      <c r="B382" s="55" t="s">
        <v>9734</v>
      </c>
      <c r="C382" s="55" t="s">
        <v>9735</v>
      </c>
      <c r="D382" s="55" t="s">
        <v>318</v>
      </c>
      <c r="E382" s="58" t="s">
        <v>11795</v>
      </c>
      <c r="F382" s="58">
        <v>0</v>
      </c>
      <c r="G382" s="58">
        <v>0</v>
      </c>
      <c r="H382" s="58">
        <v>0</v>
      </c>
      <c r="I382" s="58">
        <v>0</v>
      </c>
      <c r="J382" s="58">
        <v>0</v>
      </c>
      <c r="K382" s="58">
        <f t="shared" si="22"/>
        <v>0</v>
      </c>
      <c r="L382" s="58" t="s">
        <v>11732</v>
      </c>
      <c r="M382" s="58" t="s">
        <v>11796</v>
      </c>
      <c r="N382" s="58" t="s">
        <v>277</v>
      </c>
      <c r="O382" s="58">
        <v>0</v>
      </c>
      <c r="P382" s="58">
        <v>0</v>
      </c>
      <c r="Q382" s="58">
        <v>0</v>
      </c>
      <c r="R382" s="58">
        <v>0</v>
      </c>
      <c r="S382" s="58">
        <f t="shared" si="23"/>
        <v>0</v>
      </c>
      <c r="T382" s="58" t="s">
        <v>11732</v>
      </c>
      <c r="U382" s="58" t="s">
        <v>11797</v>
      </c>
      <c r="V382" s="58" t="s">
        <v>277</v>
      </c>
      <c r="W382" s="58">
        <v>0</v>
      </c>
      <c r="X382" s="58">
        <v>0</v>
      </c>
      <c r="Y382" s="58">
        <v>0</v>
      </c>
      <c r="Z382" s="58">
        <v>0</v>
      </c>
      <c r="AA382" s="58">
        <f t="shared" si="24"/>
        <v>0</v>
      </c>
      <c r="AB382" s="58" t="s">
        <v>11732</v>
      </c>
      <c r="AC382" s="59"/>
      <c r="AD382" s="62">
        <f t="shared" si="26"/>
        <v>0</v>
      </c>
    </row>
    <row r="383" spans="1:30" x14ac:dyDescent="0.3">
      <c r="A383" s="54">
        <v>382</v>
      </c>
      <c r="B383" s="54" t="s">
        <v>9753</v>
      </c>
      <c r="C383" s="54" t="s">
        <v>4957</v>
      </c>
      <c r="D383" s="54" t="s">
        <v>318</v>
      </c>
      <c r="E383" s="58" t="s">
        <v>11795</v>
      </c>
      <c r="F383" s="58" t="e">
        <f>VLOOKUP(B383,#REF!,50,0)</f>
        <v>#REF!</v>
      </c>
      <c r="G383" s="58">
        <v>10</v>
      </c>
      <c r="H383" s="58">
        <v>9</v>
      </c>
      <c r="I383" s="58">
        <v>10</v>
      </c>
      <c r="J383" s="58">
        <v>9</v>
      </c>
      <c r="K383" s="58">
        <f t="shared" si="22"/>
        <v>38</v>
      </c>
      <c r="L383" s="58" t="s">
        <v>11812</v>
      </c>
      <c r="M383" s="58" t="s">
        <v>11796</v>
      </c>
      <c r="N383" s="58">
        <v>10</v>
      </c>
      <c r="O383" s="58">
        <v>13</v>
      </c>
      <c r="P383" s="58">
        <v>14</v>
      </c>
      <c r="Q383" s="58">
        <v>13</v>
      </c>
      <c r="R383" s="58">
        <v>13</v>
      </c>
      <c r="S383" s="58">
        <f t="shared" si="23"/>
        <v>53</v>
      </c>
      <c r="T383" s="58" t="s">
        <v>11812</v>
      </c>
      <c r="U383" s="58" t="s">
        <v>11797</v>
      </c>
      <c r="V383" s="58">
        <v>10</v>
      </c>
      <c r="W383" s="58">
        <v>8</v>
      </c>
      <c r="X383" s="58">
        <v>9</v>
      </c>
      <c r="Y383" s="58">
        <v>9</v>
      </c>
      <c r="Z383" s="58">
        <v>8</v>
      </c>
      <c r="AA383" s="58">
        <f t="shared" si="24"/>
        <v>34</v>
      </c>
      <c r="AB383" s="58" t="s">
        <v>11812</v>
      </c>
      <c r="AC383" s="59"/>
      <c r="AD383" s="62">
        <f t="shared" si="26"/>
        <v>41.666666666666664</v>
      </c>
    </row>
    <row r="384" spans="1:30" x14ac:dyDescent="0.3">
      <c r="A384" s="54">
        <v>383</v>
      </c>
      <c r="B384" s="54" t="s">
        <v>9808</v>
      </c>
      <c r="C384" s="54" t="s">
        <v>4931</v>
      </c>
      <c r="D384" s="54" t="s">
        <v>318</v>
      </c>
      <c r="E384" s="58" t="s">
        <v>11795</v>
      </c>
      <c r="F384" s="58" t="e">
        <f>VLOOKUP(B384,#REF!,50,0)</f>
        <v>#REF!</v>
      </c>
      <c r="G384" s="58">
        <v>9</v>
      </c>
      <c r="H384" s="58">
        <v>8</v>
      </c>
      <c r="I384" s="58">
        <v>9</v>
      </c>
      <c r="J384" s="58">
        <v>9</v>
      </c>
      <c r="K384" s="58">
        <f t="shared" si="22"/>
        <v>35</v>
      </c>
      <c r="L384" s="58" t="s">
        <v>11812</v>
      </c>
      <c r="M384" s="58" t="s">
        <v>11796</v>
      </c>
      <c r="N384" s="58">
        <v>8</v>
      </c>
      <c r="O384" s="58">
        <v>15</v>
      </c>
      <c r="P384" s="58">
        <v>15</v>
      </c>
      <c r="Q384" s="58">
        <v>15</v>
      </c>
      <c r="R384" s="58">
        <v>15</v>
      </c>
      <c r="S384" s="58">
        <f t="shared" si="23"/>
        <v>60</v>
      </c>
      <c r="T384" s="58" t="s">
        <v>11812</v>
      </c>
      <c r="U384" s="58" t="s">
        <v>11797</v>
      </c>
      <c r="V384" s="58">
        <v>8</v>
      </c>
      <c r="W384" s="58">
        <v>11</v>
      </c>
      <c r="X384" s="58">
        <v>12</v>
      </c>
      <c r="Y384" s="58">
        <v>11</v>
      </c>
      <c r="Z384" s="58">
        <v>9</v>
      </c>
      <c r="AA384" s="58">
        <f t="shared" si="24"/>
        <v>43</v>
      </c>
      <c r="AB384" s="58" t="s">
        <v>11812</v>
      </c>
      <c r="AC384" s="59"/>
      <c r="AD384" s="62">
        <f t="shared" si="26"/>
        <v>46</v>
      </c>
    </row>
    <row r="385" spans="1:30" x14ac:dyDescent="0.3">
      <c r="A385" s="54">
        <v>384</v>
      </c>
      <c r="B385" s="55" t="s">
        <v>9868</v>
      </c>
      <c r="C385" s="55" t="s">
        <v>4560</v>
      </c>
      <c r="D385" s="55" t="s">
        <v>318</v>
      </c>
      <c r="E385" s="58" t="s">
        <v>11795</v>
      </c>
      <c r="F385" s="58">
        <v>0</v>
      </c>
      <c r="G385" s="58">
        <v>0</v>
      </c>
      <c r="H385" s="58">
        <v>0</v>
      </c>
      <c r="I385" s="58">
        <v>0</v>
      </c>
      <c r="J385" s="58">
        <v>0</v>
      </c>
      <c r="K385" s="58">
        <f t="shared" si="22"/>
        <v>0</v>
      </c>
      <c r="L385" s="58" t="s">
        <v>11732</v>
      </c>
      <c r="M385" s="58" t="s">
        <v>11796</v>
      </c>
      <c r="N385" s="58" t="s">
        <v>277</v>
      </c>
      <c r="O385" s="58">
        <v>0</v>
      </c>
      <c r="P385" s="58">
        <v>0</v>
      </c>
      <c r="Q385" s="58">
        <v>0</v>
      </c>
      <c r="R385" s="58">
        <v>0</v>
      </c>
      <c r="S385" s="58">
        <f t="shared" si="23"/>
        <v>0</v>
      </c>
      <c r="T385" s="58" t="s">
        <v>11732</v>
      </c>
      <c r="U385" s="58" t="s">
        <v>11797</v>
      </c>
      <c r="V385" s="58" t="s">
        <v>277</v>
      </c>
      <c r="W385" s="58">
        <v>0</v>
      </c>
      <c r="X385" s="58">
        <v>0</v>
      </c>
      <c r="Y385" s="58">
        <v>0</v>
      </c>
      <c r="Z385" s="58">
        <v>0</v>
      </c>
      <c r="AA385" s="58">
        <f t="shared" si="24"/>
        <v>0</v>
      </c>
      <c r="AB385" s="58" t="s">
        <v>11732</v>
      </c>
      <c r="AC385" s="59"/>
      <c r="AD385" s="62">
        <f t="shared" si="26"/>
        <v>0</v>
      </c>
    </row>
    <row r="386" spans="1:30" x14ac:dyDescent="0.3">
      <c r="A386" s="54">
        <v>385</v>
      </c>
      <c r="B386" s="54" t="s">
        <v>9965</v>
      </c>
      <c r="C386" s="54" t="s">
        <v>9966</v>
      </c>
      <c r="D386" s="54" t="s">
        <v>318</v>
      </c>
      <c r="E386" s="58" t="s">
        <v>11795</v>
      </c>
      <c r="F386" s="58" t="e">
        <f>VLOOKUP(B386,#REF!,50,0)</f>
        <v>#REF!</v>
      </c>
      <c r="G386" s="58">
        <v>12</v>
      </c>
      <c r="H386" s="58">
        <v>11</v>
      </c>
      <c r="I386" s="58">
        <v>9</v>
      </c>
      <c r="J386" s="58">
        <v>11</v>
      </c>
      <c r="K386" s="58">
        <f t="shared" si="22"/>
        <v>43</v>
      </c>
      <c r="L386" s="58" t="s">
        <v>11812</v>
      </c>
      <c r="M386" s="58" t="s">
        <v>11796</v>
      </c>
      <c r="N386" s="58">
        <v>6</v>
      </c>
      <c r="O386" s="58">
        <v>15</v>
      </c>
      <c r="P386" s="58">
        <v>14</v>
      </c>
      <c r="Q386" s="58">
        <v>15</v>
      </c>
      <c r="R386" s="58">
        <v>14</v>
      </c>
      <c r="S386" s="58">
        <f t="shared" si="23"/>
        <v>58</v>
      </c>
      <c r="T386" s="58" t="s">
        <v>11812</v>
      </c>
      <c r="U386" s="58" t="s">
        <v>11797</v>
      </c>
      <c r="V386" s="58">
        <v>6</v>
      </c>
      <c r="W386" s="58">
        <v>11</v>
      </c>
      <c r="X386" s="58">
        <v>11</v>
      </c>
      <c r="Y386" s="58">
        <v>11</v>
      </c>
      <c r="Z386" s="58">
        <v>10</v>
      </c>
      <c r="AA386" s="58">
        <f t="shared" si="24"/>
        <v>43</v>
      </c>
      <c r="AB386" s="58" t="s">
        <v>11812</v>
      </c>
      <c r="AC386" s="59"/>
      <c r="AD386" s="62">
        <f t="shared" si="26"/>
        <v>48</v>
      </c>
    </row>
    <row r="387" spans="1:30" x14ac:dyDescent="0.3">
      <c r="A387" s="54">
        <v>386</v>
      </c>
      <c r="B387" s="54" t="s">
        <v>10020</v>
      </c>
      <c r="C387" s="54" t="s">
        <v>10021</v>
      </c>
      <c r="D387" s="54" t="s">
        <v>318</v>
      </c>
      <c r="E387" s="58" t="s">
        <v>11795</v>
      </c>
      <c r="F387" s="58" t="e">
        <f>VLOOKUP(B387,#REF!,50,0)</f>
        <v>#REF!</v>
      </c>
      <c r="G387" s="58">
        <v>10</v>
      </c>
      <c r="H387" s="58">
        <v>10</v>
      </c>
      <c r="I387" s="58">
        <v>9</v>
      </c>
      <c r="J387" s="58">
        <v>9</v>
      </c>
      <c r="K387" s="58">
        <f t="shared" ref="K387:K450" si="27">SUM(G387:J387)</f>
        <v>38</v>
      </c>
      <c r="L387" s="58" t="s">
        <v>11812</v>
      </c>
      <c r="M387" s="58" t="s">
        <v>11796</v>
      </c>
      <c r="N387" s="58">
        <v>10</v>
      </c>
      <c r="O387" s="58">
        <v>12</v>
      </c>
      <c r="P387" s="58">
        <v>13</v>
      </c>
      <c r="Q387" s="58">
        <v>13</v>
      </c>
      <c r="R387" s="58">
        <v>13</v>
      </c>
      <c r="S387" s="58">
        <f t="shared" ref="S387:S450" si="28">SUM(O387:R387)</f>
        <v>51</v>
      </c>
      <c r="T387" s="58" t="s">
        <v>11812</v>
      </c>
      <c r="U387" s="58" t="s">
        <v>11797</v>
      </c>
      <c r="V387" s="58">
        <v>10</v>
      </c>
      <c r="W387" s="58">
        <v>12</v>
      </c>
      <c r="X387" s="58">
        <v>12</v>
      </c>
      <c r="Y387" s="58">
        <v>11</v>
      </c>
      <c r="Z387" s="58">
        <v>9</v>
      </c>
      <c r="AA387" s="58">
        <f t="shared" ref="AA387:AA450" si="29">SUM(W387:Z387)</f>
        <v>44</v>
      </c>
      <c r="AB387" s="58" t="s">
        <v>11812</v>
      </c>
      <c r="AC387" s="59"/>
      <c r="AD387" s="62">
        <f t="shared" si="26"/>
        <v>44.333333333333336</v>
      </c>
    </row>
    <row r="388" spans="1:30" x14ac:dyDescent="0.3">
      <c r="A388" s="54">
        <v>387</v>
      </c>
      <c r="B388" s="54" t="s">
        <v>10042</v>
      </c>
      <c r="C388" s="54" t="s">
        <v>10043</v>
      </c>
      <c r="D388" s="54" t="s">
        <v>318</v>
      </c>
      <c r="E388" s="58" t="s">
        <v>11795</v>
      </c>
      <c r="F388" s="58" t="e">
        <f>VLOOKUP(B388,#REF!,50,0)</f>
        <v>#REF!</v>
      </c>
      <c r="G388" s="58">
        <v>5</v>
      </c>
      <c r="H388" s="58">
        <v>4</v>
      </c>
      <c r="I388" s="58">
        <v>9</v>
      </c>
      <c r="J388" s="58">
        <v>7</v>
      </c>
      <c r="K388" s="58">
        <f t="shared" si="27"/>
        <v>25</v>
      </c>
      <c r="L388" s="58" t="s">
        <v>11812</v>
      </c>
      <c r="M388" s="58" t="s">
        <v>11796</v>
      </c>
      <c r="N388" s="58">
        <v>18</v>
      </c>
      <c r="O388" s="58">
        <v>13</v>
      </c>
      <c r="P388" s="58">
        <v>13</v>
      </c>
      <c r="Q388" s="58">
        <v>13</v>
      </c>
      <c r="R388" s="58">
        <v>13</v>
      </c>
      <c r="S388" s="58">
        <f t="shared" si="28"/>
        <v>52</v>
      </c>
      <c r="T388" s="58" t="s">
        <v>11812</v>
      </c>
      <c r="U388" s="58" t="s">
        <v>11797</v>
      </c>
      <c r="V388" s="58">
        <v>18</v>
      </c>
      <c r="W388" s="58">
        <v>11</v>
      </c>
      <c r="X388" s="58">
        <v>12</v>
      </c>
      <c r="Y388" s="58">
        <v>12</v>
      </c>
      <c r="Z388" s="58">
        <v>12</v>
      </c>
      <c r="AA388" s="58">
        <f t="shared" si="29"/>
        <v>47</v>
      </c>
      <c r="AB388" s="58" t="s">
        <v>11812</v>
      </c>
      <c r="AC388" s="59"/>
      <c r="AD388" s="62">
        <f t="shared" si="26"/>
        <v>41.333333333333336</v>
      </c>
    </row>
    <row r="389" spans="1:30" x14ac:dyDescent="0.3">
      <c r="A389" s="54">
        <v>388</v>
      </c>
      <c r="B389" s="54" t="s">
        <v>10051</v>
      </c>
      <c r="C389" s="54" t="s">
        <v>528</v>
      </c>
      <c r="D389" s="54" t="s">
        <v>318</v>
      </c>
      <c r="E389" s="58" t="s">
        <v>11795</v>
      </c>
      <c r="F389" s="58" t="e">
        <f>VLOOKUP(B389,#REF!,50,0)</f>
        <v>#REF!</v>
      </c>
      <c r="G389" s="58">
        <v>12</v>
      </c>
      <c r="H389" s="58">
        <v>12</v>
      </c>
      <c r="I389" s="58">
        <v>12</v>
      </c>
      <c r="J389" s="58">
        <v>12</v>
      </c>
      <c r="K389" s="58">
        <f t="shared" si="27"/>
        <v>48</v>
      </c>
      <c r="L389" s="58" t="s">
        <v>11812</v>
      </c>
      <c r="M389" s="58" t="s">
        <v>11796</v>
      </c>
      <c r="N389" s="58">
        <v>2</v>
      </c>
      <c r="O389" s="58">
        <v>18</v>
      </c>
      <c r="P389" s="58">
        <v>17</v>
      </c>
      <c r="Q389" s="58">
        <v>17</v>
      </c>
      <c r="R389" s="58">
        <v>18</v>
      </c>
      <c r="S389" s="58">
        <f t="shared" si="28"/>
        <v>70</v>
      </c>
      <c r="T389" s="58" t="s">
        <v>11812</v>
      </c>
      <c r="U389" s="58" t="s">
        <v>11797</v>
      </c>
      <c r="V389" s="58">
        <v>2</v>
      </c>
      <c r="W389" s="58">
        <v>11</v>
      </c>
      <c r="X389" s="58">
        <v>11</v>
      </c>
      <c r="Y389" s="58">
        <v>10</v>
      </c>
      <c r="Z389" s="58">
        <v>9</v>
      </c>
      <c r="AA389" s="58">
        <f t="shared" si="29"/>
        <v>41</v>
      </c>
      <c r="AB389" s="58" t="s">
        <v>11812</v>
      </c>
      <c r="AC389" s="59"/>
      <c r="AD389" s="62">
        <f t="shared" si="26"/>
        <v>53</v>
      </c>
    </row>
    <row r="390" spans="1:30" x14ac:dyDescent="0.3">
      <c r="A390" s="54">
        <v>389</v>
      </c>
      <c r="B390" s="54" t="s">
        <v>10057</v>
      </c>
      <c r="C390" s="54" t="s">
        <v>10058</v>
      </c>
      <c r="D390" s="54" t="s">
        <v>318</v>
      </c>
      <c r="E390" s="58" t="s">
        <v>11795</v>
      </c>
      <c r="F390" s="58" t="e">
        <f>VLOOKUP(B390,#REF!,50,0)</f>
        <v>#REF!</v>
      </c>
      <c r="G390" s="58">
        <v>9</v>
      </c>
      <c r="H390" s="58">
        <v>9</v>
      </c>
      <c r="I390" s="58">
        <v>9</v>
      </c>
      <c r="J390" s="58">
        <v>9</v>
      </c>
      <c r="K390" s="58">
        <f t="shared" si="27"/>
        <v>36</v>
      </c>
      <c r="L390" s="58" t="s">
        <v>11812</v>
      </c>
      <c r="M390" s="58" t="s">
        <v>11796</v>
      </c>
      <c r="N390" s="58">
        <v>17</v>
      </c>
      <c r="O390" s="58">
        <v>12</v>
      </c>
      <c r="P390" s="58">
        <v>13</v>
      </c>
      <c r="Q390" s="58">
        <v>13</v>
      </c>
      <c r="R390" s="58">
        <v>13</v>
      </c>
      <c r="S390" s="58">
        <f t="shared" si="28"/>
        <v>51</v>
      </c>
      <c r="T390" s="58" t="s">
        <v>11812</v>
      </c>
      <c r="U390" s="58" t="s">
        <v>11797</v>
      </c>
      <c r="V390" s="58">
        <v>17</v>
      </c>
      <c r="W390" s="58">
        <v>11</v>
      </c>
      <c r="X390" s="58">
        <v>11</v>
      </c>
      <c r="Y390" s="58">
        <v>11</v>
      </c>
      <c r="Z390" s="58">
        <v>10</v>
      </c>
      <c r="AA390" s="58">
        <f t="shared" si="29"/>
        <v>43</v>
      </c>
      <c r="AB390" s="58" t="s">
        <v>11812</v>
      </c>
      <c r="AC390" s="59"/>
      <c r="AD390" s="62">
        <f t="shared" si="26"/>
        <v>43.333333333333336</v>
      </c>
    </row>
    <row r="391" spans="1:30" x14ac:dyDescent="0.3">
      <c r="A391" s="54">
        <v>390</v>
      </c>
      <c r="B391" s="54" t="s">
        <v>10086</v>
      </c>
      <c r="C391" s="54" t="s">
        <v>10087</v>
      </c>
      <c r="D391" s="54" t="s">
        <v>318</v>
      </c>
      <c r="E391" s="58" t="s">
        <v>11795</v>
      </c>
      <c r="F391" s="58" t="e">
        <f>VLOOKUP(B391,#REF!,50,0)</f>
        <v>#REF!</v>
      </c>
      <c r="G391" s="58">
        <v>12</v>
      </c>
      <c r="H391" s="58">
        <v>10</v>
      </c>
      <c r="I391" s="58">
        <v>10</v>
      </c>
      <c r="J391" s="58">
        <v>9</v>
      </c>
      <c r="K391" s="58">
        <f t="shared" si="27"/>
        <v>41</v>
      </c>
      <c r="L391" s="58" t="s">
        <v>11812</v>
      </c>
      <c r="M391" s="58" t="s">
        <v>11796</v>
      </c>
      <c r="N391" s="58">
        <v>10</v>
      </c>
      <c r="O391" s="58">
        <v>13</v>
      </c>
      <c r="P391" s="58">
        <v>13</v>
      </c>
      <c r="Q391" s="58">
        <v>13</v>
      </c>
      <c r="R391" s="58">
        <v>13</v>
      </c>
      <c r="S391" s="58">
        <f t="shared" si="28"/>
        <v>52</v>
      </c>
      <c r="T391" s="58" t="s">
        <v>11812</v>
      </c>
      <c r="U391" s="58" t="s">
        <v>11797</v>
      </c>
      <c r="V391" s="58">
        <v>10</v>
      </c>
      <c r="W391" s="58">
        <v>16</v>
      </c>
      <c r="X391" s="58">
        <v>16</v>
      </c>
      <c r="Y391" s="58">
        <v>12</v>
      </c>
      <c r="Z391" s="58">
        <v>12</v>
      </c>
      <c r="AA391" s="58">
        <f t="shared" si="29"/>
        <v>56</v>
      </c>
      <c r="AB391" s="58" t="s">
        <v>11812</v>
      </c>
      <c r="AC391" s="59"/>
      <c r="AD391" s="62">
        <f t="shared" si="26"/>
        <v>49.666666666666664</v>
      </c>
    </row>
    <row r="392" spans="1:30" x14ac:dyDescent="0.3">
      <c r="A392" s="54">
        <v>391</v>
      </c>
      <c r="B392" s="54" t="s">
        <v>10112</v>
      </c>
      <c r="C392" s="54" t="s">
        <v>10113</v>
      </c>
      <c r="D392" s="54" t="s">
        <v>318</v>
      </c>
      <c r="E392" s="58" t="s">
        <v>11795</v>
      </c>
      <c r="F392" s="58" t="e">
        <f>VLOOKUP(B392,#REF!,50,0)</f>
        <v>#REF!</v>
      </c>
      <c r="G392" s="58">
        <v>12</v>
      </c>
      <c r="H392" s="58">
        <v>10</v>
      </c>
      <c r="I392" s="58">
        <v>9</v>
      </c>
      <c r="J392" s="58">
        <v>12</v>
      </c>
      <c r="K392" s="58">
        <f t="shared" si="27"/>
        <v>43</v>
      </c>
      <c r="L392" s="58" t="s">
        <v>11812</v>
      </c>
      <c r="M392" s="58" t="s">
        <v>11796</v>
      </c>
      <c r="N392" s="58">
        <v>7</v>
      </c>
      <c r="O392" s="58">
        <v>13</v>
      </c>
      <c r="P392" s="58">
        <v>13</v>
      </c>
      <c r="Q392" s="58">
        <v>13</v>
      </c>
      <c r="R392" s="58">
        <v>13</v>
      </c>
      <c r="S392" s="58">
        <f t="shared" si="28"/>
        <v>52</v>
      </c>
      <c r="T392" s="58" t="s">
        <v>11812</v>
      </c>
      <c r="U392" s="58" t="s">
        <v>11797</v>
      </c>
      <c r="V392" s="58">
        <v>7</v>
      </c>
      <c r="W392" s="58">
        <v>11</v>
      </c>
      <c r="X392" s="58">
        <v>11</v>
      </c>
      <c r="Y392" s="58">
        <v>11</v>
      </c>
      <c r="Z392" s="58">
        <v>11</v>
      </c>
      <c r="AA392" s="58">
        <f t="shared" si="29"/>
        <v>44</v>
      </c>
      <c r="AB392" s="58" t="s">
        <v>11812</v>
      </c>
      <c r="AC392" s="59"/>
      <c r="AD392" s="62">
        <f t="shared" si="26"/>
        <v>46.333333333333336</v>
      </c>
    </row>
    <row r="393" spans="1:30" x14ac:dyDescent="0.3">
      <c r="A393" s="54">
        <v>392</v>
      </c>
      <c r="B393" s="54" t="s">
        <v>10138</v>
      </c>
      <c r="C393" s="54" t="s">
        <v>10139</v>
      </c>
      <c r="D393" s="54" t="s">
        <v>318</v>
      </c>
      <c r="E393" s="58" t="s">
        <v>11795</v>
      </c>
      <c r="F393" s="58" t="e">
        <f>VLOOKUP(B393,#REF!,50,0)</f>
        <v>#REF!</v>
      </c>
      <c r="G393" s="58">
        <v>8</v>
      </c>
      <c r="H393" s="58">
        <v>10</v>
      </c>
      <c r="I393" s="58">
        <v>12</v>
      </c>
      <c r="J393" s="58">
        <v>11</v>
      </c>
      <c r="K393" s="58">
        <f t="shared" si="27"/>
        <v>41</v>
      </c>
      <c r="L393" s="58" t="s">
        <v>11812</v>
      </c>
      <c r="M393" s="58" t="s">
        <v>11796</v>
      </c>
      <c r="N393" s="58">
        <v>15</v>
      </c>
      <c r="O393" s="58">
        <v>12</v>
      </c>
      <c r="P393" s="58">
        <v>12</v>
      </c>
      <c r="Q393" s="58">
        <v>12</v>
      </c>
      <c r="R393" s="58">
        <v>12</v>
      </c>
      <c r="S393" s="58">
        <f t="shared" si="28"/>
        <v>48</v>
      </c>
      <c r="T393" s="58" t="s">
        <v>11812</v>
      </c>
      <c r="U393" s="58" t="s">
        <v>11797</v>
      </c>
      <c r="V393" s="58">
        <v>15</v>
      </c>
      <c r="W393" s="58">
        <v>8</v>
      </c>
      <c r="X393" s="58">
        <v>9</v>
      </c>
      <c r="Y393" s="58">
        <v>9</v>
      </c>
      <c r="Z393" s="58">
        <v>10</v>
      </c>
      <c r="AA393" s="58">
        <f t="shared" si="29"/>
        <v>36</v>
      </c>
      <c r="AB393" s="58" t="s">
        <v>11812</v>
      </c>
      <c r="AC393" s="59"/>
      <c r="AD393" s="62">
        <f t="shared" si="26"/>
        <v>41.666666666666664</v>
      </c>
    </row>
    <row r="394" spans="1:30" x14ac:dyDescent="0.3">
      <c r="A394" s="54">
        <v>393</v>
      </c>
      <c r="B394" s="54" t="s">
        <v>10205</v>
      </c>
      <c r="C394" s="54" t="s">
        <v>5690</v>
      </c>
      <c r="D394" s="54" t="s">
        <v>318</v>
      </c>
      <c r="E394" s="58" t="s">
        <v>11795</v>
      </c>
      <c r="F394" s="58" t="e">
        <f>VLOOKUP(B394,#REF!,50,0)</f>
        <v>#REF!</v>
      </c>
      <c r="G394" s="58">
        <v>14</v>
      </c>
      <c r="H394" s="58">
        <v>13</v>
      </c>
      <c r="I394" s="58">
        <v>10</v>
      </c>
      <c r="J394" s="58">
        <v>12</v>
      </c>
      <c r="K394" s="58">
        <f t="shared" si="27"/>
        <v>49</v>
      </c>
      <c r="L394" s="58" t="s">
        <v>11812</v>
      </c>
      <c r="M394" s="58" t="s">
        <v>11796</v>
      </c>
      <c r="N394" s="58">
        <v>6</v>
      </c>
      <c r="O394" s="58">
        <v>13</v>
      </c>
      <c r="P394" s="58">
        <v>13</v>
      </c>
      <c r="Q394" s="58">
        <v>13</v>
      </c>
      <c r="R394" s="58">
        <v>13</v>
      </c>
      <c r="S394" s="58">
        <f t="shared" si="28"/>
        <v>52</v>
      </c>
      <c r="T394" s="58" t="s">
        <v>11812</v>
      </c>
      <c r="U394" s="58" t="s">
        <v>11797</v>
      </c>
      <c r="V394" s="58">
        <v>6</v>
      </c>
      <c r="W394" s="58">
        <v>11</v>
      </c>
      <c r="X394" s="58">
        <v>12</v>
      </c>
      <c r="Y394" s="58">
        <v>10</v>
      </c>
      <c r="Z394" s="58">
        <v>12</v>
      </c>
      <c r="AA394" s="58">
        <f t="shared" si="29"/>
        <v>45</v>
      </c>
      <c r="AB394" s="58" t="s">
        <v>11812</v>
      </c>
      <c r="AC394" s="59"/>
      <c r="AD394" s="62">
        <f t="shared" si="26"/>
        <v>48.666666666666664</v>
      </c>
    </row>
    <row r="395" spans="1:30" x14ac:dyDescent="0.3">
      <c r="A395" s="54">
        <v>394</v>
      </c>
      <c r="B395" s="55" t="s">
        <v>10254</v>
      </c>
      <c r="C395" s="55" t="s">
        <v>10255</v>
      </c>
      <c r="D395" s="55" t="s">
        <v>318</v>
      </c>
      <c r="E395" s="58" t="s">
        <v>11795</v>
      </c>
      <c r="F395" s="58">
        <v>0</v>
      </c>
      <c r="G395" s="58">
        <v>0</v>
      </c>
      <c r="H395" s="58">
        <v>0</v>
      </c>
      <c r="I395" s="58">
        <v>0</v>
      </c>
      <c r="J395" s="58">
        <v>0</v>
      </c>
      <c r="K395" s="58">
        <f t="shared" si="27"/>
        <v>0</v>
      </c>
      <c r="L395" s="58" t="s">
        <v>11732</v>
      </c>
      <c r="M395" s="58" t="s">
        <v>11796</v>
      </c>
      <c r="N395" s="58" t="s">
        <v>277</v>
      </c>
      <c r="O395" s="58">
        <v>0</v>
      </c>
      <c r="P395" s="58">
        <v>0</v>
      </c>
      <c r="Q395" s="58">
        <v>0</v>
      </c>
      <c r="R395" s="58">
        <v>0</v>
      </c>
      <c r="S395" s="58">
        <f t="shared" si="28"/>
        <v>0</v>
      </c>
      <c r="T395" s="58" t="s">
        <v>11732</v>
      </c>
      <c r="U395" s="58" t="s">
        <v>11797</v>
      </c>
      <c r="V395" s="58" t="s">
        <v>277</v>
      </c>
      <c r="W395" s="58">
        <v>0</v>
      </c>
      <c r="X395" s="58">
        <v>0</v>
      </c>
      <c r="Y395" s="58">
        <v>0</v>
      </c>
      <c r="Z395" s="58">
        <v>0</v>
      </c>
      <c r="AA395" s="58">
        <f t="shared" si="29"/>
        <v>0</v>
      </c>
      <c r="AB395" s="58" t="s">
        <v>11732</v>
      </c>
      <c r="AC395" s="59"/>
      <c r="AD395" s="62">
        <f t="shared" si="26"/>
        <v>0</v>
      </c>
    </row>
    <row r="396" spans="1:30" x14ac:dyDescent="0.3">
      <c r="A396" s="54">
        <v>395</v>
      </c>
      <c r="B396" s="54" t="s">
        <v>10288</v>
      </c>
      <c r="C396" s="54" t="s">
        <v>10289</v>
      </c>
      <c r="D396" s="54" t="s">
        <v>318</v>
      </c>
      <c r="E396" s="58" t="s">
        <v>11795</v>
      </c>
      <c r="F396" s="58" t="e">
        <f>VLOOKUP(B396,#REF!,50,0)</f>
        <v>#REF!</v>
      </c>
      <c r="G396" s="58">
        <v>16</v>
      </c>
      <c r="H396" s="58">
        <v>11</v>
      </c>
      <c r="I396" s="58">
        <v>11</v>
      </c>
      <c r="J396" s="58">
        <v>11</v>
      </c>
      <c r="K396" s="58">
        <f t="shared" si="27"/>
        <v>49</v>
      </c>
      <c r="L396" s="58" t="s">
        <v>11812</v>
      </c>
      <c r="M396" s="58" t="s">
        <v>11796</v>
      </c>
      <c r="N396" s="58">
        <v>12</v>
      </c>
      <c r="O396" s="58">
        <v>19</v>
      </c>
      <c r="P396" s="58">
        <v>18</v>
      </c>
      <c r="Q396" s="58">
        <v>18</v>
      </c>
      <c r="R396" s="58">
        <v>19</v>
      </c>
      <c r="S396" s="58">
        <f t="shared" si="28"/>
        <v>74</v>
      </c>
      <c r="T396" s="58" t="s">
        <v>11812</v>
      </c>
      <c r="U396" s="58" t="s">
        <v>11797</v>
      </c>
      <c r="V396" s="58">
        <v>12</v>
      </c>
      <c r="W396" s="58">
        <v>15</v>
      </c>
      <c r="X396" s="58">
        <v>15</v>
      </c>
      <c r="Y396" s="58">
        <v>15</v>
      </c>
      <c r="Z396" s="58">
        <v>15</v>
      </c>
      <c r="AA396" s="58">
        <f t="shared" si="29"/>
        <v>60</v>
      </c>
      <c r="AB396" s="58" t="s">
        <v>11812</v>
      </c>
      <c r="AC396" s="59"/>
      <c r="AD396" s="62">
        <f t="shared" si="26"/>
        <v>61</v>
      </c>
    </row>
    <row r="397" spans="1:30" x14ac:dyDescent="0.3">
      <c r="A397" s="54">
        <v>396</v>
      </c>
      <c r="B397" s="54" t="s">
        <v>10567</v>
      </c>
      <c r="C397" s="54" t="s">
        <v>10568</v>
      </c>
      <c r="D397" s="54" t="s">
        <v>318</v>
      </c>
      <c r="E397" s="58" t="s">
        <v>11795</v>
      </c>
      <c r="F397" s="58" t="e">
        <f>VLOOKUP(B397,#REF!,50,0)</f>
        <v>#REF!</v>
      </c>
      <c r="G397" s="58">
        <v>7</v>
      </c>
      <c r="H397" s="58">
        <v>8</v>
      </c>
      <c r="I397" s="58">
        <v>10</v>
      </c>
      <c r="J397" s="58">
        <v>9</v>
      </c>
      <c r="K397" s="58">
        <f t="shared" si="27"/>
        <v>34</v>
      </c>
      <c r="L397" s="58" t="s">
        <v>11812</v>
      </c>
      <c r="M397" s="58" t="s">
        <v>11796</v>
      </c>
      <c r="N397" s="58">
        <v>17</v>
      </c>
      <c r="O397" s="58">
        <v>12</v>
      </c>
      <c r="P397" s="58">
        <v>13</v>
      </c>
      <c r="Q397" s="58">
        <v>13</v>
      </c>
      <c r="R397" s="58">
        <v>13</v>
      </c>
      <c r="S397" s="58">
        <f t="shared" si="28"/>
        <v>51</v>
      </c>
      <c r="T397" s="58" t="s">
        <v>11812</v>
      </c>
      <c r="U397" s="58" t="s">
        <v>11797</v>
      </c>
      <c r="V397" s="58">
        <v>17</v>
      </c>
      <c r="W397" s="58">
        <v>12</v>
      </c>
      <c r="X397" s="58">
        <v>12</v>
      </c>
      <c r="Y397" s="58">
        <v>12</v>
      </c>
      <c r="Z397" s="58">
        <v>12</v>
      </c>
      <c r="AA397" s="58">
        <f t="shared" si="29"/>
        <v>48</v>
      </c>
      <c r="AB397" s="58" t="s">
        <v>11812</v>
      </c>
      <c r="AC397" s="59"/>
      <c r="AD397" s="62">
        <f t="shared" si="26"/>
        <v>44.333333333333336</v>
      </c>
    </row>
    <row r="398" spans="1:30" x14ac:dyDescent="0.3">
      <c r="A398" s="54">
        <v>397</v>
      </c>
      <c r="B398" s="54" t="s">
        <v>10670</v>
      </c>
      <c r="C398" s="54" t="s">
        <v>10671</v>
      </c>
      <c r="D398" s="54" t="s">
        <v>318</v>
      </c>
      <c r="E398" s="58" t="s">
        <v>11795</v>
      </c>
      <c r="F398" s="58" t="e">
        <f>VLOOKUP(B398,#REF!,50,0)</f>
        <v>#REF!</v>
      </c>
      <c r="G398" s="58">
        <v>11</v>
      </c>
      <c r="H398" s="58">
        <v>10</v>
      </c>
      <c r="I398" s="58">
        <v>10</v>
      </c>
      <c r="J398" s="58">
        <v>10</v>
      </c>
      <c r="K398" s="58">
        <f t="shared" si="27"/>
        <v>41</v>
      </c>
      <c r="L398" s="58" t="s">
        <v>11812</v>
      </c>
      <c r="M398" s="58" t="s">
        <v>11796</v>
      </c>
      <c r="N398" s="58">
        <v>9</v>
      </c>
      <c r="O398" s="58">
        <v>17</v>
      </c>
      <c r="P398" s="58">
        <v>16</v>
      </c>
      <c r="Q398" s="58">
        <v>17</v>
      </c>
      <c r="R398" s="58">
        <v>17</v>
      </c>
      <c r="S398" s="58">
        <f t="shared" si="28"/>
        <v>67</v>
      </c>
      <c r="T398" s="58" t="s">
        <v>11812</v>
      </c>
      <c r="U398" s="58" t="s">
        <v>11797</v>
      </c>
      <c r="V398" s="58">
        <v>9</v>
      </c>
      <c r="W398" s="58">
        <v>12</v>
      </c>
      <c r="X398" s="58">
        <v>12</v>
      </c>
      <c r="Y398" s="58">
        <v>12</v>
      </c>
      <c r="Z398" s="58">
        <v>12</v>
      </c>
      <c r="AA398" s="58">
        <f t="shared" si="29"/>
        <v>48</v>
      </c>
      <c r="AB398" s="58" t="s">
        <v>11812</v>
      </c>
      <c r="AC398" s="59"/>
      <c r="AD398" s="62">
        <f t="shared" si="26"/>
        <v>52</v>
      </c>
    </row>
    <row r="399" spans="1:30" x14ac:dyDescent="0.3">
      <c r="A399" s="54">
        <v>398</v>
      </c>
      <c r="B399" s="54" t="s">
        <v>10712</v>
      </c>
      <c r="C399" s="54" t="s">
        <v>10713</v>
      </c>
      <c r="D399" s="54" t="s">
        <v>318</v>
      </c>
      <c r="E399" s="58" t="s">
        <v>11795</v>
      </c>
      <c r="F399" s="58" t="e">
        <f>VLOOKUP(B399,#REF!,50,0)</f>
        <v>#REF!</v>
      </c>
      <c r="G399" s="58">
        <v>4</v>
      </c>
      <c r="H399" s="58">
        <v>10</v>
      </c>
      <c r="I399" s="58">
        <v>8</v>
      </c>
      <c r="J399" s="58">
        <v>8</v>
      </c>
      <c r="K399" s="58">
        <f t="shared" si="27"/>
        <v>30</v>
      </c>
      <c r="L399" s="58" t="s">
        <v>11812</v>
      </c>
      <c r="M399" s="58" t="s">
        <v>11796</v>
      </c>
      <c r="N399" s="58">
        <v>6</v>
      </c>
      <c r="O399" s="58">
        <v>13</v>
      </c>
      <c r="P399" s="58">
        <v>13</v>
      </c>
      <c r="Q399" s="58">
        <v>12</v>
      </c>
      <c r="R399" s="58">
        <v>13</v>
      </c>
      <c r="S399" s="58">
        <f t="shared" si="28"/>
        <v>51</v>
      </c>
      <c r="T399" s="58" t="s">
        <v>11812</v>
      </c>
      <c r="U399" s="58" t="s">
        <v>11797</v>
      </c>
      <c r="V399" s="58">
        <v>6</v>
      </c>
      <c r="W399" s="58">
        <v>8</v>
      </c>
      <c r="X399" s="58">
        <v>8</v>
      </c>
      <c r="Y399" s="58">
        <v>8</v>
      </c>
      <c r="Z399" s="58">
        <v>10</v>
      </c>
      <c r="AA399" s="58">
        <f t="shared" si="29"/>
        <v>34</v>
      </c>
      <c r="AB399" s="58" t="s">
        <v>11812</v>
      </c>
      <c r="AC399" s="59"/>
      <c r="AD399" s="62">
        <f t="shared" si="26"/>
        <v>38.333333333333336</v>
      </c>
    </row>
    <row r="400" spans="1:30" x14ac:dyDescent="0.3">
      <c r="A400" s="54">
        <v>399</v>
      </c>
      <c r="B400" s="54" t="s">
        <v>10719</v>
      </c>
      <c r="C400" s="54" t="s">
        <v>10720</v>
      </c>
      <c r="D400" s="54" t="s">
        <v>318</v>
      </c>
      <c r="E400" s="58" t="s">
        <v>11795</v>
      </c>
      <c r="F400" s="58" t="e">
        <f>VLOOKUP(B400,#REF!,50,0)</f>
        <v>#REF!</v>
      </c>
      <c r="G400" s="58">
        <v>4</v>
      </c>
      <c r="H400" s="58">
        <v>8</v>
      </c>
      <c r="I400" s="58">
        <v>11</v>
      </c>
      <c r="J400" s="58">
        <v>9</v>
      </c>
      <c r="K400" s="58">
        <f t="shared" si="27"/>
        <v>32</v>
      </c>
      <c r="L400" s="58" t="s">
        <v>11812</v>
      </c>
      <c r="M400" s="58" t="s">
        <v>11796</v>
      </c>
      <c r="N400" s="58">
        <v>20</v>
      </c>
      <c r="O400" s="58">
        <v>12</v>
      </c>
      <c r="P400" s="58">
        <v>13</v>
      </c>
      <c r="Q400" s="58">
        <v>13</v>
      </c>
      <c r="R400" s="58">
        <v>13</v>
      </c>
      <c r="S400" s="58">
        <f t="shared" si="28"/>
        <v>51</v>
      </c>
      <c r="T400" s="58" t="s">
        <v>11812</v>
      </c>
      <c r="U400" s="58" t="s">
        <v>11797</v>
      </c>
      <c r="V400" s="58">
        <v>20</v>
      </c>
      <c r="W400" s="58">
        <v>8</v>
      </c>
      <c r="X400" s="58">
        <v>9</v>
      </c>
      <c r="Y400" s="58">
        <v>9</v>
      </c>
      <c r="Z400" s="58">
        <v>9</v>
      </c>
      <c r="AA400" s="58">
        <f t="shared" si="29"/>
        <v>35</v>
      </c>
      <c r="AB400" s="58" t="s">
        <v>11812</v>
      </c>
      <c r="AC400" s="59"/>
      <c r="AD400" s="62">
        <f t="shared" si="26"/>
        <v>39.333333333333336</v>
      </c>
    </row>
    <row r="401" spans="1:30" x14ac:dyDescent="0.3">
      <c r="A401" s="54">
        <v>400</v>
      </c>
      <c r="B401" s="54" t="s">
        <v>10754</v>
      </c>
      <c r="C401" s="54" t="s">
        <v>10755</v>
      </c>
      <c r="D401" s="54" t="s">
        <v>318</v>
      </c>
      <c r="E401" s="58" t="s">
        <v>11795</v>
      </c>
      <c r="F401" s="58" t="e">
        <f>VLOOKUP(B401,#REF!,50,0)</f>
        <v>#REF!</v>
      </c>
      <c r="G401" s="58">
        <v>16</v>
      </c>
      <c r="H401" s="58">
        <v>13</v>
      </c>
      <c r="I401" s="58">
        <v>13</v>
      </c>
      <c r="J401" s="58">
        <v>15</v>
      </c>
      <c r="K401" s="58">
        <f t="shared" si="27"/>
        <v>57</v>
      </c>
      <c r="L401" s="58" t="s">
        <v>11812</v>
      </c>
      <c r="M401" s="58" t="s">
        <v>11796</v>
      </c>
      <c r="N401" s="58">
        <v>16</v>
      </c>
      <c r="O401" s="58">
        <v>17</v>
      </c>
      <c r="P401" s="58">
        <v>17</v>
      </c>
      <c r="Q401" s="58">
        <v>17</v>
      </c>
      <c r="R401" s="58">
        <v>17</v>
      </c>
      <c r="S401" s="58">
        <f t="shared" si="28"/>
        <v>68</v>
      </c>
      <c r="T401" s="58" t="s">
        <v>11812</v>
      </c>
      <c r="U401" s="58" t="s">
        <v>11797</v>
      </c>
      <c r="V401" s="58">
        <v>16</v>
      </c>
      <c r="W401" s="58">
        <v>18</v>
      </c>
      <c r="X401" s="58">
        <v>17</v>
      </c>
      <c r="Y401" s="58">
        <v>18</v>
      </c>
      <c r="Z401" s="58">
        <v>18</v>
      </c>
      <c r="AA401" s="58">
        <f t="shared" si="29"/>
        <v>71</v>
      </c>
      <c r="AB401" s="58" t="s">
        <v>11812</v>
      </c>
      <c r="AC401" s="59"/>
      <c r="AD401" s="62">
        <f t="shared" si="26"/>
        <v>65.333333333333329</v>
      </c>
    </row>
    <row r="402" spans="1:30" x14ac:dyDescent="0.3">
      <c r="A402" s="54">
        <v>401</v>
      </c>
      <c r="B402" s="54" t="s">
        <v>10921</v>
      </c>
      <c r="C402" s="54" t="s">
        <v>10922</v>
      </c>
      <c r="D402" s="54" t="s">
        <v>318</v>
      </c>
      <c r="E402" s="58" t="s">
        <v>11795</v>
      </c>
      <c r="F402" s="58" t="e">
        <f>VLOOKUP(B402,#REF!,50,0)</f>
        <v>#REF!</v>
      </c>
      <c r="G402" s="58">
        <v>13</v>
      </c>
      <c r="H402" s="58">
        <v>12</v>
      </c>
      <c r="I402" s="58">
        <v>11</v>
      </c>
      <c r="J402" s="58">
        <v>13</v>
      </c>
      <c r="K402" s="58">
        <f t="shared" si="27"/>
        <v>49</v>
      </c>
      <c r="L402" s="58" t="s">
        <v>11812</v>
      </c>
      <c r="M402" s="58" t="s">
        <v>11796</v>
      </c>
      <c r="N402" s="58">
        <v>8</v>
      </c>
      <c r="O402" s="58">
        <v>13</v>
      </c>
      <c r="P402" s="58">
        <v>13</v>
      </c>
      <c r="Q402" s="58">
        <v>13</v>
      </c>
      <c r="R402" s="58">
        <v>13</v>
      </c>
      <c r="S402" s="58">
        <f t="shared" si="28"/>
        <v>52</v>
      </c>
      <c r="T402" s="58" t="s">
        <v>11812</v>
      </c>
      <c r="U402" s="58" t="s">
        <v>11797</v>
      </c>
      <c r="V402" s="58">
        <v>8</v>
      </c>
      <c r="W402" s="58">
        <v>11</v>
      </c>
      <c r="X402" s="58">
        <v>11</v>
      </c>
      <c r="Y402" s="58">
        <v>10</v>
      </c>
      <c r="Z402" s="58">
        <v>10</v>
      </c>
      <c r="AA402" s="58">
        <f t="shared" si="29"/>
        <v>42</v>
      </c>
      <c r="AB402" s="58" t="s">
        <v>11812</v>
      </c>
      <c r="AC402" s="59"/>
      <c r="AD402" s="62">
        <f t="shared" si="26"/>
        <v>47.666666666666664</v>
      </c>
    </row>
    <row r="403" spans="1:30" x14ac:dyDescent="0.3">
      <c r="A403" s="54">
        <v>402</v>
      </c>
      <c r="B403" s="54" t="s">
        <v>11061</v>
      </c>
      <c r="C403" s="54" t="s">
        <v>11062</v>
      </c>
      <c r="D403" s="54" t="s">
        <v>318</v>
      </c>
      <c r="E403" s="58" t="s">
        <v>11795</v>
      </c>
      <c r="F403" s="58" t="e">
        <f>VLOOKUP(B403,#REF!,50,0)</f>
        <v>#REF!</v>
      </c>
      <c r="G403" s="58">
        <v>16</v>
      </c>
      <c r="H403" s="58">
        <v>12</v>
      </c>
      <c r="I403" s="58">
        <v>13</v>
      </c>
      <c r="J403" s="58">
        <v>12</v>
      </c>
      <c r="K403" s="58">
        <f t="shared" si="27"/>
        <v>53</v>
      </c>
      <c r="L403" s="58" t="s">
        <v>11812</v>
      </c>
      <c r="M403" s="58" t="s">
        <v>11796</v>
      </c>
      <c r="N403" s="58">
        <v>10</v>
      </c>
      <c r="O403" s="58">
        <v>17</v>
      </c>
      <c r="P403" s="58">
        <v>16</v>
      </c>
      <c r="Q403" s="58">
        <v>16</v>
      </c>
      <c r="R403" s="58">
        <v>16</v>
      </c>
      <c r="S403" s="58">
        <f t="shared" si="28"/>
        <v>65</v>
      </c>
      <c r="T403" s="58" t="s">
        <v>11812</v>
      </c>
      <c r="U403" s="58" t="s">
        <v>11797</v>
      </c>
      <c r="V403" s="58">
        <v>10</v>
      </c>
      <c r="W403" s="58">
        <v>11</v>
      </c>
      <c r="X403" s="58">
        <v>12</v>
      </c>
      <c r="Y403" s="58">
        <v>12</v>
      </c>
      <c r="Z403" s="58">
        <v>13</v>
      </c>
      <c r="AA403" s="58">
        <f t="shared" si="29"/>
        <v>48</v>
      </c>
      <c r="AB403" s="58" t="s">
        <v>11812</v>
      </c>
      <c r="AC403" s="59"/>
      <c r="AD403" s="62">
        <f t="shared" si="26"/>
        <v>55.333333333333336</v>
      </c>
    </row>
    <row r="404" spans="1:30" x14ac:dyDescent="0.3">
      <c r="A404" s="54">
        <v>403</v>
      </c>
      <c r="B404" s="54" t="s">
        <v>11078</v>
      </c>
      <c r="C404" s="54" t="s">
        <v>11079</v>
      </c>
      <c r="D404" s="54" t="s">
        <v>318</v>
      </c>
      <c r="E404" s="58" t="s">
        <v>11795</v>
      </c>
      <c r="F404" s="58" t="e">
        <f>VLOOKUP(B404,#REF!,50,0)</f>
        <v>#REF!</v>
      </c>
      <c r="G404" s="58">
        <v>10</v>
      </c>
      <c r="H404" s="58">
        <v>11</v>
      </c>
      <c r="I404" s="58">
        <v>9</v>
      </c>
      <c r="J404" s="58">
        <v>12</v>
      </c>
      <c r="K404" s="58">
        <f t="shared" si="27"/>
        <v>42</v>
      </c>
      <c r="L404" s="58" t="s">
        <v>11812</v>
      </c>
      <c r="M404" s="58" t="s">
        <v>11796</v>
      </c>
      <c r="N404" s="58">
        <v>6</v>
      </c>
      <c r="O404" s="58">
        <v>13</v>
      </c>
      <c r="P404" s="58">
        <v>13</v>
      </c>
      <c r="Q404" s="58">
        <v>13</v>
      </c>
      <c r="R404" s="58">
        <v>13</v>
      </c>
      <c r="S404" s="58">
        <f t="shared" si="28"/>
        <v>52</v>
      </c>
      <c r="T404" s="58" t="s">
        <v>11812</v>
      </c>
      <c r="U404" s="58" t="s">
        <v>11797</v>
      </c>
      <c r="V404" s="58">
        <v>6</v>
      </c>
      <c r="W404" s="58">
        <v>12</v>
      </c>
      <c r="X404" s="58">
        <v>12</v>
      </c>
      <c r="Y404" s="58">
        <v>11</v>
      </c>
      <c r="Z404" s="58">
        <v>12</v>
      </c>
      <c r="AA404" s="58">
        <f t="shared" si="29"/>
        <v>47</v>
      </c>
      <c r="AB404" s="58" t="s">
        <v>11812</v>
      </c>
      <c r="AC404" s="59"/>
      <c r="AD404" s="62">
        <f t="shared" si="26"/>
        <v>47</v>
      </c>
    </row>
    <row r="405" spans="1:30" x14ac:dyDescent="0.3">
      <c r="A405" s="54">
        <v>404</v>
      </c>
      <c r="B405" s="54" t="s">
        <v>11093</v>
      </c>
      <c r="C405" s="54" t="s">
        <v>11094</v>
      </c>
      <c r="D405" s="54" t="s">
        <v>318</v>
      </c>
      <c r="E405" s="58" t="s">
        <v>11795</v>
      </c>
      <c r="F405" s="58" t="e">
        <f>VLOOKUP(B405,#REF!,50,0)</f>
        <v>#REF!</v>
      </c>
      <c r="G405" s="58">
        <v>11</v>
      </c>
      <c r="H405" s="58">
        <v>11</v>
      </c>
      <c r="I405" s="58">
        <v>8</v>
      </c>
      <c r="J405" s="58">
        <v>9</v>
      </c>
      <c r="K405" s="58">
        <f t="shared" si="27"/>
        <v>39</v>
      </c>
      <c r="L405" s="58" t="s">
        <v>11812</v>
      </c>
      <c r="M405" s="58" t="s">
        <v>11796</v>
      </c>
      <c r="N405" s="58">
        <v>14</v>
      </c>
      <c r="O405" s="58">
        <v>12</v>
      </c>
      <c r="P405" s="58">
        <v>13</v>
      </c>
      <c r="Q405" s="58">
        <v>13</v>
      </c>
      <c r="R405" s="58">
        <v>13</v>
      </c>
      <c r="S405" s="58">
        <f t="shared" si="28"/>
        <v>51</v>
      </c>
      <c r="T405" s="58" t="s">
        <v>11812</v>
      </c>
      <c r="U405" s="58" t="s">
        <v>11797</v>
      </c>
      <c r="V405" s="58">
        <v>14</v>
      </c>
      <c r="W405" s="58">
        <v>15</v>
      </c>
      <c r="X405" s="58">
        <v>13</v>
      </c>
      <c r="Y405" s="58">
        <v>15</v>
      </c>
      <c r="Z405" s="58">
        <v>15</v>
      </c>
      <c r="AA405" s="58">
        <f t="shared" si="29"/>
        <v>58</v>
      </c>
      <c r="AB405" s="58" t="s">
        <v>11812</v>
      </c>
      <c r="AC405" s="59"/>
      <c r="AD405" s="62">
        <f t="shared" si="26"/>
        <v>49.333333333333336</v>
      </c>
    </row>
    <row r="406" spans="1:30" x14ac:dyDescent="0.3">
      <c r="A406" s="54">
        <v>405</v>
      </c>
      <c r="B406" s="54" t="s">
        <v>11111</v>
      </c>
      <c r="C406" s="54" t="s">
        <v>11112</v>
      </c>
      <c r="D406" s="54" t="s">
        <v>318</v>
      </c>
      <c r="E406" s="58" t="s">
        <v>11795</v>
      </c>
      <c r="F406" s="58" t="e">
        <f>VLOOKUP(B406,#REF!,50,0)</f>
        <v>#REF!</v>
      </c>
      <c r="G406" s="58">
        <v>5</v>
      </c>
      <c r="H406" s="58">
        <v>12</v>
      </c>
      <c r="I406" s="58">
        <v>12</v>
      </c>
      <c r="J406" s="58">
        <v>11</v>
      </c>
      <c r="K406" s="58">
        <f t="shared" si="27"/>
        <v>40</v>
      </c>
      <c r="L406" s="58" t="s">
        <v>11812</v>
      </c>
      <c r="M406" s="58" t="s">
        <v>11796</v>
      </c>
      <c r="N406" s="58">
        <v>15</v>
      </c>
      <c r="O406" s="58">
        <v>12</v>
      </c>
      <c r="P406" s="58">
        <v>13</v>
      </c>
      <c r="Q406" s="58">
        <v>13</v>
      </c>
      <c r="R406" s="58">
        <v>13</v>
      </c>
      <c r="S406" s="58">
        <f t="shared" si="28"/>
        <v>51</v>
      </c>
      <c r="T406" s="58" t="s">
        <v>11812</v>
      </c>
      <c r="U406" s="58" t="s">
        <v>11797</v>
      </c>
      <c r="V406" s="58">
        <v>15</v>
      </c>
      <c r="W406" s="58">
        <v>12</v>
      </c>
      <c r="X406" s="58">
        <v>11</v>
      </c>
      <c r="Y406" s="58">
        <v>12</v>
      </c>
      <c r="Z406" s="58">
        <v>13</v>
      </c>
      <c r="AA406" s="58">
        <f t="shared" si="29"/>
        <v>48</v>
      </c>
      <c r="AB406" s="58" t="s">
        <v>11812</v>
      </c>
      <c r="AC406" s="59"/>
      <c r="AD406" s="62">
        <f t="shared" si="26"/>
        <v>46.333333333333336</v>
      </c>
    </row>
    <row r="407" spans="1:30" x14ac:dyDescent="0.3">
      <c r="A407" s="54">
        <v>406</v>
      </c>
      <c r="B407" s="54" t="s">
        <v>11136</v>
      </c>
      <c r="C407" s="54" t="s">
        <v>7868</v>
      </c>
      <c r="D407" s="54" t="s">
        <v>318</v>
      </c>
      <c r="E407" s="58" t="s">
        <v>11795</v>
      </c>
      <c r="F407" s="58" t="e">
        <f>VLOOKUP(B407,#REF!,50,0)</f>
        <v>#REF!</v>
      </c>
      <c r="G407" s="58">
        <v>10</v>
      </c>
      <c r="H407" s="58">
        <v>10</v>
      </c>
      <c r="I407" s="58">
        <v>13</v>
      </c>
      <c r="J407" s="58">
        <v>9</v>
      </c>
      <c r="K407" s="58">
        <f t="shared" si="27"/>
        <v>42</v>
      </c>
      <c r="L407" s="58" t="s">
        <v>11812</v>
      </c>
      <c r="M407" s="58" t="s">
        <v>11796</v>
      </c>
      <c r="N407" s="58">
        <v>14</v>
      </c>
      <c r="O407" s="58">
        <v>14</v>
      </c>
      <c r="P407" s="58">
        <v>14</v>
      </c>
      <c r="Q407" s="58">
        <v>14</v>
      </c>
      <c r="R407" s="58">
        <v>14</v>
      </c>
      <c r="S407" s="58">
        <f t="shared" si="28"/>
        <v>56</v>
      </c>
      <c r="T407" s="58" t="s">
        <v>11812</v>
      </c>
      <c r="U407" s="58" t="s">
        <v>11797</v>
      </c>
      <c r="V407" s="58">
        <v>14</v>
      </c>
      <c r="W407" s="58">
        <v>12</v>
      </c>
      <c r="X407" s="58">
        <v>12</v>
      </c>
      <c r="Y407" s="58">
        <v>12</v>
      </c>
      <c r="Z407" s="58">
        <v>12</v>
      </c>
      <c r="AA407" s="58">
        <f t="shared" si="29"/>
        <v>48</v>
      </c>
      <c r="AB407" s="58" t="s">
        <v>11812</v>
      </c>
      <c r="AC407" s="59"/>
      <c r="AD407" s="62">
        <f t="shared" si="26"/>
        <v>48.666666666666664</v>
      </c>
    </row>
    <row r="408" spans="1:30" x14ac:dyDescent="0.3">
      <c r="A408" s="54">
        <v>407</v>
      </c>
      <c r="B408" s="54" t="s">
        <v>11213</v>
      </c>
      <c r="C408" s="54" t="s">
        <v>7715</v>
      </c>
      <c r="D408" s="54" t="s">
        <v>318</v>
      </c>
      <c r="E408" s="58" t="s">
        <v>11795</v>
      </c>
      <c r="F408" s="58" t="e">
        <f>VLOOKUP(B408,#REF!,50,0)</f>
        <v>#REF!</v>
      </c>
      <c r="G408" s="58">
        <v>12</v>
      </c>
      <c r="H408" s="58">
        <v>11</v>
      </c>
      <c r="I408" s="58">
        <v>10</v>
      </c>
      <c r="J408" s="58">
        <v>9</v>
      </c>
      <c r="K408" s="58">
        <f t="shared" si="27"/>
        <v>42</v>
      </c>
      <c r="L408" s="58" t="s">
        <v>11812</v>
      </c>
      <c r="M408" s="58" t="s">
        <v>11796</v>
      </c>
      <c r="N408" s="58">
        <v>14</v>
      </c>
      <c r="O408" s="58">
        <v>14</v>
      </c>
      <c r="P408" s="58">
        <v>14</v>
      </c>
      <c r="Q408" s="58">
        <v>15</v>
      </c>
      <c r="R408" s="58">
        <v>14</v>
      </c>
      <c r="S408" s="58">
        <f t="shared" si="28"/>
        <v>57</v>
      </c>
      <c r="T408" s="58" t="s">
        <v>11812</v>
      </c>
      <c r="U408" s="58" t="s">
        <v>11797</v>
      </c>
      <c r="V408" s="58">
        <v>14</v>
      </c>
      <c r="W408" s="58">
        <v>11</v>
      </c>
      <c r="X408" s="58">
        <v>11</v>
      </c>
      <c r="Y408" s="58">
        <v>12</v>
      </c>
      <c r="Z408" s="58">
        <v>11</v>
      </c>
      <c r="AA408" s="58">
        <f t="shared" si="29"/>
        <v>45</v>
      </c>
      <c r="AB408" s="58" t="s">
        <v>11812</v>
      </c>
      <c r="AC408" s="59"/>
      <c r="AD408" s="62">
        <f t="shared" si="26"/>
        <v>48</v>
      </c>
    </row>
    <row r="409" spans="1:30" x14ac:dyDescent="0.3">
      <c r="A409" s="54">
        <v>408</v>
      </c>
      <c r="B409" s="54" t="s">
        <v>11275</v>
      </c>
      <c r="C409" s="54" t="s">
        <v>11276</v>
      </c>
      <c r="D409" s="54" t="s">
        <v>318</v>
      </c>
      <c r="E409" s="58" t="s">
        <v>11795</v>
      </c>
      <c r="F409" s="58" t="e">
        <f>VLOOKUP(B409,#REF!,50,0)</f>
        <v>#REF!</v>
      </c>
      <c r="G409" s="58">
        <v>6</v>
      </c>
      <c r="H409" s="58">
        <v>5</v>
      </c>
      <c r="I409" s="58">
        <v>9</v>
      </c>
      <c r="J409" s="58">
        <v>9</v>
      </c>
      <c r="K409" s="58">
        <f t="shared" si="27"/>
        <v>29</v>
      </c>
      <c r="L409" s="58" t="s">
        <v>11812</v>
      </c>
      <c r="M409" s="58" t="s">
        <v>11796</v>
      </c>
      <c r="N409" s="58">
        <v>8</v>
      </c>
      <c r="O409" s="58">
        <v>12</v>
      </c>
      <c r="P409" s="58">
        <v>13</v>
      </c>
      <c r="Q409" s="58">
        <v>13</v>
      </c>
      <c r="R409" s="58">
        <v>13</v>
      </c>
      <c r="S409" s="58">
        <f t="shared" si="28"/>
        <v>51</v>
      </c>
      <c r="T409" s="58" t="s">
        <v>11812</v>
      </c>
      <c r="U409" s="58" t="s">
        <v>11797</v>
      </c>
      <c r="V409" s="58">
        <v>8</v>
      </c>
      <c r="W409" s="58">
        <v>7</v>
      </c>
      <c r="X409" s="58">
        <v>8</v>
      </c>
      <c r="Y409" s="58">
        <v>9</v>
      </c>
      <c r="Z409" s="58">
        <v>10</v>
      </c>
      <c r="AA409" s="58">
        <f t="shared" si="29"/>
        <v>34</v>
      </c>
      <c r="AB409" s="58" t="s">
        <v>11812</v>
      </c>
      <c r="AC409" s="59"/>
      <c r="AD409" s="62">
        <f t="shared" ref="AD409:AD416" si="30">AVERAGE(K409,S409,AA409)</f>
        <v>38</v>
      </c>
    </row>
    <row r="410" spans="1:30" x14ac:dyDescent="0.3">
      <c r="A410" s="54">
        <v>409</v>
      </c>
      <c r="B410" s="54" t="s">
        <v>11284</v>
      </c>
      <c r="C410" s="54" t="s">
        <v>10229</v>
      </c>
      <c r="D410" s="54" t="s">
        <v>318</v>
      </c>
      <c r="E410" s="58" t="s">
        <v>11795</v>
      </c>
      <c r="F410" s="58" t="e">
        <f>VLOOKUP(B410,#REF!,50,0)</f>
        <v>#REF!</v>
      </c>
      <c r="G410" s="58">
        <v>15</v>
      </c>
      <c r="H410" s="58">
        <v>14</v>
      </c>
      <c r="I410" s="58">
        <v>14</v>
      </c>
      <c r="J410" s="58">
        <v>17</v>
      </c>
      <c r="K410" s="58">
        <f t="shared" si="27"/>
        <v>60</v>
      </c>
      <c r="L410" s="58" t="s">
        <v>11812</v>
      </c>
      <c r="M410" s="58" t="s">
        <v>11796</v>
      </c>
      <c r="N410" s="58">
        <v>16</v>
      </c>
      <c r="O410" s="58">
        <v>16</v>
      </c>
      <c r="P410" s="58">
        <v>16</v>
      </c>
      <c r="Q410" s="58">
        <v>16</v>
      </c>
      <c r="R410" s="58">
        <v>16</v>
      </c>
      <c r="S410" s="58">
        <f t="shared" si="28"/>
        <v>64</v>
      </c>
      <c r="T410" s="58" t="s">
        <v>11812</v>
      </c>
      <c r="U410" s="58" t="s">
        <v>11797</v>
      </c>
      <c r="V410" s="58">
        <v>16</v>
      </c>
      <c r="W410" s="58">
        <v>13</v>
      </c>
      <c r="X410" s="58">
        <v>13</v>
      </c>
      <c r="Y410" s="58">
        <v>13</v>
      </c>
      <c r="Z410" s="58">
        <v>13</v>
      </c>
      <c r="AA410" s="58">
        <f t="shared" si="29"/>
        <v>52</v>
      </c>
      <c r="AB410" s="58" t="s">
        <v>11812</v>
      </c>
      <c r="AC410" s="59"/>
      <c r="AD410" s="62">
        <f t="shared" si="30"/>
        <v>58.666666666666664</v>
      </c>
    </row>
    <row r="411" spans="1:30" x14ac:dyDescent="0.3">
      <c r="A411" s="54">
        <v>410</v>
      </c>
      <c r="B411" s="54" t="s">
        <v>11327</v>
      </c>
      <c r="C411" s="54" t="s">
        <v>11328</v>
      </c>
      <c r="D411" s="54" t="s">
        <v>318</v>
      </c>
      <c r="E411" s="58" t="s">
        <v>11795</v>
      </c>
      <c r="F411" s="58" t="e">
        <f>VLOOKUP(B411,#REF!,50,0)</f>
        <v>#REF!</v>
      </c>
      <c r="G411" s="58">
        <v>9</v>
      </c>
      <c r="H411" s="58">
        <v>12</v>
      </c>
      <c r="I411" s="58">
        <v>12</v>
      </c>
      <c r="J411" s="58">
        <v>12</v>
      </c>
      <c r="K411" s="58">
        <f t="shared" si="27"/>
        <v>45</v>
      </c>
      <c r="L411" s="58" t="s">
        <v>11812</v>
      </c>
      <c r="M411" s="58" t="s">
        <v>11796</v>
      </c>
      <c r="N411" s="58">
        <v>5</v>
      </c>
      <c r="O411" s="58">
        <v>14</v>
      </c>
      <c r="P411" s="58">
        <v>13</v>
      </c>
      <c r="Q411" s="58">
        <v>13</v>
      </c>
      <c r="R411" s="58">
        <v>13</v>
      </c>
      <c r="S411" s="58">
        <f t="shared" si="28"/>
        <v>53</v>
      </c>
      <c r="T411" s="58" t="s">
        <v>11812</v>
      </c>
      <c r="U411" s="58" t="s">
        <v>11797</v>
      </c>
      <c r="V411" s="58">
        <v>5</v>
      </c>
      <c r="W411" s="58">
        <v>12</v>
      </c>
      <c r="X411" s="58">
        <v>12</v>
      </c>
      <c r="Y411" s="58">
        <v>12</v>
      </c>
      <c r="Z411" s="58">
        <v>12</v>
      </c>
      <c r="AA411" s="58">
        <f t="shared" si="29"/>
        <v>48</v>
      </c>
      <c r="AB411" s="58" t="s">
        <v>11812</v>
      </c>
      <c r="AC411" s="59"/>
      <c r="AD411" s="62">
        <f t="shared" si="30"/>
        <v>48.666666666666664</v>
      </c>
    </row>
    <row r="412" spans="1:30" x14ac:dyDescent="0.3">
      <c r="A412" s="54">
        <v>411</v>
      </c>
      <c r="B412" s="54" t="s">
        <v>11391</v>
      </c>
      <c r="C412" s="54" t="s">
        <v>11392</v>
      </c>
      <c r="D412" s="54" t="s">
        <v>318</v>
      </c>
      <c r="E412" s="58" t="s">
        <v>11795</v>
      </c>
      <c r="F412" s="58" t="e">
        <f>VLOOKUP(B412,#REF!,50,0)</f>
        <v>#REF!</v>
      </c>
      <c r="G412" s="58">
        <v>9</v>
      </c>
      <c r="H412" s="58">
        <v>8</v>
      </c>
      <c r="I412" s="58">
        <v>9</v>
      </c>
      <c r="J412" s="58">
        <v>8</v>
      </c>
      <c r="K412" s="58">
        <f t="shared" si="27"/>
        <v>34</v>
      </c>
      <c r="L412" s="58" t="s">
        <v>11812</v>
      </c>
      <c r="M412" s="58" t="s">
        <v>11796</v>
      </c>
      <c r="N412" s="58">
        <v>18</v>
      </c>
      <c r="O412" s="58">
        <v>14</v>
      </c>
      <c r="P412" s="58">
        <v>13</v>
      </c>
      <c r="Q412" s="58">
        <v>13</v>
      </c>
      <c r="R412" s="58">
        <v>13</v>
      </c>
      <c r="S412" s="58">
        <f t="shared" si="28"/>
        <v>53</v>
      </c>
      <c r="T412" s="58" t="s">
        <v>11812</v>
      </c>
      <c r="U412" s="58" t="s">
        <v>11797</v>
      </c>
      <c r="V412" s="58">
        <v>18</v>
      </c>
      <c r="W412" s="58">
        <v>11</v>
      </c>
      <c r="X412" s="58">
        <v>11</v>
      </c>
      <c r="Y412" s="58">
        <v>13</v>
      </c>
      <c r="Z412" s="58">
        <v>15</v>
      </c>
      <c r="AA412" s="58">
        <f t="shared" si="29"/>
        <v>50</v>
      </c>
      <c r="AB412" s="58" t="s">
        <v>11812</v>
      </c>
      <c r="AC412" s="59"/>
      <c r="AD412" s="62">
        <f t="shared" si="30"/>
        <v>45.666666666666664</v>
      </c>
    </row>
    <row r="413" spans="1:30" x14ac:dyDescent="0.3">
      <c r="A413" s="54">
        <v>412</v>
      </c>
      <c r="B413" s="54" t="s">
        <v>11462</v>
      </c>
      <c r="C413" s="54" t="s">
        <v>11463</v>
      </c>
      <c r="D413" s="54" t="s">
        <v>318</v>
      </c>
      <c r="E413" s="58" t="s">
        <v>11795</v>
      </c>
      <c r="F413" s="58" t="e">
        <f>VLOOKUP(B413,#REF!,50,0)</f>
        <v>#REF!</v>
      </c>
      <c r="G413" s="58">
        <v>9</v>
      </c>
      <c r="H413" s="58">
        <v>11</v>
      </c>
      <c r="I413" s="58">
        <v>11</v>
      </c>
      <c r="J413" s="58">
        <v>12</v>
      </c>
      <c r="K413" s="58">
        <f t="shared" si="27"/>
        <v>43</v>
      </c>
      <c r="L413" s="58" t="s">
        <v>11812</v>
      </c>
      <c r="M413" s="58" t="s">
        <v>11796</v>
      </c>
      <c r="N413" s="58">
        <v>13</v>
      </c>
      <c r="O413" s="58">
        <v>14</v>
      </c>
      <c r="P413" s="58">
        <v>15</v>
      </c>
      <c r="Q413" s="58">
        <v>16</v>
      </c>
      <c r="R413" s="58">
        <v>16</v>
      </c>
      <c r="S413" s="58">
        <f t="shared" si="28"/>
        <v>61</v>
      </c>
      <c r="T413" s="58" t="s">
        <v>11812</v>
      </c>
      <c r="U413" s="58" t="s">
        <v>11797</v>
      </c>
      <c r="V413" s="58">
        <v>13</v>
      </c>
      <c r="W413" s="58">
        <v>12</v>
      </c>
      <c r="X413" s="58">
        <v>12</v>
      </c>
      <c r="Y413" s="58">
        <v>13</v>
      </c>
      <c r="Z413" s="58">
        <v>15</v>
      </c>
      <c r="AA413" s="58">
        <f t="shared" si="29"/>
        <v>52</v>
      </c>
      <c r="AB413" s="58" t="s">
        <v>11812</v>
      </c>
      <c r="AC413" s="59"/>
      <c r="AD413" s="62">
        <f t="shared" si="30"/>
        <v>52</v>
      </c>
    </row>
    <row r="414" spans="1:30" x14ac:dyDescent="0.3">
      <c r="A414" s="54">
        <v>413</v>
      </c>
      <c r="B414" s="54" t="s">
        <v>11540</v>
      </c>
      <c r="C414" s="54" t="s">
        <v>11541</v>
      </c>
      <c r="D414" s="54" t="s">
        <v>318</v>
      </c>
      <c r="E414" s="58" t="s">
        <v>11795</v>
      </c>
      <c r="F414" s="58" t="e">
        <f>VLOOKUP(B414,#REF!,50,0)</f>
        <v>#REF!</v>
      </c>
      <c r="G414" s="58">
        <v>12</v>
      </c>
      <c r="H414" s="58">
        <v>11</v>
      </c>
      <c r="I414" s="58">
        <v>10</v>
      </c>
      <c r="J414" s="58">
        <v>9</v>
      </c>
      <c r="K414" s="58">
        <f t="shared" si="27"/>
        <v>42</v>
      </c>
      <c r="L414" s="58" t="s">
        <v>11812</v>
      </c>
      <c r="M414" s="58" t="s">
        <v>11796</v>
      </c>
      <c r="N414" s="58">
        <v>6</v>
      </c>
      <c r="O414" s="58">
        <v>12</v>
      </c>
      <c r="P414" s="58">
        <v>13</v>
      </c>
      <c r="Q414" s="58">
        <v>13</v>
      </c>
      <c r="R414" s="58">
        <v>13</v>
      </c>
      <c r="S414" s="58">
        <f t="shared" si="28"/>
        <v>51</v>
      </c>
      <c r="T414" s="58" t="s">
        <v>11812</v>
      </c>
      <c r="U414" s="58" t="s">
        <v>11797</v>
      </c>
      <c r="V414" s="58">
        <v>6</v>
      </c>
      <c r="W414" s="58">
        <v>12</v>
      </c>
      <c r="X414" s="58">
        <v>11</v>
      </c>
      <c r="Y414" s="58">
        <v>12</v>
      </c>
      <c r="Z414" s="58">
        <v>11</v>
      </c>
      <c r="AA414" s="58">
        <f t="shared" si="29"/>
        <v>46</v>
      </c>
      <c r="AB414" s="58" t="s">
        <v>11812</v>
      </c>
      <c r="AC414" s="59"/>
      <c r="AD414" s="62">
        <f t="shared" si="30"/>
        <v>46.333333333333336</v>
      </c>
    </row>
    <row r="415" spans="1:30" x14ac:dyDescent="0.3">
      <c r="A415" s="54">
        <v>414</v>
      </c>
      <c r="B415" s="54" t="s">
        <v>11551</v>
      </c>
      <c r="C415" s="54" t="s">
        <v>11552</v>
      </c>
      <c r="D415" s="54" t="s">
        <v>318</v>
      </c>
      <c r="E415" s="58" t="s">
        <v>11795</v>
      </c>
      <c r="F415" s="58" t="e">
        <f>VLOOKUP(B415,#REF!,50,0)</f>
        <v>#REF!</v>
      </c>
      <c r="G415" s="58">
        <v>17</v>
      </c>
      <c r="H415" s="58">
        <v>16</v>
      </c>
      <c r="I415" s="58">
        <v>15</v>
      </c>
      <c r="J415" s="58">
        <v>16</v>
      </c>
      <c r="K415" s="58">
        <f t="shared" si="27"/>
        <v>64</v>
      </c>
      <c r="L415" s="58" t="s">
        <v>11812</v>
      </c>
      <c r="M415" s="58" t="s">
        <v>11796</v>
      </c>
      <c r="N415" s="58">
        <v>13</v>
      </c>
      <c r="O415" s="58">
        <v>17</v>
      </c>
      <c r="P415" s="58">
        <v>17</v>
      </c>
      <c r="Q415" s="58">
        <v>17</v>
      </c>
      <c r="R415" s="58">
        <v>18</v>
      </c>
      <c r="S415" s="58">
        <f t="shared" si="28"/>
        <v>69</v>
      </c>
      <c r="T415" s="58" t="s">
        <v>11812</v>
      </c>
      <c r="U415" s="58" t="s">
        <v>11797</v>
      </c>
      <c r="V415" s="58">
        <v>13</v>
      </c>
      <c r="W415" s="58">
        <v>11</v>
      </c>
      <c r="X415" s="58">
        <v>12</v>
      </c>
      <c r="Y415" s="58">
        <v>12</v>
      </c>
      <c r="Z415" s="58">
        <v>12</v>
      </c>
      <c r="AA415" s="58">
        <f t="shared" si="29"/>
        <v>47</v>
      </c>
      <c r="AB415" s="58" t="s">
        <v>11812</v>
      </c>
      <c r="AC415" s="59"/>
      <c r="AD415" s="62">
        <f t="shared" si="30"/>
        <v>60</v>
      </c>
    </row>
    <row r="416" spans="1:30" x14ac:dyDescent="0.3">
      <c r="A416" s="54">
        <v>415</v>
      </c>
      <c r="B416" s="54" t="s">
        <v>11597</v>
      </c>
      <c r="C416" s="54" t="s">
        <v>11598</v>
      </c>
      <c r="D416" s="54" t="s">
        <v>318</v>
      </c>
      <c r="E416" s="58" t="s">
        <v>11795</v>
      </c>
      <c r="F416" s="58" t="e">
        <f>VLOOKUP(B416,#REF!,50,0)</f>
        <v>#REF!</v>
      </c>
      <c r="G416" s="58">
        <v>6</v>
      </c>
      <c r="H416" s="58">
        <v>8</v>
      </c>
      <c r="I416" s="58">
        <v>7</v>
      </c>
      <c r="J416" s="58">
        <v>10</v>
      </c>
      <c r="K416" s="58">
        <f t="shared" si="27"/>
        <v>31</v>
      </c>
      <c r="L416" s="58" t="s">
        <v>11812</v>
      </c>
      <c r="M416" s="58" t="s">
        <v>11796</v>
      </c>
      <c r="N416" s="58">
        <v>9</v>
      </c>
      <c r="O416" s="58">
        <v>12</v>
      </c>
      <c r="P416" s="58">
        <v>13</v>
      </c>
      <c r="Q416" s="58">
        <v>13</v>
      </c>
      <c r="R416" s="58">
        <v>13</v>
      </c>
      <c r="S416" s="58">
        <f t="shared" si="28"/>
        <v>51</v>
      </c>
      <c r="T416" s="58" t="s">
        <v>11812</v>
      </c>
      <c r="U416" s="58" t="s">
        <v>11797</v>
      </c>
      <c r="V416" s="58">
        <v>9</v>
      </c>
      <c r="W416" s="58">
        <v>9</v>
      </c>
      <c r="X416" s="58">
        <v>9</v>
      </c>
      <c r="Y416" s="58">
        <v>9</v>
      </c>
      <c r="Z416" s="58">
        <v>9</v>
      </c>
      <c r="AA416" s="58">
        <f t="shared" si="29"/>
        <v>36</v>
      </c>
      <c r="AB416" s="58" t="s">
        <v>11812</v>
      </c>
      <c r="AC416" s="59"/>
      <c r="AD416" s="62">
        <f t="shared" si="30"/>
        <v>39.333333333333336</v>
      </c>
    </row>
    <row r="417" spans="1:30" x14ac:dyDescent="0.3">
      <c r="A417" s="54">
        <v>416</v>
      </c>
      <c r="B417" s="54" t="s">
        <v>483</v>
      </c>
      <c r="C417" s="54" t="s">
        <v>484</v>
      </c>
      <c r="D417" s="54" t="s">
        <v>486</v>
      </c>
      <c r="E417" s="58" t="s">
        <v>11798</v>
      </c>
      <c r="F417" s="58" t="e">
        <f>VLOOKUP(B417,#REF!,50,0)</f>
        <v>#REF!</v>
      </c>
      <c r="G417" s="58">
        <v>17</v>
      </c>
      <c r="H417" s="58">
        <v>18</v>
      </c>
      <c r="I417" s="58">
        <v>17</v>
      </c>
      <c r="J417" s="58">
        <v>18</v>
      </c>
      <c r="K417" s="58">
        <f t="shared" si="27"/>
        <v>70</v>
      </c>
      <c r="L417" s="58" t="s">
        <v>11812</v>
      </c>
      <c r="M417" s="58" t="s">
        <v>11799</v>
      </c>
      <c r="N417" s="58">
        <v>0</v>
      </c>
      <c r="O417" s="58">
        <v>0</v>
      </c>
      <c r="P417" s="58">
        <v>0</v>
      </c>
      <c r="Q417" s="58">
        <v>0</v>
      </c>
      <c r="R417" s="58">
        <v>0</v>
      </c>
      <c r="S417" s="58">
        <f t="shared" si="28"/>
        <v>0</v>
      </c>
      <c r="T417" s="58" t="s">
        <v>11814</v>
      </c>
      <c r="U417" s="58" t="s">
        <v>11800</v>
      </c>
      <c r="V417" s="58">
        <v>15</v>
      </c>
      <c r="W417" s="58">
        <v>18</v>
      </c>
      <c r="X417" s="58">
        <v>18</v>
      </c>
      <c r="Y417" s="58">
        <v>18</v>
      </c>
      <c r="Z417" s="58">
        <v>18</v>
      </c>
      <c r="AA417" s="58">
        <f t="shared" si="29"/>
        <v>72</v>
      </c>
      <c r="AB417" s="58" t="s">
        <v>11812</v>
      </c>
      <c r="AC417" s="59"/>
      <c r="AD417" s="62">
        <f>AVERAGE(K417,AA417)</f>
        <v>71</v>
      </c>
    </row>
    <row r="418" spans="1:30" x14ac:dyDescent="0.3">
      <c r="A418" s="54">
        <v>417</v>
      </c>
      <c r="B418" s="54" t="s">
        <v>750</v>
      </c>
      <c r="C418" s="54" t="s">
        <v>751</v>
      </c>
      <c r="D418" s="54" t="s">
        <v>486</v>
      </c>
      <c r="E418" s="58" t="s">
        <v>11798</v>
      </c>
      <c r="F418" s="58" t="e">
        <f>VLOOKUP(B418,#REF!,50,0)</f>
        <v>#REF!</v>
      </c>
      <c r="G418" s="58">
        <v>11</v>
      </c>
      <c r="H418" s="58">
        <v>11</v>
      </c>
      <c r="I418" s="58">
        <v>12</v>
      </c>
      <c r="J418" s="58">
        <v>12</v>
      </c>
      <c r="K418" s="58">
        <f t="shared" si="27"/>
        <v>46</v>
      </c>
      <c r="L418" s="58" t="s">
        <v>11812</v>
      </c>
      <c r="M418" s="58" t="s">
        <v>11799</v>
      </c>
      <c r="N418" s="58">
        <v>20</v>
      </c>
      <c r="O418" s="58">
        <v>17</v>
      </c>
      <c r="P418" s="58">
        <v>17</v>
      </c>
      <c r="Q418" s="58">
        <v>19</v>
      </c>
      <c r="R418" s="58">
        <v>17</v>
      </c>
      <c r="S418" s="58">
        <f t="shared" si="28"/>
        <v>70</v>
      </c>
      <c r="T418" s="58" t="s">
        <v>11812</v>
      </c>
      <c r="U418" s="58" t="s">
        <v>11800</v>
      </c>
      <c r="V418" s="58">
        <v>20</v>
      </c>
      <c r="W418" s="58">
        <v>17</v>
      </c>
      <c r="X418" s="58">
        <v>16</v>
      </c>
      <c r="Y418" s="58">
        <v>15</v>
      </c>
      <c r="Z418" s="58">
        <v>16</v>
      </c>
      <c r="AA418" s="58">
        <f t="shared" si="29"/>
        <v>64</v>
      </c>
      <c r="AB418" s="58" t="s">
        <v>11812</v>
      </c>
      <c r="AC418" s="59"/>
      <c r="AD418" s="62">
        <f t="shared" ref="AD418:AD454" si="31">AVERAGE(K418,S418,AA418)</f>
        <v>60</v>
      </c>
    </row>
    <row r="419" spans="1:30" x14ac:dyDescent="0.3">
      <c r="A419" s="54">
        <v>418</v>
      </c>
      <c r="B419" s="55" t="s">
        <v>855</v>
      </c>
      <c r="C419" s="55" t="s">
        <v>856</v>
      </c>
      <c r="D419" s="55" t="s">
        <v>486</v>
      </c>
      <c r="E419" s="58" t="s">
        <v>11798</v>
      </c>
      <c r="F419" s="58">
        <v>0</v>
      </c>
      <c r="G419" s="58">
        <v>0</v>
      </c>
      <c r="H419" s="58">
        <v>0</v>
      </c>
      <c r="I419" s="58">
        <v>0</v>
      </c>
      <c r="J419" s="58">
        <v>0</v>
      </c>
      <c r="K419" s="58">
        <f t="shared" si="27"/>
        <v>0</v>
      </c>
      <c r="L419" s="58" t="s">
        <v>11732</v>
      </c>
      <c r="M419" s="58" t="s">
        <v>11799</v>
      </c>
      <c r="N419" s="58" t="s">
        <v>277</v>
      </c>
      <c r="O419" s="58">
        <v>0</v>
      </c>
      <c r="P419" s="58">
        <v>0</v>
      </c>
      <c r="Q419" s="58">
        <v>0</v>
      </c>
      <c r="R419" s="58">
        <v>0</v>
      </c>
      <c r="S419" s="58">
        <f t="shared" si="28"/>
        <v>0</v>
      </c>
      <c r="T419" s="58" t="s">
        <v>11783</v>
      </c>
      <c r="U419" s="58" t="s">
        <v>11800</v>
      </c>
      <c r="V419" s="58" t="s">
        <v>277</v>
      </c>
      <c r="W419" s="58">
        <v>0</v>
      </c>
      <c r="X419" s="58">
        <v>0</v>
      </c>
      <c r="Y419" s="58">
        <v>0</v>
      </c>
      <c r="Z419" s="58">
        <v>0</v>
      </c>
      <c r="AA419" s="58">
        <f t="shared" si="29"/>
        <v>0</v>
      </c>
      <c r="AB419" s="58" t="s">
        <v>11732</v>
      </c>
      <c r="AC419" s="59"/>
      <c r="AD419" s="62">
        <f t="shared" si="31"/>
        <v>0</v>
      </c>
    </row>
    <row r="420" spans="1:30" x14ac:dyDescent="0.3">
      <c r="A420" s="54">
        <v>419</v>
      </c>
      <c r="B420" s="54" t="s">
        <v>1066</v>
      </c>
      <c r="C420" s="54" t="s">
        <v>1067</v>
      </c>
      <c r="D420" s="54" t="s">
        <v>486</v>
      </c>
      <c r="E420" s="58" t="s">
        <v>11798</v>
      </c>
      <c r="F420" s="58" t="e">
        <f>VLOOKUP(B420,#REF!,50,0)</f>
        <v>#REF!</v>
      </c>
      <c r="G420" s="58">
        <v>15</v>
      </c>
      <c r="H420" s="58">
        <v>18</v>
      </c>
      <c r="I420" s="58">
        <v>15</v>
      </c>
      <c r="J420" s="58">
        <v>16</v>
      </c>
      <c r="K420" s="58">
        <f t="shared" si="27"/>
        <v>64</v>
      </c>
      <c r="L420" s="58" t="s">
        <v>11812</v>
      </c>
      <c r="M420" s="58" t="s">
        <v>11799</v>
      </c>
      <c r="N420" s="58">
        <v>10</v>
      </c>
      <c r="O420" s="58">
        <v>16</v>
      </c>
      <c r="P420" s="58">
        <v>18</v>
      </c>
      <c r="Q420" s="58">
        <v>19</v>
      </c>
      <c r="R420" s="58">
        <v>18</v>
      </c>
      <c r="S420" s="58">
        <f t="shared" si="28"/>
        <v>71</v>
      </c>
      <c r="T420" s="58" t="s">
        <v>11812</v>
      </c>
      <c r="U420" s="58" t="s">
        <v>11800</v>
      </c>
      <c r="V420" s="58">
        <v>10</v>
      </c>
      <c r="W420" s="58">
        <v>19</v>
      </c>
      <c r="X420" s="58">
        <v>16</v>
      </c>
      <c r="Y420" s="58">
        <v>19</v>
      </c>
      <c r="Z420" s="58">
        <v>19</v>
      </c>
      <c r="AA420" s="58">
        <f t="shared" si="29"/>
        <v>73</v>
      </c>
      <c r="AB420" s="58" t="s">
        <v>11812</v>
      </c>
      <c r="AC420" s="59"/>
      <c r="AD420" s="62">
        <f t="shared" si="31"/>
        <v>69.333333333333329</v>
      </c>
    </row>
    <row r="421" spans="1:30" x14ac:dyDescent="0.3">
      <c r="A421" s="54">
        <v>420</v>
      </c>
      <c r="B421" s="54" t="s">
        <v>1344</v>
      </c>
      <c r="C421" s="54" t="s">
        <v>1345</v>
      </c>
      <c r="D421" s="54" t="s">
        <v>486</v>
      </c>
      <c r="E421" s="58" t="s">
        <v>11798</v>
      </c>
      <c r="F421" s="58" t="e">
        <f>VLOOKUP(B421,#REF!,50,0)</f>
        <v>#REF!</v>
      </c>
      <c r="G421" s="58">
        <v>12</v>
      </c>
      <c r="H421" s="58">
        <v>8</v>
      </c>
      <c r="I421" s="58">
        <v>9</v>
      </c>
      <c r="J421" s="58">
        <v>9</v>
      </c>
      <c r="K421" s="58">
        <f t="shared" si="27"/>
        <v>38</v>
      </c>
      <c r="L421" s="58" t="s">
        <v>11812</v>
      </c>
      <c r="M421" s="58" t="s">
        <v>11799</v>
      </c>
      <c r="N421" s="58">
        <v>10</v>
      </c>
      <c r="O421" s="58">
        <v>12</v>
      </c>
      <c r="P421" s="58">
        <v>12</v>
      </c>
      <c r="Q421" s="58">
        <v>12</v>
      </c>
      <c r="R421" s="58">
        <v>14</v>
      </c>
      <c r="S421" s="58">
        <f t="shared" si="28"/>
        <v>50</v>
      </c>
      <c r="T421" s="58" t="s">
        <v>11812</v>
      </c>
      <c r="U421" s="58" t="s">
        <v>11800</v>
      </c>
      <c r="V421" s="58">
        <v>10</v>
      </c>
      <c r="W421" s="58">
        <v>12</v>
      </c>
      <c r="X421" s="58">
        <v>10</v>
      </c>
      <c r="Y421" s="58">
        <v>12</v>
      </c>
      <c r="Z421" s="58">
        <v>10</v>
      </c>
      <c r="AA421" s="58">
        <f t="shared" si="29"/>
        <v>44</v>
      </c>
      <c r="AB421" s="58"/>
      <c r="AC421" s="59"/>
      <c r="AD421" s="62">
        <f t="shared" si="31"/>
        <v>44</v>
      </c>
    </row>
    <row r="422" spans="1:30" x14ac:dyDescent="0.3">
      <c r="A422" s="54">
        <v>421</v>
      </c>
      <c r="B422" s="54" t="s">
        <v>1819</v>
      </c>
      <c r="C422" s="54" t="s">
        <v>1820</v>
      </c>
      <c r="D422" s="54" t="s">
        <v>486</v>
      </c>
      <c r="E422" s="58" t="s">
        <v>11798</v>
      </c>
      <c r="F422" s="58" t="e">
        <f>VLOOKUP(B422,#REF!,50,0)</f>
        <v>#REF!</v>
      </c>
      <c r="G422" s="58">
        <v>18</v>
      </c>
      <c r="H422" s="58">
        <v>18</v>
      </c>
      <c r="I422" s="58">
        <v>15</v>
      </c>
      <c r="J422" s="58">
        <v>16</v>
      </c>
      <c r="K422" s="58">
        <f t="shared" si="27"/>
        <v>67</v>
      </c>
      <c r="L422" s="58" t="s">
        <v>11812</v>
      </c>
      <c r="M422" s="58" t="s">
        <v>11799</v>
      </c>
      <c r="N422" s="58">
        <v>10</v>
      </c>
      <c r="O422" s="58">
        <v>16</v>
      </c>
      <c r="P422" s="58">
        <v>18</v>
      </c>
      <c r="Q422" s="58">
        <v>18</v>
      </c>
      <c r="R422" s="58">
        <v>18</v>
      </c>
      <c r="S422" s="58">
        <f t="shared" si="28"/>
        <v>70</v>
      </c>
      <c r="T422" s="58" t="s">
        <v>11812</v>
      </c>
      <c r="U422" s="58" t="s">
        <v>11800</v>
      </c>
      <c r="V422" s="58">
        <v>10</v>
      </c>
      <c r="W422" s="58">
        <v>17</v>
      </c>
      <c r="X422" s="58">
        <v>17</v>
      </c>
      <c r="Y422" s="58">
        <v>16</v>
      </c>
      <c r="Z422" s="58">
        <v>16</v>
      </c>
      <c r="AA422" s="58">
        <f t="shared" si="29"/>
        <v>66</v>
      </c>
      <c r="AB422" s="58" t="s">
        <v>11812</v>
      </c>
      <c r="AC422" s="59"/>
      <c r="AD422" s="62">
        <f t="shared" si="31"/>
        <v>67.666666666666671</v>
      </c>
    </row>
    <row r="423" spans="1:30" x14ac:dyDescent="0.3">
      <c r="A423" s="54">
        <v>422</v>
      </c>
      <c r="B423" s="54" t="s">
        <v>2055</v>
      </c>
      <c r="C423" s="54" t="s">
        <v>2056</v>
      </c>
      <c r="D423" s="54" t="s">
        <v>486</v>
      </c>
      <c r="E423" s="58" t="s">
        <v>11798</v>
      </c>
      <c r="F423" s="58" t="e">
        <f>VLOOKUP(B423,#REF!,50,0)</f>
        <v>#REF!</v>
      </c>
      <c r="G423" s="58">
        <v>18</v>
      </c>
      <c r="H423" s="58">
        <v>18</v>
      </c>
      <c r="I423" s="58">
        <v>18</v>
      </c>
      <c r="J423" s="58">
        <v>15</v>
      </c>
      <c r="K423" s="58">
        <f t="shared" si="27"/>
        <v>69</v>
      </c>
      <c r="L423" s="58" t="s">
        <v>11812</v>
      </c>
      <c r="M423" s="58" t="s">
        <v>11799</v>
      </c>
      <c r="N423" s="58">
        <v>6</v>
      </c>
      <c r="O423" s="58">
        <v>19</v>
      </c>
      <c r="P423" s="58">
        <v>16</v>
      </c>
      <c r="Q423" s="58">
        <v>16</v>
      </c>
      <c r="R423" s="58">
        <v>16</v>
      </c>
      <c r="S423" s="58">
        <f t="shared" si="28"/>
        <v>67</v>
      </c>
      <c r="T423" s="58" t="s">
        <v>11812</v>
      </c>
      <c r="U423" s="58" t="s">
        <v>11800</v>
      </c>
      <c r="V423" s="58">
        <v>6</v>
      </c>
      <c r="W423" s="58">
        <v>16</v>
      </c>
      <c r="X423" s="58">
        <v>16</v>
      </c>
      <c r="Y423" s="58">
        <v>18</v>
      </c>
      <c r="Z423" s="58">
        <v>16</v>
      </c>
      <c r="AA423" s="58">
        <f t="shared" si="29"/>
        <v>66</v>
      </c>
      <c r="AB423" s="58" t="s">
        <v>11812</v>
      </c>
      <c r="AC423" s="59"/>
      <c r="AD423" s="62">
        <f t="shared" si="31"/>
        <v>67.333333333333329</v>
      </c>
    </row>
    <row r="424" spans="1:30" x14ac:dyDescent="0.3">
      <c r="A424" s="54">
        <v>423</v>
      </c>
      <c r="B424" s="54" t="s">
        <v>2328</v>
      </c>
      <c r="C424" s="54" t="s">
        <v>2329</v>
      </c>
      <c r="D424" s="54" t="s">
        <v>486</v>
      </c>
      <c r="E424" s="58" t="s">
        <v>11798</v>
      </c>
      <c r="F424" s="58" t="e">
        <f>VLOOKUP(B424,#REF!,50,0)</f>
        <v>#REF!</v>
      </c>
      <c r="G424" s="58">
        <v>17</v>
      </c>
      <c r="H424" s="58">
        <v>14</v>
      </c>
      <c r="I424" s="58">
        <v>17</v>
      </c>
      <c r="J424" s="58">
        <v>14</v>
      </c>
      <c r="K424" s="58">
        <f t="shared" si="27"/>
        <v>62</v>
      </c>
      <c r="L424" s="58" t="s">
        <v>11812</v>
      </c>
      <c r="M424" s="58" t="s">
        <v>11799</v>
      </c>
      <c r="N424" s="58">
        <v>20</v>
      </c>
      <c r="O424" s="58">
        <v>16</v>
      </c>
      <c r="P424" s="58">
        <v>14</v>
      </c>
      <c r="Q424" s="58">
        <v>16</v>
      </c>
      <c r="R424" s="58">
        <v>16</v>
      </c>
      <c r="S424" s="58">
        <f t="shared" si="28"/>
        <v>62</v>
      </c>
      <c r="T424" s="58" t="s">
        <v>11812</v>
      </c>
      <c r="U424" s="58" t="s">
        <v>11800</v>
      </c>
      <c r="V424" s="58">
        <v>20</v>
      </c>
      <c r="W424" s="58">
        <v>14</v>
      </c>
      <c r="X424" s="58">
        <v>16</v>
      </c>
      <c r="Y424" s="58">
        <v>15</v>
      </c>
      <c r="Z424" s="58">
        <v>17</v>
      </c>
      <c r="AA424" s="58">
        <f t="shared" si="29"/>
        <v>62</v>
      </c>
      <c r="AB424" s="58" t="s">
        <v>11812</v>
      </c>
      <c r="AC424" s="59"/>
      <c r="AD424" s="62">
        <f t="shared" si="31"/>
        <v>62</v>
      </c>
    </row>
    <row r="425" spans="1:30" x14ac:dyDescent="0.3">
      <c r="A425" s="54">
        <v>424</v>
      </c>
      <c r="B425" s="54" t="s">
        <v>3014</v>
      </c>
      <c r="C425" s="54" t="s">
        <v>3015</v>
      </c>
      <c r="D425" s="54" t="s">
        <v>486</v>
      </c>
      <c r="E425" s="58" t="s">
        <v>11798</v>
      </c>
      <c r="F425" s="58" t="e">
        <f>VLOOKUP(B425,#REF!,50,0)</f>
        <v>#REF!</v>
      </c>
      <c r="G425" s="58">
        <v>13</v>
      </c>
      <c r="H425" s="58">
        <v>12</v>
      </c>
      <c r="I425" s="58">
        <v>12</v>
      </c>
      <c r="J425" s="58">
        <v>13</v>
      </c>
      <c r="K425" s="58">
        <f t="shared" si="27"/>
        <v>50</v>
      </c>
      <c r="L425" s="58" t="s">
        <v>11812</v>
      </c>
      <c r="M425" s="58" t="s">
        <v>11799</v>
      </c>
      <c r="N425" s="58">
        <v>5</v>
      </c>
      <c r="O425" s="58">
        <v>17</v>
      </c>
      <c r="P425" s="58">
        <v>17</v>
      </c>
      <c r="Q425" s="58">
        <v>17</v>
      </c>
      <c r="R425" s="58">
        <v>17</v>
      </c>
      <c r="S425" s="58">
        <f t="shared" si="28"/>
        <v>68</v>
      </c>
      <c r="T425" s="58" t="s">
        <v>11812</v>
      </c>
      <c r="U425" s="58" t="s">
        <v>11800</v>
      </c>
      <c r="V425" s="58">
        <v>5</v>
      </c>
      <c r="W425" s="58">
        <v>15</v>
      </c>
      <c r="X425" s="58">
        <v>17</v>
      </c>
      <c r="Y425" s="58">
        <v>16</v>
      </c>
      <c r="Z425" s="58">
        <v>13</v>
      </c>
      <c r="AA425" s="58">
        <f t="shared" si="29"/>
        <v>61</v>
      </c>
      <c r="AB425" s="58" t="s">
        <v>11812</v>
      </c>
      <c r="AC425" s="59"/>
      <c r="AD425" s="62">
        <f t="shared" si="31"/>
        <v>59.666666666666664</v>
      </c>
    </row>
    <row r="426" spans="1:30" x14ac:dyDescent="0.3">
      <c r="A426" s="54">
        <v>425</v>
      </c>
      <c r="B426" s="54" t="s">
        <v>3756</v>
      </c>
      <c r="C426" s="54" t="s">
        <v>3757</v>
      </c>
      <c r="D426" s="54" t="s">
        <v>486</v>
      </c>
      <c r="E426" s="58" t="s">
        <v>11798</v>
      </c>
      <c r="F426" s="58" t="e">
        <f>VLOOKUP(B426,#REF!,50,0)</f>
        <v>#REF!</v>
      </c>
      <c r="G426" s="58">
        <v>18</v>
      </c>
      <c r="H426" s="58">
        <v>18</v>
      </c>
      <c r="I426" s="58">
        <v>14</v>
      </c>
      <c r="J426" s="58">
        <v>17</v>
      </c>
      <c r="K426" s="58">
        <f t="shared" si="27"/>
        <v>67</v>
      </c>
      <c r="L426" s="58" t="s">
        <v>11812</v>
      </c>
      <c r="M426" s="58" t="s">
        <v>11799</v>
      </c>
      <c r="N426" s="58">
        <v>11</v>
      </c>
      <c r="O426" s="58">
        <v>19</v>
      </c>
      <c r="P426" s="58">
        <v>19</v>
      </c>
      <c r="Q426" s="58">
        <v>18</v>
      </c>
      <c r="R426" s="58">
        <v>18</v>
      </c>
      <c r="S426" s="58">
        <f t="shared" si="28"/>
        <v>74</v>
      </c>
      <c r="T426" s="58" t="s">
        <v>11812</v>
      </c>
      <c r="U426" s="58" t="s">
        <v>11800</v>
      </c>
      <c r="V426" s="58">
        <v>11</v>
      </c>
      <c r="W426" s="58">
        <v>17</v>
      </c>
      <c r="X426" s="58">
        <v>17</v>
      </c>
      <c r="Y426" s="58">
        <v>17</v>
      </c>
      <c r="Z426" s="58">
        <v>17</v>
      </c>
      <c r="AA426" s="58">
        <f t="shared" si="29"/>
        <v>68</v>
      </c>
      <c r="AB426" s="58" t="s">
        <v>11812</v>
      </c>
      <c r="AC426" s="59"/>
      <c r="AD426" s="62">
        <f t="shared" si="31"/>
        <v>69.666666666666671</v>
      </c>
    </row>
    <row r="427" spans="1:30" x14ac:dyDescent="0.3">
      <c r="A427" s="54">
        <v>426</v>
      </c>
      <c r="B427" s="54" t="s">
        <v>4046</v>
      </c>
      <c r="C427" s="54" t="s">
        <v>4047</v>
      </c>
      <c r="D427" s="54" t="s">
        <v>486</v>
      </c>
      <c r="E427" s="58" t="s">
        <v>11798</v>
      </c>
      <c r="F427" s="58" t="e">
        <f>VLOOKUP(B427,#REF!,50,0)</f>
        <v>#REF!</v>
      </c>
      <c r="G427" s="58">
        <v>18</v>
      </c>
      <c r="H427" s="58">
        <v>18</v>
      </c>
      <c r="I427" s="58">
        <v>15</v>
      </c>
      <c r="J427" s="58">
        <v>15</v>
      </c>
      <c r="K427" s="58">
        <f t="shared" si="27"/>
        <v>66</v>
      </c>
      <c r="L427" s="58" t="s">
        <v>11812</v>
      </c>
      <c r="M427" s="58" t="s">
        <v>11799</v>
      </c>
      <c r="N427" s="58">
        <v>15</v>
      </c>
      <c r="O427" s="58">
        <v>18</v>
      </c>
      <c r="P427" s="58">
        <v>17</v>
      </c>
      <c r="Q427" s="58">
        <v>17</v>
      </c>
      <c r="R427" s="58">
        <v>17</v>
      </c>
      <c r="S427" s="58">
        <f t="shared" si="28"/>
        <v>69</v>
      </c>
      <c r="T427" s="58" t="s">
        <v>11812</v>
      </c>
      <c r="U427" s="58" t="s">
        <v>11800</v>
      </c>
      <c r="V427" s="58">
        <v>15</v>
      </c>
      <c r="W427" s="58">
        <v>19</v>
      </c>
      <c r="X427" s="58">
        <v>18</v>
      </c>
      <c r="Y427" s="58">
        <v>16</v>
      </c>
      <c r="Z427" s="58">
        <v>17</v>
      </c>
      <c r="AA427" s="58">
        <f t="shared" si="29"/>
        <v>70</v>
      </c>
      <c r="AB427" s="58" t="s">
        <v>11812</v>
      </c>
      <c r="AC427" s="59"/>
      <c r="AD427" s="62">
        <f t="shared" si="31"/>
        <v>68.333333333333329</v>
      </c>
    </row>
    <row r="428" spans="1:30" x14ac:dyDescent="0.3">
      <c r="A428" s="54">
        <v>427</v>
      </c>
      <c r="B428" s="54" t="s">
        <v>4199</v>
      </c>
      <c r="C428" s="54" t="s">
        <v>4200</v>
      </c>
      <c r="D428" s="54" t="s">
        <v>486</v>
      </c>
      <c r="E428" s="58" t="s">
        <v>11798</v>
      </c>
      <c r="F428" s="58" t="e">
        <f>VLOOKUP(B428,#REF!,50,0)</f>
        <v>#REF!</v>
      </c>
      <c r="G428" s="58">
        <v>18</v>
      </c>
      <c r="H428" s="58">
        <v>17</v>
      </c>
      <c r="I428" s="58">
        <v>15</v>
      </c>
      <c r="J428" s="58">
        <v>14</v>
      </c>
      <c r="K428" s="58">
        <f t="shared" si="27"/>
        <v>64</v>
      </c>
      <c r="L428" s="58" t="s">
        <v>11812</v>
      </c>
      <c r="M428" s="58" t="s">
        <v>11799</v>
      </c>
      <c r="N428" s="58">
        <v>6</v>
      </c>
      <c r="O428" s="58">
        <v>13</v>
      </c>
      <c r="P428" s="58">
        <v>15</v>
      </c>
      <c r="Q428" s="58">
        <v>16</v>
      </c>
      <c r="R428" s="58">
        <v>16</v>
      </c>
      <c r="S428" s="58">
        <f t="shared" si="28"/>
        <v>60</v>
      </c>
      <c r="T428" s="58" t="s">
        <v>11812</v>
      </c>
      <c r="U428" s="58" t="s">
        <v>11800</v>
      </c>
      <c r="V428" s="58">
        <v>6</v>
      </c>
      <c r="W428" s="58">
        <v>19</v>
      </c>
      <c r="X428" s="58">
        <v>18</v>
      </c>
      <c r="Y428" s="58">
        <v>18</v>
      </c>
      <c r="Z428" s="58">
        <v>18</v>
      </c>
      <c r="AA428" s="58">
        <f t="shared" si="29"/>
        <v>73</v>
      </c>
      <c r="AB428" s="58" t="s">
        <v>11812</v>
      </c>
      <c r="AC428" s="59"/>
      <c r="AD428" s="62">
        <f t="shared" si="31"/>
        <v>65.666666666666671</v>
      </c>
    </row>
    <row r="429" spans="1:30" x14ac:dyDescent="0.3">
      <c r="A429" s="54">
        <v>428</v>
      </c>
      <c r="B429" s="54" t="s">
        <v>4738</v>
      </c>
      <c r="C429" s="54" t="s">
        <v>4739</v>
      </c>
      <c r="D429" s="54" t="s">
        <v>486</v>
      </c>
      <c r="E429" s="58" t="s">
        <v>11798</v>
      </c>
      <c r="F429" s="58" t="e">
        <f>VLOOKUP(B429,#REF!,50,0)</f>
        <v>#REF!</v>
      </c>
      <c r="G429" s="58">
        <v>14</v>
      </c>
      <c r="H429" s="58">
        <v>13</v>
      </c>
      <c r="I429" s="58">
        <v>13</v>
      </c>
      <c r="J429" s="58">
        <v>15</v>
      </c>
      <c r="K429" s="58">
        <f t="shared" si="27"/>
        <v>55</v>
      </c>
      <c r="L429" s="58" t="s">
        <v>11812</v>
      </c>
      <c r="M429" s="58" t="s">
        <v>11799</v>
      </c>
      <c r="N429" s="58">
        <v>18</v>
      </c>
      <c r="O429" s="58">
        <v>16</v>
      </c>
      <c r="P429" s="58">
        <v>16</v>
      </c>
      <c r="Q429" s="58">
        <v>16</v>
      </c>
      <c r="R429" s="58">
        <v>16</v>
      </c>
      <c r="S429" s="58">
        <f t="shared" si="28"/>
        <v>64</v>
      </c>
      <c r="T429" s="58" t="s">
        <v>11812</v>
      </c>
      <c r="U429" s="58" t="s">
        <v>11800</v>
      </c>
      <c r="V429" s="58">
        <v>18</v>
      </c>
      <c r="W429" s="58">
        <v>16</v>
      </c>
      <c r="X429" s="58">
        <v>10</v>
      </c>
      <c r="Y429" s="58">
        <v>12</v>
      </c>
      <c r="Z429" s="58">
        <v>13</v>
      </c>
      <c r="AA429" s="58">
        <f t="shared" si="29"/>
        <v>51</v>
      </c>
      <c r="AB429" s="58" t="s">
        <v>11812</v>
      </c>
      <c r="AC429" s="59"/>
      <c r="AD429" s="62">
        <f t="shared" si="31"/>
        <v>56.666666666666664</v>
      </c>
    </row>
    <row r="430" spans="1:30" x14ac:dyDescent="0.3">
      <c r="A430" s="54">
        <v>429</v>
      </c>
      <c r="B430" s="54" t="s">
        <v>4862</v>
      </c>
      <c r="C430" s="54" t="s">
        <v>4863</v>
      </c>
      <c r="D430" s="54" t="s">
        <v>486</v>
      </c>
      <c r="E430" s="58" t="s">
        <v>11798</v>
      </c>
      <c r="F430" s="58" t="e">
        <f>VLOOKUP(B430,#REF!,50,0)</f>
        <v>#REF!</v>
      </c>
      <c r="G430" s="58">
        <v>14</v>
      </c>
      <c r="H430" s="58">
        <v>15</v>
      </c>
      <c r="I430" s="58">
        <v>16</v>
      </c>
      <c r="J430" s="58">
        <v>16</v>
      </c>
      <c r="K430" s="58">
        <f t="shared" si="27"/>
        <v>61</v>
      </c>
      <c r="L430" s="58" t="s">
        <v>11812</v>
      </c>
      <c r="M430" s="58" t="s">
        <v>11799</v>
      </c>
      <c r="N430" s="58">
        <v>10</v>
      </c>
      <c r="O430" s="58">
        <v>18</v>
      </c>
      <c r="P430" s="58">
        <v>16</v>
      </c>
      <c r="Q430" s="58">
        <v>16</v>
      </c>
      <c r="R430" s="58">
        <v>16</v>
      </c>
      <c r="S430" s="58">
        <f t="shared" si="28"/>
        <v>66</v>
      </c>
      <c r="T430" s="58" t="s">
        <v>11812</v>
      </c>
      <c r="U430" s="58" t="s">
        <v>11800</v>
      </c>
      <c r="V430" s="58">
        <v>10</v>
      </c>
      <c r="W430" s="58">
        <v>17</v>
      </c>
      <c r="X430" s="58">
        <v>16</v>
      </c>
      <c r="Y430" s="58">
        <v>16</v>
      </c>
      <c r="Z430" s="58">
        <v>15</v>
      </c>
      <c r="AA430" s="58">
        <f t="shared" si="29"/>
        <v>64</v>
      </c>
      <c r="AB430" s="58" t="s">
        <v>11812</v>
      </c>
      <c r="AC430" s="59"/>
      <c r="AD430" s="62">
        <f t="shared" si="31"/>
        <v>63.666666666666664</v>
      </c>
    </row>
    <row r="431" spans="1:30" x14ac:dyDescent="0.3">
      <c r="A431" s="54">
        <v>430</v>
      </c>
      <c r="B431" s="54" t="s">
        <v>5045</v>
      </c>
      <c r="C431" s="54" t="s">
        <v>5046</v>
      </c>
      <c r="D431" s="54" t="s">
        <v>486</v>
      </c>
      <c r="E431" s="58" t="s">
        <v>11798</v>
      </c>
      <c r="F431" s="58" t="e">
        <f>VLOOKUP(B431,#REF!,50,0)</f>
        <v>#REF!</v>
      </c>
      <c r="G431" s="58">
        <v>15</v>
      </c>
      <c r="H431" s="58">
        <v>13</v>
      </c>
      <c r="I431" s="58">
        <v>13</v>
      </c>
      <c r="J431" s="58">
        <v>14</v>
      </c>
      <c r="K431" s="58">
        <f t="shared" si="27"/>
        <v>55</v>
      </c>
      <c r="L431" s="58" t="s">
        <v>11812</v>
      </c>
      <c r="M431" s="58" t="s">
        <v>11799</v>
      </c>
      <c r="N431" s="58">
        <v>20</v>
      </c>
      <c r="O431" s="58">
        <v>13</v>
      </c>
      <c r="P431" s="58">
        <v>14</v>
      </c>
      <c r="Q431" s="58">
        <v>14</v>
      </c>
      <c r="R431" s="58">
        <v>14</v>
      </c>
      <c r="S431" s="58">
        <f t="shared" si="28"/>
        <v>55</v>
      </c>
      <c r="T431" s="58" t="s">
        <v>11812</v>
      </c>
      <c r="U431" s="58" t="s">
        <v>11800</v>
      </c>
      <c r="V431" s="58">
        <v>20</v>
      </c>
      <c r="W431" s="58">
        <v>17</v>
      </c>
      <c r="X431" s="58">
        <v>13</v>
      </c>
      <c r="Y431" s="58">
        <v>16</v>
      </c>
      <c r="Z431" s="58">
        <v>12</v>
      </c>
      <c r="AA431" s="58">
        <f t="shared" si="29"/>
        <v>58</v>
      </c>
      <c r="AB431" s="58" t="s">
        <v>11812</v>
      </c>
      <c r="AC431" s="59"/>
      <c r="AD431" s="62">
        <f t="shared" si="31"/>
        <v>56</v>
      </c>
    </row>
    <row r="432" spans="1:30" x14ac:dyDescent="0.3">
      <c r="A432" s="54">
        <v>431</v>
      </c>
      <c r="B432" s="54" t="s">
        <v>5090</v>
      </c>
      <c r="C432" s="54" t="s">
        <v>5091</v>
      </c>
      <c r="D432" s="54" t="s">
        <v>486</v>
      </c>
      <c r="E432" s="58" t="s">
        <v>11798</v>
      </c>
      <c r="F432" s="58" t="e">
        <f>VLOOKUP(B432,#REF!,50,0)</f>
        <v>#REF!</v>
      </c>
      <c r="G432" s="58">
        <v>15</v>
      </c>
      <c r="H432" s="58">
        <v>12</v>
      </c>
      <c r="I432" s="58">
        <v>13</v>
      </c>
      <c r="J432" s="58">
        <v>13</v>
      </c>
      <c r="K432" s="58">
        <f t="shared" si="27"/>
        <v>53</v>
      </c>
      <c r="L432" s="58" t="s">
        <v>11812</v>
      </c>
      <c r="M432" s="58" t="s">
        <v>11799</v>
      </c>
      <c r="N432" s="58">
        <v>12</v>
      </c>
      <c r="O432" s="58">
        <v>15</v>
      </c>
      <c r="P432" s="58">
        <v>14</v>
      </c>
      <c r="Q432" s="58">
        <v>17</v>
      </c>
      <c r="R432" s="58">
        <v>14</v>
      </c>
      <c r="S432" s="58">
        <f t="shared" si="28"/>
        <v>60</v>
      </c>
      <c r="T432" s="58" t="s">
        <v>11812</v>
      </c>
      <c r="U432" s="58" t="s">
        <v>11800</v>
      </c>
      <c r="V432" s="58">
        <v>12</v>
      </c>
      <c r="W432" s="58">
        <v>16</v>
      </c>
      <c r="X432" s="58">
        <v>16</v>
      </c>
      <c r="Y432" s="58">
        <v>16</v>
      </c>
      <c r="Z432" s="58">
        <v>13</v>
      </c>
      <c r="AA432" s="58">
        <f t="shared" si="29"/>
        <v>61</v>
      </c>
      <c r="AB432" s="58" t="s">
        <v>11812</v>
      </c>
      <c r="AC432" s="59"/>
      <c r="AD432" s="62">
        <f t="shared" si="31"/>
        <v>58</v>
      </c>
    </row>
    <row r="433" spans="1:30" x14ac:dyDescent="0.3">
      <c r="A433" s="54">
        <v>432</v>
      </c>
      <c r="B433" s="54" t="s">
        <v>5713</v>
      </c>
      <c r="C433" s="54" t="s">
        <v>5714</v>
      </c>
      <c r="D433" s="54" t="s">
        <v>486</v>
      </c>
      <c r="E433" s="58" t="s">
        <v>11798</v>
      </c>
      <c r="F433" s="58" t="e">
        <f>VLOOKUP(B433,#REF!,50,0)</f>
        <v>#REF!</v>
      </c>
      <c r="G433" s="58">
        <v>13</v>
      </c>
      <c r="H433" s="58">
        <v>14</v>
      </c>
      <c r="I433" s="58">
        <v>14</v>
      </c>
      <c r="J433" s="58">
        <v>13</v>
      </c>
      <c r="K433" s="58">
        <f t="shared" si="27"/>
        <v>54</v>
      </c>
      <c r="L433" s="58" t="s">
        <v>11812</v>
      </c>
      <c r="M433" s="58" t="s">
        <v>11799</v>
      </c>
      <c r="N433" s="58">
        <v>0</v>
      </c>
      <c r="O433" s="58">
        <v>13</v>
      </c>
      <c r="P433" s="58">
        <v>13</v>
      </c>
      <c r="Q433" s="58">
        <v>15</v>
      </c>
      <c r="R433" s="58">
        <v>14</v>
      </c>
      <c r="S433" s="58">
        <f t="shared" si="28"/>
        <v>55</v>
      </c>
      <c r="T433" s="58" t="s">
        <v>11812</v>
      </c>
      <c r="U433" s="58" t="s">
        <v>11800</v>
      </c>
      <c r="V433" s="58">
        <v>0</v>
      </c>
      <c r="W433" s="58">
        <v>17</v>
      </c>
      <c r="X433" s="58">
        <v>16</v>
      </c>
      <c r="Y433" s="58">
        <v>16</v>
      </c>
      <c r="Z433" s="58">
        <v>15</v>
      </c>
      <c r="AA433" s="58">
        <f t="shared" si="29"/>
        <v>64</v>
      </c>
      <c r="AB433" s="58" t="s">
        <v>11812</v>
      </c>
      <c r="AC433" s="59"/>
      <c r="AD433" s="62">
        <f t="shared" si="31"/>
        <v>57.666666666666664</v>
      </c>
    </row>
    <row r="434" spans="1:30" x14ac:dyDescent="0.3">
      <c r="A434" s="54">
        <v>433</v>
      </c>
      <c r="B434" s="54" t="s">
        <v>6369</v>
      </c>
      <c r="C434" s="54" t="s">
        <v>6370</v>
      </c>
      <c r="D434" s="54" t="s">
        <v>486</v>
      </c>
      <c r="E434" s="58" t="s">
        <v>11798</v>
      </c>
      <c r="F434" s="58" t="e">
        <f>VLOOKUP(B434,#REF!,50,0)</f>
        <v>#REF!</v>
      </c>
      <c r="G434" s="58">
        <v>18</v>
      </c>
      <c r="H434" s="58">
        <v>17</v>
      </c>
      <c r="I434" s="58">
        <v>15</v>
      </c>
      <c r="J434" s="58">
        <v>15</v>
      </c>
      <c r="K434" s="58">
        <f t="shared" si="27"/>
        <v>65</v>
      </c>
      <c r="L434" s="58" t="s">
        <v>11812</v>
      </c>
      <c r="M434" s="58" t="s">
        <v>11799</v>
      </c>
      <c r="N434" s="58">
        <v>0</v>
      </c>
      <c r="O434" s="58">
        <v>17</v>
      </c>
      <c r="P434" s="58">
        <v>18</v>
      </c>
      <c r="Q434" s="58">
        <v>16</v>
      </c>
      <c r="R434" s="58">
        <v>17</v>
      </c>
      <c r="S434" s="58">
        <f t="shared" si="28"/>
        <v>68</v>
      </c>
      <c r="T434" s="58" t="s">
        <v>11812</v>
      </c>
      <c r="U434" s="58" t="s">
        <v>11800</v>
      </c>
      <c r="V434" s="58">
        <v>0</v>
      </c>
      <c r="W434" s="58">
        <v>18</v>
      </c>
      <c r="X434" s="58">
        <v>18</v>
      </c>
      <c r="Y434" s="58">
        <v>16</v>
      </c>
      <c r="Z434" s="58">
        <v>16</v>
      </c>
      <c r="AA434" s="58">
        <f t="shared" si="29"/>
        <v>68</v>
      </c>
      <c r="AB434" s="58" t="s">
        <v>11812</v>
      </c>
      <c r="AC434" s="59"/>
      <c r="AD434" s="62">
        <f t="shared" si="31"/>
        <v>67</v>
      </c>
    </row>
    <row r="435" spans="1:30" x14ac:dyDescent="0.3">
      <c r="A435" s="54">
        <v>434</v>
      </c>
      <c r="B435" s="54" t="s">
        <v>6399</v>
      </c>
      <c r="C435" s="54" t="s">
        <v>6400</v>
      </c>
      <c r="D435" s="54" t="s">
        <v>486</v>
      </c>
      <c r="E435" s="58" t="s">
        <v>11798</v>
      </c>
      <c r="F435" s="58" t="e">
        <f>VLOOKUP(B435,#REF!,50,0)</f>
        <v>#REF!</v>
      </c>
      <c r="G435" s="58">
        <v>14</v>
      </c>
      <c r="H435" s="58">
        <v>16</v>
      </c>
      <c r="I435" s="58">
        <v>15</v>
      </c>
      <c r="J435" s="58">
        <v>16</v>
      </c>
      <c r="K435" s="58">
        <f t="shared" si="27"/>
        <v>61</v>
      </c>
      <c r="L435" s="58" t="s">
        <v>11812</v>
      </c>
      <c r="M435" s="58" t="s">
        <v>11799</v>
      </c>
      <c r="N435" s="58">
        <v>18</v>
      </c>
      <c r="O435" s="58">
        <v>13</v>
      </c>
      <c r="P435" s="58">
        <v>14</v>
      </c>
      <c r="Q435" s="58">
        <v>15</v>
      </c>
      <c r="R435" s="58">
        <v>16</v>
      </c>
      <c r="S435" s="58">
        <f t="shared" si="28"/>
        <v>58</v>
      </c>
      <c r="T435" s="58" t="s">
        <v>11812</v>
      </c>
      <c r="U435" s="58" t="s">
        <v>11800</v>
      </c>
      <c r="V435" s="58">
        <v>18</v>
      </c>
      <c r="W435" s="58">
        <v>16</v>
      </c>
      <c r="X435" s="58">
        <v>16</v>
      </c>
      <c r="Y435" s="58">
        <v>16</v>
      </c>
      <c r="Z435" s="58">
        <v>13</v>
      </c>
      <c r="AA435" s="58">
        <f t="shared" si="29"/>
        <v>61</v>
      </c>
      <c r="AB435" s="58" t="s">
        <v>11812</v>
      </c>
      <c r="AC435" s="59"/>
      <c r="AD435" s="62">
        <f t="shared" si="31"/>
        <v>60</v>
      </c>
    </row>
    <row r="436" spans="1:30" x14ac:dyDescent="0.3">
      <c r="A436" s="54">
        <v>435</v>
      </c>
      <c r="B436" s="54" t="s">
        <v>6533</v>
      </c>
      <c r="C436" s="54" t="s">
        <v>6534</v>
      </c>
      <c r="D436" s="54" t="s">
        <v>486</v>
      </c>
      <c r="E436" s="58" t="s">
        <v>11798</v>
      </c>
      <c r="F436" s="58" t="e">
        <f>VLOOKUP(B436,#REF!,50,0)</f>
        <v>#REF!</v>
      </c>
      <c r="G436" s="58">
        <v>15</v>
      </c>
      <c r="H436" s="58">
        <v>15</v>
      </c>
      <c r="I436" s="58">
        <v>15</v>
      </c>
      <c r="J436" s="58">
        <v>16</v>
      </c>
      <c r="K436" s="58">
        <f t="shared" si="27"/>
        <v>61</v>
      </c>
      <c r="L436" s="58" t="s">
        <v>11812</v>
      </c>
      <c r="M436" s="58" t="s">
        <v>11799</v>
      </c>
      <c r="N436" s="58">
        <v>15</v>
      </c>
      <c r="O436" s="58">
        <v>15</v>
      </c>
      <c r="P436" s="58">
        <v>14</v>
      </c>
      <c r="Q436" s="58">
        <v>16</v>
      </c>
      <c r="R436" s="58">
        <v>16</v>
      </c>
      <c r="S436" s="58">
        <f t="shared" si="28"/>
        <v>61</v>
      </c>
      <c r="T436" s="58" t="s">
        <v>11812</v>
      </c>
      <c r="U436" s="58" t="s">
        <v>11800</v>
      </c>
      <c r="V436" s="58">
        <v>15</v>
      </c>
      <c r="W436" s="58">
        <v>17</v>
      </c>
      <c r="X436" s="58">
        <v>16</v>
      </c>
      <c r="Y436" s="58">
        <v>17</v>
      </c>
      <c r="Z436" s="58">
        <v>17</v>
      </c>
      <c r="AA436" s="58">
        <f t="shared" si="29"/>
        <v>67</v>
      </c>
      <c r="AB436" s="58" t="s">
        <v>11812</v>
      </c>
      <c r="AC436" s="59"/>
      <c r="AD436" s="62">
        <f t="shared" si="31"/>
        <v>63</v>
      </c>
    </row>
    <row r="437" spans="1:30" x14ac:dyDescent="0.3">
      <c r="A437" s="54">
        <v>436</v>
      </c>
      <c r="B437" s="54" t="s">
        <v>7627</v>
      </c>
      <c r="C437" s="54" t="s">
        <v>7628</v>
      </c>
      <c r="D437" s="54" t="s">
        <v>486</v>
      </c>
      <c r="E437" s="58" t="s">
        <v>11798</v>
      </c>
      <c r="F437" s="58" t="e">
        <f>VLOOKUP(B437,#REF!,50,0)</f>
        <v>#REF!</v>
      </c>
      <c r="G437" s="58">
        <v>15</v>
      </c>
      <c r="H437" s="58">
        <v>13</v>
      </c>
      <c r="I437" s="58">
        <v>14</v>
      </c>
      <c r="J437" s="58">
        <v>14</v>
      </c>
      <c r="K437" s="58">
        <f t="shared" si="27"/>
        <v>56</v>
      </c>
      <c r="L437" s="58" t="s">
        <v>11812</v>
      </c>
      <c r="M437" s="58" t="s">
        <v>11799</v>
      </c>
      <c r="N437" s="58">
        <v>10</v>
      </c>
      <c r="O437" s="58">
        <v>16</v>
      </c>
      <c r="P437" s="58">
        <v>15</v>
      </c>
      <c r="Q437" s="58">
        <v>15</v>
      </c>
      <c r="R437" s="58">
        <v>15</v>
      </c>
      <c r="S437" s="58">
        <f t="shared" si="28"/>
        <v>61</v>
      </c>
      <c r="T437" s="58" t="s">
        <v>11812</v>
      </c>
      <c r="U437" s="58" t="s">
        <v>11800</v>
      </c>
      <c r="V437" s="58">
        <v>10</v>
      </c>
      <c r="W437" s="58">
        <v>15</v>
      </c>
      <c r="X437" s="58">
        <v>15</v>
      </c>
      <c r="Y437" s="58">
        <v>16</v>
      </c>
      <c r="Z437" s="58">
        <v>13</v>
      </c>
      <c r="AA437" s="58">
        <f t="shared" si="29"/>
        <v>59</v>
      </c>
      <c r="AB437" s="58" t="s">
        <v>11812</v>
      </c>
      <c r="AC437" s="59"/>
      <c r="AD437" s="62">
        <f t="shared" si="31"/>
        <v>58.666666666666664</v>
      </c>
    </row>
    <row r="438" spans="1:30" x14ac:dyDescent="0.3">
      <c r="A438" s="54">
        <v>437</v>
      </c>
      <c r="B438" s="54" t="s">
        <v>7664</v>
      </c>
      <c r="C438" s="54" t="s">
        <v>7665</v>
      </c>
      <c r="D438" s="54" t="s">
        <v>486</v>
      </c>
      <c r="E438" s="58" t="s">
        <v>11798</v>
      </c>
      <c r="F438" s="58" t="e">
        <f>VLOOKUP(B438,#REF!,50,0)</f>
        <v>#REF!</v>
      </c>
      <c r="G438" s="58">
        <v>18</v>
      </c>
      <c r="H438" s="58">
        <v>16</v>
      </c>
      <c r="I438" s="58">
        <v>17</v>
      </c>
      <c r="J438" s="58">
        <v>17</v>
      </c>
      <c r="K438" s="58">
        <f t="shared" si="27"/>
        <v>68</v>
      </c>
      <c r="L438" s="58" t="s">
        <v>11812</v>
      </c>
      <c r="M438" s="58" t="s">
        <v>11799</v>
      </c>
      <c r="N438" s="58">
        <v>10</v>
      </c>
      <c r="O438" s="58">
        <v>17</v>
      </c>
      <c r="P438" s="58">
        <v>17</v>
      </c>
      <c r="Q438" s="58">
        <v>16</v>
      </c>
      <c r="R438" s="58">
        <v>16</v>
      </c>
      <c r="S438" s="58">
        <f t="shared" si="28"/>
        <v>66</v>
      </c>
      <c r="T438" s="58" t="s">
        <v>11812</v>
      </c>
      <c r="U438" s="58" t="s">
        <v>11800</v>
      </c>
      <c r="V438" s="58">
        <v>10</v>
      </c>
      <c r="W438" s="58">
        <v>17</v>
      </c>
      <c r="X438" s="58">
        <v>18</v>
      </c>
      <c r="Y438" s="58">
        <v>16</v>
      </c>
      <c r="Z438" s="58">
        <v>17</v>
      </c>
      <c r="AA438" s="58">
        <f t="shared" si="29"/>
        <v>68</v>
      </c>
      <c r="AB438" s="58" t="s">
        <v>11812</v>
      </c>
      <c r="AC438" s="59"/>
      <c r="AD438" s="62">
        <f t="shared" si="31"/>
        <v>67.333333333333329</v>
      </c>
    </row>
    <row r="439" spans="1:30" x14ac:dyDescent="0.3">
      <c r="A439" s="54">
        <v>438</v>
      </c>
      <c r="B439" s="54" t="s">
        <v>7674</v>
      </c>
      <c r="C439" s="54" t="s">
        <v>7675</v>
      </c>
      <c r="D439" s="54" t="s">
        <v>486</v>
      </c>
      <c r="E439" s="58" t="s">
        <v>11798</v>
      </c>
      <c r="F439" s="58" t="e">
        <f>VLOOKUP(B439,#REF!,50,0)</f>
        <v>#REF!</v>
      </c>
      <c r="G439" s="58">
        <v>17</v>
      </c>
      <c r="H439" s="58">
        <v>12</v>
      </c>
      <c r="I439" s="58">
        <v>14</v>
      </c>
      <c r="J439" s="58">
        <v>13</v>
      </c>
      <c r="K439" s="58">
        <f t="shared" si="27"/>
        <v>56</v>
      </c>
      <c r="L439" s="58" t="s">
        <v>11812</v>
      </c>
      <c r="M439" s="58" t="s">
        <v>11799</v>
      </c>
      <c r="N439" s="58">
        <v>10</v>
      </c>
      <c r="O439" s="58">
        <v>17</v>
      </c>
      <c r="P439" s="58">
        <v>16</v>
      </c>
      <c r="Q439" s="58">
        <v>17</v>
      </c>
      <c r="R439" s="58">
        <v>17</v>
      </c>
      <c r="S439" s="58">
        <f t="shared" si="28"/>
        <v>67</v>
      </c>
      <c r="T439" s="58" t="s">
        <v>11812</v>
      </c>
      <c r="U439" s="58" t="s">
        <v>11800</v>
      </c>
      <c r="V439" s="58">
        <v>10</v>
      </c>
      <c r="W439" s="58">
        <v>12</v>
      </c>
      <c r="X439" s="58">
        <v>12</v>
      </c>
      <c r="Y439" s="58">
        <v>12</v>
      </c>
      <c r="Z439" s="58">
        <v>16</v>
      </c>
      <c r="AA439" s="58">
        <f t="shared" si="29"/>
        <v>52</v>
      </c>
      <c r="AB439" s="58" t="s">
        <v>11812</v>
      </c>
      <c r="AC439" s="59"/>
      <c r="AD439" s="62">
        <f t="shared" si="31"/>
        <v>58.333333333333336</v>
      </c>
    </row>
    <row r="440" spans="1:30" x14ac:dyDescent="0.3">
      <c r="A440" s="54">
        <v>439</v>
      </c>
      <c r="B440" s="54" t="s">
        <v>8035</v>
      </c>
      <c r="C440" s="54" t="s">
        <v>8036</v>
      </c>
      <c r="D440" s="54" t="s">
        <v>486</v>
      </c>
      <c r="E440" s="58" t="s">
        <v>11798</v>
      </c>
      <c r="F440" s="58" t="e">
        <f>VLOOKUP(B440,#REF!,50,0)</f>
        <v>#REF!</v>
      </c>
      <c r="G440" s="58">
        <v>17</v>
      </c>
      <c r="H440" s="58">
        <v>17</v>
      </c>
      <c r="I440" s="58">
        <v>15</v>
      </c>
      <c r="J440" s="58">
        <v>16</v>
      </c>
      <c r="K440" s="58">
        <f t="shared" si="27"/>
        <v>65</v>
      </c>
      <c r="L440" s="58" t="s">
        <v>11812</v>
      </c>
      <c r="M440" s="58" t="s">
        <v>11799</v>
      </c>
      <c r="N440" s="58">
        <v>10</v>
      </c>
      <c r="O440" s="58">
        <v>17</v>
      </c>
      <c r="P440" s="58">
        <v>16</v>
      </c>
      <c r="Q440" s="58">
        <v>17</v>
      </c>
      <c r="R440" s="58">
        <v>16</v>
      </c>
      <c r="S440" s="58">
        <f t="shared" si="28"/>
        <v>66</v>
      </c>
      <c r="T440" s="58" t="s">
        <v>11812</v>
      </c>
      <c r="U440" s="58" t="s">
        <v>11800</v>
      </c>
      <c r="V440" s="58">
        <v>10</v>
      </c>
      <c r="W440" s="58">
        <v>17</v>
      </c>
      <c r="X440" s="58">
        <v>13</v>
      </c>
      <c r="Y440" s="58">
        <v>12</v>
      </c>
      <c r="Z440" s="58">
        <v>14</v>
      </c>
      <c r="AA440" s="58">
        <f t="shared" si="29"/>
        <v>56</v>
      </c>
      <c r="AB440" s="58" t="s">
        <v>11812</v>
      </c>
      <c r="AC440" s="59"/>
      <c r="AD440" s="62">
        <f t="shared" si="31"/>
        <v>62.333333333333336</v>
      </c>
    </row>
    <row r="441" spans="1:30" x14ac:dyDescent="0.3">
      <c r="A441" s="54">
        <v>440</v>
      </c>
      <c r="B441" s="54" t="s">
        <v>8046</v>
      </c>
      <c r="C441" s="54" t="s">
        <v>8047</v>
      </c>
      <c r="D441" s="54" t="s">
        <v>486</v>
      </c>
      <c r="E441" s="58" t="s">
        <v>11798</v>
      </c>
      <c r="F441" s="58" t="e">
        <f>VLOOKUP(B441,#REF!,50,0)</f>
        <v>#REF!</v>
      </c>
      <c r="G441" s="58">
        <v>16</v>
      </c>
      <c r="H441" s="58">
        <v>16</v>
      </c>
      <c r="I441" s="58">
        <v>16</v>
      </c>
      <c r="J441" s="58">
        <v>14</v>
      </c>
      <c r="K441" s="58">
        <f t="shared" si="27"/>
        <v>62</v>
      </c>
      <c r="L441" s="58" t="s">
        <v>11812</v>
      </c>
      <c r="M441" s="58" t="s">
        <v>11799</v>
      </c>
      <c r="N441" s="58">
        <v>11</v>
      </c>
      <c r="O441" s="58">
        <v>17</v>
      </c>
      <c r="P441" s="58">
        <v>17</v>
      </c>
      <c r="Q441" s="58">
        <v>16</v>
      </c>
      <c r="R441" s="58">
        <v>17</v>
      </c>
      <c r="S441" s="58">
        <f t="shared" si="28"/>
        <v>67</v>
      </c>
      <c r="T441" s="58" t="s">
        <v>11812</v>
      </c>
      <c r="U441" s="58" t="s">
        <v>11800</v>
      </c>
      <c r="V441" s="58">
        <v>11</v>
      </c>
      <c r="W441" s="58">
        <v>17</v>
      </c>
      <c r="X441" s="58">
        <v>16</v>
      </c>
      <c r="Y441" s="58">
        <v>16</v>
      </c>
      <c r="Z441" s="58">
        <v>15</v>
      </c>
      <c r="AA441" s="58">
        <f t="shared" si="29"/>
        <v>64</v>
      </c>
      <c r="AB441" s="58" t="s">
        <v>11812</v>
      </c>
      <c r="AC441" s="59"/>
      <c r="AD441" s="62">
        <f t="shared" si="31"/>
        <v>64.333333333333329</v>
      </c>
    </row>
    <row r="442" spans="1:30" x14ac:dyDescent="0.3">
      <c r="A442" s="54">
        <v>441</v>
      </c>
      <c r="B442" s="54" t="s">
        <v>8205</v>
      </c>
      <c r="C442" s="54" t="s">
        <v>8206</v>
      </c>
      <c r="D442" s="54" t="s">
        <v>486</v>
      </c>
      <c r="E442" s="58" t="s">
        <v>11798</v>
      </c>
      <c r="F442" s="58" t="e">
        <f>VLOOKUP(B442,#REF!,50,0)</f>
        <v>#REF!</v>
      </c>
      <c r="G442" s="58">
        <v>13</v>
      </c>
      <c r="H442" s="58">
        <v>15</v>
      </c>
      <c r="I442" s="58">
        <v>14</v>
      </c>
      <c r="J442" s="58">
        <v>14</v>
      </c>
      <c r="K442" s="58">
        <f t="shared" si="27"/>
        <v>56</v>
      </c>
      <c r="L442" s="58" t="s">
        <v>11812</v>
      </c>
      <c r="M442" s="58" t="s">
        <v>11799</v>
      </c>
      <c r="N442" s="58">
        <v>0</v>
      </c>
      <c r="O442" s="58">
        <v>17</v>
      </c>
      <c r="P442" s="58">
        <v>17</v>
      </c>
      <c r="Q442" s="58">
        <v>18</v>
      </c>
      <c r="R442" s="58">
        <v>18</v>
      </c>
      <c r="S442" s="58">
        <f t="shared" si="28"/>
        <v>70</v>
      </c>
      <c r="T442" s="58" t="s">
        <v>11812</v>
      </c>
      <c r="U442" s="58" t="s">
        <v>11800</v>
      </c>
      <c r="V442" s="58">
        <v>0</v>
      </c>
      <c r="W442" s="58">
        <v>16</v>
      </c>
      <c r="X442" s="58">
        <v>16</v>
      </c>
      <c r="Y442" s="58">
        <v>14</v>
      </c>
      <c r="Z442" s="58">
        <v>15</v>
      </c>
      <c r="AA442" s="58">
        <f t="shared" si="29"/>
        <v>61</v>
      </c>
      <c r="AB442" s="58" t="s">
        <v>11812</v>
      </c>
      <c r="AC442" s="59"/>
      <c r="AD442" s="62">
        <f t="shared" si="31"/>
        <v>62.333333333333336</v>
      </c>
    </row>
    <row r="443" spans="1:30" x14ac:dyDescent="0.3">
      <c r="A443" s="54">
        <v>442</v>
      </c>
      <c r="B443" s="54" t="s">
        <v>8251</v>
      </c>
      <c r="C443" s="54" t="s">
        <v>8252</v>
      </c>
      <c r="D443" s="54" t="s">
        <v>486</v>
      </c>
      <c r="E443" s="58" t="s">
        <v>11798</v>
      </c>
      <c r="F443" s="58" t="e">
        <f>VLOOKUP(B443,#REF!,50,0)</f>
        <v>#REF!</v>
      </c>
      <c r="G443" s="58">
        <v>18</v>
      </c>
      <c r="H443" s="58">
        <v>17</v>
      </c>
      <c r="I443" s="58">
        <v>16</v>
      </c>
      <c r="J443" s="58">
        <v>16</v>
      </c>
      <c r="K443" s="58">
        <f t="shared" si="27"/>
        <v>67</v>
      </c>
      <c r="L443" s="58" t="s">
        <v>11812</v>
      </c>
      <c r="M443" s="58" t="s">
        <v>11799</v>
      </c>
      <c r="N443" s="58">
        <v>3</v>
      </c>
      <c r="O443" s="58">
        <v>17</v>
      </c>
      <c r="P443" s="58">
        <v>15</v>
      </c>
      <c r="Q443" s="58">
        <v>16</v>
      </c>
      <c r="R443" s="58">
        <v>16</v>
      </c>
      <c r="S443" s="58">
        <f t="shared" si="28"/>
        <v>64</v>
      </c>
      <c r="T443" s="58" t="s">
        <v>11812</v>
      </c>
      <c r="U443" s="58" t="s">
        <v>11800</v>
      </c>
      <c r="V443" s="58">
        <v>3</v>
      </c>
      <c r="W443" s="58">
        <v>17</v>
      </c>
      <c r="X443" s="58">
        <v>16</v>
      </c>
      <c r="Y443" s="58">
        <v>16</v>
      </c>
      <c r="Z443" s="58">
        <v>16</v>
      </c>
      <c r="AA443" s="58">
        <f t="shared" si="29"/>
        <v>65</v>
      </c>
      <c r="AB443" s="58" t="s">
        <v>11812</v>
      </c>
      <c r="AC443" s="59"/>
      <c r="AD443" s="62">
        <f t="shared" si="31"/>
        <v>65.333333333333329</v>
      </c>
    </row>
    <row r="444" spans="1:30" x14ac:dyDescent="0.3">
      <c r="A444" s="54">
        <v>443</v>
      </c>
      <c r="B444" s="55" t="s">
        <v>8492</v>
      </c>
      <c r="C444" s="55" t="s">
        <v>3454</v>
      </c>
      <c r="D444" s="55" t="s">
        <v>486</v>
      </c>
      <c r="E444" s="58" t="s">
        <v>11798</v>
      </c>
      <c r="F444" s="58">
        <v>0</v>
      </c>
      <c r="G444" s="58">
        <v>0</v>
      </c>
      <c r="H444" s="58">
        <v>0</v>
      </c>
      <c r="I444" s="58">
        <v>0</v>
      </c>
      <c r="J444" s="58">
        <v>0</v>
      </c>
      <c r="K444" s="58">
        <f t="shared" si="27"/>
        <v>0</v>
      </c>
      <c r="L444" s="58" t="s">
        <v>11732</v>
      </c>
      <c r="M444" s="58" t="s">
        <v>11799</v>
      </c>
      <c r="N444" s="58" t="s">
        <v>277</v>
      </c>
      <c r="O444" s="58">
        <v>0</v>
      </c>
      <c r="P444" s="58">
        <v>0</v>
      </c>
      <c r="Q444" s="58">
        <v>0</v>
      </c>
      <c r="R444" s="58">
        <v>0</v>
      </c>
      <c r="S444" s="58">
        <f t="shared" si="28"/>
        <v>0</v>
      </c>
      <c r="T444" s="58" t="s">
        <v>11783</v>
      </c>
      <c r="U444" s="58" t="s">
        <v>11800</v>
      </c>
      <c r="V444" s="58" t="s">
        <v>277</v>
      </c>
      <c r="W444" s="58">
        <v>0</v>
      </c>
      <c r="X444" s="58">
        <v>0</v>
      </c>
      <c r="Y444" s="58">
        <v>0</v>
      </c>
      <c r="Z444" s="58">
        <v>0</v>
      </c>
      <c r="AA444" s="58">
        <f t="shared" si="29"/>
        <v>0</v>
      </c>
      <c r="AB444" s="58" t="s">
        <v>11732</v>
      </c>
      <c r="AC444" s="59"/>
      <c r="AD444" s="62">
        <f t="shared" si="31"/>
        <v>0</v>
      </c>
    </row>
    <row r="445" spans="1:30" x14ac:dyDescent="0.3">
      <c r="A445" s="54">
        <v>444</v>
      </c>
      <c r="B445" s="54" t="s">
        <v>8501</v>
      </c>
      <c r="C445" s="54" t="s">
        <v>8502</v>
      </c>
      <c r="D445" s="54" t="s">
        <v>486</v>
      </c>
      <c r="E445" s="58" t="s">
        <v>11798</v>
      </c>
      <c r="F445" s="58" t="e">
        <f>VLOOKUP(B445,#REF!,50,0)</f>
        <v>#REF!</v>
      </c>
      <c r="G445" s="58">
        <v>15</v>
      </c>
      <c r="H445" s="58">
        <v>17</v>
      </c>
      <c r="I445" s="58">
        <v>16</v>
      </c>
      <c r="J445" s="58">
        <v>16</v>
      </c>
      <c r="K445" s="58">
        <f t="shared" si="27"/>
        <v>64</v>
      </c>
      <c r="L445" s="58" t="s">
        <v>11812</v>
      </c>
      <c r="M445" s="58" t="s">
        <v>11799</v>
      </c>
      <c r="N445" s="58">
        <v>10</v>
      </c>
      <c r="O445" s="58">
        <v>16</v>
      </c>
      <c r="P445" s="58">
        <v>17</v>
      </c>
      <c r="Q445" s="58">
        <v>16</v>
      </c>
      <c r="R445" s="58">
        <v>16</v>
      </c>
      <c r="S445" s="58">
        <f t="shared" si="28"/>
        <v>65</v>
      </c>
      <c r="T445" s="58" t="s">
        <v>11812</v>
      </c>
      <c r="U445" s="58" t="s">
        <v>11800</v>
      </c>
      <c r="V445" s="58">
        <v>10</v>
      </c>
      <c r="W445" s="58">
        <v>17</v>
      </c>
      <c r="X445" s="58">
        <v>16</v>
      </c>
      <c r="Y445" s="58">
        <v>16</v>
      </c>
      <c r="Z445" s="58">
        <v>16</v>
      </c>
      <c r="AA445" s="58">
        <f t="shared" si="29"/>
        <v>65</v>
      </c>
      <c r="AB445" s="58" t="s">
        <v>11812</v>
      </c>
      <c r="AC445" s="59"/>
      <c r="AD445" s="62">
        <f t="shared" si="31"/>
        <v>64.666666666666671</v>
      </c>
    </row>
    <row r="446" spans="1:30" x14ac:dyDescent="0.3">
      <c r="A446" s="54">
        <v>445</v>
      </c>
      <c r="B446" s="54" t="s">
        <v>8557</v>
      </c>
      <c r="C446" s="54" t="s">
        <v>8558</v>
      </c>
      <c r="D446" s="54" t="s">
        <v>486</v>
      </c>
      <c r="E446" s="58" t="s">
        <v>11798</v>
      </c>
      <c r="F446" s="58" t="e">
        <f>VLOOKUP(B446,#REF!,50,0)</f>
        <v>#REF!</v>
      </c>
      <c r="G446" s="58">
        <v>13</v>
      </c>
      <c r="H446" s="58">
        <v>14</v>
      </c>
      <c r="I446" s="58">
        <v>14</v>
      </c>
      <c r="J446" s="58">
        <v>15</v>
      </c>
      <c r="K446" s="58">
        <f t="shared" si="27"/>
        <v>56</v>
      </c>
      <c r="L446" s="58" t="s">
        <v>11812</v>
      </c>
      <c r="M446" s="58" t="s">
        <v>11799</v>
      </c>
      <c r="N446" s="58">
        <v>10</v>
      </c>
      <c r="O446" s="58">
        <v>16</v>
      </c>
      <c r="P446" s="58">
        <v>12</v>
      </c>
      <c r="Q446" s="58">
        <v>12</v>
      </c>
      <c r="R446" s="58">
        <v>12</v>
      </c>
      <c r="S446" s="58">
        <f t="shared" si="28"/>
        <v>52</v>
      </c>
      <c r="T446" s="58" t="s">
        <v>11812</v>
      </c>
      <c r="U446" s="58" t="s">
        <v>11800</v>
      </c>
      <c r="V446" s="58">
        <v>10</v>
      </c>
      <c r="W446" s="58">
        <v>16</v>
      </c>
      <c r="X446" s="58">
        <v>16</v>
      </c>
      <c r="Y446" s="58">
        <v>16</v>
      </c>
      <c r="Z446" s="58">
        <v>16</v>
      </c>
      <c r="AA446" s="58">
        <f t="shared" si="29"/>
        <v>64</v>
      </c>
      <c r="AB446" s="58" t="s">
        <v>11812</v>
      </c>
      <c r="AC446" s="59"/>
      <c r="AD446" s="62">
        <f t="shared" si="31"/>
        <v>57.333333333333336</v>
      </c>
    </row>
    <row r="447" spans="1:30" x14ac:dyDescent="0.3">
      <c r="A447" s="54">
        <v>446</v>
      </c>
      <c r="B447" s="55" t="s">
        <v>8634</v>
      </c>
      <c r="C447" s="55" t="s">
        <v>8635</v>
      </c>
      <c r="D447" s="55" t="s">
        <v>486</v>
      </c>
      <c r="E447" s="58" t="s">
        <v>11798</v>
      </c>
      <c r="F447" s="58">
        <v>0</v>
      </c>
      <c r="G447" s="58">
        <v>0</v>
      </c>
      <c r="H447" s="58">
        <v>0</v>
      </c>
      <c r="I447" s="58">
        <v>0</v>
      </c>
      <c r="J447" s="58">
        <v>0</v>
      </c>
      <c r="K447" s="58">
        <f t="shared" si="27"/>
        <v>0</v>
      </c>
      <c r="L447" s="58" t="s">
        <v>11732</v>
      </c>
      <c r="M447" s="58" t="s">
        <v>11799</v>
      </c>
      <c r="N447" s="58" t="s">
        <v>277</v>
      </c>
      <c r="O447" s="58">
        <v>0</v>
      </c>
      <c r="P447" s="58">
        <v>0</v>
      </c>
      <c r="Q447" s="58">
        <v>0</v>
      </c>
      <c r="R447" s="58">
        <v>0</v>
      </c>
      <c r="S447" s="58">
        <f t="shared" si="28"/>
        <v>0</v>
      </c>
      <c r="T447" s="58" t="s">
        <v>11783</v>
      </c>
      <c r="U447" s="58" t="s">
        <v>11800</v>
      </c>
      <c r="V447" s="58" t="s">
        <v>277</v>
      </c>
      <c r="W447" s="58">
        <v>0</v>
      </c>
      <c r="X447" s="58">
        <v>0</v>
      </c>
      <c r="Y447" s="58">
        <v>0</v>
      </c>
      <c r="Z447" s="58">
        <v>0</v>
      </c>
      <c r="AA447" s="58">
        <f t="shared" si="29"/>
        <v>0</v>
      </c>
      <c r="AB447" s="58" t="s">
        <v>11732</v>
      </c>
      <c r="AC447" s="59"/>
      <c r="AD447" s="62">
        <f t="shared" si="31"/>
        <v>0</v>
      </c>
    </row>
    <row r="448" spans="1:30" x14ac:dyDescent="0.3">
      <c r="A448" s="54">
        <v>447</v>
      </c>
      <c r="B448" s="54" t="s">
        <v>8804</v>
      </c>
      <c r="C448" s="54" t="s">
        <v>8805</v>
      </c>
      <c r="D448" s="54" t="s">
        <v>486</v>
      </c>
      <c r="E448" s="58" t="s">
        <v>11798</v>
      </c>
      <c r="F448" s="58" t="e">
        <f>VLOOKUP(B448,#REF!,50,0)</f>
        <v>#REF!</v>
      </c>
      <c r="G448" s="58">
        <v>16</v>
      </c>
      <c r="H448" s="58">
        <v>15</v>
      </c>
      <c r="I448" s="58">
        <v>14</v>
      </c>
      <c r="J448" s="58">
        <v>16</v>
      </c>
      <c r="K448" s="58">
        <f t="shared" si="27"/>
        <v>61</v>
      </c>
      <c r="L448" s="58" t="s">
        <v>11812</v>
      </c>
      <c r="M448" s="58" t="s">
        <v>11799</v>
      </c>
      <c r="N448" s="58">
        <v>14</v>
      </c>
      <c r="O448" s="58">
        <v>12</v>
      </c>
      <c r="P448" s="58">
        <v>12</v>
      </c>
      <c r="Q448" s="58">
        <v>15</v>
      </c>
      <c r="R448" s="58">
        <v>12</v>
      </c>
      <c r="S448" s="58">
        <f t="shared" si="28"/>
        <v>51</v>
      </c>
      <c r="T448" s="58" t="s">
        <v>11812</v>
      </c>
      <c r="U448" s="58" t="s">
        <v>11800</v>
      </c>
      <c r="V448" s="58">
        <v>14</v>
      </c>
      <c r="W448" s="58">
        <v>16</v>
      </c>
      <c r="X448" s="58">
        <v>16</v>
      </c>
      <c r="Y448" s="58">
        <v>12</v>
      </c>
      <c r="Z448" s="58">
        <v>16</v>
      </c>
      <c r="AA448" s="58">
        <f t="shared" si="29"/>
        <v>60</v>
      </c>
      <c r="AB448" s="58" t="s">
        <v>11812</v>
      </c>
      <c r="AC448" s="59"/>
      <c r="AD448" s="62">
        <f t="shared" si="31"/>
        <v>57.333333333333336</v>
      </c>
    </row>
    <row r="449" spans="1:30" x14ac:dyDescent="0.3">
      <c r="A449" s="54">
        <v>448</v>
      </c>
      <c r="B449" s="54" t="s">
        <v>8866</v>
      </c>
      <c r="C449" s="54" t="s">
        <v>8867</v>
      </c>
      <c r="D449" s="54" t="s">
        <v>486</v>
      </c>
      <c r="E449" s="58" t="s">
        <v>11798</v>
      </c>
      <c r="F449" s="58" t="e">
        <f>VLOOKUP(B449,#REF!,50,0)</f>
        <v>#REF!</v>
      </c>
      <c r="G449" s="58">
        <v>16</v>
      </c>
      <c r="H449" s="58">
        <v>15</v>
      </c>
      <c r="I449" s="58">
        <v>15</v>
      </c>
      <c r="J449" s="58">
        <v>16</v>
      </c>
      <c r="K449" s="58">
        <f t="shared" si="27"/>
        <v>62</v>
      </c>
      <c r="L449" s="58" t="s">
        <v>11812</v>
      </c>
      <c r="M449" s="58" t="s">
        <v>11799</v>
      </c>
      <c r="N449" s="58">
        <v>0</v>
      </c>
      <c r="O449" s="58">
        <v>16</v>
      </c>
      <c r="P449" s="58">
        <v>16</v>
      </c>
      <c r="Q449" s="58">
        <v>16</v>
      </c>
      <c r="R449" s="58">
        <v>16</v>
      </c>
      <c r="S449" s="58">
        <f t="shared" si="28"/>
        <v>64</v>
      </c>
      <c r="T449" s="58" t="s">
        <v>11812</v>
      </c>
      <c r="U449" s="58" t="s">
        <v>11800</v>
      </c>
      <c r="V449" s="58">
        <v>0</v>
      </c>
      <c r="W449" s="58">
        <v>13</v>
      </c>
      <c r="X449" s="58">
        <v>11</v>
      </c>
      <c r="Y449" s="58">
        <v>10</v>
      </c>
      <c r="Z449" s="58">
        <v>12</v>
      </c>
      <c r="AA449" s="58">
        <f t="shared" si="29"/>
        <v>46</v>
      </c>
      <c r="AB449" s="58"/>
      <c r="AC449" s="59"/>
      <c r="AD449" s="62">
        <f t="shared" si="31"/>
        <v>57.333333333333336</v>
      </c>
    </row>
    <row r="450" spans="1:30" x14ac:dyDescent="0.3">
      <c r="A450" s="54">
        <v>449</v>
      </c>
      <c r="B450" s="54" t="s">
        <v>9341</v>
      </c>
      <c r="C450" s="54" t="s">
        <v>9342</v>
      </c>
      <c r="D450" s="54" t="s">
        <v>486</v>
      </c>
      <c r="E450" s="58" t="s">
        <v>11798</v>
      </c>
      <c r="F450" s="58" t="e">
        <f>VLOOKUP(B450,#REF!,50,0)</f>
        <v>#REF!</v>
      </c>
      <c r="G450" s="58">
        <v>16</v>
      </c>
      <c r="H450" s="58">
        <v>17</v>
      </c>
      <c r="I450" s="58">
        <v>16</v>
      </c>
      <c r="J450" s="58">
        <v>15</v>
      </c>
      <c r="K450" s="58">
        <f t="shared" si="27"/>
        <v>64</v>
      </c>
      <c r="L450" s="58" t="s">
        <v>11812</v>
      </c>
      <c r="M450" s="58" t="s">
        <v>11799</v>
      </c>
      <c r="N450" s="58">
        <v>20</v>
      </c>
      <c r="O450" s="58">
        <v>15</v>
      </c>
      <c r="P450" s="58">
        <v>15</v>
      </c>
      <c r="Q450" s="58">
        <v>15</v>
      </c>
      <c r="R450" s="58">
        <v>18</v>
      </c>
      <c r="S450" s="58">
        <f t="shared" si="28"/>
        <v>63</v>
      </c>
      <c r="T450" s="58" t="s">
        <v>11812</v>
      </c>
      <c r="U450" s="58" t="s">
        <v>11800</v>
      </c>
      <c r="V450" s="58">
        <v>20</v>
      </c>
      <c r="W450" s="58">
        <v>15</v>
      </c>
      <c r="X450" s="58">
        <v>15</v>
      </c>
      <c r="Y450" s="58">
        <v>15</v>
      </c>
      <c r="Z450" s="58">
        <v>13</v>
      </c>
      <c r="AA450" s="58">
        <f t="shared" si="29"/>
        <v>58</v>
      </c>
      <c r="AB450" s="58" t="s">
        <v>11812</v>
      </c>
      <c r="AC450" s="59"/>
      <c r="AD450" s="62">
        <f t="shared" si="31"/>
        <v>61.666666666666664</v>
      </c>
    </row>
    <row r="451" spans="1:30" x14ac:dyDescent="0.3">
      <c r="A451" s="54">
        <v>450</v>
      </c>
      <c r="B451" s="54" t="s">
        <v>9487</v>
      </c>
      <c r="C451" s="54" t="s">
        <v>9488</v>
      </c>
      <c r="D451" s="54" t="s">
        <v>486</v>
      </c>
      <c r="E451" s="58" t="s">
        <v>11798</v>
      </c>
      <c r="F451" s="58" t="e">
        <f>VLOOKUP(B451,#REF!,50,0)</f>
        <v>#REF!</v>
      </c>
      <c r="G451" s="58">
        <v>16</v>
      </c>
      <c r="H451" s="58">
        <v>15</v>
      </c>
      <c r="I451" s="58">
        <v>16</v>
      </c>
      <c r="J451" s="58">
        <v>17</v>
      </c>
      <c r="K451" s="58">
        <f t="shared" ref="K451:K514" si="32">SUM(G451:J451)</f>
        <v>64</v>
      </c>
      <c r="L451" s="58" t="s">
        <v>11812</v>
      </c>
      <c r="M451" s="58" t="s">
        <v>11799</v>
      </c>
      <c r="N451" s="58">
        <v>18</v>
      </c>
      <c r="O451" s="58">
        <v>17</v>
      </c>
      <c r="P451" s="58">
        <v>17</v>
      </c>
      <c r="Q451" s="58">
        <v>16</v>
      </c>
      <c r="R451" s="58">
        <v>17</v>
      </c>
      <c r="S451" s="58">
        <f t="shared" ref="S451:S514" si="33">SUM(O451:R451)</f>
        <v>67</v>
      </c>
      <c r="T451" s="58" t="s">
        <v>11812</v>
      </c>
      <c r="U451" s="58" t="s">
        <v>11800</v>
      </c>
      <c r="V451" s="58">
        <v>18</v>
      </c>
      <c r="W451" s="58">
        <v>17</v>
      </c>
      <c r="X451" s="58">
        <v>16</v>
      </c>
      <c r="Y451" s="58">
        <v>16</v>
      </c>
      <c r="Z451" s="58">
        <v>13</v>
      </c>
      <c r="AA451" s="58">
        <f t="shared" ref="AA451:AA514" si="34">SUM(W451:Z451)</f>
        <v>62</v>
      </c>
      <c r="AB451" s="58" t="s">
        <v>11812</v>
      </c>
      <c r="AC451" s="59"/>
      <c r="AD451" s="62">
        <f t="shared" si="31"/>
        <v>64.333333333333329</v>
      </c>
    </row>
    <row r="452" spans="1:30" x14ac:dyDescent="0.3">
      <c r="A452" s="54">
        <v>451</v>
      </c>
      <c r="B452" s="54" t="s">
        <v>9538</v>
      </c>
      <c r="C452" s="54" t="s">
        <v>9539</v>
      </c>
      <c r="D452" s="54" t="s">
        <v>486</v>
      </c>
      <c r="E452" s="58" t="s">
        <v>11798</v>
      </c>
      <c r="F452" s="58" t="e">
        <f>VLOOKUP(B452,#REF!,50,0)</f>
        <v>#REF!</v>
      </c>
      <c r="G452" s="58">
        <v>13</v>
      </c>
      <c r="H452" s="58">
        <v>14</v>
      </c>
      <c r="I452" s="58">
        <v>15</v>
      </c>
      <c r="J452" s="58">
        <v>14</v>
      </c>
      <c r="K452" s="58">
        <f t="shared" si="32"/>
        <v>56</v>
      </c>
      <c r="L452" s="58" t="s">
        <v>11812</v>
      </c>
      <c r="M452" s="58" t="s">
        <v>11799</v>
      </c>
      <c r="N452" s="58">
        <v>18</v>
      </c>
      <c r="O452" s="58">
        <v>16</v>
      </c>
      <c r="P452" s="58">
        <v>16</v>
      </c>
      <c r="Q452" s="58">
        <v>16</v>
      </c>
      <c r="R452" s="58">
        <v>16</v>
      </c>
      <c r="S452" s="58">
        <f t="shared" si="33"/>
        <v>64</v>
      </c>
      <c r="T452" s="58" t="s">
        <v>11812</v>
      </c>
      <c r="U452" s="58" t="s">
        <v>11800</v>
      </c>
      <c r="V452" s="58">
        <v>18</v>
      </c>
      <c r="W452" s="58">
        <v>12</v>
      </c>
      <c r="X452" s="58">
        <v>16</v>
      </c>
      <c r="Y452" s="58">
        <v>16</v>
      </c>
      <c r="Z452" s="58">
        <v>12</v>
      </c>
      <c r="AA452" s="58">
        <f t="shared" si="34"/>
        <v>56</v>
      </c>
      <c r="AB452" s="58" t="s">
        <v>11812</v>
      </c>
      <c r="AC452" s="59"/>
      <c r="AD452" s="62">
        <f t="shared" si="31"/>
        <v>58.666666666666664</v>
      </c>
    </row>
    <row r="453" spans="1:30" x14ac:dyDescent="0.3">
      <c r="A453" s="54">
        <v>452</v>
      </c>
      <c r="B453" s="54" t="s">
        <v>9626</v>
      </c>
      <c r="C453" s="54" t="s">
        <v>9627</v>
      </c>
      <c r="D453" s="54" t="s">
        <v>486</v>
      </c>
      <c r="E453" s="58" t="s">
        <v>11798</v>
      </c>
      <c r="F453" s="58" t="e">
        <f>VLOOKUP(B453,#REF!,50,0)</f>
        <v>#REF!</v>
      </c>
      <c r="G453" s="58">
        <v>13</v>
      </c>
      <c r="H453" s="58">
        <v>14</v>
      </c>
      <c r="I453" s="58">
        <v>14</v>
      </c>
      <c r="J453" s="58">
        <v>15</v>
      </c>
      <c r="K453" s="58">
        <f t="shared" si="32"/>
        <v>56</v>
      </c>
      <c r="L453" s="58" t="s">
        <v>11812</v>
      </c>
      <c r="M453" s="58" t="s">
        <v>11799</v>
      </c>
      <c r="N453" s="58">
        <v>10</v>
      </c>
      <c r="O453" s="58">
        <v>11</v>
      </c>
      <c r="P453" s="58">
        <v>12</v>
      </c>
      <c r="Q453" s="58">
        <v>13</v>
      </c>
      <c r="R453" s="58">
        <v>16</v>
      </c>
      <c r="S453" s="58">
        <f t="shared" si="33"/>
        <v>52</v>
      </c>
      <c r="T453" s="58"/>
      <c r="U453" s="58" t="s">
        <v>11800</v>
      </c>
      <c r="V453" s="58">
        <v>10</v>
      </c>
      <c r="W453" s="58">
        <v>17</v>
      </c>
      <c r="X453" s="58">
        <v>16</v>
      </c>
      <c r="Y453" s="58">
        <v>13</v>
      </c>
      <c r="Z453" s="58">
        <v>10</v>
      </c>
      <c r="AA453" s="58">
        <f t="shared" si="34"/>
        <v>56</v>
      </c>
      <c r="AB453" s="58" t="s">
        <v>11812</v>
      </c>
      <c r="AC453" s="59"/>
      <c r="AD453" s="62">
        <f t="shared" si="31"/>
        <v>54.666666666666664</v>
      </c>
    </row>
    <row r="454" spans="1:30" x14ac:dyDescent="0.3">
      <c r="A454" s="54">
        <v>453</v>
      </c>
      <c r="B454" s="54" t="s">
        <v>9645</v>
      </c>
      <c r="C454" s="54" t="s">
        <v>9646</v>
      </c>
      <c r="D454" s="54" t="s">
        <v>486</v>
      </c>
      <c r="E454" s="58" t="s">
        <v>11798</v>
      </c>
      <c r="F454" s="58" t="e">
        <f>VLOOKUP(B454,#REF!,50,0)</f>
        <v>#REF!</v>
      </c>
      <c r="G454" s="58">
        <v>17</v>
      </c>
      <c r="H454" s="58">
        <v>16</v>
      </c>
      <c r="I454" s="58">
        <v>16</v>
      </c>
      <c r="J454" s="58">
        <v>16</v>
      </c>
      <c r="K454" s="58">
        <f t="shared" si="32"/>
        <v>65</v>
      </c>
      <c r="L454" s="58" t="s">
        <v>11812</v>
      </c>
      <c r="M454" s="58" t="s">
        <v>11799</v>
      </c>
      <c r="N454" s="58">
        <v>20</v>
      </c>
      <c r="O454" s="58">
        <v>16</v>
      </c>
      <c r="P454" s="58">
        <v>17</v>
      </c>
      <c r="Q454" s="58">
        <v>16</v>
      </c>
      <c r="R454" s="58">
        <v>17</v>
      </c>
      <c r="S454" s="58">
        <f t="shared" si="33"/>
        <v>66</v>
      </c>
      <c r="T454" s="58" t="s">
        <v>11812</v>
      </c>
      <c r="U454" s="58" t="s">
        <v>11800</v>
      </c>
      <c r="V454" s="58">
        <v>20</v>
      </c>
      <c r="W454" s="58">
        <v>16</v>
      </c>
      <c r="X454" s="58">
        <v>16</v>
      </c>
      <c r="Y454" s="58">
        <v>17</v>
      </c>
      <c r="Z454" s="58">
        <v>16</v>
      </c>
      <c r="AA454" s="58">
        <f t="shared" si="34"/>
        <v>65</v>
      </c>
      <c r="AB454" s="58" t="s">
        <v>11812</v>
      </c>
      <c r="AC454" s="59"/>
      <c r="AD454" s="62">
        <f t="shared" si="31"/>
        <v>65.333333333333329</v>
      </c>
    </row>
    <row r="455" spans="1:30" x14ac:dyDescent="0.3">
      <c r="A455" s="54">
        <v>454</v>
      </c>
      <c r="B455" s="54" t="s">
        <v>9727</v>
      </c>
      <c r="C455" s="54" t="s">
        <v>4493</v>
      </c>
      <c r="D455" s="54" t="s">
        <v>486</v>
      </c>
      <c r="E455" s="58" t="s">
        <v>11798</v>
      </c>
      <c r="F455" s="58" t="e">
        <f>VLOOKUP(B455,#REF!,50,0)</f>
        <v>#REF!</v>
      </c>
      <c r="G455" s="58">
        <v>15</v>
      </c>
      <c r="H455" s="58">
        <v>15</v>
      </c>
      <c r="I455" s="58">
        <v>15</v>
      </c>
      <c r="J455" s="58">
        <v>16</v>
      </c>
      <c r="K455" s="58">
        <f t="shared" si="32"/>
        <v>61</v>
      </c>
      <c r="L455" s="58" t="s">
        <v>11812</v>
      </c>
      <c r="M455" s="58" t="s">
        <v>11799</v>
      </c>
      <c r="N455" s="58">
        <v>0</v>
      </c>
      <c r="O455" s="58">
        <v>0</v>
      </c>
      <c r="P455" s="58">
        <v>0</v>
      </c>
      <c r="Q455" s="58">
        <v>0</v>
      </c>
      <c r="R455" s="58">
        <v>0</v>
      </c>
      <c r="S455" s="58">
        <f t="shared" si="33"/>
        <v>0</v>
      </c>
      <c r="T455" s="58" t="s">
        <v>11814</v>
      </c>
      <c r="U455" s="58" t="s">
        <v>11800</v>
      </c>
      <c r="V455" s="58">
        <v>5</v>
      </c>
      <c r="W455" s="58">
        <v>15</v>
      </c>
      <c r="X455" s="58">
        <v>17</v>
      </c>
      <c r="Y455" s="58">
        <v>17</v>
      </c>
      <c r="Z455" s="58">
        <v>16</v>
      </c>
      <c r="AA455" s="58">
        <f t="shared" si="34"/>
        <v>65</v>
      </c>
      <c r="AB455" s="58" t="s">
        <v>11812</v>
      </c>
      <c r="AC455" s="59"/>
      <c r="AD455" s="62">
        <f>AVERAGE(K455,AA455)</f>
        <v>63</v>
      </c>
    </row>
    <row r="456" spans="1:30" x14ac:dyDescent="0.3">
      <c r="A456" s="54">
        <v>455</v>
      </c>
      <c r="B456" s="54" t="s">
        <v>9815</v>
      </c>
      <c r="C456" s="54" t="s">
        <v>9816</v>
      </c>
      <c r="D456" s="54" t="s">
        <v>486</v>
      </c>
      <c r="E456" s="58" t="s">
        <v>11798</v>
      </c>
      <c r="F456" s="58" t="e">
        <f>VLOOKUP(B456,#REF!,50,0)</f>
        <v>#REF!</v>
      </c>
      <c r="G456" s="58">
        <v>17</v>
      </c>
      <c r="H456" s="58">
        <v>17</v>
      </c>
      <c r="I456" s="58">
        <v>16</v>
      </c>
      <c r="J456" s="58">
        <v>16</v>
      </c>
      <c r="K456" s="58">
        <f t="shared" si="32"/>
        <v>66</v>
      </c>
      <c r="L456" s="58" t="s">
        <v>11812</v>
      </c>
      <c r="M456" s="58" t="s">
        <v>11799</v>
      </c>
      <c r="N456" s="58">
        <v>10</v>
      </c>
      <c r="O456" s="58">
        <v>16</v>
      </c>
      <c r="P456" s="58">
        <v>16</v>
      </c>
      <c r="Q456" s="58">
        <v>16</v>
      </c>
      <c r="R456" s="58">
        <v>16</v>
      </c>
      <c r="S456" s="58">
        <f t="shared" si="33"/>
        <v>64</v>
      </c>
      <c r="T456" s="58" t="s">
        <v>11812</v>
      </c>
      <c r="U456" s="58" t="s">
        <v>11800</v>
      </c>
      <c r="V456" s="58">
        <v>10</v>
      </c>
      <c r="W456" s="58">
        <v>16</v>
      </c>
      <c r="X456" s="58">
        <v>15</v>
      </c>
      <c r="Y456" s="58">
        <v>16</v>
      </c>
      <c r="Z456" s="58">
        <v>16</v>
      </c>
      <c r="AA456" s="58">
        <f t="shared" si="34"/>
        <v>63</v>
      </c>
      <c r="AB456" s="58" t="s">
        <v>11812</v>
      </c>
      <c r="AC456" s="59"/>
      <c r="AD456" s="62">
        <f t="shared" ref="AD456:AD487" si="35">AVERAGE(K456,S456,AA456)</f>
        <v>64.333333333333329</v>
      </c>
    </row>
    <row r="457" spans="1:30" x14ac:dyDescent="0.3">
      <c r="A457" s="54">
        <v>456</v>
      </c>
      <c r="B457" s="54" t="s">
        <v>9830</v>
      </c>
      <c r="C457" s="54" t="s">
        <v>9831</v>
      </c>
      <c r="D457" s="54" t="s">
        <v>486</v>
      </c>
      <c r="E457" s="58" t="s">
        <v>11798</v>
      </c>
      <c r="F457" s="58" t="e">
        <f>VLOOKUP(B457,#REF!,50,0)</f>
        <v>#REF!</v>
      </c>
      <c r="G457" s="58">
        <v>14</v>
      </c>
      <c r="H457" s="58">
        <v>14</v>
      </c>
      <c r="I457" s="58">
        <v>13</v>
      </c>
      <c r="J457" s="58">
        <v>13</v>
      </c>
      <c r="K457" s="58">
        <f t="shared" si="32"/>
        <v>54</v>
      </c>
      <c r="L457" s="58" t="s">
        <v>11812</v>
      </c>
      <c r="M457" s="58" t="s">
        <v>11799</v>
      </c>
      <c r="N457" s="58">
        <v>13</v>
      </c>
      <c r="O457" s="58">
        <v>16</v>
      </c>
      <c r="P457" s="58">
        <v>16</v>
      </c>
      <c r="Q457" s="58">
        <v>16</v>
      </c>
      <c r="R457" s="58">
        <v>17</v>
      </c>
      <c r="S457" s="58">
        <f t="shared" si="33"/>
        <v>65</v>
      </c>
      <c r="T457" s="58" t="s">
        <v>11812</v>
      </c>
      <c r="U457" s="58" t="s">
        <v>11800</v>
      </c>
      <c r="V457" s="58">
        <v>13</v>
      </c>
      <c r="W457" s="58">
        <v>9</v>
      </c>
      <c r="X457" s="58">
        <v>13</v>
      </c>
      <c r="Y457" s="58">
        <v>10</v>
      </c>
      <c r="Z457" s="58">
        <v>9</v>
      </c>
      <c r="AA457" s="58">
        <f t="shared" si="34"/>
        <v>41</v>
      </c>
      <c r="AB457" s="58"/>
      <c r="AC457" s="59"/>
      <c r="AD457" s="62">
        <f t="shared" si="35"/>
        <v>53.333333333333336</v>
      </c>
    </row>
    <row r="458" spans="1:30" x14ac:dyDescent="0.3">
      <c r="A458" s="54">
        <v>457</v>
      </c>
      <c r="B458" s="54" t="s">
        <v>9922</v>
      </c>
      <c r="C458" s="54" t="s">
        <v>9923</v>
      </c>
      <c r="D458" s="54" t="s">
        <v>486</v>
      </c>
      <c r="E458" s="58" t="s">
        <v>11798</v>
      </c>
      <c r="F458" s="58" t="e">
        <f>VLOOKUP(B458,#REF!,50,0)</f>
        <v>#REF!</v>
      </c>
      <c r="G458" s="58">
        <v>15</v>
      </c>
      <c r="H458" s="58">
        <v>15</v>
      </c>
      <c r="I458" s="58">
        <v>15</v>
      </c>
      <c r="J458" s="58">
        <v>16</v>
      </c>
      <c r="K458" s="58">
        <f t="shared" si="32"/>
        <v>61</v>
      </c>
      <c r="L458" s="58" t="s">
        <v>11812</v>
      </c>
      <c r="M458" s="58" t="s">
        <v>11799</v>
      </c>
      <c r="N458" s="58">
        <v>13</v>
      </c>
      <c r="O458" s="58">
        <v>16</v>
      </c>
      <c r="P458" s="58">
        <v>16</v>
      </c>
      <c r="Q458" s="58">
        <v>16</v>
      </c>
      <c r="R458" s="58">
        <v>16</v>
      </c>
      <c r="S458" s="58">
        <f t="shared" si="33"/>
        <v>64</v>
      </c>
      <c r="T458" s="58" t="s">
        <v>11812</v>
      </c>
      <c r="U458" s="58" t="s">
        <v>11800</v>
      </c>
      <c r="V458" s="58">
        <v>13</v>
      </c>
      <c r="W458" s="58">
        <v>16</v>
      </c>
      <c r="X458" s="58">
        <v>16</v>
      </c>
      <c r="Y458" s="58">
        <v>16</v>
      </c>
      <c r="Z458" s="58">
        <v>15</v>
      </c>
      <c r="AA458" s="58">
        <f t="shared" si="34"/>
        <v>63</v>
      </c>
      <c r="AB458" s="58" t="s">
        <v>11812</v>
      </c>
      <c r="AC458" s="59"/>
      <c r="AD458" s="62">
        <f t="shared" si="35"/>
        <v>62.666666666666664</v>
      </c>
    </row>
    <row r="459" spans="1:30" x14ac:dyDescent="0.3">
      <c r="A459" s="54">
        <v>458</v>
      </c>
      <c r="B459" s="54" t="s">
        <v>10130</v>
      </c>
      <c r="C459" s="54" t="s">
        <v>10131</v>
      </c>
      <c r="D459" s="54" t="s">
        <v>486</v>
      </c>
      <c r="E459" s="58" t="s">
        <v>11798</v>
      </c>
      <c r="F459" s="58" t="e">
        <f>VLOOKUP(B459,#REF!,50,0)</f>
        <v>#REF!</v>
      </c>
      <c r="G459" s="58">
        <v>15</v>
      </c>
      <c r="H459" s="58">
        <v>15</v>
      </c>
      <c r="I459" s="58">
        <v>15</v>
      </c>
      <c r="J459" s="58">
        <v>16</v>
      </c>
      <c r="K459" s="58">
        <f t="shared" si="32"/>
        <v>61</v>
      </c>
      <c r="L459" s="58" t="s">
        <v>11812</v>
      </c>
      <c r="M459" s="58" t="s">
        <v>11799</v>
      </c>
      <c r="N459" s="58">
        <v>10</v>
      </c>
      <c r="O459" s="58">
        <v>16</v>
      </c>
      <c r="P459" s="58">
        <v>16</v>
      </c>
      <c r="Q459" s="58">
        <v>16</v>
      </c>
      <c r="R459" s="58">
        <v>12</v>
      </c>
      <c r="S459" s="58">
        <f t="shared" si="33"/>
        <v>60</v>
      </c>
      <c r="T459" s="58" t="s">
        <v>11812</v>
      </c>
      <c r="U459" s="58" t="s">
        <v>11800</v>
      </c>
      <c r="V459" s="58">
        <v>10</v>
      </c>
      <c r="W459" s="58">
        <v>15</v>
      </c>
      <c r="X459" s="58">
        <v>15</v>
      </c>
      <c r="Y459" s="58">
        <v>12</v>
      </c>
      <c r="Z459" s="58">
        <v>15</v>
      </c>
      <c r="AA459" s="58">
        <f t="shared" si="34"/>
        <v>57</v>
      </c>
      <c r="AB459" s="58" t="s">
        <v>11812</v>
      </c>
      <c r="AC459" s="59"/>
      <c r="AD459" s="62">
        <f t="shared" si="35"/>
        <v>59.333333333333336</v>
      </c>
    </row>
    <row r="460" spans="1:30" x14ac:dyDescent="0.3">
      <c r="A460" s="54">
        <v>459</v>
      </c>
      <c r="B460" s="54" t="s">
        <v>10212</v>
      </c>
      <c r="C460" s="54" t="s">
        <v>10213</v>
      </c>
      <c r="D460" s="54" t="s">
        <v>486</v>
      </c>
      <c r="E460" s="58" t="s">
        <v>11798</v>
      </c>
      <c r="F460" s="58" t="e">
        <f>VLOOKUP(B460,#REF!,50,0)</f>
        <v>#REF!</v>
      </c>
      <c r="G460" s="58">
        <v>15</v>
      </c>
      <c r="H460" s="58">
        <v>15</v>
      </c>
      <c r="I460" s="58">
        <v>15</v>
      </c>
      <c r="J460" s="58">
        <v>16</v>
      </c>
      <c r="K460" s="58">
        <f t="shared" si="32"/>
        <v>61</v>
      </c>
      <c r="L460" s="58" t="s">
        <v>11812</v>
      </c>
      <c r="M460" s="58" t="s">
        <v>11799</v>
      </c>
      <c r="N460" s="58">
        <v>13</v>
      </c>
      <c r="O460" s="58">
        <v>15</v>
      </c>
      <c r="P460" s="58">
        <v>16</v>
      </c>
      <c r="Q460" s="58">
        <v>16</v>
      </c>
      <c r="R460" s="58">
        <v>16</v>
      </c>
      <c r="S460" s="58">
        <f t="shared" si="33"/>
        <v>63</v>
      </c>
      <c r="T460" s="58" t="s">
        <v>11812</v>
      </c>
      <c r="U460" s="58" t="s">
        <v>11800</v>
      </c>
      <c r="V460" s="58">
        <v>13</v>
      </c>
      <c r="W460" s="58">
        <v>17</v>
      </c>
      <c r="X460" s="58">
        <v>16</v>
      </c>
      <c r="Y460" s="58">
        <v>17</v>
      </c>
      <c r="Z460" s="58">
        <v>16</v>
      </c>
      <c r="AA460" s="58">
        <f t="shared" si="34"/>
        <v>66</v>
      </c>
      <c r="AB460" s="58" t="s">
        <v>11812</v>
      </c>
      <c r="AC460" s="59"/>
      <c r="AD460" s="62">
        <f t="shared" si="35"/>
        <v>63.333333333333336</v>
      </c>
    </row>
    <row r="461" spans="1:30" x14ac:dyDescent="0.3">
      <c r="A461" s="54">
        <v>460</v>
      </c>
      <c r="B461" s="55" t="s">
        <v>10277</v>
      </c>
      <c r="C461" s="55" t="s">
        <v>10278</v>
      </c>
      <c r="D461" s="55" t="s">
        <v>486</v>
      </c>
      <c r="E461" s="58" t="s">
        <v>11798</v>
      </c>
      <c r="F461" s="58">
        <v>0</v>
      </c>
      <c r="G461" s="58">
        <v>0</v>
      </c>
      <c r="H461" s="58">
        <v>0</v>
      </c>
      <c r="I461" s="58">
        <v>0</v>
      </c>
      <c r="J461" s="58">
        <v>0</v>
      </c>
      <c r="K461" s="58">
        <f t="shared" si="32"/>
        <v>0</v>
      </c>
      <c r="L461" s="58" t="s">
        <v>11732</v>
      </c>
      <c r="M461" s="58" t="s">
        <v>11799</v>
      </c>
      <c r="N461" s="58" t="s">
        <v>277</v>
      </c>
      <c r="O461" s="58">
        <v>0</v>
      </c>
      <c r="P461" s="58">
        <v>0</v>
      </c>
      <c r="Q461" s="58">
        <v>0</v>
      </c>
      <c r="R461" s="58">
        <v>0</v>
      </c>
      <c r="S461" s="58">
        <f t="shared" si="33"/>
        <v>0</v>
      </c>
      <c r="T461" s="58" t="s">
        <v>11783</v>
      </c>
      <c r="U461" s="58" t="s">
        <v>11800</v>
      </c>
      <c r="V461" s="58" t="s">
        <v>277</v>
      </c>
      <c r="W461" s="58">
        <v>0</v>
      </c>
      <c r="X461" s="58">
        <v>0</v>
      </c>
      <c r="Y461" s="58">
        <v>0</v>
      </c>
      <c r="Z461" s="58">
        <v>0</v>
      </c>
      <c r="AA461" s="58">
        <f t="shared" si="34"/>
        <v>0</v>
      </c>
      <c r="AB461" s="58" t="s">
        <v>11732</v>
      </c>
      <c r="AC461" s="59"/>
      <c r="AD461" s="62">
        <f t="shared" si="35"/>
        <v>0</v>
      </c>
    </row>
    <row r="462" spans="1:30" x14ac:dyDescent="0.3">
      <c r="A462" s="54">
        <v>461</v>
      </c>
      <c r="B462" s="55" t="s">
        <v>10317</v>
      </c>
      <c r="C462" s="55" t="s">
        <v>10318</v>
      </c>
      <c r="D462" s="55" t="s">
        <v>486</v>
      </c>
      <c r="E462" s="58" t="s">
        <v>11798</v>
      </c>
      <c r="F462" s="58">
        <v>0</v>
      </c>
      <c r="G462" s="58">
        <v>0</v>
      </c>
      <c r="H462" s="58">
        <v>0</v>
      </c>
      <c r="I462" s="58">
        <v>0</v>
      </c>
      <c r="J462" s="58">
        <v>0</v>
      </c>
      <c r="K462" s="58">
        <f t="shared" si="32"/>
        <v>0</v>
      </c>
      <c r="L462" s="58" t="s">
        <v>11732</v>
      </c>
      <c r="M462" s="58" t="s">
        <v>11799</v>
      </c>
      <c r="N462" s="58" t="s">
        <v>277</v>
      </c>
      <c r="O462" s="58">
        <v>0</v>
      </c>
      <c r="P462" s="58">
        <v>0</v>
      </c>
      <c r="Q462" s="58">
        <v>0</v>
      </c>
      <c r="R462" s="58">
        <v>0</v>
      </c>
      <c r="S462" s="58">
        <f t="shared" si="33"/>
        <v>0</v>
      </c>
      <c r="T462" s="58" t="s">
        <v>11783</v>
      </c>
      <c r="U462" s="58" t="s">
        <v>11800</v>
      </c>
      <c r="V462" s="58" t="s">
        <v>277</v>
      </c>
      <c r="W462" s="58">
        <v>0</v>
      </c>
      <c r="X462" s="58">
        <v>0</v>
      </c>
      <c r="Y462" s="58">
        <v>0</v>
      </c>
      <c r="Z462" s="58">
        <v>0</v>
      </c>
      <c r="AA462" s="58">
        <f t="shared" si="34"/>
        <v>0</v>
      </c>
      <c r="AB462" s="58" t="s">
        <v>11732</v>
      </c>
      <c r="AC462" s="59"/>
      <c r="AD462" s="62">
        <f t="shared" si="35"/>
        <v>0</v>
      </c>
    </row>
    <row r="463" spans="1:30" x14ac:dyDescent="0.3">
      <c r="A463" s="54">
        <v>462</v>
      </c>
      <c r="B463" s="54" t="s">
        <v>10394</v>
      </c>
      <c r="C463" s="54" t="s">
        <v>10395</v>
      </c>
      <c r="D463" s="54" t="s">
        <v>486</v>
      </c>
      <c r="E463" s="58" t="s">
        <v>11798</v>
      </c>
      <c r="F463" s="58" t="e">
        <f>VLOOKUP(B463,#REF!,50,0)</f>
        <v>#REF!</v>
      </c>
      <c r="G463" s="58">
        <v>14</v>
      </c>
      <c r="H463" s="58">
        <v>14</v>
      </c>
      <c r="I463" s="58">
        <v>14</v>
      </c>
      <c r="J463" s="58">
        <v>14</v>
      </c>
      <c r="K463" s="58">
        <f t="shared" si="32"/>
        <v>56</v>
      </c>
      <c r="L463" s="58" t="s">
        <v>11812</v>
      </c>
      <c r="M463" s="58" t="s">
        <v>11799</v>
      </c>
      <c r="N463" s="58">
        <v>13</v>
      </c>
      <c r="O463" s="58">
        <v>17</v>
      </c>
      <c r="P463" s="58">
        <v>17</v>
      </c>
      <c r="Q463" s="58">
        <v>16</v>
      </c>
      <c r="R463" s="58">
        <v>17</v>
      </c>
      <c r="S463" s="58">
        <f t="shared" si="33"/>
        <v>67</v>
      </c>
      <c r="T463" s="58" t="s">
        <v>11812</v>
      </c>
      <c r="U463" s="58" t="s">
        <v>11800</v>
      </c>
      <c r="V463" s="58">
        <v>13</v>
      </c>
      <c r="W463" s="58">
        <v>17</v>
      </c>
      <c r="X463" s="58">
        <v>16</v>
      </c>
      <c r="Y463" s="58">
        <v>16</v>
      </c>
      <c r="Z463" s="58">
        <v>13</v>
      </c>
      <c r="AA463" s="58">
        <f t="shared" si="34"/>
        <v>62</v>
      </c>
      <c r="AB463" s="58" t="s">
        <v>11812</v>
      </c>
      <c r="AC463" s="59"/>
      <c r="AD463" s="62">
        <f t="shared" si="35"/>
        <v>61.666666666666664</v>
      </c>
    </row>
    <row r="464" spans="1:30" x14ac:dyDescent="0.3">
      <c r="A464" s="54">
        <v>463</v>
      </c>
      <c r="B464" s="54" t="s">
        <v>10587</v>
      </c>
      <c r="C464" s="54" t="s">
        <v>10588</v>
      </c>
      <c r="D464" s="54" t="s">
        <v>486</v>
      </c>
      <c r="E464" s="58" t="s">
        <v>11798</v>
      </c>
      <c r="F464" s="58" t="e">
        <f>VLOOKUP(B464,#REF!,50,0)</f>
        <v>#REF!</v>
      </c>
      <c r="G464" s="58">
        <v>16</v>
      </c>
      <c r="H464" s="58">
        <v>16</v>
      </c>
      <c r="I464" s="58">
        <v>16</v>
      </c>
      <c r="J464" s="58">
        <v>16</v>
      </c>
      <c r="K464" s="58">
        <f t="shared" si="32"/>
        <v>64</v>
      </c>
      <c r="L464" s="58" t="s">
        <v>11812</v>
      </c>
      <c r="M464" s="58" t="s">
        <v>11799</v>
      </c>
      <c r="N464" s="58">
        <v>15</v>
      </c>
      <c r="O464" s="58">
        <v>18</v>
      </c>
      <c r="P464" s="58">
        <v>17</v>
      </c>
      <c r="Q464" s="58">
        <v>17</v>
      </c>
      <c r="R464" s="58">
        <v>18</v>
      </c>
      <c r="S464" s="58">
        <f t="shared" si="33"/>
        <v>70</v>
      </c>
      <c r="T464" s="58" t="s">
        <v>11812</v>
      </c>
      <c r="U464" s="58" t="s">
        <v>11800</v>
      </c>
      <c r="V464" s="58">
        <v>15</v>
      </c>
      <c r="W464" s="58">
        <v>16</v>
      </c>
      <c r="X464" s="58">
        <v>17</v>
      </c>
      <c r="Y464" s="58">
        <v>15</v>
      </c>
      <c r="Z464" s="58">
        <v>15</v>
      </c>
      <c r="AA464" s="58">
        <f t="shared" si="34"/>
        <v>63</v>
      </c>
      <c r="AB464" s="58" t="s">
        <v>11812</v>
      </c>
      <c r="AC464" s="59"/>
      <c r="AD464" s="62">
        <f t="shared" si="35"/>
        <v>65.666666666666671</v>
      </c>
    </row>
    <row r="465" spans="1:30" x14ac:dyDescent="0.3">
      <c r="A465" s="54">
        <v>464</v>
      </c>
      <c r="B465" s="54" t="s">
        <v>10878</v>
      </c>
      <c r="C465" s="54" t="s">
        <v>10879</v>
      </c>
      <c r="D465" s="54" t="s">
        <v>486</v>
      </c>
      <c r="E465" s="58" t="s">
        <v>11798</v>
      </c>
      <c r="F465" s="58" t="e">
        <f>VLOOKUP(B465,#REF!,50,0)</f>
        <v>#REF!</v>
      </c>
      <c r="G465" s="58">
        <v>16</v>
      </c>
      <c r="H465" s="58">
        <v>15</v>
      </c>
      <c r="I465" s="58">
        <v>15</v>
      </c>
      <c r="J465" s="58">
        <v>15</v>
      </c>
      <c r="K465" s="58">
        <f t="shared" si="32"/>
        <v>61</v>
      </c>
      <c r="L465" s="58" t="s">
        <v>11812</v>
      </c>
      <c r="M465" s="58" t="s">
        <v>11799</v>
      </c>
      <c r="N465" s="58">
        <v>14</v>
      </c>
      <c r="O465" s="58">
        <v>16</v>
      </c>
      <c r="P465" s="58">
        <v>15</v>
      </c>
      <c r="Q465" s="58">
        <v>12</v>
      </c>
      <c r="R465" s="58">
        <v>16</v>
      </c>
      <c r="S465" s="58">
        <f t="shared" si="33"/>
        <v>59</v>
      </c>
      <c r="T465" s="58" t="s">
        <v>11812</v>
      </c>
      <c r="U465" s="58" t="s">
        <v>11800</v>
      </c>
      <c r="V465" s="58">
        <v>14</v>
      </c>
      <c r="W465" s="58">
        <v>16</v>
      </c>
      <c r="X465" s="58">
        <v>15</v>
      </c>
      <c r="Y465" s="58">
        <v>15</v>
      </c>
      <c r="Z465" s="58">
        <v>15</v>
      </c>
      <c r="AA465" s="58">
        <f t="shared" si="34"/>
        <v>61</v>
      </c>
      <c r="AB465" s="58" t="s">
        <v>11812</v>
      </c>
      <c r="AC465" s="59"/>
      <c r="AD465" s="62">
        <f t="shared" si="35"/>
        <v>60.333333333333336</v>
      </c>
    </row>
    <row r="466" spans="1:30" x14ac:dyDescent="0.3">
      <c r="A466" s="54">
        <v>465</v>
      </c>
      <c r="B466" s="54" t="s">
        <v>10940</v>
      </c>
      <c r="C466" s="54" t="s">
        <v>10941</v>
      </c>
      <c r="D466" s="54" t="s">
        <v>486</v>
      </c>
      <c r="E466" s="58" t="s">
        <v>11798</v>
      </c>
      <c r="F466" s="58" t="e">
        <f>VLOOKUP(B466,#REF!,50,0)</f>
        <v>#REF!</v>
      </c>
      <c r="G466" s="58">
        <v>15</v>
      </c>
      <c r="H466" s="58">
        <v>15</v>
      </c>
      <c r="I466" s="58">
        <v>15</v>
      </c>
      <c r="J466" s="58">
        <v>16</v>
      </c>
      <c r="K466" s="58">
        <f t="shared" si="32"/>
        <v>61</v>
      </c>
      <c r="L466" s="58" t="s">
        <v>11812</v>
      </c>
      <c r="M466" s="58" t="s">
        <v>11799</v>
      </c>
      <c r="N466" s="58">
        <v>13</v>
      </c>
      <c r="O466" s="58">
        <v>16</v>
      </c>
      <c r="P466" s="58">
        <v>17</v>
      </c>
      <c r="Q466" s="58">
        <v>12</v>
      </c>
      <c r="R466" s="58">
        <v>12</v>
      </c>
      <c r="S466" s="58">
        <f t="shared" si="33"/>
        <v>57</v>
      </c>
      <c r="T466" s="58" t="s">
        <v>11812</v>
      </c>
      <c r="U466" s="58" t="s">
        <v>11800</v>
      </c>
      <c r="V466" s="58">
        <v>13</v>
      </c>
      <c r="W466" s="58">
        <v>17</v>
      </c>
      <c r="X466" s="58">
        <v>17</v>
      </c>
      <c r="Y466" s="58">
        <v>17</v>
      </c>
      <c r="Z466" s="58">
        <v>17</v>
      </c>
      <c r="AA466" s="58">
        <f t="shared" si="34"/>
        <v>68</v>
      </c>
      <c r="AB466" s="58" t="s">
        <v>11812</v>
      </c>
      <c r="AC466" s="59"/>
      <c r="AD466" s="62">
        <f t="shared" si="35"/>
        <v>62</v>
      </c>
    </row>
    <row r="467" spans="1:30" x14ac:dyDescent="0.3">
      <c r="A467" s="54">
        <v>466</v>
      </c>
      <c r="B467" s="54" t="s">
        <v>11043</v>
      </c>
      <c r="C467" s="54" t="s">
        <v>11044</v>
      </c>
      <c r="D467" s="54" t="s">
        <v>486</v>
      </c>
      <c r="E467" s="58" t="s">
        <v>11798</v>
      </c>
      <c r="F467" s="58" t="e">
        <f>VLOOKUP(B467,#REF!,50,0)</f>
        <v>#REF!</v>
      </c>
      <c r="G467" s="58">
        <v>15</v>
      </c>
      <c r="H467" s="58">
        <v>15</v>
      </c>
      <c r="I467" s="58">
        <v>15</v>
      </c>
      <c r="J467" s="58">
        <v>16</v>
      </c>
      <c r="K467" s="58">
        <f t="shared" si="32"/>
        <v>61</v>
      </c>
      <c r="L467" s="58" t="s">
        <v>11812</v>
      </c>
      <c r="M467" s="58" t="s">
        <v>11799</v>
      </c>
      <c r="N467" s="58">
        <v>11</v>
      </c>
      <c r="O467" s="58">
        <v>16</v>
      </c>
      <c r="P467" s="58">
        <v>15</v>
      </c>
      <c r="Q467" s="58">
        <v>16</v>
      </c>
      <c r="R467" s="58">
        <v>12</v>
      </c>
      <c r="S467" s="58">
        <f t="shared" si="33"/>
        <v>59</v>
      </c>
      <c r="T467" s="58" t="s">
        <v>11812</v>
      </c>
      <c r="U467" s="58" t="s">
        <v>11800</v>
      </c>
      <c r="V467" s="58">
        <v>11</v>
      </c>
      <c r="W467" s="58">
        <v>16</v>
      </c>
      <c r="X467" s="58">
        <v>17</v>
      </c>
      <c r="Y467" s="58">
        <v>15</v>
      </c>
      <c r="Z467" s="58">
        <v>12</v>
      </c>
      <c r="AA467" s="58">
        <f t="shared" si="34"/>
        <v>60</v>
      </c>
      <c r="AB467" s="58" t="s">
        <v>11812</v>
      </c>
      <c r="AC467" s="59"/>
      <c r="AD467" s="62">
        <f t="shared" si="35"/>
        <v>60</v>
      </c>
    </row>
    <row r="468" spans="1:30" x14ac:dyDescent="0.3">
      <c r="A468" s="54">
        <v>467</v>
      </c>
      <c r="B468" s="54" t="s">
        <v>11319</v>
      </c>
      <c r="C468" s="54" t="s">
        <v>11320</v>
      </c>
      <c r="D468" s="54" t="s">
        <v>486</v>
      </c>
      <c r="E468" s="58" t="s">
        <v>11798</v>
      </c>
      <c r="F468" s="58" t="e">
        <f>VLOOKUP(B468,#REF!,50,0)</f>
        <v>#REF!</v>
      </c>
      <c r="G468" s="58">
        <v>15</v>
      </c>
      <c r="H468" s="58">
        <v>16</v>
      </c>
      <c r="I468" s="58">
        <v>16</v>
      </c>
      <c r="J468" s="58">
        <v>16</v>
      </c>
      <c r="K468" s="58">
        <f t="shared" si="32"/>
        <v>63</v>
      </c>
      <c r="L468" s="58" t="s">
        <v>11812</v>
      </c>
      <c r="M468" s="58" t="s">
        <v>11799</v>
      </c>
      <c r="N468" s="58">
        <v>15</v>
      </c>
      <c r="O468" s="58">
        <v>15</v>
      </c>
      <c r="P468" s="58">
        <v>16</v>
      </c>
      <c r="Q468" s="58">
        <v>16</v>
      </c>
      <c r="R468" s="58">
        <v>13</v>
      </c>
      <c r="S468" s="58">
        <f t="shared" si="33"/>
        <v>60</v>
      </c>
      <c r="T468" s="58" t="s">
        <v>11812</v>
      </c>
      <c r="U468" s="58" t="s">
        <v>11800</v>
      </c>
      <c r="V468" s="58">
        <v>15</v>
      </c>
      <c r="W468" s="58">
        <v>16</v>
      </c>
      <c r="X468" s="58">
        <v>16</v>
      </c>
      <c r="Y468" s="58">
        <v>15</v>
      </c>
      <c r="Z468" s="58">
        <v>16</v>
      </c>
      <c r="AA468" s="58">
        <f t="shared" si="34"/>
        <v>63</v>
      </c>
      <c r="AB468" s="58" t="s">
        <v>11812</v>
      </c>
      <c r="AC468" s="59"/>
      <c r="AD468" s="62">
        <f t="shared" si="35"/>
        <v>62</v>
      </c>
    </row>
    <row r="469" spans="1:30" x14ac:dyDescent="0.3">
      <c r="A469" s="54">
        <v>468</v>
      </c>
      <c r="B469" s="54" t="s">
        <v>11407</v>
      </c>
      <c r="C469" s="54" t="s">
        <v>11408</v>
      </c>
      <c r="D469" s="54" t="s">
        <v>486</v>
      </c>
      <c r="E469" s="58" t="s">
        <v>11798</v>
      </c>
      <c r="F469" s="58" t="e">
        <f>VLOOKUP(B469,#REF!,50,0)</f>
        <v>#REF!</v>
      </c>
      <c r="G469" s="58">
        <v>16</v>
      </c>
      <c r="H469" s="58">
        <v>16</v>
      </c>
      <c r="I469" s="58">
        <v>16</v>
      </c>
      <c r="J469" s="58">
        <v>16</v>
      </c>
      <c r="K469" s="58">
        <f t="shared" si="32"/>
        <v>64</v>
      </c>
      <c r="L469" s="58" t="s">
        <v>11812</v>
      </c>
      <c r="M469" s="58" t="s">
        <v>11799</v>
      </c>
      <c r="N469" s="58">
        <v>13</v>
      </c>
      <c r="O469" s="58">
        <v>16</v>
      </c>
      <c r="P469" s="58">
        <v>17</v>
      </c>
      <c r="Q469" s="58">
        <v>14</v>
      </c>
      <c r="R469" s="58">
        <v>16</v>
      </c>
      <c r="S469" s="58">
        <f t="shared" si="33"/>
        <v>63</v>
      </c>
      <c r="T469" s="58" t="s">
        <v>11812</v>
      </c>
      <c r="U469" s="58" t="s">
        <v>11800</v>
      </c>
      <c r="V469" s="58">
        <v>13</v>
      </c>
      <c r="W469" s="58">
        <v>17</v>
      </c>
      <c r="X469" s="58">
        <v>16</v>
      </c>
      <c r="Y469" s="58">
        <v>16</v>
      </c>
      <c r="Z469" s="58">
        <v>16</v>
      </c>
      <c r="AA469" s="58">
        <f t="shared" si="34"/>
        <v>65</v>
      </c>
      <c r="AB469" s="58" t="s">
        <v>11812</v>
      </c>
      <c r="AC469" s="59"/>
      <c r="AD469" s="62">
        <f t="shared" si="35"/>
        <v>64</v>
      </c>
    </row>
    <row r="470" spans="1:30" x14ac:dyDescent="0.3">
      <c r="A470" s="54">
        <v>469</v>
      </c>
      <c r="B470" s="54" t="s">
        <v>11509</v>
      </c>
      <c r="C470" s="54" t="s">
        <v>11510</v>
      </c>
      <c r="D470" s="54" t="s">
        <v>486</v>
      </c>
      <c r="E470" s="58" t="s">
        <v>11798</v>
      </c>
      <c r="F470" s="58" t="e">
        <f>VLOOKUP(B470,#REF!,50,0)</f>
        <v>#REF!</v>
      </c>
      <c r="G470" s="58">
        <v>15</v>
      </c>
      <c r="H470" s="58">
        <v>15</v>
      </c>
      <c r="I470" s="58">
        <v>15</v>
      </c>
      <c r="J470" s="58">
        <v>16</v>
      </c>
      <c r="K470" s="58">
        <f t="shared" si="32"/>
        <v>61</v>
      </c>
      <c r="L470" s="58" t="s">
        <v>11812</v>
      </c>
      <c r="M470" s="58" t="s">
        <v>11799</v>
      </c>
      <c r="N470" s="58">
        <v>11</v>
      </c>
      <c r="O470" s="58">
        <v>17</v>
      </c>
      <c r="P470" s="58">
        <v>17</v>
      </c>
      <c r="Q470" s="58">
        <v>17</v>
      </c>
      <c r="R470" s="58">
        <v>17</v>
      </c>
      <c r="S470" s="58">
        <f t="shared" si="33"/>
        <v>68</v>
      </c>
      <c r="T470" s="58" t="s">
        <v>11812</v>
      </c>
      <c r="U470" s="58" t="s">
        <v>11800</v>
      </c>
      <c r="V470" s="58">
        <v>11</v>
      </c>
      <c r="W470" s="58">
        <v>16</v>
      </c>
      <c r="X470" s="58">
        <v>16</v>
      </c>
      <c r="Y470" s="58">
        <v>15</v>
      </c>
      <c r="Z470" s="58">
        <v>16</v>
      </c>
      <c r="AA470" s="58">
        <f t="shared" si="34"/>
        <v>63</v>
      </c>
      <c r="AB470" s="58" t="s">
        <v>11812</v>
      </c>
      <c r="AC470" s="59"/>
      <c r="AD470" s="62">
        <f t="shared" si="35"/>
        <v>64</v>
      </c>
    </row>
    <row r="471" spans="1:30" x14ac:dyDescent="0.3">
      <c r="A471" s="54">
        <v>470</v>
      </c>
      <c r="B471" s="54" t="s">
        <v>263</v>
      </c>
      <c r="C471" s="54" t="s">
        <v>264</v>
      </c>
      <c r="D471" s="54" t="s">
        <v>266</v>
      </c>
      <c r="E471" s="58" t="s">
        <v>11801</v>
      </c>
      <c r="F471" s="58" t="e">
        <f>VLOOKUP(B471,#REF!,50,0)</f>
        <v>#REF!</v>
      </c>
      <c r="G471" s="58">
        <v>10</v>
      </c>
      <c r="H471" s="58">
        <v>10</v>
      </c>
      <c r="I471" s="58">
        <v>15</v>
      </c>
      <c r="J471" s="58">
        <v>10</v>
      </c>
      <c r="K471" s="58">
        <f t="shared" si="32"/>
        <v>45</v>
      </c>
      <c r="L471" s="58" t="s">
        <v>11812</v>
      </c>
      <c r="M471" s="58" t="s">
        <v>11802</v>
      </c>
      <c r="N471" s="58">
        <v>20</v>
      </c>
      <c r="O471" s="58">
        <v>17</v>
      </c>
      <c r="P471" s="58">
        <v>15</v>
      </c>
      <c r="Q471" s="58">
        <v>15</v>
      </c>
      <c r="R471" s="58">
        <v>15</v>
      </c>
      <c r="S471" s="58">
        <f t="shared" si="33"/>
        <v>62</v>
      </c>
      <c r="T471" s="58" t="s">
        <v>11812</v>
      </c>
      <c r="U471" s="58" t="s">
        <v>11803</v>
      </c>
      <c r="V471" s="58">
        <v>20</v>
      </c>
      <c r="W471" s="58">
        <v>16</v>
      </c>
      <c r="X471" s="58">
        <v>17</v>
      </c>
      <c r="Y471" s="58">
        <v>16</v>
      </c>
      <c r="Z471" s="58">
        <v>16</v>
      </c>
      <c r="AA471" s="58">
        <f t="shared" si="34"/>
        <v>65</v>
      </c>
      <c r="AB471" s="58" t="s">
        <v>11812</v>
      </c>
      <c r="AC471" s="59"/>
      <c r="AD471" s="62">
        <f t="shared" si="35"/>
        <v>57.333333333333336</v>
      </c>
    </row>
    <row r="472" spans="1:30" x14ac:dyDescent="0.3">
      <c r="A472" s="54">
        <v>471</v>
      </c>
      <c r="B472" s="54" t="s">
        <v>376</v>
      </c>
      <c r="C472" s="54" t="s">
        <v>377</v>
      </c>
      <c r="D472" s="54" t="s">
        <v>266</v>
      </c>
      <c r="E472" s="58" t="s">
        <v>11801</v>
      </c>
      <c r="F472" s="58" t="e">
        <f>VLOOKUP(B472,#REF!,50,0)</f>
        <v>#REF!</v>
      </c>
      <c r="G472" s="58">
        <v>10</v>
      </c>
      <c r="H472" s="58">
        <v>9</v>
      </c>
      <c r="I472" s="58">
        <v>15</v>
      </c>
      <c r="J472" s="58">
        <v>10</v>
      </c>
      <c r="K472" s="58">
        <f t="shared" si="32"/>
        <v>44</v>
      </c>
      <c r="L472" s="58" t="s">
        <v>11812</v>
      </c>
      <c r="M472" s="58" t="s">
        <v>11802</v>
      </c>
      <c r="N472" s="58">
        <v>2</v>
      </c>
      <c r="O472" s="58">
        <v>16</v>
      </c>
      <c r="P472" s="58">
        <v>14</v>
      </c>
      <c r="Q472" s="58">
        <v>14</v>
      </c>
      <c r="R472" s="58">
        <v>14</v>
      </c>
      <c r="S472" s="58">
        <f t="shared" si="33"/>
        <v>58</v>
      </c>
      <c r="T472" s="58" t="s">
        <v>11812</v>
      </c>
      <c r="U472" s="58" t="s">
        <v>11803</v>
      </c>
      <c r="V472" s="58">
        <v>2</v>
      </c>
      <c r="W472" s="58">
        <v>17</v>
      </c>
      <c r="X472" s="58">
        <v>13</v>
      </c>
      <c r="Y472" s="58">
        <v>13</v>
      </c>
      <c r="Z472" s="58">
        <v>16</v>
      </c>
      <c r="AA472" s="58">
        <f t="shared" si="34"/>
        <v>59</v>
      </c>
      <c r="AB472" s="58" t="s">
        <v>11812</v>
      </c>
      <c r="AC472" s="59"/>
      <c r="AD472" s="62">
        <f t="shared" si="35"/>
        <v>53.666666666666664</v>
      </c>
    </row>
    <row r="473" spans="1:30" x14ac:dyDescent="0.3">
      <c r="A473" s="54">
        <v>472</v>
      </c>
      <c r="B473" s="54" t="s">
        <v>402</v>
      </c>
      <c r="C473" s="54" t="s">
        <v>403</v>
      </c>
      <c r="D473" s="54" t="s">
        <v>266</v>
      </c>
      <c r="E473" s="58" t="s">
        <v>11801</v>
      </c>
      <c r="F473" s="58" t="e">
        <f>VLOOKUP(B473,#REF!,50,0)</f>
        <v>#REF!</v>
      </c>
      <c r="G473" s="58">
        <v>15</v>
      </c>
      <c r="H473" s="58">
        <v>15</v>
      </c>
      <c r="I473" s="58">
        <v>13</v>
      </c>
      <c r="J473" s="58">
        <v>15</v>
      </c>
      <c r="K473" s="58">
        <f t="shared" si="32"/>
        <v>58</v>
      </c>
      <c r="L473" s="58" t="s">
        <v>11812</v>
      </c>
      <c r="M473" s="58" t="s">
        <v>11802</v>
      </c>
      <c r="N473" s="58">
        <v>16</v>
      </c>
      <c r="O473" s="58">
        <v>18</v>
      </c>
      <c r="P473" s="58">
        <v>17</v>
      </c>
      <c r="Q473" s="58">
        <v>16</v>
      </c>
      <c r="R473" s="58">
        <v>18</v>
      </c>
      <c r="S473" s="58">
        <f t="shared" si="33"/>
        <v>69</v>
      </c>
      <c r="T473" s="58" t="s">
        <v>11812</v>
      </c>
      <c r="U473" s="58" t="s">
        <v>11803</v>
      </c>
      <c r="V473" s="58">
        <v>16</v>
      </c>
      <c r="W473" s="58">
        <v>16</v>
      </c>
      <c r="X473" s="58">
        <v>18</v>
      </c>
      <c r="Y473" s="58">
        <v>17</v>
      </c>
      <c r="Z473" s="58">
        <v>19</v>
      </c>
      <c r="AA473" s="58">
        <f t="shared" si="34"/>
        <v>70</v>
      </c>
      <c r="AB473" s="58" t="s">
        <v>11812</v>
      </c>
      <c r="AC473" s="59"/>
      <c r="AD473" s="62">
        <f t="shared" si="35"/>
        <v>65.666666666666671</v>
      </c>
    </row>
    <row r="474" spans="1:30" x14ac:dyDescent="0.3">
      <c r="A474" s="54">
        <v>473</v>
      </c>
      <c r="B474" s="54" t="s">
        <v>810</v>
      </c>
      <c r="C474" s="54" t="s">
        <v>811</v>
      </c>
      <c r="D474" s="54" t="s">
        <v>266</v>
      </c>
      <c r="E474" s="58" t="s">
        <v>11801</v>
      </c>
      <c r="F474" s="58" t="e">
        <f>VLOOKUP(B474,#REF!,50,0)</f>
        <v>#REF!</v>
      </c>
      <c r="G474" s="58">
        <v>20</v>
      </c>
      <c r="H474" s="58">
        <v>18</v>
      </c>
      <c r="I474" s="58">
        <v>18</v>
      </c>
      <c r="J474" s="58">
        <v>18</v>
      </c>
      <c r="K474" s="58">
        <f t="shared" si="32"/>
        <v>74</v>
      </c>
      <c r="L474" s="58" t="s">
        <v>11812</v>
      </c>
      <c r="M474" s="58" t="s">
        <v>11802</v>
      </c>
      <c r="N474" s="58">
        <v>14</v>
      </c>
      <c r="O474" s="58">
        <v>17</v>
      </c>
      <c r="P474" s="58">
        <v>15</v>
      </c>
      <c r="Q474" s="58">
        <v>16</v>
      </c>
      <c r="R474" s="58">
        <v>16</v>
      </c>
      <c r="S474" s="58">
        <f t="shared" si="33"/>
        <v>64</v>
      </c>
      <c r="T474" s="58" t="s">
        <v>11812</v>
      </c>
      <c r="U474" s="58" t="s">
        <v>11803</v>
      </c>
      <c r="V474" s="58">
        <v>14</v>
      </c>
      <c r="W474" s="58">
        <v>18</v>
      </c>
      <c r="X474" s="58">
        <v>16</v>
      </c>
      <c r="Y474" s="58">
        <v>14</v>
      </c>
      <c r="Z474" s="58">
        <v>16</v>
      </c>
      <c r="AA474" s="58">
        <f t="shared" si="34"/>
        <v>64</v>
      </c>
      <c r="AB474" s="58" t="s">
        <v>11812</v>
      </c>
      <c r="AC474" s="59"/>
      <c r="AD474" s="62">
        <f t="shared" si="35"/>
        <v>67.333333333333329</v>
      </c>
    </row>
    <row r="475" spans="1:30" x14ac:dyDescent="0.3">
      <c r="A475" s="54">
        <v>474</v>
      </c>
      <c r="B475" s="54" t="s">
        <v>839</v>
      </c>
      <c r="C475" s="54" t="s">
        <v>840</v>
      </c>
      <c r="D475" s="54" t="s">
        <v>266</v>
      </c>
      <c r="E475" s="58" t="s">
        <v>11801</v>
      </c>
      <c r="F475" s="58" t="e">
        <f>VLOOKUP(B475,#REF!,50,0)</f>
        <v>#REF!</v>
      </c>
      <c r="G475" s="58">
        <v>15</v>
      </c>
      <c r="H475" s="58">
        <v>17</v>
      </c>
      <c r="I475" s="58">
        <v>18</v>
      </c>
      <c r="J475" s="58">
        <v>17</v>
      </c>
      <c r="K475" s="58">
        <f t="shared" si="32"/>
        <v>67</v>
      </c>
      <c r="L475" s="58" t="s">
        <v>11812</v>
      </c>
      <c r="M475" s="58" t="s">
        <v>11802</v>
      </c>
      <c r="N475" s="58">
        <v>6</v>
      </c>
      <c r="O475" s="58">
        <v>17</v>
      </c>
      <c r="P475" s="58">
        <v>16</v>
      </c>
      <c r="Q475" s="58">
        <v>16</v>
      </c>
      <c r="R475" s="58">
        <v>16</v>
      </c>
      <c r="S475" s="58">
        <f t="shared" si="33"/>
        <v>65</v>
      </c>
      <c r="T475" s="58" t="s">
        <v>11812</v>
      </c>
      <c r="U475" s="58" t="s">
        <v>11803</v>
      </c>
      <c r="V475" s="58">
        <v>6</v>
      </c>
      <c r="W475" s="58">
        <v>16</v>
      </c>
      <c r="X475" s="58">
        <v>12</v>
      </c>
      <c r="Y475" s="58">
        <v>13</v>
      </c>
      <c r="Z475" s="58">
        <v>14</v>
      </c>
      <c r="AA475" s="58">
        <f t="shared" si="34"/>
        <v>55</v>
      </c>
      <c r="AB475" s="58" t="s">
        <v>11812</v>
      </c>
      <c r="AC475" s="59"/>
      <c r="AD475" s="62">
        <f t="shared" si="35"/>
        <v>62.333333333333336</v>
      </c>
    </row>
    <row r="476" spans="1:30" x14ac:dyDescent="0.3">
      <c r="A476" s="54">
        <v>475</v>
      </c>
      <c r="B476" s="54" t="s">
        <v>872</v>
      </c>
      <c r="C476" s="54" t="s">
        <v>873</v>
      </c>
      <c r="D476" s="54" t="s">
        <v>266</v>
      </c>
      <c r="E476" s="58" t="s">
        <v>11801</v>
      </c>
      <c r="F476" s="58" t="e">
        <f>VLOOKUP(B476,#REF!,50,0)</f>
        <v>#REF!</v>
      </c>
      <c r="G476" s="58">
        <v>18</v>
      </c>
      <c r="H476" s="58">
        <v>20</v>
      </c>
      <c r="I476" s="58">
        <v>17</v>
      </c>
      <c r="J476" s="58">
        <v>18</v>
      </c>
      <c r="K476" s="58">
        <f t="shared" si="32"/>
        <v>73</v>
      </c>
      <c r="L476" s="58" t="s">
        <v>11812</v>
      </c>
      <c r="M476" s="58" t="s">
        <v>11802</v>
      </c>
      <c r="N476" s="58">
        <v>10</v>
      </c>
      <c r="O476" s="58">
        <v>18</v>
      </c>
      <c r="P476" s="58">
        <v>16</v>
      </c>
      <c r="Q476" s="58">
        <v>16</v>
      </c>
      <c r="R476" s="58">
        <v>16</v>
      </c>
      <c r="S476" s="58">
        <f t="shared" si="33"/>
        <v>66</v>
      </c>
      <c r="T476" s="58" t="s">
        <v>11812</v>
      </c>
      <c r="U476" s="58" t="s">
        <v>11803</v>
      </c>
      <c r="V476" s="58">
        <v>10</v>
      </c>
      <c r="W476" s="58">
        <v>16</v>
      </c>
      <c r="X476" s="58">
        <v>14</v>
      </c>
      <c r="Y476" s="58">
        <v>13</v>
      </c>
      <c r="Z476" s="58">
        <v>13</v>
      </c>
      <c r="AA476" s="58">
        <f t="shared" si="34"/>
        <v>56</v>
      </c>
      <c r="AB476" s="58" t="s">
        <v>11812</v>
      </c>
      <c r="AC476" s="59"/>
      <c r="AD476" s="62">
        <f t="shared" si="35"/>
        <v>65</v>
      </c>
    </row>
    <row r="477" spans="1:30" x14ac:dyDescent="0.3">
      <c r="A477" s="54">
        <v>476</v>
      </c>
      <c r="B477" s="54" t="s">
        <v>918</v>
      </c>
      <c r="C477" s="54" t="s">
        <v>919</v>
      </c>
      <c r="D477" s="54" t="s">
        <v>266</v>
      </c>
      <c r="E477" s="58" t="s">
        <v>11801</v>
      </c>
      <c r="F477" s="58" t="e">
        <f>VLOOKUP(B477,#REF!,50,0)</f>
        <v>#REF!</v>
      </c>
      <c r="G477" s="58">
        <v>18</v>
      </c>
      <c r="H477" s="58">
        <v>20</v>
      </c>
      <c r="I477" s="58">
        <v>12</v>
      </c>
      <c r="J477" s="58">
        <v>16</v>
      </c>
      <c r="K477" s="58">
        <f t="shared" si="32"/>
        <v>66</v>
      </c>
      <c r="L477" s="58" t="s">
        <v>11812</v>
      </c>
      <c r="M477" s="58" t="s">
        <v>11802</v>
      </c>
      <c r="N477" s="58">
        <v>10</v>
      </c>
      <c r="O477" s="58">
        <v>14</v>
      </c>
      <c r="P477" s="58">
        <v>13</v>
      </c>
      <c r="Q477" s="58">
        <v>13</v>
      </c>
      <c r="R477" s="58">
        <v>16</v>
      </c>
      <c r="S477" s="58">
        <f t="shared" si="33"/>
        <v>56</v>
      </c>
      <c r="T477" s="58" t="s">
        <v>11812</v>
      </c>
      <c r="U477" s="58" t="s">
        <v>11803</v>
      </c>
      <c r="V477" s="58">
        <v>10</v>
      </c>
      <c r="W477" s="58">
        <v>17</v>
      </c>
      <c r="X477" s="58">
        <v>14</v>
      </c>
      <c r="Y477" s="58">
        <v>11</v>
      </c>
      <c r="Z477" s="58">
        <v>13</v>
      </c>
      <c r="AA477" s="58">
        <f t="shared" si="34"/>
        <v>55</v>
      </c>
      <c r="AB477" s="58" t="s">
        <v>11812</v>
      </c>
      <c r="AC477" s="59"/>
      <c r="AD477" s="62">
        <f t="shared" si="35"/>
        <v>59</v>
      </c>
    </row>
    <row r="478" spans="1:30" x14ac:dyDescent="0.3">
      <c r="A478" s="54">
        <v>477</v>
      </c>
      <c r="B478" s="54" t="s">
        <v>948</v>
      </c>
      <c r="C478" s="54" t="s">
        <v>949</v>
      </c>
      <c r="D478" s="54" t="s">
        <v>266</v>
      </c>
      <c r="E478" s="58" t="s">
        <v>11801</v>
      </c>
      <c r="F478" s="58" t="e">
        <f>VLOOKUP(B478,#REF!,50,0)</f>
        <v>#REF!</v>
      </c>
      <c r="G478" s="58">
        <v>16</v>
      </c>
      <c r="H478" s="58">
        <v>18</v>
      </c>
      <c r="I478" s="58">
        <v>20</v>
      </c>
      <c r="J478" s="58">
        <v>17</v>
      </c>
      <c r="K478" s="58">
        <f t="shared" si="32"/>
        <v>71</v>
      </c>
      <c r="L478" s="58" t="s">
        <v>11812</v>
      </c>
      <c r="M478" s="58" t="s">
        <v>11802</v>
      </c>
      <c r="N478" s="58">
        <v>6</v>
      </c>
      <c r="O478" s="58">
        <v>16</v>
      </c>
      <c r="P478" s="58">
        <v>13</v>
      </c>
      <c r="Q478" s="58">
        <v>16</v>
      </c>
      <c r="R478" s="58">
        <v>13</v>
      </c>
      <c r="S478" s="58">
        <f t="shared" si="33"/>
        <v>58</v>
      </c>
      <c r="T478" s="58" t="s">
        <v>11812</v>
      </c>
      <c r="U478" s="58" t="s">
        <v>11803</v>
      </c>
      <c r="V478" s="58">
        <v>6</v>
      </c>
      <c r="W478" s="58">
        <v>16</v>
      </c>
      <c r="X478" s="58">
        <v>15</v>
      </c>
      <c r="Y478" s="58">
        <v>11</v>
      </c>
      <c r="Z478" s="58">
        <v>13</v>
      </c>
      <c r="AA478" s="58">
        <f t="shared" si="34"/>
        <v>55</v>
      </c>
      <c r="AB478" s="58" t="s">
        <v>11812</v>
      </c>
      <c r="AC478" s="59"/>
      <c r="AD478" s="62">
        <f t="shared" si="35"/>
        <v>61.333333333333336</v>
      </c>
    </row>
    <row r="479" spans="1:30" x14ac:dyDescent="0.3">
      <c r="A479" s="54">
        <v>478</v>
      </c>
      <c r="B479" s="54" t="s">
        <v>979</v>
      </c>
      <c r="C479" s="54" t="s">
        <v>980</v>
      </c>
      <c r="D479" s="54" t="s">
        <v>266</v>
      </c>
      <c r="E479" s="58" t="s">
        <v>11801</v>
      </c>
      <c r="F479" s="58" t="e">
        <f>VLOOKUP(B479,#REF!,50,0)</f>
        <v>#REF!</v>
      </c>
      <c r="G479" s="58">
        <v>15</v>
      </c>
      <c r="H479" s="58">
        <v>10</v>
      </c>
      <c r="I479" s="58">
        <v>18</v>
      </c>
      <c r="J479" s="58">
        <v>15</v>
      </c>
      <c r="K479" s="58">
        <f t="shared" si="32"/>
        <v>58</v>
      </c>
      <c r="L479" s="58" t="s">
        <v>11812</v>
      </c>
      <c r="M479" s="58" t="s">
        <v>11802</v>
      </c>
      <c r="N479" s="58">
        <v>10</v>
      </c>
      <c r="O479" s="58">
        <v>13</v>
      </c>
      <c r="P479" s="58">
        <v>13</v>
      </c>
      <c r="Q479" s="58">
        <v>13</v>
      </c>
      <c r="R479" s="58">
        <v>13</v>
      </c>
      <c r="S479" s="58">
        <f t="shared" si="33"/>
        <v>52</v>
      </c>
      <c r="T479" s="58" t="s">
        <v>11812</v>
      </c>
      <c r="U479" s="58" t="s">
        <v>11803</v>
      </c>
      <c r="V479" s="58">
        <v>10</v>
      </c>
      <c r="W479" s="58">
        <v>16</v>
      </c>
      <c r="X479" s="58">
        <v>14</v>
      </c>
      <c r="Y479" s="58">
        <v>13</v>
      </c>
      <c r="Z479" s="58">
        <v>13</v>
      </c>
      <c r="AA479" s="58">
        <f t="shared" si="34"/>
        <v>56</v>
      </c>
      <c r="AB479" s="58" t="s">
        <v>11812</v>
      </c>
      <c r="AC479" s="59"/>
      <c r="AD479" s="62">
        <f t="shared" si="35"/>
        <v>55.333333333333336</v>
      </c>
    </row>
    <row r="480" spans="1:30" x14ac:dyDescent="0.3">
      <c r="A480" s="54">
        <v>479</v>
      </c>
      <c r="B480" s="54" t="s">
        <v>993</v>
      </c>
      <c r="C480" s="54" t="s">
        <v>994</v>
      </c>
      <c r="D480" s="54" t="s">
        <v>266</v>
      </c>
      <c r="E480" s="58" t="s">
        <v>11801</v>
      </c>
      <c r="F480" s="58" t="e">
        <f>VLOOKUP(B480,#REF!,50,0)</f>
        <v>#REF!</v>
      </c>
      <c r="G480" s="58">
        <v>18</v>
      </c>
      <c r="H480" s="58">
        <v>17</v>
      </c>
      <c r="I480" s="58">
        <v>18</v>
      </c>
      <c r="J480" s="58">
        <v>16</v>
      </c>
      <c r="K480" s="58">
        <f t="shared" si="32"/>
        <v>69</v>
      </c>
      <c r="L480" s="58" t="s">
        <v>11812</v>
      </c>
      <c r="M480" s="58" t="s">
        <v>11802</v>
      </c>
      <c r="N480" s="58">
        <v>0</v>
      </c>
      <c r="O480" s="58">
        <v>13</v>
      </c>
      <c r="P480" s="58">
        <v>13</v>
      </c>
      <c r="Q480" s="58">
        <v>13</v>
      </c>
      <c r="R480" s="58">
        <v>16</v>
      </c>
      <c r="S480" s="58">
        <f t="shared" si="33"/>
        <v>55</v>
      </c>
      <c r="T480" s="58" t="s">
        <v>11812</v>
      </c>
      <c r="U480" s="58" t="s">
        <v>11803</v>
      </c>
      <c r="V480" s="58">
        <v>0</v>
      </c>
      <c r="W480" s="58">
        <v>16</v>
      </c>
      <c r="X480" s="58">
        <v>13</v>
      </c>
      <c r="Y480" s="58">
        <v>14</v>
      </c>
      <c r="Z480" s="58">
        <v>15</v>
      </c>
      <c r="AA480" s="58">
        <f t="shared" si="34"/>
        <v>58</v>
      </c>
      <c r="AB480" s="58" t="s">
        <v>11812</v>
      </c>
      <c r="AC480" s="59"/>
      <c r="AD480" s="62">
        <f t="shared" si="35"/>
        <v>60.666666666666664</v>
      </c>
    </row>
    <row r="481" spans="1:30" x14ac:dyDescent="0.3">
      <c r="A481" s="54">
        <v>480</v>
      </c>
      <c r="B481" s="54" t="s">
        <v>1024</v>
      </c>
      <c r="C481" s="54" t="s">
        <v>1025</v>
      </c>
      <c r="D481" s="54" t="s">
        <v>266</v>
      </c>
      <c r="E481" s="58" t="s">
        <v>11801</v>
      </c>
      <c r="F481" s="58" t="e">
        <f>VLOOKUP(B481,#REF!,50,0)</f>
        <v>#REF!</v>
      </c>
      <c r="G481" s="58">
        <v>15</v>
      </c>
      <c r="H481" s="58">
        <v>15</v>
      </c>
      <c r="I481" s="58">
        <v>16</v>
      </c>
      <c r="J481" s="58">
        <v>15</v>
      </c>
      <c r="K481" s="58">
        <f t="shared" si="32"/>
        <v>61</v>
      </c>
      <c r="L481" s="58" t="s">
        <v>11812</v>
      </c>
      <c r="M481" s="58" t="s">
        <v>11802</v>
      </c>
      <c r="N481" s="58">
        <v>10</v>
      </c>
      <c r="O481" s="58">
        <v>13</v>
      </c>
      <c r="P481" s="58">
        <v>12</v>
      </c>
      <c r="Q481" s="58">
        <v>13</v>
      </c>
      <c r="R481" s="58">
        <v>13</v>
      </c>
      <c r="S481" s="58">
        <f t="shared" si="33"/>
        <v>51</v>
      </c>
      <c r="T481" s="58" t="s">
        <v>11812</v>
      </c>
      <c r="U481" s="58" t="s">
        <v>11803</v>
      </c>
      <c r="V481" s="58">
        <v>10</v>
      </c>
      <c r="W481" s="58">
        <v>16</v>
      </c>
      <c r="X481" s="58">
        <v>13</v>
      </c>
      <c r="Y481" s="58">
        <v>12</v>
      </c>
      <c r="Z481" s="58">
        <v>13</v>
      </c>
      <c r="AA481" s="58">
        <f t="shared" si="34"/>
        <v>54</v>
      </c>
      <c r="AB481" s="58" t="s">
        <v>11812</v>
      </c>
      <c r="AC481" s="59"/>
      <c r="AD481" s="62">
        <f t="shared" si="35"/>
        <v>55.333333333333336</v>
      </c>
    </row>
    <row r="482" spans="1:30" x14ac:dyDescent="0.3">
      <c r="A482" s="54">
        <v>481</v>
      </c>
      <c r="B482" s="55" t="s">
        <v>1107</v>
      </c>
      <c r="C482" s="55" t="s">
        <v>1108</v>
      </c>
      <c r="D482" s="55" t="s">
        <v>266</v>
      </c>
      <c r="E482" s="58" t="s">
        <v>11801</v>
      </c>
      <c r="F482" s="58">
        <v>0</v>
      </c>
      <c r="G482" s="58">
        <v>0</v>
      </c>
      <c r="H482" s="58">
        <v>0</v>
      </c>
      <c r="I482" s="58">
        <v>0</v>
      </c>
      <c r="J482" s="58">
        <v>0</v>
      </c>
      <c r="K482" s="58">
        <f t="shared" si="32"/>
        <v>0</v>
      </c>
      <c r="L482" s="58" t="s">
        <v>11732</v>
      </c>
      <c r="M482" s="58" t="s">
        <v>11802</v>
      </c>
      <c r="N482" s="58" t="s">
        <v>277</v>
      </c>
      <c r="O482" s="58">
        <v>0</v>
      </c>
      <c r="P482" s="58">
        <v>0</v>
      </c>
      <c r="Q482" s="58">
        <v>0</v>
      </c>
      <c r="R482" s="58">
        <v>0</v>
      </c>
      <c r="S482" s="58">
        <f t="shared" si="33"/>
        <v>0</v>
      </c>
      <c r="T482" s="58" t="s">
        <v>11732</v>
      </c>
      <c r="U482" s="58" t="s">
        <v>11803</v>
      </c>
      <c r="V482" s="58" t="s">
        <v>277</v>
      </c>
      <c r="W482" s="58">
        <v>0</v>
      </c>
      <c r="X482" s="58">
        <v>0</v>
      </c>
      <c r="Y482" s="58">
        <v>0</v>
      </c>
      <c r="Z482" s="58">
        <v>0</v>
      </c>
      <c r="AA482" s="58">
        <f t="shared" si="34"/>
        <v>0</v>
      </c>
      <c r="AB482" s="58" t="s">
        <v>11732</v>
      </c>
      <c r="AC482" s="59"/>
      <c r="AD482" s="62">
        <f t="shared" si="35"/>
        <v>0</v>
      </c>
    </row>
    <row r="483" spans="1:30" x14ac:dyDescent="0.3">
      <c r="A483" s="54">
        <v>482</v>
      </c>
      <c r="B483" s="55" t="s">
        <v>1156</v>
      </c>
      <c r="C483" s="55" t="s">
        <v>1157</v>
      </c>
      <c r="D483" s="55" t="s">
        <v>266</v>
      </c>
      <c r="E483" s="58" t="s">
        <v>11801</v>
      </c>
      <c r="F483" s="58">
        <v>0</v>
      </c>
      <c r="G483" s="58">
        <v>0</v>
      </c>
      <c r="H483" s="58">
        <v>0</v>
      </c>
      <c r="I483" s="58">
        <v>0</v>
      </c>
      <c r="J483" s="58">
        <v>0</v>
      </c>
      <c r="K483" s="58">
        <f t="shared" si="32"/>
        <v>0</v>
      </c>
      <c r="L483" s="58" t="s">
        <v>11732</v>
      </c>
      <c r="M483" s="58" t="s">
        <v>11802</v>
      </c>
      <c r="N483" s="58" t="s">
        <v>277</v>
      </c>
      <c r="O483" s="58">
        <v>0</v>
      </c>
      <c r="P483" s="58">
        <v>0</v>
      </c>
      <c r="Q483" s="58">
        <v>0</v>
      </c>
      <c r="R483" s="58">
        <v>0</v>
      </c>
      <c r="S483" s="58">
        <f t="shared" si="33"/>
        <v>0</v>
      </c>
      <c r="T483" s="58" t="s">
        <v>11732</v>
      </c>
      <c r="U483" s="58" t="s">
        <v>11803</v>
      </c>
      <c r="V483" s="58" t="s">
        <v>277</v>
      </c>
      <c r="W483" s="58">
        <v>0</v>
      </c>
      <c r="X483" s="58">
        <v>0</v>
      </c>
      <c r="Y483" s="58">
        <v>0</v>
      </c>
      <c r="Z483" s="58">
        <v>0</v>
      </c>
      <c r="AA483" s="58">
        <f t="shared" si="34"/>
        <v>0</v>
      </c>
      <c r="AB483" s="58" t="s">
        <v>11732</v>
      </c>
      <c r="AC483" s="59"/>
      <c r="AD483" s="62">
        <f t="shared" si="35"/>
        <v>0</v>
      </c>
    </row>
    <row r="484" spans="1:30" x14ac:dyDescent="0.3">
      <c r="A484" s="54">
        <v>483</v>
      </c>
      <c r="B484" s="54" t="s">
        <v>1189</v>
      </c>
      <c r="C484" s="54" t="s">
        <v>1190</v>
      </c>
      <c r="D484" s="54" t="s">
        <v>266</v>
      </c>
      <c r="E484" s="58" t="s">
        <v>11801</v>
      </c>
      <c r="F484" s="58" t="e">
        <f>VLOOKUP(B484,#REF!,50,0)</f>
        <v>#REF!</v>
      </c>
      <c r="G484" s="58">
        <v>16</v>
      </c>
      <c r="H484" s="58">
        <v>16</v>
      </c>
      <c r="I484" s="58">
        <v>18</v>
      </c>
      <c r="J484" s="58">
        <v>15</v>
      </c>
      <c r="K484" s="58">
        <f t="shared" si="32"/>
        <v>65</v>
      </c>
      <c r="L484" s="58" t="s">
        <v>11812</v>
      </c>
      <c r="M484" s="58" t="s">
        <v>11802</v>
      </c>
      <c r="N484" s="58">
        <v>0</v>
      </c>
      <c r="O484" s="58">
        <v>13</v>
      </c>
      <c r="P484" s="58">
        <v>13</v>
      </c>
      <c r="Q484" s="58">
        <v>14</v>
      </c>
      <c r="R484" s="58">
        <v>16</v>
      </c>
      <c r="S484" s="58">
        <f t="shared" si="33"/>
        <v>56</v>
      </c>
      <c r="T484" s="58" t="s">
        <v>11812</v>
      </c>
      <c r="U484" s="58" t="s">
        <v>11803</v>
      </c>
      <c r="V484" s="58">
        <v>0</v>
      </c>
      <c r="W484" s="58">
        <v>17</v>
      </c>
      <c r="X484" s="58">
        <v>14</v>
      </c>
      <c r="Y484" s="58">
        <v>13</v>
      </c>
      <c r="Z484" s="58">
        <v>13</v>
      </c>
      <c r="AA484" s="58">
        <f t="shared" si="34"/>
        <v>57</v>
      </c>
      <c r="AB484" s="58" t="s">
        <v>11812</v>
      </c>
      <c r="AC484" s="59"/>
      <c r="AD484" s="62">
        <f t="shared" si="35"/>
        <v>59.333333333333336</v>
      </c>
    </row>
    <row r="485" spans="1:30" x14ac:dyDescent="0.3">
      <c r="A485" s="54">
        <v>484</v>
      </c>
      <c r="B485" s="54" t="s">
        <v>1204</v>
      </c>
      <c r="C485" s="54" t="s">
        <v>1205</v>
      </c>
      <c r="D485" s="54" t="s">
        <v>266</v>
      </c>
      <c r="E485" s="58" t="s">
        <v>11801</v>
      </c>
      <c r="F485" s="58" t="e">
        <f>VLOOKUP(B485,#REF!,50,0)</f>
        <v>#REF!</v>
      </c>
      <c r="G485" s="58">
        <v>17</v>
      </c>
      <c r="H485" s="58">
        <v>17</v>
      </c>
      <c r="I485" s="58">
        <v>20</v>
      </c>
      <c r="J485" s="58">
        <v>16</v>
      </c>
      <c r="K485" s="58">
        <f t="shared" si="32"/>
        <v>70</v>
      </c>
      <c r="L485" s="58" t="s">
        <v>11812</v>
      </c>
      <c r="M485" s="58" t="s">
        <v>11802</v>
      </c>
      <c r="N485" s="58">
        <v>10</v>
      </c>
      <c r="O485" s="58">
        <v>15</v>
      </c>
      <c r="P485" s="58">
        <v>15</v>
      </c>
      <c r="Q485" s="58">
        <v>14</v>
      </c>
      <c r="R485" s="58">
        <v>13</v>
      </c>
      <c r="S485" s="58">
        <f t="shared" si="33"/>
        <v>57</v>
      </c>
      <c r="T485" s="58" t="s">
        <v>11812</v>
      </c>
      <c r="U485" s="58" t="s">
        <v>11803</v>
      </c>
      <c r="V485" s="58">
        <v>10</v>
      </c>
      <c r="W485" s="58">
        <v>16</v>
      </c>
      <c r="X485" s="58">
        <v>13</v>
      </c>
      <c r="Y485" s="58">
        <v>13</v>
      </c>
      <c r="Z485" s="58">
        <v>13</v>
      </c>
      <c r="AA485" s="58">
        <f t="shared" si="34"/>
        <v>55</v>
      </c>
      <c r="AB485" s="58" t="s">
        <v>11812</v>
      </c>
      <c r="AC485" s="59"/>
      <c r="AD485" s="62">
        <f t="shared" si="35"/>
        <v>60.666666666666664</v>
      </c>
    </row>
    <row r="486" spans="1:30" x14ac:dyDescent="0.3">
      <c r="A486" s="54">
        <v>485</v>
      </c>
      <c r="B486" s="54" t="s">
        <v>1258</v>
      </c>
      <c r="C486" s="54" t="s">
        <v>1259</v>
      </c>
      <c r="D486" s="54" t="s">
        <v>266</v>
      </c>
      <c r="E486" s="58" t="s">
        <v>11801</v>
      </c>
      <c r="F486" s="58" t="e">
        <f>VLOOKUP(B486,#REF!,50,0)</f>
        <v>#REF!</v>
      </c>
      <c r="G486" s="58">
        <v>15</v>
      </c>
      <c r="H486" s="58">
        <v>15</v>
      </c>
      <c r="I486" s="58">
        <v>15</v>
      </c>
      <c r="J486" s="58">
        <v>15</v>
      </c>
      <c r="K486" s="58">
        <f t="shared" si="32"/>
        <v>60</v>
      </c>
      <c r="L486" s="58" t="s">
        <v>11812</v>
      </c>
      <c r="M486" s="58" t="s">
        <v>11802</v>
      </c>
      <c r="N486" s="58">
        <v>18</v>
      </c>
      <c r="O486" s="58">
        <v>16</v>
      </c>
      <c r="P486" s="58">
        <v>14</v>
      </c>
      <c r="Q486" s="58">
        <v>14</v>
      </c>
      <c r="R486" s="58">
        <v>16</v>
      </c>
      <c r="S486" s="58">
        <f t="shared" si="33"/>
        <v>60</v>
      </c>
      <c r="T486" s="58" t="s">
        <v>11812</v>
      </c>
      <c r="U486" s="58" t="s">
        <v>11803</v>
      </c>
      <c r="V486" s="58">
        <v>18</v>
      </c>
      <c r="W486" s="58">
        <v>16</v>
      </c>
      <c r="X486" s="58">
        <v>13</v>
      </c>
      <c r="Y486" s="58">
        <v>13</v>
      </c>
      <c r="Z486" s="58">
        <v>15</v>
      </c>
      <c r="AA486" s="58">
        <f t="shared" si="34"/>
        <v>57</v>
      </c>
      <c r="AB486" s="58" t="s">
        <v>11812</v>
      </c>
      <c r="AC486" s="59"/>
      <c r="AD486" s="62">
        <f t="shared" si="35"/>
        <v>59</v>
      </c>
    </row>
    <row r="487" spans="1:30" x14ac:dyDescent="0.3">
      <c r="A487" s="54">
        <v>486</v>
      </c>
      <c r="B487" s="54" t="s">
        <v>1288</v>
      </c>
      <c r="C487" s="54" t="s">
        <v>1289</v>
      </c>
      <c r="D487" s="54" t="s">
        <v>266</v>
      </c>
      <c r="E487" s="58" t="s">
        <v>11801</v>
      </c>
      <c r="F487" s="58" t="e">
        <f>VLOOKUP(B487,#REF!,50,0)</f>
        <v>#REF!</v>
      </c>
      <c r="G487" s="58">
        <v>17</v>
      </c>
      <c r="H487" s="58">
        <v>17</v>
      </c>
      <c r="I487" s="58">
        <v>17</v>
      </c>
      <c r="J487" s="58">
        <v>15</v>
      </c>
      <c r="K487" s="58">
        <f t="shared" si="32"/>
        <v>66</v>
      </c>
      <c r="L487" s="58" t="s">
        <v>11812</v>
      </c>
      <c r="M487" s="58" t="s">
        <v>11802</v>
      </c>
      <c r="N487" s="58">
        <v>16</v>
      </c>
      <c r="O487" s="58">
        <v>16</v>
      </c>
      <c r="P487" s="58">
        <v>16</v>
      </c>
      <c r="Q487" s="58">
        <v>16</v>
      </c>
      <c r="R487" s="58">
        <v>16</v>
      </c>
      <c r="S487" s="58">
        <f t="shared" si="33"/>
        <v>64</v>
      </c>
      <c r="T487" s="58" t="s">
        <v>11812</v>
      </c>
      <c r="U487" s="58" t="s">
        <v>11803</v>
      </c>
      <c r="V487" s="58">
        <v>16</v>
      </c>
      <c r="W487" s="58">
        <v>16</v>
      </c>
      <c r="X487" s="58">
        <v>15</v>
      </c>
      <c r="Y487" s="58">
        <v>17</v>
      </c>
      <c r="Z487" s="58">
        <v>17</v>
      </c>
      <c r="AA487" s="58">
        <f t="shared" si="34"/>
        <v>65</v>
      </c>
      <c r="AB487" s="58" t="s">
        <v>11812</v>
      </c>
      <c r="AC487" s="59"/>
      <c r="AD487" s="62">
        <f t="shared" si="35"/>
        <v>65</v>
      </c>
    </row>
    <row r="488" spans="1:30" x14ac:dyDescent="0.3">
      <c r="A488" s="54">
        <v>487</v>
      </c>
      <c r="B488" s="54" t="s">
        <v>1358</v>
      </c>
      <c r="C488" s="54" t="s">
        <v>1359</v>
      </c>
      <c r="D488" s="54" t="s">
        <v>266</v>
      </c>
      <c r="E488" s="58" t="s">
        <v>11801</v>
      </c>
      <c r="F488" s="58" t="e">
        <f>VLOOKUP(B488,#REF!,50,0)</f>
        <v>#REF!</v>
      </c>
      <c r="G488" s="58">
        <v>19</v>
      </c>
      <c r="H488" s="58">
        <v>19</v>
      </c>
      <c r="I488" s="58">
        <v>19</v>
      </c>
      <c r="J488" s="58">
        <v>18</v>
      </c>
      <c r="K488" s="58">
        <f t="shared" si="32"/>
        <v>75</v>
      </c>
      <c r="L488" s="58" t="s">
        <v>11812</v>
      </c>
      <c r="M488" s="58" t="s">
        <v>11802</v>
      </c>
      <c r="N488" s="58">
        <v>3</v>
      </c>
      <c r="O488" s="58">
        <v>18</v>
      </c>
      <c r="P488" s="58">
        <v>16</v>
      </c>
      <c r="Q488" s="58">
        <v>16</v>
      </c>
      <c r="R488" s="58">
        <v>16</v>
      </c>
      <c r="S488" s="58">
        <f t="shared" si="33"/>
        <v>66</v>
      </c>
      <c r="T488" s="58" t="s">
        <v>11812</v>
      </c>
      <c r="U488" s="58" t="s">
        <v>11803</v>
      </c>
      <c r="V488" s="58">
        <v>3</v>
      </c>
      <c r="W488" s="58">
        <v>16</v>
      </c>
      <c r="X488" s="58">
        <v>16</v>
      </c>
      <c r="Y488" s="58">
        <v>14</v>
      </c>
      <c r="Z488" s="58">
        <v>16</v>
      </c>
      <c r="AA488" s="58">
        <f t="shared" si="34"/>
        <v>62</v>
      </c>
      <c r="AB488" s="58" t="s">
        <v>11812</v>
      </c>
      <c r="AC488" s="59"/>
      <c r="AD488" s="62">
        <f t="shared" ref="AD488:AD519" si="36">AVERAGE(K488,S488,AA488)</f>
        <v>67.666666666666671</v>
      </c>
    </row>
    <row r="489" spans="1:30" x14ac:dyDescent="0.3">
      <c r="A489" s="54">
        <v>488</v>
      </c>
      <c r="B489" s="54" t="s">
        <v>1387</v>
      </c>
      <c r="C489" s="54" t="s">
        <v>1388</v>
      </c>
      <c r="D489" s="54" t="s">
        <v>266</v>
      </c>
      <c r="E489" s="58" t="s">
        <v>11801</v>
      </c>
      <c r="F489" s="58" t="e">
        <f>VLOOKUP(B489,#REF!,50,0)</f>
        <v>#REF!</v>
      </c>
      <c r="G489" s="58">
        <v>16</v>
      </c>
      <c r="H489" s="58">
        <v>17</v>
      </c>
      <c r="I489" s="58">
        <v>16</v>
      </c>
      <c r="J489" s="58">
        <v>17</v>
      </c>
      <c r="K489" s="58">
        <f t="shared" si="32"/>
        <v>66</v>
      </c>
      <c r="L489" s="58" t="s">
        <v>11812</v>
      </c>
      <c r="M489" s="58" t="s">
        <v>11802</v>
      </c>
      <c r="N489" s="58">
        <v>5</v>
      </c>
      <c r="O489" s="58">
        <v>17</v>
      </c>
      <c r="P489" s="58">
        <v>17</v>
      </c>
      <c r="Q489" s="58">
        <v>17</v>
      </c>
      <c r="R489" s="58">
        <v>17</v>
      </c>
      <c r="S489" s="58">
        <f t="shared" si="33"/>
        <v>68</v>
      </c>
      <c r="T489" s="58" t="s">
        <v>11812</v>
      </c>
      <c r="U489" s="58" t="s">
        <v>11803</v>
      </c>
      <c r="V489" s="58">
        <v>5</v>
      </c>
      <c r="W489" s="58">
        <v>17</v>
      </c>
      <c r="X489" s="58">
        <v>16</v>
      </c>
      <c r="Y489" s="58">
        <v>15</v>
      </c>
      <c r="Z489" s="58">
        <v>16</v>
      </c>
      <c r="AA489" s="58">
        <f t="shared" si="34"/>
        <v>64</v>
      </c>
      <c r="AB489" s="58" t="s">
        <v>11812</v>
      </c>
      <c r="AC489" s="59"/>
      <c r="AD489" s="62">
        <f t="shared" si="36"/>
        <v>66</v>
      </c>
    </row>
    <row r="490" spans="1:30" x14ac:dyDescent="0.3">
      <c r="A490" s="54">
        <v>489</v>
      </c>
      <c r="B490" s="54" t="s">
        <v>1427</v>
      </c>
      <c r="C490" s="54" t="s">
        <v>1428</v>
      </c>
      <c r="D490" s="54" t="s">
        <v>266</v>
      </c>
      <c r="E490" s="58" t="s">
        <v>11801</v>
      </c>
      <c r="F490" s="58" t="e">
        <f>VLOOKUP(B490,#REF!,50,0)</f>
        <v>#REF!</v>
      </c>
      <c r="G490" s="58">
        <v>15</v>
      </c>
      <c r="H490" s="58">
        <v>15</v>
      </c>
      <c r="I490" s="58">
        <v>17</v>
      </c>
      <c r="J490" s="58">
        <v>15</v>
      </c>
      <c r="K490" s="58">
        <f t="shared" si="32"/>
        <v>62</v>
      </c>
      <c r="L490" s="58" t="s">
        <v>11812</v>
      </c>
      <c r="M490" s="58" t="s">
        <v>11802</v>
      </c>
      <c r="N490" s="58">
        <v>14</v>
      </c>
      <c r="O490" s="58">
        <v>13</v>
      </c>
      <c r="P490" s="58">
        <v>13</v>
      </c>
      <c r="Q490" s="58">
        <v>13</v>
      </c>
      <c r="R490" s="58">
        <v>13</v>
      </c>
      <c r="S490" s="58">
        <f t="shared" si="33"/>
        <v>52</v>
      </c>
      <c r="T490" s="58" t="s">
        <v>11812</v>
      </c>
      <c r="U490" s="58" t="s">
        <v>11803</v>
      </c>
      <c r="V490" s="58">
        <v>14</v>
      </c>
      <c r="W490" s="58">
        <v>16</v>
      </c>
      <c r="X490" s="58">
        <v>14</v>
      </c>
      <c r="Y490" s="58">
        <v>16</v>
      </c>
      <c r="Z490" s="58">
        <v>14</v>
      </c>
      <c r="AA490" s="58">
        <f t="shared" si="34"/>
        <v>60</v>
      </c>
      <c r="AB490" s="58" t="s">
        <v>11812</v>
      </c>
      <c r="AC490" s="59"/>
      <c r="AD490" s="62">
        <f t="shared" si="36"/>
        <v>58</v>
      </c>
    </row>
    <row r="491" spans="1:30" x14ac:dyDescent="0.3">
      <c r="A491" s="54">
        <v>490</v>
      </c>
      <c r="B491" s="54" t="s">
        <v>1490</v>
      </c>
      <c r="C491" s="54" t="s">
        <v>1491</v>
      </c>
      <c r="D491" s="54" t="s">
        <v>266</v>
      </c>
      <c r="E491" s="58" t="s">
        <v>11801</v>
      </c>
      <c r="F491" s="58" t="e">
        <f>VLOOKUP(B491,#REF!,50,0)</f>
        <v>#REF!</v>
      </c>
      <c r="G491" s="58">
        <v>15</v>
      </c>
      <c r="H491" s="58">
        <v>16</v>
      </c>
      <c r="I491" s="58">
        <v>17</v>
      </c>
      <c r="J491" s="58">
        <v>17</v>
      </c>
      <c r="K491" s="58">
        <f t="shared" si="32"/>
        <v>65</v>
      </c>
      <c r="L491" s="58" t="s">
        <v>11812</v>
      </c>
      <c r="M491" s="58" t="s">
        <v>11802</v>
      </c>
      <c r="N491" s="58">
        <v>7</v>
      </c>
      <c r="O491" s="58">
        <v>18</v>
      </c>
      <c r="P491" s="58">
        <v>18</v>
      </c>
      <c r="Q491" s="58">
        <v>18</v>
      </c>
      <c r="R491" s="58">
        <v>18</v>
      </c>
      <c r="S491" s="58">
        <f t="shared" si="33"/>
        <v>72</v>
      </c>
      <c r="T491" s="58" t="s">
        <v>11812</v>
      </c>
      <c r="U491" s="58" t="s">
        <v>11803</v>
      </c>
      <c r="V491" s="58">
        <v>7</v>
      </c>
      <c r="W491" s="58">
        <v>16</v>
      </c>
      <c r="X491" s="58">
        <v>14</v>
      </c>
      <c r="Y491" s="58">
        <v>13</v>
      </c>
      <c r="Z491" s="58">
        <v>13</v>
      </c>
      <c r="AA491" s="58">
        <f t="shared" si="34"/>
        <v>56</v>
      </c>
      <c r="AB491" s="58" t="s">
        <v>11812</v>
      </c>
      <c r="AC491" s="59"/>
      <c r="AD491" s="62">
        <f t="shared" si="36"/>
        <v>64.333333333333329</v>
      </c>
    </row>
    <row r="492" spans="1:30" x14ac:dyDescent="0.3">
      <c r="A492" s="54">
        <v>491</v>
      </c>
      <c r="B492" s="54" t="s">
        <v>1504</v>
      </c>
      <c r="C492" s="54" t="s">
        <v>1505</v>
      </c>
      <c r="D492" s="54" t="s">
        <v>266</v>
      </c>
      <c r="E492" s="58" t="s">
        <v>11801</v>
      </c>
      <c r="F492" s="58" t="e">
        <f>VLOOKUP(B492,#REF!,50,0)</f>
        <v>#REF!</v>
      </c>
      <c r="G492" s="58">
        <v>18</v>
      </c>
      <c r="H492" s="58">
        <v>20</v>
      </c>
      <c r="I492" s="58">
        <v>17</v>
      </c>
      <c r="J492" s="58">
        <v>18</v>
      </c>
      <c r="K492" s="58">
        <f t="shared" si="32"/>
        <v>73</v>
      </c>
      <c r="L492" s="58" t="s">
        <v>11812</v>
      </c>
      <c r="M492" s="58" t="s">
        <v>11802</v>
      </c>
      <c r="N492" s="58">
        <v>8</v>
      </c>
      <c r="O492" s="58">
        <v>18</v>
      </c>
      <c r="P492" s="58">
        <v>17</v>
      </c>
      <c r="Q492" s="58">
        <v>17</v>
      </c>
      <c r="R492" s="58">
        <v>17</v>
      </c>
      <c r="S492" s="58">
        <f t="shared" si="33"/>
        <v>69</v>
      </c>
      <c r="T492" s="58" t="s">
        <v>11812</v>
      </c>
      <c r="U492" s="58" t="s">
        <v>11803</v>
      </c>
      <c r="V492" s="58">
        <v>8</v>
      </c>
      <c r="W492" s="58">
        <v>17</v>
      </c>
      <c r="X492" s="58">
        <v>13</v>
      </c>
      <c r="Y492" s="58">
        <v>13</v>
      </c>
      <c r="Z492" s="58">
        <v>13</v>
      </c>
      <c r="AA492" s="58">
        <f t="shared" si="34"/>
        <v>56</v>
      </c>
      <c r="AB492" s="58" t="s">
        <v>11812</v>
      </c>
      <c r="AC492" s="59"/>
      <c r="AD492" s="62">
        <f t="shared" si="36"/>
        <v>66</v>
      </c>
    </row>
    <row r="493" spans="1:30" x14ac:dyDescent="0.3">
      <c r="A493" s="54">
        <v>492</v>
      </c>
      <c r="B493" s="54" t="s">
        <v>1532</v>
      </c>
      <c r="C493" s="54" t="s">
        <v>1533</v>
      </c>
      <c r="D493" s="54" t="s">
        <v>266</v>
      </c>
      <c r="E493" s="58" t="s">
        <v>11801</v>
      </c>
      <c r="F493" s="58" t="e">
        <f>VLOOKUP(B493,#REF!,50,0)</f>
        <v>#REF!</v>
      </c>
      <c r="G493" s="58">
        <v>10</v>
      </c>
      <c r="H493" s="58">
        <v>15</v>
      </c>
      <c r="I493" s="58">
        <v>10</v>
      </c>
      <c r="J493" s="58">
        <v>10</v>
      </c>
      <c r="K493" s="58">
        <f t="shared" si="32"/>
        <v>45</v>
      </c>
      <c r="L493" s="58" t="s">
        <v>11812</v>
      </c>
      <c r="M493" s="58" t="s">
        <v>11802</v>
      </c>
      <c r="N493" s="58">
        <v>0</v>
      </c>
      <c r="O493" s="58">
        <v>13</v>
      </c>
      <c r="P493" s="58">
        <v>13</v>
      </c>
      <c r="Q493" s="58">
        <v>13</v>
      </c>
      <c r="R493" s="58">
        <v>13</v>
      </c>
      <c r="S493" s="58">
        <f t="shared" si="33"/>
        <v>52</v>
      </c>
      <c r="T493" s="58" t="s">
        <v>11812</v>
      </c>
      <c r="U493" s="58" t="s">
        <v>11803</v>
      </c>
      <c r="V493" s="58">
        <v>0</v>
      </c>
      <c r="W493" s="58">
        <v>16</v>
      </c>
      <c r="X493" s="58">
        <v>12</v>
      </c>
      <c r="Y493" s="58">
        <v>12</v>
      </c>
      <c r="Z493" s="58">
        <v>12</v>
      </c>
      <c r="AA493" s="58">
        <f t="shared" si="34"/>
        <v>52</v>
      </c>
      <c r="AB493" s="58" t="s">
        <v>11812</v>
      </c>
      <c r="AC493" s="59"/>
      <c r="AD493" s="62">
        <f t="shared" si="36"/>
        <v>49.666666666666664</v>
      </c>
    </row>
    <row r="494" spans="1:30" x14ac:dyDescent="0.3">
      <c r="A494" s="54">
        <v>493</v>
      </c>
      <c r="B494" s="54" t="s">
        <v>1642</v>
      </c>
      <c r="C494" s="54" t="s">
        <v>1643</v>
      </c>
      <c r="D494" s="54" t="s">
        <v>266</v>
      </c>
      <c r="E494" s="58" t="s">
        <v>11801</v>
      </c>
      <c r="F494" s="58" t="e">
        <f>VLOOKUP(B494,#REF!,50,0)</f>
        <v>#REF!</v>
      </c>
      <c r="G494" s="58">
        <v>14</v>
      </c>
      <c r="H494" s="58">
        <v>15</v>
      </c>
      <c r="I494" s="58">
        <v>16</v>
      </c>
      <c r="J494" s="58">
        <v>15</v>
      </c>
      <c r="K494" s="58">
        <f t="shared" si="32"/>
        <v>60</v>
      </c>
      <c r="L494" s="58" t="s">
        <v>11812</v>
      </c>
      <c r="M494" s="58" t="s">
        <v>11802</v>
      </c>
      <c r="N494" s="58">
        <v>10</v>
      </c>
      <c r="O494" s="58">
        <v>16</v>
      </c>
      <c r="P494" s="58">
        <v>16</v>
      </c>
      <c r="Q494" s="58">
        <v>16</v>
      </c>
      <c r="R494" s="58">
        <v>16</v>
      </c>
      <c r="S494" s="58">
        <f t="shared" si="33"/>
        <v>64</v>
      </c>
      <c r="T494" s="58" t="s">
        <v>11812</v>
      </c>
      <c r="U494" s="58" t="s">
        <v>11803</v>
      </c>
      <c r="V494" s="58">
        <v>10</v>
      </c>
      <c r="W494" s="58">
        <v>17</v>
      </c>
      <c r="X494" s="58">
        <v>15</v>
      </c>
      <c r="Y494" s="58">
        <v>14</v>
      </c>
      <c r="Z494" s="58">
        <v>16</v>
      </c>
      <c r="AA494" s="58">
        <f t="shared" si="34"/>
        <v>62</v>
      </c>
      <c r="AB494" s="58" t="s">
        <v>11812</v>
      </c>
      <c r="AC494" s="59"/>
      <c r="AD494" s="62">
        <f t="shared" si="36"/>
        <v>62</v>
      </c>
    </row>
    <row r="495" spans="1:30" x14ac:dyDescent="0.3">
      <c r="A495" s="54">
        <v>494</v>
      </c>
      <c r="B495" s="54" t="s">
        <v>1652</v>
      </c>
      <c r="C495" s="54" t="s">
        <v>1244</v>
      </c>
      <c r="D495" s="54" t="s">
        <v>266</v>
      </c>
      <c r="E495" s="58" t="s">
        <v>11801</v>
      </c>
      <c r="F495" s="58" t="e">
        <f>VLOOKUP(B495,#REF!,50,0)</f>
        <v>#REF!</v>
      </c>
      <c r="G495" s="58">
        <v>18</v>
      </c>
      <c r="H495" s="58">
        <v>17</v>
      </c>
      <c r="I495" s="58">
        <v>16</v>
      </c>
      <c r="J495" s="58">
        <v>16</v>
      </c>
      <c r="K495" s="58">
        <f t="shared" si="32"/>
        <v>67</v>
      </c>
      <c r="L495" s="58" t="s">
        <v>11812</v>
      </c>
      <c r="M495" s="58" t="s">
        <v>11802</v>
      </c>
      <c r="N495" s="58">
        <v>6</v>
      </c>
      <c r="O495" s="58">
        <v>16</v>
      </c>
      <c r="P495" s="58">
        <v>16</v>
      </c>
      <c r="Q495" s="58">
        <v>16</v>
      </c>
      <c r="R495" s="58">
        <v>16</v>
      </c>
      <c r="S495" s="58">
        <f t="shared" si="33"/>
        <v>64</v>
      </c>
      <c r="T495" s="58" t="s">
        <v>11812</v>
      </c>
      <c r="U495" s="58" t="s">
        <v>11803</v>
      </c>
      <c r="V495" s="58">
        <v>6</v>
      </c>
      <c r="W495" s="58">
        <v>16</v>
      </c>
      <c r="X495" s="58">
        <v>16</v>
      </c>
      <c r="Y495" s="58">
        <v>13</v>
      </c>
      <c r="Z495" s="58">
        <v>13</v>
      </c>
      <c r="AA495" s="58">
        <f t="shared" si="34"/>
        <v>58</v>
      </c>
      <c r="AB495" s="58" t="s">
        <v>11812</v>
      </c>
      <c r="AC495" s="59"/>
      <c r="AD495" s="62">
        <f t="shared" si="36"/>
        <v>63</v>
      </c>
    </row>
    <row r="496" spans="1:30" x14ac:dyDescent="0.3">
      <c r="A496" s="54">
        <v>495</v>
      </c>
      <c r="B496" s="54" t="s">
        <v>1672</v>
      </c>
      <c r="C496" s="54" t="s">
        <v>1673</v>
      </c>
      <c r="D496" s="54" t="s">
        <v>266</v>
      </c>
      <c r="E496" s="58" t="s">
        <v>11801</v>
      </c>
      <c r="F496" s="58" t="e">
        <f>VLOOKUP(B496,#REF!,50,0)</f>
        <v>#REF!</v>
      </c>
      <c r="G496" s="58">
        <v>20</v>
      </c>
      <c r="H496" s="58">
        <v>20</v>
      </c>
      <c r="I496" s="58">
        <v>17</v>
      </c>
      <c r="J496" s="58">
        <v>17</v>
      </c>
      <c r="K496" s="58">
        <f t="shared" si="32"/>
        <v>74</v>
      </c>
      <c r="L496" s="58" t="s">
        <v>11812</v>
      </c>
      <c r="M496" s="58" t="s">
        <v>11802</v>
      </c>
      <c r="N496" s="58">
        <v>9</v>
      </c>
      <c r="O496" s="58">
        <v>19</v>
      </c>
      <c r="P496" s="58">
        <v>19</v>
      </c>
      <c r="Q496" s="58">
        <v>18</v>
      </c>
      <c r="R496" s="58">
        <v>18</v>
      </c>
      <c r="S496" s="58">
        <f t="shared" si="33"/>
        <v>74</v>
      </c>
      <c r="T496" s="58" t="s">
        <v>11812</v>
      </c>
      <c r="U496" s="58" t="s">
        <v>11803</v>
      </c>
      <c r="V496" s="58">
        <v>9</v>
      </c>
      <c r="W496" s="58">
        <v>16</v>
      </c>
      <c r="X496" s="58">
        <v>14</v>
      </c>
      <c r="Y496" s="58">
        <v>13</v>
      </c>
      <c r="Z496" s="58">
        <v>13</v>
      </c>
      <c r="AA496" s="58">
        <f t="shared" si="34"/>
        <v>56</v>
      </c>
      <c r="AB496" s="58" t="s">
        <v>11812</v>
      </c>
      <c r="AC496" s="59"/>
      <c r="AD496" s="62">
        <f t="shared" si="36"/>
        <v>68</v>
      </c>
    </row>
    <row r="497" spans="1:30" x14ac:dyDescent="0.3">
      <c r="A497" s="54">
        <v>496</v>
      </c>
      <c r="B497" s="54" t="s">
        <v>1696</v>
      </c>
      <c r="C497" s="54" t="s">
        <v>1697</v>
      </c>
      <c r="D497" s="54" t="s">
        <v>266</v>
      </c>
      <c r="E497" s="58" t="s">
        <v>11801</v>
      </c>
      <c r="F497" s="58" t="e">
        <f>VLOOKUP(B497,#REF!,50,0)</f>
        <v>#REF!</v>
      </c>
      <c r="G497" s="58">
        <v>10</v>
      </c>
      <c r="H497" s="58">
        <v>10</v>
      </c>
      <c r="I497" s="58">
        <v>13</v>
      </c>
      <c r="J497" s="58">
        <v>10</v>
      </c>
      <c r="K497" s="58">
        <f t="shared" si="32"/>
        <v>43</v>
      </c>
      <c r="L497" s="58" t="s">
        <v>11812</v>
      </c>
      <c r="M497" s="58" t="s">
        <v>11802</v>
      </c>
      <c r="N497" s="58">
        <v>8</v>
      </c>
      <c r="O497" s="58">
        <v>12</v>
      </c>
      <c r="P497" s="58">
        <v>13</v>
      </c>
      <c r="Q497" s="58">
        <v>13</v>
      </c>
      <c r="R497" s="58">
        <v>13</v>
      </c>
      <c r="S497" s="58">
        <f t="shared" si="33"/>
        <v>51</v>
      </c>
      <c r="T497" s="58" t="s">
        <v>11812</v>
      </c>
      <c r="U497" s="58" t="s">
        <v>11803</v>
      </c>
      <c r="V497" s="58">
        <v>8</v>
      </c>
      <c r="W497" s="58">
        <v>16</v>
      </c>
      <c r="X497" s="58">
        <v>12</v>
      </c>
      <c r="Y497" s="58">
        <v>13</v>
      </c>
      <c r="Z497" s="58">
        <v>13</v>
      </c>
      <c r="AA497" s="58">
        <f t="shared" si="34"/>
        <v>54</v>
      </c>
      <c r="AB497" s="58" t="s">
        <v>11812</v>
      </c>
      <c r="AC497" s="59"/>
      <c r="AD497" s="62">
        <f t="shared" si="36"/>
        <v>49.333333333333336</v>
      </c>
    </row>
    <row r="498" spans="1:30" x14ac:dyDescent="0.3">
      <c r="A498" s="54">
        <v>497</v>
      </c>
      <c r="B498" s="54" t="s">
        <v>1734</v>
      </c>
      <c r="C498" s="54" t="s">
        <v>1735</v>
      </c>
      <c r="D498" s="54" t="s">
        <v>266</v>
      </c>
      <c r="E498" s="58" t="s">
        <v>11801</v>
      </c>
      <c r="F498" s="58" t="e">
        <f>VLOOKUP(B498,#REF!,50,0)</f>
        <v>#REF!</v>
      </c>
      <c r="G498" s="58">
        <v>20</v>
      </c>
      <c r="H498" s="58">
        <v>18</v>
      </c>
      <c r="I498" s="58">
        <v>16</v>
      </c>
      <c r="J498" s="58">
        <v>17</v>
      </c>
      <c r="K498" s="58">
        <f t="shared" si="32"/>
        <v>71</v>
      </c>
      <c r="L498" s="58" t="s">
        <v>11812</v>
      </c>
      <c r="M498" s="58" t="s">
        <v>11802</v>
      </c>
      <c r="N498" s="58">
        <v>13</v>
      </c>
      <c r="O498" s="58">
        <v>18</v>
      </c>
      <c r="P498" s="58">
        <v>18</v>
      </c>
      <c r="Q498" s="58">
        <v>18</v>
      </c>
      <c r="R498" s="58">
        <v>18</v>
      </c>
      <c r="S498" s="58">
        <f t="shared" si="33"/>
        <v>72</v>
      </c>
      <c r="T498" s="58" t="s">
        <v>11812</v>
      </c>
      <c r="U498" s="58" t="s">
        <v>11803</v>
      </c>
      <c r="V498" s="58">
        <v>13</v>
      </c>
      <c r="W498" s="58">
        <v>16</v>
      </c>
      <c r="X498" s="58">
        <v>16</v>
      </c>
      <c r="Y498" s="58">
        <v>13</v>
      </c>
      <c r="Z498" s="58">
        <v>14</v>
      </c>
      <c r="AA498" s="58">
        <f t="shared" si="34"/>
        <v>59</v>
      </c>
      <c r="AB498" s="58" t="s">
        <v>11812</v>
      </c>
      <c r="AC498" s="59"/>
      <c r="AD498" s="62">
        <f t="shared" si="36"/>
        <v>67.333333333333329</v>
      </c>
    </row>
    <row r="499" spans="1:30" x14ac:dyDescent="0.3">
      <c r="A499" s="54">
        <v>498</v>
      </c>
      <c r="B499" s="54" t="s">
        <v>1800</v>
      </c>
      <c r="C499" s="54" t="s">
        <v>1801</v>
      </c>
      <c r="D499" s="54" t="s">
        <v>266</v>
      </c>
      <c r="E499" s="58" t="s">
        <v>11801</v>
      </c>
      <c r="F499" s="58" t="e">
        <f>VLOOKUP(B499,#REF!,50,0)</f>
        <v>#REF!</v>
      </c>
      <c r="G499" s="58">
        <v>13</v>
      </c>
      <c r="H499" s="58">
        <v>13</v>
      </c>
      <c r="I499" s="58">
        <v>15</v>
      </c>
      <c r="J499" s="58">
        <v>15</v>
      </c>
      <c r="K499" s="58">
        <f t="shared" si="32"/>
        <v>56</v>
      </c>
      <c r="L499" s="58" t="s">
        <v>11812</v>
      </c>
      <c r="M499" s="58" t="s">
        <v>11802</v>
      </c>
      <c r="N499" s="58">
        <v>20</v>
      </c>
      <c r="O499" s="58">
        <v>18</v>
      </c>
      <c r="P499" s="58">
        <v>18</v>
      </c>
      <c r="Q499" s="58">
        <v>18</v>
      </c>
      <c r="R499" s="58">
        <v>18</v>
      </c>
      <c r="S499" s="58">
        <f t="shared" si="33"/>
        <v>72</v>
      </c>
      <c r="T499" s="58" t="s">
        <v>11812</v>
      </c>
      <c r="U499" s="58" t="s">
        <v>11803</v>
      </c>
      <c r="V499" s="58">
        <v>20</v>
      </c>
      <c r="W499" s="58">
        <v>18</v>
      </c>
      <c r="X499" s="58">
        <v>18</v>
      </c>
      <c r="Y499" s="58">
        <v>17</v>
      </c>
      <c r="Z499" s="58">
        <v>16</v>
      </c>
      <c r="AA499" s="58">
        <f t="shared" si="34"/>
        <v>69</v>
      </c>
      <c r="AB499" s="58" t="s">
        <v>11812</v>
      </c>
      <c r="AC499" s="59"/>
      <c r="AD499" s="62">
        <f t="shared" si="36"/>
        <v>65.666666666666671</v>
      </c>
    </row>
    <row r="500" spans="1:30" x14ac:dyDescent="0.3">
      <c r="A500" s="54">
        <v>499</v>
      </c>
      <c r="B500" s="54" t="s">
        <v>1833</v>
      </c>
      <c r="C500" s="54" t="s">
        <v>1834</v>
      </c>
      <c r="D500" s="54" t="s">
        <v>266</v>
      </c>
      <c r="E500" s="58" t="s">
        <v>11801</v>
      </c>
      <c r="F500" s="58" t="e">
        <f>VLOOKUP(B500,#REF!,50,0)</f>
        <v>#REF!</v>
      </c>
      <c r="G500" s="58">
        <v>10</v>
      </c>
      <c r="H500" s="58">
        <v>10</v>
      </c>
      <c r="I500" s="58">
        <v>15</v>
      </c>
      <c r="J500" s="58">
        <v>15</v>
      </c>
      <c r="K500" s="58">
        <f t="shared" si="32"/>
        <v>50</v>
      </c>
      <c r="L500" s="58" t="s">
        <v>11812</v>
      </c>
      <c r="M500" s="58" t="s">
        <v>11802</v>
      </c>
      <c r="N500" s="58">
        <v>0</v>
      </c>
      <c r="O500" s="58">
        <v>12</v>
      </c>
      <c r="P500" s="58">
        <v>12</v>
      </c>
      <c r="Q500" s="58">
        <v>12</v>
      </c>
      <c r="R500" s="58">
        <v>12</v>
      </c>
      <c r="S500" s="58">
        <f t="shared" si="33"/>
        <v>48</v>
      </c>
      <c r="T500" s="58" t="s">
        <v>11812</v>
      </c>
      <c r="U500" s="58" t="s">
        <v>11803</v>
      </c>
      <c r="V500" s="58">
        <v>0</v>
      </c>
      <c r="W500" s="58">
        <v>16</v>
      </c>
      <c r="X500" s="58">
        <v>13</v>
      </c>
      <c r="Y500" s="58">
        <v>13</v>
      </c>
      <c r="Z500" s="58">
        <v>14</v>
      </c>
      <c r="AA500" s="58">
        <f t="shared" si="34"/>
        <v>56</v>
      </c>
      <c r="AB500" s="58" t="s">
        <v>11812</v>
      </c>
      <c r="AC500" s="59"/>
      <c r="AD500" s="62">
        <f t="shared" si="36"/>
        <v>51.333333333333336</v>
      </c>
    </row>
    <row r="501" spans="1:30" x14ac:dyDescent="0.3">
      <c r="A501" s="54">
        <v>500</v>
      </c>
      <c r="B501" s="54" t="s">
        <v>1861</v>
      </c>
      <c r="C501" s="54" t="s">
        <v>1862</v>
      </c>
      <c r="D501" s="54" t="s">
        <v>266</v>
      </c>
      <c r="E501" s="58" t="s">
        <v>11801</v>
      </c>
      <c r="F501" s="58" t="e">
        <f>VLOOKUP(B501,#REF!,50,0)</f>
        <v>#REF!</v>
      </c>
      <c r="G501" s="58">
        <v>20</v>
      </c>
      <c r="H501" s="58">
        <v>18</v>
      </c>
      <c r="I501" s="58">
        <v>17</v>
      </c>
      <c r="J501" s="58">
        <v>19</v>
      </c>
      <c r="K501" s="58">
        <f t="shared" si="32"/>
        <v>74</v>
      </c>
      <c r="L501" s="58" t="s">
        <v>11812</v>
      </c>
      <c r="M501" s="58" t="s">
        <v>11802</v>
      </c>
      <c r="N501" s="58">
        <v>16</v>
      </c>
      <c r="O501" s="58">
        <v>14</v>
      </c>
      <c r="P501" s="58">
        <v>13</v>
      </c>
      <c r="Q501" s="58">
        <v>15</v>
      </c>
      <c r="R501" s="58">
        <v>15</v>
      </c>
      <c r="S501" s="58">
        <f t="shared" si="33"/>
        <v>57</v>
      </c>
      <c r="T501" s="58" t="s">
        <v>11812</v>
      </c>
      <c r="U501" s="58" t="s">
        <v>11803</v>
      </c>
      <c r="V501" s="58">
        <v>16</v>
      </c>
      <c r="W501" s="58">
        <v>17</v>
      </c>
      <c r="X501" s="58">
        <v>16</v>
      </c>
      <c r="Y501" s="58">
        <v>13</v>
      </c>
      <c r="Z501" s="58">
        <v>16</v>
      </c>
      <c r="AA501" s="58">
        <f t="shared" si="34"/>
        <v>62</v>
      </c>
      <c r="AB501" s="58" t="s">
        <v>11812</v>
      </c>
      <c r="AC501" s="59"/>
      <c r="AD501" s="62">
        <f t="shared" si="36"/>
        <v>64.333333333333329</v>
      </c>
    </row>
    <row r="502" spans="1:30" x14ac:dyDescent="0.3">
      <c r="A502" s="54">
        <v>501</v>
      </c>
      <c r="B502" s="55" t="s">
        <v>1892</v>
      </c>
      <c r="C502" s="55" t="s">
        <v>1893</v>
      </c>
      <c r="D502" s="55" t="s">
        <v>266</v>
      </c>
      <c r="E502" s="58" t="s">
        <v>11801</v>
      </c>
      <c r="F502" s="58">
        <v>0</v>
      </c>
      <c r="G502" s="58">
        <v>0</v>
      </c>
      <c r="H502" s="58">
        <v>0</v>
      </c>
      <c r="I502" s="58">
        <v>0</v>
      </c>
      <c r="J502" s="58">
        <v>0</v>
      </c>
      <c r="K502" s="58">
        <f t="shared" si="32"/>
        <v>0</v>
      </c>
      <c r="L502" s="58" t="s">
        <v>11732</v>
      </c>
      <c r="M502" s="58" t="s">
        <v>11802</v>
      </c>
      <c r="N502" s="58" t="s">
        <v>277</v>
      </c>
      <c r="O502" s="58">
        <v>0</v>
      </c>
      <c r="P502" s="58">
        <v>0</v>
      </c>
      <c r="Q502" s="58">
        <v>0</v>
      </c>
      <c r="R502" s="58">
        <v>0</v>
      </c>
      <c r="S502" s="58">
        <f t="shared" si="33"/>
        <v>0</v>
      </c>
      <c r="T502" s="58" t="s">
        <v>11732</v>
      </c>
      <c r="U502" s="58" t="s">
        <v>11803</v>
      </c>
      <c r="V502" s="58" t="s">
        <v>277</v>
      </c>
      <c r="W502" s="58">
        <v>0</v>
      </c>
      <c r="X502" s="58">
        <v>0</v>
      </c>
      <c r="Y502" s="58">
        <v>0</v>
      </c>
      <c r="Z502" s="58">
        <v>0</v>
      </c>
      <c r="AA502" s="58">
        <f t="shared" si="34"/>
        <v>0</v>
      </c>
      <c r="AB502" s="58" t="s">
        <v>11732</v>
      </c>
      <c r="AC502" s="59"/>
      <c r="AD502" s="62">
        <f t="shared" si="36"/>
        <v>0</v>
      </c>
    </row>
    <row r="503" spans="1:30" x14ac:dyDescent="0.3">
      <c r="A503" s="54">
        <v>502</v>
      </c>
      <c r="B503" s="54" t="s">
        <v>1913</v>
      </c>
      <c r="C503" s="54" t="s">
        <v>1914</v>
      </c>
      <c r="D503" s="54" t="s">
        <v>266</v>
      </c>
      <c r="E503" s="58" t="s">
        <v>11801</v>
      </c>
      <c r="F503" s="58" t="e">
        <f>VLOOKUP(B503,#REF!,50,0)</f>
        <v>#REF!</v>
      </c>
      <c r="G503" s="58">
        <v>14</v>
      </c>
      <c r="H503" s="58">
        <v>15</v>
      </c>
      <c r="I503" s="58">
        <v>13</v>
      </c>
      <c r="J503" s="58">
        <v>15</v>
      </c>
      <c r="K503" s="58">
        <f t="shared" si="32"/>
        <v>57</v>
      </c>
      <c r="L503" s="58" t="s">
        <v>11812</v>
      </c>
      <c r="M503" s="58" t="s">
        <v>11802</v>
      </c>
      <c r="N503" s="58">
        <v>14</v>
      </c>
      <c r="O503" s="58">
        <v>17</v>
      </c>
      <c r="P503" s="58">
        <v>16</v>
      </c>
      <c r="Q503" s="58">
        <v>16</v>
      </c>
      <c r="R503" s="58">
        <v>17</v>
      </c>
      <c r="S503" s="58">
        <f t="shared" si="33"/>
        <v>66</v>
      </c>
      <c r="T503" s="58" t="s">
        <v>11812</v>
      </c>
      <c r="U503" s="58" t="s">
        <v>11803</v>
      </c>
      <c r="V503" s="58">
        <v>14</v>
      </c>
      <c r="W503" s="58">
        <v>18</v>
      </c>
      <c r="X503" s="58">
        <v>17</v>
      </c>
      <c r="Y503" s="58">
        <v>17</v>
      </c>
      <c r="Z503" s="58">
        <v>17</v>
      </c>
      <c r="AA503" s="58">
        <f t="shared" si="34"/>
        <v>69</v>
      </c>
      <c r="AB503" s="58" t="s">
        <v>11812</v>
      </c>
      <c r="AC503" s="59"/>
      <c r="AD503" s="62">
        <f t="shared" si="36"/>
        <v>64</v>
      </c>
    </row>
    <row r="504" spans="1:30" x14ac:dyDescent="0.3">
      <c r="A504" s="54">
        <v>503</v>
      </c>
      <c r="B504" s="55" t="s">
        <v>1957</v>
      </c>
      <c r="C504" s="55" t="s">
        <v>1958</v>
      </c>
      <c r="D504" s="55" t="s">
        <v>266</v>
      </c>
      <c r="E504" s="58" t="s">
        <v>11801</v>
      </c>
      <c r="F504" s="58">
        <v>0</v>
      </c>
      <c r="G504" s="58">
        <v>0</v>
      </c>
      <c r="H504" s="58">
        <v>0</v>
      </c>
      <c r="I504" s="58">
        <v>0</v>
      </c>
      <c r="J504" s="58">
        <v>0</v>
      </c>
      <c r="K504" s="58">
        <f t="shared" si="32"/>
        <v>0</v>
      </c>
      <c r="L504" s="58" t="s">
        <v>11732</v>
      </c>
      <c r="M504" s="58" t="s">
        <v>11802</v>
      </c>
      <c r="N504" s="58" t="s">
        <v>277</v>
      </c>
      <c r="O504" s="58">
        <v>0</v>
      </c>
      <c r="P504" s="58">
        <v>0</v>
      </c>
      <c r="Q504" s="58">
        <v>0</v>
      </c>
      <c r="R504" s="58">
        <v>0</v>
      </c>
      <c r="S504" s="58">
        <f t="shared" si="33"/>
        <v>0</v>
      </c>
      <c r="T504" s="58" t="s">
        <v>11732</v>
      </c>
      <c r="U504" s="58" t="s">
        <v>11803</v>
      </c>
      <c r="V504" s="58" t="s">
        <v>277</v>
      </c>
      <c r="W504" s="58">
        <v>0</v>
      </c>
      <c r="X504" s="58">
        <v>0</v>
      </c>
      <c r="Y504" s="58">
        <v>0</v>
      </c>
      <c r="Z504" s="58">
        <v>0</v>
      </c>
      <c r="AA504" s="58">
        <f t="shared" si="34"/>
        <v>0</v>
      </c>
      <c r="AB504" s="58" t="s">
        <v>11732</v>
      </c>
      <c r="AC504" s="59"/>
      <c r="AD504" s="62">
        <f t="shared" si="36"/>
        <v>0</v>
      </c>
    </row>
    <row r="505" spans="1:30" x14ac:dyDescent="0.3">
      <c r="A505" s="54">
        <v>504</v>
      </c>
      <c r="B505" s="54" t="s">
        <v>1976</v>
      </c>
      <c r="C505" s="54" t="s">
        <v>1977</v>
      </c>
      <c r="D505" s="54" t="s">
        <v>266</v>
      </c>
      <c r="E505" s="58" t="s">
        <v>11801</v>
      </c>
      <c r="F505" s="58" t="e">
        <f>VLOOKUP(B505,#REF!,50,0)</f>
        <v>#REF!</v>
      </c>
      <c r="G505" s="58">
        <v>10</v>
      </c>
      <c r="H505" s="58">
        <v>10</v>
      </c>
      <c r="I505" s="58">
        <v>15</v>
      </c>
      <c r="J505" s="58">
        <v>10</v>
      </c>
      <c r="K505" s="58">
        <f t="shared" si="32"/>
        <v>45</v>
      </c>
      <c r="L505" s="58" t="s">
        <v>11812</v>
      </c>
      <c r="M505" s="58" t="s">
        <v>11802</v>
      </c>
      <c r="N505" s="58">
        <v>11</v>
      </c>
      <c r="O505" s="58">
        <v>13</v>
      </c>
      <c r="P505" s="58">
        <v>13</v>
      </c>
      <c r="Q505" s="58">
        <v>15</v>
      </c>
      <c r="R505" s="58">
        <v>15</v>
      </c>
      <c r="S505" s="58">
        <f t="shared" si="33"/>
        <v>56</v>
      </c>
      <c r="T505" s="58" t="s">
        <v>11812</v>
      </c>
      <c r="U505" s="58" t="s">
        <v>11803</v>
      </c>
      <c r="V505" s="58">
        <v>11</v>
      </c>
      <c r="W505" s="58">
        <v>16</v>
      </c>
      <c r="X505" s="58">
        <v>13</v>
      </c>
      <c r="Y505" s="58">
        <v>14</v>
      </c>
      <c r="Z505" s="58">
        <v>14</v>
      </c>
      <c r="AA505" s="58">
        <f t="shared" si="34"/>
        <v>57</v>
      </c>
      <c r="AB505" s="58" t="s">
        <v>11812</v>
      </c>
      <c r="AC505" s="59"/>
      <c r="AD505" s="62">
        <f t="shared" si="36"/>
        <v>52.666666666666664</v>
      </c>
    </row>
    <row r="506" spans="1:30" x14ac:dyDescent="0.3">
      <c r="A506" s="54">
        <v>505</v>
      </c>
      <c r="B506" s="55" t="s">
        <v>2028</v>
      </c>
      <c r="C506" s="55" t="s">
        <v>2029</v>
      </c>
      <c r="D506" s="55" t="s">
        <v>266</v>
      </c>
      <c r="E506" s="58" t="s">
        <v>11801</v>
      </c>
      <c r="F506" s="58">
        <v>0</v>
      </c>
      <c r="G506" s="58">
        <v>0</v>
      </c>
      <c r="H506" s="58">
        <v>0</v>
      </c>
      <c r="I506" s="58">
        <v>0</v>
      </c>
      <c r="J506" s="58">
        <v>0</v>
      </c>
      <c r="K506" s="58">
        <f t="shared" si="32"/>
        <v>0</v>
      </c>
      <c r="L506" s="58" t="s">
        <v>11732</v>
      </c>
      <c r="M506" s="58" t="s">
        <v>11802</v>
      </c>
      <c r="N506" s="58" t="s">
        <v>277</v>
      </c>
      <c r="O506" s="58">
        <v>0</v>
      </c>
      <c r="P506" s="58">
        <v>0</v>
      </c>
      <c r="Q506" s="58">
        <v>0</v>
      </c>
      <c r="R506" s="58">
        <v>0</v>
      </c>
      <c r="S506" s="58">
        <f t="shared" si="33"/>
        <v>0</v>
      </c>
      <c r="T506" s="58" t="s">
        <v>11732</v>
      </c>
      <c r="U506" s="58" t="s">
        <v>11803</v>
      </c>
      <c r="V506" s="58" t="s">
        <v>277</v>
      </c>
      <c r="W506" s="58">
        <v>0</v>
      </c>
      <c r="X506" s="58">
        <v>0</v>
      </c>
      <c r="Y506" s="58">
        <v>0</v>
      </c>
      <c r="Z506" s="58">
        <v>0</v>
      </c>
      <c r="AA506" s="58">
        <f t="shared" si="34"/>
        <v>0</v>
      </c>
      <c r="AB506" s="58" t="s">
        <v>11732</v>
      </c>
      <c r="AC506" s="59"/>
      <c r="AD506" s="62">
        <f t="shared" si="36"/>
        <v>0</v>
      </c>
    </row>
    <row r="507" spans="1:30" x14ac:dyDescent="0.3">
      <c r="A507" s="54">
        <v>506</v>
      </c>
      <c r="B507" s="54" t="s">
        <v>2081</v>
      </c>
      <c r="C507" s="54" t="s">
        <v>2082</v>
      </c>
      <c r="D507" s="54" t="s">
        <v>266</v>
      </c>
      <c r="E507" s="58" t="s">
        <v>11801</v>
      </c>
      <c r="F507" s="58" t="e">
        <f>VLOOKUP(B507,#REF!,50,0)</f>
        <v>#REF!</v>
      </c>
      <c r="G507" s="58">
        <v>12</v>
      </c>
      <c r="H507" s="58">
        <v>15</v>
      </c>
      <c r="I507" s="58">
        <v>17</v>
      </c>
      <c r="J507" s="58">
        <v>16</v>
      </c>
      <c r="K507" s="58">
        <f t="shared" si="32"/>
        <v>60</v>
      </c>
      <c r="L507" s="58" t="s">
        <v>11812</v>
      </c>
      <c r="M507" s="58" t="s">
        <v>11802</v>
      </c>
      <c r="N507" s="58">
        <v>20</v>
      </c>
      <c r="O507" s="58">
        <v>15</v>
      </c>
      <c r="P507" s="58">
        <v>17</v>
      </c>
      <c r="Q507" s="58">
        <v>17</v>
      </c>
      <c r="R507" s="58">
        <v>17</v>
      </c>
      <c r="S507" s="58">
        <f t="shared" si="33"/>
        <v>66</v>
      </c>
      <c r="T507" s="58" t="s">
        <v>11812</v>
      </c>
      <c r="U507" s="58" t="s">
        <v>11803</v>
      </c>
      <c r="V507" s="58">
        <v>20</v>
      </c>
      <c r="W507" s="58">
        <v>16</v>
      </c>
      <c r="X507" s="58">
        <v>13</v>
      </c>
      <c r="Y507" s="58">
        <v>13</v>
      </c>
      <c r="Z507" s="58">
        <v>13</v>
      </c>
      <c r="AA507" s="58">
        <f t="shared" si="34"/>
        <v>55</v>
      </c>
      <c r="AB507" s="58" t="s">
        <v>11812</v>
      </c>
      <c r="AC507" s="59"/>
      <c r="AD507" s="62">
        <f t="shared" si="36"/>
        <v>60.333333333333336</v>
      </c>
    </row>
    <row r="508" spans="1:30" x14ac:dyDescent="0.3">
      <c r="A508" s="54">
        <v>507</v>
      </c>
      <c r="B508" s="55" t="s">
        <v>2125</v>
      </c>
      <c r="C508" s="55" t="s">
        <v>2126</v>
      </c>
      <c r="D508" s="55" t="s">
        <v>266</v>
      </c>
      <c r="E508" s="58" t="s">
        <v>11801</v>
      </c>
      <c r="F508" s="58">
        <v>0</v>
      </c>
      <c r="G508" s="58">
        <v>0</v>
      </c>
      <c r="H508" s="58">
        <v>0</v>
      </c>
      <c r="I508" s="58">
        <v>0</v>
      </c>
      <c r="J508" s="58">
        <v>0</v>
      </c>
      <c r="K508" s="58">
        <f t="shared" si="32"/>
        <v>0</v>
      </c>
      <c r="L508" s="58" t="s">
        <v>11732</v>
      </c>
      <c r="M508" s="58" t="s">
        <v>11802</v>
      </c>
      <c r="N508" s="58" t="s">
        <v>277</v>
      </c>
      <c r="O508" s="58">
        <v>0</v>
      </c>
      <c r="P508" s="58">
        <v>0</v>
      </c>
      <c r="Q508" s="58">
        <v>0</v>
      </c>
      <c r="R508" s="58">
        <v>0</v>
      </c>
      <c r="S508" s="58">
        <f t="shared" si="33"/>
        <v>0</v>
      </c>
      <c r="T508" s="58" t="s">
        <v>11732</v>
      </c>
      <c r="U508" s="58" t="s">
        <v>11803</v>
      </c>
      <c r="V508" s="58" t="s">
        <v>277</v>
      </c>
      <c r="W508" s="58">
        <v>0</v>
      </c>
      <c r="X508" s="58">
        <v>0</v>
      </c>
      <c r="Y508" s="58">
        <v>0</v>
      </c>
      <c r="Z508" s="58">
        <v>0</v>
      </c>
      <c r="AA508" s="58">
        <f t="shared" si="34"/>
        <v>0</v>
      </c>
      <c r="AB508" s="58" t="s">
        <v>11732</v>
      </c>
      <c r="AC508" s="59"/>
      <c r="AD508" s="62">
        <f t="shared" si="36"/>
        <v>0</v>
      </c>
    </row>
    <row r="509" spans="1:30" x14ac:dyDescent="0.3">
      <c r="A509" s="54">
        <v>508</v>
      </c>
      <c r="B509" s="54" t="s">
        <v>2240</v>
      </c>
      <c r="C509" s="54" t="s">
        <v>2241</v>
      </c>
      <c r="D509" s="54" t="s">
        <v>266</v>
      </c>
      <c r="E509" s="58" t="s">
        <v>11801</v>
      </c>
      <c r="F509" s="58" t="e">
        <f>VLOOKUP(B509,#REF!,50,0)</f>
        <v>#REF!</v>
      </c>
      <c r="G509" s="58">
        <v>12</v>
      </c>
      <c r="H509" s="58">
        <v>12</v>
      </c>
      <c r="I509" s="58">
        <v>15</v>
      </c>
      <c r="J509" s="58">
        <v>15</v>
      </c>
      <c r="K509" s="58">
        <f t="shared" si="32"/>
        <v>54</v>
      </c>
      <c r="L509" s="58" t="s">
        <v>11812</v>
      </c>
      <c r="M509" s="58" t="s">
        <v>11802</v>
      </c>
      <c r="N509" s="58">
        <v>15</v>
      </c>
      <c r="O509" s="58">
        <v>13</v>
      </c>
      <c r="P509" s="58">
        <v>13</v>
      </c>
      <c r="Q509" s="58">
        <v>13</v>
      </c>
      <c r="R509" s="58">
        <v>13</v>
      </c>
      <c r="S509" s="58">
        <f t="shared" si="33"/>
        <v>52</v>
      </c>
      <c r="T509" s="58" t="s">
        <v>11812</v>
      </c>
      <c r="U509" s="58" t="s">
        <v>11803</v>
      </c>
      <c r="V509" s="58">
        <v>15</v>
      </c>
      <c r="W509" s="58">
        <v>16</v>
      </c>
      <c r="X509" s="58">
        <v>13</v>
      </c>
      <c r="Y509" s="58">
        <v>15</v>
      </c>
      <c r="Z509" s="58">
        <v>13</v>
      </c>
      <c r="AA509" s="58">
        <f t="shared" si="34"/>
        <v>57</v>
      </c>
      <c r="AB509" s="58" t="s">
        <v>11812</v>
      </c>
      <c r="AC509" s="59"/>
      <c r="AD509" s="62">
        <f t="shared" si="36"/>
        <v>54.333333333333336</v>
      </c>
    </row>
    <row r="510" spans="1:30" x14ac:dyDescent="0.3">
      <c r="A510" s="54">
        <v>509</v>
      </c>
      <c r="B510" s="54" t="s">
        <v>2288</v>
      </c>
      <c r="C510" s="54" t="s">
        <v>2289</v>
      </c>
      <c r="D510" s="54" t="s">
        <v>266</v>
      </c>
      <c r="E510" s="58" t="s">
        <v>11801</v>
      </c>
      <c r="F510" s="58" t="e">
        <f>VLOOKUP(B510,#REF!,50,0)</f>
        <v>#REF!</v>
      </c>
      <c r="G510" s="58">
        <v>13</v>
      </c>
      <c r="H510" s="58">
        <v>12</v>
      </c>
      <c r="I510" s="58">
        <v>15</v>
      </c>
      <c r="J510" s="58">
        <v>15</v>
      </c>
      <c r="K510" s="58">
        <f t="shared" si="32"/>
        <v>55</v>
      </c>
      <c r="L510" s="58" t="s">
        <v>11812</v>
      </c>
      <c r="M510" s="58" t="s">
        <v>11802</v>
      </c>
      <c r="N510" s="58">
        <v>2</v>
      </c>
      <c r="O510" s="58">
        <v>13</v>
      </c>
      <c r="P510" s="58">
        <v>13</v>
      </c>
      <c r="Q510" s="58">
        <v>13</v>
      </c>
      <c r="R510" s="58">
        <v>13</v>
      </c>
      <c r="S510" s="58">
        <f t="shared" si="33"/>
        <v>52</v>
      </c>
      <c r="T510" s="58" t="s">
        <v>11812</v>
      </c>
      <c r="U510" s="58" t="s">
        <v>11803</v>
      </c>
      <c r="V510" s="58">
        <v>2</v>
      </c>
      <c r="W510" s="58">
        <v>17</v>
      </c>
      <c r="X510" s="58">
        <v>13</v>
      </c>
      <c r="Y510" s="58">
        <v>14</v>
      </c>
      <c r="Z510" s="58">
        <v>16</v>
      </c>
      <c r="AA510" s="58">
        <f t="shared" si="34"/>
        <v>60</v>
      </c>
      <c r="AB510" s="58" t="s">
        <v>11812</v>
      </c>
      <c r="AC510" s="59"/>
      <c r="AD510" s="62">
        <f t="shared" si="36"/>
        <v>55.666666666666664</v>
      </c>
    </row>
    <row r="511" spans="1:30" x14ac:dyDescent="0.3">
      <c r="A511" s="54">
        <v>510</v>
      </c>
      <c r="B511" s="54" t="s">
        <v>2340</v>
      </c>
      <c r="C511" s="54" t="s">
        <v>2341</v>
      </c>
      <c r="D511" s="54" t="s">
        <v>266</v>
      </c>
      <c r="E511" s="58" t="s">
        <v>11801</v>
      </c>
      <c r="F511" s="58" t="e">
        <f>VLOOKUP(B511,#REF!,50,0)</f>
        <v>#REF!</v>
      </c>
      <c r="G511" s="58">
        <v>17</v>
      </c>
      <c r="H511" s="58">
        <v>17</v>
      </c>
      <c r="I511" s="58">
        <v>15</v>
      </c>
      <c r="J511" s="58">
        <v>10</v>
      </c>
      <c r="K511" s="58">
        <f t="shared" si="32"/>
        <v>59</v>
      </c>
      <c r="L511" s="58" t="s">
        <v>11812</v>
      </c>
      <c r="M511" s="58" t="s">
        <v>11802</v>
      </c>
      <c r="N511" s="58">
        <v>12</v>
      </c>
      <c r="O511" s="58">
        <v>17</v>
      </c>
      <c r="P511" s="58">
        <v>13</v>
      </c>
      <c r="Q511" s="58">
        <v>13</v>
      </c>
      <c r="R511" s="58">
        <v>13</v>
      </c>
      <c r="S511" s="58">
        <f t="shared" si="33"/>
        <v>56</v>
      </c>
      <c r="T511" s="58" t="s">
        <v>11812</v>
      </c>
      <c r="U511" s="58" t="s">
        <v>11803</v>
      </c>
      <c r="V511" s="58">
        <v>12</v>
      </c>
      <c r="W511" s="58">
        <v>18</v>
      </c>
      <c r="X511" s="58">
        <v>15</v>
      </c>
      <c r="Y511" s="58">
        <v>16</v>
      </c>
      <c r="Z511" s="58">
        <v>16</v>
      </c>
      <c r="AA511" s="58">
        <f t="shared" si="34"/>
        <v>65</v>
      </c>
      <c r="AB511" s="58" t="s">
        <v>11812</v>
      </c>
      <c r="AC511" s="59"/>
      <c r="AD511" s="62">
        <f t="shared" si="36"/>
        <v>60</v>
      </c>
    </row>
    <row r="512" spans="1:30" x14ac:dyDescent="0.3">
      <c r="A512" s="54">
        <v>511</v>
      </c>
      <c r="B512" s="54" t="s">
        <v>2360</v>
      </c>
      <c r="C512" s="54" t="s">
        <v>2361</v>
      </c>
      <c r="D512" s="54" t="s">
        <v>266</v>
      </c>
      <c r="E512" s="58" t="s">
        <v>11801</v>
      </c>
      <c r="F512" s="58" t="e">
        <f>VLOOKUP(B512,#REF!,50,0)</f>
        <v>#REF!</v>
      </c>
      <c r="G512" s="58">
        <v>15</v>
      </c>
      <c r="H512" s="58">
        <v>15</v>
      </c>
      <c r="I512" s="58">
        <v>16</v>
      </c>
      <c r="J512" s="58">
        <v>13</v>
      </c>
      <c r="K512" s="58">
        <f t="shared" si="32"/>
        <v>59</v>
      </c>
      <c r="L512" s="58" t="s">
        <v>11812</v>
      </c>
      <c r="M512" s="58" t="s">
        <v>11802</v>
      </c>
      <c r="N512" s="58">
        <v>12</v>
      </c>
      <c r="O512" s="58">
        <v>15</v>
      </c>
      <c r="P512" s="58">
        <v>13</v>
      </c>
      <c r="Q512" s="58">
        <v>13</v>
      </c>
      <c r="R512" s="58">
        <v>12</v>
      </c>
      <c r="S512" s="58">
        <f t="shared" si="33"/>
        <v>53</v>
      </c>
      <c r="T512" s="58" t="s">
        <v>11812</v>
      </c>
      <c r="U512" s="58" t="s">
        <v>11803</v>
      </c>
      <c r="V512" s="58">
        <v>12</v>
      </c>
      <c r="W512" s="58">
        <v>16</v>
      </c>
      <c r="X512" s="58">
        <v>14</v>
      </c>
      <c r="Y512" s="58">
        <v>13</v>
      </c>
      <c r="Z512" s="58">
        <v>15</v>
      </c>
      <c r="AA512" s="58">
        <f t="shared" si="34"/>
        <v>58</v>
      </c>
      <c r="AB512" s="58" t="s">
        <v>11812</v>
      </c>
      <c r="AC512" s="59"/>
      <c r="AD512" s="62">
        <f t="shared" si="36"/>
        <v>56.666666666666664</v>
      </c>
    </row>
    <row r="513" spans="1:30" x14ac:dyDescent="0.3">
      <c r="A513" s="54">
        <v>512</v>
      </c>
      <c r="B513" s="54" t="s">
        <v>2372</v>
      </c>
      <c r="C513" s="54" t="s">
        <v>2373</v>
      </c>
      <c r="D513" s="54" t="s">
        <v>266</v>
      </c>
      <c r="E513" s="58" t="s">
        <v>11801</v>
      </c>
      <c r="F513" s="58" t="e">
        <f>VLOOKUP(B513,#REF!,50,0)</f>
        <v>#REF!</v>
      </c>
      <c r="G513" s="58">
        <v>13</v>
      </c>
      <c r="H513" s="58">
        <v>15</v>
      </c>
      <c r="I513" s="58">
        <v>13</v>
      </c>
      <c r="J513" s="58">
        <v>16</v>
      </c>
      <c r="K513" s="58">
        <f t="shared" si="32"/>
        <v>57</v>
      </c>
      <c r="L513" s="58" t="s">
        <v>11812</v>
      </c>
      <c r="M513" s="58" t="s">
        <v>11802</v>
      </c>
      <c r="N513" s="58">
        <v>16</v>
      </c>
      <c r="O513" s="58">
        <v>16</v>
      </c>
      <c r="P513" s="58">
        <v>13</v>
      </c>
      <c r="Q513" s="58">
        <v>15</v>
      </c>
      <c r="R513" s="58">
        <v>16</v>
      </c>
      <c r="S513" s="58">
        <f t="shared" si="33"/>
        <v>60</v>
      </c>
      <c r="T513" s="58" t="s">
        <v>11812</v>
      </c>
      <c r="U513" s="58" t="s">
        <v>11803</v>
      </c>
      <c r="V513" s="58">
        <v>16</v>
      </c>
      <c r="W513" s="58">
        <v>17</v>
      </c>
      <c r="X513" s="58">
        <v>15</v>
      </c>
      <c r="Y513" s="58">
        <v>15</v>
      </c>
      <c r="Z513" s="58">
        <v>13</v>
      </c>
      <c r="AA513" s="58">
        <f t="shared" si="34"/>
        <v>60</v>
      </c>
      <c r="AB513" s="58" t="s">
        <v>11812</v>
      </c>
      <c r="AC513" s="59"/>
      <c r="AD513" s="62">
        <f t="shared" si="36"/>
        <v>59</v>
      </c>
    </row>
    <row r="514" spans="1:30" x14ac:dyDescent="0.3">
      <c r="A514" s="54">
        <v>513</v>
      </c>
      <c r="B514" s="54" t="s">
        <v>2411</v>
      </c>
      <c r="C514" s="54" t="s">
        <v>2412</v>
      </c>
      <c r="D514" s="54" t="s">
        <v>266</v>
      </c>
      <c r="E514" s="58" t="s">
        <v>11801</v>
      </c>
      <c r="F514" s="58" t="e">
        <f>VLOOKUP(B514,#REF!,50,0)</f>
        <v>#REF!</v>
      </c>
      <c r="G514" s="58">
        <v>10</v>
      </c>
      <c r="H514" s="58">
        <v>10</v>
      </c>
      <c r="I514" s="58">
        <v>10</v>
      </c>
      <c r="J514" s="58">
        <v>13</v>
      </c>
      <c r="K514" s="58">
        <f t="shared" si="32"/>
        <v>43</v>
      </c>
      <c r="L514" s="58" t="s">
        <v>11812</v>
      </c>
      <c r="M514" s="58" t="s">
        <v>11802</v>
      </c>
      <c r="N514" s="58">
        <v>13</v>
      </c>
      <c r="O514" s="58">
        <v>12</v>
      </c>
      <c r="P514" s="58">
        <v>12</v>
      </c>
      <c r="Q514" s="58">
        <v>12</v>
      </c>
      <c r="R514" s="58">
        <v>12</v>
      </c>
      <c r="S514" s="58">
        <f t="shared" si="33"/>
        <v>48</v>
      </c>
      <c r="T514" s="58" t="s">
        <v>11812</v>
      </c>
      <c r="U514" s="58" t="s">
        <v>11803</v>
      </c>
      <c r="V514" s="58">
        <v>13</v>
      </c>
      <c r="W514" s="58">
        <v>16</v>
      </c>
      <c r="X514" s="58">
        <v>13</v>
      </c>
      <c r="Y514" s="58">
        <v>13</v>
      </c>
      <c r="Z514" s="58">
        <v>13</v>
      </c>
      <c r="AA514" s="58">
        <f t="shared" si="34"/>
        <v>55</v>
      </c>
      <c r="AB514" s="58" t="s">
        <v>11812</v>
      </c>
      <c r="AC514" s="59"/>
      <c r="AD514" s="62">
        <f t="shared" si="36"/>
        <v>48.666666666666664</v>
      </c>
    </row>
    <row r="515" spans="1:30" x14ac:dyDescent="0.3">
      <c r="A515" s="54">
        <v>514</v>
      </c>
      <c r="B515" s="54" t="s">
        <v>2452</v>
      </c>
      <c r="C515" s="54" t="s">
        <v>2453</v>
      </c>
      <c r="D515" s="54" t="s">
        <v>266</v>
      </c>
      <c r="E515" s="58" t="s">
        <v>11801</v>
      </c>
      <c r="F515" s="58" t="e">
        <f>VLOOKUP(B515,#REF!,50,0)</f>
        <v>#REF!</v>
      </c>
      <c r="G515" s="58">
        <v>17</v>
      </c>
      <c r="H515" s="58">
        <v>18</v>
      </c>
      <c r="I515" s="58">
        <v>16</v>
      </c>
      <c r="J515" s="58">
        <v>16</v>
      </c>
      <c r="K515" s="58">
        <f t="shared" ref="K515:K578" si="37">SUM(G515:J515)</f>
        <v>67</v>
      </c>
      <c r="L515" s="58" t="s">
        <v>11812</v>
      </c>
      <c r="M515" s="58" t="s">
        <v>11802</v>
      </c>
      <c r="N515" s="58">
        <v>18</v>
      </c>
      <c r="O515" s="58">
        <v>16</v>
      </c>
      <c r="P515" s="58">
        <v>16</v>
      </c>
      <c r="Q515" s="58">
        <v>16</v>
      </c>
      <c r="R515" s="58">
        <v>16</v>
      </c>
      <c r="S515" s="58">
        <f t="shared" ref="S515:S578" si="38">SUM(O515:R515)</f>
        <v>64</v>
      </c>
      <c r="T515" s="58" t="s">
        <v>11812</v>
      </c>
      <c r="U515" s="58" t="s">
        <v>11803</v>
      </c>
      <c r="V515" s="58">
        <v>18</v>
      </c>
      <c r="W515" s="58">
        <v>18</v>
      </c>
      <c r="X515" s="58">
        <v>14</v>
      </c>
      <c r="Y515" s="58">
        <v>15</v>
      </c>
      <c r="Z515" s="58">
        <v>16</v>
      </c>
      <c r="AA515" s="58">
        <f t="shared" ref="AA515:AA578" si="39">SUM(W515:Z515)</f>
        <v>63</v>
      </c>
      <c r="AB515" s="58" t="s">
        <v>11812</v>
      </c>
      <c r="AC515" s="59"/>
      <c r="AD515" s="62">
        <f t="shared" si="36"/>
        <v>64.666666666666671</v>
      </c>
    </row>
    <row r="516" spans="1:30" x14ac:dyDescent="0.3">
      <c r="A516" s="54">
        <v>515</v>
      </c>
      <c r="B516" s="54" t="s">
        <v>2481</v>
      </c>
      <c r="C516" s="54" t="s">
        <v>2482</v>
      </c>
      <c r="D516" s="54" t="s">
        <v>266</v>
      </c>
      <c r="E516" s="58" t="s">
        <v>11801</v>
      </c>
      <c r="F516" s="58" t="e">
        <f>VLOOKUP(B516,#REF!,50,0)</f>
        <v>#REF!</v>
      </c>
      <c r="G516" s="58">
        <v>17</v>
      </c>
      <c r="H516" s="58">
        <v>17</v>
      </c>
      <c r="I516" s="58">
        <v>15</v>
      </c>
      <c r="J516" s="58">
        <v>10</v>
      </c>
      <c r="K516" s="58">
        <f t="shared" si="37"/>
        <v>59</v>
      </c>
      <c r="L516" s="58" t="s">
        <v>11812</v>
      </c>
      <c r="M516" s="58" t="s">
        <v>11802</v>
      </c>
      <c r="N516" s="58">
        <v>13</v>
      </c>
      <c r="O516" s="58">
        <v>17</v>
      </c>
      <c r="P516" s="58">
        <v>16</v>
      </c>
      <c r="Q516" s="58">
        <v>16</v>
      </c>
      <c r="R516" s="58">
        <v>16</v>
      </c>
      <c r="S516" s="58">
        <f t="shared" si="38"/>
        <v>65</v>
      </c>
      <c r="T516" s="58" t="s">
        <v>11812</v>
      </c>
      <c r="U516" s="58" t="s">
        <v>11803</v>
      </c>
      <c r="V516" s="58">
        <v>13</v>
      </c>
      <c r="W516" s="58">
        <v>17</v>
      </c>
      <c r="X516" s="58">
        <v>17</v>
      </c>
      <c r="Y516" s="58">
        <v>17</v>
      </c>
      <c r="Z516" s="58">
        <v>18</v>
      </c>
      <c r="AA516" s="58">
        <f t="shared" si="39"/>
        <v>69</v>
      </c>
      <c r="AB516" s="58" t="s">
        <v>11812</v>
      </c>
      <c r="AC516" s="59"/>
      <c r="AD516" s="62">
        <f t="shared" si="36"/>
        <v>64.333333333333329</v>
      </c>
    </row>
    <row r="517" spans="1:30" x14ac:dyDescent="0.3">
      <c r="A517" s="54">
        <v>516</v>
      </c>
      <c r="B517" s="54" t="s">
        <v>2526</v>
      </c>
      <c r="C517" s="54" t="s">
        <v>2527</v>
      </c>
      <c r="D517" s="54" t="s">
        <v>266</v>
      </c>
      <c r="E517" s="58" t="s">
        <v>11801</v>
      </c>
      <c r="F517" s="58" t="e">
        <f>VLOOKUP(B517,#REF!,50,0)</f>
        <v>#REF!</v>
      </c>
      <c r="G517" s="58">
        <v>15</v>
      </c>
      <c r="H517" s="58">
        <v>15</v>
      </c>
      <c r="I517" s="58">
        <v>15</v>
      </c>
      <c r="J517" s="58">
        <v>10</v>
      </c>
      <c r="K517" s="58">
        <f t="shared" si="37"/>
        <v>55</v>
      </c>
      <c r="L517" s="58" t="s">
        <v>11812</v>
      </c>
      <c r="M517" s="58" t="s">
        <v>11802</v>
      </c>
      <c r="N517" s="58">
        <v>18</v>
      </c>
      <c r="O517" s="58">
        <v>17</v>
      </c>
      <c r="P517" s="58">
        <v>16</v>
      </c>
      <c r="Q517" s="58">
        <v>16</v>
      </c>
      <c r="R517" s="58">
        <v>16</v>
      </c>
      <c r="S517" s="58">
        <f t="shared" si="38"/>
        <v>65</v>
      </c>
      <c r="T517" s="58" t="s">
        <v>11812</v>
      </c>
      <c r="U517" s="58" t="s">
        <v>11803</v>
      </c>
      <c r="V517" s="58">
        <v>18</v>
      </c>
      <c r="W517" s="58">
        <v>18</v>
      </c>
      <c r="X517" s="58">
        <v>14</v>
      </c>
      <c r="Y517" s="58">
        <v>16</v>
      </c>
      <c r="Z517" s="58">
        <v>15</v>
      </c>
      <c r="AA517" s="58">
        <f t="shared" si="39"/>
        <v>63</v>
      </c>
      <c r="AB517" s="58" t="s">
        <v>11812</v>
      </c>
      <c r="AC517" s="59"/>
      <c r="AD517" s="62">
        <f t="shared" si="36"/>
        <v>61</v>
      </c>
    </row>
    <row r="518" spans="1:30" x14ac:dyDescent="0.3">
      <c r="A518" s="54">
        <v>517</v>
      </c>
      <c r="B518" s="54" t="s">
        <v>2576</v>
      </c>
      <c r="C518" s="54" t="s">
        <v>2577</v>
      </c>
      <c r="D518" s="54" t="s">
        <v>266</v>
      </c>
      <c r="E518" s="58" t="s">
        <v>11801</v>
      </c>
      <c r="F518" s="58" t="e">
        <f>VLOOKUP(B518,#REF!,50,0)</f>
        <v>#REF!</v>
      </c>
      <c r="G518" s="58">
        <v>15</v>
      </c>
      <c r="H518" s="58">
        <v>15</v>
      </c>
      <c r="I518" s="58">
        <v>18</v>
      </c>
      <c r="J518" s="58">
        <v>10</v>
      </c>
      <c r="K518" s="58">
        <f t="shared" si="37"/>
        <v>58</v>
      </c>
      <c r="L518" s="58" t="s">
        <v>11812</v>
      </c>
      <c r="M518" s="58" t="s">
        <v>11802</v>
      </c>
      <c r="N518" s="58">
        <v>10</v>
      </c>
      <c r="O518" s="58">
        <v>16</v>
      </c>
      <c r="P518" s="58">
        <v>16</v>
      </c>
      <c r="Q518" s="58">
        <v>16</v>
      </c>
      <c r="R518" s="58">
        <v>16</v>
      </c>
      <c r="S518" s="58">
        <f t="shared" si="38"/>
        <v>64</v>
      </c>
      <c r="T518" s="58" t="s">
        <v>11812</v>
      </c>
      <c r="U518" s="58" t="s">
        <v>11803</v>
      </c>
      <c r="V518" s="58">
        <v>10</v>
      </c>
      <c r="W518" s="58">
        <v>16</v>
      </c>
      <c r="X518" s="58">
        <v>16</v>
      </c>
      <c r="Y518" s="58">
        <v>16</v>
      </c>
      <c r="Z518" s="58">
        <v>14</v>
      </c>
      <c r="AA518" s="58">
        <f t="shared" si="39"/>
        <v>62</v>
      </c>
      <c r="AB518" s="58" t="s">
        <v>11812</v>
      </c>
      <c r="AC518" s="59"/>
      <c r="AD518" s="62">
        <f t="shared" si="36"/>
        <v>61.333333333333336</v>
      </c>
    </row>
    <row r="519" spans="1:30" x14ac:dyDescent="0.3">
      <c r="A519" s="54">
        <v>518</v>
      </c>
      <c r="B519" s="54" t="s">
        <v>2590</v>
      </c>
      <c r="C519" s="54" t="s">
        <v>2591</v>
      </c>
      <c r="D519" s="54" t="s">
        <v>266</v>
      </c>
      <c r="E519" s="58" t="s">
        <v>11801</v>
      </c>
      <c r="F519" s="58" t="e">
        <f>VLOOKUP(B519,#REF!,50,0)</f>
        <v>#REF!</v>
      </c>
      <c r="G519" s="58">
        <v>15</v>
      </c>
      <c r="H519" s="58">
        <v>15</v>
      </c>
      <c r="I519" s="58">
        <v>15</v>
      </c>
      <c r="J519" s="58">
        <v>12</v>
      </c>
      <c r="K519" s="58">
        <f t="shared" si="37"/>
        <v>57</v>
      </c>
      <c r="L519" s="58" t="s">
        <v>11812</v>
      </c>
      <c r="M519" s="58" t="s">
        <v>11802</v>
      </c>
      <c r="N519" s="58">
        <v>16</v>
      </c>
      <c r="O519" s="58">
        <v>16</v>
      </c>
      <c r="P519" s="58">
        <v>16</v>
      </c>
      <c r="Q519" s="58">
        <v>16</v>
      </c>
      <c r="R519" s="58">
        <v>17</v>
      </c>
      <c r="S519" s="58">
        <f t="shared" si="38"/>
        <v>65</v>
      </c>
      <c r="T519" s="58" t="s">
        <v>11812</v>
      </c>
      <c r="U519" s="58" t="s">
        <v>11803</v>
      </c>
      <c r="V519" s="58">
        <v>16</v>
      </c>
      <c r="W519" s="58">
        <v>16</v>
      </c>
      <c r="X519" s="58">
        <v>13</v>
      </c>
      <c r="Y519" s="58">
        <v>12</v>
      </c>
      <c r="Z519" s="58">
        <v>13</v>
      </c>
      <c r="AA519" s="58">
        <f t="shared" si="39"/>
        <v>54</v>
      </c>
      <c r="AB519" s="58" t="s">
        <v>11812</v>
      </c>
      <c r="AC519" s="59"/>
      <c r="AD519" s="62">
        <f t="shared" si="36"/>
        <v>58.666666666666664</v>
      </c>
    </row>
    <row r="520" spans="1:30" x14ac:dyDescent="0.3">
      <c r="A520" s="54">
        <v>519</v>
      </c>
      <c r="B520" s="54" t="s">
        <v>2604</v>
      </c>
      <c r="C520" s="54" t="s">
        <v>2605</v>
      </c>
      <c r="D520" s="54" t="s">
        <v>266</v>
      </c>
      <c r="E520" s="58" t="s">
        <v>11801</v>
      </c>
      <c r="F520" s="58" t="e">
        <f>VLOOKUP(B520,#REF!,50,0)</f>
        <v>#REF!</v>
      </c>
      <c r="G520" s="58">
        <v>10</v>
      </c>
      <c r="H520" s="58">
        <v>10</v>
      </c>
      <c r="I520" s="58">
        <v>13</v>
      </c>
      <c r="J520" s="58">
        <v>10</v>
      </c>
      <c r="K520" s="58">
        <f t="shared" si="37"/>
        <v>43</v>
      </c>
      <c r="L520" s="58" t="s">
        <v>11812</v>
      </c>
      <c r="M520" s="58" t="s">
        <v>11802</v>
      </c>
      <c r="N520" s="58">
        <v>18</v>
      </c>
      <c r="O520" s="58">
        <v>14</v>
      </c>
      <c r="P520" s="58">
        <v>14</v>
      </c>
      <c r="Q520" s="58">
        <v>14</v>
      </c>
      <c r="R520" s="58">
        <v>14</v>
      </c>
      <c r="S520" s="58">
        <f t="shared" si="38"/>
        <v>56</v>
      </c>
      <c r="T520" s="58" t="s">
        <v>11812</v>
      </c>
      <c r="U520" s="58" t="s">
        <v>11803</v>
      </c>
      <c r="V520" s="58">
        <v>18</v>
      </c>
      <c r="W520" s="58">
        <v>16</v>
      </c>
      <c r="X520" s="58">
        <v>13</v>
      </c>
      <c r="Y520" s="58">
        <v>12</v>
      </c>
      <c r="Z520" s="58">
        <v>13</v>
      </c>
      <c r="AA520" s="58">
        <f t="shared" si="39"/>
        <v>54</v>
      </c>
      <c r="AB520" s="58" t="s">
        <v>11812</v>
      </c>
      <c r="AC520" s="59"/>
      <c r="AD520" s="62">
        <f t="shared" ref="AD520:AD538" si="40">AVERAGE(K520,S520,AA520)</f>
        <v>51</v>
      </c>
    </row>
    <row r="521" spans="1:30" x14ac:dyDescent="0.3">
      <c r="A521" s="54">
        <v>520</v>
      </c>
      <c r="B521" s="54" t="s">
        <v>2661</v>
      </c>
      <c r="C521" s="54" t="s">
        <v>2662</v>
      </c>
      <c r="D521" s="54" t="s">
        <v>266</v>
      </c>
      <c r="E521" s="58" t="s">
        <v>11801</v>
      </c>
      <c r="F521" s="58" t="e">
        <f>VLOOKUP(B521,#REF!,50,0)</f>
        <v>#REF!</v>
      </c>
      <c r="G521" s="58">
        <v>15</v>
      </c>
      <c r="H521" s="58">
        <v>15</v>
      </c>
      <c r="I521" s="58">
        <v>17</v>
      </c>
      <c r="J521" s="58">
        <v>10</v>
      </c>
      <c r="K521" s="58">
        <f t="shared" si="37"/>
        <v>57</v>
      </c>
      <c r="L521" s="58" t="s">
        <v>11812</v>
      </c>
      <c r="M521" s="58" t="s">
        <v>11802</v>
      </c>
      <c r="N521" s="58">
        <v>3</v>
      </c>
      <c r="O521" s="58">
        <v>18</v>
      </c>
      <c r="P521" s="58">
        <v>18</v>
      </c>
      <c r="Q521" s="58">
        <v>18</v>
      </c>
      <c r="R521" s="58">
        <v>18</v>
      </c>
      <c r="S521" s="58">
        <f t="shared" si="38"/>
        <v>72</v>
      </c>
      <c r="T521" s="58" t="s">
        <v>11812</v>
      </c>
      <c r="U521" s="58" t="s">
        <v>11803</v>
      </c>
      <c r="V521" s="58">
        <v>3</v>
      </c>
      <c r="W521" s="58">
        <v>16</v>
      </c>
      <c r="X521" s="58">
        <v>14</v>
      </c>
      <c r="Y521" s="58">
        <v>13</v>
      </c>
      <c r="Z521" s="58">
        <v>13</v>
      </c>
      <c r="AA521" s="58">
        <f t="shared" si="39"/>
        <v>56</v>
      </c>
      <c r="AB521" s="58" t="s">
        <v>11812</v>
      </c>
      <c r="AC521" s="59"/>
      <c r="AD521" s="62">
        <f t="shared" si="40"/>
        <v>61.666666666666664</v>
      </c>
    </row>
    <row r="522" spans="1:30" x14ac:dyDescent="0.3">
      <c r="A522" s="54">
        <v>521</v>
      </c>
      <c r="B522" s="54" t="s">
        <v>2671</v>
      </c>
      <c r="C522" s="54" t="s">
        <v>2672</v>
      </c>
      <c r="D522" s="54" t="s">
        <v>266</v>
      </c>
      <c r="E522" s="58" t="s">
        <v>11801</v>
      </c>
      <c r="F522" s="58" t="e">
        <f>VLOOKUP(B522,#REF!,50,0)</f>
        <v>#REF!</v>
      </c>
      <c r="G522" s="58">
        <v>15</v>
      </c>
      <c r="H522" s="58">
        <v>15</v>
      </c>
      <c r="I522" s="58">
        <v>15</v>
      </c>
      <c r="J522" s="58">
        <v>10</v>
      </c>
      <c r="K522" s="58">
        <f t="shared" si="37"/>
        <v>55</v>
      </c>
      <c r="L522" s="58" t="s">
        <v>11812</v>
      </c>
      <c r="M522" s="58" t="s">
        <v>11802</v>
      </c>
      <c r="N522" s="58">
        <v>20</v>
      </c>
      <c r="O522" s="58">
        <v>15</v>
      </c>
      <c r="P522" s="58">
        <v>15</v>
      </c>
      <c r="Q522" s="58">
        <v>15</v>
      </c>
      <c r="R522" s="58">
        <v>15</v>
      </c>
      <c r="S522" s="58">
        <f t="shared" si="38"/>
        <v>60</v>
      </c>
      <c r="T522" s="58" t="s">
        <v>11812</v>
      </c>
      <c r="U522" s="58" t="s">
        <v>11803</v>
      </c>
      <c r="V522" s="58">
        <v>20</v>
      </c>
      <c r="W522" s="58">
        <v>16</v>
      </c>
      <c r="X522" s="58">
        <v>13</v>
      </c>
      <c r="Y522" s="58">
        <v>13</v>
      </c>
      <c r="Z522" s="58">
        <v>14</v>
      </c>
      <c r="AA522" s="58">
        <f t="shared" si="39"/>
        <v>56</v>
      </c>
      <c r="AB522" s="58" t="s">
        <v>11812</v>
      </c>
      <c r="AC522" s="59"/>
      <c r="AD522" s="62">
        <f t="shared" si="40"/>
        <v>57</v>
      </c>
    </row>
    <row r="523" spans="1:30" x14ac:dyDescent="0.3">
      <c r="A523" s="54">
        <v>522</v>
      </c>
      <c r="B523" s="54" t="s">
        <v>2692</v>
      </c>
      <c r="C523" s="54" t="s">
        <v>2693</v>
      </c>
      <c r="D523" s="54" t="s">
        <v>266</v>
      </c>
      <c r="E523" s="58" t="s">
        <v>11801</v>
      </c>
      <c r="F523" s="58" t="e">
        <f>VLOOKUP(B523,#REF!,50,0)</f>
        <v>#REF!</v>
      </c>
      <c r="G523" s="58">
        <v>15</v>
      </c>
      <c r="H523" s="58">
        <v>15</v>
      </c>
      <c r="I523" s="58">
        <v>17</v>
      </c>
      <c r="J523" s="58">
        <v>15</v>
      </c>
      <c r="K523" s="58">
        <f t="shared" si="37"/>
        <v>62</v>
      </c>
      <c r="L523" s="58" t="s">
        <v>11812</v>
      </c>
      <c r="M523" s="58" t="s">
        <v>11802</v>
      </c>
      <c r="N523" s="58">
        <v>9</v>
      </c>
      <c r="O523" s="58">
        <v>16</v>
      </c>
      <c r="P523" s="58">
        <v>16</v>
      </c>
      <c r="Q523" s="58">
        <v>16</v>
      </c>
      <c r="R523" s="58">
        <v>14</v>
      </c>
      <c r="S523" s="58">
        <f t="shared" si="38"/>
        <v>62</v>
      </c>
      <c r="T523" s="58" t="s">
        <v>11812</v>
      </c>
      <c r="U523" s="58" t="s">
        <v>11803</v>
      </c>
      <c r="V523" s="58">
        <v>9</v>
      </c>
      <c r="W523" s="58">
        <v>16</v>
      </c>
      <c r="X523" s="58">
        <v>13</v>
      </c>
      <c r="Y523" s="58">
        <v>13</v>
      </c>
      <c r="Z523" s="58">
        <v>14</v>
      </c>
      <c r="AA523" s="58">
        <f t="shared" si="39"/>
        <v>56</v>
      </c>
      <c r="AB523" s="58" t="s">
        <v>11812</v>
      </c>
      <c r="AC523" s="59"/>
      <c r="AD523" s="62">
        <f t="shared" si="40"/>
        <v>60</v>
      </c>
    </row>
    <row r="524" spans="1:30" x14ac:dyDescent="0.3">
      <c r="A524" s="54">
        <v>523</v>
      </c>
      <c r="B524" s="54" t="s">
        <v>2717</v>
      </c>
      <c r="C524" s="54" t="s">
        <v>2718</v>
      </c>
      <c r="D524" s="54" t="s">
        <v>266</v>
      </c>
      <c r="E524" s="58" t="s">
        <v>11801</v>
      </c>
      <c r="F524" s="58" t="e">
        <f>VLOOKUP(B524,#REF!,50,0)</f>
        <v>#REF!</v>
      </c>
      <c r="G524" s="58">
        <v>12</v>
      </c>
      <c r="H524" s="58">
        <v>12</v>
      </c>
      <c r="I524" s="58">
        <v>15</v>
      </c>
      <c r="J524" s="58">
        <v>12</v>
      </c>
      <c r="K524" s="58">
        <f t="shared" si="37"/>
        <v>51</v>
      </c>
      <c r="L524" s="58" t="s">
        <v>11812</v>
      </c>
      <c r="M524" s="58" t="s">
        <v>11802</v>
      </c>
      <c r="N524" s="58">
        <v>18</v>
      </c>
      <c r="O524" s="58">
        <v>13</v>
      </c>
      <c r="P524" s="58">
        <v>13</v>
      </c>
      <c r="Q524" s="58">
        <v>13</v>
      </c>
      <c r="R524" s="58">
        <v>13</v>
      </c>
      <c r="S524" s="58">
        <f t="shared" si="38"/>
        <v>52</v>
      </c>
      <c r="T524" s="58" t="s">
        <v>11812</v>
      </c>
      <c r="U524" s="58" t="s">
        <v>11803</v>
      </c>
      <c r="V524" s="58">
        <v>18</v>
      </c>
      <c r="W524" s="58">
        <v>16</v>
      </c>
      <c r="X524" s="58">
        <v>10</v>
      </c>
      <c r="Y524" s="58">
        <v>13</v>
      </c>
      <c r="Z524" s="58">
        <v>13</v>
      </c>
      <c r="AA524" s="58">
        <f t="shared" si="39"/>
        <v>52</v>
      </c>
      <c r="AB524" s="58" t="s">
        <v>11812</v>
      </c>
      <c r="AC524" s="59"/>
      <c r="AD524" s="62">
        <f t="shared" si="40"/>
        <v>51.666666666666664</v>
      </c>
    </row>
    <row r="525" spans="1:30" x14ac:dyDescent="0.3">
      <c r="A525" s="54">
        <v>524</v>
      </c>
      <c r="B525" s="54" t="s">
        <v>2754</v>
      </c>
      <c r="C525" s="54" t="s">
        <v>2755</v>
      </c>
      <c r="D525" s="54" t="s">
        <v>266</v>
      </c>
      <c r="E525" s="58" t="s">
        <v>11801</v>
      </c>
      <c r="F525" s="58" t="e">
        <f>VLOOKUP(B525,#REF!,50,0)</f>
        <v>#REF!</v>
      </c>
      <c r="G525" s="58">
        <v>18</v>
      </c>
      <c r="H525" s="58">
        <v>16</v>
      </c>
      <c r="I525" s="58">
        <v>17</v>
      </c>
      <c r="J525" s="58">
        <v>16</v>
      </c>
      <c r="K525" s="58">
        <f t="shared" si="37"/>
        <v>67</v>
      </c>
      <c r="L525" s="58" t="s">
        <v>11812</v>
      </c>
      <c r="M525" s="58" t="s">
        <v>11802</v>
      </c>
      <c r="N525" s="58">
        <v>9</v>
      </c>
      <c r="O525" s="58">
        <v>17</v>
      </c>
      <c r="P525" s="58">
        <v>17</v>
      </c>
      <c r="Q525" s="58">
        <v>17</v>
      </c>
      <c r="R525" s="58">
        <v>17</v>
      </c>
      <c r="S525" s="58">
        <f t="shared" si="38"/>
        <v>68</v>
      </c>
      <c r="T525" s="58" t="s">
        <v>11812</v>
      </c>
      <c r="U525" s="58" t="s">
        <v>11803</v>
      </c>
      <c r="V525" s="58">
        <v>9</v>
      </c>
      <c r="W525" s="58">
        <v>17</v>
      </c>
      <c r="X525" s="58">
        <v>13</v>
      </c>
      <c r="Y525" s="58">
        <v>14</v>
      </c>
      <c r="Z525" s="58">
        <v>13</v>
      </c>
      <c r="AA525" s="58">
        <f t="shared" si="39"/>
        <v>57</v>
      </c>
      <c r="AB525" s="58" t="s">
        <v>11812</v>
      </c>
      <c r="AC525" s="59"/>
      <c r="AD525" s="62">
        <f t="shared" si="40"/>
        <v>64</v>
      </c>
    </row>
    <row r="526" spans="1:30" x14ac:dyDescent="0.3">
      <c r="A526" s="54">
        <v>525</v>
      </c>
      <c r="B526" s="54" t="s">
        <v>2771</v>
      </c>
      <c r="C526" s="54" t="s">
        <v>2772</v>
      </c>
      <c r="D526" s="54" t="s">
        <v>266</v>
      </c>
      <c r="E526" s="58" t="s">
        <v>11801</v>
      </c>
      <c r="F526" s="58" t="e">
        <f>VLOOKUP(B526,#REF!,50,0)</f>
        <v>#REF!</v>
      </c>
      <c r="G526" s="58">
        <v>16</v>
      </c>
      <c r="H526" s="58">
        <v>17</v>
      </c>
      <c r="I526" s="58">
        <v>15</v>
      </c>
      <c r="J526" s="58">
        <v>10</v>
      </c>
      <c r="K526" s="58">
        <f t="shared" si="37"/>
        <v>58</v>
      </c>
      <c r="L526" s="58" t="s">
        <v>11812</v>
      </c>
      <c r="M526" s="58" t="s">
        <v>11802</v>
      </c>
      <c r="N526" s="58">
        <v>14</v>
      </c>
      <c r="O526" s="58">
        <v>18</v>
      </c>
      <c r="P526" s="58">
        <v>18</v>
      </c>
      <c r="Q526" s="58">
        <v>18</v>
      </c>
      <c r="R526" s="58">
        <v>18</v>
      </c>
      <c r="S526" s="58">
        <f t="shared" si="38"/>
        <v>72</v>
      </c>
      <c r="T526" s="58" t="s">
        <v>11812</v>
      </c>
      <c r="U526" s="58" t="s">
        <v>11803</v>
      </c>
      <c r="V526" s="58">
        <v>14</v>
      </c>
      <c r="W526" s="58">
        <v>17</v>
      </c>
      <c r="X526" s="58">
        <v>18</v>
      </c>
      <c r="Y526" s="58">
        <v>16</v>
      </c>
      <c r="Z526" s="58">
        <v>17</v>
      </c>
      <c r="AA526" s="58">
        <f t="shared" si="39"/>
        <v>68</v>
      </c>
      <c r="AB526" s="58" t="s">
        <v>11812</v>
      </c>
      <c r="AC526" s="59"/>
      <c r="AD526" s="62">
        <f t="shared" si="40"/>
        <v>66</v>
      </c>
    </row>
    <row r="527" spans="1:30" x14ac:dyDescent="0.3">
      <c r="A527" s="54">
        <v>526</v>
      </c>
      <c r="B527" s="54" t="s">
        <v>2792</v>
      </c>
      <c r="C527" s="54" t="s">
        <v>2793</v>
      </c>
      <c r="D527" s="54" t="s">
        <v>266</v>
      </c>
      <c r="E527" s="58" t="s">
        <v>11801</v>
      </c>
      <c r="F527" s="58" t="e">
        <f>VLOOKUP(B527,#REF!,50,0)</f>
        <v>#REF!</v>
      </c>
      <c r="G527" s="58">
        <v>15</v>
      </c>
      <c r="H527" s="58">
        <v>15</v>
      </c>
      <c r="I527" s="58">
        <v>13</v>
      </c>
      <c r="J527" s="58">
        <v>17</v>
      </c>
      <c r="K527" s="58">
        <f t="shared" si="37"/>
        <v>60</v>
      </c>
      <c r="L527" s="58" t="s">
        <v>11812</v>
      </c>
      <c r="M527" s="58" t="s">
        <v>11802</v>
      </c>
      <c r="N527" s="58">
        <v>5</v>
      </c>
      <c r="O527" s="58">
        <v>17</v>
      </c>
      <c r="P527" s="58">
        <v>17</v>
      </c>
      <c r="Q527" s="58">
        <v>17</v>
      </c>
      <c r="R527" s="58">
        <v>17</v>
      </c>
      <c r="S527" s="58">
        <f t="shared" si="38"/>
        <v>68</v>
      </c>
      <c r="T527" s="58" t="s">
        <v>11812</v>
      </c>
      <c r="U527" s="58" t="s">
        <v>11803</v>
      </c>
      <c r="V527" s="58">
        <v>5</v>
      </c>
      <c r="W527" s="58">
        <v>17</v>
      </c>
      <c r="X527" s="58">
        <v>18</v>
      </c>
      <c r="Y527" s="58">
        <v>17</v>
      </c>
      <c r="Z527" s="58">
        <v>16</v>
      </c>
      <c r="AA527" s="58">
        <f t="shared" si="39"/>
        <v>68</v>
      </c>
      <c r="AB527" s="58" t="s">
        <v>11812</v>
      </c>
      <c r="AC527" s="59"/>
      <c r="AD527" s="62">
        <f t="shared" si="40"/>
        <v>65.333333333333329</v>
      </c>
    </row>
    <row r="528" spans="1:30" x14ac:dyDescent="0.3">
      <c r="A528" s="54">
        <v>527</v>
      </c>
      <c r="B528" s="54" t="s">
        <v>2804</v>
      </c>
      <c r="C528" s="54" t="s">
        <v>2805</v>
      </c>
      <c r="D528" s="54" t="s">
        <v>266</v>
      </c>
      <c r="E528" s="58" t="s">
        <v>11801</v>
      </c>
      <c r="F528" s="58" t="e">
        <f>VLOOKUP(B528,#REF!,50,0)</f>
        <v>#REF!</v>
      </c>
      <c r="G528" s="58">
        <v>16</v>
      </c>
      <c r="H528" s="58">
        <v>16</v>
      </c>
      <c r="I528" s="58">
        <v>16</v>
      </c>
      <c r="J528" s="58">
        <v>10</v>
      </c>
      <c r="K528" s="58">
        <f t="shared" si="37"/>
        <v>58</v>
      </c>
      <c r="L528" s="58" t="s">
        <v>11812</v>
      </c>
      <c r="M528" s="58" t="s">
        <v>11802</v>
      </c>
      <c r="N528" s="58">
        <v>0</v>
      </c>
      <c r="O528" s="58">
        <v>19</v>
      </c>
      <c r="P528" s="58">
        <v>19</v>
      </c>
      <c r="Q528" s="58">
        <v>19</v>
      </c>
      <c r="R528" s="58">
        <v>18</v>
      </c>
      <c r="S528" s="58">
        <f t="shared" si="38"/>
        <v>75</v>
      </c>
      <c r="T528" s="58" t="s">
        <v>11812</v>
      </c>
      <c r="U528" s="58" t="s">
        <v>11803</v>
      </c>
      <c r="V528" s="58">
        <v>0</v>
      </c>
      <c r="W528" s="58">
        <v>16</v>
      </c>
      <c r="X528" s="58">
        <v>13</v>
      </c>
      <c r="Y528" s="58">
        <v>16</v>
      </c>
      <c r="Z528" s="58">
        <v>14</v>
      </c>
      <c r="AA528" s="58">
        <f t="shared" si="39"/>
        <v>59</v>
      </c>
      <c r="AB528" s="58" t="s">
        <v>11812</v>
      </c>
      <c r="AC528" s="59"/>
      <c r="AD528" s="62">
        <f t="shared" si="40"/>
        <v>64</v>
      </c>
    </row>
    <row r="529" spans="1:30" x14ac:dyDescent="0.3">
      <c r="A529" s="54">
        <v>528</v>
      </c>
      <c r="B529" s="54" t="s">
        <v>2813</v>
      </c>
      <c r="C529" s="54" t="s">
        <v>2814</v>
      </c>
      <c r="D529" s="54" t="s">
        <v>266</v>
      </c>
      <c r="E529" s="58" t="s">
        <v>11801</v>
      </c>
      <c r="F529" s="58" t="e">
        <f>VLOOKUP(B529,#REF!,50,0)</f>
        <v>#REF!</v>
      </c>
      <c r="G529" s="58">
        <v>18</v>
      </c>
      <c r="H529" s="58">
        <v>18</v>
      </c>
      <c r="I529" s="58">
        <v>18</v>
      </c>
      <c r="J529" s="58">
        <v>16</v>
      </c>
      <c r="K529" s="58">
        <f t="shared" si="37"/>
        <v>70</v>
      </c>
      <c r="L529" s="58" t="s">
        <v>11812</v>
      </c>
      <c r="M529" s="58" t="s">
        <v>11802</v>
      </c>
      <c r="N529" s="58">
        <v>0</v>
      </c>
      <c r="O529" s="58">
        <v>19</v>
      </c>
      <c r="P529" s="58">
        <v>17</v>
      </c>
      <c r="Q529" s="58">
        <v>18</v>
      </c>
      <c r="R529" s="58">
        <v>18</v>
      </c>
      <c r="S529" s="58">
        <f t="shared" si="38"/>
        <v>72</v>
      </c>
      <c r="T529" s="58" t="s">
        <v>11812</v>
      </c>
      <c r="U529" s="58" t="s">
        <v>11803</v>
      </c>
      <c r="V529" s="58">
        <v>0</v>
      </c>
      <c r="W529" s="58">
        <v>16</v>
      </c>
      <c r="X529" s="58">
        <v>12</v>
      </c>
      <c r="Y529" s="58">
        <v>12</v>
      </c>
      <c r="Z529" s="58">
        <v>14</v>
      </c>
      <c r="AA529" s="58">
        <f t="shared" si="39"/>
        <v>54</v>
      </c>
      <c r="AB529" s="58" t="s">
        <v>11812</v>
      </c>
      <c r="AC529" s="59"/>
      <c r="AD529" s="62">
        <f t="shared" si="40"/>
        <v>65.333333333333329</v>
      </c>
    </row>
    <row r="530" spans="1:30" x14ac:dyDescent="0.3">
      <c r="A530" s="54">
        <v>529</v>
      </c>
      <c r="B530" s="54" t="s">
        <v>2836</v>
      </c>
      <c r="C530" s="54" t="s">
        <v>2837</v>
      </c>
      <c r="D530" s="54" t="s">
        <v>266</v>
      </c>
      <c r="E530" s="58" t="s">
        <v>11801</v>
      </c>
      <c r="F530" s="58" t="e">
        <f>VLOOKUP(B530,#REF!,50,0)</f>
        <v>#REF!</v>
      </c>
      <c r="G530" s="58">
        <v>13</v>
      </c>
      <c r="H530" s="58">
        <v>13</v>
      </c>
      <c r="I530" s="58">
        <v>16</v>
      </c>
      <c r="J530" s="58">
        <v>16</v>
      </c>
      <c r="K530" s="58">
        <f t="shared" si="37"/>
        <v>58</v>
      </c>
      <c r="L530" s="58" t="s">
        <v>11812</v>
      </c>
      <c r="M530" s="58" t="s">
        <v>11802</v>
      </c>
      <c r="N530" s="58">
        <v>5</v>
      </c>
      <c r="O530" s="58">
        <v>16</v>
      </c>
      <c r="P530" s="58">
        <v>16</v>
      </c>
      <c r="Q530" s="58">
        <v>16</v>
      </c>
      <c r="R530" s="58">
        <v>16</v>
      </c>
      <c r="S530" s="58">
        <f t="shared" si="38"/>
        <v>64</v>
      </c>
      <c r="T530" s="58" t="s">
        <v>11812</v>
      </c>
      <c r="U530" s="58" t="s">
        <v>11803</v>
      </c>
      <c r="V530" s="58">
        <v>5</v>
      </c>
      <c r="W530" s="58">
        <v>16</v>
      </c>
      <c r="X530" s="58">
        <v>13</v>
      </c>
      <c r="Y530" s="58">
        <v>13</v>
      </c>
      <c r="Z530" s="58">
        <v>14</v>
      </c>
      <c r="AA530" s="58">
        <f t="shared" si="39"/>
        <v>56</v>
      </c>
      <c r="AB530" s="58" t="s">
        <v>11812</v>
      </c>
      <c r="AC530" s="59"/>
      <c r="AD530" s="62">
        <f t="shared" si="40"/>
        <v>59.333333333333336</v>
      </c>
    </row>
    <row r="531" spans="1:30" x14ac:dyDescent="0.3">
      <c r="A531" s="54">
        <v>530</v>
      </c>
      <c r="B531" s="54" t="s">
        <v>2862</v>
      </c>
      <c r="C531" s="54" t="s">
        <v>2863</v>
      </c>
      <c r="D531" s="54" t="s">
        <v>266</v>
      </c>
      <c r="E531" s="58" t="s">
        <v>11801</v>
      </c>
      <c r="F531" s="58" t="e">
        <f>VLOOKUP(B531,#REF!,50,0)</f>
        <v>#REF!</v>
      </c>
      <c r="G531" s="58">
        <v>15</v>
      </c>
      <c r="H531" s="58">
        <v>15</v>
      </c>
      <c r="I531" s="58">
        <v>15</v>
      </c>
      <c r="J531" s="58">
        <v>16</v>
      </c>
      <c r="K531" s="58">
        <f t="shared" si="37"/>
        <v>61</v>
      </c>
      <c r="L531" s="58" t="s">
        <v>11812</v>
      </c>
      <c r="M531" s="58" t="s">
        <v>11802</v>
      </c>
      <c r="N531" s="58">
        <v>14</v>
      </c>
      <c r="O531" s="58">
        <v>17</v>
      </c>
      <c r="P531" s="58">
        <v>17</v>
      </c>
      <c r="Q531" s="58">
        <v>17</v>
      </c>
      <c r="R531" s="58">
        <v>17</v>
      </c>
      <c r="S531" s="58">
        <f t="shared" si="38"/>
        <v>68</v>
      </c>
      <c r="T531" s="58" t="s">
        <v>11812</v>
      </c>
      <c r="U531" s="58" t="s">
        <v>11803</v>
      </c>
      <c r="V531" s="58">
        <v>14</v>
      </c>
      <c r="W531" s="58">
        <v>15</v>
      </c>
      <c r="X531" s="58">
        <v>13</v>
      </c>
      <c r="Y531" s="58">
        <v>13</v>
      </c>
      <c r="Z531" s="58">
        <v>13</v>
      </c>
      <c r="AA531" s="58">
        <f t="shared" si="39"/>
        <v>54</v>
      </c>
      <c r="AB531" s="58" t="s">
        <v>11812</v>
      </c>
      <c r="AC531" s="59"/>
      <c r="AD531" s="62">
        <f t="shared" si="40"/>
        <v>61</v>
      </c>
    </row>
    <row r="532" spans="1:30" x14ac:dyDescent="0.3">
      <c r="A532" s="54">
        <v>531</v>
      </c>
      <c r="B532" s="54" t="s">
        <v>2878</v>
      </c>
      <c r="C532" s="54" t="s">
        <v>2879</v>
      </c>
      <c r="D532" s="54" t="s">
        <v>266</v>
      </c>
      <c r="E532" s="58" t="s">
        <v>11801</v>
      </c>
      <c r="F532" s="58" t="e">
        <f>VLOOKUP(B532,#REF!,50,0)</f>
        <v>#REF!</v>
      </c>
      <c r="G532" s="58">
        <v>15</v>
      </c>
      <c r="H532" s="58">
        <v>15</v>
      </c>
      <c r="I532" s="58">
        <v>15</v>
      </c>
      <c r="J532" s="58">
        <v>17</v>
      </c>
      <c r="K532" s="58">
        <f t="shared" si="37"/>
        <v>62</v>
      </c>
      <c r="L532" s="58" t="s">
        <v>11812</v>
      </c>
      <c r="M532" s="58" t="s">
        <v>11802</v>
      </c>
      <c r="N532" s="58">
        <v>15</v>
      </c>
      <c r="O532" s="58">
        <v>18</v>
      </c>
      <c r="P532" s="58">
        <v>18</v>
      </c>
      <c r="Q532" s="58">
        <v>18</v>
      </c>
      <c r="R532" s="58">
        <v>18</v>
      </c>
      <c r="S532" s="58">
        <f t="shared" si="38"/>
        <v>72</v>
      </c>
      <c r="T532" s="58" t="s">
        <v>11812</v>
      </c>
      <c r="U532" s="58" t="s">
        <v>11803</v>
      </c>
      <c r="V532" s="58">
        <v>15</v>
      </c>
      <c r="W532" s="58">
        <v>18</v>
      </c>
      <c r="X532" s="58">
        <v>18</v>
      </c>
      <c r="Y532" s="58">
        <v>17</v>
      </c>
      <c r="Z532" s="58">
        <v>17</v>
      </c>
      <c r="AA532" s="58">
        <f t="shared" si="39"/>
        <v>70</v>
      </c>
      <c r="AB532" s="58" t="s">
        <v>11812</v>
      </c>
      <c r="AC532" s="59"/>
      <c r="AD532" s="62">
        <f t="shared" si="40"/>
        <v>68</v>
      </c>
    </row>
    <row r="533" spans="1:30" x14ac:dyDescent="0.3">
      <c r="A533" s="54">
        <v>532</v>
      </c>
      <c r="B533" s="54" t="s">
        <v>2890</v>
      </c>
      <c r="C533" s="54" t="s">
        <v>2891</v>
      </c>
      <c r="D533" s="54" t="s">
        <v>266</v>
      </c>
      <c r="E533" s="58" t="s">
        <v>11801</v>
      </c>
      <c r="F533" s="58" t="e">
        <f>VLOOKUP(B533,#REF!,50,0)</f>
        <v>#REF!</v>
      </c>
      <c r="G533" s="58">
        <v>16</v>
      </c>
      <c r="H533" s="58">
        <v>15</v>
      </c>
      <c r="I533" s="58">
        <v>15</v>
      </c>
      <c r="J533" s="58">
        <v>16</v>
      </c>
      <c r="K533" s="58">
        <f t="shared" si="37"/>
        <v>62</v>
      </c>
      <c r="L533" s="58" t="s">
        <v>11812</v>
      </c>
      <c r="M533" s="58" t="s">
        <v>11802</v>
      </c>
      <c r="N533" s="58">
        <v>8</v>
      </c>
      <c r="O533" s="58">
        <v>18</v>
      </c>
      <c r="P533" s="58">
        <v>18</v>
      </c>
      <c r="Q533" s="58">
        <v>17</v>
      </c>
      <c r="R533" s="58">
        <v>17</v>
      </c>
      <c r="S533" s="58">
        <f t="shared" si="38"/>
        <v>70</v>
      </c>
      <c r="T533" s="58" t="s">
        <v>11812</v>
      </c>
      <c r="U533" s="58" t="s">
        <v>11803</v>
      </c>
      <c r="V533" s="58">
        <v>8</v>
      </c>
      <c r="W533" s="58">
        <v>16</v>
      </c>
      <c r="X533" s="58">
        <v>11</v>
      </c>
      <c r="Y533" s="58">
        <v>11</v>
      </c>
      <c r="Z533" s="58">
        <v>12</v>
      </c>
      <c r="AA533" s="58">
        <f t="shared" si="39"/>
        <v>50</v>
      </c>
      <c r="AB533" s="58" t="s">
        <v>11812</v>
      </c>
      <c r="AC533" s="59"/>
      <c r="AD533" s="62">
        <f t="shared" si="40"/>
        <v>60.666666666666664</v>
      </c>
    </row>
    <row r="534" spans="1:30" x14ac:dyDescent="0.3">
      <c r="A534" s="54">
        <v>533</v>
      </c>
      <c r="B534" s="54" t="s">
        <v>2903</v>
      </c>
      <c r="C534" s="54" t="s">
        <v>2904</v>
      </c>
      <c r="D534" s="54" t="s">
        <v>266</v>
      </c>
      <c r="E534" s="58" t="s">
        <v>11801</v>
      </c>
      <c r="F534" s="58" t="e">
        <f>VLOOKUP(B534,#REF!,50,0)</f>
        <v>#REF!</v>
      </c>
      <c r="G534" s="58">
        <v>18</v>
      </c>
      <c r="H534" s="58">
        <v>17</v>
      </c>
      <c r="I534" s="58">
        <v>17</v>
      </c>
      <c r="J534" s="58">
        <v>18</v>
      </c>
      <c r="K534" s="58">
        <f t="shared" si="37"/>
        <v>70</v>
      </c>
      <c r="L534" s="58" t="s">
        <v>11812</v>
      </c>
      <c r="M534" s="58" t="s">
        <v>11802</v>
      </c>
      <c r="N534" s="58">
        <v>11</v>
      </c>
      <c r="O534" s="58">
        <v>18</v>
      </c>
      <c r="P534" s="58">
        <v>18</v>
      </c>
      <c r="Q534" s="58">
        <v>18</v>
      </c>
      <c r="R534" s="58">
        <v>18</v>
      </c>
      <c r="S534" s="58">
        <f t="shared" si="38"/>
        <v>72</v>
      </c>
      <c r="T534" s="58" t="s">
        <v>11812</v>
      </c>
      <c r="U534" s="58" t="s">
        <v>11803</v>
      </c>
      <c r="V534" s="58">
        <v>11</v>
      </c>
      <c r="W534" s="58">
        <v>17</v>
      </c>
      <c r="X534" s="58">
        <v>15</v>
      </c>
      <c r="Y534" s="58">
        <v>14</v>
      </c>
      <c r="Z534" s="58">
        <v>15</v>
      </c>
      <c r="AA534" s="58">
        <f t="shared" si="39"/>
        <v>61</v>
      </c>
      <c r="AB534" s="58" t="s">
        <v>11812</v>
      </c>
      <c r="AC534" s="59"/>
      <c r="AD534" s="62">
        <f t="shared" si="40"/>
        <v>67.666666666666671</v>
      </c>
    </row>
    <row r="535" spans="1:30" x14ac:dyDescent="0.3">
      <c r="A535" s="54">
        <v>534</v>
      </c>
      <c r="B535" s="54" t="s">
        <v>2915</v>
      </c>
      <c r="C535" s="54" t="s">
        <v>2916</v>
      </c>
      <c r="D535" s="54" t="s">
        <v>266</v>
      </c>
      <c r="E535" s="58" t="s">
        <v>11801</v>
      </c>
      <c r="F535" s="58" t="e">
        <f>VLOOKUP(B535,#REF!,50,0)</f>
        <v>#REF!</v>
      </c>
      <c r="G535" s="58">
        <v>17</v>
      </c>
      <c r="H535" s="58">
        <v>16</v>
      </c>
      <c r="I535" s="58">
        <v>17</v>
      </c>
      <c r="J535" s="58">
        <v>16</v>
      </c>
      <c r="K535" s="58">
        <f t="shared" si="37"/>
        <v>66</v>
      </c>
      <c r="L535" s="58" t="s">
        <v>11812</v>
      </c>
      <c r="M535" s="58" t="s">
        <v>11802</v>
      </c>
      <c r="N535" s="58">
        <v>6</v>
      </c>
      <c r="O535" s="58">
        <v>17</v>
      </c>
      <c r="P535" s="58">
        <v>17</v>
      </c>
      <c r="Q535" s="58">
        <v>17</v>
      </c>
      <c r="R535" s="58">
        <v>17</v>
      </c>
      <c r="S535" s="58">
        <f t="shared" si="38"/>
        <v>68</v>
      </c>
      <c r="T535" s="58" t="s">
        <v>11812</v>
      </c>
      <c r="U535" s="58" t="s">
        <v>11803</v>
      </c>
      <c r="V535" s="58">
        <v>6</v>
      </c>
      <c r="W535" s="58">
        <v>16</v>
      </c>
      <c r="X535" s="58">
        <v>13</v>
      </c>
      <c r="Y535" s="58">
        <v>14</v>
      </c>
      <c r="Z535" s="58">
        <v>13</v>
      </c>
      <c r="AA535" s="58">
        <f t="shared" si="39"/>
        <v>56</v>
      </c>
      <c r="AB535" s="58" t="s">
        <v>11812</v>
      </c>
      <c r="AC535" s="59"/>
      <c r="AD535" s="62">
        <f t="shared" si="40"/>
        <v>63.333333333333336</v>
      </c>
    </row>
    <row r="536" spans="1:30" x14ac:dyDescent="0.3">
      <c r="A536" s="54">
        <v>535</v>
      </c>
      <c r="B536" s="54" t="s">
        <v>2943</v>
      </c>
      <c r="C536" s="54" t="s">
        <v>2944</v>
      </c>
      <c r="D536" s="54" t="s">
        <v>266</v>
      </c>
      <c r="E536" s="58" t="s">
        <v>11801</v>
      </c>
      <c r="F536" s="58" t="e">
        <f>VLOOKUP(B536,#REF!,50,0)</f>
        <v>#REF!</v>
      </c>
      <c r="G536" s="58">
        <v>18</v>
      </c>
      <c r="H536" s="58">
        <v>17</v>
      </c>
      <c r="I536" s="58">
        <v>17</v>
      </c>
      <c r="J536" s="58">
        <v>19</v>
      </c>
      <c r="K536" s="58">
        <f t="shared" si="37"/>
        <v>71</v>
      </c>
      <c r="L536" s="58" t="s">
        <v>11812</v>
      </c>
      <c r="M536" s="58" t="s">
        <v>11802</v>
      </c>
      <c r="N536" s="58">
        <v>0</v>
      </c>
      <c r="O536" s="58">
        <v>16</v>
      </c>
      <c r="P536" s="58">
        <v>16</v>
      </c>
      <c r="Q536" s="58">
        <v>17</v>
      </c>
      <c r="R536" s="58">
        <v>17</v>
      </c>
      <c r="S536" s="58">
        <f t="shared" si="38"/>
        <v>66</v>
      </c>
      <c r="T536" s="58" t="s">
        <v>11812</v>
      </c>
      <c r="U536" s="58" t="s">
        <v>11803</v>
      </c>
      <c r="V536" s="58">
        <v>0</v>
      </c>
      <c r="W536" s="58">
        <v>16</v>
      </c>
      <c r="X536" s="58">
        <v>16</v>
      </c>
      <c r="Y536" s="58">
        <v>14</v>
      </c>
      <c r="Z536" s="58">
        <v>16</v>
      </c>
      <c r="AA536" s="58">
        <f t="shared" si="39"/>
        <v>62</v>
      </c>
      <c r="AB536" s="58" t="s">
        <v>11812</v>
      </c>
      <c r="AC536" s="59"/>
      <c r="AD536" s="62">
        <f t="shared" si="40"/>
        <v>66.333333333333329</v>
      </c>
    </row>
    <row r="537" spans="1:30" x14ac:dyDescent="0.3">
      <c r="A537" s="54">
        <v>536</v>
      </c>
      <c r="B537" s="54" t="s">
        <v>2972</v>
      </c>
      <c r="C537" s="54" t="s">
        <v>2973</v>
      </c>
      <c r="D537" s="54" t="s">
        <v>266</v>
      </c>
      <c r="E537" s="58" t="s">
        <v>11801</v>
      </c>
      <c r="F537" s="58" t="e">
        <f>VLOOKUP(B537,#REF!,50,0)</f>
        <v>#REF!</v>
      </c>
      <c r="G537" s="58">
        <v>17</v>
      </c>
      <c r="H537" s="58">
        <v>17</v>
      </c>
      <c r="I537" s="58">
        <v>16</v>
      </c>
      <c r="J537" s="58">
        <v>12</v>
      </c>
      <c r="K537" s="58">
        <f t="shared" si="37"/>
        <v>62</v>
      </c>
      <c r="L537" s="58" t="s">
        <v>11812</v>
      </c>
      <c r="M537" s="58" t="s">
        <v>11802</v>
      </c>
      <c r="N537" s="58">
        <v>14</v>
      </c>
      <c r="O537" s="58">
        <v>17</v>
      </c>
      <c r="P537" s="58">
        <v>17</v>
      </c>
      <c r="Q537" s="58">
        <v>17</v>
      </c>
      <c r="R537" s="58">
        <v>17</v>
      </c>
      <c r="S537" s="58">
        <f t="shared" si="38"/>
        <v>68</v>
      </c>
      <c r="T537" s="58" t="s">
        <v>11812</v>
      </c>
      <c r="U537" s="58" t="s">
        <v>11803</v>
      </c>
      <c r="V537" s="58">
        <v>14</v>
      </c>
      <c r="W537" s="58">
        <v>16</v>
      </c>
      <c r="X537" s="58">
        <v>14</v>
      </c>
      <c r="Y537" s="58">
        <v>13</v>
      </c>
      <c r="Z537" s="58">
        <v>13</v>
      </c>
      <c r="AA537" s="58">
        <f t="shared" si="39"/>
        <v>56</v>
      </c>
      <c r="AB537" s="58" t="s">
        <v>11812</v>
      </c>
      <c r="AC537" s="59"/>
      <c r="AD537" s="62">
        <f t="shared" si="40"/>
        <v>62</v>
      </c>
    </row>
    <row r="538" spans="1:30" x14ac:dyDescent="0.3">
      <c r="A538" s="54">
        <v>537</v>
      </c>
      <c r="B538" s="54" t="s">
        <v>3030</v>
      </c>
      <c r="C538" s="54" t="s">
        <v>3031</v>
      </c>
      <c r="D538" s="54" t="s">
        <v>266</v>
      </c>
      <c r="E538" s="58" t="s">
        <v>11801</v>
      </c>
      <c r="F538" s="58" t="e">
        <f>VLOOKUP(B538,#REF!,50,0)</f>
        <v>#REF!</v>
      </c>
      <c r="G538" s="58">
        <v>15</v>
      </c>
      <c r="H538" s="58">
        <v>15</v>
      </c>
      <c r="I538" s="58">
        <v>15</v>
      </c>
      <c r="J538" s="58">
        <v>12</v>
      </c>
      <c r="K538" s="58">
        <f t="shared" si="37"/>
        <v>57</v>
      </c>
      <c r="L538" s="58" t="s">
        <v>11812</v>
      </c>
      <c r="M538" s="58" t="s">
        <v>11802</v>
      </c>
      <c r="N538" s="58">
        <v>0</v>
      </c>
      <c r="O538" s="58">
        <v>15</v>
      </c>
      <c r="P538" s="58">
        <v>15</v>
      </c>
      <c r="Q538" s="58">
        <v>15</v>
      </c>
      <c r="R538" s="58">
        <v>15</v>
      </c>
      <c r="S538" s="58">
        <f t="shared" si="38"/>
        <v>60</v>
      </c>
      <c r="T538" s="58" t="s">
        <v>11812</v>
      </c>
      <c r="U538" s="58" t="s">
        <v>11803</v>
      </c>
      <c r="V538" s="58">
        <v>0</v>
      </c>
      <c r="W538" s="58">
        <v>16</v>
      </c>
      <c r="X538" s="58">
        <v>10</v>
      </c>
      <c r="Y538" s="58">
        <v>14</v>
      </c>
      <c r="Z538" s="58">
        <v>14</v>
      </c>
      <c r="AA538" s="58">
        <f t="shared" si="39"/>
        <v>54</v>
      </c>
      <c r="AB538" s="58" t="s">
        <v>11812</v>
      </c>
      <c r="AC538" s="59"/>
      <c r="AD538" s="62">
        <f t="shared" si="40"/>
        <v>57</v>
      </c>
    </row>
    <row r="539" spans="1:30" x14ac:dyDescent="0.3">
      <c r="A539" s="54">
        <v>538</v>
      </c>
      <c r="B539" s="54" t="s">
        <v>3055</v>
      </c>
      <c r="C539" s="54" t="s">
        <v>3056</v>
      </c>
      <c r="D539" s="54" t="s">
        <v>266</v>
      </c>
      <c r="E539" s="58" t="s">
        <v>11801</v>
      </c>
      <c r="F539" s="58">
        <v>0</v>
      </c>
      <c r="G539" s="58">
        <v>0</v>
      </c>
      <c r="H539" s="58">
        <v>0</v>
      </c>
      <c r="I539" s="58">
        <v>0</v>
      </c>
      <c r="J539" s="58">
        <v>0</v>
      </c>
      <c r="K539" s="58">
        <f t="shared" si="37"/>
        <v>0</v>
      </c>
      <c r="L539" s="58" t="s">
        <v>11813</v>
      </c>
      <c r="M539" s="58" t="s">
        <v>11802</v>
      </c>
      <c r="N539" s="58">
        <v>0</v>
      </c>
      <c r="O539" s="58">
        <v>19</v>
      </c>
      <c r="P539" s="58">
        <v>19</v>
      </c>
      <c r="Q539" s="58">
        <v>19</v>
      </c>
      <c r="R539" s="58">
        <v>19</v>
      </c>
      <c r="S539" s="58">
        <f t="shared" si="38"/>
        <v>76</v>
      </c>
      <c r="T539" s="58" t="s">
        <v>11812</v>
      </c>
      <c r="U539" s="58" t="s">
        <v>11803</v>
      </c>
      <c r="V539" s="58">
        <v>0</v>
      </c>
      <c r="W539" s="58">
        <v>18</v>
      </c>
      <c r="X539" s="58">
        <v>17</v>
      </c>
      <c r="Y539" s="58">
        <v>18</v>
      </c>
      <c r="Z539" s="58">
        <v>17</v>
      </c>
      <c r="AA539" s="58">
        <f t="shared" si="39"/>
        <v>70</v>
      </c>
      <c r="AB539" s="58" t="s">
        <v>11812</v>
      </c>
      <c r="AC539" s="59"/>
      <c r="AD539" s="62">
        <f>AVERAGE(S539,AA539)</f>
        <v>73</v>
      </c>
    </row>
    <row r="540" spans="1:30" x14ac:dyDescent="0.3">
      <c r="A540" s="54">
        <v>539</v>
      </c>
      <c r="B540" s="54" t="s">
        <v>3072</v>
      </c>
      <c r="C540" s="54" t="s">
        <v>3073</v>
      </c>
      <c r="D540" s="54" t="s">
        <v>266</v>
      </c>
      <c r="E540" s="58" t="s">
        <v>11801</v>
      </c>
      <c r="F540" s="58" t="e">
        <f>VLOOKUP(B540,#REF!,50,0)</f>
        <v>#REF!</v>
      </c>
      <c r="G540" s="58">
        <v>14</v>
      </c>
      <c r="H540" s="58">
        <v>15</v>
      </c>
      <c r="I540" s="58">
        <v>15</v>
      </c>
      <c r="J540" s="58">
        <v>17</v>
      </c>
      <c r="K540" s="58">
        <f t="shared" si="37"/>
        <v>61</v>
      </c>
      <c r="L540" s="58" t="s">
        <v>11812</v>
      </c>
      <c r="M540" s="58" t="s">
        <v>11802</v>
      </c>
      <c r="N540" s="58">
        <v>16</v>
      </c>
      <c r="O540" s="58">
        <v>18</v>
      </c>
      <c r="P540" s="58">
        <v>17</v>
      </c>
      <c r="Q540" s="58">
        <v>17</v>
      </c>
      <c r="R540" s="58">
        <v>17</v>
      </c>
      <c r="S540" s="58">
        <f t="shared" si="38"/>
        <v>69</v>
      </c>
      <c r="T540" s="58" t="s">
        <v>11812</v>
      </c>
      <c r="U540" s="58" t="s">
        <v>11803</v>
      </c>
      <c r="V540" s="58">
        <v>16</v>
      </c>
      <c r="W540" s="58">
        <v>17</v>
      </c>
      <c r="X540" s="58">
        <v>16</v>
      </c>
      <c r="Y540" s="58">
        <v>14</v>
      </c>
      <c r="Z540" s="58">
        <v>15</v>
      </c>
      <c r="AA540" s="58">
        <f t="shared" si="39"/>
        <v>62</v>
      </c>
      <c r="AB540" s="58" t="s">
        <v>11812</v>
      </c>
      <c r="AC540" s="59"/>
      <c r="AD540" s="62">
        <f t="shared" ref="AD540:AD577" si="41">AVERAGE(K540,S540,AA540)</f>
        <v>64</v>
      </c>
    </row>
    <row r="541" spans="1:30" x14ac:dyDescent="0.3">
      <c r="A541" s="54">
        <v>540</v>
      </c>
      <c r="B541" s="54" t="s">
        <v>3099</v>
      </c>
      <c r="C541" s="54" t="s">
        <v>3100</v>
      </c>
      <c r="D541" s="54" t="s">
        <v>266</v>
      </c>
      <c r="E541" s="58" t="s">
        <v>11801</v>
      </c>
      <c r="F541" s="58" t="e">
        <f>VLOOKUP(B541,#REF!,50,0)</f>
        <v>#REF!</v>
      </c>
      <c r="G541" s="58">
        <v>12</v>
      </c>
      <c r="H541" s="58">
        <v>15</v>
      </c>
      <c r="I541" s="58">
        <v>15</v>
      </c>
      <c r="J541" s="58">
        <v>12</v>
      </c>
      <c r="K541" s="58">
        <f t="shared" si="37"/>
        <v>54</v>
      </c>
      <c r="L541" s="58" t="s">
        <v>11812</v>
      </c>
      <c r="M541" s="58" t="s">
        <v>11802</v>
      </c>
      <c r="N541" s="58">
        <v>8</v>
      </c>
      <c r="O541" s="58">
        <v>13</v>
      </c>
      <c r="P541" s="58">
        <v>13</v>
      </c>
      <c r="Q541" s="58">
        <v>13</v>
      </c>
      <c r="R541" s="58">
        <v>15</v>
      </c>
      <c r="S541" s="58">
        <f t="shared" si="38"/>
        <v>54</v>
      </c>
      <c r="T541" s="58" t="s">
        <v>11812</v>
      </c>
      <c r="U541" s="58" t="s">
        <v>11803</v>
      </c>
      <c r="V541" s="58">
        <v>8</v>
      </c>
      <c r="W541" s="58">
        <v>16</v>
      </c>
      <c r="X541" s="58">
        <v>14</v>
      </c>
      <c r="Y541" s="58">
        <v>14</v>
      </c>
      <c r="Z541" s="58">
        <v>12</v>
      </c>
      <c r="AA541" s="58">
        <f t="shared" si="39"/>
        <v>56</v>
      </c>
      <c r="AB541" s="58" t="s">
        <v>11812</v>
      </c>
      <c r="AC541" s="59"/>
      <c r="AD541" s="62">
        <f t="shared" si="41"/>
        <v>54.666666666666664</v>
      </c>
    </row>
    <row r="542" spans="1:30" x14ac:dyDescent="0.3">
      <c r="A542" s="54">
        <v>541</v>
      </c>
      <c r="B542" s="54" t="s">
        <v>3115</v>
      </c>
      <c r="C542" s="54" t="s">
        <v>3116</v>
      </c>
      <c r="D542" s="54" t="s">
        <v>266</v>
      </c>
      <c r="E542" s="58" t="s">
        <v>11801</v>
      </c>
      <c r="F542" s="58" t="e">
        <f>VLOOKUP(B542,#REF!,50,0)</f>
        <v>#REF!</v>
      </c>
      <c r="G542" s="58">
        <v>14</v>
      </c>
      <c r="H542" s="58">
        <v>16</v>
      </c>
      <c r="I542" s="58">
        <v>17</v>
      </c>
      <c r="J542" s="58">
        <v>13</v>
      </c>
      <c r="K542" s="58">
        <f t="shared" si="37"/>
        <v>60</v>
      </c>
      <c r="L542" s="58" t="s">
        <v>11812</v>
      </c>
      <c r="M542" s="58" t="s">
        <v>11802</v>
      </c>
      <c r="N542" s="58">
        <v>5</v>
      </c>
      <c r="O542" s="58">
        <v>13</v>
      </c>
      <c r="P542" s="58">
        <v>13</v>
      </c>
      <c r="Q542" s="58">
        <v>13</v>
      </c>
      <c r="R542" s="58">
        <v>13</v>
      </c>
      <c r="S542" s="58">
        <f t="shared" si="38"/>
        <v>52</v>
      </c>
      <c r="T542" s="58" t="s">
        <v>11812</v>
      </c>
      <c r="U542" s="58" t="s">
        <v>11803</v>
      </c>
      <c r="V542" s="58">
        <v>5</v>
      </c>
      <c r="W542" s="58">
        <v>16</v>
      </c>
      <c r="X542" s="58">
        <v>13</v>
      </c>
      <c r="Y542" s="58">
        <v>12</v>
      </c>
      <c r="Z542" s="58">
        <v>13</v>
      </c>
      <c r="AA542" s="58">
        <f t="shared" si="39"/>
        <v>54</v>
      </c>
      <c r="AB542" s="58" t="s">
        <v>11812</v>
      </c>
      <c r="AC542" s="59"/>
      <c r="AD542" s="62">
        <f t="shared" si="41"/>
        <v>55.333333333333336</v>
      </c>
    </row>
    <row r="543" spans="1:30" x14ac:dyDescent="0.3">
      <c r="A543" s="54">
        <v>542</v>
      </c>
      <c r="B543" s="54" t="s">
        <v>3128</v>
      </c>
      <c r="C543" s="54" t="s">
        <v>3129</v>
      </c>
      <c r="D543" s="54" t="s">
        <v>266</v>
      </c>
      <c r="E543" s="58" t="s">
        <v>11801</v>
      </c>
      <c r="F543" s="58" t="e">
        <f>VLOOKUP(B543,#REF!,50,0)</f>
        <v>#REF!</v>
      </c>
      <c r="G543" s="58">
        <v>20</v>
      </c>
      <c r="H543" s="58">
        <v>17</v>
      </c>
      <c r="I543" s="58">
        <v>17</v>
      </c>
      <c r="J543" s="58">
        <v>15</v>
      </c>
      <c r="K543" s="58">
        <f t="shared" si="37"/>
        <v>69</v>
      </c>
      <c r="L543" s="58" t="s">
        <v>11812</v>
      </c>
      <c r="M543" s="58" t="s">
        <v>11802</v>
      </c>
      <c r="N543" s="58">
        <v>10</v>
      </c>
      <c r="O543" s="58">
        <v>18</v>
      </c>
      <c r="P543" s="58">
        <v>17</v>
      </c>
      <c r="Q543" s="58">
        <v>17</v>
      </c>
      <c r="R543" s="58">
        <v>17</v>
      </c>
      <c r="S543" s="58">
        <f t="shared" si="38"/>
        <v>69</v>
      </c>
      <c r="T543" s="58" t="s">
        <v>11812</v>
      </c>
      <c r="U543" s="58" t="s">
        <v>11803</v>
      </c>
      <c r="V543" s="58">
        <v>10</v>
      </c>
      <c r="W543" s="58">
        <v>17</v>
      </c>
      <c r="X543" s="58">
        <v>13</v>
      </c>
      <c r="Y543" s="58">
        <v>15</v>
      </c>
      <c r="Z543" s="58">
        <v>14</v>
      </c>
      <c r="AA543" s="58">
        <f t="shared" si="39"/>
        <v>59</v>
      </c>
      <c r="AB543" s="58" t="s">
        <v>11812</v>
      </c>
      <c r="AC543" s="59"/>
      <c r="AD543" s="62">
        <f t="shared" si="41"/>
        <v>65.666666666666671</v>
      </c>
    </row>
    <row r="544" spans="1:30" x14ac:dyDescent="0.3">
      <c r="A544" s="54">
        <v>543</v>
      </c>
      <c r="B544" s="54" t="s">
        <v>3181</v>
      </c>
      <c r="C544" s="54" t="s">
        <v>3182</v>
      </c>
      <c r="D544" s="54" t="s">
        <v>266</v>
      </c>
      <c r="E544" s="58" t="s">
        <v>11801</v>
      </c>
      <c r="F544" s="58" t="e">
        <f>VLOOKUP(B544,#REF!,50,0)</f>
        <v>#REF!</v>
      </c>
      <c r="G544" s="58">
        <v>16</v>
      </c>
      <c r="H544" s="58">
        <v>16</v>
      </c>
      <c r="I544" s="58">
        <v>15</v>
      </c>
      <c r="J544" s="58">
        <v>12</v>
      </c>
      <c r="K544" s="58">
        <f t="shared" si="37"/>
        <v>59</v>
      </c>
      <c r="L544" s="58" t="s">
        <v>11812</v>
      </c>
      <c r="M544" s="58" t="s">
        <v>11802</v>
      </c>
      <c r="N544" s="58">
        <v>10</v>
      </c>
      <c r="O544" s="58">
        <v>16</v>
      </c>
      <c r="P544" s="58">
        <v>16</v>
      </c>
      <c r="Q544" s="58">
        <v>16</v>
      </c>
      <c r="R544" s="58">
        <v>16</v>
      </c>
      <c r="S544" s="58">
        <f t="shared" si="38"/>
        <v>64</v>
      </c>
      <c r="T544" s="58" t="s">
        <v>11812</v>
      </c>
      <c r="U544" s="58" t="s">
        <v>11803</v>
      </c>
      <c r="V544" s="58">
        <v>10</v>
      </c>
      <c r="W544" s="58">
        <v>16</v>
      </c>
      <c r="X544" s="58">
        <v>13</v>
      </c>
      <c r="Y544" s="58">
        <v>13</v>
      </c>
      <c r="Z544" s="58">
        <v>13</v>
      </c>
      <c r="AA544" s="58">
        <f t="shared" si="39"/>
        <v>55</v>
      </c>
      <c r="AB544" s="58" t="s">
        <v>11812</v>
      </c>
      <c r="AC544" s="59"/>
      <c r="AD544" s="62">
        <f t="shared" si="41"/>
        <v>59.333333333333336</v>
      </c>
    </row>
    <row r="545" spans="1:30" x14ac:dyDescent="0.3">
      <c r="A545" s="54">
        <v>544</v>
      </c>
      <c r="B545" s="54" t="s">
        <v>3253</v>
      </c>
      <c r="C545" s="54" t="s">
        <v>3254</v>
      </c>
      <c r="D545" s="54" t="s">
        <v>266</v>
      </c>
      <c r="E545" s="58" t="s">
        <v>11801</v>
      </c>
      <c r="F545" s="58" t="e">
        <f>VLOOKUP(B545,#REF!,50,0)</f>
        <v>#REF!</v>
      </c>
      <c r="G545" s="58">
        <v>14</v>
      </c>
      <c r="H545" s="58">
        <v>16</v>
      </c>
      <c r="I545" s="58">
        <v>14</v>
      </c>
      <c r="J545" s="58">
        <v>13</v>
      </c>
      <c r="K545" s="58">
        <f t="shared" si="37"/>
        <v>57</v>
      </c>
      <c r="L545" s="58" t="s">
        <v>11812</v>
      </c>
      <c r="M545" s="58" t="s">
        <v>11802</v>
      </c>
      <c r="N545" s="58">
        <v>0</v>
      </c>
      <c r="O545" s="58">
        <v>15</v>
      </c>
      <c r="P545" s="58">
        <v>15</v>
      </c>
      <c r="Q545" s="58">
        <v>15</v>
      </c>
      <c r="R545" s="58">
        <v>15</v>
      </c>
      <c r="S545" s="58">
        <f t="shared" si="38"/>
        <v>60</v>
      </c>
      <c r="T545" s="58" t="s">
        <v>11812</v>
      </c>
      <c r="U545" s="58" t="s">
        <v>11803</v>
      </c>
      <c r="V545" s="58">
        <v>0</v>
      </c>
      <c r="W545" s="58">
        <v>16</v>
      </c>
      <c r="X545" s="58">
        <v>13</v>
      </c>
      <c r="Y545" s="58">
        <v>13</v>
      </c>
      <c r="Z545" s="58">
        <v>13</v>
      </c>
      <c r="AA545" s="58">
        <f t="shared" si="39"/>
        <v>55</v>
      </c>
      <c r="AB545" s="58" t="s">
        <v>11812</v>
      </c>
      <c r="AC545" s="59"/>
      <c r="AD545" s="62">
        <f t="shared" si="41"/>
        <v>57.333333333333336</v>
      </c>
    </row>
    <row r="546" spans="1:30" x14ac:dyDescent="0.3">
      <c r="A546" s="54">
        <v>545</v>
      </c>
      <c r="B546" s="54" t="s">
        <v>3259</v>
      </c>
      <c r="C546" s="54" t="s">
        <v>3260</v>
      </c>
      <c r="D546" s="54" t="s">
        <v>266</v>
      </c>
      <c r="E546" s="58" t="s">
        <v>11801</v>
      </c>
      <c r="F546" s="58" t="e">
        <f>VLOOKUP(B546,#REF!,50,0)</f>
        <v>#REF!</v>
      </c>
      <c r="G546" s="58">
        <v>15</v>
      </c>
      <c r="H546" s="58">
        <v>15</v>
      </c>
      <c r="I546" s="58">
        <v>15</v>
      </c>
      <c r="J546" s="58">
        <v>12</v>
      </c>
      <c r="K546" s="58">
        <f t="shared" si="37"/>
        <v>57</v>
      </c>
      <c r="L546" s="58" t="s">
        <v>11812</v>
      </c>
      <c r="M546" s="58" t="s">
        <v>11802</v>
      </c>
      <c r="N546" s="58">
        <v>0</v>
      </c>
      <c r="O546" s="58">
        <v>17</v>
      </c>
      <c r="P546" s="58">
        <v>15</v>
      </c>
      <c r="Q546" s="58">
        <v>15</v>
      </c>
      <c r="R546" s="58">
        <v>15</v>
      </c>
      <c r="S546" s="58">
        <f t="shared" si="38"/>
        <v>62</v>
      </c>
      <c r="T546" s="58" t="s">
        <v>11812</v>
      </c>
      <c r="U546" s="58" t="s">
        <v>11803</v>
      </c>
      <c r="V546" s="58">
        <v>0</v>
      </c>
      <c r="W546" s="58">
        <v>17</v>
      </c>
      <c r="X546" s="58">
        <v>15</v>
      </c>
      <c r="Y546" s="58">
        <v>14</v>
      </c>
      <c r="Z546" s="58">
        <v>14</v>
      </c>
      <c r="AA546" s="58">
        <f t="shared" si="39"/>
        <v>60</v>
      </c>
      <c r="AB546" s="58" t="s">
        <v>11812</v>
      </c>
      <c r="AC546" s="59"/>
      <c r="AD546" s="62">
        <f t="shared" si="41"/>
        <v>59.666666666666664</v>
      </c>
    </row>
    <row r="547" spans="1:30" x14ac:dyDescent="0.3">
      <c r="A547" s="54">
        <v>546</v>
      </c>
      <c r="B547" s="54" t="s">
        <v>3266</v>
      </c>
      <c r="C547" s="54" t="s">
        <v>3267</v>
      </c>
      <c r="D547" s="54" t="s">
        <v>266</v>
      </c>
      <c r="E547" s="58" t="s">
        <v>11801</v>
      </c>
      <c r="F547" s="58" t="e">
        <f>VLOOKUP(B547,#REF!,50,0)</f>
        <v>#REF!</v>
      </c>
      <c r="G547" s="58">
        <v>15</v>
      </c>
      <c r="H547" s="58">
        <v>15</v>
      </c>
      <c r="I547" s="58">
        <v>15</v>
      </c>
      <c r="J547" s="58">
        <v>17</v>
      </c>
      <c r="K547" s="58">
        <f t="shared" si="37"/>
        <v>62</v>
      </c>
      <c r="L547" s="58" t="s">
        <v>11812</v>
      </c>
      <c r="M547" s="58" t="s">
        <v>11802</v>
      </c>
      <c r="N547" s="58">
        <v>0</v>
      </c>
      <c r="O547" s="58">
        <v>16</v>
      </c>
      <c r="P547" s="58">
        <v>15</v>
      </c>
      <c r="Q547" s="58">
        <v>15</v>
      </c>
      <c r="R547" s="58">
        <v>15</v>
      </c>
      <c r="S547" s="58">
        <f t="shared" si="38"/>
        <v>61</v>
      </c>
      <c r="T547" s="58" t="s">
        <v>11812</v>
      </c>
      <c r="U547" s="58" t="s">
        <v>11803</v>
      </c>
      <c r="V547" s="58">
        <v>0</v>
      </c>
      <c r="W547" s="58">
        <v>13</v>
      </c>
      <c r="X547" s="58">
        <v>12</v>
      </c>
      <c r="Y547" s="58">
        <v>12</v>
      </c>
      <c r="Z547" s="58">
        <v>13</v>
      </c>
      <c r="AA547" s="58">
        <f t="shared" si="39"/>
        <v>50</v>
      </c>
      <c r="AB547" s="58" t="s">
        <v>11812</v>
      </c>
      <c r="AC547" s="59"/>
      <c r="AD547" s="62">
        <f t="shared" si="41"/>
        <v>57.666666666666664</v>
      </c>
    </row>
    <row r="548" spans="1:30" x14ac:dyDescent="0.3">
      <c r="A548" s="54">
        <v>547</v>
      </c>
      <c r="B548" s="54" t="s">
        <v>3280</v>
      </c>
      <c r="C548" s="54" t="s">
        <v>3281</v>
      </c>
      <c r="D548" s="54" t="s">
        <v>266</v>
      </c>
      <c r="E548" s="58" t="s">
        <v>11801</v>
      </c>
      <c r="F548" s="58" t="e">
        <f>VLOOKUP(B548,#REF!,50,0)</f>
        <v>#REF!</v>
      </c>
      <c r="G548" s="58">
        <v>19</v>
      </c>
      <c r="H548" s="58">
        <v>19</v>
      </c>
      <c r="I548" s="58">
        <v>17</v>
      </c>
      <c r="J548" s="58">
        <v>16</v>
      </c>
      <c r="K548" s="58">
        <f t="shared" si="37"/>
        <v>71</v>
      </c>
      <c r="L548" s="58" t="s">
        <v>11812</v>
      </c>
      <c r="M548" s="58" t="s">
        <v>11802</v>
      </c>
      <c r="N548" s="58">
        <v>20</v>
      </c>
      <c r="O548" s="58">
        <v>17</v>
      </c>
      <c r="P548" s="58">
        <v>17</v>
      </c>
      <c r="Q548" s="58">
        <v>17</v>
      </c>
      <c r="R548" s="58">
        <v>17</v>
      </c>
      <c r="S548" s="58">
        <f t="shared" si="38"/>
        <v>68</v>
      </c>
      <c r="T548" s="58" t="s">
        <v>11812</v>
      </c>
      <c r="U548" s="58" t="s">
        <v>11803</v>
      </c>
      <c r="V548" s="58">
        <v>20</v>
      </c>
      <c r="W548" s="58">
        <v>16</v>
      </c>
      <c r="X548" s="58">
        <v>13</v>
      </c>
      <c r="Y548" s="58">
        <v>14</v>
      </c>
      <c r="Z548" s="58">
        <v>14</v>
      </c>
      <c r="AA548" s="58">
        <f t="shared" si="39"/>
        <v>57</v>
      </c>
      <c r="AB548" s="58" t="s">
        <v>11812</v>
      </c>
      <c r="AC548" s="59"/>
      <c r="AD548" s="62">
        <f t="shared" si="41"/>
        <v>65.333333333333329</v>
      </c>
    </row>
    <row r="549" spans="1:30" x14ac:dyDescent="0.3">
      <c r="A549" s="54">
        <v>548</v>
      </c>
      <c r="B549" s="54" t="s">
        <v>3312</v>
      </c>
      <c r="C549" s="54" t="s">
        <v>3313</v>
      </c>
      <c r="D549" s="54" t="s">
        <v>266</v>
      </c>
      <c r="E549" s="58" t="s">
        <v>11801</v>
      </c>
      <c r="F549" s="58" t="e">
        <f>VLOOKUP(B549,#REF!,50,0)</f>
        <v>#REF!</v>
      </c>
      <c r="G549" s="58">
        <v>16</v>
      </c>
      <c r="H549" s="58">
        <v>16</v>
      </c>
      <c r="I549" s="58">
        <v>16</v>
      </c>
      <c r="J549" s="58">
        <v>12</v>
      </c>
      <c r="K549" s="58">
        <f t="shared" si="37"/>
        <v>60</v>
      </c>
      <c r="L549" s="58" t="s">
        <v>11812</v>
      </c>
      <c r="M549" s="58" t="s">
        <v>11802</v>
      </c>
      <c r="N549" s="58">
        <v>18</v>
      </c>
      <c r="O549" s="58">
        <v>15</v>
      </c>
      <c r="P549" s="58">
        <v>15</v>
      </c>
      <c r="Q549" s="58">
        <v>15</v>
      </c>
      <c r="R549" s="58">
        <v>15</v>
      </c>
      <c r="S549" s="58">
        <f t="shared" si="38"/>
        <v>60</v>
      </c>
      <c r="T549" s="58" t="s">
        <v>11812</v>
      </c>
      <c r="U549" s="58" t="s">
        <v>11803</v>
      </c>
      <c r="V549" s="58">
        <v>18</v>
      </c>
      <c r="W549" s="58">
        <v>17</v>
      </c>
      <c r="X549" s="58">
        <v>15</v>
      </c>
      <c r="Y549" s="58">
        <v>13</v>
      </c>
      <c r="Z549" s="58">
        <v>12</v>
      </c>
      <c r="AA549" s="58">
        <f t="shared" si="39"/>
        <v>57</v>
      </c>
      <c r="AB549" s="58" t="s">
        <v>11812</v>
      </c>
      <c r="AC549" s="59"/>
      <c r="AD549" s="62">
        <f t="shared" si="41"/>
        <v>59</v>
      </c>
    </row>
    <row r="550" spans="1:30" x14ac:dyDescent="0.3">
      <c r="A550" s="54">
        <v>549</v>
      </c>
      <c r="B550" s="54" t="s">
        <v>3323</v>
      </c>
      <c r="C550" s="54" t="s">
        <v>3324</v>
      </c>
      <c r="D550" s="54" t="s">
        <v>266</v>
      </c>
      <c r="E550" s="58" t="s">
        <v>11801</v>
      </c>
      <c r="F550" s="58" t="e">
        <f>VLOOKUP(B550,#REF!,50,0)</f>
        <v>#REF!</v>
      </c>
      <c r="G550" s="58">
        <v>17</v>
      </c>
      <c r="H550" s="58">
        <v>17</v>
      </c>
      <c r="I550" s="58">
        <v>16</v>
      </c>
      <c r="J550" s="58">
        <v>17</v>
      </c>
      <c r="K550" s="58">
        <f t="shared" si="37"/>
        <v>67</v>
      </c>
      <c r="L550" s="58" t="s">
        <v>11812</v>
      </c>
      <c r="M550" s="58" t="s">
        <v>11802</v>
      </c>
      <c r="N550" s="58">
        <v>0</v>
      </c>
      <c r="O550" s="58">
        <v>18</v>
      </c>
      <c r="P550" s="58">
        <v>18</v>
      </c>
      <c r="Q550" s="58">
        <v>18</v>
      </c>
      <c r="R550" s="58">
        <v>18</v>
      </c>
      <c r="S550" s="58">
        <f t="shared" si="38"/>
        <v>72</v>
      </c>
      <c r="T550" s="58" t="s">
        <v>11812</v>
      </c>
      <c r="U550" s="58" t="s">
        <v>11803</v>
      </c>
      <c r="V550" s="58">
        <v>0</v>
      </c>
      <c r="W550" s="58">
        <v>15</v>
      </c>
      <c r="X550" s="58">
        <v>13</v>
      </c>
      <c r="Y550" s="58">
        <v>12</v>
      </c>
      <c r="Z550" s="58">
        <v>12</v>
      </c>
      <c r="AA550" s="58">
        <f t="shared" si="39"/>
        <v>52</v>
      </c>
      <c r="AB550" s="58" t="s">
        <v>11812</v>
      </c>
      <c r="AC550" s="59"/>
      <c r="AD550" s="62">
        <f t="shared" si="41"/>
        <v>63.666666666666664</v>
      </c>
    </row>
    <row r="551" spans="1:30" x14ac:dyDescent="0.3">
      <c r="A551" s="54">
        <v>550</v>
      </c>
      <c r="B551" s="54" t="s">
        <v>3331</v>
      </c>
      <c r="C551" s="54" t="s">
        <v>3332</v>
      </c>
      <c r="D551" s="54" t="s">
        <v>266</v>
      </c>
      <c r="E551" s="58" t="s">
        <v>11801</v>
      </c>
      <c r="F551" s="58" t="e">
        <f>VLOOKUP(B551,#REF!,50,0)</f>
        <v>#REF!</v>
      </c>
      <c r="G551" s="58">
        <v>12</v>
      </c>
      <c r="H551" s="58">
        <v>12</v>
      </c>
      <c r="I551" s="58">
        <v>16</v>
      </c>
      <c r="J551" s="58">
        <v>10</v>
      </c>
      <c r="K551" s="58">
        <f t="shared" si="37"/>
        <v>50</v>
      </c>
      <c r="L551" s="58" t="s">
        <v>11812</v>
      </c>
      <c r="M551" s="58" t="s">
        <v>11802</v>
      </c>
      <c r="N551" s="58">
        <v>0</v>
      </c>
      <c r="O551" s="58">
        <v>13</v>
      </c>
      <c r="P551" s="58">
        <v>13</v>
      </c>
      <c r="Q551" s="58">
        <v>13</v>
      </c>
      <c r="R551" s="58">
        <v>13</v>
      </c>
      <c r="S551" s="58">
        <f t="shared" si="38"/>
        <v>52</v>
      </c>
      <c r="T551" s="58" t="s">
        <v>11812</v>
      </c>
      <c r="U551" s="58" t="s">
        <v>11803</v>
      </c>
      <c r="V551" s="58">
        <v>0</v>
      </c>
      <c r="W551" s="58">
        <v>16</v>
      </c>
      <c r="X551" s="58">
        <v>12</v>
      </c>
      <c r="Y551" s="58">
        <v>12</v>
      </c>
      <c r="Z551" s="58">
        <v>12</v>
      </c>
      <c r="AA551" s="58">
        <f t="shared" si="39"/>
        <v>52</v>
      </c>
      <c r="AB551" s="58" t="s">
        <v>11812</v>
      </c>
      <c r="AC551" s="59"/>
      <c r="AD551" s="62">
        <f t="shared" si="41"/>
        <v>51.333333333333336</v>
      </c>
    </row>
    <row r="552" spans="1:30" x14ac:dyDescent="0.3">
      <c r="A552" s="54">
        <v>551</v>
      </c>
      <c r="B552" s="54" t="s">
        <v>3338</v>
      </c>
      <c r="C552" s="54" t="s">
        <v>3339</v>
      </c>
      <c r="D552" s="54" t="s">
        <v>266</v>
      </c>
      <c r="E552" s="58" t="s">
        <v>11801</v>
      </c>
      <c r="F552" s="58" t="e">
        <f>VLOOKUP(B552,#REF!,50,0)</f>
        <v>#REF!</v>
      </c>
      <c r="G552" s="58">
        <v>12</v>
      </c>
      <c r="H552" s="58">
        <v>12</v>
      </c>
      <c r="I552" s="58">
        <v>15</v>
      </c>
      <c r="J552" s="58">
        <v>17</v>
      </c>
      <c r="K552" s="58">
        <f t="shared" si="37"/>
        <v>56</v>
      </c>
      <c r="L552" s="58" t="s">
        <v>11812</v>
      </c>
      <c r="M552" s="58" t="s">
        <v>11802</v>
      </c>
      <c r="N552" s="58">
        <v>16</v>
      </c>
      <c r="O552" s="58">
        <v>13</v>
      </c>
      <c r="P552" s="58">
        <v>13</v>
      </c>
      <c r="Q552" s="58">
        <v>13</v>
      </c>
      <c r="R552" s="58">
        <v>13</v>
      </c>
      <c r="S552" s="58">
        <f t="shared" si="38"/>
        <v>52</v>
      </c>
      <c r="T552" s="58" t="s">
        <v>11812</v>
      </c>
      <c r="U552" s="58" t="s">
        <v>11803</v>
      </c>
      <c r="V552" s="58">
        <v>16</v>
      </c>
      <c r="W552" s="58">
        <v>15</v>
      </c>
      <c r="X552" s="58">
        <v>12</v>
      </c>
      <c r="Y552" s="58">
        <v>12</v>
      </c>
      <c r="Z552" s="58">
        <v>14</v>
      </c>
      <c r="AA552" s="58">
        <f t="shared" si="39"/>
        <v>53</v>
      </c>
      <c r="AB552" s="58" t="s">
        <v>11812</v>
      </c>
      <c r="AC552" s="59"/>
      <c r="AD552" s="62">
        <f t="shared" si="41"/>
        <v>53.666666666666664</v>
      </c>
    </row>
    <row r="553" spans="1:30" x14ac:dyDescent="0.3">
      <c r="A553" s="54">
        <v>552</v>
      </c>
      <c r="B553" s="54" t="s">
        <v>3360</v>
      </c>
      <c r="C553" s="54" t="s">
        <v>3361</v>
      </c>
      <c r="D553" s="54" t="s">
        <v>266</v>
      </c>
      <c r="E553" s="58" t="s">
        <v>11801</v>
      </c>
      <c r="F553" s="58" t="e">
        <f>VLOOKUP(B553,#REF!,50,0)</f>
        <v>#REF!</v>
      </c>
      <c r="G553" s="58">
        <v>15</v>
      </c>
      <c r="H553" s="58">
        <v>15</v>
      </c>
      <c r="I553" s="58">
        <v>15</v>
      </c>
      <c r="J553" s="58">
        <v>17</v>
      </c>
      <c r="K553" s="58">
        <f t="shared" si="37"/>
        <v>62</v>
      </c>
      <c r="L553" s="58" t="s">
        <v>11812</v>
      </c>
      <c r="M553" s="58" t="s">
        <v>11802</v>
      </c>
      <c r="N553" s="58">
        <v>7</v>
      </c>
      <c r="O553" s="58">
        <v>15</v>
      </c>
      <c r="P553" s="58">
        <v>15</v>
      </c>
      <c r="Q553" s="58">
        <v>15</v>
      </c>
      <c r="R553" s="58">
        <v>15</v>
      </c>
      <c r="S553" s="58">
        <f t="shared" si="38"/>
        <v>60</v>
      </c>
      <c r="T553" s="58" t="s">
        <v>11812</v>
      </c>
      <c r="U553" s="58" t="s">
        <v>11803</v>
      </c>
      <c r="V553" s="58">
        <v>7</v>
      </c>
      <c r="W553" s="58">
        <v>17</v>
      </c>
      <c r="X553" s="58">
        <v>17</v>
      </c>
      <c r="Y553" s="58">
        <v>14</v>
      </c>
      <c r="Z553" s="58">
        <v>16</v>
      </c>
      <c r="AA553" s="58">
        <f t="shared" si="39"/>
        <v>64</v>
      </c>
      <c r="AB553" s="58" t="s">
        <v>11812</v>
      </c>
      <c r="AC553" s="59"/>
      <c r="AD553" s="62">
        <f t="shared" si="41"/>
        <v>62</v>
      </c>
    </row>
    <row r="554" spans="1:30" x14ac:dyDescent="0.3">
      <c r="A554" s="54">
        <v>553</v>
      </c>
      <c r="B554" s="54" t="s">
        <v>3370</v>
      </c>
      <c r="C554" s="54" t="s">
        <v>3371</v>
      </c>
      <c r="D554" s="54" t="s">
        <v>266</v>
      </c>
      <c r="E554" s="58" t="s">
        <v>11801</v>
      </c>
      <c r="F554" s="58" t="e">
        <f>VLOOKUP(B554,#REF!,50,0)</f>
        <v>#REF!</v>
      </c>
      <c r="G554" s="58">
        <v>16</v>
      </c>
      <c r="H554" s="58">
        <v>17</v>
      </c>
      <c r="I554" s="58">
        <v>17</v>
      </c>
      <c r="J554" s="58">
        <v>17</v>
      </c>
      <c r="K554" s="58">
        <f t="shared" si="37"/>
        <v>67</v>
      </c>
      <c r="L554" s="58" t="s">
        <v>11812</v>
      </c>
      <c r="M554" s="58" t="s">
        <v>11802</v>
      </c>
      <c r="N554" s="58">
        <v>20</v>
      </c>
      <c r="O554" s="58">
        <v>18</v>
      </c>
      <c r="P554" s="58">
        <v>18</v>
      </c>
      <c r="Q554" s="58">
        <v>18</v>
      </c>
      <c r="R554" s="58">
        <v>18</v>
      </c>
      <c r="S554" s="58">
        <f t="shared" si="38"/>
        <v>72</v>
      </c>
      <c r="T554" s="58" t="s">
        <v>11812</v>
      </c>
      <c r="U554" s="58" t="s">
        <v>11803</v>
      </c>
      <c r="V554" s="58">
        <v>20</v>
      </c>
      <c r="W554" s="58">
        <v>17</v>
      </c>
      <c r="X554" s="58">
        <v>17</v>
      </c>
      <c r="Y554" s="58">
        <v>16</v>
      </c>
      <c r="Z554" s="58">
        <v>15</v>
      </c>
      <c r="AA554" s="58">
        <f t="shared" si="39"/>
        <v>65</v>
      </c>
      <c r="AB554" s="58" t="s">
        <v>11812</v>
      </c>
      <c r="AC554" s="59"/>
      <c r="AD554" s="62">
        <f t="shared" si="41"/>
        <v>68</v>
      </c>
    </row>
    <row r="555" spans="1:30" x14ac:dyDescent="0.3">
      <c r="A555" s="54">
        <v>554</v>
      </c>
      <c r="B555" s="54" t="s">
        <v>3425</v>
      </c>
      <c r="C555" s="54" t="s">
        <v>3426</v>
      </c>
      <c r="D555" s="54" t="s">
        <v>266</v>
      </c>
      <c r="E555" s="58" t="s">
        <v>11801</v>
      </c>
      <c r="F555" s="58" t="e">
        <f>VLOOKUP(B555,#REF!,50,0)</f>
        <v>#REF!</v>
      </c>
      <c r="G555" s="58">
        <v>14</v>
      </c>
      <c r="H555" s="58">
        <v>16</v>
      </c>
      <c r="I555" s="58">
        <v>16</v>
      </c>
      <c r="J555" s="58">
        <v>14</v>
      </c>
      <c r="K555" s="58">
        <f t="shared" si="37"/>
        <v>60</v>
      </c>
      <c r="L555" s="58" t="s">
        <v>11812</v>
      </c>
      <c r="M555" s="58" t="s">
        <v>11802</v>
      </c>
      <c r="N555" s="58">
        <v>10</v>
      </c>
      <c r="O555" s="58">
        <v>16</v>
      </c>
      <c r="P555" s="58">
        <v>15</v>
      </c>
      <c r="Q555" s="58">
        <v>15</v>
      </c>
      <c r="R555" s="58">
        <v>15</v>
      </c>
      <c r="S555" s="58">
        <f t="shared" si="38"/>
        <v>61</v>
      </c>
      <c r="T555" s="58" t="s">
        <v>11812</v>
      </c>
      <c r="U555" s="58" t="s">
        <v>11803</v>
      </c>
      <c r="V555" s="58">
        <v>10</v>
      </c>
      <c r="W555" s="58">
        <v>15</v>
      </c>
      <c r="X555" s="58">
        <v>13</v>
      </c>
      <c r="Y555" s="58">
        <v>12</v>
      </c>
      <c r="Z555" s="58">
        <v>13</v>
      </c>
      <c r="AA555" s="58">
        <f t="shared" si="39"/>
        <v>53</v>
      </c>
      <c r="AB555" s="58" t="s">
        <v>11812</v>
      </c>
      <c r="AC555" s="59"/>
      <c r="AD555" s="62">
        <f t="shared" si="41"/>
        <v>58</v>
      </c>
    </row>
    <row r="556" spans="1:30" x14ac:dyDescent="0.3">
      <c r="A556" s="54">
        <v>555</v>
      </c>
      <c r="B556" s="54" t="s">
        <v>3453</v>
      </c>
      <c r="C556" s="54" t="s">
        <v>3454</v>
      </c>
      <c r="D556" s="54" t="s">
        <v>266</v>
      </c>
      <c r="E556" s="58" t="s">
        <v>11801</v>
      </c>
      <c r="F556" s="58" t="e">
        <f>VLOOKUP(B556,#REF!,50,0)</f>
        <v>#REF!</v>
      </c>
      <c r="G556" s="58">
        <v>15</v>
      </c>
      <c r="H556" s="58">
        <v>15</v>
      </c>
      <c r="I556" s="58">
        <v>15</v>
      </c>
      <c r="J556" s="58">
        <v>10</v>
      </c>
      <c r="K556" s="58">
        <f t="shared" si="37"/>
        <v>55</v>
      </c>
      <c r="L556" s="58" t="s">
        <v>11812</v>
      </c>
      <c r="M556" s="58" t="s">
        <v>11802</v>
      </c>
      <c r="N556" s="58">
        <v>6</v>
      </c>
      <c r="O556" s="58">
        <v>17</v>
      </c>
      <c r="P556" s="58">
        <v>17</v>
      </c>
      <c r="Q556" s="58">
        <v>17</v>
      </c>
      <c r="R556" s="58">
        <v>17</v>
      </c>
      <c r="S556" s="58">
        <f t="shared" si="38"/>
        <v>68</v>
      </c>
      <c r="T556" s="58" t="s">
        <v>11812</v>
      </c>
      <c r="U556" s="58" t="s">
        <v>11803</v>
      </c>
      <c r="V556" s="58">
        <v>6</v>
      </c>
      <c r="W556" s="58">
        <v>17</v>
      </c>
      <c r="X556" s="58">
        <v>14</v>
      </c>
      <c r="Y556" s="58">
        <v>14</v>
      </c>
      <c r="Z556" s="58">
        <v>15</v>
      </c>
      <c r="AA556" s="58">
        <f t="shared" si="39"/>
        <v>60</v>
      </c>
      <c r="AB556" s="58" t="s">
        <v>11812</v>
      </c>
      <c r="AC556" s="59"/>
      <c r="AD556" s="62">
        <f t="shared" si="41"/>
        <v>61</v>
      </c>
    </row>
    <row r="557" spans="1:30" x14ac:dyDescent="0.3">
      <c r="A557" s="54">
        <v>556</v>
      </c>
      <c r="B557" s="54" t="s">
        <v>3464</v>
      </c>
      <c r="C557" s="54" t="s">
        <v>3465</v>
      </c>
      <c r="D557" s="54" t="s">
        <v>266</v>
      </c>
      <c r="E557" s="58" t="s">
        <v>11801</v>
      </c>
      <c r="F557" s="58" t="e">
        <f>VLOOKUP(B557,#REF!,50,0)</f>
        <v>#REF!</v>
      </c>
      <c r="G557" s="58">
        <v>12</v>
      </c>
      <c r="H557" s="58">
        <v>12</v>
      </c>
      <c r="I557" s="58">
        <v>17</v>
      </c>
      <c r="J557" s="58">
        <v>10</v>
      </c>
      <c r="K557" s="58">
        <f t="shared" si="37"/>
        <v>51</v>
      </c>
      <c r="L557" s="58" t="s">
        <v>11812</v>
      </c>
      <c r="M557" s="58" t="s">
        <v>11802</v>
      </c>
      <c r="N557" s="58">
        <v>18</v>
      </c>
      <c r="O557" s="58">
        <v>12</v>
      </c>
      <c r="P557" s="58">
        <v>12</v>
      </c>
      <c r="Q557" s="58">
        <v>13</v>
      </c>
      <c r="R557" s="58">
        <v>13</v>
      </c>
      <c r="S557" s="58">
        <f t="shared" si="38"/>
        <v>50</v>
      </c>
      <c r="T557" s="58" t="s">
        <v>11812</v>
      </c>
      <c r="U557" s="58" t="s">
        <v>11803</v>
      </c>
      <c r="V557" s="58">
        <v>18</v>
      </c>
      <c r="W557" s="58">
        <v>16</v>
      </c>
      <c r="X557" s="58">
        <v>13</v>
      </c>
      <c r="Y557" s="58">
        <v>13</v>
      </c>
      <c r="Z557" s="58">
        <v>13</v>
      </c>
      <c r="AA557" s="58">
        <f t="shared" si="39"/>
        <v>55</v>
      </c>
      <c r="AB557" s="58" t="s">
        <v>11812</v>
      </c>
      <c r="AC557" s="59"/>
      <c r="AD557" s="62">
        <f t="shared" si="41"/>
        <v>52</v>
      </c>
    </row>
    <row r="558" spans="1:30" x14ac:dyDescent="0.3">
      <c r="A558" s="54">
        <v>557</v>
      </c>
      <c r="B558" s="54" t="s">
        <v>3491</v>
      </c>
      <c r="C558" s="54" t="s">
        <v>3492</v>
      </c>
      <c r="D558" s="54" t="s">
        <v>266</v>
      </c>
      <c r="E558" s="58" t="s">
        <v>11801</v>
      </c>
      <c r="F558" s="58" t="e">
        <f>VLOOKUP(B558,#REF!,50,0)</f>
        <v>#REF!</v>
      </c>
      <c r="G558" s="58">
        <v>17</v>
      </c>
      <c r="H558" s="58">
        <v>17</v>
      </c>
      <c r="I558" s="58">
        <v>17</v>
      </c>
      <c r="J558" s="58">
        <v>16</v>
      </c>
      <c r="K558" s="58">
        <f t="shared" si="37"/>
        <v>67</v>
      </c>
      <c r="L558" s="58" t="s">
        <v>11812</v>
      </c>
      <c r="M558" s="58" t="s">
        <v>11802</v>
      </c>
      <c r="N558" s="58">
        <v>13</v>
      </c>
      <c r="O558" s="58">
        <v>18</v>
      </c>
      <c r="P558" s="58">
        <v>18</v>
      </c>
      <c r="Q558" s="58">
        <v>18</v>
      </c>
      <c r="R558" s="58">
        <v>18</v>
      </c>
      <c r="S558" s="58">
        <f t="shared" si="38"/>
        <v>72</v>
      </c>
      <c r="T558" s="58" t="s">
        <v>11812</v>
      </c>
      <c r="U558" s="58" t="s">
        <v>11803</v>
      </c>
      <c r="V558" s="58">
        <v>13</v>
      </c>
      <c r="W558" s="58">
        <v>18</v>
      </c>
      <c r="X558" s="58">
        <v>17</v>
      </c>
      <c r="Y558" s="58">
        <v>17</v>
      </c>
      <c r="Z558" s="58">
        <v>15</v>
      </c>
      <c r="AA558" s="58">
        <f t="shared" si="39"/>
        <v>67</v>
      </c>
      <c r="AB558" s="58" t="s">
        <v>11812</v>
      </c>
      <c r="AC558" s="59"/>
      <c r="AD558" s="62">
        <f t="shared" si="41"/>
        <v>68.666666666666671</v>
      </c>
    </row>
    <row r="559" spans="1:30" x14ac:dyDescent="0.3">
      <c r="A559" s="54">
        <v>558</v>
      </c>
      <c r="B559" s="54" t="s">
        <v>3534</v>
      </c>
      <c r="C559" s="54" t="s">
        <v>3535</v>
      </c>
      <c r="D559" s="54" t="s">
        <v>266</v>
      </c>
      <c r="E559" s="58" t="s">
        <v>11801</v>
      </c>
      <c r="F559" s="58" t="e">
        <f>VLOOKUP(B559,#REF!,50,0)</f>
        <v>#REF!</v>
      </c>
      <c r="G559" s="58">
        <v>16</v>
      </c>
      <c r="H559" s="58">
        <v>16</v>
      </c>
      <c r="I559" s="58">
        <v>15</v>
      </c>
      <c r="J559" s="58">
        <v>12</v>
      </c>
      <c r="K559" s="58">
        <f t="shared" si="37"/>
        <v>59</v>
      </c>
      <c r="L559" s="58" t="s">
        <v>11812</v>
      </c>
      <c r="M559" s="58" t="s">
        <v>11802</v>
      </c>
      <c r="N559" s="58">
        <v>0</v>
      </c>
      <c r="O559" s="58">
        <v>16</v>
      </c>
      <c r="P559" s="58">
        <v>16</v>
      </c>
      <c r="Q559" s="58">
        <v>16</v>
      </c>
      <c r="R559" s="58">
        <v>17</v>
      </c>
      <c r="S559" s="58">
        <f t="shared" si="38"/>
        <v>65</v>
      </c>
      <c r="T559" s="58" t="s">
        <v>11812</v>
      </c>
      <c r="U559" s="58" t="s">
        <v>11803</v>
      </c>
      <c r="V559" s="58">
        <v>0</v>
      </c>
      <c r="W559" s="58">
        <v>17</v>
      </c>
      <c r="X559" s="58">
        <v>14</v>
      </c>
      <c r="Y559" s="58">
        <v>17</v>
      </c>
      <c r="Z559" s="58">
        <v>15</v>
      </c>
      <c r="AA559" s="58">
        <f t="shared" si="39"/>
        <v>63</v>
      </c>
      <c r="AB559" s="58" t="s">
        <v>11812</v>
      </c>
      <c r="AC559" s="59"/>
      <c r="AD559" s="62">
        <f t="shared" si="41"/>
        <v>62.333333333333336</v>
      </c>
    </row>
    <row r="560" spans="1:30" x14ac:dyDescent="0.3">
      <c r="A560" s="54">
        <v>559</v>
      </c>
      <c r="B560" s="54" t="s">
        <v>3548</v>
      </c>
      <c r="C560" s="54" t="s">
        <v>3549</v>
      </c>
      <c r="D560" s="54" t="s">
        <v>266</v>
      </c>
      <c r="E560" s="58" t="s">
        <v>11801</v>
      </c>
      <c r="F560" s="58" t="e">
        <f>VLOOKUP(B560,#REF!,50,0)</f>
        <v>#REF!</v>
      </c>
      <c r="G560" s="58">
        <v>15</v>
      </c>
      <c r="H560" s="58">
        <v>15</v>
      </c>
      <c r="I560" s="58">
        <v>15</v>
      </c>
      <c r="J560" s="58">
        <v>12</v>
      </c>
      <c r="K560" s="58">
        <f t="shared" si="37"/>
        <v>57</v>
      </c>
      <c r="L560" s="58" t="s">
        <v>11812</v>
      </c>
      <c r="M560" s="58" t="s">
        <v>11802</v>
      </c>
      <c r="N560" s="58">
        <v>0</v>
      </c>
      <c r="O560" s="58">
        <v>14</v>
      </c>
      <c r="P560" s="58">
        <v>15</v>
      </c>
      <c r="Q560" s="58">
        <v>15</v>
      </c>
      <c r="R560" s="58">
        <v>15</v>
      </c>
      <c r="S560" s="58">
        <f t="shared" si="38"/>
        <v>59</v>
      </c>
      <c r="T560" s="58" t="s">
        <v>11812</v>
      </c>
      <c r="U560" s="58" t="s">
        <v>11803</v>
      </c>
      <c r="V560" s="58">
        <v>0</v>
      </c>
      <c r="W560" s="58">
        <v>13</v>
      </c>
      <c r="X560" s="58">
        <v>11</v>
      </c>
      <c r="Y560" s="58">
        <v>13</v>
      </c>
      <c r="Z560" s="58">
        <v>14</v>
      </c>
      <c r="AA560" s="58">
        <f t="shared" si="39"/>
        <v>51</v>
      </c>
      <c r="AB560" s="58" t="s">
        <v>11812</v>
      </c>
      <c r="AC560" s="59"/>
      <c r="AD560" s="62">
        <f t="shared" si="41"/>
        <v>55.666666666666664</v>
      </c>
    </row>
    <row r="561" spans="1:30" x14ac:dyDescent="0.3">
      <c r="A561" s="54">
        <v>560</v>
      </c>
      <c r="B561" s="54" t="s">
        <v>3591</v>
      </c>
      <c r="C561" s="54" t="s">
        <v>3549</v>
      </c>
      <c r="D561" s="54" t="s">
        <v>266</v>
      </c>
      <c r="E561" s="58" t="s">
        <v>11801</v>
      </c>
      <c r="F561" s="58" t="e">
        <f>VLOOKUP(B561,#REF!,50,0)</f>
        <v>#REF!</v>
      </c>
      <c r="G561" s="58">
        <v>15</v>
      </c>
      <c r="H561" s="58">
        <v>18</v>
      </c>
      <c r="I561" s="58">
        <v>15</v>
      </c>
      <c r="J561" s="58">
        <v>10</v>
      </c>
      <c r="K561" s="58">
        <f t="shared" si="37"/>
        <v>58</v>
      </c>
      <c r="L561" s="58" t="s">
        <v>11812</v>
      </c>
      <c r="M561" s="58" t="s">
        <v>11802</v>
      </c>
      <c r="N561" s="58">
        <v>18</v>
      </c>
      <c r="O561" s="58">
        <v>13</v>
      </c>
      <c r="P561" s="58">
        <v>13</v>
      </c>
      <c r="Q561" s="58">
        <v>13</v>
      </c>
      <c r="R561" s="58">
        <v>13</v>
      </c>
      <c r="S561" s="58">
        <f t="shared" si="38"/>
        <v>52</v>
      </c>
      <c r="T561" s="58" t="s">
        <v>11812</v>
      </c>
      <c r="U561" s="58" t="s">
        <v>11803</v>
      </c>
      <c r="V561" s="58">
        <v>18</v>
      </c>
      <c r="W561" s="58">
        <v>16</v>
      </c>
      <c r="X561" s="58">
        <v>13</v>
      </c>
      <c r="Y561" s="58">
        <v>13</v>
      </c>
      <c r="Z561" s="58">
        <v>13</v>
      </c>
      <c r="AA561" s="58">
        <f t="shared" si="39"/>
        <v>55</v>
      </c>
      <c r="AB561" s="58" t="s">
        <v>11812</v>
      </c>
      <c r="AC561" s="59"/>
      <c r="AD561" s="62">
        <f t="shared" si="41"/>
        <v>55</v>
      </c>
    </row>
    <row r="562" spans="1:30" x14ac:dyDescent="0.3">
      <c r="A562" s="54">
        <v>561</v>
      </c>
      <c r="B562" s="54" t="s">
        <v>3602</v>
      </c>
      <c r="C562" s="54" t="s">
        <v>3603</v>
      </c>
      <c r="D562" s="54" t="s">
        <v>266</v>
      </c>
      <c r="E562" s="58" t="s">
        <v>11801</v>
      </c>
      <c r="F562" s="58" t="e">
        <f>VLOOKUP(B562,#REF!,50,0)</f>
        <v>#REF!</v>
      </c>
      <c r="G562" s="58">
        <v>15</v>
      </c>
      <c r="H562" s="58">
        <v>12</v>
      </c>
      <c r="I562" s="58">
        <v>17</v>
      </c>
      <c r="J562" s="58">
        <v>17</v>
      </c>
      <c r="K562" s="58">
        <f t="shared" si="37"/>
        <v>61</v>
      </c>
      <c r="L562" s="58" t="s">
        <v>11812</v>
      </c>
      <c r="M562" s="58" t="s">
        <v>11802</v>
      </c>
      <c r="N562" s="58">
        <v>16</v>
      </c>
      <c r="O562" s="58">
        <v>15</v>
      </c>
      <c r="P562" s="58">
        <v>15</v>
      </c>
      <c r="Q562" s="58">
        <v>15</v>
      </c>
      <c r="R562" s="58">
        <v>15</v>
      </c>
      <c r="S562" s="58">
        <f t="shared" si="38"/>
        <v>60</v>
      </c>
      <c r="T562" s="58" t="s">
        <v>11812</v>
      </c>
      <c r="U562" s="58" t="s">
        <v>11803</v>
      </c>
      <c r="V562" s="58">
        <v>16</v>
      </c>
      <c r="W562" s="58">
        <v>15</v>
      </c>
      <c r="X562" s="58">
        <v>15</v>
      </c>
      <c r="Y562" s="58">
        <v>14</v>
      </c>
      <c r="Z562" s="58">
        <v>13</v>
      </c>
      <c r="AA562" s="58">
        <f t="shared" si="39"/>
        <v>57</v>
      </c>
      <c r="AB562" s="58" t="s">
        <v>11812</v>
      </c>
      <c r="AC562" s="59"/>
      <c r="AD562" s="62">
        <f t="shared" si="41"/>
        <v>59.333333333333336</v>
      </c>
    </row>
    <row r="563" spans="1:30" x14ac:dyDescent="0.3">
      <c r="A563" s="54">
        <v>562</v>
      </c>
      <c r="B563" s="54" t="s">
        <v>3616</v>
      </c>
      <c r="C563" s="54" t="s">
        <v>3617</v>
      </c>
      <c r="D563" s="54" t="s">
        <v>266</v>
      </c>
      <c r="E563" s="58" t="s">
        <v>11801</v>
      </c>
      <c r="F563" s="58" t="e">
        <f>VLOOKUP(B563,#REF!,50,0)</f>
        <v>#REF!</v>
      </c>
      <c r="G563" s="58">
        <v>18</v>
      </c>
      <c r="H563" s="58">
        <v>16</v>
      </c>
      <c r="I563" s="58">
        <v>16</v>
      </c>
      <c r="J563" s="58">
        <v>12</v>
      </c>
      <c r="K563" s="58">
        <f t="shared" si="37"/>
        <v>62</v>
      </c>
      <c r="L563" s="58" t="s">
        <v>11812</v>
      </c>
      <c r="M563" s="58" t="s">
        <v>11802</v>
      </c>
      <c r="N563" s="58">
        <v>20</v>
      </c>
      <c r="O563" s="58">
        <v>18</v>
      </c>
      <c r="P563" s="58">
        <v>18</v>
      </c>
      <c r="Q563" s="58">
        <v>15</v>
      </c>
      <c r="R563" s="58">
        <v>15</v>
      </c>
      <c r="S563" s="58">
        <f t="shared" si="38"/>
        <v>66</v>
      </c>
      <c r="T563" s="58" t="s">
        <v>11812</v>
      </c>
      <c r="U563" s="58" t="s">
        <v>11803</v>
      </c>
      <c r="V563" s="58">
        <v>20</v>
      </c>
      <c r="W563" s="58">
        <v>17</v>
      </c>
      <c r="X563" s="58">
        <v>13</v>
      </c>
      <c r="Y563" s="58">
        <v>13</v>
      </c>
      <c r="Z563" s="58">
        <v>14</v>
      </c>
      <c r="AA563" s="58">
        <f t="shared" si="39"/>
        <v>57</v>
      </c>
      <c r="AB563" s="58" t="s">
        <v>11812</v>
      </c>
      <c r="AC563" s="59"/>
      <c r="AD563" s="62">
        <f t="shared" si="41"/>
        <v>61.666666666666664</v>
      </c>
    </row>
    <row r="564" spans="1:30" x14ac:dyDescent="0.3">
      <c r="A564" s="54">
        <v>563</v>
      </c>
      <c r="B564" s="54" t="s">
        <v>3668</v>
      </c>
      <c r="C564" s="54" t="s">
        <v>3669</v>
      </c>
      <c r="D564" s="54" t="s">
        <v>266</v>
      </c>
      <c r="E564" s="58" t="s">
        <v>11801</v>
      </c>
      <c r="F564" s="58" t="e">
        <f>VLOOKUP(B564,#REF!,50,0)</f>
        <v>#REF!</v>
      </c>
      <c r="G564" s="58">
        <v>18</v>
      </c>
      <c r="H564" s="58">
        <v>18</v>
      </c>
      <c r="I564" s="58">
        <v>15</v>
      </c>
      <c r="J564" s="58">
        <v>18</v>
      </c>
      <c r="K564" s="58">
        <f t="shared" si="37"/>
        <v>69</v>
      </c>
      <c r="L564" s="58" t="s">
        <v>11812</v>
      </c>
      <c r="M564" s="58" t="s">
        <v>11802</v>
      </c>
      <c r="N564" s="58">
        <v>3</v>
      </c>
      <c r="O564" s="58">
        <v>17</v>
      </c>
      <c r="P564" s="58">
        <v>17</v>
      </c>
      <c r="Q564" s="58">
        <v>17</v>
      </c>
      <c r="R564" s="58">
        <v>17</v>
      </c>
      <c r="S564" s="58">
        <f t="shared" si="38"/>
        <v>68</v>
      </c>
      <c r="T564" s="58" t="s">
        <v>11812</v>
      </c>
      <c r="U564" s="58" t="s">
        <v>11803</v>
      </c>
      <c r="V564" s="58">
        <v>3</v>
      </c>
      <c r="W564" s="58">
        <v>16</v>
      </c>
      <c r="X564" s="58">
        <v>12</v>
      </c>
      <c r="Y564" s="58">
        <v>14</v>
      </c>
      <c r="Z564" s="58">
        <v>14</v>
      </c>
      <c r="AA564" s="58">
        <f t="shared" si="39"/>
        <v>56</v>
      </c>
      <c r="AB564" s="58" t="s">
        <v>11812</v>
      </c>
      <c r="AC564" s="59"/>
      <c r="AD564" s="62">
        <f t="shared" si="41"/>
        <v>64.333333333333329</v>
      </c>
    </row>
    <row r="565" spans="1:30" x14ac:dyDescent="0.3">
      <c r="A565" s="54">
        <v>564</v>
      </c>
      <c r="B565" s="54" t="s">
        <v>3702</v>
      </c>
      <c r="C565" s="54" t="s">
        <v>3703</v>
      </c>
      <c r="D565" s="54" t="s">
        <v>266</v>
      </c>
      <c r="E565" s="58" t="s">
        <v>11801</v>
      </c>
      <c r="F565" s="58" t="e">
        <f>VLOOKUP(B565,#REF!,50,0)</f>
        <v>#REF!</v>
      </c>
      <c r="G565" s="58">
        <v>16</v>
      </c>
      <c r="H565" s="58">
        <v>17</v>
      </c>
      <c r="I565" s="58">
        <v>17</v>
      </c>
      <c r="J565" s="58">
        <v>12</v>
      </c>
      <c r="K565" s="58">
        <f t="shared" si="37"/>
        <v>62</v>
      </c>
      <c r="L565" s="58" t="s">
        <v>11812</v>
      </c>
      <c r="M565" s="58" t="s">
        <v>11802</v>
      </c>
      <c r="N565" s="58">
        <v>3</v>
      </c>
      <c r="O565" s="58">
        <v>19</v>
      </c>
      <c r="P565" s="58">
        <v>18</v>
      </c>
      <c r="Q565" s="58">
        <v>18</v>
      </c>
      <c r="R565" s="58">
        <v>18</v>
      </c>
      <c r="S565" s="58">
        <f t="shared" si="38"/>
        <v>73</v>
      </c>
      <c r="T565" s="58" t="s">
        <v>11812</v>
      </c>
      <c r="U565" s="58" t="s">
        <v>11803</v>
      </c>
      <c r="V565" s="58">
        <v>3</v>
      </c>
      <c r="W565" s="58">
        <v>17</v>
      </c>
      <c r="X565" s="58">
        <v>17</v>
      </c>
      <c r="Y565" s="58">
        <v>14</v>
      </c>
      <c r="Z565" s="58">
        <v>14</v>
      </c>
      <c r="AA565" s="58">
        <f t="shared" si="39"/>
        <v>62</v>
      </c>
      <c r="AB565" s="58" t="s">
        <v>11812</v>
      </c>
      <c r="AC565" s="59"/>
      <c r="AD565" s="62">
        <f t="shared" si="41"/>
        <v>65.666666666666671</v>
      </c>
    </row>
    <row r="566" spans="1:30" x14ac:dyDescent="0.3">
      <c r="A566" s="54">
        <v>565</v>
      </c>
      <c r="B566" s="54" t="s">
        <v>3713</v>
      </c>
      <c r="C566" s="54" t="s">
        <v>3714</v>
      </c>
      <c r="D566" s="54" t="s">
        <v>266</v>
      </c>
      <c r="E566" s="58" t="s">
        <v>11801</v>
      </c>
      <c r="F566" s="58" t="e">
        <f>VLOOKUP(B566,#REF!,50,0)</f>
        <v>#REF!</v>
      </c>
      <c r="G566" s="58">
        <v>16</v>
      </c>
      <c r="H566" s="58">
        <v>15</v>
      </c>
      <c r="I566" s="58">
        <v>15</v>
      </c>
      <c r="J566" s="58">
        <v>15</v>
      </c>
      <c r="K566" s="58">
        <f t="shared" si="37"/>
        <v>61</v>
      </c>
      <c r="L566" s="58" t="s">
        <v>11812</v>
      </c>
      <c r="M566" s="58" t="s">
        <v>11802</v>
      </c>
      <c r="N566" s="58">
        <v>10</v>
      </c>
      <c r="O566" s="58">
        <v>15</v>
      </c>
      <c r="P566" s="58">
        <v>15</v>
      </c>
      <c r="Q566" s="58">
        <v>15</v>
      </c>
      <c r="R566" s="58">
        <v>15</v>
      </c>
      <c r="S566" s="58">
        <f t="shared" si="38"/>
        <v>60</v>
      </c>
      <c r="T566" s="58" t="s">
        <v>11812</v>
      </c>
      <c r="U566" s="58" t="s">
        <v>11803</v>
      </c>
      <c r="V566" s="58">
        <v>10</v>
      </c>
      <c r="W566" s="58">
        <v>16</v>
      </c>
      <c r="X566" s="58">
        <v>13</v>
      </c>
      <c r="Y566" s="58">
        <v>15</v>
      </c>
      <c r="Z566" s="58">
        <v>15</v>
      </c>
      <c r="AA566" s="58">
        <f t="shared" si="39"/>
        <v>59</v>
      </c>
      <c r="AB566" s="58" t="s">
        <v>11812</v>
      </c>
      <c r="AC566" s="59"/>
      <c r="AD566" s="62">
        <f t="shared" si="41"/>
        <v>60</v>
      </c>
    </row>
    <row r="567" spans="1:30" x14ac:dyDescent="0.3">
      <c r="A567" s="54">
        <v>566</v>
      </c>
      <c r="B567" s="54" t="s">
        <v>3725</v>
      </c>
      <c r="C567" s="54" t="s">
        <v>3726</v>
      </c>
      <c r="D567" s="54" t="s">
        <v>266</v>
      </c>
      <c r="E567" s="58" t="s">
        <v>11801</v>
      </c>
      <c r="F567" s="58" t="e">
        <f>VLOOKUP(B567,#REF!,50,0)</f>
        <v>#REF!</v>
      </c>
      <c r="G567" s="58">
        <v>16</v>
      </c>
      <c r="H567" s="58">
        <v>16</v>
      </c>
      <c r="I567" s="58">
        <v>15</v>
      </c>
      <c r="J567" s="58">
        <v>16</v>
      </c>
      <c r="K567" s="58">
        <f t="shared" si="37"/>
        <v>63</v>
      </c>
      <c r="L567" s="58" t="s">
        <v>11812</v>
      </c>
      <c r="M567" s="58" t="s">
        <v>11802</v>
      </c>
      <c r="N567" s="58">
        <v>11</v>
      </c>
      <c r="O567" s="58">
        <v>15</v>
      </c>
      <c r="P567" s="58">
        <v>15</v>
      </c>
      <c r="Q567" s="58">
        <v>15</v>
      </c>
      <c r="R567" s="58">
        <v>15</v>
      </c>
      <c r="S567" s="58">
        <f t="shared" si="38"/>
        <v>60</v>
      </c>
      <c r="T567" s="58" t="s">
        <v>11812</v>
      </c>
      <c r="U567" s="58" t="s">
        <v>11803</v>
      </c>
      <c r="V567" s="58">
        <v>11</v>
      </c>
      <c r="W567" s="58">
        <v>13</v>
      </c>
      <c r="X567" s="58">
        <v>13</v>
      </c>
      <c r="Y567" s="58">
        <v>14</v>
      </c>
      <c r="Z567" s="58">
        <v>13</v>
      </c>
      <c r="AA567" s="58">
        <f t="shared" si="39"/>
        <v>53</v>
      </c>
      <c r="AB567" s="58" t="s">
        <v>11812</v>
      </c>
      <c r="AC567" s="59"/>
      <c r="AD567" s="62">
        <f t="shared" si="41"/>
        <v>58.666666666666664</v>
      </c>
    </row>
    <row r="568" spans="1:30" x14ac:dyDescent="0.3">
      <c r="A568" s="54">
        <v>567</v>
      </c>
      <c r="B568" s="54" t="s">
        <v>3738</v>
      </c>
      <c r="C568" s="54" t="s">
        <v>3739</v>
      </c>
      <c r="D568" s="54" t="s">
        <v>266</v>
      </c>
      <c r="E568" s="58" t="s">
        <v>11801</v>
      </c>
      <c r="F568" s="58" t="e">
        <f>VLOOKUP(B568,#REF!,50,0)</f>
        <v>#REF!</v>
      </c>
      <c r="G568" s="58">
        <v>16</v>
      </c>
      <c r="H568" s="58">
        <v>16</v>
      </c>
      <c r="I568" s="58">
        <v>13</v>
      </c>
      <c r="J568" s="58">
        <v>10</v>
      </c>
      <c r="K568" s="58">
        <f t="shared" si="37"/>
        <v>55</v>
      </c>
      <c r="L568" s="58" t="s">
        <v>11812</v>
      </c>
      <c r="M568" s="58" t="s">
        <v>11802</v>
      </c>
      <c r="N568" s="58">
        <v>5</v>
      </c>
      <c r="O568" s="58">
        <v>18</v>
      </c>
      <c r="P568" s="58">
        <v>18</v>
      </c>
      <c r="Q568" s="58">
        <v>18</v>
      </c>
      <c r="R568" s="58">
        <v>18</v>
      </c>
      <c r="S568" s="58">
        <f t="shared" si="38"/>
        <v>72</v>
      </c>
      <c r="T568" s="58" t="s">
        <v>11812</v>
      </c>
      <c r="U568" s="58" t="s">
        <v>11803</v>
      </c>
      <c r="V568" s="58">
        <v>5</v>
      </c>
      <c r="W568" s="58">
        <v>17</v>
      </c>
      <c r="X568" s="58">
        <v>18</v>
      </c>
      <c r="Y568" s="58">
        <v>17</v>
      </c>
      <c r="Z568" s="58">
        <v>15</v>
      </c>
      <c r="AA568" s="58">
        <f t="shared" si="39"/>
        <v>67</v>
      </c>
      <c r="AB568" s="58" t="s">
        <v>11812</v>
      </c>
      <c r="AC568" s="59"/>
      <c r="AD568" s="62">
        <f t="shared" si="41"/>
        <v>64.666666666666671</v>
      </c>
    </row>
    <row r="569" spans="1:30" x14ac:dyDescent="0.3">
      <c r="A569" s="54">
        <v>568</v>
      </c>
      <c r="B569" s="54" t="s">
        <v>3777</v>
      </c>
      <c r="C569" s="54" t="s">
        <v>3778</v>
      </c>
      <c r="D569" s="54" t="s">
        <v>266</v>
      </c>
      <c r="E569" s="58" t="s">
        <v>11801</v>
      </c>
      <c r="F569" s="58" t="e">
        <f>VLOOKUP(B569,#REF!,50,0)</f>
        <v>#REF!</v>
      </c>
      <c r="G569" s="58">
        <v>12</v>
      </c>
      <c r="H569" s="58">
        <v>15</v>
      </c>
      <c r="I569" s="58">
        <v>15</v>
      </c>
      <c r="J569" s="58">
        <v>10</v>
      </c>
      <c r="K569" s="58">
        <f t="shared" si="37"/>
        <v>52</v>
      </c>
      <c r="L569" s="58" t="s">
        <v>11812</v>
      </c>
      <c r="M569" s="58" t="s">
        <v>11802</v>
      </c>
      <c r="N569" s="58">
        <v>16</v>
      </c>
      <c r="O569" s="58">
        <v>13</v>
      </c>
      <c r="P569" s="58">
        <v>13</v>
      </c>
      <c r="Q569" s="58">
        <v>13</v>
      </c>
      <c r="R569" s="58">
        <v>13</v>
      </c>
      <c r="S569" s="58">
        <f t="shared" si="38"/>
        <v>52</v>
      </c>
      <c r="T569" s="58" t="s">
        <v>11812</v>
      </c>
      <c r="U569" s="58" t="s">
        <v>11803</v>
      </c>
      <c r="V569" s="58">
        <v>16</v>
      </c>
      <c r="W569" s="58">
        <v>14</v>
      </c>
      <c r="X569" s="58">
        <v>13</v>
      </c>
      <c r="Y569" s="58">
        <v>12</v>
      </c>
      <c r="Z569" s="58">
        <v>12</v>
      </c>
      <c r="AA569" s="58">
        <f t="shared" si="39"/>
        <v>51</v>
      </c>
      <c r="AB569" s="58" t="s">
        <v>11812</v>
      </c>
      <c r="AC569" s="59"/>
      <c r="AD569" s="62">
        <f t="shared" si="41"/>
        <v>51.666666666666664</v>
      </c>
    </row>
    <row r="570" spans="1:30" x14ac:dyDescent="0.3">
      <c r="A570" s="54">
        <v>569</v>
      </c>
      <c r="B570" s="54" t="s">
        <v>3814</v>
      </c>
      <c r="C570" s="54" t="s">
        <v>3815</v>
      </c>
      <c r="D570" s="54" t="s">
        <v>266</v>
      </c>
      <c r="E570" s="58" t="s">
        <v>11801</v>
      </c>
      <c r="F570" s="58" t="e">
        <f>VLOOKUP(B570,#REF!,50,0)</f>
        <v>#REF!</v>
      </c>
      <c r="G570" s="58">
        <v>15</v>
      </c>
      <c r="H570" s="58">
        <v>15</v>
      </c>
      <c r="I570" s="58">
        <v>15</v>
      </c>
      <c r="J570" s="58">
        <v>13</v>
      </c>
      <c r="K570" s="58">
        <f t="shared" si="37"/>
        <v>58</v>
      </c>
      <c r="L570" s="58" t="s">
        <v>11812</v>
      </c>
      <c r="M570" s="58" t="s">
        <v>11802</v>
      </c>
      <c r="N570" s="58">
        <v>20</v>
      </c>
      <c r="O570" s="58">
        <v>17</v>
      </c>
      <c r="P570" s="58">
        <v>17</v>
      </c>
      <c r="Q570" s="58">
        <v>17</v>
      </c>
      <c r="R570" s="58">
        <v>17</v>
      </c>
      <c r="S570" s="58">
        <f t="shared" si="38"/>
        <v>68</v>
      </c>
      <c r="T570" s="58" t="s">
        <v>11812</v>
      </c>
      <c r="U570" s="58" t="s">
        <v>11803</v>
      </c>
      <c r="V570" s="58">
        <v>20</v>
      </c>
      <c r="W570" s="58">
        <v>16</v>
      </c>
      <c r="X570" s="58">
        <v>12</v>
      </c>
      <c r="Y570" s="58">
        <v>12</v>
      </c>
      <c r="Z570" s="58">
        <v>12</v>
      </c>
      <c r="AA570" s="58">
        <f t="shared" si="39"/>
        <v>52</v>
      </c>
      <c r="AB570" s="58" t="s">
        <v>11812</v>
      </c>
      <c r="AC570" s="59"/>
      <c r="AD570" s="62">
        <f t="shared" si="41"/>
        <v>59.333333333333336</v>
      </c>
    </row>
    <row r="571" spans="1:30" x14ac:dyDescent="0.3">
      <c r="A571" s="54">
        <v>570</v>
      </c>
      <c r="B571" s="54" t="s">
        <v>3836</v>
      </c>
      <c r="C571" s="54" t="s">
        <v>3837</v>
      </c>
      <c r="D571" s="54" t="s">
        <v>266</v>
      </c>
      <c r="E571" s="58" t="s">
        <v>11801</v>
      </c>
      <c r="F571" s="58" t="e">
        <f>VLOOKUP(B571,#REF!,50,0)</f>
        <v>#REF!</v>
      </c>
      <c r="G571" s="58">
        <v>18</v>
      </c>
      <c r="H571" s="58">
        <v>18</v>
      </c>
      <c r="I571" s="58">
        <v>17</v>
      </c>
      <c r="J571" s="58">
        <v>16</v>
      </c>
      <c r="K571" s="58">
        <f t="shared" si="37"/>
        <v>69</v>
      </c>
      <c r="L571" s="58" t="s">
        <v>11812</v>
      </c>
      <c r="M571" s="58" t="s">
        <v>11802</v>
      </c>
      <c r="N571" s="58">
        <v>12</v>
      </c>
      <c r="O571" s="58">
        <v>18</v>
      </c>
      <c r="P571" s="58">
        <v>18</v>
      </c>
      <c r="Q571" s="58">
        <v>18</v>
      </c>
      <c r="R571" s="58">
        <v>18</v>
      </c>
      <c r="S571" s="58">
        <f t="shared" si="38"/>
        <v>72</v>
      </c>
      <c r="T571" s="58" t="s">
        <v>11812</v>
      </c>
      <c r="U571" s="58" t="s">
        <v>11803</v>
      </c>
      <c r="V571" s="58">
        <v>12</v>
      </c>
      <c r="W571" s="58">
        <v>17</v>
      </c>
      <c r="X571" s="58">
        <v>14</v>
      </c>
      <c r="Y571" s="58">
        <v>17</v>
      </c>
      <c r="Z571" s="58">
        <v>17</v>
      </c>
      <c r="AA571" s="58">
        <f t="shared" si="39"/>
        <v>65</v>
      </c>
      <c r="AB571" s="58" t="s">
        <v>11812</v>
      </c>
      <c r="AC571" s="59"/>
      <c r="AD571" s="62">
        <f t="shared" si="41"/>
        <v>68.666666666666671</v>
      </c>
    </row>
    <row r="572" spans="1:30" x14ac:dyDescent="0.3">
      <c r="A572" s="54">
        <v>571</v>
      </c>
      <c r="B572" s="54" t="s">
        <v>3860</v>
      </c>
      <c r="C572" s="54" t="s">
        <v>3861</v>
      </c>
      <c r="D572" s="54" t="s">
        <v>266</v>
      </c>
      <c r="E572" s="58" t="s">
        <v>11801</v>
      </c>
      <c r="F572" s="58" t="e">
        <f>VLOOKUP(B572,#REF!,50,0)</f>
        <v>#REF!</v>
      </c>
      <c r="G572" s="58">
        <v>16</v>
      </c>
      <c r="H572" s="58">
        <v>16</v>
      </c>
      <c r="I572" s="58">
        <v>16</v>
      </c>
      <c r="J572" s="58">
        <v>16</v>
      </c>
      <c r="K572" s="58">
        <f t="shared" si="37"/>
        <v>64</v>
      </c>
      <c r="L572" s="58" t="s">
        <v>11812</v>
      </c>
      <c r="M572" s="58" t="s">
        <v>11802</v>
      </c>
      <c r="N572" s="58">
        <v>5</v>
      </c>
      <c r="O572" s="58">
        <v>17</v>
      </c>
      <c r="P572" s="58">
        <v>17</v>
      </c>
      <c r="Q572" s="58">
        <v>17</v>
      </c>
      <c r="R572" s="58">
        <v>17</v>
      </c>
      <c r="S572" s="58">
        <f t="shared" si="38"/>
        <v>68</v>
      </c>
      <c r="T572" s="58" t="s">
        <v>11812</v>
      </c>
      <c r="U572" s="58" t="s">
        <v>11803</v>
      </c>
      <c r="V572" s="58">
        <v>5</v>
      </c>
      <c r="W572" s="58">
        <v>17</v>
      </c>
      <c r="X572" s="58">
        <v>15</v>
      </c>
      <c r="Y572" s="58">
        <v>15</v>
      </c>
      <c r="Z572" s="58">
        <v>15</v>
      </c>
      <c r="AA572" s="58">
        <f t="shared" si="39"/>
        <v>62</v>
      </c>
      <c r="AB572" s="58" t="s">
        <v>11812</v>
      </c>
      <c r="AC572" s="59"/>
      <c r="AD572" s="62">
        <f t="shared" si="41"/>
        <v>64.666666666666671</v>
      </c>
    </row>
    <row r="573" spans="1:30" x14ac:dyDescent="0.3">
      <c r="A573" s="54">
        <v>572</v>
      </c>
      <c r="B573" s="54" t="s">
        <v>3927</v>
      </c>
      <c r="C573" s="54" t="s">
        <v>3928</v>
      </c>
      <c r="D573" s="54" t="s">
        <v>266</v>
      </c>
      <c r="E573" s="58" t="s">
        <v>11801</v>
      </c>
      <c r="F573" s="58" t="e">
        <f>VLOOKUP(B573,#REF!,50,0)</f>
        <v>#REF!</v>
      </c>
      <c r="G573" s="58">
        <v>14</v>
      </c>
      <c r="H573" s="58">
        <v>15</v>
      </c>
      <c r="I573" s="58">
        <v>14</v>
      </c>
      <c r="J573" s="58">
        <v>10</v>
      </c>
      <c r="K573" s="58">
        <f t="shared" si="37"/>
        <v>53</v>
      </c>
      <c r="L573" s="58" t="s">
        <v>11812</v>
      </c>
      <c r="M573" s="58" t="s">
        <v>11802</v>
      </c>
      <c r="N573" s="58">
        <v>16</v>
      </c>
      <c r="O573" s="58">
        <v>13</v>
      </c>
      <c r="P573" s="58">
        <v>13</v>
      </c>
      <c r="Q573" s="58">
        <v>14</v>
      </c>
      <c r="R573" s="58">
        <v>16</v>
      </c>
      <c r="S573" s="58">
        <f t="shared" si="38"/>
        <v>56</v>
      </c>
      <c r="T573" s="58" t="s">
        <v>11812</v>
      </c>
      <c r="U573" s="58" t="s">
        <v>11803</v>
      </c>
      <c r="V573" s="58">
        <v>16</v>
      </c>
      <c r="W573" s="58">
        <v>17</v>
      </c>
      <c r="X573" s="58">
        <v>15</v>
      </c>
      <c r="Y573" s="58">
        <v>15</v>
      </c>
      <c r="Z573" s="58">
        <v>14</v>
      </c>
      <c r="AA573" s="58">
        <f t="shared" si="39"/>
        <v>61</v>
      </c>
      <c r="AB573" s="58" t="s">
        <v>11812</v>
      </c>
      <c r="AC573" s="59"/>
      <c r="AD573" s="62">
        <f t="shared" si="41"/>
        <v>56.666666666666664</v>
      </c>
    </row>
    <row r="574" spans="1:30" x14ac:dyDescent="0.3">
      <c r="A574" s="54">
        <v>573</v>
      </c>
      <c r="B574" s="54" t="s">
        <v>3945</v>
      </c>
      <c r="C574" s="54" t="s">
        <v>3946</v>
      </c>
      <c r="D574" s="54" t="s">
        <v>266</v>
      </c>
      <c r="E574" s="58" t="s">
        <v>11801</v>
      </c>
      <c r="F574" s="58" t="e">
        <f>VLOOKUP(B574,#REF!,50,0)</f>
        <v>#REF!</v>
      </c>
      <c r="G574" s="58">
        <v>13</v>
      </c>
      <c r="H574" s="58">
        <v>13</v>
      </c>
      <c r="I574" s="58">
        <v>15</v>
      </c>
      <c r="J574" s="58">
        <v>16</v>
      </c>
      <c r="K574" s="58">
        <f t="shared" si="37"/>
        <v>57</v>
      </c>
      <c r="L574" s="58" t="s">
        <v>11812</v>
      </c>
      <c r="M574" s="58" t="s">
        <v>11802</v>
      </c>
      <c r="N574" s="58">
        <v>8</v>
      </c>
      <c r="O574" s="58">
        <v>13</v>
      </c>
      <c r="P574" s="58">
        <v>13</v>
      </c>
      <c r="Q574" s="58">
        <v>14</v>
      </c>
      <c r="R574" s="58">
        <v>15</v>
      </c>
      <c r="S574" s="58">
        <f t="shared" si="38"/>
        <v>55</v>
      </c>
      <c r="T574" s="58" t="s">
        <v>11812</v>
      </c>
      <c r="U574" s="58" t="s">
        <v>11803</v>
      </c>
      <c r="V574" s="58">
        <v>8</v>
      </c>
      <c r="W574" s="58">
        <v>16</v>
      </c>
      <c r="X574" s="58">
        <v>15</v>
      </c>
      <c r="Y574" s="58">
        <v>16</v>
      </c>
      <c r="Z574" s="58">
        <v>13</v>
      </c>
      <c r="AA574" s="58">
        <f t="shared" si="39"/>
        <v>60</v>
      </c>
      <c r="AB574" s="58" t="s">
        <v>11812</v>
      </c>
      <c r="AC574" s="59"/>
      <c r="AD574" s="62">
        <f t="shared" si="41"/>
        <v>57.333333333333336</v>
      </c>
    </row>
    <row r="575" spans="1:30" x14ac:dyDescent="0.3">
      <c r="A575" s="54">
        <v>574</v>
      </c>
      <c r="B575" s="54" t="s">
        <v>3985</v>
      </c>
      <c r="C575" s="54" t="s">
        <v>3986</v>
      </c>
      <c r="D575" s="54" t="s">
        <v>266</v>
      </c>
      <c r="E575" s="58" t="s">
        <v>11801</v>
      </c>
      <c r="F575" s="58" t="e">
        <f>VLOOKUP(B575,#REF!,50,0)</f>
        <v>#REF!</v>
      </c>
      <c r="G575" s="58">
        <v>16</v>
      </c>
      <c r="H575" s="58">
        <v>17</v>
      </c>
      <c r="I575" s="58">
        <v>17</v>
      </c>
      <c r="J575" s="58">
        <v>16</v>
      </c>
      <c r="K575" s="58">
        <f t="shared" si="37"/>
        <v>66</v>
      </c>
      <c r="L575" s="58" t="s">
        <v>11812</v>
      </c>
      <c r="M575" s="58" t="s">
        <v>11802</v>
      </c>
      <c r="N575" s="58">
        <v>13</v>
      </c>
      <c r="O575" s="58">
        <v>16</v>
      </c>
      <c r="P575" s="58">
        <v>15</v>
      </c>
      <c r="Q575" s="58">
        <v>14</v>
      </c>
      <c r="R575" s="58">
        <v>16</v>
      </c>
      <c r="S575" s="58">
        <f t="shared" si="38"/>
        <v>61</v>
      </c>
      <c r="T575" s="58" t="s">
        <v>11812</v>
      </c>
      <c r="U575" s="58" t="s">
        <v>11803</v>
      </c>
      <c r="V575" s="58">
        <v>13</v>
      </c>
      <c r="W575" s="58">
        <v>15</v>
      </c>
      <c r="X575" s="58">
        <v>15</v>
      </c>
      <c r="Y575" s="58">
        <v>14</v>
      </c>
      <c r="Z575" s="58">
        <v>15</v>
      </c>
      <c r="AA575" s="58">
        <f t="shared" si="39"/>
        <v>59</v>
      </c>
      <c r="AB575" s="58" t="s">
        <v>11812</v>
      </c>
      <c r="AC575" s="59"/>
      <c r="AD575" s="62">
        <f t="shared" si="41"/>
        <v>62</v>
      </c>
    </row>
    <row r="576" spans="1:30" x14ac:dyDescent="0.3">
      <c r="A576" s="54">
        <v>575</v>
      </c>
      <c r="B576" s="54" t="s">
        <v>4007</v>
      </c>
      <c r="C576" s="54" t="s">
        <v>4008</v>
      </c>
      <c r="D576" s="54" t="s">
        <v>266</v>
      </c>
      <c r="E576" s="58" t="s">
        <v>11801</v>
      </c>
      <c r="F576" s="58" t="e">
        <f>VLOOKUP(B576,#REF!,50,0)</f>
        <v>#REF!</v>
      </c>
      <c r="G576" s="58">
        <v>15</v>
      </c>
      <c r="H576" s="58">
        <v>15</v>
      </c>
      <c r="I576" s="58">
        <v>15</v>
      </c>
      <c r="J576" s="58">
        <v>12</v>
      </c>
      <c r="K576" s="58">
        <f t="shared" si="37"/>
        <v>57</v>
      </c>
      <c r="L576" s="58" t="s">
        <v>11812</v>
      </c>
      <c r="M576" s="58" t="s">
        <v>11802</v>
      </c>
      <c r="N576" s="58">
        <v>18</v>
      </c>
      <c r="O576" s="58">
        <v>14</v>
      </c>
      <c r="P576" s="58">
        <v>13</v>
      </c>
      <c r="Q576" s="58">
        <v>15</v>
      </c>
      <c r="R576" s="58">
        <v>15</v>
      </c>
      <c r="S576" s="58">
        <f t="shared" si="38"/>
        <v>57</v>
      </c>
      <c r="T576" s="58" t="s">
        <v>11812</v>
      </c>
      <c r="U576" s="58" t="s">
        <v>11803</v>
      </c>
      <c r="V576" s="58">
        <v>18</v>
      </c>
      <c r="W576" s="58">
        <v>13</v>
      </c>
      <c r="X576" s="58">
        <v>13</v>
      </c>
      <c r="Y576" s="58">
        <v>12</v>
      </c>
      <c r="Z576" s="58">
        <v>12</v>
      </c>
      <c r="AA576" s="58">
        <f t="shared" si="39"/>
        <v>50</v>
      </c>
      <c r="AB576" s="58" t="s">
        <v>11812</v>
      </c>
      <c r="AC576" s="59"/>
      <c r="AD576" s="62">
        <f t="shared" si="41"/>
        <v>54.666666666666664</v>
      </c>
    </row>
    <row r="577" spans="1:30" x14ac:dyDescent="0.3">
      <c r="A577" s="54">
        <v>576</v>
      </c>
      <c r="B577" s="54" t="s">
        <v>4055</v>
      </c>
      <c r="C577" s="54" t="s">
        <v>4056</v>
      </c>
      <c r="D577" s="54" t="s">
        <v>266</v>
      </c>
      <c r="E577" s="58" t="s">
        <v>11801</v>
      </c>
      <c r="F577" s="58" t="e">
        <f>VLOOKUP(B577,#REF!,50,0)</f>
        <v>#REF!</v>
      </c>
      <c r="G577" s="58">
        <v>15</v>
      </c>
      <c r="H577" s="58">
        <v>15</v>
      </c>
      <c r="I577" s="58">
        <v>17</v>
      </c>
      <c r="J577" s="58">
        <v>10</v>
      </c>
      <c r="K577" s="58">
        <f t="shared" si="37"/>
        <v>57</v>
      </c>
      <c r="L577" s="58" t="s">
        <v>11812</v>
      </c>
      <c r="M577" s="58" t="s">
        <v>11802</v>
      </c>
      <c r="N577" s="58">
        <v>5</v>
      </c>
      <c r="O577" s="58">
        <v>13</v>
      </c>
      <c r="P577" s="58">
        <v>13</v>
      </c>
      <c r="Q577" s="58">
        <v>13</v>
      </c>
      <c r="R577" s="58">
        <v>13</v>
      </c>
      <c r="S577" s="58">
        <f t="shared" si="38"/>
        <v>52</v>
      </c>
      <c r="T577" s="58" t="s">
        <v>11812</v>
      </c>
      <c r="U577" s="58" t="s">
        <v>11803</v>
      </c>
      <c r="V577" s="58">
        <v>5</v>
      </c>
      <c r="W577" s="58">
        <v>14</v>
      </c>
      <c r="X577" s="58">
        <v>12</v>
      </c>
      <c r="Y577" s="58">
        <v>13</v>
      </c>
      <c r="Z577" s="58">
        <v>12</v>
      </c>
      <c r="AA577" s="58">
        <f t="shared" si="39"/>
        <v>51</v>
      </c>
      <c r="AB577" s="58" t="s">
        <v>11812</v>
      </c>
      <c r="AC577" s="59"/>
      <c r="AD577" s="62">
        <f t="shared" si="41"/>
        <v>53.333333333333336</v>
      </c>
    </row>
    <row r="578" spans="1:30" x14ac:dyDescent="0.3">
      <c r="A578" s="54">
        <v>577</v>
      </c>
      <c r="B578" s="54" t="s">
        <v>4109</v>
      </c>
      <c r="C578" s="54" t="s">
        <v>4110</v>
      </c>
      <c r="D578" s="54" t="s">
        <v>266</v>
      </c>
      <c r="E578" s="58" t="s">
        <v>11801</v>
      </c>
      <c r="F578" s="58">
        <v>0</v>
      </c>
      <c r="G578" s="58">
        <v>0</v>
      </c>
      <c r="H578" s="58">
        <v>0</v>
      </c>
      <c r="I578" s="58">
        <v>0</v>
      </c>
      <c r="J578" s="58">
        <v>0</v>
      </c>
      <c r="K578" s="58">
        <f t="shared" si="37"/>
        <v>0</v>
      </c>
      <c r="L578" s="58" t="s">
        <v>11813</v>
      </c>
      <c r="M578" s="58" t="s">
        <v>11802</v>
      </c>
      <c r="N578" s="58">
        <v>12</v>
      </c>
      <c r="O578" s="58">
        <v>18</v>
      </c>
      <c r="P578" s="58">
        <v>18</v>
      </c>
      <c r="Q578" s="58">
        <v>17</v>
      </c>
      <c r="R578" s="58">
        <v>17</v>
      </c>
      <c r="S578" s="58">
        <f t="shared" si="38"/>
        <v>70</v>
      </c>
      <c r="T578" s="58" t="s">
        <v>11812</v>
      </c>
      <c r="U578" s="58" t="s">
        <v>11803</v>
      </c>
      <c r="V578" s="58">
        <v>12</v>
      </c>
      <c r="W578" s="58">
        <v>17</v>
      </c>
      <c r="X578" s="58">
        <v>16</v>
      </c>
      <c r="Y578" s="58">
        <v>17</v>
      </c>
      <c r="Z578" s="58">
        <v>15</v>
      </c>
      <c r="AA578" s="58">
        <f t="shared" si="39"/>
        <v>65</v>
      </c>
      <c r="AB578" s="58" t="s">
        <v>11812</v>
      </c>
      <c r="AC578" s="59"/>
      <c r="AD578" s="62">
        <f>AVERAGE(S578,AA578)</f>
        <v>67.5</v>
      </c>
    </row>
    <row r="579" spans="1:30" x14ac:dyDescent="0.3">
      <c r="A579" s="54">
        <v>578</v>
      </c>
      <c r="B579" s="54" t="s">
        <v>4176</v>
      </c>
      <c r="C579" s="54" t="s">
        <v>4177</v>
      </c>
      <c r="D579" s="54" t="s">
        <v>266</v>
      </c>
      <c r="E579" s="58" t="s">
        <v>11801</v>
      </c>
      <c r="F579" s="58" t="e">
        <f>VLOOKUP(B579,#REF!,50,0)</f>
        <v>#REF!</v>
      </c>
      <c r="G579" s="58">
        <v>13</v>
      </c>
      <c r="H579" s="58">
        <v>15</v>
      </c>
      <c r="I579" s="58">
        <v>13</v>
      </c>
      <c r="J579" s="58">
        <v>10</v>
      </c>
      <c r="K579" s="58">
        <f t="shared" ref="K579:K642" si="42">SUM(G579:J579)</f>
        <v>51</v>
      </c>
      <c r="L579" s="58" t="s">
        <v>11812</v>
      </c>
      <c r="M579" s="58" t="s">
        <v>11802</v>
      </c>
      <c r="N579" s="58">
        <v>5</v>
      </c>
      <c r="O579" s="58">
        <v>13</v>
      </c>
      <c r="P579" s="58">
        <v>13</v>
      </c>
      <c r="Q579" s="58">
        <v>13</v>
      </c>
      <c r="R579" s="58">
        <v>13</v>
      </c>
      <c r="S579" s="58">
        <f t="shared" ref="S579:S642" si="43">SUM(O579:R579)</f>
        <v>52</v>
      </c>
      <c r="T579" s="58" t="s">
        <v>11812</v>
      </c>
      <c r="U579" s="58" t="s">
        <v>11803</v>
      </c>
      <c r="V579" s="58">
        <v>5</v>
      </c>
      <c r="W579" s="58">
        <v>13</v>
      </c>
      <c r="X579" s="58">
        <v>13</v>
      </c>
      <c r="Y579" s="58">
        <v>15</v>
      </c>
      <c r="Z579" s="58">
        <v>13</v>
      </c>
      <c r="AA579" s="58">
        <f t="shared" ref="AA579:AA642" si="44">SUM(W579:Z579)</f>
        <v>54</v>
      </c>
      <c r="AB579" s="58" t="s">
        <v>11812</v>
      </c>
      <c r="AC579" s="59"/>
      <c r="AD579" s="62">
        <f t="shared" ref="AD579:AD616" si="45">AVERAGE(K579,S579,AA579)</f>
        <v>52.333333333333336</v>
      </c>
    </row>
    <row r="580" spans="1:30" x14ac:dyDescent="0.3">
      <c r="A580" s="54">
        <v>579</v>
      </c>
      <c r="B580" s="54" t="s">
        <v>4187</v>
      </c>
      <c r="C580" s="54" t="s">
        <v>4188</v>
      </c>
      <c r="D580" s="54" t="s">
        <v>266</v>
      </c>
      <c r="E580" s="58" t="s">
        <v>11801</v>
      </c>
      <c r="F580" s="58" t="e">
        <f>VLOOKUP(B580,#REF!,50,0)</f>
        <v>#REF!</v>
      </c>
      <c r="G580" s="58">
        <v>14</v>
      </c>
      <c r="H580" s="58">
        <v>15</v>
      </c>
      <c r="I580" s="58">
        <v>15</v>
      </c>
      <c r="J580" s="58">
        <v>12</v>
      </c>
      <c r="K580" s="58">
        <f t="shared" si="42"/>
        <v>56</v>
      </c>
      <c r="L580" s="58" t="s">
        <v>11812</v>
      </c>
      <c r="M580" s="58" t="s">
        <v>11802</v>
      </c>
      <c r="N580" s="58">
        <v>20</v>
      </c>
      <c r="O580" s="58">
        <v>16</v>
      </c>
      <c r="P580" s="58">
        <v>16</v>
      </c>
      <c r="Q580" s="58">
        <v>16</v>
      </c>
      <c r="R580" s="58">
        <v>16</v>
      </c>
      <c r="S580" s="58">
        <f t="shared" si="43"/>
        <v>64</v>
      </c>
      <c r="T580" s="58" t="s">
        <v>11812</v>
      </c>
      <c r="U580" s="58" t="s">
        <v>11803</v>
      </c>
      <c r="V580" s="58">
        <v>20</v>
      </c>
      <c r="W580" s="58">
        <v>16</v>
      </c>
      <c r="X580" s="58">
        <v>14</v>
      </c>
      <c r="Y580" s="58">
        <v>15</v>
      </c>
      <c r="Z580" s="58">
        <v>13</v>
      </c>
      <c r="AA580" s="58">
        <f t="shared" si="44"/>
        <v>58</v>
      </c>
      <c r="AB580" s="58" t="s">
        <v>11812</v>
      </c>
      <c r="AC580" s="59"/>
      <c r="AD580" s="62">
        <f t="shared" si="45"/>
        <v>59.333333333333336</v>
      </c>
    </row>
    <row r="581" spans="1:30" x14ac:dyDescent="0.3">
      <c r="A581" s="54">
        <v>580</v>
      </c>
      <c r="B581" s="54" t="s">
        <v>4207</v>
      </c>
      <c r="C581" s="54" t="s">
        <v>4208</v>
      </c>
      <c r="D581" s="54" t="s">
        <v>266</v>
      </c>
      <c r="E581" s="58" t="s">
        <v>11801</v>
      </c>
      <c r="F581" s="58" t="e">
        <f>VLOOKUP(B581,#REF!,50,0)</f>
        <v>#REF!</v>
      </c>
      <c r="G581" s="58">
        <v>18</v>
      </c>
      <c r="H581" s="58">
        <v>16</v>
      </c>
      <c r="I581" s="58">
        <v>16</v>
      </c>
      <c r="J581" s="58">
        <v>16</v>
      </c>
      <c r="K581" s="58">
        <f t="shared" si="42"/>
        <v>66</v>
      </c>
      <c r="L581" s="58" t="s">
        <v>11812</v>
      </c>
      <c r="M581" s="58" t="s">
        <v>11802</v>
      </c>
      <c r="N581" s="58">
        <v>16</v>
      </c>
      <c r="O581" s="58">
        <v>19</v>
      </c>
      <c r="P581" s="58">
        <v>15</v>
      </c>
      <c r="Q581" s="58">
        <v>18</v>
      </c>
      <c r="R581" s="58">
        <v>18</v>
      </c>
      <c r="S581" s="58">
        <f t="shared" si="43"/>
        <v>70</v>
      </c>
      <c r="T581" s="58" t="s">
        <v>11812</v>
      </c>
      <c r="U581" s="58" t="s">
        <v>11803</v>
      </c>
      <c r="V581" s="58">
        <v>16</v>
      </c>
      <c r="W581" s="58">
        <v>16</v>
      </c>
      <c r="X581" s="58">
        <v>13</v>
      </c>
      <c r="Y581" s="58">
        <v>12</v>
      </c>
      <c r="Z581" s="58">
        <v>12</v>
      </c>
      <c r="AA581" s="58">
        <f t="shared" si="44"/>
        <v>53</v>
      </c>
      <c r="AB581" s="58" t="s">
        <v>11812</v>
      </c>
      <c r="AC581" s="59"/>
      <c r="AD581" s="62">
        <f t="shared" si="45"/>
        <v>63</v>
      </c>
    </row>
    <row r="582" spans="1:30" x14ac:dyDescent="0.3">
      <c r="A582" s="54">
        <v>581</v>
      </c>
      <c r="B582" s="54" t="s">
        <v>4235</v>
      </c>
      <c r="C582" s="54" t="s">
        <v>4236</v>
      </c>
      <c r="D582" s="54" t="s">
        <v>266</v>
      </c>
      <c r="E582" s="58" t="s">
        <v>11801</v>
      </c>
      <c r="F582" s="58" t="e">
        <f>VLOOKUP(B582,#REF!,50,0)</f>
        <v>#REF!</v>
      </c>
      <c r="G582" s="58">
        <v>15</v>
      </c>
      <c r="H582" s="58">
        <v>15</v>
      </c>
      <c r="I582" s="58">
        <v>13</v>
      </c>
      <c r="J582" s="58">
        <v>12</v>
      </c>
      <c r="K582" s="58">
        <f t="shared" si="42"/>
        <v>55</v>
      </c>
      <c r="L582" s="58" t="s">
        <v>11812</v>
      </c>
      <c r="M582" s="58" t="s">
        <v>11802</v>
      </c>
      <c r="N582" s="58">
        <v>18</v>
      </c>
      <c r="O582" s="58">
        <v>16</v>
      </c>
      <c r="P582" s="58">
        <v>13</v>
      </c>
      <c r="Q582" s="58">
        <v>15</v>
      </c>
      <c r="R582" s="58">
        <v>16</v>
      </c>
      <c r="S582" s="58">
        <f t="shared" si="43"/>
        <v>60</v>
      </c>
      <c r="T582" s="58" t="s">
        <v>11812</v>
      </c>
      <c r="U582" s="58" t="s">
        <v>11803</v>
      </c>
      <c r="V582" s="58">
        <v>18</v>
      </c>
      <c r="W582" s="58">
        <v>15</v>
      </c>
      <c r="X582" s="58">
        <v>14</v>
      </c>
      <c r="Y582" s="58">
        <v>13</v>
      </c>
      <c r="Z582" s="58">
        <v>13</v>
      </c>
      <c r="AA582" s="58">
        <f t="shared" si="44"/>
        <v>55</v>
      </c>
      <c r="AB582" s="58" t="s">
        <v>11812</v>
      </c>
      <c r="AC582" s="59"/>
      <c r="AD582" s="62">
        <f t="shared" si="45"/>
        <v>56.666666666666664</v>
      </c>
    </row>
    <row r="583" spans="1:30" x14ac:dyDescent="0.3">
      <c r="A583" s="54">
        <v>582</v>
      </c>
      <c r="B583" s="54" t="s">
        <v>4247</v>
      </c>
      <c r="C583" s="54" t="s">
        <v>4248</v>
      </c>
      <c r="D583" s="54" t="s">
        <v>266</v>
      </c>
      <c r="E583" s="58" t="s">
        <v>11801</v>
      </c>
      <c r="F583" s="58" t="e">
        <f>VLOOKUP(B583,#REF!,50,0)</f>
        <v>#REF!</v>
      </c>
      <c r="G583" s="58">
        <v>15</v>
      </c>
      <c r="H583" s="58">
        <v>15</v>
      </c>
      <c r="I583" s="58">
        <v>15</v>
      </c>
      <c r="J583" s="58">
        <v>15</v>
      </c>
      <c r="K583" s="58">
        <f t="shared" si="42"/>
        <v>60</v>
      </c>
      <c r="L583" s="58" t="s">
        <v>11812</v>
      </c>
      <c r="M583" s="58" t="s">
        <v>11802</v>
      </c>
      <c r="N583" s="58">
        <v>15</v>
      </c>
      <c r="O583" s="58">
        <v>17</v>
      </c>
      <c r="P583" s="58">
        <v>17</v>
      </c>
      <c r="Q583" s="58">
        <v>17</v>
      </c>
      <c r="R583" s="58">
        <v>17</v>
      </c>
      <c r="S583" s="58">
        <f t="shared" si="43"/>
        <v>68</v>
      </c>
      <c r="T583" s="58" t="s">
        <v>11812</v>
      </c>
      <c r="U583" s="58" t="s">
        <v>11803</v>
      </c>
      <c r="V583" s="58">
        <v>15</v>
      </c>
      <c r="W583" s="58">
        <v>12</v>
      </c>
      <c r="X583" s="58">
        <v>13</v>
      </c>
      <c r="Y583" s="58">
        <v>12</v>
      </c>
      <c r="Z583" s="58">
        <v>13</v>
      </c>
      <c r="AA583" s="58">
        <f t="shared" si="44"/>
        <v>50</v>
      </c>
      <c r="AB583" s="58" t="s">
        <v>11812</v>
      </c>
      <c r="AC583" s="59"/>
      <c r="AD583" s="62">
        <f t="shared" si="45"/>
        <v>59.333333333333336</v>
      </c>
    </row>
    <row r="584" spans="1:30" x14ac:dyDescent="0.3">
      <c r="A584" s="54">
        <v>583</v>
      </c>
      <c r="B584" s="54" t="s">
        <v>4281</v>
      </c>
      <c r="C584" s="54" t="s">
        <v>4282</v>
      </c>
      <c r="D584" s="54" t="s">
        <v>266</v>
      </c>
      <c r="E584" s="58" t="s">
        <v>11801</v>
      </c>
      <c r="F584" s="58" t="e">
        <f>VLOOKUP(B584,#REF!,50,0)</f>
        <v>#REF!</v>
      </c>
      <c r="G584" s="58">
        <v>17</v>
      </c>
      <c r="H584" s="58">
        <v>17</v>
      </c>
      <c r="I584" s="58">
        <v>17</v>
      </c>
      <c r="J584" s="58">
        <v>16</v>
      </c>
      <c r="K584" s="58">
        <f t="shared" si="42"/>
        <v>67</v>
      </c>
      <c r="L584" s="58" t="s">
        <v>11812</v>
      </c>
      <c r="M584" s="58" t="s">
        <v>11802</v>
      </c>
      <c r="N584" s="58">
        <v>15</v>
      </c>
      <c r="O584" s="58">
        <v>17</v>
      </c>
      <c r="P584" s="58">
        <v>17</v>
      </c>
      <c r="Q584" s="58">
        <v>17</v>
      </c>
      <c r="R584" s="58">
        <v>17</v>
      </c>
      <c r="S584" s="58">
        <f t="shared" si="43"/>
        <v>68</v>
      </c>
      <c r="T584" s="58" t="s">
        <v>11812</v>
      </c>
      <c r="U584" s="58" t="s">
        <v>11803</v>
      </c>
      <c r="V584" s="58">
        <v>15</v>
      </c>
      <c r="W584" s="58">
        <v>16</v>
      </c>
      <c r="X584" s="58">
        <v>11</v>
      </c>
      <c r="Y584" s="58">
        <v>13</v>
      </c>
      <c r="Z584" s="58">
        <v>15</v>
      </c>
      <c r="AA584" s="58">
        <f t="shared" si="44"/>
        <v>55</v>
      </c>
      <c r="AB584" s="58" t="s">
        <v>11812</v>
      </c>
      <c r="AC584" s="59"/>
      <c r="AD584" s="62">
        <f t="shared" si="45"/>
        <v>63.333333333333336</v>
      </c>
    </row>
    <row r="585" spans="1:30" x14ac:dyDescent="0.3">
      <c r="A585" s="54">
        <v>584</v>
      </c>
      <c r="B585" s="54" t="s">
        <v>4376</v>
      </c>
      <c r="C585" s="54" t="s">
        <v>4377</v>
      </c>
      <c r="D585" s="54" t="s">
        <v>266</v>
      </c>
      <c r="E585" s="58" t="s">
        <v>11801</v>
      </c>
      <c r="F585" s="58" t="e">
        <f>VLOOKUP(B585,#REF!,50,0)</f>
        <v>#REF!</v>
      </c>
      <c r="G585" s="58">
        <v>13</v>
      </c>
      <c r="H585" s="58">
        <v>15</v>
      </c>
      <c r="I585" s="58">
        <v>17</v>
      </c>
      <c r="J585" s="58">
        <v>11</v>
      </c>
      <c r="K585" s="58">
        <f t="shared" si="42"/>
        <v>56</v>
      </c>
      <c r="L585" s="58" t="s">
        <v>11812</v>
      </c>
      <c r="M585" s="58" t="s">
        <v>11802</v>
      </c>
      <c r="N585" s="58">
        <v>16</v>
      </c>
      <c r="O585" s="58">
        <v>17</v>
      </c>
      <c r="P585" s="58">
        <v>17</v>
      </c>
      <c r="Q585" s="58">
        <v>17</v>
      </c>
      <c r="R585" s="58">
        <v>17</v>
      </c>
      <c r="S585" s="58">
        <f t="shared" si="43"/>
        <v>68</v>
      </c>
      <c r="T585" s="58" t="s">
        <v>11812</v>
      </c>
      <c r="U585" s="58" t="s">
        <v>11803</v>
      </c>
      <c r="V585" s="58">
        <v>16</v>
      </c>
      <c r="W585" s="58">
        <v>17</v>
      </c>
      <c r="X585" s="58">
        <v>16</v>
      </c>
      <c r="Y585" s="58">
        <v>17</v>
      </c>
      <c r="Z585" s="58">
        <v>16</v>
      </c>
      <c r="AA585" s="58">
        <f t="shared" si="44"/>
        <v>66</v>
      </c>
      <c r="AB585" s="58" t="s">
        <v>11812</v>
      </c>
      <c r="AC585" s="59"/>
      <c r="AD585" s="62">
        <f t="shared" si="45"/>
        <v>63.333333333333336</v>
      </c>
    </row>
    <row r="586" spans="1:30" x14ac:dyDescent="0.3">
      <c r="A586" s="54">
        <v>585</v>
      </c>
      <c r="B586" s="54" t="s">
        <v>4391</v>
      </c>
      <c r="C586" s="54" t="s">
        <v>4392</v>
      </c>
      <c r="D586" s="54" t="s">
        <v>266</v>
      </c>
      <c r="E586" s="58" t="s">
        <v>11801</v>
      </c>
      <c r="F586" s="58" t="e">
        <f>VLOOKUP(B586,#REF!,50,0)</f>
        <v>#REF!</v>
      </c>
      <c r="G586" s="58">
        <v>15</v>
      </c>
      <c r="H586" s="58">
        <v>15</v>
      </c>
      <c r="I586" s="58">
        <v>15</v>
      </c>
      <c r="J586" s="58">
        <v>15</v>
      </c>
      <c r="K586" s="58">
        <f t="shared" si="42"/>
        <v>60</v>
      </c>
      <c r="L586" s="58" t="s">
        <v>11812</v>
      </c>
      <c r="M586" s="58" t="s">
        <v>11802</v>
      </c>
      <c r="N586" s="58">
        <v>15</v>
      </c>
      <c r="O586" s="58">
        <v>16</v>
      </c>
      <c r="P586" s="58">
        <v>16</v>
      </c>
      <c r="Q586" s="58">
        <v>17</v>
      </c>
      <c r="R586" s="58">
        <v>17</v>
      </c>
      <c r="S586" s="58">
        <f t="shared" si="43"/>
        <v>66</v>
      </c>
      <c r="T586" s="58" t="s">
        <v>11812</v>
      </c>
      <c r="U586" s="58" t="s">
        <v>11803</v>
      </c>
      <c r="V586" s="58">
        <v>15</v>
      </c>
      <c r="W586" s="58">
        <v>17</v>
      </c>
      <c r="X586" s="58">
        <v>16</v>
      </c>
      <c r="Y586" s="58">
        <v>17</v>
      </c>
      <c r="Z586" s="58">
        <v>15</v>
      </c>
      <c r="AA586" s="58">
        <f t="shared" si="44"/>
        <v>65</v>
      </c>
      <c r="AB586" s="58" t="s">
        <v>11812</v>
      </c>
      <c r="AC586" s="59"/>
      <c r="AD586" s="62">
        <f t="shared" si="45"/>
        <v>63.666666666666664</v>
      </c>
    </row>
    <row r="587" spans="1:30" x14ac:dyDescent="0.3">
      <c r="A587" s="54">
        <v>586</v>
      </c>
      <c r="B587" s="54" t="s">
        <v>4411</v>
      </c>
      <c r="C587" s="54" t="s">
        <v>4412</v>
      </c>
      <c r="D587" s="54" t="s">
        <v>266</v>
      </c>
      <c r="E587" s="58" t="s">
        <v>11801</v>
      </c>
      <c r="F587" s="58" t="e">
        <f>VLOOKUP(B587,#REF!,50,0)</f>
        <v>#REF!</v>
      </c>
      <c r="G587" s="58">
        <v>12</v>
      </c>
      <c r="H587" s="58">
        <v>15</v>
      </c>
      <c r="I587" s="58">
        <v>12</v>
      </c>
      <c r="J587" s="58">
        <v>10</v>
      </c>
      <c r="K587" s="58">
        <f t="shared" si="42"/>
        <v>49</v>
      </c>
      <c r="L587" s="58" t="s">
        <v>11812</v>
      </c>
      <c r="M587" s="58" t="s">
        <v>11802</v>
      </c>
      <c r="N587" s="58">
        <v>20</v>
      </c>
      <c r="O587" s="58">
        <v>16</v>
      </c>
      <c r="P587" s="58">
        <v>16</v>
      </c>
      <c r="Q587" s="58">
        <v>16</v>
      </c>
      <c r="R587" s="58">
        <v>16</v>
      </c>
      <c r="S587" s="58">
        <f t="shared" si="43"/>
        <v>64</v>
      </c>
      <c r="T587" s="58" t="s">
        <v>11812</v>
      </c>
      <c r="U587" s="58" t="s">
        <v>11803</v>
      </c>
      <c r="V587" s="58">
        <v>20</v>
      </c>
      <c r="W587" s="58">
        <v>16</v>
      </c>
      <c r="X587" s="58">
        <v>13</v>
      </c>
      <c r="Y587" s="58">
        <v>13</v>
      </c>
      <c r="Z587" s="58">
        <v>13</v>
      </c>
      <c r="AA587" s="58">
        <f t="shared" si="44"/>
        <v>55</v>
      </c>
      <c r="AB587" s="58" t="s">
        <v>11812</v>
      </c>
      <c r="AC587" s="59"/>
      <c r="AD587" s="62">
        <f t="shared" si="45"/>
        <v>56</v>
      </c>
    </row>
    <row r="588" spans="1:30" x14ac:dyDescent="0.3">
      <c r="A588" s="54">
        <v>587</v>
      </c>
      <c r="B588" s="54" t="s">
        <v>4456</v>
      </c>
      <c r="C588" s="54" t="s">
        <v>4457</v>
      </c>
      <c r="D588" s="54" t="s">
        <v>266</v>
      </c>
      <c r="E588" s="58" t="s">
        <v>11801</v>
      </c>
      <c r="F588" s="58" t="e">
        <f>VLOOKUP(B588,#REF!,50,0)</f>
        <v>#REF!</v>
      </c>
      <c r="G588" s="58">
        <v>13</v>
      </c>
      <c r="H588" s="58">
        <v>15</v>
      </c>
      <c r="I588" s="58">
        <v>15</v>
      </c>
      <c r="J588" s="58">
        <v>12</v>
      </c>
      <c r="K588" s="58">
        <f t="shared" si="42"/>
        <v>55</v>
      </c>
      <c r="L588" s="58" t="s">
        <v>11812</v>
      </c>
      <c r="M588" s="58" t="s">
        <v>11802</v>
      </c>
      <c r="N588" s="58">
        <v>6</v>
      </c>
      <c r="O588" s="58">
        <v>17</v>
      </c>
      <c r="P588" s="58">
        <v>17</v>
      </c>
      <c r="Q588" s="58">
        <v>16</v>
      </c>
      <c r="R588" s="58">
        <v>17</v>
      </c>
      <c r="S588" s="58">
        <f t="shared" si="43"/>
        <v>67</v>
      </c>
      <c r="T588" s="58" t="s">
        <v>11812</v>
      </c>
      <c r="U588" s="58" t="s">
        <v>11803</v>
      </c>
      <c r="V588" s="58">
        <v>6</v>
      </c>
      <c r="W588" s="58">
        <v>15</v>
      </c>
      <c r="X588" s="58">
        <v>15</v>
      </c>
      <c r="Y588" s="58">
        <v>14</v>
      </c>
      <c r="Z588" s="58">
        <v>13</v>
      </c>
      <c r="AA588" s="58">
        <f t="shared" si="44"/>
        <v>57</v>
      </c>
      <c r="AB588" s="58" t="s">
        <v>11812</v>
      </c>
      <c r="AC588" s="59"/>
      <c r="AD588" s="62">
        <f t="shared" si="45"/>
        <v>59.666666666666664</v>
      </c>
    </row>
    <row r="589" spans="1:30" x14ac:dyDescent="0.3">
      <c r="A589" s="54">
        <v>588</v>
      </c>
      <c r="B589" s="54" t="s">
        <v>4492</v>
      </c>
      <c r="C589" s="54" t="s">
        <v>4493</v>
      </c>
      <c r="D589" s="54" t="s">
        <v>266</v>
      </c>
      <c r="E589" s="58" t="s">
        <v>11801</v>
      </c>
      <c r="F589" s="58" t="e">
        <f>VLOOKUP(B589,#REF!,50,0)</f>
        <v>#REF!</v>
      </c>
      <c r="G589" s="58">
        <v>12</v>
      </c>
      <c r="H589" s="58">
        <v>12</v>
      </c>
      <c r="I589" s="58">
        <v>12</v>
      </c>
      <c r="J589" s="58">
        <v>12</v>
      </c>
      <c r="K589" s="58">
        <f t="shared" si="42"/>
        <v>48</v>
      </c>
      <c r="L589" s="58" t="s">
        <v>11812</v>
      </c>
      <c r="M589" s="58" t="s">
        <v>11802</v>
      </c>
      <c r="N589" s="58">
        <v>9</v>
      </c>
      <c r="O589" s="58">
        <v>15</v>
      </c>
      <c r="P589" s="58">
        <v>15</v>
      </c>
      <c r="Q589" s="58">
        <v>13</v>
      </c>
      <c r="R589" s="58">
        <v>15</v>
      </c>
      <c r="S589" s="58">
        <f t="shared" si="43"/>
        <v>58</v>
      </c>
      <c r="T589" s="58" t="s">
        <v>11812</v>
      </c>
      <c r="U589" s="58" t="s">
        <v>11803</v>
      </c>
      <c r="V589" s="58">
        <v>9</v>
      </c>
      <c r="W589" s="58">
        <v>15</v>
      </c>
      <c r="X589" s="58">
        <v>13</v>
      </c>
      <c r="Y589" s="58">
        <v>15</v>
      </c>
      <c r="Z589" s="58">
        <v>13</v>
      </c>
      <c r="AA589" s="58">
        <f t="shared" si="44"/>
        <v>56</v>
      </c>
      <c r="AB589" s="58" t="s">
        <v>11812</v>
      </c>
      <c r="AC589" s="59"/>
      <c r="AD589" s="62">
        <f t="shared" si="45"/>
        <v>54</v>
      </c>
    </row>
    <row r="590" spans="1:30" x14ac:dyDescent="0.3">
      <c r="A590" s="54">
        <v>589</v>
      </c>
      <c r="B590" s="54" t="s">
        <v>4529</v>
      </c>
      <c r="C590" s="54" t="s">
        <v>4530</v>
      </c>
      <c r="D590" s="54" t="s">
        <v>266</v>
      </c>
      <c r="E590" s="58" t="s">
        <v>11801</v>
      </c>
      <c r="F590" s="58" t="e">
        <f>VLOOKUP(B590,#REF!,50,0)</f>
        <v>#REF!</v>
      </c>
      <c r="G590" s="58">
        <v>11</v>
      </c>
      <c r="H590" s="58">
        <v>12</v>
      </c>
      <c r="I590" s="58">
        <v>14</v>
      </c>
      <c r="J590" s="58">
        <v>16</v>
      </c>
      <c r="K590" s="58">
        <f t="shared" si="42"/>
        <v>53</v>
      </c>
      <c r="L590" s="58" t="s">
        <v>11812</v>
      </c>
      <c r="M590" s="58" t="s">
        <v>11802</v>
      </c>
      <c r="N590" s="58">
        <v>16</v>
      </c>
      <c r="O590" s="58">
        <v>13</v>
      </c>
      <c r="P590" s="58">
        <v>13</v>
      </c>
      <c r="Q590" s="58">
        <v>13</v>
      </c>
      <c r="R590" s="58">
        <v>13</v>
      </c>
      <c r="S590" s="58">
        <f t="shared" si="43"/>
        <v>52</v>
      </c>
      <c r="T590" s="58" t="s">
        <v>11812</v>
      </c>
      <c r="U590" s="58" t="s">
        <v>11803</v>
      </c>
      <c r="V590" s="58">
        <v>16</v>
      </c>
      <c r="W590" s="58">
        <v>14</v>
      </c>
      <c r="X590" s="58">
        <v>14</v>
      </c>
      <c r="Y590" s="58">
        <v>14</v>
      </c>
      <c r="Z590" s="58">
        <v>15</v>
      </c>
      <c r="AA590" s="58">
        <f t="shared" si="44"/>
        <v>57</v>
      </c>
      <c r="AB590" s="58" t="s">
        <v>11812</v>
      </c>
      <c r="AC590" s="59"/>
      <c r="AD590" s="62">
        <f t="shared" si="45"/>
        <v>54</v>
      </c>
    </row>
    <row r="591" spans="1:30" x14ac:dyDescent="0.3">
      <c r="A591" s="54">
        <v>590</v>
      </c>
      <c r="B591" s="54" t="s">
        <v>4551</v>
      </c>
      <c r="C591" s="54" t="s">
        <v>4552</v>
      </c>
      <c r="D591" s="54" t="s">
        <v>266</v>
      </c>
      <c r="E591" s="58" t="s">
        <v>11801</v>
      </c>
      <c r="F591" s="58" t="e">
        <f>VLOOKUP(B591,#REF!,50,0)</f>
        <v>#REF!</v>
      </c>
      <c r="G591" s="58">
        <v>12</v>
      </c>
      <c r="H591" s="58">
        <v>12</v>
      </c>
      <c r="I591" s="58">
        <v>15</v>
      </c>
      <c r="J591" s="58">
        <v>13</v>
      </c>
      <c r="K591" s="58">
        <f t="shared" si="42"/>
        <v>52</v>
      </c>
      <c r="L591" s="58" t="s">
        <v>11812</v>
      </c>
      <c r="M591" s="58" t="s">
        <v>11802</v>
      </c>
      <c r="N591" s="58">
        <v>0</v>
      </c>
      <c r="O591" s="58">
        <v>13</v>
      </c>
      <c r="P591" s="58">
        <v>13</v>
      </c>
      <c r="Q591" s="58">
        <v>13</v>
      </c>
      <c r="R591" s="58">
        <v>13</v>
      </c>
      <c r="S591" s="58">
        <f t="shared" si="43"/>
        <v>52</v>
      </c>
      <c r="T591" s="58" t="s">
        <v>11812</v>
      </c>
      <c r="U591" s="58" t="s">
        <v>11803</v>
      </c>
      <c r="V591" s="58">
        <v>0</v>
      </c>
      <c r="W591" s="58">
        <v>16</v>
      </c>
      <c r="X591" s="58">
        <v>12</v>
      </c>
      <c r="Y591" s="58">
        <v>12</v>
      </c>
      <c r="Z591" s="58">
        <v>13</v>
      </c>
      <c r="AA591" s="58">
        <f t="shared" si="44"/>
        <v>53</v>
      </c>
      <c r="AB591" s="58" t="s">
        <v>11812</v>
      </c>
      <c r="AC591" s="59"/>
      <c r="AD591" s="62">
        <f t="shared" si="45"/>
        <v>52.333333333333336</v>
      </c>
    </row>
    <row r="592" spans="1:30" x14ac:dyDescent="0.3">
      <c r="A592" s="54">
        <v>591</v>
      </c>
      <c r="B592" s="54" t="s">
        <v>4621</v>
      </c>
      <c r="C592" s="54" t="s">
        <v>3549</v>
      </c>
      <c r="D592" s="54" t="s">
        <v>266</v>
      </c>
      <c r="E592" s="58" t="s">
        <v>11801</v>
      </c>
      <c r="F592" s="58" t="e">
        <f>VLOOKUP(B592,#REF!,50,0)</f>
        <v>#REF!</v>
      </c>
      <c r="G592" s="58">
        <v>13</v>
      </c>
      <c r="H592" s="58">
        <v>15</v>
      </c>
      <c r="I592" s="58">
        <v>15</v>
      </c>
      <c r="J592" s="58">
        <v>10</v>
      </c>
      <c r="K592" s="58">
        <f t="shared" si="42"/>
        <v>53</v>
      </c>
      <c r="L592" s="58" t="s">
        <v>11812</v>
      </c>
      <c r="M592" s="58" t="s">
        <v>11802</v>
      </c>
      <c r="N592" s="58">
        <v>0</v>
      </c>
      <c r="O592" s="58">
        <v>13</v>
      </c>
      <c r="P592" s="58">
        <v>13</v>
      </c>
      <c r="Q592" s="58">
        <v>13</v>
      </c>
      <c r="R592" s="58">
        <v>13</v>
      </c>
      <c r="S592" s="58">
        <f t="shared" si="43"/>
        <v>52</v>
      </c>
      <c r="T592" s="58" t="s">
        <v>11812</v>
      </c>
      <c r="U592" s="58" t="s">
        <v>11803</v>
      </c>
      <c r="V592" s="58">
        <v>0</v>
      </c>
      <c r="W592" s="58">
        <v>16</v>
      </c>
      <c r="X592" s="58">
        <v>15</v>
      </c>
      <c r="Y592" s="58">
        <v>15</v>
      </c>
      <c r="Z592" s="58">
        <v>13</v>
      </c>
      <c r="AA592" s="58">
        <f t="shared" si="44"/>
        <v>59</v>
      </c>
      <c r="AB592" s="58" t="s">
        <v>11812</v>
      </c>
      <c r="AC592" s="59"/>
      <c r="AD592" s="62">
        <f t="shared" si="45"/>
        <v>54.666666666666664</v>
      </c>
    </row>
    <row r="593" spans="1:30" x14ac:dyDescent="0.3">
      <c r="A593" s="54">
        <v>592</v>
      </c>
      <c r="B593" s="54" t="s">
        <v>4645</v>
      </c>
      <c r="C593" s="54" t="s">
        <v>4646</v>
      </c>
      <c r="D593" s="54" t="s">
        <v>266</v>
      </c>
      <c r="E593" s="58" t="s">
        <v>11801</v>
      </c>
      <c r="F593" s="58" t="e">
        <f>VLOOKUP(B593,#REF!,50,0)</f>
        <v>#REF!</v>
      </c>
      <c r="G593" s="58">
        <v>17</v>
      </c>
      <c r="H593" s="58">
        <v>16</v>
      </c>
      <c r="I593" s="58">
        <v>17</v>
      </c>
      <c r="J593" s="58">
        <v>16</v>
      </c>
      <c r="K593" s="58">
        <f t="shared" si="42"/>
        <v>66</v>
      </c>
      <c r="L593" s="58" t="s">
        <v>11812</v>
      </c>
      <c r="M593" s="58" t="s">
        <v>11802</v>
      </c>
      <c r="N593" s="58">
        <v>0</v>
      </c>
      <c r="O593" s="58">
        <v>19</v>
      </c>
      <c r="P593" s="58">
        <v>19</v>
      </c>
      <c r="Q593" s="58">
        <v>18</v>
      </c>
      <c r="R593" s="58">
        <v>19</v>
      </c>
      <c r="S593" s="58">
        <f t="shared" si="43"/>
        <v>75</v>
      </c>
      <c r="T593" s="58" t="s">
        <v>11812</v>
      </c>
      <c r="U593" s="58" t="s">
        <v>11803</v>
      </c>
      <c r="V593" s="58">
        <v>0</v>
      </c>
      <c r="W593" s="58">
        <v>18</v>
      </c>
      <c r="X593" s="58">
        <v>17</v>
      </c>
      <c r="Y593" s="58">
        <v>17</v>
      </c>
      <c r="Z593" s="58">
        <v>15</v>
      </c>
      <c r="AA593" s="58">
        <f t="shared" si="44"/>
        <v>67</v>
      </c>
      <c r="AB593" s="58" t="s">
        <v>11812</v>
      </c>
      <c r="AC593" s="59"/>
      <c r="AD593" s="62">
        <f t="shared" si="45"/>
        <v>69.333333333333329</v>
      </c>
    </row>
    <row r="594" spans="1:30" x14ac:dyDescent="0.3">
      <c r="A594" s="54">
        <v>593</v>
      </c>
      <c r="B594" s="54" t="s">
        <v>4683</v>
      </c>
      <c r="C594" s="54" t="s">
        <v>4684</v>
      </c>
      <c r="D594" s="54" t="s">
        <v>266</v>
      </c>
      <c r="E594" s="58" t="s">
        <v>11801</v>
      </c>
      <c r="F594" s="58" t="e">
        <f>VLOOKUP(B594,#REF!,50,0)</f>
        <v>#REF!</v>
      </c>
      <c r="G594" s="58">
        <v>15</v>
      </c>
      <c r="H594" s="58">
        <v>12</v>
      </c>
      <c r="I594" s="58">
        <v>16</v>
      </c>
      <c r="J594" s="58">
        <v>10</v>
      </c>
      <c r="K594" s="58">
        <f t="shared" si="42"/>
        <v>53</v>
      </c>
      <c r="L594" s="58" t="s">
        <v>11812</v>
      </c>
      <c r="M594" s="58" t="s">
        <v>11802</v>
      </c>
      <c r="N594" s="58">
        <v>13</v>
      </c>
      <c r="O594" s="58">
        <v>16</v>
      </c>
      <c r="P594" s="58">
        <v>15</v>
      </c>
      <c r="Q594" s="58">
        <v>15</v>
      </c>
      <c r="R594" s="58">
        <v>16</v>
      </c>
      <c r="S594" s="58">
        <f t="shared" si="43"/>
        <v>62</v>
      </c>
      <c r="T594" s="58" t="s">
        <v>11812</v>
      </c>
      <c r="U594" s="58" t="s">
        <v>11803</v>
      </c>
      <c r="V594" s="58">
        <v>13</v>
      </c>
      <c r="W594" s="58">
        <v>14</v>
      </c>
      <c r="X594" s="58">
        <v>14</v>
      </c>
      <c r="Y594" s="58">
        <v>13</v>
      </c>
      <c r="Z594" s="58">
        <v>13</v>
      </c>
      <c r="AA594" s="58">
        <f t="shared" si="44"/>
        <v>54</v>
      </c>
      <c r="AB594" s="58" t="s">
        <v>11812</v>
      </c>
      <c r="AC594" s="59"/>
      <c r="AD594" s="62">
        <f t="shared" si="45"/>
        <v>56.333333333333336</v>
      </c>
    </row>
    <row r="595" spans="1:30" x14ac:dyDescent="0.3">
      <c r="A595" s="54">
        <v>594</v>
      </c>
      <c r="B595" s="54" t="s">
        <v>4692</v>
      </c>
      <c r="C595" s="54" t="s">
        <v>4693</v>
      </c>
      <c r="D595" s="54" t="s">
        <v>266</v>
      </c>
      <c r="E595" s="58" t="s">
        <v>11801</v>
      </c>
      <c r="F595" s="58" t="e">
        <f>VLOOKUP(B595,#REF!,50,0)</f>
        <v>#REF!</v>
      </c>
      <c r="G595" s="58">
        <v>12</v>
      </c>
      <c r="H595" s="58">
        <v>16</v>
      </c>
      <c r="I595" s="58">
        <v>16</v>
      </c>
      <c r="J595" s="58">
        <v>17</v>
      </c>
      <c r="K595" s="58">
        <f t="shared" si="42"/>
        <v>61</v>
      </c>
      <c r="L595" s="58" t="s">
        <v>11812</v>
      </c>
      <c r="M595" s="58" t="s">
        <v>11802</v>
      </c>
      <c r="N595" s="58">
        <v>8</v>
      </c>
      <c r="O595" s="58">
        <v>17</v>
      </c>
      <c r="P595" s="58">
        <v>17</v>
      </c>
      <c r="Q595" s="58">
        <v>17</v>
      </c>
      <c r="R595" s="58">
        <v>17</v>
      </c>
      <c r="S595" s="58">
        <f t="shared" si="43"/>
        <v>68</v>
      </c>
      <c r="T595" s="58" t="s">
        <v>11812</v>
      </c>
      <c r="U595" s="58" t="s">
        <v>11803</v>
      </c>
      <c r="V595" s="58">
        <v>8</v>
      </c>
      <c r="W595" s="58">
        <v>17</v>
      </c>
      <c r="X595" s="58">
        <v>15</v>
      </c>
      <c r="Y595" s="58">
        <v>17</v>
      </c>
      <c r="Z595" s="58">
        <v>14</v>
      </c>
      <c r="AA595" s="58">
        <f t="shared" si="44"/>
        <v>63</v>
      </c>
      <c r="AB595" s="58" t="s">
        <v>11812</v>
      </c>
      <c r="AC595" s="59"/>
      <c r="AD595" s="62">
        <f t="shared" si="45"/>
        <v>64</v>
      </c>
    </row>
    <row r="596" spans="1:30" x14ac:dyDescent="0.3">
      <c r="A596" s="54">
        <v>595</v>
      </c>
      <c r="B596" s="54" t="s">
        <v>4798</v>
      </c>
      <c r="C596" s="54" t="s">
        <v>4799</v>
      </c>
      <c r="D596" s="54" t="s">
        <v>266</v>
      </c>
      <c r="E596" s="58" t="s">
        <v>11801</v>
      </c>
      <c r="F596" s="58" t="e">
        <f>VLOOKUP(B596,#REF!,50,0)</f>
        <v>#REF!</v>
      </c>
      <c r="G596" s="58">
        <v>17</v>
      </c>
      <c r="H596" s="58">
        <v>16</v>
      </c>
      <c r="I596" s="58">
        <v>15</v>
      </c>
      <c r="J596" s="58">
        <v>16</v>
      </c>
      <c r="K596" s="58">
        <f t="shared" si="42"/>
        <v>64</v>
      </c>
      <c r="L596" s="58" t="s">
        <v>11812</v>
      </c>
      <c r="M596" s="58" t="s">
        <v>11802</v>
      </c>
      <c r="N596" s="58">
        <v>10</v>
      </c>
      <c r="O596" s="58">
        <v>16</v>
      </c>
      <c r="P596" s="58">
        <v>16</v>
      </c>
      <c r="Q596" s="58">
        <v>16</v>
      </c>
      <c r="R596" s="58">
        <v>16</v>
      </c>
      <c r="S596" s="58">
        <f t="shared" si="43"/>
        <v>64</v>
      </c>
      <c r="T596" s="58" t="s">
        <v>11812</v>
      </c>
      <c r="U596" s="58" t="s">
        <v>11803</v>
      </c>
      <c r="V596" s="58">
        <v>10</v>
      </c>
      <c r="W596" s="58">
        <v>17</v>
      </c>
      <c r="X596" s="58">
        <v>17</v>
      </c>
      <c r="Y596" s="58">
        <v>16</v>
      </c>
      <c r="Z596" s="58">
        <v>15</v>
      </c>
      <c r="AA596" s="58">
        <f t="shared" si="44"/>
        <v>65</v>
      </c>
      <c r="AB596" s="58" t="s">
        <v>11812</v>
      </c>
      <c r="AC596" s="59"/>
      <c r="AD596" s="62">
        <f t="shared" si="45"/>
        <v>64.333333333333329</v>
      </c>
    </row>
    <row r="597" spans="1:30" x14ac:dyDescent="0.3">
      <c r="A597" s="54">
        <v>596</v>
      </c>
      <c r="B597" s="54" t="s">
        <v>4820</v>
      </c>
      <c r="C597" s="54" t="s">
        <v>4821</v>
      </c>
      <c r="D597" s="54" t="s">
        <v>266</v>
      </c>
      <c r="E597" s="58" t="s">
        <v>11801</v>
      </c>
      <c r="F597" s="58" t="e">
        <f>VLOOKUP(B597,#REF!,50,0)</f>
        <v>#REF!</v>
      </c>
      <c r="G597" s="58">
        <v>12</v>
      </c>
      <c r="H597" s="58">
        <v>15</v>
      </c>
      <c r="I597" s="58">
        <v>12</v>
      </c>
      <c r="J597" s="58">
        <v>14</v>
      </c>
      <c r="K597" s="58">
        <f t="shared" si="42"/>
        <v>53</v>
      </c>
      <c r="L597" s="58" t="s">
        <v>11812</v>
      </c>
      <c r="M597" s="58" t="s">
        <v>11802</v>
      </c>
      <c r="N597" s="58">
        <v>0</v>
      </c>
      <c r="O597" s="58">
        <v>13</v>
      </c>
      <c r="P597" s="58">
        <v>13</v>
      </c>
      <c r="Q597" s="58">
        <v>13</v>
      </c>
      <c r="R597" s="58">
        <v>13</v>
      </c>
      <c r="S597" s="58">
        <f t="shared" si="43"/>
        <v>52</v>
      </c>
      <c r="T597" s="58" t="s">
        <v>11812</v>
      </c>
      <c r="U597" s="58" t="s">
        <v>11803</v>
      </c>
      <c r="V597" s="58">
        <v>0</v>
      </c>
      <c r="W597" s="58">
        <v>14</v>
      </c>
      <c r="X597" s="58">
        <v>13</v>
      </c>
      <c r="Y597" s="58">
        <v>13</v>
      </c>
      <c r="Z597" s="58">
        <v>13</v>
      </c>
      <c r="AA597" s="58">
        <f t="shared" si="44"/>
        <v>53</v>
      </c>
      <c r="AB597" s="58" t="s">
        <v>11812</v>
      </c>
      <c r="AC597" s="59"/>
      <c r="AD597" s="62">
        <f t="shared" si="45"/>
        <v>52.666666666666664</v>
      </c>
    </row>
    <row r="598" spans="1:30" x14ac:dyDescent="0.3">
      <c r="A598" s="54">
        <v>597</v>
      </c>
      <c r="B598" s="54" t="s">
        <v>4904</v>
      </c>
      <c r="C598" s="54" t="s">
        <v>4905</v>
      </c>
      <c r="D598" s="54" t="s">
        <v>266</v>
      </c>
      <c r="E598" s="58" t="s">
        <v>11801</v>
      </c>
      <c r="F598" s="58" t="e">
        <f>VLOOKUP(B598,#REF!,50,0)</f>
        <v>#REF!</v>
      </c>
      <c r="G598" s="58">
        <v>17</v>
      </c>
      <c r="H598" s="58">
        <v>17</v>
      </c>
      <c r="I598" s="58">
        <v>17</v>
      </c>
      <c r="J598" s="58">
        <v>16</v>
      </c>
      <c r="K598" s="58">
        <f t="shared" si="42"/>
        <v>67</v>
      </c>
      <c r="L598" s="58" t="s">
        <v>11812</v>
      </c>
      <c r="M598" s="58" t="s">
        <v>11802</v>
      </c>
      <c r="N598" s="58">
        <v>18</v>
      </c>
      <c r="O598" s="58">
        <v>18</v>
      </c>
      <c r="P598" s="58">
        <v>18</v>
      </c>
      <c r="Q598" s="58">
        <v>18</v>
      </c>
      <c r="R598" s="58">
        <v>18</v>
      </c>
      <c r="S598" s="58">
        <f t="shared" si="43"/>
        <v>72</v>
      </c>
      <c r="T598" s="58" t="s">
        <v>11812</v>
      </c>
      <c r="U598" s="58" t="s">
        <v>11803</v>
      </c>
      <c r="V598" s="58">
        <v>18</v>
      </c>
      <c r="W598" s="58">
        <v>18</v>
      </c>
      <c r="X598" s="58">
        <v>17</v>
      </c>
      <c r="Y598" s="58">
        <v>17</v>
      </c>
      <c r="Z598" s="58">
        <v>16</v>
      </c>
      <c r="AA598" s="58">
        <f t="shared" si="44"/>
        <v>68</v>
      </c>
      <c r="AB598" s="58" t="s">
        <v>11812</v>
      </c>
      <c r="AC598" s="59"/>
      <c r="AD598" s="62">
        <f t="shared" si="45"/>
        <v>69</v>
      </c>
    </row>
    <row r="599" spans="1:30" x14ac:dyDescent="0.3">
      <c r="A599" s="54">
        <v>598</v>
      </c>
      <c r="B599" s="54" t="s">
        <v>4967</v>
      </c>
      <c r="C599" s="54" t="s">
        <v>4968</v>
      </c>
      <c r="D599" s="54" t="s">
        <v>266</v>
      </c>
      <c r="E599" s="58" t="s">
        <v>11801</v>
      </c>
      <c r="F599" s="58" t="e">
        <f>VLOOKUP(B599,#REF!,50,0)</f>
        <v>#REF!</v>
      </c>
      <c r="G599" s="58">
        <v>16</v>
      </c>
      <c r="H599" s="58">
        <v>15</v>
      </c>
      <c r="I599" s="58">
        <v>14</v>
      </c>
      <c r="J599" s="58">
        <v>16</v>
      </c>
      <c r="K599" s="58">
        <f t="shared" si="42"/>
        <v>61</v>
      </c>
      <c r="L599" s="58" t="s">
        <v>11812</v>
      </c>
      <c r="M599" s="58" t="s">
        <v>11802</v>
      </c>
      <c r="N599" s="58">
        <v>11</v>
      </c>
      <c r="O599" s="58">
        <v>17</v>
      </c>
      <c r="P599" s="58">
        <v>17</v>
      </c>
      <c r="Q599" s="58">
        <v>17</v>
      </c>
      <c r="R599" s="58">
        <v>17</v>
      </c>
      <c r="S599" s="58">
        <f t="shared" si="43"/>
        <v>68</v>
      </c>
      <c r="T599" s="58" t="s">
        <v>11812</v>
      </c>
      <c r="U599" s="58" t="s">
        <v>11803</v>
      </c>
      <c r="V599" s="58">
        <v>11</v>
      </c>
      <c r="W599" s="58">
        <v>17</v>
      </c>
      <c r="X599" s="58">
        <v>17</v>
      </c>
      <c r="Y599" s="58">
        <v>16</v>
      </c>
      <c r="Z599" s="58">
        <v>15</v>
      </c>
      <c r="AA599" s="58">
        <f t="shared" si="44"/>
        <v>65</v>
      </c>
      <c r="AB599" s="58" t="s">
        <v>11812</v>
      </c>
      <c r="AC599" s="59"/>
      <c r="AD599" s="62">
        <f t="shared" si="45"/>
        <v>64.666666666666671</v>
      </c>
    </row>
    <row r="600" spans="1:30" x14ac:dyDescent="0.3">
      <c r="A600" s="54">
        <v>599</v>
      </c>
      <c r="B600" s="54" t="s">
        <v>4993</v>
      </c>
      <c r="C600" s="54" t="s">
        <v>4994</v>
      </c>
      <c r="D600" s="54" t="s">
        <v>266</v>
      </c>
      <c r="E600" s="58" t="s">
        <v>11801</v>
      </c>
      <c r="F600" s="58" t="e">
        <f>VLOOKUP(B600,#REF!,50,0)</f>
        <v>#REF!</v>
      </c>
      <c r="G600" s="58">
        <v>15</v>
      </c>
      <c r="H600" s="58">
        <v>12</v>
      </c>
      <c r="I600" s="58">
        <v>15</v>
      </c>
      <c r="J600" s="58">
        <v>12</v>
      </c>
      <c r="K600" s="58">
        <f t="shared" si="42"/>
        <v>54</v>
      </c>
      <c r="L600" s="58" t="s">
        <v>11812</v>
      </c>
      <c r="M600" s="58" t="s">
        <v>11802</v>
      </c>
      <c r="N600" s="58">
        <v>12</v>
      </c>
      <c r="O600" s="58">
        <v>15</v>
      </c>
      <c r="P600" s="58">
        <v>15</v>
      </c>
      <c r="Q600" s="58">
        <v>15</v>
      </c>
      <c r="R600" s="58">
        <v>15</v>
      </c>
      <c r="S600" s="58">
        <f t="shared" si="43"/>
        <v>60</v>
      </c>
      <c r="T600" s="58" t="s">
        <v>11812</v>
      </c>
      <c r="U600" s="58" t="s">
        <v>11803</v>
      </c>
      <c r="V600" s="58">
        <v>12</v>
      </c>
      <c r="W600" s="58">
        <v>17</v>
      </c>
      <c r="X600" s="58">
        <v>18</v>
      </c>
      <c r="Y600" s="58">
        <v>17</v>
      </c>
      <c r="Z600" s="58">
        <v>17</v>
      </c>
      <c r="AA600" s="58">
        <f t="shared" si="44"/>
        <v>69</v>
      </c>
      <c r="AB600" s="58" t="s">
        <v>11812</v>
      </c>
      <c r="AC600" s="59"/>
      <c r="AD600" s="62">
        <f t="shared" si="45"/>
        <v>61</v>
      </c>
    </row>
    <row r="601" spans="1:30" x14ac:dyDescent="0.3">
      <c r="A601" s="54">
        <v>600</v>
      </c>
      <c r="B601" s="54" t="s">
        <v>5003</v>
      </c>
      <c r="C601" s="54" t="s">
        <v>5004</v>
      </c>
      <c r="D601" s="54" t="s">
        <v>266</v>
      </c>
      <c r="E601" s="58" t="s">
        <v>11801</v>
      </c>
      <c r="F601" s="58" t="e">
        <f>VLOOKUP(B601,#REF!,50,0)</f>
        <v>#REF!</v>
      </c>
      <c r="G601" s="58">
        <v>13</v>
      </c>
      <c r="H601" s="58">
        <v>15</v>
      </c>
      <c r="I601" s="58">
        <v>15</v>
      </c>
      <c r="J601" s="58">
        <v>13</v>
      </c>
      <c r="K601" s="58">
        <f t="shared" si="42"/>
        <v>56</v>
      </c>
      <c r="L601" s="58" t="s">
        <v>11812</v>
      </c>
      <c r="M601" s="58" t="s">
        <v>11802</v>
      </c>
      <c r="N601" s="58">
        <v>12</v>
      </c>
      <c r="O601" s="58">
        <v>17</v>
      </c>
      <c r="P601" s="58">
        <v>15</v>
      </c>
      <c r="Q601" s="58">
        <v>15</v>
      </c>
      <c r="R601" s="58">
        <v>17</v>
      </c>
      <c r="S601" s="58">
        <f t="shared" si="43"/>
        <v>64</v>
      </c>
      <c r="T601" s="58" t="s">
        <v>11812</v>
      </c>
      <c r="U601" s="58" t="s">
        <v>11803</v>
      </c>
      <c r="V601" s="58">
        <v>12</v>
      </c>
      <c r="W601" s="58">
        <v>17</v>
      </c>
      <c r="X601" s="58">
        <v>16</v>
      </c>
      <c r="Y601" s="58">
        <v>13</v>
      </c>
      <c r="Z601" s="58">
        <v>14</v>
      </c>
      <c r="AA601" s="58">
        <f t="shared" si="44"/>
        <v>60</v>
      </c>
      <c r="AB601" s="58" t="s">
        <v>11812</v>
      </c>
      <c r="AC601" s="59"/>
      <c r="AD601" s="62">
        <f t="shared" si="45"/>
        <v>60</v>
      </c>
    </row>
    <row r="602" spans="1:30" x14ac:dyDescent="0.3">
      <c r="A602" s="54">
        <v>601</v>
      </c>
      <c r="B602" s="54" t="s">
        <v>5023</v>
      </c>
      <c r="C602" s="54" t="s">
        <v>5024</v>
      </c>
      <c r="D602" s="54" t="s">
        <v>266</v>
      </c>
      <c r="E602" s="58" t="s">
        <v>11801</v>
      </c>
      <c r="F602" s="58" t="e">
        <f>VLOOKUP(B602,#REF!,50,0)</f>
        <v>#REF!</v>
      </c>
      <c r="G602" s="58">
        <v>16</v>
      </c>
      <c r="H602" s="58">
        <v>16</v>
      </c>
      <c r="I602" s="58">
        <v>15</v>
      </c>
      <c r="J602" s="58">
        <v>17</v>
      </c>
      <c r="K602" s="58">
        <f t="shared" si="42"/>
        <v>64</v>
      </c>
      <c r="L602" s="58" t="s">
        <v>11812</v>
      </c>
      <c r="M602" s="58" t="s">
        <v>11802</v>
      </c>
      <c r="N602" s="58">
        <v>6</v>
      </c>
      <c r="O602" s="58">
        <v>15</v>
      </c>
      <c r="P602" s="58">
        <v>15</v>
      </c>
      <c r="Q602" s="58">
        <v>15</v>
      </c>
      <c r="R602" s="58">
        <v>15</v>
      </c>
      <c r="S602" s="58">
        <f t="shared" si="43"/>
        <v>60</v>
      </c>
      <c r="T602" s="58" t="s">
        <v>11812</v>
      </c>
      <c r="U602" s="58" t="s">
        <v>11803</v>
      </c>
      <c r="V602" s="58">
        <v>6</v>
      </c>
      <c r="W602" s="58">
        <v>17</v>
      </c>
      <c r="X602" s="58">
        <v>14</v>
      </c>
      <c r="Y602" s="58">
        <v>14</v>
      </c>
      <c r="Z602" s="58">
        <v>16</v>
      </c>
      <c r="AA602" s="58">
        <f t="shared" si="44"/>
        <v>61</v>
      </c>
      <c r="AB602" s="58" t="s">
        <v>11812</v>
      </c>
      <c r="AC602" s="59"/>
      <c r="AD602" s="62">
        <f t="shared" si="45"/>
        <v>61.666666666666664</v>
      </c>
    </row>
    <row r="603" spans="1:30" x14ac:dyDescent="0.3">
      <c r="A603" s="54">
        <v>602</v>
      </c>
      <c r="B603" s="54" t="s">
        <v>5100</v>
      </c>
      <c r="C603" s="54" t="s">
        <v>5101</v>
      </c>
      <c r="D603" s="54" t="s">
        <v>266</v>
      </c>
      <c r="E603" s="58" t="s">
        <v>11801</v>
      </c>
      <c r="F603" s="58" t="e">
        <f>VLOOKUP(B603,#REF!,50,0)</f>
        <v>#REF!</v>
      </c>
      <c r="G603" s="58">
        <v>17</v>
      </c>
      <c r="H603" s="58">
        <v>16</v>
      </c>
      <c r="I603" s="58">
        <v>17</v>
      </c>
      <c r="J603" s="58">
        <v>15</v>
      </c>
      <c r="K603" s="58">
        <f t="shared" si="42"/>
        <v>65</v>
      </c>
      <c r="L603" s="58" t="s">
        <v>11812</v>
      </c>
      <c r="M603" s="58" t="s">
        <v>11802</v>
      </c>
      <c r="N603" s="58">
        <v>5</v>
      </c>
      <c r="O603" s="58">
        <v>15</v>
      </c>
      <c r="P603" s="58">
        <v>15</v>
      </c>
      <c r="Q603" s="58">
        <v>15</v>
      </c>
      <c r="R603" s="58">
        <v>15</v>
      </c>
      <c r="S603" s="58">
        <f t="shared" si="43"/>
        <v>60</v>
      </c>
      <c r="T603" s="58" t="s">
        <v>11812</v>
      </c>
      <c r="U603" s="58" t="s">
        <v>11803</v>
      </c>
      <c r="V603" s="58">
        <v>5</v>
      </c>
      <c r="W603" s="58">
        <v>17</v>
      </c>
      <c r="X603" s="58">
        <v>16</v>
      </c>
      <c r="Y603" s="58">
        <v>14</v>
      </c>
      <c r="Z603" s="58">
        <v>13</v>
      </c>
      <c r="AA603" s="58">
        <f t="shared" si="44"/>
        <v>60</v>
      </c>
      <c r="AB603" s="58" t="s">
        <v>11812</v>
      </c>
      <c r="AC603" s="59"/>
      <c r="AD603" s="62">
        <f t="shared" si="45"/>
        <v>61.666666666666664</v>
      </c>
    </row>
    <row r="604" spans="1:30" x14ac:dyDescent="0.3">
      <c r="A604" s="54">
        <v>603</v>
      </c>
      <c r="B604" s="55" t="s">
        <v>5112</v>
      </c>
      <c r="C604" s="55" t="s">
        <v>5113</v>
      </c>
      <c r="D604" s="55" t="s">
        <v>266</v>
      </c>
      <c r="E604" s="58" t="s">
        <v>11801</v>
      </c>
      <c r="F604" s="58">
        <v>0</v>
      </c>
      <c r="G604" s="58">
        <v>0</v>
      </c>
      <c r="H604" s="58">
        <v>0</v>
      </c>
      <c r="I604" s="58">
        <v>0</v>
      </c>
      <c r="J604" s="58">
        <v>0</v>
      </c>
      <c r="K604" s="58">
        <f t="shared" si="42"/>
        <v>0</v>
      </c>
      <c r="L604" s="58" t="s">
        <v>11732</v>
      </c>
      <c r="M604" s="58" t="s">
        <v>11802</v>
      </c>
      <c r="N604" s="58" t="s">
        <v>277</v>
      </c>
      <c r="O604" s="58">
        <v>0</v>
      </c>
      <c r="P604" s="58">
        <v>0</v>
      </c>
      <c r="Q604" s="58">
        <v>0</v>
      </c>
      <c r="R604" s="58">
        <v>0</v>
      </c>
      <c r="S604" s="58">
        <f t="shared" si="43"/>
        <v>0</v>
      </c>
      <c r="T604" s="58" t="s">
        <v>11732</v>
      </c>
      <c r="U604" s="58" t="s">
        <v>11803</v>
      </c>
      <c r="V604" s="58" t="s">
        <v>277</v>
      </c>
      <c r="W604" s="58">
        <v>0</v>
      </c>
      <c r="X604" s="58">
        <v>0</v>
      </c>
      <c r="Y604" s="58">
        <v>0</v>
      </c>
      <c r="Z604" s="58">
        <v>0</v>
      </c>
      <c r="AA604" s="58">
        <f t="shared" si="44"/>
        <v>0</v>
      </c>
      <c r="AB604" s="58" t="s">
        <v>11732</v>
      </c>
      <c r="AC604" s="59"/>
      <c r="AD604" s="62">
        <f t="shared" si="45"/>
        <v>0</v>
      </c>
    </row>
    <row r="605" spans="1:30" x14ac:dyDescent="0.3">
      <c r="A605" s="54">
        <v>604</v>
      </c>
      <c r="B605" s="54" t="s">
        <v>5134</v>
      </c>
      <c r="C605" s="54" t="s">
        <v>5135</v>
      </c>
      <c r="D605" s="54" t="s">
        <v>266</v>
      </c>
      <c r="E605" s="58" t="s">
        <v>11801</v>
      </c>
      <c r="F605" s="58" t="e">
        <f>VLOOKUP(B605,#REF!,50,0)</f>
        <v>#REF!</v>
      </c>
      <c r="G605" s="58">
        <v>12</v>
      </c>
      <c r="H605" s="58">
        <v>12</v>
      </c>
      <c r="I605" s="58">
        <v>12</v>
      </c>
      <c r="J605" s="58">
        <v>10</v>
      </c>
      <c r="K605" s="58">
        <f t="shared" si="42"/>
        <v>46</v>
      </c>
      <c r="L605" s="58" t="s">
        <v>11812</v>
      </c>
      <c r="M605" s="58" t="s">
        <v>11802</v>
      </c>
      <c r="N605" s="58">
        <v>5</v>
      </c>
      <c r="O605" s="58">
        <v>13</v>
      </c>
      <c r="P605" s="58">
        <v>13</v>
      </c>
      <c r="Q605" s="58">
        <v>13</v>
      </c>
      <c r="R605" s="58">
        <v>13</v>
      </c>
      <c r="S605" s="58">
        <f t="shared" si="43"/>
        <v>52</v>
      </c>
      <c r="T605" s="58" t="s">
        <v>11812</v>
      </c>
      <c r="U605" s="58" t="s">
        <v>11803</v>
      </c>
      <c r="V605" s="58">
        <v>5</v>
      </c>
      <c r="W605" s="58">
        <v>12</v>
      </c>
      <c r="X605" s="58">
        <v>9</v>
      </c>
      <c r="Y605" s="58">
        <v>12</v>
      </c>
      <c r="Z605" s="58">
        <v>10</v>
      </c>
      <c r="AA605" s="58">
        <f t="shared" si="44"/>
        <v>43</v>
      </c>
      <c r="AB605" s="58" t="s">
        <v>11812</v>
      </c>
      <c r="AC605" s="59"/>
      <c r="AD605" s="62">
        <f t="shared" si="45"/>
        <v>47</v>
      </c>
    </row>
    <row r="606" spans="1:30" x14ac:dyDescent="0.3">
      <c r="A606" s="54">
        <v>605</v>
      </c>
      <c r="B606" s="54" t="s">
        <v>5145</v>
      </c>
      <c r="C606" s="54" t="s">
        <v>5146</v>
      </c>
      <c r="D606" s="54" t="s">
        <v>266</v>
      </c>
      <c r="E606" s="58" t="s">
        <v>11801</v>
      </c>
      <c r="F606" s="58" t="e">
        <f>VLOOKUP(B606,#REF!,50,0)</f>
        <v>#REF!</v>
      </c>
      <c r="G606" s="58">
        <v>10</v>
      </c>
      <c r="H606" s="58">
        <v>12</v>
      </c>
      <c r="I606" s="58">
        <v>15</v>
      </c>
      <c r="J606" s="58">
        <v>12</v>
      </c>
      <c r="K606" s="58">
        <f t="shared" si="42"/>
        <v>49</v>
      </c>
      <c r="L606" s="58" t="s">
        <v>11812</v>
      </c>
      <c r="M606" s="58" t="s">
        <v>11802</v>
      </c>
      <c r="N606" s="58">
        <v>5</v>
      </c>
      <c r="O606" s="58">
        <v>13</v>
      </c>
      <c r="P606" s="58">
        <v>13</v>
      </c>
      <c r="Q606" s="58">
        <v>13</v>
      </c>
      <c r="R606" s="58">
        <v>13</v>
      </c>
      <c r="S606" s="58">
        <f t="shared" si="43"/>
        <v>52</v>
      </c>
      <c r="T606" s="58" t="s">
        <v>11812</v>
      </c>
      <c r="U606" s="58" t="s">
        <v>11803</v>
      </c>
      <c r="V606" s="58">
        <v>5</v>
      </c>
      <c r="W606" s="58">
        <v>10</v>
      </c>
      <c r="X606" s="58">
        <v>12</v>
      </c>
      <c r="Y606" s="58">
        <v>11</v>
      </c>
      <c r="Z606" s="58">
        <v>10</v>
      </c>
      <c r="AA606" s="58">
        <f t="shared" si="44"/>
        <v>43</v>
      </c>
      <c r="AB606" s="58" t="s">
        <v>11812</v>
      </c>
      <c r="AC606" s="59"/>
      <c r="AD606" s="62">
        <f t="shared" si="45"/>
        <v>48</v>
      </c>
    </row>
    <row r="607" spans="1:30" x14ac:dyDescent="0.3">
      <c r="A607" s="54">
        <v>606</v>
      </c>
      <c r="B607" s="54" t="s">
        <v>5152</v>
      </c>
      <c r="C607" s="54" t="s">
        <v>5153</v>
      </c>
      <c r="D607" s="54" t="s">
        <v>266</v>
      </c>
      <c r="E607" s="58" t="s">
        <v>11801</v>
      </c>
      <c r="F607" s="58" t="e">
        <f>VLOOKUP(B607,#REF!,50,0)</f>
        <v>#REF!</v>
      </c>
      <c r="G607" s="58">
        <v>12</v>
      </c>
      <c r="H607" s="58">
        <v>12</v>
      </c>
      <c r="I607" s="58">
        <v>15</v>
      </c>
      <c r="J607" s="58">
        <v>10</v>
      </c>
      <c r="K607" s="58">
        <f t="shared" si="42"/>
        <v>49</v>
      </c>
      <c r="L607" s="58" t="s">
        <v>11812</v>
      </c>
      <c r="M607" s="58" t="s">
        <v>11802</v>
      </c>
      <c r="N607" s="58">
        <v>14</v>
      </c>
      <c r="O607" s="58">
        <v>13</v>
      </c>
      <c r="P607" s="58">
        <v>13</v>
      </c>
      <c r="Q607" s="58">
        <v>13</v>
      </c>
      <c r="R607" s="58">
        <v>13</v>
      </c>
      <c r="S607" s="58">
        <f t="shared" si="43"/>
        <v>52</v>
      </c>
      <c r="T607" s="58" t="s">
        <v>11812</v>
      </c>
      <c r="U607" s="58" t="s">
        <v>11803</v>
      </c>
      <c r="V607" s="58">
        <v>14</v>
      </c>
      <c r="W607" s="58">
        <v>13</v>
      </c>
      <c r="X607" s="58">
        <v>13</v>
      </c>
      <c r="Y607" s="58">
        <v>14</v>
      </c>
      <c r="Z607" s="58">
        <v>13</v>
      </c>
      <c r="AA607" s="58">
        <f t="shared" si="44"/>
        <v>53</v>
      </c>
      <c r="AB607" s="58" t="s">
        <v>11812</v>
      </c>
      <c r="AC607" s="59"/>
      <c r="AD607" s="62">
        <f t="shared" si="45"/>
        <v>51.333333333333336</v>
      </c>
    </row>
    <row r="608" spans="1:30" x14ac:dyDescent="0.3">
      <c r="A608" s="54">
        <v>607</v>
      </c>
      <c r="B608" s="54" t="s">
        <v>5178</v>
      </c>
      <c r="C608" s="54" t="s">
        <v>5179</v>
      </c>
      <c r="D608" s="54" t="s">
        <v>266</v>
      </c>
      <c r="E608" s="58" t="s">
        <v>11801</v>
      </c>
      <c r="F608" s="58" t="e">
        <f>VLOOKUP(B608,#REF!,50,0)</f>
        <v>#REF!</v>
      </c>
      <c r="G608" s="58">
        <v>12</v>
      </c>
      <c r="H608" s="58">
        <v>14</v>
      </c>
      <c r="I608" s="58">
        <v>15</v>
      </c>
      <c r="J608" s="58">
        <v>12</v>
      </c>
      <c r="K608" s="58">
        <f t="shared" si="42"/>
        <v>53</v>
      </c>
      <c r="L608" s="58" t="s">
        <v>11812</v>
      </c>
      <c r="M608" s="58" t="s">
        <v>11802</v>
      </c>
      <c r="N608" s="58">
        <v>14</v>
      </c>
      <c r="O608" s="58">
        <v>17</v>
      </c>
      <c r="P608" s="58">
        <v>16</v>
      </c>
      <c r="Q608" s="58">
        <v>16</v>
      </c>
      <c r="R608" s="58">
        <v>17</v>
      </c>
      <c r="S608" s="58">
        <f t="shared" si="43"/>
        <v>66</v>
      </c>
      <c r="T608" s="58" t="s">
        <v>11812</v>
      </c>
      <c r="U608" s="58" t="s">
        <v>11803</v>
      </c>
      <c r="V608" s="58">
        <v>14</v>
      </c>
      <c r="W608" s="58">
        <v>14</v>
      </c>
      <c r="X608" s="58">
        <v>14</v>
      </c>
      <c r="Y608" s="58">
        <v>14</v>
      </c>
      <c r="Z608" s="58">
        <v>13</v>
      </c>
      <c r="AA608" s="58">
        <f t="shared" si="44"/>
        <v>55</v>
      </c>
      <c r="AB608" s="58" t="s">
        <v>11812</v>
      </c>
      <c r="AC608" s="59"/>
      <c r="AD608" s="62">
        <f t="shared" si="45"/>
        <v>58</v>
      </c>
    </row>
    <row r="609" spans="1:30" x14ac:dyDescent="0.3">
      <c r="A609" s="54">
        <v>608</v>
      </c>
      <c r="B609" s="54" t="s">
        <v>5227</v>
      </c>
      <c r="C609" s="54" t="s">
        <v>5228</v>
      </c>
      <c r="D609" s="54" t="s">
        <v>266</v>
      </c>
      <c r="E609" s="58" t="s">
        <v>11801</v>
      </c>
      <c r="F609" s="58" t="e">
        <f>VLOOKUP(B609,#REF!,50,0)</f>
        <v>#REF!</v>
      </c>
      <c r="G609" s="58">
        <v>14</v>
      </c>
      <c r="H609" s="58">
        <v>14</v>
      </c>
      <c r="I609" s="58">
        <v>12</v>
      </c>
      <c r="J609" s="58">
        <v>10</v>
      </c>
      <c r="K609" s="58">
        <f t="shared" si="42"/>
        <v>50</v>
      </c>
      <c r="L609" s="58" t="s">
        <v>11812</v>
      </c>
      <c r="M609" s="58" t="s">
        <v>11802</v>
      </c>
      <c r="N609" s="58">
        <v>13</v>
      </c>
      <c r="O609" s="58">
        <v>16</v>
      </c>
      <c r="P609" s="58">
        <v>15</v>
      </c>
      <c r="Q609" s="58">
        <v>15</v>
      </c>
      <c r="R609" s="58">
        <v>15</v>
      </c>
      <c r="S609" s="58">
        <f t="shared" si="43"/>
        <v>61</v>
      </c>
      <c r="T609" s="58" t="s">
        <v>11812</v>
      </c>
      <c r="U609" s="58" t="s">
        <v>11803</v>
      </c>
      <c r="V609" s="58">
        <v>13</v>
      </c>
      <c r="W609" s="58">
        <v>13</v>
      </c>
      <c r="X609" s="58">
        <v>14</v>
      </c>
      <c r="Y609" s="58">
        <v>13</v>
      </c>
      <c r="Z609" s="58">
        <v>13</v>
      </c>
      <c r="AA609" s="58">
        <f t="shared" si="44"/>
        <v>53</v>
      </c>
      <c r="AB609" s="58" t="s">
        <v>11812</v>
      </c>
      <c r="AC609" s="59"/>
      <c r="AD609" s="62">
        <f t="shared" si="45"/>
        <v>54.666666666666664</v>
      </c>
    </row>
    <row r="610" spans="1:30" x14ac:dyDescent="0.3">
      <c r="A610" s="54">
        <v>609</v>
      </c>
      <c r="B610" s="54" t="s">
        <v>5274</v>
      </c>
      <c r="C610" s="54" t="s">
        <v>5275</v>
      </c>
      <c r="D610" s="54" t="s">
        <v>266</v>
      </c>
      <c r="E610" s="58" t="s">
        <v>11801</v>
      </c>
      <c r="F610" s="58" t="e">
        <f>VLOOKUP(B610,#REF!,50,0)</f>
        <v>#REF!</v>
      </c>
      <c r="G610" s="58">
        <v>12</v>
      </c>
      <c r="H610" s="58">
        <v>13</v>
      </c>
      <c r="I610" s="58">
        <v>16</v>
      </c>
      <c r="J610" s="58">
        <v>10</v>
      </c>
      <c r="K610" s="58">
        <f t="shared" si="42"/>
        <v>51</v>
      </c>
      <c r="L610" s="58" t="s">
        <v>11812</v>
      </c>
      <c r="M610" s="58" t="s">
        <v>11802</v>
      </c>
      <c r="N610" s="58">
        <v>0</v>
      </c>
      <c r="O610" s="58">
        <v>15</v>
      </c>
      <c r="P610" s="58">
        <v>13</v>
      </c>
      <c r="Q610" s="58">
        <v>13</v>
      </c>
      <c r="R610" s="58">
        <v>13</v>
      </c>
      <c r="S610" s="58">
        <f t="shared" si="43"/>
        <v>54</v>
      </c>
      <c r="T610" s="58" t="s">
        <v>11812</v>
      </c>
      <c r="U610" s="58" t="s">
        <v>11803</v>
      </c>
      <c r="V610" s="58">
        <v>0</v>
      </c>
      <c r="W610" s="58">
        <v>14</v>
      </c>
      <c r="X610" s="58">
        <v>13</v>
      </c>
      <c r="Y610" s="58">
        <v>14</v>
      </c>
      <c r="Z610" s="58">
        <v>14</v>
      </c>
      <c r="AA610" s="58">
        <f t="shared" si="44"/>
        <v>55</v>
      </c>
      <c r="AB610" s="58" t="s">
        <v>11812</v>
      </c>
      <c r="AC610" s="59"/>
      <c r="AD610" s="62">
        <f t="shared" si="45"/>
        <v>53.333333333333336</v>
      </c>
    </row>
    <row r="611" spans="1:30" x14ac:dyDescent="0.3">
      <c r="A611" s="54">
        <v>610</v>
      </c>
      <c r="B611" s="54" t="s">
        <v>5282</v>
      </c>
      <c r="C611" s="54" t="s">
        <v>5283</v>
      </c>
      <c r="D611" s="54" t="s">
        <v>266</v>
      </c>
      <c r="E611" s="58" t="s">
        <v>11801</v>
      </c>
      <c r="F611" s="58" t="e">
        <f>VLOOKUP(B611,#REF!,50,0)</f>
        <v>#REF!</v>
      </c>
      <c r="G611" s="58">
        <v>12</v>
      </c>
      <c r="H611" s="58">
        <v>15</v>
      </c>
      <c r="I611" s="58">
        <v>12</v>
      </c>
      <c r="J611" s="58">
        <v>14</v>
      </c>
      <c r="K611" s="58">
        <f t="shared" si="42"/>
        <v>53</v>
      </c>
      <c r="L611" s="58" t="s">
        <v>11812</v>
      </c>
      <c r="M611" s="58" t="s">
        <v>11802</v>
      </c>
      <c r="N611" s="58">
        <v>15</v>
      </c>
      <c r="O611" s="58">
        <v>16</v>
      </c>
      <c r="P611" s="58">
        <v>16</v>
      </c>
      <c r="Q611" s="58">
        <v>16</v>
      </c>
      <c r="R611" s="58">
        <v>16</v>
      </c>
      <c r="S611" s="58">
        <f t="shared" si="43"/>
        <v>64</v>
      </c>
      <c r="T611" s="58" t="s">
        <v>11812</v>
      </c>
      <c r="U611" s="58" t="s">
        <v>11803</v>
      </c>
      <c r="V611" s="58">
        <v>15</v>
      </c>
      <c r="W611" s="58">
        <v>14</v>
      </c>
      <c r="X611" s="58">
        <v>13</v>
      </c>
      <c r="Y611" s="58">
        <v>13</v>
      </c>
      <c r="Z611" s="58">
        <v>14</v>
      </c>
      <c r="AA611" s="58">
        <f t="shared" si="44"/>
        <v>54</v>
      </c>
      <c r="AB611" s="58" t="s">
        <v>11812</v>
      </c>
      <c r="AC611" s="59"/>
      <c r="AD611" s="62">
        <f t="shared" si="45"/>
        <v>57</v>
      </c>
    </row>
    <row r="612" spans="1:30" x14ac:dyDescent="0.3">
      <c r="A612" s="54">
        <v>611</v>
      </c>
      <c r="B612" s="54" t="s">
        <v>5304</v>
      </c>
      <c r="C612" s="54" t="s">
        <v>5305</v>
      </c>
      <c r="D612" s="54" t="s">
        <v>266</v>
      </c>
      <c r="E612" s="58" t="s">
        <v>11801</v>
      </c>
      <c r="F612" s="58" t="e">
        <f>VLOOKUP(B612,#REF!,50,0)</f>
        <v>#REF!</v>
      </c>
      <c r="G612" s="58">
        <v>12</v>
      </c>
      <c r="H612" s="58">
        <v>15</v>
      </c>
      <c r="I612" s="58">
        <v>15</v>
      </c>
      <c r="J612" s="58">
        <v>10</v>
      </c>
      <c r="K612" s="58">
        <f t="shared" si="42"/>
        <v>52</v>
      </c>
      <c r="L612" s="58" t="s">
        <v>11812</v>
      </c>
      <c r="M612" s="58" t="s">
        <v>11802</v>
      </c>
      <c r="N612" s="58">
        <v>16</v>
      </c>
      <c r="O612" s="58">
        <v>17</v>
      </c>
      <c r="P612" s="58">
        <v>14</v>
      </c>
      <c r="Q612" s="58">
        <v>13</v>
      </c>
      <c r="R612" s="58">
        <v>13</v>
      </c>
      <c r="S612" s="58">
        <f t="shared" si="43"/>
        <v>57</v>
      </c>
      <c r="T612" s="58" t="s">
        <v>11812</v>
      </c>
      <c r="U612" s="58" t="s">
        <v>11803</v>
      </c>
      <c r="V612" s="58">
        <v>16</v>
      </c>
      <c r="W612" s="58">
        <v>13</v>
      </c>
      <c r="X612" s="58">
        <v>12</v>
      </c>
      <c r="Y612" s="58">
        <v>13</v>
      </c>
      <c r="Z612" s="58">
        <v>12</v>
      </c>
      <c r="AA612" s="58">
        <f t="shared" si="44"/>
        <v>50</v>
      </c>
      <c r="AB612" s="58" t="s">
        <v>11812</v>
      </c>
      <c r="AC612" s="59"/>
      <c r="AD612" s="62">
        <f t="shared" si="45"/>
        <v>53</v>
      </c>
    </row>
    <row r="613" spans="1:30" x14ac:dyDescent="0.3">
      <c r="A613" s="54">
        <v>612</v>
      </c>
      <c r="B613" s="54" t="s">
        <v>5316</v>
      </c>
      <c r="C613" s="54" t="s">
        <v>5317</v>
      </c>
      <c r="D613" s="54" t="s">
        <v>266</v>
      </c>
      <c r="E613" s="58" t="s">
        <v>11801</v>
      </c>
      <c r="F613" s="58" t="e">
        <f>VLOOKUP(B613,#REF!,50,0)</f>
        <v>#REF!</v>
      </c>
      <c r="G613" s="58">
        <v>12</v>
      </c>
      <c r="H613" s="58">
        <v>15</v>
      </c>
      <c r="I613" s="58">
        <v>13</v>
      </c>
      <c r="J613" s="58">
        <v>10</v>
      </c>
      <c r="K613" s="58">
        <f t="shared" si="42"/>
        <v>50</v>
      </c>
      <c r="L613" s="58" t="s">
        <v>11812</v>
      </c>
      <c r="M613" s="58" t="s">
        <v>11802</v>
      </c>
      <c r="N613" s="58">
        <v>8</v>
      </c>
      <c r="O613" s="58">
        <v>13</v>
      </c>
      <c r="P613" s="58">
        <v>13</v>
      </c>
      <c r="Q613" s="58">
        <v>13</v>
      </c>
      <c r="R613" s="58">
        <v>13</v>
      </c>
      <c r="S613" s="58">
        <f t="shared" si="43"/>
        <v>52</v>
      </c>
      <c r="T613" s="58" t="s">
        <v>11812</v>
      </c>
      <c r="U613" s="58" t="s">
        <v>11803</v>
      </c>
      <c r="V613" s="58">
        <v>8</v>
      </c>
      <c r="W613" s="58">
        <v>15</v>
      </c>
      <c r="X613" s="58">
        <v>15</v>
      </c>
      <c r="Y613" s="58">
        <v>14</v>
      </c>
      <c r="Z613" s="58">
        <v>13</v>
      </c>
      <c r="AA613" s="58">
        <f t="shared" si="44"/>
        <v>57</v>
      </c>
      <c r="AB613" s="58" t="s">
        <v>11812</v>
      </c>
      <c r="AC613" s="59"/>
      <c r="AD613" s="62">
        <f t="shared" si="45"/>
        <v>53</v>
      </c>
    </row>
    <row r="614" spans="1:30" x14ac:dyDescent="0.3">
      <c r="A614" s="54">
        <v>613</v>
      </c>
      <c r="B614" s="54" t="s">
        <v>5337</v>
      </c>
      <c r="C614" s="54" t="s">
        <v>5338</v>
      </c>
      <c r="D614" s="54" t="s">
        <v>266</v>
      </c>
      <c r="E614" s="58" t="s">
        <v>11801</v>
      </c>
      <c r="F614" s="58" t="e">
        <f>VLOOKUP(B614,#REF!,50,0)</f>
        <v>#REF!</v>
      </c>
      <c r="G614" s="58">
        <v>12</v>
      </c>
      <c r="H614" s="58">
        <v>16</v>
      </c>
      <c r="I614" s="58">
        <v>13</v>
      </c>
      <c r="J614" s="58">
        <v>12</v>
      </c>
      <c r="K614" s="58">
        <f t="shared" si="42"/>
        <v>53</v>
      </c>
      <c r="L614" s="58" t="s">
        <v>11812</v>
      </c>
      <c r="M614" s="58" t="s">
        <v>11802</v>
      </c>
      <c r="N614" s="58">
        <v>20</v>
      </c>
      <c r="O614" s="58">
        <v>18</v>
      </c>
      <c r="P614" s="58">
        <v>18</v>
      </c>
      <c r="Q614" s="58">
        <v>17</v>
      </c>
      <c r="R614" s="58">
        <v>17</v>
      </c>
      <c r="S614" s="58">
        <f t="shared" si="43"/>
        <v>70</v>
      </c>
      <c r="T614" s="58" t="s">
        <v>11812</v>
      </c>
      <c r="U614" s="58" t="s">
        <v>11803</v>
      </c>
      <c r="V614" s="58">
        <v>20</v>
      </c>
      <c r="W614" s="58">
        <v>17</v>
      </c>
      <c r="X614" s="58">
        <v>15</v>
      </c>
      <c r="Y614" s="58">
        <v>16</v>
      </c>
      <c r="Z614" s="58">
        <v>15</v>
      </c>
      <c r="AA614" s="58">
        <f t="shared" si="44"/>
        <v>63</v>
      </c>
      <c r="AB614" s="58" t="s">
        <v>11812</v>
      </c>
      <c r="AC614" s="59"/>
      <c r="AD614" s="62">
        <f t="shared" si="45"/>
        <v>62</v>
      </c>
    </row>
    <row r="615" spans="1:30" x14ac:dyDescent="0.3">
      <c r="A615" s="54">
        <v>614</v>
      </c>
      <c r="B615" s="54" t="s">
        <v>5370</v>
      </c>
      <c r="C615" s="54" t="s">
        <v>5371</v>
      </c>
      <c r="D615" s="54" t="s">
        <v>266</v>
      </c>
      <c r="E615" s="58" t="s">
        <v>11801</v>
      </c>
      <c r="F615" s="58" t="e">
        <f>VLOOKUP(B615,#REF!,50,0)</f>
        <v>#REF!</v>
      </c>
      <c r="G615" s="58">
        <v>17</v>
      </c>
      <c r="H615" s="58">
        <v>17</v>
      </c>
      <c r="I615" s="58">
        <v>15</v>
      </c>
      <c r="J615" s="58">
        <v>13</v>
      </c>
      <c r="K615" s="58">
        <f t="shared" si="42"/>
        <v>62</v>
      </c>
      <c r="L615" s="58" t="s">
        <v>11812</v>
      </c>
      <c r="M615" s="58" t="s">
        <v>11802</v>
      </c>
      <c r="N615" s="58">
        <v>15</v>
      </c>
      <c r="O615" s="58">
        <v>18</v>
      </c>
      <c r="P615" s="58">
        <v>16</v>
      </c>
      <c r="Q615" s="58">
        <v>16</v>
      </c>
      <c r="R615" s="58">
        <v>17</v>
      </c>
      <c r="S615" s="58">
        <f t="shared" si="43"/>
        <v>67</v>
      </c>
      <c r="T615" s="58" t="s">
        <v>11812</v>
      </c>
      <c r="U615" s="58" t="s">
        <v>11803</v>
      </c>
      <c r="V615" s="58">
        <v>15</v>
      </c>
      <c r="W615" s="58">
        <v>16</v>
      </c>
      <c r="X615" s="58">
        <v>14</v>
      </c>
      <c r="Y615" s="58">
        <v>15</v>
      </c>
      <c r="Z615" s="58">
        <v>15</v>
      </c>
      <c r="AA615" s="58">
        <f t="shared" si="44"/>
        <v>60</v>
      </c>
      <c r="AB615" s="58" t="s">
        <v>11812</v>
      </c>
      <c r="AC615" s="59"/>
      <c r="AD615" s="62">
        <f t="shared" si="45"/>
        <v>63</v>
      </c>
    </row>
    <row r="616" spans="1:30" x14ac:dyDescent="0.3">
      <c r="A616" s="54">
        <v>615</v>
      </c>
      <c r="B616" s="54" t="s">
        <v>5393</v>
      </c>
      <c r="C616" s="54" t="s">
        <v>5394</v>
      </c>
      <c r="D616" s="54" t="s">
        <v>266</v>
      </c>
      <c r="E616" s="58" t="s">
        <v>11801</v>
      </c>
      <c r="F616" s="58" t="e">
        <f>VLOOKUP(B616,#REF!,50,0)</f>
        <v>#REF!</v>
      </c>
      <c r="G616" s="58">
        <v>12</v>
      </c>
      <c r="H616" s="58">
        <v>15</v>
      </c>
      <c r="I616" s="58">
        <v>15</v>
      </c>
      <c r="J616" s="58">
        <v>16</v>
      </c>
      <c r="K616" s="58">
        <f t="shared" si="42"/>
        <v>58</v>
      </c>
      <c r="L616" s="58" t="s">
        <v>11812</v>
      </c>
      <c r="M616" s="58" t="s">
        <v>11802</v>
      </c>
      <c r="N616" s="58">
        <v>16</v>
      </c>
      <c r="O616" s="58">
        <v>17</v>
      </c>
      <c r="P616" s="58">
        <v>15</v>
      </c>
      <c r="Q616" s="58">
        <v>15</v>
      </c>
      <c r="R616" s="58">
        <v>15</v>
      </c>
      <c r="S616" s="58">
        <f t="shared" si="43"/>
        <v>62</v>
      </c>
      <c r="T616" s="58" t="s">
        <v>11812</v>
      </c>
      <c r="U616" s="58" t="s">
        <v>11803</v>
      </c>
      <c r="V616" s="58">
        <v>16</v>
      </c>
      <c r="W616" s="58">
        <v>16</v>
      </c>
      <c r="X616" s="58">
        <v>15</v>
      </c>
      <c r="Y616" s="58">
        <v>14</v>
      </c>
      <c r="Z616" s="58">
        <v>13</v>
      </c>
      <c r="AA616" s="58">
        <f t="shared" si="44"/>
        <v>58</v>
      </c>
      <c r="AB616" s="58" t="s">
        <v>11812</v>
      </c>
      <c r="AC616" s="59"/>
      <c r="AD616" s="62">
        <f t="shared" si="45"/>
        <v>59.333333333333336</v>
      </c>
    </row>
    <row r="617" spans="1:30" x14ac:dyDescent="0.3">
      <c r="A617" s="54">
        <v>616</v>
      </c>
      <c r="B617" s="54" t="s">
        <v>5427</v>
      </c>
      <c r="C617" s="54" t="s">
        <v>5428</v>
      </c>
      <c r="D617" s="54" t="s">
        <v>266</v>
      </c>
      <c r="E617" s="58" t="s">
        <v>11801</v>
      </c>
      <c r="F617" s="58" t="e">
        <f>VLOOKUP(B617,#REF!,50,0)</f>
        <v>#REF!</v>
      </c>
      <c r="G617" s="58">
        <v>12</v>
      </c>
      <c r="H617" s="58">
        <v>13</v>
      </c>
      <c r="I617" s="58">
        <v>12</v>
      </c>
      <c r="J617" s="58">
        <v>10</v>
      </c>
      <c r="K617" s="58">
        <f t="shared" si="42"/>
        <v>47</v>
      </c>
      <c r="L617" s="58" t="s">
        <v>11812</v>
      </c>
      <c r="M617" s="58" t="s">
        <v>11802</v>
      </c>
      <c r="N617" s="58">
        <v>0</v>
      </c>
      <c r="O617" s="58">
        <v>0</v>
      </c>
      <c r="P617" s="58">
        <v>0</v>
      </c>
      <c r="Q617" s="58">
        <v>0</v>
      </c>
      <c r="R617" s="58">
        <v>0</v>
      </c>
      <c r="S617" s="58">
        <f t="shared" si="43"/>
        <v>0</v>
      </c>
      <c r="T617" s="58" t="s">
        <v>11814</v>
      </c>
      <c r="U617" s="58" t="s">
        <v>11803</v>
      </c>
      <c r="V617" s="58">
        <v>8</v>
      </c>
      <c r="W617" s="58">
        <v>12</v>
      </c>
      <c r="X617" s="58">
        <v>12</v>
      </c>
      <c r="Y617" s="58">
        <v>13</v>
      </c>
      <c r="Z617" s="58">
        <v>13</v>
      </c>
      <c r="AA617" s="58">
        <f t="shared" si="44"/>
        <v>50</v>
      </c>
      <c r="AB617" s="58" t="s">
        <v>11812</v>
      </c>
      <c r="AC617" s="59"/>
      <c r="AD617" s="62">
        <f>AVERAGE(K617,AA617)</f>
        <v>48.5</v>
      </c>
    </row>
    <row r="618" spans="1:30" x14ac:dyDescent="0.3">
      <c r="A618" s="54">
        <v>617</v>
      </c>
      <c r="B618" s="54" t="s">
        <v>5463</v>
      </c>
      <c r="C618" s="54" t="s">
        <v>5464</v>
      </c>
      <c r="D618" s="54" t="s">
        <v>266</v>
      </c>
      <c r="E618" s="58" t="s">
        <v>11801</v>
      </c>
      <c r="F618" s="58" t="e">
        <f>VLOOKUP(B618,#REF!,50,0)</f>
        <v>#REF!</v>
      </c>
      <c r="G618" s="58">
        <v>16</v>
      </c>
      <c r="H618" s="58">
        <v>16</v>
      </c>
      <c r="I618" s="58">
        <v>12</v>
      </c>
      <c r="J618" s="58">
        <v>12</v>
      </c>
      <c r="K618" s="58">
        <f t="shared" si="42"/>
        <v>56</v>
      </c>
      <c r="L618" s="58" t="s">
        <v>11812</v>
      </c>
      <c r="M618" s="58" t="s">
        <v>11802</v>
      </c>
      <c r="N618" s="58">
        <v>13</v>
      </c>
      <c r="O618" s="58">
        <v>17</v>
      </c>
      <c r="P618" s="58">
        <v>16</v>
      </c>
      <c r="Q618" s="58">
        <v>16</v>
      </c>
      <c r="R618" s="58">
        <v>16</v>
      </c>
      <c r="S618" s="58">
        <f t="shared" si="43"/>
        <v>65</v>
      </c>
      <c r="T618" s="58" t="s">
        <v>11812</v>
      </c>
      <c r="U618" s="58" t="s">
        <v>11803</v>
      </c>
      <c r="V618" s="58">
        <v>13</v>
      </c>
      <c r="W618" s="58">
        <v>16</v>
      </c>
      <c r="X618" s="58">
        <v>14</v>
      </c>
      <c r="Y618" s="58">
        <v>15</v>
      </c>
      <c r="Z618" s="58">
        <v>14</v>
      </c>
      <c r="AA618" s="58">
        <f t="shared" si="44"/>
        <v>59</v>
      </c>
      <c r="AB618" s="58" t="s">
        <v>11812</v>
      </c>
      <c r="AC618" s="59"/>
      <c r="AD618" s="62">
        <f t="shared" ref="AD618:AD649" si="46">AVERAGE(K618,S618,AA618)</f>
        <v>60</v>
      </c>
    </row>
    <row r="619" spans="1:30" x14ac:dyDescent="0.3">
      <c r="A619" s="54">
        <v>618</v>
      </c>
      <c r="B619" s="54" t="s">
        <v>5513</v>
      </c>
      <c r="C619" s="54" t="s">
        <v>5514</v>
      </c>
      <c r="D619" s="54" t="s">
        <v>266</v>
      </c>
      <c r="E619" s="58" t="s">
        <v>11801</v>
      </c>
      <c r="F619" s="58" t="e">
        <f>VLOOKUP(B619,#REF!,50,0)</f>
        <v>#REF!</v>
      </c>
      <c r="G619" s="58">
        <v>13</v>
      </c>
      <c r="H619" s="58">
        <v>13</v>
      </c>
      <c r="I619" s="58">
        <v>12</v>
      </c>
      <c r="J619" s="58">
        <v>10</v>
      </c>
      <c r="K619" s="58">
        <f t="shared" si="42"/>
        <v>48</v>
      </c>
      <c r="L619" s="58" t="s">
        <v>11812</v>
      </c>
      <c r="M619" s="58" t="s">
        <v>11802</v>
      </c>
      <c r="N619" s="58">
        <v>0</v>
      </c>
      <c r="O619" s="58">
        <v>13</v>
      </c>
      <c r="P619" s="58">
        <v>13</v>
      </c>
      <c r="Q619" s="58">
        <v>13</v>
      </c>
      <c r="R619" s="58">
        <v>13</v>
      </c>
      <c r="S619" s="58">
        <f t="shared" si="43"/>
        <v>52</v>
      </c>
      <c r="T619" s="58" t="s">
        <v>11812</v>
      </c>
      <c r="U619" s="58" t="s">
        <v>11803</v>
      </c>
      <c r="V619" s="58">
        <v>0</v>
      </c>
      <c r="W619" s="58">
        <v>15</v>
      </c>
      <c r="X619" s="58">
        <v>14</v>
      </c>
      <c r="Y619" s="58">
        <v>15</v>
      </c>
      <c r="Z619" s="58">
        <v>13</v>
      </c>
      <c r="AA619" s="58">
        <f t="shared" si="44"/>
        <v>57</v>
      </c>
      <c r="AB619" s="58" t="s">
        <v>11812</v>
      </c>
      <c r="AC619" s="59"/>
      <c r="AD619" s="62">
        <f t="shared" si="46"/>
        <v>52.333333333333336</v>
      </c>
    </row>
    <row r="620" spans="1:30" x14ac:dyDescent="0.3">
      <c r="A620" s="54">
        <v>619</v>
      </c>
      <c r="B620" s="54" t="s">
        <v>5543</v>
      </c>
      <c r="C620" s="54" t="s">
        <v>5544</v>
      </c>
      <c r="D620" s="54" t="s">
        <v>266</v>
      </c>
      <c r="E620" s="58" t="s">
        <v>11801</v>
      </c>
      <c r="F620" s="58" t="e">
        <f>VLOOKUP(B620,#REF!,50,0)</f>
        <v>#REF!</v>
      </c>
      <c r="G620" s="58">
        <v>14</v>
      </c>
      <c r="H620" s="58">
        <v>13</v>
      </c>
      <c r="I620" s="58">
        <v>13</v>
      </c>
      <c r="J620" s="58">
        <v>12</v>
      </c>
      <c r="K620" s="58">
        <f t="shared" si="42"/>
        <v>52</v>
      </c>
      <c r="L620" s="58" t="s">
        <v>11812</v>
      </c>
      <c r="M620" s="58" t="s">
        <v>11802</v>
      </c>
      <c r="N620" s="58">
        <v>14</v>
      </c>
      <c r="O620" s="58">
        <v>16</v>
      </c>
      <c r="P620" s="58">
        <v>16</v>
      </c>
      <c r="Q620" s="58">
        <v>16</v>
      </c>
      <c r="R620" s="58">
        <v>16</v>
      </c>
      <c r="S620" s="58">
        <f t="shared" si="43"/>
        <v>64</v>
      </c>
      <c r="T620" s="58" t="s">
        <v>11812</v>
      </c>
      <c r="U620" s="58" t="s">
        <v>11803</v>
      </c>
      <c r="V620" s="58">
        <v>14</v>
      </c>
      <c r="W620" s="58">
        <v>14</v>
      </c>
      <c r="X620" s="58">
        <v>13</v>
      </c>
      <c r="Y620" s="58">
        <v>14</v>
      </c>
      <c r="Z620" s="58">
        <v>14</v>
      </c>
      <c r="AA620" s="58">
        <f t="shared" si="44"/>
        <v>55</v>
      </c>
      <c r="AB620" s="58" t="s">
        <v>11812</v>
      </c>
      <c r="AC620" s="59"/>
      <c r="AD620" s="62">
        <f t="shared" si="46"/>
        <v>57</v>
      </c>
    </row>
    <row r="621" spans="1:30" x14ac:dyDescent="0.3">
      <c r="A621" s="54">
        <v>620</v>
      </c>
      <c r="B621" s="54" t="s">
        <v>5562</v>
      </c>
      <c r="C621" s="54" t="s">
        <v>5563</v>
      </c>
      <c r="D621" s="54" t="s">
        <v>266</v>
      </c>
      <c r="E621" s="58" t="s">
        <v>11801</v>
      </c>
      <c r="F621" s="58" t="e">
        <f>VLOOKUP(B621,#REF!,50,0)</f>
        <v>#REF!</v>
      </c>
      <c r="G621" s="58">
        <v>14</v>
      </c>
      <c r="H621" s="58">
        <v>14</v>
      </c>
      <c r="I621" s="58">
        <v>12</v>
      </c>
      <c r="J621" s="58">
        <v>10</v>
      </c>
      <c r="K621" s="58">
        <f t="shared" si="42"/>
        <v>50</v>
      </c>
      <c r="L621" s="58" t="s">
        <v>11812</v>
      </c>
      <c r="M621" s="58" t="s">
        <v>11802</v>
      </c>
      <c r="N621" s="58">
        <v>2</v>
      </c>
      <c r="O621" s="58">
        <v>14</v>
      </c>
      <c r="P621" s="58">
        <v>14</v>
      </c>
      <c r="Q621" s="58">
        <v>13</v>
      </c>
      <c r="R621" s="58">
        <v>13</v>
      </c>
      <c r="S621" s="58">
        <f t="shared" si="43"/>
        <v>54</v>
      </c>
      <c r="T621" s="58" t="s">
        <v>11812</v>
      </c>
      <c r="U621" s="58" t="s">
        <v>11803</v>
      </c>
      <c r="V621" s="58">
        <v>2</v>
      </c>
      <c r="W621" s="58">
        <v>13</v>
      </c>
      <c r="X621" s="58">
        <v>13</v>
      </c>
      <c r="Y621" s="58">
        <v>14</v>
      </c>
      <c r="Z621" s="58">
        <v>13</v>
      </c>
      <c r="AA621" s="58">
        <f t="shared" si="44"/>
        <v>53</v>
      </c>
      <c r="AB621" s="58" t="s">
        <v>11812</v>
      </c>
      <c r="AC621" s="59"/>
      <c r="AD621" s="62">
        <f t="shared" si="46"/>
        <v>52.333333333333336</v>
      </c>
    </row>
    <row r="622" spans="1:30" x14ac:dyDescent="0.3">
      <c r="A622" s="54">
        <v>621</v>
      </c>
      <c r="B622" s="54" t="s">
        <v>5604</v>
      </c>
      <c r="C622" s="54" t="s">
        <v>5605</v>
      </c>
      <c r="D622" s="54" t="s">
        <v>266</v>
      </c>
      <c r="E622" s="58" t="s">
        <v>11801</v>
      </c>
      <c r="F622" s="58" t="e">
        <f>VLOOKUP(B622,#REF!,50,0)</f>
        <v>#REF!</v>
      </c>
      <c r="G622" s="58">
        <v>12</v>
      </c>
      <c r="H622" s="58">
        <v>14</v>
      </c>
      <c r="I622" s="58">
        <v>12</v>
      </c>
      <c r="J622" s="58">
        <v>12</v>
      </c>
      <c r="K622" s="58">
        <f t="shared" si="42"/>
        <v>50</v>
      </c>
      <c r="L622" s="58" t="s">
        <v>11812</v>
      </c>
      <c r="M622" s="58" t="s">
        <v>11802</v>
      </c>
      <c r="N622" s="58">
        <v>14</v>
      </c>
      <c r="O622" s="58">
        <v>13</v>
      </c>
      <c r="P622" s="58">
        <v>13</v>
      </c>
      <c r="Q622" s="58">
        <v>13</v>
      </c>
      <c r="R622" s="58">
        <v>13</v>
      </c>
      <c r="S622" s="58">
        <f t="shared" si="43"/>
        <v>52</v>
      </c>
      <c r="T622" s="58" t="s">
        <v>11812</v>
      </c>
      <c r="U622" s="58" t="s">
        <v>11803</v>
      </c>
      <c r="V622" s="58">
        <v>14</v>
      </c>
      <c r="W622" s="58">
        <v>14</v>
      </c>
      <c r="X622" s="58">
        <v>13</v>
      </c>
      <c r="Y622" s="58">
        <v>14</v>
      </c>
      <c r="Z622" s="58">
        <v>14</v>
      </c>
      <c r="AA622" s="58">
        <f t="shared" si="44"/>
        <v>55</v>
      </c>
      <c r="AB622" s="58" t="s">
        <v>11812</v>
      </c>
      <c r="AC622" s="59"/>
      <c r="AD622" s="62">
        <f t="shared" si="46"/>
        <v>52.333333333333336</v>
      </c>
    </row>
    <row r="623" spans="1:30" x14ac:dyDescent="0.3">
      <c r="A623" s="54">
        <v>622</v>
      </c>
      <c r="B623" s="54" t="s">
        <v>5617</v>
      </c>
      <c r="C623" s="54" t="s">
        <v>5618</v>
      </c>
      <c r="D623" s="54" t="s">
        <v>266</v>
      </c>
      <c r="E623" s="58" t="s">
        <v>11801</v>
      </c>
      <c r="F623" s="58" t="e">
        <f>VLOOKUP(B623,#REF!,50,0)</f>
        <v>#REF!</v>
      </c>
      <c r="G623" s="58">
        <v>12</v>
      </c>
      <c r="H623" s="58">
        <v>14</v>
      </c>
      <c r="I623" s="58">
        <v>12</v>
      </c>
      <c r="J623" s="58">
        <v>12</v>
      </c>
      <c r="K623" s="58">
        <f t="shared" si="42"/>
        <v>50</v>
      </c>
      <c r="L623" s="58" t="s">
        <v>11812</v>
      </c>
      <c r="M623" s="58" t="s">
        <v>11802</v>
      </c>
      <c r="N623" s="58">
        <v>10</v>
      </c>
      <c r="O623" s="58">
        <v>16</v>
      </c>
      <c r="P623" s="58">
        <v>16</v>
      </c>
      <c r="Q623" s="58">
        <v>15</v>
      </c>
      <c r="R623" s="58">
        <v>15</v>
      </c>
      <c r="S623" s="58">
        <f t="shared" si="43"/>
        <v>62</v>
      </c>
      <c r="T623" s="58" t="s">
        <v>11812</v>
      </c>
      <c r="U623" s="58" t="s">
        <v>11803</v>
      </c>
      <c r="V623" s="58">
        <v>10</v>
      </c>
      <c r="W623" s="58">
        <v>13</v>
      </c>
      <c r="X623" s="58">
        <v>13</v>
      </c>
      <c r="Y623" s="58">
        <v>13</v>
      </c>
      <c r="Z623" s="58">
        <v>13</v>
      </c>
      <c r="AA623" s="58">
        <f t="shared" si="44"/>
        <v>52</v>
      </c>
      <c r="AB623" s="58" t="s">
        <v>11812</v>
      </c>
      <c r="AC623" s="59"/>
      <c r="AD623" s="62">
        <f t="shared" si="46"/>
        <v>54.666666666666664</v>
      </c>
    </row>
    <row r="624" spans="1:30" x14ac:dyDescent="0.3">
      <c r="A624" s="54">
        <v>623</v>
      </c>
      <c r="B624" s="54" t="s">
        <v>5636</v>
      </c>
      <c r="C624" s="54" t="s">
        <v>5637</v>
      </c>
      <c r="D624" s="54" t="s">
        <v>266</v>
      </c>
      <c r="E624" s="58" t="s">
        <v>11801</v>
      </c>
      <c r="F624" s="58" t="e">
        <f>VLOOKUP(B624,#REF!,50,0)</f>
        <v>#REF!</v>
      </c>
      <c r="G624" s="58">
        <v>15</v>
      </c>
      <c r="H624" s="58">
        <v>15</v>
      </c>
      <c r="I624" s="58">
        <v>15</v>
      </c>
      <c r="J624" s="58">
        <v>10</v>
      </c>
      <c r="K624" s="58">
        <f t="shared" si="42"/>
        <v>55</v>
      </c>
      <c r="L624" s="58" t="s">
        <v>11812</v>
      </c>
      <c r="M624" s="58" t="s">
        <v>11802</v>
      </c>
      <c r="N624" s="58">
        <v>13</v>
      </c>
      <c r="O624" s="58">
        <v>13</v>
      </c>
      <c r="P624" s="58">
        <v>13</v>
      </c>
      <c r="Q624" s="58">
        <v>13</v>
      </c>
      <c r="R624" s="58">
        <v>13</v>
      </c>
      <c r="S624" s="58">
        <f t="shared" si="43"/>
        <v>52</v>
      </c>
      <c r="T624" s="58" t="s">
        <v>11812</v>
      </c>
      <c r="U624" s="58" t="s">
        <v>11803</v>
      </c>
      <c r="V624" s="58">
        <v>13</v>
      </c>
      <c r="W624" s="58">
        <v>15</v>
      </c>
      <c r="X624" s="58">
        <v>15</v>
      </c>
      <c r="Y624" s="58">
        <v>15</v>
      </c>
      <c r="Z624" s="58">
        <v>14</v>
      </c>
      <c r="AA624" s="58">
        <f t="shared" si="44"/>
        <v>59</v>
      </c>
      <c r="AB624" s="58" t="s">
        <v>11812</v>
      </c>
      <c r="AC624" s="59"/>
      <c r="AD624" s="62">
        <f t="shared" si="46"/>
        <v>55.333333333333336</v>
      </c>
    </row>
    <row r="625" spans="1:30" x14ac:dyDescent="0.3">
      <c r="A625" s="54">
        <v>624</v>
      </c>
      <c r="B625" s="54" t="s">
        <v>5653</v>
      </c>
      <c r="C625" s="54" t="s">
        <v>5654</v>
      </c>
      <c r="D625" s="54" t="s">
        <v>266</v>
      </c>
      <c r="E625" s="58" t="s">
        <v>11801</v>
      </c>
      <c r="F625" s="58" t="e">
        <f>VLOOKUP(B625,#REF!,50,0)</f>
        <v>#REF!</v>
      </c>
      <c r="G625" s="58">
        <v>16</v>
      </c>
      <c r="H625" s="58">
        <v>16</v>
      </c>
      <c r="I625" s="58">
        <v>15</v>
      </c>
      <c r="J625" s="58">
        <v>15</v>
      </c>
      <c r="K625" s="58">
        <f t="shared" si="42"/>
        <v>62</v>
      </c>
      <c r="L625" s="58" t="s">
        <v>11812</v>
      </c>
      <c r="M625" s="58" t="s">
        <v>11802</v>
      </c>
      <c r="N625" s="58">
        <v>8</v>
      </c>
      <c r="O625" s="58">
        <v>18</v>
      </c>
      <c r="P625" s="58">
        <v>18</v>
      </c>
      <c r="Q625" s="58">
        <v>17</v>
      </c>
      <c r="R625" s="58">
        <v>17</v>
      </c>
      <c r="S625" s="58">
        <f t="shared" si="43"/>
        <v>70</v>
      </c>
      <c r="T625" s="58" t="s">
        <v>11812</v>
      </c>
      <c r="U625" s="58" t="s">
        <v>11803</v>
      </c>
      <c r="V625" s="58">
        <v>8</v>
      </c>
      <c r="W625" s="58">
        <v>17</v>
      </c>
      <c r="X625" s="58">
        <v>17</v>
      </c>
      <c r="Y625" s="58">
        <v>15</v>
      </c>
      <c r="Z625" s="58">
        <v>15</v>
      </c>
      <c r="AA625" s="58">
        <f t="shared" si="44"/>
        <v>64</v>
      </c>
      <c r="AB625" s="58" t="s">
        <v>11812</v>
      </c>
      <c r="AC625" s="59"/>
      <c r="AD625" s="62">
        <f t="shared" si="46"/>
        <v>65.333333333333329</v>
      </c>
    </row>
    <row r="626" spans="1:30" x14ac:dyDescent="0.3">
      <c r="A626" s="54">
        <v>625</v>
      </c>
      <c r="B626" s="54" t="s">
        <v>5727</v>
      </c>
      <c r="C626" s="54" t="s">
        <v>5728</v>
      </c>
      <c r="D626" s="54" t="s">
        <v>266</v>
      </c>
      <c r="E626" s="58" t="s">
        <v>11801</v>
      </c>
      <c r="F626" s="58" t="e">
        <f>VLOOKUP(B626,#REF!,50,0)</f>
        <v>#REF!</v>
      </c>
      <c r="G626" s="58">
        <v>17</v>
      </c>
      <c r="H626" s="58">
        <v>15</v>
      </c>
      <c r="I626" s="58">
        <v>15</v>
      </c>
      <c r="J626" s="58">
        <v>16</v>
      </c>
      <c r="K626" s="58">
        <f t="shared" si="42"/>
        <v>63</v>
      </c>
      <c r="L626" s="58" t="s">
        <v>11812</v>
      </c>
      <c r="M626" s="58" t="s">
        <v>11802</v>
      </c>
      <c r="N626" s="58">
        <v>9</v>
      </c>
      <c r="O626" s="58">
        <v>17</v>
      </c>
      <c r="P626" s="58">
        <v>17</v>
      </c>
      <c r="Q626" s="58">
        <v>17</v>
      </c>
      <c r="R626" s="58">
        <v>17</v>
      </c>
      <c r="S626" s="58">
        <f t="shared" si="43"/>
        <v>68</v>
      </c>
      <c r="T626" s="58" t="s">
        <v>11812</v>
      </c>
      <c r="U626" s="58" t="s">
        <v>11803</v>
      </c>
      <c r="V626" s="58">
        <v>9</v>
      </c>
      <c r="W626" s="58">
        <v>17</v>
      </c>
      <c r="X626" s="58">
        <v>17</v>
      </c>
      <c r="Y626" s="58">
        <v>15</v>
      </c>
      <c r="Z626" s="58">
        <v>15</v>
      </c>
      <c r="AA626" s="58">
        <f t="shared" si="44"/>
        <v>64</v>
      </c>
      <c r="AB626" s="58" t="s">
        <v>11812</v>
      </c>
      <c r="AC626" s="59"/>
      <c r="AD626" s="62">
        <f t="shared" si="46"/>
        <v>65</v>
      </c>
    </row>
    <row r="627" spans="1:30" x14ac:dyDescent="0.3">
      <c r="A627" s="54">
        <v>626</v>
      </c>
      <c r="B627" s="54" t="s">
        <v>5750</v>
      </c>
      <c r="C627" s="54" t="s">
        <v>5751</v>
      </c>
      <c r="D627" s="54" t="s">
        <v>266</v>
      </c>
      <c r="E627" s="58" t="s">
        <v>11801</v>
      </c>
      <c r="F627" s="58" t="e">
        <f>VLOOKUP(B627,#REF!,50,0)</f>
        <v>#REF!</v>
      </c>
      <c r="G627" s="58">
        <v>12</v>
      </c>
      <c r="H627" s="58">
        <v>12</v>
      </c>
      <c r="I627" s="58">
        <v>12</v>
      </c>
      <c r="J627" s="58">
        <v>10</v>
      </c>
      <c r="K627" s="58">
        <f t="shared" si="42"/>
        <v>46</v>
      </c>
      <c r="L627" s="58" t="s">
        <v>11812</v>
      </c>
      <c r="M627" s="58" t="s">
        <v>11802</v>
      </c>
      <c r="N627" s="58">
        <v>15</v>
      </c>
      <c r="O627" s="58">
        <v>13</v>
      </c>
      <c r="P627" s="58">
        <v>13</v>
      </c>
      <c r="Q627" s="58">
        <v>13</v>
      </c>
      <c r="R627" s="58">
        <v>13</v>
      </c>
      <c r="S627" s="58">
        <f t="shared" si="43"/>
        <v>52</v>
      </c>
      <c r="T627" s="58" t="s">
        <v>11812</v>
      </c>
      <c r="U627" s="58" t="s">
        <v>11803</v>
      </c>
      <c r="V627" s="58">
        <v>15</v>
      </c>
      <c r="W627" s="58">
        <v>13</v>
      </c>
      <c r="X627" s="58">
        <v>13</v>
      </c>
      <c r="Y627" s="58">
        <v>13</v>
      </c>
      <c r="Z627" s="58">
        <v>14</v>
      </c>
      <c r="AA627" s="58">
        <f t="shared" si="44"/>
        <v>53</v>
      </c>
      <c r="AB627" s="58" t="s">
        <v>11812</v>
      </c>
      <c r="AC627" s="59"/>
      <c r="AD627" s="62">
        <f t="shared" si="46"/>
        <v>50.333333333333336</v>
      </c>
    </row>
    <row r="628" spans="1:30" x14ac:dyDescent="0.3">
      <c r="A628" s="54">
        <v>627</v>
      </c>
      <c r="B628" s="54" t="s">
        <v>5782</v>
      </c>
      <c r="C628" s="54" t="s">
        <v>5783</v>
      </c>
      <c r="D628" s="54" t="s">
        <v>266</v>
      </c>
      <c r="E628" s="58" t="s">
        <v>11801</v>
      </c>
      <c r="F628" s="58" t="e">
        <f>VLOOKUP(B628,#REF!,50,0)</f>
        <v>#REF!</v>
      </c>
      <c r="G628" s="58">
        <v>12</v>
      </c>
      <c r="H628" s="58">
        <v>14</v>
      </c>
      <c r="I628" s="58">
        <v>14</v>
      </c>
      <c r="J628" s="58">
        <v>10</v>
      </c>
      <c r="K628" s="58">
        <f t="shared" si="42"/>
        <v>50</v>
      </c>
      <c r="L628" s="58" t="s">
        <v>11812</v>
      </c>
      <c r="M628" s="58" t="s">
        <v>11802</v>
      </c>
      <c r="N628" s="58">
        <v>14</v>
      </c>
      <c r="O628" s="58">
        <v>13</v>
      </c>
      <c r="P628" s="58">
        <v>13</v>
      </c>
      <c r="Q628" s="58">
        <v>13</v>
      </c>
      <c r="R628" s="58">
        <v>15</v>
      </c>
      <c r="S628" s="58">
        <f t="shared" si="43"/>
        <v>54</v>
      </c>
      <c r="T628" s="58" t="s">
        <v>11812</v>
      </c>
      <c r="U628" s="58" t="s">
        <v>11803</v>
      </c>
      <c r="V628" s="58">
        <v>14</v>
      </c>
      <c r="W628" s="58">
        <v>15</v>
      </c>
      <c r="X628" s="58">
        <v>13</v>
      </c>
      <c r="Y628" s="58">
        <v>14</v>
      </c>
      <c r="Z628" s="58">
        <v>15</v>
      </c>
      <c r="AA628" s="58">
        <f t="shared" si="44"/>
        <v>57</v>
      </c>
      <c r="AB628" s="58" t="s">
        <v>11812</v>
      </c>
      <c r="AC628" s="59"/>
      <c r="AD628" s="62">
        <f t="shared" si="46"/>
        <v>53.666666666666664</v>
      </c>
    </row>
    <row r="629" spans="1:30" x14ac:dyDescent="0.3">
      <c r="A629" s="54">
        <v>628</v>
      </c>
      <c r="B629" s="54" t="s">
        <v>5793</v>
      </c>
      <c r="C629" s="54" t="s">
        <v>5794</v>
      </c>
      <c r="D629" s="54" t="s">
        <v>266</v>
      </c>
      <c r="E629" s="58" t="s">
        <v>11801</v>
      </c>
      <c r="F629" s="58" t="e">
        <f>VLOOKUP(B629,#REF!,50,0)</f>
        <v>#REF!</v>
      </c>
      <c r="G629" s="58">
        <v>12</v>
      </c>
      <c r="H629" s="58">
        <v>15</v>
      </c>
      <c r="I629" s="58">
        <v>15</v>
      </c>
      <c r="J629" s="58">
        <v>10</v>
      </c>
      <c r="K629" s="58">
        <f t="shared" si="42"/>
        <v>52</v>
      </c>
      <c r="L629" s="58" t="s">
        <v>11812</v>
      </c>
      <c r="M629" s="58" t="s">
        <v>11802</v>
      </c>
      <c r="N629" s="58">
        <v>5</v>
      </c>
      <c r="O629" s="58">
        <v>13</v>
      </c>
      <c r="P629" s="58">
        <v>13</v>
      </c>
      <c r="Q629" s="58">
        <v>13</v>
      </c>
      <c r="R629" s="58">
        <v>13</v>
      </c>
      <c r="S629" s="58">
        <f t="shared" si="43"/>
        <v>52</v>
      </c>
      <c r="T629" s="58" t="s">
        <v>11812</v>
      </c>
      <c r="U629" s="58" t="s">
        <v>11803</v>
      </c>
      <c r="V629" s="58">
        <v>5</v>
      </c>
      <c r="W629" s="58">
        <v>15</v>
      </c>
      <c r="X629" s="58">
        <v>15</v>
      </c>
      <c r="Y629" s="58">
        <v>15</v>
      </c>
      <c r="Z629" s="58">
        <v>14</v>
      </c>
      <c r="AA629" s="58">
        <f t="shared" si="44"/>
        <v>59</v>
      </c>
      <c r="AB629" s="58" t="s">
        <v>11812</v>
      </c>
      <c r="AC629" s="59"/>
      <c r="AD629" s="62">
        <f t="shared" si="46"/>
        <v>54.333333333333336</v>
      </c>
    </row>
    <row r="630" spans="1:30" x14ac:dyDescent="0.3">
      <c r="A630" s="54">
        <v>629</v>
      </c>
      <c r="B630" s="54" t="s">
        <v>5801</v>
      </c>
      <c r="C630" s="54" t="s">
        <v>5802</v>
      </c>
      <c r="D630" s="54" t="s">
        <v>266</v>
      </c>
      <c r="E630" s="58" t="s">
        <v>11801</v>
      </c>
      <c r="F630" s="58" t="e">
        <f>VLOOKUP(B630,#REF!,50,0)</f>
        <v>#REF!</v>
      </c>
      <c r="G630" s="58">
        <v>13</v>
      </c>
      <c r="H630" s="58">
        <v>13</v>
      </c>
      <c r="I630" s="58">
        <v>13</v>
      </c>
      <c r="J630" s="58">
        <v>13</v>
      </c>
      <c r="K630" s="58">
        <f t="shared" si="42"/>
        <v>52</v>
      </c>
      <c r="L630" s="58" t="s">
        <v>11812</v>
      </c>
      <c r="M630" s="58" t="s">
        <v>11802</v>
      </c>
      <c r="N630" s="58">
        <v>12</v>
      </c>
      <c r="O630" s="58">
        <v>18</v>
      </c>
      <c r="P630" s="58">
        <v>17</v>
      </c>
      <c r="Q630" s="58">
        <v>17</v>
      </c>
      <c r="R630" s="58">
        <v>17</v>
      </c>
      <c r="S630" s="58">
        <f t="shared" si="43"/>
        <v>69</v>
      </c>
      <c r="T630" s="58" t="s">
        <v>11812</v>
      </c>
      <c r="U630" s="58" t="s">
        <v>11803</v>
      </c>
      <c r="V630" s="58">
        <v>12</v>
      </c>
      <c r="W630" s="58">
        <v>16</v>
      </c>
      <c r="X630" s="58">
        <v>15</v>
      </c>
      <c r="Y630" s="58">
        <v>15</v>
      </c>
      <c r="Z630" s="58">
        <v>16</v>
      </c>
      <c r="AA630" s="58">
        <f t="shared" si="44"/>
        <v>62</v>
      </c>
      <c r="AB630" s="58" t="s">
        <v>11812</v>
      </c>
      <c r="AC630" s="59"/>
      <c r="AD630" s="62">
        <f t="shared" si="46"/>
        <v>61</v>
      </c>
    </row>
    <row r="631" spans="1:30" x14ac:dyDescent="0.3">
      <c r="A631" s="54">
        <v>630</v>
      </c>
      <c r="B631" s="54" t="s">
        <v>5813</v>
      </c>
      <c r="C631" s="54" t="s">
        <v>5814</v>
      </c>
      <c r="D631" s="54" t="s">
        <v>266</v>
      </c>
      <c r="E631" s="58" t="s">
        <v>11801</v>
      </c>
      <c r="F631" s="58" t="e">
        <f>VLOOKUP(B631,#REF!,50,0)</f>
        <v>#REF!</v>
      </c>
      <c r="G631" s="58">
        <v>13</v>
      </c>
      <c r="H631" s="58">
        <v>13</v>
      </c>
      <c r="I631" s="58">
        <v>13</v>
      </c>
      <c r="J631" s="58">
        <v>10</v>
      </c>
      <c r="K631" s="58">
        <f t="shared" si="42"/>
        <v>49</v>
      </c>
      <c r="L631" s="58" t="s">
        <v>11812</v>
      </c>
      <c r="M631" s="58" t="s">
        <v>11802</v>
      </c>
      <c r="N631" s="58">
        <v>7</v>
      </c>
      <c r="O631" s="58">
        <v>16</v>
      </c>
      <c r="P631" s="58">
        <v>15</v>
      </c>
      <c r="Q631" s="58">
        <v>15</v>
      </c>
      <c r="R631" s="58">
        <v>15</v>
      </c>
      <c r="S631" s="58">
        <f t="shared" si="43"/>
        <v>61</v>
      </c>
      <c r="T631" s="58" t="s">
        <v>11812</v>
      </c>
      <c r="U631" s="58" t="s">
        <v>11803</v>
      </c>
      <c r="V631" s="58">
        <v>7</v>
      </c>
      <c r="W631" s="58">
        <v>13</v>
      </c>
      <c r="X631" s="58">
        <v>13</v>
      </c>
      <c r="Y631" s="58">
        <v>13</v>
      </c>
      <c r="Z631" s="58">
        <v>15</v>
      </c>
      <c r="AA631" s="58">
        <f t="shared" si="44"/>
        <v>54</v>
      </c>
      <c r="AB631" s="58" t="s">
        <v>11812</v>
      </c>
      <c r="AC631" s="59"/>
      <c r="AD631" s="62">
        <f t="shared" si="46"/>
        <v>54.666666666666664</v>
      </c>
    </row>
    <row r="632" spans="1:30" x14ac:dyDescent="0.3">
      <c r="A632" s="54">
        <v>631</v>
      </c>
      <c r="B632" s="55" t="s">
        <v>5832</v>
      </c>
      <c r="C632" s="55" t="s">
        <v>5833</v>
      </c>
      <c r="D632" s="55" t="s">
        <v>266</v>
      </c>
      <c r="E632" s="58" t="s">
        <v>11801</v>
      </c>
      <c r="F632" s="58">
        <v>0</v>
      </c>
      <c r="G632" s="58">
        <v>0</v>
      </c>
      <c r="H632" s="58">
        <v>0</v>
      </c>
      <c r="I632" s="58">
        <v>0</v>
      </c>
      <c r="J632" s="58">
        <v>0</v>
      </c>
      <c r="K632" s="58">
        <f t="shared" si="42"/>
        <v>0</v>
      </c>
      <c r="L632" s="58" t="s">
        <v>11732</v>
      </c>
      <c r="M632" s="58" t="s">
        <v>11802</v>
      </c>
      <c r="N632" s="58" t="s">
        <v>277</v>
      </c>
      <c r="O632" s="58">
        <v>0</v>
      </c>
      <c r="P632" s="58">
        <v>0</v>
      </c>
      <c r="Q632" s="58">
        <v>0</v>
      </c>
      <c r="R632" s="58">
        <v>0</v>
      </c>
      <c r="S632" s="58">
        <f t="shared" si="43"/>
        <v>0</v>
      </c>
      <c r="T632" s="58" t="s">
        <v>11732</v>
      </c>
      <c r="U632" s="58" t="s">
        <v>11803</v>
      </c>
      <c r="V632" s="58" t="s">
        <v>277</v>
      </c>
      <c r="W632" s="58">
        <v>0</v>
      </c>
      <c r="X632" s="58">
        <v>0</v>
      </c>
      <c r="Y632" s="58">
        <v>0</v>
      </c>
      <c r="Z632" s="58">
        <v>0</v>
      </c>
      <c r="AA632" s="58">
        <f t="shared" si="44"/>
        <v>0</v>
      </c>
      <c r="AB632" s="58" t="s">
        <v>11732</v>
      </c>
      <c r="AC632" s="59"/>
      <c r="AD632" s="62">
        <f t="shared" si="46"/>
        <v>0</v>
      </c>
    </row>
    <row r="633" spans="1:30" x14ac:dyDescent="0.3">
      <c r="A633" s="54">
        <v>632</v>
      </c>
      <c r="B633" s="54" t="s">
        <v>5845</v>
      </c>
      <c r="C633" s="54" t="s">
        <v>4485</v>
      </c>
      <c r="D633" s="54" t="s">
        <v>266</v>
      </c>
      <c r="E633" s="58" t="s">
        <v>11801</v>
      </c>
      <c r="F633" s="58" t="e">
        <f>VLOOKUP(B633,#REF!,50,0)</f>
        <v>#REF!</v>
      </c>
      <c r="G633" s="58">
        <v>19</v>
      </c>
      <c r="H633" s="58">
        <v>19</v>
      </c>
      <c r="I633" s="58">
        <v>17</v>
      </c>
      <c r="J633" s="58">
        <v>17</v>
      </c>
      <c r="K633" s="58">
        <f t="shared" si="42"/>
        <v>72</v>
      </c>
      <c r="L633" s="58" t="s">
        <v>11812</v>
      </c>
      <c r="M633" s="58" t="s">
        <v>11802</v>
      </c>
      <c r="N633" s="58">
        <v>18</v>
      </c>
      <c r="O633" s="58">
        <v>18</v>
      </c>
      <c r="P633" s="58">
        <v>18</v>
      </c>
      <c r="Q633" s="58">
        <v>18</v>
      </c>
      <c r="R633" s="58">
        <v>18</v>
      </c>
      <c r="S633" s="58">
        <f t="shared" si="43"/>
        <v>72</v>
      </c>
      <c r="T633" s="58" t="s">
        <v>11812</v>
      </c>
      <c r="U633" s="58" t="s">
        <v>11803</v>
      </c>
      <c r="V633" s="58">
        <v>18</v>
      </c>
      <c r="W633" s="58">
        <v>15</v>
      </c>
      <c r="X633" s="58">
        <v>14</v>
      </c>
      <c r="Y633" s="58">
        <v>14</v>
      </c>
      <c r="Z633" s="58">
        <v>13</v>
      </c>
      <c r="AA633" s="58">
        <f t="shared" si="44"/>
        <v>56</v>
      </c>
      <c r="AB633" s="58" t="s">
        <v>11812</v>
      </c>
      <c r="AC633" s="59"/>
      <c r="AD633" s="62">
        <f t="shared" si="46"/>
        <v>66.666666666666671</v>
      </c>
    </row>
    <row r="634" spans="1:30" x14ac:dyDescent="0.3">
      <c r="A634" s="54">
        <v>633</v>
      </c>
      <c r="B634" s="54" t="s">
        <v>5974</v>
      </c>
      <c r="C634" s="54" t="s">
        <v>5975</v>
      </c>
      <c r="D634" s="54" t="s">
        <v>266</v>
      </c>
      <c r="E634" s="58" t="s">
        <v>11801</v>
      </c>
      <c r="F634" s="58" t="e">
        <f>VLOOKUP(B634,#REF!,50,0)</f>
        <v>#REF!</v>
      </c>
      <c r="G634" s="58">
        <v>12</v>
      </c>
      <c r="H634" s="58">
        <v>13</v>
      </c>
      <c r="I634" s="58">
        <v>12</v>
      </c>
      <c r="J634" s="58">
        <v>12</v>
      </c>
      <c r="K634" s="58">
        <f t="shared" si="42"/>
        <v>49</v>
      </c>
      <c r="L634" s="58" t="s">
        <v>11812</v>
      </c>
      <c r="M634" s="58" t="s">
        <v>11802</v>
      </c>
      <c r="N634" s="58">
        <v>20</v>
      </c>
      <c r="O634" s="58">
        <v>13</v>
      </c>
      <c r="P634" s="58">
        <v>13</v>
      </c>
      <c r="Q634" s="58">
        <v>13</v>
      </c>
      <c r="R634" s="58">
        <v>13</v>
      </c>
      <c r="S634" s="58">
        <f t="shared" si="43"/>
        <v>52</v>
      </c>
      <c r="T634" s="58" t="s">
        <v>11812</v>
      </c>
      <c r="U634" s="58" t="s">
        <v>11803</v>
      </c>
      <c r="V634" s="58">
        <v>20</v>
      </c>
      <c r="W634" s="58">
        <v>13</v>
      </c>
      <c r="X634" s="58">
        <v>13</v>
      </c>
      <c r="Y634" s="58">
        <v>14</v>
      </c>
      <c r="Z634" s="58">
        <v>14</v>
      </c>
      <c r="AA634" s="58">
        <f t="shared" si="44"/>
        <v>54</v>
      </c>
      <c r="AB634" s="58" t="s">
        <v>11812</v>
      </c>
      <c r="AC634" s="59"/>
      <c r="AD634" s="62">
        <f t="shared" si="46"/>
        <v>51.666666666666664</v>
      </c>
    </row>
    <row r="635" spans="1:30" x14ac:dyDescent="0.3">
      <c r="A635" s="54">
        <v>634</v>
      </c>
      <c r="B635" s="54" t="s">
        <v>6050</v>
      </c>
      <c r="C635" s="54" t="s">
        <v>6051</v>
      </c>
      <c r="D635" s="54" t="s">
        <v>266</v>
      </c>
      <c r="E635" s="58" t="s">
        <v>11801</v>
      </c>
      <c r="F635" s="58" t="e">
        <f>VLOOKUP(B635,#REF!,50,0)</f>
        <v>#REF!</v>
      </c>
      <c r="G635" s="58">
        <v>15</v>
      </c>
      <c r="H635" s="58">
        <v>14</v>
      </c>
      <c r="I635" s="58">
        <v>13</v>
      </c>
      <c r="J635" s="58">
        <v>10</v>
      </c>
      <c r="K635" s="58">
        <f t="shared" si="42"/>
        <v>52</v>
      </c>
      <c r="L635" s="58" t="s">
        <v>11812</v>
      </c>
      <c r="M635" s="58" t="s">
        <v>11802</v>
      </c>
      <c r="N635" s="58">
        <v>13</v>
      </c>
      <c r="O635" s="58">
        <v>19</v>
      </c>
      <c r="P635" s="58">
        <v>18</v>
      </c>
      <c r="Q635" s="58">
        <v>17</v>
      </c>
      <c r="R635" s="58">
        <v>17</v>
      </c>
      <c r="S635" s="58">
        <f t="shared" si="43"/>
        <v>71</v>
      </c>
      <c r="T635" s="58" t="s">
        <v>11812</v>
      </c>
      <c r="U635" s="58" t="s">
        <v>11803</v>
      </c>
      <c r="V635" s="58">
        <v>13</v>
      </c>
      <c r="W635" s="58">
        <v>16</v>
      </c>
      <c r="X635" s="58">
        <v>16</v>
      </c>
      <c r="Y635" s="58">
        <v>14</v>
      </c>
      <c r="Z635" s="58">
        <v>13</v>
      </c>
      <c r="AA635" s="58">
        <f t="shared" si="44"/>
        <v>59</v>
      </c>
      <c r="AB635" s="58" t="s">
        <v>11812</v>
      </c>
      <c r="AC635" s="59"/>
      <c r="AD635" s="62">
        <f t="shared" si="46"/>
        <v>60.666666666666664</v>
      </c>
    </row>
    <row r="636" spans="1:30" x14ac:dyDescent="0.3">
      <c r="A636" s="54">
        <v>635</v>
      </c>
      <c r="B636" s="54" t="s">
        <v>6111</v>
      </c>
      <c r="C636" s="54" t="s">
        <v>6112</v>
      </c>
      <c r="D636" s="54" t="s">
        <v>266</v>
      </c>
      <c r="E636" s="58" t="s">
        <v>11801</v>
      </c>
      <c r="F636" s="58" t="e">
        <f>VLOOKUP(B636,#REF!,50,0)</f>
        <v>#REF!</v>
      </c>
      <c r="G636" s="58">
        <v>12</v>
      </c>
      <c r="H636" s="58">
        <v>12</v>
      </c>
      <c r="I636" s="58">
        <v>13</v>
      </c>
      <c r="J636" s="58">
        <v>10</v>
      </c>
      <c r="K636" s="58">
        <f t="shared" si="42"/>
        <v>47</v>
      </c>
      <c r="L636" s="58" t="s">
        <v>11812</v>
      </c>
      <c r="M636" s="58" t="s">
        <v>11802</v>
      </c>
      <c r="N636" s="58">
        <v>18</v>
      </c>
      <c r="O636" s="58">
        <v>15</v>
      </c>
      <c r="P636" s="58">
        <v>15</v>
      </c>
      <c r="Q636" s="58">
        <v>15</v>
      </c>
      <c r="R636" s="58">
        <v>15</v>
      </c>
      <c r="S636" s="58">
        <f t="shared" si="43"/>
        <v>60</v>
      </c>
      <c r="T636" s="58" t="s">
        <v>11812</v>
      </c>
      <c r="U636" s="58" t="s">
        <v>11803</v>
      </c>
      <c r="V636" s="58">
        <v>18</v>
      </c>
      <c r="W636" s="58">
        <v>14</v>
      </c>
      <c r="X636" s="58">
        <v>15</v>
      </c>
      <c r="Y636" s="58">
        <v>15</v>
      </c>
      <c r="Z636" s="58">
        <v>14</v>
      </c>
      <c r="AA636" s="58">
        <f t="shared" si="44"/>
        <v>58</v>
      </c>
      <c r="AB636" s="58" t="s">
        <v>11812</v>
      </c>
      <c r="AC636" s="59"/>
      <c r="AD636" s="62">
        <f t="shared" si="46"/>
        <v>55</v>
      </c>
    </row>
    <row r="637" spans="1:30" x14ac:dyDescent="0.3">
      <c r="A637" s="54">
        <v>636</v>
      </c>
      <c r="B637" s="54" t="s">
        <v>6123</v>
      </c>
      <c r="C637" s="54" t="s">
        <v>6124</v>
      </c>
      <c r="D637" s="54" t="s">
        <v>266</v>
      </c>
      <c r="E637" s="58" t="s">
        <v>11801</v>
      </c>
      <c r="F637" s="58" t="e">
        <f>VLOOKUP(B637,#REF!,50,0)</f>
        <v>#REF!</v>
      </c>
      <c r="G637" s="58">
        <v>16</v>
      </c>
      <c r="H637" s="58">
        <v>16</v>
      </c>
      <c r="I637" s="58">
        <v>15</v>
      </c>
      <c r="J637" s="58">
        <v>17</v>
      </c>
      <c r="K637" s="58">
        <f t="shared" si="42"/>
        <v>64</v>
      </c>
      <c r="L637" s="58" t="s">
        <v>11812</v>
      </c>
      <c r="M637" s="58" t="s">
        <v>11802</v>
      </c>
      <c r="N637" s="58">
        <v>20</v>
      </c>
      <c r="O637" s="58">
        <v>18</v>
      </c>
      <c r="P637" s="58">
        <v>18</v>
      </c>
      <c r="Q637" s="58">
        <v>18</v>
      </c>
      <c r="R637" s="58">
        <v>18</v>
      </c>
      <c r="S637" s="58">
        <f t="shared" si="43"/>
        <v>72</v>
      </c>
      <c r="T637" s="58" t="s">
        <v>11812</v>
      </c>
      <c r="U637" s="58" t="s">
        <v>11803</v>
      </c>
      <c r="V637" s="58">
        <v>20</v>
      </c>
      <c r="W637" s="58">
        <v>17</v>
      </c>
      <c r="X637" s="58">
        <v>17</v>
      </c>
      <c r="Y637" s="58">
        <v>16</v>
      </c>
      <c r="Z637" s="58">
        <v>14</v>
      </c>
      <c r="AA637" s="58">
        <f t="shared" si="44"/>
        <v>64</v>
      </c>
      <c r="AB637" s="58" t="s">
        <v>11812</v>
      </c>
      <c r="AC637" s="59"/>
      <c r="AD637" s="62">
        <f t="shared" si="46"/>
        <v>66.666666666666671</v>
      </c>
    </row>
    <row r="638" spans="1:30" x14ac:dyDescent="0.3">
      <c r="A638" s="54">
        <v>637</v>
      </c>
      <c r="B638" s="54" t="s">
        <v>6165</v>
      </c>
      <c r="C638" s="54" t="s">
        <v>6166</v>
      </c>
      <c r="D638" s="54" t="s">
        <v>266</v>
      </c>
      <c r="E638" s="58" t="s">
        <v>11801</v>
      </c>
      <c r="F638" s="58" t="e">
        <f>VLOOKUP(B638,#REF!,50,0)</f>
        <v>#REF!</v>
      </c>
      <c r="G638" s="58">
        <v>14</v>
      </c>
      <c r="H638" s="58">
        <v>14</v>
      </c>
      <c r="I638" s="58">
        <v>14</v>
      </c>
      <c r="J638" s="58">
        <v>14</v>
      </c>
      <c r="K638" s="58">
        <f t="shared" si="42"/>
        <v>56</v>
      </c>
      <c r="L638" s="58" t="s">
        <v>11812</v>
      </c>
      <c r="M638" s="58" t="s">
        <v>11802</v>
      </c>
      <c r="N638" s="58">
        <v>13</v>
      </c>
      <c r="O638" s="58">
        <v>13</v>
      </c>
      <c r="P638" s="58">
        <v>13</v>
      </c>
      <c r="Q638" s="58">
        <v>13</v>
      </c>
      <c r="R638" s="58">
        <v>13</v>
      </c>
      <c r="S638" s="58">
        <f t="shared" si="43"/>
        <v>52</v>
      </c>
      <c r="T638" s="58" t="s">
        <v>11812</v>
      </c>
      <c r="U638" s="58" t="s">
        <v>11803</v>
      </c>
      <c r="V638" s="58">
        <v>13</v>
      </c>
      <c r="W638" s="58">
        <v>14</v>
      </c>
      <c r="X638" s="58">
        <v>15</v>
      </c>
      <c r="Y638" s="58">
        <v>15</v>
      </c>
      <c r="Z638" s="58">
        <v>17</v>
      </c>
      <c r="AA638" s="58">
        <f t="shared" si="44"/>
        <v>61</v>
      </c>
      <c r="AB638" s="58" t="s">
        <v>11812</v>
      </c>
      <c r="AC638" s="59"/>
      <c r="AD638" s="62">
        <f t="shared" si="46"/>
        <v>56.333333333333336</v>
      </c>
    </row>
    <row r="639" spans="1:30" x14ac:dyDescent="0.3">
      <c r="A639" s="54">
        <v>638</v>
      </c>
      <c r="B639" s="54" t="s">
        <v>6178</v>
      </c>
      <c r="C639" s="54" t="s">
        <v>6179</v>
      </c>
      <c r="D639" s="54" t="s">
        <v>266</v>
      </c>
      <c r="E639" s="58" t="s">
        <v>11801</v>
      </c>
      <c r="F639" s="58" t="e">
        <f>VLOOKUP(B639,#REF!,50,0)</f>
        <v>#REF!</v>
      </c>
      <c r="G639" s="58">
        <v>12</v>
      </c>
      <c r="H639" s="58">
        <v>12</v>
      </c>
      <c r="I639" s="58">
        <v>12</v>
      </c>
      <c r="J639" s="58">
        <v>15</v>
      </c>
      <c r="K639" s="58">
        <f t="shared" si="42"/>
        <v>51</v>
      </c>
      <c r="L639" s="58" t="s">
        <v>11812</v>
      </c>
      <c r="M639" s="58" t="s">
        <v>11802</v>
      </c>
      <c r="N639" s="58">
        <v>20</v>
      </c>
      <c r="O639" s="58">
        <v>13</v>
      </c>
      <c r="P639" s="58">
        <v>13</v>
      </c>
      <c r="Q639" s="58">
        <v>13</v>
      </c>
      <c r="R639" s="58">
        <v>13</v>
      </c>
      <c r="S639" s="58">
        <f t="shared" si="43"/>
        <v>52</v>
      </c>
      <c r="T639" s="58" t="s">
        <v>11812</v>
      </c>
      <c r="U639" s="58" t="s">
        <v>11803</v>
      </c>
      <c r="V639" s="58">
        <v>20</v>
      </c>
      <c r="W639" s="58">
        <v>13</v>
      </c>
      <c r="X639" s="58">
        <v>13</v>
      </c>
      <c r="Y639" s="58">
        <v>13</v>
      </c>
      <c r="Z639" s="58">
        <v>13</v>
      </c>
      <c r="AA639" s="58">
        <f t="shared" si="44"/>
        <v>52</v>
      </c>
      <c r="AB639" s="58" t="s">
        <v>11812</v>
      </c>
      <c r="AC639" s="59"/>
      <c r="AD639" s="62">
        <f t="shared" si="46"/>
        <v>51.666666666666664</v>
      </c>
    </row>
    <row r="640" spans="1:30" x14ac:dyDescent="0.3">
      <c r="A640" s="54">
        <v>639</v>
      </c>
      <c r="B640" s="54" t="s">
        <v>6208</v>
      </c>
      <c r="C640" s="54" t="s">
        <v>6209</v>
      </c>
      <c r="D640" s="54" t="s">
        <v>266</v>
      </c>
      <c r="E640" s="58" t="s">
        <v>11801</v>
      </c>
      <c r="F640" s="58" t="e">
        <f>VLOOKUP(B640,#REF!,50,0)</f>
        <v>#REF!</v>
      </c>
      <c r="G640" s="58">
        <v>13</v>
      </c>
      <c r="H640" s="58">
        <v>13</v>
      </c>
      <c r="I640" s="58">
        <v>13</v>
      </c>
      <c r="J640" s="58">
        <v>10</v>
      </c>
      <c r="K640" s="58">
        <f t="shared" si="42"/>
        <v>49</v>
      </c>
      <c r="L640" s="58" t="s">
        <v>11812</v>
      </c>
      <c r="M640" s="58" t="s">
        <v>11802</v>
      </c>
      <c r="N640" s="58">
        <v>10</v>
      </c>
      <c r="O640" s="58">
        <v>15</v>
      </c>
      <c r="P640" s="58">
        <v>15</v>
      </c>
      <c r="Q640" s="58">
        <v>15</v>
      </c>
      <c r="R640" s="58">
        <v>15</v>
      </c>
      <c r="S640" s="58">
        <f t="shared" si="43"/>
        <v>60</v>
      </c>
      <c r="T640" s="58" t="s">
        <v>11812</v>
      </c>
      <c r="U640" s="58" t="s">
        <v>11803</v>
      </c>
      <c r="V640" s="58">
        <v>10</v>
      </c>
      <c r="W640" s="58">
        <v>15</v>
      </c>
      <c r="X640" s="58">
        <v>14</v>
      </c>
      <c r="Y640" s="58">
        <v>14</v>
      </c>
      <c r="Z640" s="58">
        <v>15</v>
      </c>
      <c r="AA640" s="58">
        <f t="shared" si="44"/>
        <v>58</v>
      </c>
      <c r="AB640" s="58" t="s">
        <v>11812</v>
      </c>
      <c r="AC640" s="59"/>
      <c r="AD640" s="62">
        <f t="shared" si="46"/>
        <v>55.666666666666664</v>
      </c>
    </row>
    <row r="641" spans="1:30" x14ac:dyDescent="0.3">
      <c r="A641" s="54">
        <v>640</v>
      </c>
      <c r="B641" s="55" t="s">
        <v>6216</v>
      </c>
      <c r="C641" s="55" t="s">
        <v>6101</v>
      </c>
      <c r="D641" s="55" t="s">
        <v>266</v>
      </c>
      <c r="E641" s="58" t="s">
        <v>11801</v>
      </c>
      <c r="F641" s="58">
        <v>0</v>
      </c>
      <c r="G641" s="58">
        <v>0</v>
      </c>
      <c r="H641" s="58">
        <v>0</v>
      </c>
      <c r="I641" s="58">
        <v>0</v>
      </c>
      <c r="J641" s="58">
        <v>0</v>
      </c>
      <c r="K641" s="58">
        <f t="shared" si="42"/>
        <v>0</v>
      </c>
      <c r="L641" s="58" t="s">
        <v>11732</v>
      </c>
      <c r="M641" s="58" t="s">
        <v>11802</v>
      </c>
      <c r="N641" s="58" t="s">
        <v>277</v>
      </c>
      <c r="O641" s="58">
        <v>0</v>
      </c>
      <c r="P641" s="58">
        <v>0</v>
      </c>
      <c r="Q641" s="58">
        <v>0</v>
      </c>
      <c r="R641" s="58">
        <v>0</v>
      </c>
      <c r="S641" s="58">
        <f t="shared" si="43"/>
        <v>0</v>
      </c>
      <c r="T641" s="58" t="s">
        <v>11732</v>
      </c>
      <c r="U641" s="58" t="s">
        <v>11803</v>
      </c>
      <c r="V641" s="58" t="s">
        <v>277</v>
      </c>
      <c r="W641" s="58">
        <v>0</v>
      </c>
      <c r="X641" s="58">
        <v>0</v>
      </c>
      <c r="Y641" s="58">
        <v>0</v>
      </c>
      <c r="Z641" s="58">
        <v>0</v>
      </c>
      <c r="AA641" s="58">
        <f t="shared" si="44"/>
        <v>0</v>
      </c>
      <c r="AB641" s="58" t="s">
        <v>11732</v>
      </c>
      <c r="AC641" s="59"/>
      <c r="AD641" s="62">
        <f t="shared" si="46"/>
        <v>0</v>
      </c>
    </row>
    <row r="642" spans="1:30" x14ac:dyDescent="0.3">
      <c r="A642" s="54">
        <v>641</v>
      </c>
      <c r="B642" s="54" t="s">
        <v>6220</v>
      </c>
      <c r="C642" s="54" t="s">
        <v>6221</v>
      </c>
      <c r="D642" s="54" t="s">
        <v>266</v>
      </c>
      <c r="E642" s="58" t="s">
        <v>11801</v>
      </c>
      <c r="F642" s="58" t="e">
        <f>VLOOKUP(B642,#REF!,50,0)</f>
        <v>#REF!</v>
      </c>
      <c r="G642" s="58">
        <v>12</v>
      </c>
      <c r="H642" s="58">
        <v>12</v>
      </c>
      <c r="I642" s="58">
        <v>13</v>
      </c>
      <c r="J642" s="58">
        <v>12</v>
      </c>
      <c r="K642" s="58">
        <f t="shared" si="42"/>
        <v>49</v>
      </c>
      <c r="L642" s="58" t="s">
        <v>11812</v>
      </c>
      <c r="M642" s="58" t="s">
        <v>11802</v>
      </c>
      <c r="N642" s="58">
        <v>12</v>
      </c>
      <c r="O642" s="58">
        <v>18</v>
      </c>
      <c r="P642" s="58">
        <v>18</v>
      </c>
      <c r="Q642" s="58">
        <v>18</v>
      </c>
      <c r="R642" s="58">
        <v>18</v>
      </c>
      <c r="S642" s="58">
        <f t="shared" si="43"/>
        <v>72</v>
      </c>
      <c r="T642" s="58" t="s">
        <v>11812</v>
      </c>
      <c r="U642" s="58" t="s">
        <v>11803</v>
      </c>
      <c r="V642" s="58">
        <v>12</v>
      </c>
      <c r="W642" s="58">
        <v>14</v>
      </c>
      <c r="X642" s="58">
        <v>15</v>
      </c>
      <c r="Y642" s="58">
        <v>14</v>
      </c>
      <c r="Z642" s="58">
        <v>15</v>
      </c>
      <c r="AA642" s="58">
        <f t="shared" si="44"/>
        <v>58</v>
      </c>
      <c r="AB642" s="58" t="s">
        <v>11812</v>
      </c>
      <c r="AC642" s="59"/>
      <c r="AD642" s="62">
        <f t="shared" si="46"/>
        <v>59.666666666666664</v>
      </c>
    </row>
    <row r="643" spans="1:30" x14ac:dyDescent="0.3">
      <c r="A643" s="54">
        <v>642</v>
      </c>
      <c r="B643" s="54" t="s">
        <v>6247</v>
      </c>
      <c r="C643" s="54" t="s">
        <v>6248</v>
      </c>
      <c r="D643" s="54" t="s">
        <v>266</v>
      </c>
      <c r="E643" s="58" t="s">
        <v>11801</v>
      </c>
      <c r="F643" s="58" t="e">
        <f>VLOOKUP(B643,#REF!,50,0)</f>
        <v>#REF!</v>
      </c>
      <c r="G643" s="58">
        <v>14</v>
      </c>
      <c r="H643" s="58">
        <v>14</v>
      </c>
      <c r="I643" s="58">
        <v>13</v>
      </c>
      <c r="J643" s="58">
        <v>10</v>
      </c>
      <c r="K643" s="58">
        <f t="shared" ref="K643:K706" si="47">SUM(G643:J643)</f>
        <v>51</v>
      </c>
      <c r="L643" s="58" t="s">
        <v>11812</v>
      </c>
      <c r="M643" s="58" t="s">
        <v>11802</v>
      </c>
      <c r="N643" s="58">
        <v>3</v>
      </c>
      <c r="O643" s="58">
        <v>18</v>
      </c>
      <c r="P643" s="58">
        <v>18</v>
      </c>
      <c r="Q643" s="58">
        <v>18</v>
      </c>
      <c r="R643" s="58">
        <v>18</v>
      </c>
      <c r="S643" s="58">
        <f t="shared" ref="S643:S706" si="48">SUM(O643:R643)</f>
        <v>72</v>
      </c>
      <c r="T643" s="58" t="s">
        <v>11812</v>
      </c>
      <c r="U643" s="58" t="s">
        <v>11803</v>
      </c>
      <c r="V643" s="58">
        <v>3</v>
      </c>
      <c r="W643" s="58">
        <v>16</v>
      </c>
      <c r="X643" s="58">
        <v>13</v>
      </c>
      <c r="Y643" s="58">
        <v>15</v>
      </c>
      <c r="Z643" s="58">
        <v>13</v>
      </c>
      <c r="AA643" s="58">
        <f t="shared" ref="AA643:AA706" si="49">SUM(W643:Z643)</f>
        <v>57</v>
      </c>
      <c r="AB643" s="58" t="s">
        <v>11812</v>
      </c>
      <c r="AC643" s="59"/>
      <c r="AD643" s="62">
        <f t="shared" si="46"/>
        <v>60</v>
      </c>
    </row>
    <row r="644" spans="1:30" x14ac:dyDescent="0.3">
      <c r="A644" s="54">
        <v>643</v>
      </c>
      <c r="B644" s="54" t="s">
        <v>6255</v>
      </c>
      <c r="C644" s="54" t="s">
        <v>6256</v>
      </c>
      <c r="D644" s="54" t="s">
        <v>266</v>
      </c>
      <c r="E644" s="58" t="s">
        <v>11801</v>
      </c>
      <c r="F644" s="58" t="e">
        <f>VLOOKUP(B644,#REF!,50,0)</f>
        <v>#REF!</v>
      </c>
      <c r="G644" s="58">
        <v>12</v>
      </c>
      <c r="H644" s="58">
        <v>14</v>
      </c>
      <c r="I644" s="58">
        <v>13</v>
      </c>
      <c r="J644" s="58">
        <v>10</v>
      </c>
      <c r="K644" s="58">
        <f t="shared" si="47"/>
        <v>49</v>
      </c>
      <c r="L644" s="58" t="s">
        <v>11812</v>
      </c>
      <c r="M644" s="58" t="s">
        <v>11802</v>
      </c>
      <c r="N644" s="58">
        <v>20</v>
      </c>
      <c r="O644" s="58">
        <v>17</v>
      </c>
      <c r="P644" s="58">
        <v>17</v>
      </c>
      <c r="Q644" s="58">
        <v>17</v>
      </c>
      <c r="R644" s="58">
        <v>17</v>
      </c>
      <c r="S644" s="58">
        <f t="shared" si="48"/>
        <v>68</v>
      </c>
      <c r="T644" s="58" t="s">
        <v>11812</v>
      </c>
      <c r="U644" s="58" t="s">
        <v>11803</v>
      </c>
      <c r="V644" s="58">
        <v>20</v>
      </c>
      <c r="W644" s="58">
        <v>17</v>
      </c>
      <c r="X644" s="58">
        <v>17</v>
      </c>
      <c r="Y644" s="58">
        <v>15</v>
      </c>
      <c r="Z644" s="58">
        <v>16</v>
      </c>
      <c r="AA644" s="58">
        <f t="shared" si="49"/>
        <v>65</v>
      </c>
      <c r="AB644" s="58" t="s">
        <v>11812</v>
      </c>
      <c r="AC644" s="59"/>
      <c r="AD644" s="62">
        <f t="shared" si="46"/>
        <v>60.666666666666664</v>
      </c>
    </row>
    <row r="645" spans="1:30" x14ac:dyDescent="0.3">
      <c r="A645" s="54">
        <v>644</v>
      </c>
      <c r="B645" s="54" t="s">
        <v>6284</v>
      </c>
      <c r="C645" s="54" t="s">
        <v>6285</v>
      </c>
      <c r="D645" s="54" t="s">
        <v>266</v>
      </c>
      <c r="E645" s="58" t="s">
        <v>11801</v>
      </c>
      <c r="F645" s="58" t="e">
        <f>VLOOKUP(B645,#REF!,50,0)</f>
        <v>#REF!</v>
      </c>
      <c r="G645" s="58">
        <v>13</v>
      </c>
      <c r="H645" s="58">
        <v>13</v>
      </c>
      <c r="I645" s="58">
        <v>13</v>
      </c>
      <c r="J645" s="58">
        <v>10</v>
      </c>
      <c r="K645" s="58">
        <f t="shared" si="47"/>
        <v>49</v>
      </c>
      <c r="L645" s="58" t="s">
        <v>11812</v>
      </c>
      <c r="M645" s="58" t="s">
        <v>11802</v>
      </c>
      <c r="N645" s="58">
        <v>16</v>
      </c>
      <c r="O645" s="58">
        <v>13</v>
      </c>
      <c r="P645" s="58">
        <v>13</v>
      </c>
      <c r="Q645" s="58">
        <v>13</v>
      </c>
      <c r="R645" s="58">
        <v>13</v>
      </c>
      <c r="S645" s="58">
        <f t="shared" si="48"/>
        <v>52</v>
      </c>
      <c r="T645" s="58" t="s">
        <v>11812</v>
      </c>
      <c r="U645" s="58" t="s">
        <v>11803</v>
      </c>
      <c r="V645" s="58">
        <v>16</v>
      </c>
      <c r="W645" s="58">
        <v>15</v>
      </c>
      <c r="X645" s="58">
        <v>15</v>
      </c>
      <c r="Y645" s="58">
        <v>15</v>
      </c>
      <c r="Z645" s="58">
        <v>15</v>
      </c>
      <c r="AA645" s="58">
        <f t="shared" si="49"/>
        <v>60</v>
      </c>
      <c r="AB645" s="58" t="s">
        <v>11812</v>
      </c>
      <c r="AC645" s="59"/>
      <c r="AD645" s="62">
        <f t="shared" si="46"/>
        <v>53.666666666666664</v>
      </c>
    </row>
    <row r="646" spans="1:30" x14ac:dyDescent="0.3">
      <c r="A646" s="54">
        <v>645</v>
      </c>
      <c r="B646" s="54" t="s">
        <v>6295</v>
      </c>
      <c r="C646" s="54" t="s">
        <v>6296</v>
      </c>
      <c r="D646" s="54" t="s">
        <v>266</v>
      </c>
      <c r="E646" s="58" t="s">
        <v>11801</v>
      </c>
      <c r="F646" s="58" t="e">
        <f>VLOOKUP(B646,#REF!,50,0)</f>
        <v>#REF!</v>
      </c>
      <c r="G646" s="58">
        <v>19</v>
      </c>
      <c r="H646" s="58">
        <v>19</v>
      </c>
      <c r="I646" s="58">
        <v>18</v>
      </c>
      <c r="J646" s="58">
        <v>14</v>
      </c>
      <c r="K646" s="58">
        <f t="shared" si="47"/>
        <v>70</v>
      </c>
      <c r="L646" s="58" t="s">
        <v>11812</v>
      </c>
      <c r="M646" s="58" t="s">
        <v>11802</v>
      </c>
      <c r="N646" s="58">
        <v>8</v>
      </c>
      <c r="O646" s="58">
        <v>19</v>
      </c>
      <c r="P646" s="58">
        <v>19</v>
      </c>
      <c r="Q646" s="58">
        <v>18</v>
      </c>
      <c r="R646" s="58">
        <v>19</v>
      </c>
      <c r="S646" s="58">
        <f t="shared" si="48"/>
        <v>75</v>
      </c>
      <c r="T646" s="58" t="s">
        <v>11812</v>
      </c>
      <c r="U646" s="58" t="s">
        <v>11803</v>
      </c>
      <c r="V646" s="58">
        <v>8</v>
      </c>
      <c r="W646" s="58">
        <v>19</v>
      </c>
      <c r="X646" s="58">
        <v>19</v>
      </c>
      <c r="Y646" s="58">
        <v>18</v>
      </c>
      <c r="Z646" s="58">
        <v>17</v>
      </c>
      <c r="AA646" s="58">
        <f t="shared" si="49"/>
        <v>73</v>
      </c>
      <c r="AB646" s="58" t="s">
        <v>11812</v>
      </c>
      <c r="AC646" s="59"/>
      <c r="AD646" s="62">
        <f t="shared" si="46"/>
        <v>72.666666666666671</v>
      </c>
    </row>
    <row r="647" spans="1:30" x14ac:dyDescent="0.3">
      <c r="A647" s="54">
        <v>646</v>
      </c>
      <c r="B647" s="54" t="s">
        <v>6428</v>
      </c>
      <c r="C647" s="54" t="s">
        <v>6429</v>
      </c>
      <c r="D647" s="54" t="s">
        <v>266</v>
      </c>
      <c r="E647" s="58" t="s">
        <v>11801</v>
      </c>
      <c r="F647" s="58" t="e">
        <f>VLOOKUP(B647,#REF!,50,0)</f>
        <v>#REF!</v>
      </c>
      <c r="G647" s="58">
        <v>12</v>
      </c>
      <c r="H647" s="58">
        <v>13</v>
      </c>
      <c r="I647" s="58">
        <v>13</v>
      </c>
      <c r="J647" s="58">
        <v>12</v>
      </c>
      <c r="K647" s="58">
        <f t="shared" si="47"/>
        <v>50</v>
      </c>
      <c r="L647" s="58" t="s">
        <v>11812</v>
      </c>
      <c r="M647" s="58" t="s">
        <v>11802</v>
      </c>
      <c r="N647" s="58">
        <v>16</v>
      </c>
      <c r="O647" s="58">
        <v>17</v>
      </c>
      <c r="P647" s="58">
        <v>17</v>
      </c>
      <c r="Q647" s="58">
        <v>17</v>
      </c>
      <c r="R647" s="58">
        <v>17</v>
      </c>
      <c r="S647" s="58">
        <f t="shared" si="48"/>
        <v>68</v>
      </c>
      <c r="T647" s="58" t="s">
        <v>11812</v>
      </c>
      <c r="U647" s="58" t="s">
        <v>11803</v>
      </c>
      <c r="V647" s="58">
        <v>16</v>
      </c>
      <c r="W647" s="58">
        <v>13</v>
      </c>
      <c r="X647" s="58">
        <v>14</v>
      </c>
      <c r="Y647" s="58">
        <v>15</v>
      </c>
      <c r="Z647" s="58">
        <v>14</v>
      </c>
      <c r="AA647" s="58">
        <f t="shared" si="49"/>
        <v>56</v>
      </c>
      <c r="AB647" s="58" t="s">
        <v>11812</v>
      </c>
      <c r="AC647" s="59"/>
      <c r="AD647" s="62">
        <f t="shared" si="46"/>
        <v>58</v>
      </c>
    </row>
    <row r="648" spans="1:30" x14ac:dyDescent="0.3">
      <c r="A648" s="54">
        <v>647</v>
      </c>
      <c r="B648" s="55" t="s">
        <v>6449</v>
      </c>
      <c r="C648" s="55" t="s">
        <v>6450</v>
      </c>
      <c r="D648" s="55" t="s">
        <v>266</v>
      </c>
      <c r="E648" s="58" t="s">
        <v>11801</v>
      </c>
      <c r="F648" s="58">
        <v>0</v>
      </c>
      <c r="G648" s="58">
        <v>0</v>
      </c>
      <c r="H648" s="58">
        <v>0</v>
      </c>
      <c r="I648" s="58">
        <v>0</v>
      </c>
      <c r="J648" s="58">
        <v>0</v>
      </c>
      <c r="K648" s="58">
        <f t="shared" si="47"/>
        <v>0</v>
      </c>
      <c r="L648" s="58" t="s">
        <v>11732</v>
      </c>
      <c r="M648" s="58" t="s">
        <v>11802</v>
      </c>
      <c r="N648" s="58" t="s">
        <v>277</v>
      </c>
      <c r="O648" s="58">
        <v>0</v>
      </c>
      <c r="P648" s="58">
        <v>0</v>
      </c>
      <c r="Q648" s="58">
        <v>0</v>
      </c>
      <c r="R648" s="58">
        <v>0</v>
      </c>
      <c r="S648" s="58">
        <f t="shared" si="48"/>
        <v>0</v>
      </c>
      <c r="T648" s="58" t="s">
        <v>11732</v>
      </c>
      <c r="U648" s="58" t="s">
        <v>11803</v>
      </c>
      <c r="V648" s="58" t="s">
        <v>277</v>
      </c>
      <c r="W648" s="58">
        <v>0</v>
      </c>
      <c r="X648" s="58">
        <v>0</v>
      </c>
      <c r="Y648" s="58">
        <v>0</v>
      </c>
      <c r="Z648" s="58">
        <v>0</v>
      </c>
      <c r="AA648" s="58">
        <f t="shared" si="49"/>
        <v>0</v>
      </c>
      <c r="AB648" s="58" t="s">
        <v>11732</v>
      </c>
      <c r="AC648" s="59"/>
      <c r="AD648" s="62">
        <f t="shared" si="46"/>
        <v>0</v>
      </c>
    </row>
    <row r="649" spans="1:30" x14ac:dyDescent="0.3">
      <c r="A649" s="54">
        <v>648</v>
      </c>
      <c r="B649" s="54" t="s">
        <v>6482</v>
      </c>
      <c r="C649" s="54" t="s">
        <v>6483</v>
      </c>
      <c r="D649" s="54" t="s">
        <v>266</v>
      </c>
      <c r="E649" s="58" t="s">
        <v>11801</v>
      </c>
      <c r="F649" s="58" t="e">
        <f>VLOOKUP(B649,#REF!,50,0)</f>
        <v>#REF!</v>
      </c>
      <c r="G649" s="58">
        <v>15</v>
      </c>
      <c r="H649" s="58">
        <v>15</v>
      </c>
      <c r="I649" s="58">
        <v>11</v>
      </c>
      <c r="J649" s="58">
        <v>15</v>
      </c>
      <c r="K649" s="58">
        <f t="shared" si="47"/>
        <v>56</v>
      </c>
      <c r="L649" s="58" t="s">
        <v>11812</v>
      </c>
      <c r="M649" s="58" t="s">
        <v>11802</v>
      </c>
      <c r="N649" s="58">
        <v>5</v>
      </c>
      <c r="O649" s="58">
        <v>17</v>
      </c>
      <c r="P649" s="58">
        <v>17</v>
      </c>
      <c r="Q649" s="58">
        <v>17</v>
      </c>
      <c r="R649" s="58">
        <v>17</v>
      </c>
      <c r="S649" s="58">
        <f t="shared" si="48"/>
        <v>68</v>
      </c>
      <c r="T649" s="58" t="s">
        <v>11812</v>
      </c>
      <c r="U649" s="58" t="s">
        <v>11803</v>
      </c>
      <c r="V649" s="58">
        <v>5</v>
      </c>
      <c r="W649" s="58">
        <v>16</v>
      </c>
      <c r="X649" s="58">
        <v>14</v>
      </c>
      <c r="Y649" s="58">
        <v>14</v>
      </c>
      <c r="Z649" s="58">
        <v>16</v>
      </c>
      <c r="AA649" s="58">
        <f t="shared" si="49"/>
        <v>60</v>
      </c>
      <c r="AB649" s="58" t="s">
        <v>11812</v>
      </c>
      <c r="AC649" s="59"/>
      <c r="AD649" s="62">
        <f t="shared" si="46"/>
        <v>61.333333333333336</v>
      </c>
    </row>
    <row r="650" spans="1:30" x14ac:dyDescent="0.3">
      <c r="A650" s="54">
        <v>649</v>
      </c>
      <c r="B650" s="54" t="s">
        <v>6542</v>
      </c>
      <c r="C650" s="54" t="s">
        <v>6543</v>
      </c>
      <c r="D650" s="54" t="s">
        <v>266</v>
      </c>
      <c r="E650" s="58" t="s">
        <v>11801</v>
      </c>
      <c r="F650" s="58" t="e">
        <f>VLOOKUP(B650,#REF!,50,0)</f>
        <v>#REF!</v>
      </c>
      <c r="G650" s="58">
        <v>15</v>
      </c>
      <c r="H650" s="58">
        <v>14</v>
      </c>
      <c r="I650" s="58">
        <v>13</v>
      </c>
      <c r="J650" s="58">
        <v>10</v>
      </c>
      <c r="K650" s="58">
        <f t="shared" si="47"/>
        <v>52</v>
      </c>
      <c r="L650" s="58" t="s">
        <v>11812</v>
      </c>
      <c r="M650" s="58" t="s">
        <v>11802</v>
      </c>
      <c r="N650" s="58">
        <v>10</v>
      </c>
      <c r="O650" s="58">
        <v>18</v>
      </c>
      <c r="P650" s="58">
        <v>17</v>
      </c>
      <c r="Q650" s="58">
        <v>17</v>
      </c>
      <c r="R650" s="58">
        <v>17</v>
      </c>
      <c r="S650" s="58">
        <f t="shared" si="48"/>
        <v>69</v>
      </c>
      <c r="T650" s="58" t="s">
        <v>11812</v>
      </c>
      <c r="U650" s="58" t="s">
        <v>11803</v>
      </c>
      <c r="V650" s="58">
        <v>10</v>
      </c>
      <c r="W650" s="58">
        <v>14</v>
      </c>
      <c r="X650" s="58">
        <v>14</v>
      </c>
      <c r="Y650" s="58">
        <v>15</v>
      </c>
      <c r="Z650" s="58">
        <v>15</v>
      </c>
      <c r="AA650" s="58">
        <f t="shared" si="49"/>
        <v>58</v>
      </c>
      <c r="AB650" s="58" t="s">
        <v>11812</v>
      </c>
      <c r="AC650" s="59"/>
      <c r="AD650" s="62">
        <f t="shared" ref="AD650:AD672" si="50">AVERAGE(K650,S650,AA650)</f>
        <v>59.666666666666664</v>
      </c>
    </row>
    <row r="651" spans="1:30" x14ac:dyDescent="0.3">
      <c r="A651" s="54">
        <v>650</v>
      </c>
      <c r="B651" s="54" t="s">
        <v>6553</v>
      </c>
      <c r="C651" s="54" t="s">
        <v>6554</v>
      </c>
      <c r="D651" s="54" t="s">
        <v>266</v>
      </c>
      <c r="E651" s="58" t="s">
        <v>11801</v>
      </c>
      <c r="F651" s="58" t="e">
        <f>VLOOKUP(B651,#REF!,50,0)</f>
        <v>#REF!</v>
      </c>
      <c r="G651" s="58">
        <v>13</v>
      </c>
      <c r="H651" s="58">
        <v>15</v>
      </c>
      <c r="I651" s="58">
        <v>13</v>
      </c>
      <c r="J651" s="58">
        <v>12</v>
      </c>
      <c r="K651" s="58">
        <f t="shared" si="47"/>
        <v>53</v>
      </c>
      <c r="L651" s="58" t="s">
        <v>11812</v>
      </c>
      <c r="M651" s="58" t="s">
        <v>11802</v>
      </c>
      <c r="N651" s="58">
        <v>0</v>
      </c>
      <c r="O651" s="58">
        <v>15</v>
      </c>
      <c r="P651" s="58">
        <v>15</v>
      </c>
      <c r="Q651" s="58">
        <v>15</v>
      </c>
      <c r="R651" s="58">
        <v>15</v>
      </c>
      <c r="S651" s="58">
        <f t="shared" si="48"/>
        <v>60</v>
      </c>
      <c r="T651" s="58" t="s">
        <v>11812</v>
      </c>
      <c r="U651" s="58" t="s">
        <v>11803</v>
      </c>
      <c r="V651" s="58">
        <v>0</v>
      </c>
      <c r="W651" s="58">
        <v>14</v>
      </c>
      <c r="X651" s="58">
        <v>16</v>
      </c>
      <c r="Y651" s="58">
        <v>14</v>
      </c>
      <c r="Z651" s="58">
        <v>14</v>
      </c>
      <c r="AA651" s="58">
        <f t="shared" si="49"/>
        <v>58</v>
      </c>
      <c r="AB651" s="58" t="s">
        <v>11812</v>
      </c>
      <c r="AC651" s="59"/>
      <c r="AD651" s="62">
        <f t="shared" si="50"/>
        <v>57</v>
      </c>
    </row>
    <row r="652" spans="1:30" x14ac:dyDescent="0.3">
      <c r="A652" s="54">
        <v>651</v>
      </c>
      <c r="B652" s="54" t="s">
        <v>6571</v>
      </c>
      <c r="C652" s="54" t="s">
        <v>6572</v>
      </c>
      <c r="D652" s="54" t="s">
        <v>266</v>
      </c>
      <c r="E652" s="58" t="s">
        <v>11801</v>
      </c>
      <c r="F652" s="58" t="e">
        <f>VLOOKUP(B652,#REF!,50,0)</f>
        <v>#REF!</v>
      </c>
      <c r="G652" s="58">
        <v>16</v>
      </c>
      <c r="H652" s="58">
        <v>16</v>
      </c>
      <c r="I652" s="58">
        <v>15</v>
      </c>
      <c r="J652" s="58">
        <v>14</v>
      </c>
      <c r="K652" s="58">
        <f t="shared" si="47"/>
        <v>61</v>
      </c>
      <c r="L652" s="58" t="s">
        <v>11812</v>
      </c>
      <c r="M652" s="58" t="s">
        <v>11802</v>
      </c>
      <c r="N652" s="58">
        <v>14</v>
      </c>
      <c r="O652" s="58">
        <v>17</v>
      </c>
      <c r="P652" s="58">
        <v>17</v>
      </c>
      <c r="Q652" s="58">
        <v>17</v>
      </c>
      <c r="R652" s="58">
        <v>17</v>
      </c>
      <c r="S652" s="58">
        <f t="shared" si="48"/>
        <v>68</v>
      </c>
      <c r="T652" s="58" t="s">
        <v>11812</v>
      </c>
      <c r="U652" s="58" t="s">
        <v>11803</v>
      </c>
      <c r="V652" s="58">
        <v>14</v>
      </c>
      <c r="W652" s="58">
        <v>17</v>
      </c>
      <c r="X652" s="58">
        <v>14</v>
      </c>
      <c r="Y652" s="58">
        <v>13</v>
      </c>
      <c r="Z652" s="58">
        <v>15</v>
      </c>
      <c r="AA652" s="58">
        <f t="shared" si="49"/>
        <v>59</v>
      </c>
      <c r="AB652" s="58" t="s">
        <v>11812</v>
      </c>
      <c r="AC652" s="59"/>
      <c r="AD652" s="62">
        <f t="shared" si="50"/>
        <v>62.666666666666664</v>
      </c>
    </row>
    <row r="653" spans="1:30" x14ac:dyDescent="0.3">
      <c r="A653" s="54">
        <v>652</v>
      </c>
      <c r="B653" s="54" t="s">
        <v>6583</v>
      </c>
      <c r="C653" s="54" t="s">
        <v>6584</v>
      </c>
      <c r="D653" s="54" t="s">
        <v>266</v>
      </c>
      <c r="E653" s="58" t="s">
        <v>11801</v>
      </c>
      <c r="F653" s="58" t="e">
        <f>VLOOKUP(B653,#REF!,50,0)</f>
        <v>#REF!</v>
      </c>
      <c r="G653" s="58">
        <v>13</v>
      </c>
      <c r="H653" s="58">
        <v>13</v>
      </c>
      <c r="I653" s="58">
        <v>13</v>
      </c>
      <c r="J653" s="58">
        <v>10</v>
      </c>
      <c r="K653" s="58">
        <f t="shared" si="47"/>
        <v>49</v>
      </c>
      <c r="L653" s="58" t="s">
        <v>11812</v>
      </c>
      <c r="M653" s="58" t="s">
        <v>11802</v>
      </c>
      <c r="N653" s="58">
        <v>10</v>
      </c>
      <c r="O653" s="58">
        <v>18</v>
      </c>
      <c r="P653" s="58">
        <v>18</v>
      </c>
      <c r="Q653" s="58">
        <v>18</v>
      </c>
      <c r="R653" s="58">
        <v>19</v>
      </c>
      <c r="S653" s="58">
        <f t="shared" si="48"/>
        <v>73</v>
      </c>
      <c r="T653" s="58" t="s">
        <v>11812</v>
      </c>
      <c r="U653" s="58" t="s">
        <v>11803</v>
      </c>
      <c r="V653" s="58">
        <v>10</v>
      </c>
      <c r="W653" s="58">
        <v>15</v>
      </c>
      <c r="X653" s="58">
        <v>14</v>
      </c>
      <c r="Y653" s="58">
        <v>15</v>
      </c>
      <c r="Z653" s="58">
        <v>13</v>
      </c>
      <c r="AA653" s="58">
        <f t="shared" si="49"/>
        <v>57</v>
      </c>
      <c r="AB653" s="58" t="s">
        <v>11812</v>
      </c>
      <c r="AC653" s="59"/>
      <c r="AD653" s="62">
        <f t="shared" si="50"/>
        <v>59.666666666666664</v>
      </c>
    </row>
    <row r="654" spans="1:30" x14ac:dyDescent="0.3">
      <c r="A654" s="54">
        <v>653</v>
      </c>
      <c r="B654" s="54" t="s">
        <v>6590</v>
      </c>
      <c r="C654" s="54" t="s">
        <v>6591</v>
      </c>
      <c r="D654" s="54" t="s">
        <v>266</v>
      </c>
      <c r="E654" s="58" t="s">
        <v>11801</v>
      </c>
      <c r="F654" s="58" t="e">
        <f>VLOOKUP(B654,#REF!,50,0)</f>
        <v>#REF!</v>
      </c>
      <c r="G654" s="58">
        <v>12</v>
      </c>
      <c r="H654" s="58">
        <v>14</v>
      </c>
      <c r="I654" s="58">
        <v>13</v>
      </c>
      <c r="J654" s="58">
        <v>13</v>
      </c>
      <c r="K654" s="58">
        <f t="shared" si="47"/>
        <v>52</v>
      </c>
      <c r="L654" s="58" t="s">
        <v>11812</v>
      </c>
      <c r="M654" s="58" t="s">
        <v>11802</v>
      </c>
      <c r="N654" s="58">
        <v>6</v>
      </c>
      <c r="O654" s="58">
        <v>15</v>
      </c>
      <c r="P654" s="58">
        <v>14</v>
      </c>
      <c r="Q654" s="58">
        <v>14</v>
      </c>
      <c r="R654" s="58">
        <v>15</v>
      </c>
      <c r="S654" s="58">
        <f t="shared" si="48"/>
        <v>58</v>
      </c>
      <c r="T654" s="58" t="s">
        <v>11812</v>
      </c>
      <c r="U654" s="58" t="s">
        <v>11803</v>
      </c>
      <c r="V654" s="58">
        <v>6</v>
      </c>
      <c r="W654" s="58">
        <v>13</v>
      </c>
      <c r="X654" s="58">
        <v>15</v>
      </c>
      <c r="Y654" s="58">
        <v>15</v>
      </c>
      <c r="Z654" s="58">
        <v>14</v>
      </c>
      <c r="AA654" s="58">
        <f t="shared" si="49"/>
        <v>57</v>
      </c>
      <c r="AB654" s="58" t="s">
        <v>11812</v>
      </c>
      <c r="AC654" s="59"/>
      <c r="AD654" s="62">
        <f t="shared" si="50"/>
        <v>55.666666666666664</v>
      </c>
    </row>
    <row r="655" spans="1:30" x14ac:dyDescent="0.3">
      <c r="A655" s="54">
        <v>654</v>
      </c>
      <c r="B655" s="54" t="s">
        <v>6616</v>
      </c>
      <c r="C655" s="54" t="s">
        <v>6617</v>
      </c>
      <c r="D655" s="54" t="s">
        <v>266</v>
      </c>
      <c r="E655" s="58" t="s">
        <v>11801</v>
      </c>
      <c r="F655" s="58" t="e">
        <f>VLOOKUP(B655,#REF!,50,0)</f>
        <v>#REF!</v>
      </c>
      <c r="G655" s="58">
        <v>14</v>
      </c>
      <c r="H655" s="58">
        <v>14</v>
      </c>
      <c r="I655" s="58">
        <v>13</v>
      </c>
      <c r="J655" s="58">
        <v>15</v>
      </c>
      <c r="K655" s="58">
        <f t="shared" si="47"/>
        <v>56</v>
      </c>
      <c r="L655" s="58" t="s">
        <v>11812</v>
      </c>
      <c r="M655" s="58" t="s">
        <v>11802</v>
      </c>
      <c r="N655" s="58">
        <v>16</v>
      </c>
      <c r="O655" s="58">
        <v>18</v>
      </c>
      <c r="P655" s="58">
        <v>18</v>
      </c>
      <c r="Q655" s="58">
        <v>18</v>
      </c>
      <c r="R655" s="58">
        <v>18</v>
      </c>
      <c r="S655" s="58">
        <f t="shared" si="48"/>
        <v>72</v>
      </c>
      <c r="T655" s="58" t="s">
        <v>11812</v>
      </c>
      <c r="U655" s="58" t="s">
        <v>11803</v>
      </c>
      <c r="V655" s="58">
        <v>16</v>
      </c>
      <c r="W655" s="58">
        <v>15</v>
      </c>
      <c r="X655" s="58">
        <v>15</v>
      </c>
      <c r="Y655" s="58">
        <v>14</v>
      </c>
      <c r="Z655" s="58">
        <v>15</v>
      </c>
      <c r="AA655" s="58">
        <f t="shared" si="49"/>
        <v>59</v>
      </c>
      <c r="AB655" s="58" t="s">
        <v>11812</v>
      </c>
      <c r="AC655" s="59"/>
      <c r="AD655" s="62">
        <f t="shared" si="50"/>
        <v>62.333333333333336</v>
      </c>
    </row>
    <row r="656" spans="1:30" x14ac:dyDescent="0.3">
      <c r="A656" s="54">
        <v>655</v>
      </c>
      <c r="B656" s="54" t="s">
        <v>6627</v>
      </c>
      <c r="C656" s="54" t="s">
        <v>6628</v>
      </c>
      <c r="D656" s="54" t="s">
        <v>266</v>
      </c>
      <c r="E656" s="58" t="s">
        <v>11801</v>
      </c>
      <c r="F656" s="58" t="e">
        <f>VLOOKUP(B656,#REF!,50,0)</f>
        <v>#REF!</v>
      </c>
      <c r="G656" s="58">
        <v>12</v>
      </c>
      <c r="H656" s="58">
        <v>15</v>
      </c>
      <c r="I656" s="58">
        <v>12</v>
      </c>
      <c r="J656" s="58">
        <v>10</v>
      </c>
      <c r="K656" s="58">
        <f t="shared" si="47"/>
        <v>49</v>
      </c>
      <c r="L656" s="58" t="s">
        <v>11812</v>
      </c>
      <c r="M656" s="58" t="s">
        <v>11802</v>
      </c>
      <c r="N656" s="58">
        <v>20</v>
      </c>
      <c r="O656" s="58">
        <v>15</v>
      </c>
      <c r="P656" s="58">
        <v>15</v>
      </c>
      <c r="Q656" s="58">
        <v>15</v>
      </c>
      <c r="R656" s="58">
        <v>15</v>
      </c>
      <c r="S656" s="58">
        <f t="shared" si="48"/>
        <v>60</v>
      </c>
      <c r="T656" s="58" t="s">
        <v>11812</v>
      </c>
      <c r="U656" s="58" t="s">
        <v>11803</v>
      </c>
      <c r="V656" s="58">
        <v>20</v>
      </c>
      <c r="W656" s="58">
        <v>15</v>
      </c>
      <c r="X656" s="58">
        <v>13</v>
      </c>
      <c r="Y656" s="58">
        <v>13</v>
      </c>
      <c r="Z656" s="58">
        <v>13</v>
      </c>
      <c r="AA656" s="58">
        <f t="shared" si="49"/>
        <v>54</v>
      </c>
      <c r="AB656" s="58" t="s">
        <v>11812</v>
      </c>
      <c r="AC656" s="59"/>
      <c r="AD656" s="62">
        <f t="shared" si="50"/>
        <v>54.333333333333336</v>
      </c>
    </row>
    <row r="657" spans="1:30" x14ac:dyDescent="0.3">
      <c r="A657" s="54">
        <v>656</v>
      </c>
      <c r="B657" s="54" t="s">
        <v>6638</v>
      </c>
      <c r="C657" s="54" t="s">
        <v>6639</v>
      </c>
      <c r="D657" s="54" t="s">
        <v>266</v>
      </c>
      <c r="E657" s="58" t="s">
        <v>11801</v>
      </c>
      <c r="F657" s="58" t="e">
        <f>VLOOKUP(B657,#REF!,50,0)</f>
        <v>#REF!</v>
      </c>
      <c r="G657" s="58">
        <v>13</v>
      </c>
      <c r="H657" s="58">
        <v>15</v>
      </c>
      <c r="I657" s="58">
        <v>14</v>
      </c>
      <c r="J657" s="58">
        <v>12</v>
      </c>
      <c r="K657" s="58">
        <f t="shared" si="47"/>
        <v>54</v>
      </c>
      <c r="L657" s="58" t="s">
        <v>11812</v>
      </c>
      <c r="M657" s="58" t="s">
        <v>11802</v>
      </c>
      <c r="N657" s="58">
        <v>13</v>
      </c>
      <c r="O657" s="58">
        <v>18</v>
      </c>
      <c r="P657" s="58">
        <v>16</v>
      </c>
      <c r="Q657" s="58">
        <v>18</v>
      </c>
      <c r="R657" s="58">
        <v>17</v>
      </c>
      <c r="S657" s="58">
        <f t="shared" si="48"/>
        <v>69</v>
      </c>
      <c r="T657" s="58" t="s">
        <v>11812</v>
      </c>
      <c r="U657" s="58" t="s">
        <v>11803</v>
      </c>
      <c r="V657" s="58">
        <v>13</v>
      </c>
      <c r="W657" s="58">
        <v>17</v>
      </c>
      <c r="X657" s="58">
        <v>15</v>
      </c>
      <c r="Y657" s="58">
        <v>14</v>
      </c>
      <c r="Z657" s="58">
        <v>14</v>
      </c>
      <c r="AA657" s="58">
        <f t="shared" si="49"/>
        <v>60</v>
      </c>
      <c r="AB657" s="58" t="s">
        <v>11812</v>
      </c>
      <c r="AC657" s="59"/>
      <c r="AD657" s="62">
        <f t="shared" si="50"/>
        <v>61</v>
      </c>
    </row>
    <row r="658" spans="1:30" x14ac:dyDescent="0.3">
      <c r="A658" s="54">
        <v>657</v>
      </c>
      <c r="B658" s="54" t="s">
        <v>6664</v>
      </c>
      <c r="C658" s="54" t="s">
        <v>6665</v>
      </c>
      <c r="D658" s="54" t="s">
        <v>266</v>
      </c>
      <c r="E658" s="58" t="s">
        <v>11801</v>
      </c>
      <c r="F658" s="58" t="e">
        <f>VLOOKUP(B658,#REF!,50,0)</f>
        <v>#REF!</v>
      </c>
      <c r="G658" s="58">
        <v>12</v>
      </c>
      <c r="H658" s="58">
        <v>13</v>
      </c>
      <c r="I658" s="58">
        <v>13</v>
      </c>
      <c r="J658" s="58">
        <v>10</v>
      </c>
      <c r="K658" s="58">
        <f t="shared" si="47"/>
        <v>48</v>
      </c>
      <c r="L658" s="58" t="s">
        <v>11812</v>
      </c>
      <c r="M658" s="58" t="s">
        <v>11802</v>
      </c>
      <c r="N658" s="58">
        <v>16</v>
      </c>
      <c r="O658" s="58">
        <v>15</v>
      </c>
      <c r="P658" s="58">
        <v>13</v>
      </c>
      <c r="Q658" s="58">
        <v>15</v>
      </c>
      <c r="R658" s="58">
        <v>15</v>
      </c>
      <c r="S658" s="58">
        <f t="shared" si="48"/>
        <v>58</v>
      </c>
      <c r="T658" s="58" t="s">
        <v>11812</v>
      </c>
      <c r="U658" s="58" t="s">
        <v>11803</v>
      </c>
      <c r="V658" s="58">
        <v>16</v>
      </c>
      <c r="W658" s="58">
        <v>13</v>
      </c>
      <c r="X658" s="58">
        <v>13</v>
      </c>
      <c r="Y658" s="58">
        <v>12</v>
      </c>
      <c r="Z658" s="58">
        <v>13</v>
      </c>
      <c r="AA658" s="58">
        <f t="shared" si="49"/>
        <v>51</v>
      </c>
      <c r="AB658" s="58" t="s">
        <v>11812</v>
      </c>
      <c r="AC658" s="59"/>
      <c r="AD658" s="62">
        <f t="shared" si="50"/>
        <v>52.333333333333336</v>
      </c>
    </row>
    <row r="659" spans="1:30" x14ac:dyDescent="0.3">
      <c r="A659" s="54">
        <v>658</v>
      </c>
      <c r="B659" s="54" t="s">
        <v>6699</v>
      </c>
      <c r="C659" s="54" t="s">
        <v>6700</v>
      </c>
      <c r="D659" s="54" t="s">
        <v>266</v>
      </c>
      <c r="E659" s="58" t="s">
        <v>11801</v>
      </c>
      <c r="F659" s="58" t="e">
        <f>VLOOKUP(B659,#REF!,50,0)</f>
        <v>#REF!</v>
      </c>
      <c r="G659" s="58">
        <v>13</v>
      </c>
      <c r="H659" s="58">
        <v>13</v>
      </c>
      <c r="I659" s="58">
        <v>12</v>
      </c>
      <c r="J659" s="58">
        <v>10</v>
      </c>
      <c r="K659" s="58">
        <f t="shared" si="47"/>
        <v>48</v>
      </c>
      <c r="L659" s="58" t="s">
        <v>11812</v>
      </c>
      <c r="M659" s="58" t="s">
        <v>11802</v>
      </c>
      <c r="N659" s="58">
        <v>11</v>
      </c>
      <c r="O659" s="58">
        <v>13</v>
      </c>
      <c r="P659" s="58">
        <v>12</v>
      </c>
      <c r="Q659" s="58">
        <v>13</v>
      </c>
      <c r="R659" s="58">
        <v>13</v>
      </c>
      <c r="S659" s="58">
        <f t="shared" si="48"/>
        <v>51</v>
      </c>
      <c r="T659" s="58" t="s">
        <v>11812</v>
      </c>
      <c r="U659" s="58" t="s">
        <v>11803</v>
      </c>
      <c r="V659" s="58">
        <v>11</v>
      </c>
      <c r="W659" s="58">
        <v>14</v>
      </c>
      <c r="X659" s="58">
        <v>15</v>
      </c>
      <c r="Y659" s="58">
        <v>14</v>
      </c>
      <c r="Z659" s="58">
        <v>14</v>
      </c>
      <c r="AA659" s="58">
        <f t="shared" si="49"/>
        <v>57</v>
      </c>
      <c r="AB659" s="58" t="s">
        <v>11812</v>
      </c>
      <c r="AC659" s="59"/>
      <c r="AD659" s="62">
        <f t="shared" si="50"/>
        <v>52</v>
      </c>
    </row>
    <row r="660" spans="1:30" x14ac:dyDescent="0.3">
      <c r="A660" s="54">
        <v>659</v>
      </c>
      <c r="B660" s="55" t="s">
        <v>6710</v>
      </c>
      <c r="C660" s="55" t="s">
        <v>6711</v>
      </c>
      <c r="D660" s="55" t="s">
        <v>266</v>
      </c>
      <c r="E660" s="58" t="s">
        <v>11801</v>
      </c>
      <c r="F660" s="58">
        <v>0</v>
      </c>
      <c r="G660" s="58">
        <v>0</v>
      </c>
      <c r="H660" s="58">
        <v>0</v>
      </c>
      <c r="I660" s="58">
        <v>0</v>
      </c>
      <c r="J660" s="58">
        <v>0</v>
      </c>
      <c r="K660" s="58">
        <f t="shared" si="47"/>
        <v>0</v>
      </c>
      <c r="L660" s="58" t="s">
        <v>11732</v>
      </c>
      <c r="M660" s="58" t="s">
        <v>11802</v>
      </c>
      <c r="N660" s="58" t="s">
        <v>277</v>
      </c>
      <c r="O660" s="58">
        <v>0</v>
      </c>
      <c r="P660" s="58">
        <v>0</v>
      </c>
      <c r="Q660" s="58">
        <v>0</v>
      </c>
      <c r="R660" s="58">
        <v>0</v>
      </c>
      <c r="S660" s="58">
        <f t="shared" si="48"/>
        <v>0</v>
      </c>
      <c r="T660" s="58" t="s">
        <v>11732</v>
      </c>
      <c r="U660" s="58" t="s">
        <v>11803</v>
      </c>
      <c r="V660" s="58" t="s">
        <v>277</v>
      </c>
      <c r="W660" s="58">
        <v>0</v>
      </c>
      <c r="X660" s="58">
        <v>0</v>
      </c>
      <c r="Y660" s="58">
        <v>0</v>
      </c>
      <c r="Z660" s="58">
        <v>0</v>
      </c>
      <c r="AA660" s="58">
        <f t="shared" si="49"/>
        <v>0</v>
      </c>
      <c r="AB660" s="58" t="s">
        <v>11732</v>
      </c>
      <c r="AC660" s="59"/>
      <c r="AD660" s="62">
        <f t="shared" si="50"/>
        <v>0</v>
      </c>
    </row>
    <row r="661" spans="1:30" x14ac:dyDescent="0.3">
      <c r="A661" s="54">
        <v>660</v>
      </c>
      <c r="B661" s="54" t="s">
        <v>6745</v>
      </c>
      <c r="C661" s="54" t="s">
        <v>6746</v>
      </c>
      <c r="D661" s="54" t="s">
        <v>266</v>
      </c>
      <c r="E661" s="58" t="s">
        <v>11801</v>
      </c>
      <c r="F661" s="58" t="e">
        <f>VLOOKUP(B661,#REF!,50,0)</f>
        <v>#REF!</v>
      </c>
      <c r="G661" s="58">
        <v>13</v>
      </c>
      <c r="H661" s="58">
        <v>15</v>
      </c>
      <c r="I661" s="58">
        <v>13</v>
      </c>
      <c r="J661" s="58">
        <v>12</v>
      </c>
      <c r="K661" s="58">
        <f t="shared" si="47"/>
        <v>53</v>
      </c>
      <c r="L661" s="58" t="s">
        <v>11812</v>
      </c>
      <c r="M661" s="58" t="s">
        <v>11802</v>
      </c>
      <c r="N661" s="58">
        <v>16</v>
      </c>
      <c r="O661" s="58">
        <v>16</v>
      </c>
      <c r="P661" s="58">
        <v>16</v>
      </c>
      <c r="Q661" s="58">
        <v>16</v>
      </c>
      <c r="R661" s="58">
        <v>16</v>
      </c>
      <c r="S661" s="58">
        <f t="shared" si="48"/>
        <v>64</v>
      </c>
      <c r="T661" s="58" t="s">
        <v>11812</v>
      </c>
      <c r="U661" s="58" t="s">
        <v>11803</v>
      </c>
      <c r="V661" s="58">
        <v>16</v>
      </c>
      <c r="W661" s="58">
        <v>16</v>
      </c>
      <c r="X661" s="58">
        <v>15</v>
      </c>
      <c r="Y661" s="58">
        <v>14</v>
      </c>
      <c r="Z661" s="58">
        <v>15</v>
      </c>
      <c r="AA661" s="58">
        <f t="shared" si="49"/>
        <v>60</v>
      </c>
      <c r="AB661" s="58" t="s">
        <v>11812</v>
      </c>
      <c r="AC661" s="59"/>
      <c r="AD661" s="62">
        <f t="shared" si="50"/>
        <v>59</v>
      </c>
    </row>
    <row r="662" spans="1:30" x14ac:dyDescent="0.3">
      <c r="A662" s="54">
        <v>661</v>
      </c>
      <c r="B662" s="54" t="s">
        <v>6784</v>
      </c>
      <c r="C662" s="54" t="s">
        <v>6785</v>
      </c>
      <c r="D662" s="54" t="s">
        <v>266</v>
      </c>
      <c r="E662" s="58" t="s">
        <v>11801</v>
      </c>
      <c r="F662" s="58" t="e">
        <f>VLOOKUP(B662,#REF!,50,0)</f>
        <v>#REF!</v>
      </c>
      <c r="G662" s="58">
        <v>13</v>
      </c>
      <c r="H662" s="58">
        <v>14</v>
      </c>
      <c r="I662" s="58">
        <v>15</v>
      </c>
      <c r="J662" s="58">
        <v>16</v>
      </c>
      <c r="K662" s="58">
        <f t="shared" si="47"/>
        <v>58</v>
      </c>
      <c r="L662" s="58" t="s">
        <v>11812</v>
      </c>
      <c r="M662" s="58" t="s">
        <v>11802</v>
      </c>
      <c r="N662" s="58">
        <v>20</v>
      </c>
      <c r="O662" s="58">
        <v>18</v>
      </c>
      <c r="P662" s="58">
        <v>18</v>
      </c>
      <c r="Q662" s="58">
        <v>18</v>
      </c>
      <c r="R662" s="58">
        <v>18</v>
      </c>
      <c r="S662" s="58">
        <f t="shared" si="48"/>
        <v>72</v>
      </c>
      <c r="T662" s="58" t="s">
        <v>11812</v>
      </c>
      <c r="U662" s="58" t="s">
        <v>11803</v>
      </c>
      <c r="V662" s="58">
        <v>20</v>
      </c>
      <c r="W662" s="58">
        <v>17</v>
      </c>
      <c r="X662" s="58">
        <v>16</v>
      </c>
      <c r="Y662" s="58">
        <v>16</v>
      </c>
      <c r="Z662" s="58">
        <v>16</v>
      </c>
      <c r="AA662" s="58">
        <f t="shared" si="49"/>
        <v>65</v>
      </c>
      <c r="AB662" s="58" t="s">
        <v>11812</v>
      </c>
      <c r="AC662" s="59"/>
      <c r="AD662" s="62">
        <f t="shared" si="50"/>
        <v>65</v>
      </c>
    </row>
    <row r="663" spans="1:30" x14ac:dyDescent="0.3">
      <c r="A663" s="54">
        <v>662</v>
      </c>
      <c r="B663" s="54" t="s">
        <v>6808</v>
      </c>
      <c r="C663" s="54" t="s">
        <v>6809</v>
      </c>
      <c r="D663" s="54" t="s">
        <v>266</v>
      </c>
      <c r="E663" s="58" t="s">
        <v>11801</v>
      </c>
      <c r="F663" s="58" t="e">
        <f>VLOOKUP(B663,#REF!,50,0)</f>
        <v>#REF!</v>
      </c>
      <c r="G663" s="58">
        <v>13</v>
      </c>
      <c r="H663" s="58">
        <v>13</v>
      </c>
      <c r="I663" s="58">
        <v>13</v>
      </c>
      <c r="J663" s="58">
        <v>15</v>
      </c>
      <c r="K663" s="58">
        <f t="shared" si="47"/>
        <v>54</v>
      </c>
      <c r="L663" s="58" t="s">
        <v>11812</v>
      </c>
      <c r="M663" s="58" t="s">
        <v>11802</v>
      </c>
      <c r="N663" s="58">
        <v>18</v>
      </c>
      <c r="O663" s="58">
        <v>13</v>
      </c>
      <c r="P663" s="58">
        <v>13</v>
      </c>
      <c r="Q663" s="58">
        <v>13</v>
      </c>
      <c r="R663" s="58">
        <v>13</v>
      </c>
      <c r="S663" s="58">
        <f t="shared" si="48"/>
        <v>52</v>
      </c>
      <c r="T663" s="58" t="s">
        <v>11812</v>
      </c>
      <c r="U663" s="58" t="s">
        <v>11803</v>
      </c>
      <c r="V663" s="58">
        <v>18</v>
      </c>
      <c r="W663" s="58">
        <v>14</v>
      </c>
      <c r="X663" s="58">
        <v>15</v>
      </c>
      <c r="Y663" s="58">
        <v>15</v>
      </c>
      <c r="Z663" s="58">
        <v>14</v>
      </c>
      <c r="AA663" s="58">
        <f t="shared" si="49"/>
        <v>58</v>
      </c>
      <c r="AB663" s="58" t="s">
        <v>11812</v>
      </c>
      <c r="AC663" s="59"/>
      <c r="AD663" s="62">
        <f t="shared" si="50"/>
        <v>54.666666666666664</v>
      </c>
    </row>
    <row r="664" spans="1:30" x14ac:dyDescent="0.3">
      <c r="A664" s="54">
        <v>663</v>
      </c>
      <c r="B664" s="54" t="s">
        <v>6864</v>
      </c>
      <c r="C664" s="54" t="s">
        <v>6865</v>
      </c>
      <c r="D664" s="54" t="s">
        <v>266</v>
      </c>
      <c r="E664" s="58" t="s">
        <v>11801</v>
      </c>
      <c r="F664" s="58" t="e">
        <f>VLOOKUP(B664,#REF!,50,0)</f>
        <v>#REF!</v>
      </c>
      <c r="G664" s="58">
        <v>12</v>
      </c>
      <c r="H664" s="58">
        <v>12</v>
      </c>
      <c r="I664" s="58">
        <v>13</v>
      </c>
      <c r="J664" s="58">
        <v>14</v>
      </c>
      <c r="K664" s="58">
        <f t="shared" si="47"/>
        <v>51</v>
      </c>
      <c r="L664" s="58" t="s">
        <v>11812</v>
      </c>
      <c r="M664" s="58" t="s">
        <v>11802</v>
      </c>
      <c r="N664" s="58">
        <v>11</v>
      </c>
      <c r="O664" s="58">
        <v>13</v>
      </c>
      <c r="P664" s="58">
        <v>13</v>
      </c>
      <c r="Q664" s="58">
        <v>13</v>
      </c>
      <c r="R664" s="58">
        <v>13</v>
      </c>
      <c r="S664" s="58">
        <f t="shared" si="48"/>
        <v>52</v>
      </c>
      <c r="T664" s="58" t="s">
        <v>11812</v>
      </c>
      <c r="U664" s="58" t="s">
        <v>11803</v>
      </c>
      <c r="V664" s="58">
        <v>11</v>
      </c>
      <c r="W664" s="58">
        <v>14</v>
      </c>
      <c r="X664" s="58">
        <v>14</v>
      </c>
      <c r="Y664" s="58">
        <v>14</v>
      </c>
      <c r="Z664" s="58">
        <v>15</v>
      </c>
      <c r="AA664" s="58">
        <f t="shared" si="49"/>
        <v>57</v>
      </c>
      <c r="AB664" s="58" t="s">
        <v>11812</v>
      </c>
      <c r="AC664" s="59"/>
      <c r="AD664" s="62">
        <f t="shared" si="50"/>
        <v>53.333333333333336</v>
      </c>
    </row>
    <row r="665" spans="1:30" x14ac:dyDescent="0.3">
      <c r="A665" s="54">
        <v>664</v>
      </c>
      <c r="B665" s="54" t="s">
        <v>6873</v>
      </c>
      <c r="C665" s="54" t="s">
        <v>6874</v>
      </c>
      <c r="D665" s="54" t="s">
        <v>266</v>
      </c>
      <c r="E665" s="58" t="s">
        <v>11801</v>
      </c>
      <c r="F665" s="58" t="e">
        <f>VLOOKUP(B665,#REF!,50,0)</f>
        <v>#REF!</v>
      </c>
      <c r="G665" s="58">
        <v>13</v>
      </c>
      <c r="H665" s="58">
        <v>13</v>
      </c>
      <c r="I665" s="58">
        <v>13</v>
      </c>
      <c r="J665" s="58">
        <v>10</v>
      </c>
      <c r="K665" s="58">
        <f t="shared" si="47"/>
        <v>49</v>
      </c>
      <c r="L665" s="58" t="s">
        <v>11812</v>
      </c>
      <c r="M665" s="58" t="s">
        <v>11802</v>
      </c>
      <c r="N665" s="58">
        <v>5</v>
      </c>
      <c r="O665" s="58">
        <v>13</v>
      </c>
      <c r="P665" s="58">
        <v>13</v>
      </c>
      <c r="Q665" s="58">
        <v>13</v>
      </c>
      <c r="R665" s="58">
        <v>13</v>
      </c>
      <c r="S665" s="58">
        <f t="shared" si="48"/>
        <v>52</v>
      </c>
      <c r="T665" s="58" t="s">
        <v>11812</v>
      </c>
      <c r="U665" s="58" t="s">
        <v>11803</v>
      </c>
      <c r="V665" s="58">
        <v>5</v>
      </c>
      <c r="W665" s="58">
        <v>13</v>
      </c>
      <c r="X665" s="58">
        <v>14</v>
      </c>
      <c r="Y665" s="58">
        <v>14</v>
      </c>
      <c r="Z665" s="58">
        <v>14</v>
      </c>
      <c r="AA665" s="58">
        <f t="shared" si="49"/>
        <v>55</v>
      </c>
      <c r="AB665" s="58" t="s">
        <v>11812</v>
      </c>
      <c r="AC665" s="59"/>
      <c r="AD665" s="62">
        <f t="shared" si="50"/>
        <v>52</v>
      </c>
    </row>
    <row r="666" spans="1:30" x14ac:dyDescent="0.3">
      <c r="A666" s="54">
        <v>665</v>
      </c>
      <c r="B666" s="54" t="s">
        <v>6880</v>
      </c>
      <c r="C666" s="54" t="s">
        <v>6881</v>
      </c>
      <c r="D666" s="54" t="s">
        <v>266</v>
      </c>
      <c r="E666" s="58" t="s">
        <v>11801</v>
      </c>
      <c r="F666" s="58" t="e">
        <f>VLOOKUP(B666,#REF!,50,0)</f>
        <v>#REF!</v>
      </c>
      <c r="G666" s="58">
        <v>12</v>
      </c>
      <c r="H666" s="58">
        <v>15</v>
      </c>
      <c r="I666" s="58">
        <v>12</v>
      </c>
      <c r="J666" s="58">
        <v>10</v>
      </c>
      <c r="K666" s="58">
        <f t="shared" si="47"/>
        <v>49</v>
      </c>
      <c r="L666" s="58" t="s">
        <v>11812</v>
      </c>
      <c r="M666" s="58" t="s">
        <v>11802</v>
      </c>
      <c r="N666" s="58">
        <v>13</v>
      </c>
      <c r="O666" s="58">
        <v>13</v>
      </c>
      <c r="P666" s="58">
        <v>13</v>
      </c>
      <c r="Q666" s="58">
        <v>13</v>
      </c>
      <c r="R666" s="58">
        <v>13</v>
      </c>
      <c r="S666" s="58">
        <f t="shared" si="48"/>
        <v>52</v>
      </c>
      <c r="T666" s="58" t="s">
        <v>11812</v>
      </c>
      <c r="U666" s="58" t="s">
        <v>11803</v>
      </c>
      <c r="V666" s="58">
        <v>13</v>
      </c>
      <c r="W666" s="58">
        <v>15</v>
      </c>
      <c r="X666" s="58">
        <v>14</v>
      </c>
      <c r="Y666" s="58">
        <v>14</v>
      </c>
      <c r="Z666" s="58">
        <v>15</v>
      </c>
      <c r="AA666" s="58">
        <f t="shared" si="49"/>
        <v>58</v>
      </c>
      <c r="AB666" s="58" t="s">
        <v>11812</v>
      </c>
      <c r="AC666" s="59"/>
      <c r="AD666" s="62">
        <f t="shared" si="50"/>
        <v>53</v>
      </c>
    </row>
    <row r="667" spans="1:30" x14ac:dyDescent="0.3">
      <c r="A667" s="54">
        <v>666</v>
      </c>
      <c r="B667" s="54" t="s">
        <v>6926</v>
      </c>
      <c r="C667" s="54" t="s">
        <v>6927</v>
      </c>
      <c r="D667" s="54" t="s">
        <v>266</v>
      </c>
      <c r="E667" s="58" t="s">
        <v>11801</v>
      </c>
      <c r="F667" s="58" t="e">
        <f>VLOOKUP(B667,#REF!,50,0)</f>
        <v>#REF!</v>
      </c>
      <c r="G667" s="58">
        <v>12</v>
      </c>
      <c r="H667" s="58">
        <v>12</v>
      </c>
      <c r="I667" s="58">
        <v>14</v>
      </c>
      <c r="J667" s="58">
        <v>10</v>
      </c>
      <c r="K667" s="58">
        <f t="shared" si="47"/>
        <v>48</v>
      </c>
      <c r="L667" s="58" t="s">
        <v>11812</v>
      </c>
      <c r="M667" s="58" t="s">
        <v>11802</v>
      </c>
      <c r="N667" s="58">
        <v>0</v>
      </c>
      <c r="O667" s="58">
        <v>19</v>
      </c>
      <c r="P667" s="58">
        <v>18</v>
      </c>
      <c r="Q667" s="58">
        <v>18</v>
      </c>
      <c r="R667" s="58">
        <v>18</v>
      </c>
      <c r="S667" s="58">
        <f t="shared" si="48"/>
        <v>73</v>
      </c>
      <c r="T667" s="58" t="s">
        <v>11812</v>
      </c>
      <c r="U667" s="58" t="s">
        <v>11803</v>
      </c>
      <c r="V667" s="58">
        <v>0</v>
      </c>
      <c r="W667" s="58">
        <v>14</v>
      </c>
      <c r="X667" s="58">
        <v>15</v>
      </c>
      <c r="Y667" s="58">
        <v>14</v>
      </c>
      <c r="Z667" s="58">
        <v>13</v>
      </c>
      <c r="AA667" s="58">
        <f t="shared" si="49"/>
        <v>56</v>
      </c>
      <c r="AB667" s="58" t="s">
        <v>11812</v>
      </c>
      <c r="AC667" s="59"/>
      <c r="AD667" s="62">
        <f t="shared" si="50"/>
        <v>59</v>
      </c>
    </row>
    <row r="668" spans="1:30" x14ac:dyDescent="0.3">
      <c r="A668" s="54">
        <v>667</v>
      </c>
      <c r="B668" s="54" t="s">
        <v>6931</v>
      </c>
      <c r="C668" s="54" t="s">
        <v>6932</v>
      </c>
      <c r="D668" s="54" t="s">
        <v>266</v>
      </c>
      <c r="E668" s="58" t="s">
        <v>11801</v>
      </c>
      <c r="F668" s="58" t="e">
        <f>VLOOKUP(B668,#REF!,50,0)</f>
        <v>#REF!</v>
      </c>
      <c r="G668" s="58">
        <v>12</v>
      </c>
      <c r="H668" s="58">
        <v>14</v>
      </c>
      <c r="I668" s="58">
        <v>13</v>
      </c>
      <c r="J668" s="58">
        <v>15</v>
      </c>
      <c r="K668" s="58">
        <f t="shared" si="47"/>
        <v>54</v>
      </c>
      <c r="L668" s="58" t="s">
        <v>11812</v>
      </c>
      <c r="M668" s="58" t="s">
        <v>11802</v>
      </c>
      <c r="N668" s="58">
        <v>5</v>
      </c>
      <c r="O668" s="58">
        <v>17</v>
      </c>
      <c r="P668" s="58">
        <v>16</v>
      </c>
      <c r="Q668" s="58">
        <v>16</v>
      </c>
      <c r="R668" s="58">
        <v>16</v>
      </c>
      <c r="S668" s="58">
        <f t="shared" si="48"/>
        <v>65</v>
      </c>
      <c r="T668" s="58" t="s">
        <v>11812</v>
      </c>
      <c r="U668" s="58" t="s">
        <v>11803</v>
      </c>
      <c r="V668" s="58">
        <v>5</v>
      </c>
      <c r="W668" s="58">
        <v>17</v>
      </c>
      <c r="X668" s="58">
        <v>15</v>
      </c>
      <c r="Y668" s="58">
        <v>16</v>
      </c>
      <c r="Z668" s="58">
        <v>17</v>
      </c>
      <c r="AA668" s="58">
        <f t="shared" si="49"/>
        <v>65</v>
      </c>
      <c r="AB668" s="58" t="s">
        <v>11812</v>
      </c>
      <c r="AC668" s="59"/>
      <c r="AD668" s="62">
        <f t="shared" si="50"/>
        <v>61.333333333333336</v>
      </c>
    </row>
    <row r="669" spans="1:30" x14ac:dyDescent="0.3">
      <c r="A669" s="54">
        <v>668</v>
      </c>
      <c r="B669" s="54" t="s">
        <v>6949</v>
      </c>
      <c r="C669" s="54" t="s">
        <v>6950</v>
      </c>
      <c r="D669" s="54" t="s">
        <v>266</v>
      </c>
      <c r="E669" s="58" t="s">
        <v>11801</v>
      </c>
      <c r="F669" s="58" t="e">
        <f>VLOOKUP(B669,#REF!,50,0)</f>
        <v>#REF!</v>
      </c>
      <c r="G669" s="58">
        <v>12</v>
      </c>
      <c r="H669" s="58">
        <v>12</v>
      </c>
      <c r="I669" s="58">
        <v>13</v>
      </c>
      <c r="J669" s="58">
        <v>10</v>
      </c>
      <c r="K669" s="58">
        <f t="shared" si="47"/>
        <v>47</v>
      </c>
      <c r="L669" s="58" t="s">
        <v>11812</v>
      </c>
      <c r="M669" s="58" t="s">
        <v>11802</v>
      </c>
      <c r="N669" s="58">
        <v>18</v>
      </c>
      <c r="O669" s="58">
        <v>15</v>
      </c>
      <c r="P669" s="58">
        <v>15</v>
      </c>
      <c r="Q669" s="58">
        <v>15</v>
      </c>
      <c r="R669" s="58">
        <v>15</v>
      </c>
      <c r="S669" s="58">
        <f t="shared" si="48"/>
        <v>60</v>
      </c>
      <c r="T669" s="58" t="s">
        <v>11812</v>
      </c>
      <c r="U669" s="58" t="s">
        <v>11803</v>
      </c>
      <c r="V669" s="58">
        <v>18</v>
      </c>
      <c r="W669" s="58">
        <v>13</v>
      </c>
      <c r="X669" s="58">
        <v>14</v>
      </c>
      <c r="Y669" s="58">
        <v>14</v>
      </c>
      <c r="Z669" s="58">
        <v>13</v>
      </c>
      <c r="AA669" s="58">
        <f t="shared" si="49"/>
        <v>54</v>
      </c>
      <c r="AB669" s="58" t="s">
        <v>11812</v>
      </c>
      <c r="AC669" s="59"/>
      <c r="AD669" s="62">
        <f t="shared" si="50"/>
        <v>53.666666666666664</v>
      </c>
    </row>
    <row r="670" spans="1:30" x14ac:dyDescent="0.3">
      <c r="A670" s="54">
        <v>669</v>
      </c>
      <c r="B670" s="54" t="s">
        <v>7063</v>
      </c>
      <c r="C670" s="54" t="s">
        <v>7064</v>
      </c>
      <c r="D670" s="54" t="s">
        <v>266</v>
      </c>
      <c r="E670" s="58" t="s">
        <v>11801</v>
      </c>
      <c r="F670" s="58" t="e">
        <f>VLOOKUP(B670,#REF!,50,0)</f>
        <v>#REF!</v>
      </c>
      <c r="G670" s="58">
        <v>12</v>
      </c>
      <c r="H670" s="58">
        <v>13</v>
      </c>
      <c r="I670" s="58">
        <v>13</v>
      </c>
      <c r="J670" s="58">
        <v>15</v>
      </c>
      <c r="K670" s="58">
        <f t="shared" si="47"/>
        <v>53</v>
      </c>
      <c r="L670" s="58" t="s">
        <v>11812</v>
      </c>
      <c r="M670" s="58" t="s">
        <v>11802</v>
      </c>
      <c r="N670" s="58">
        <v>1</v>
      </c>
      <c r="O670" s="58">
        <v>18</v>
      </c>
      <c r="P670" s="58">
        <v>18</v>
      </c>
      <c r="Q670" s="58">
        <v>18</v>
      </c>
      <c r="R670" s="58">
        <v>18</v>
      </c>
      <c r="S670" s="58">
        <f t="shared" si="48"/>
        <v>72</v>
      </c>
      <c r="T670" s="58" t="s">
        <v>11812</v>
      </c>
      <c r="U670" s="58" t="s">
        <v>11803</v>
      </c>
      <c r="V670" s="58">
        <v>1</v>
      </c>
      <c r="W670" s="58">
        <v>17</v>
      </c>
      <c r="X670" s="58">
        <v>17</v>
      </c>
      <c r="Y670" s="58">
        <v>17</v>
      </c>
      <c r="Z670" s="58">
        <v>16</v>
      </c>
      <c r="AA670" s="58">
        <f t="shared" si="49"/>
        <v>67</v>
      </c>
      <c r="AB670" s="58" t="s">
        <v>11812</v>
      </c>
      <c r="AC670" s="59"/>
      <c r="AD670" s="62">
        <f t="shared" si="50"/>
        <v>64</v>
      </c>
    </row>
    <row r="671" spans="1:30" x14ac:dyDescent="0.3">
      <c r="A671" s="54">
        <v>670</v>
      </c>
      <c r="B671" s="55" t="s">
        <v>7088</v>
      </c>
      <c r="C671" s="55" t="s">
        <v>7089</v>
      </c>
      <c r="D671" s="55" t="s">
        <v>266</v>
      </c>
      <c r="E671" s="58" t="s">
        <v>11801</v>
      </c>
      <c r="F671" s="58">
        <v>0</v>
      </c>
      <c r="G671" s="58">
        <v>0</v>
      </c>
      <c r="H671" s="58">
        <v>0</v>
      </c>
      <c r="I671" s="58">
        <v>0</v>
      </c>
      <c r="J671" s="58">
        <v>0</v>
      </c>
      <c r="K671" s="58">
        <f t="shared" si="47"/>
        <v>0</v>
      </c>
      <c r="L671" s="58" t="s">
        <v>11732</v>
      </c>
      <c r="M671" s="58" t="s">
        <v>11802</v>
      </c>
      <c r="N671" s="58" t="s">
        <v>277</v>
      </c>
      <c r="O671" s="58">
        <v>0</v>
      </c>
      <c r="P671" s="58">
        <v>0</v>
      </c>
      <c r="Q671" s="58">
        <v>0</v>
      </c>
      <c r="R671" s="58">
        <v>0</v>
      </c>
      <c r="S671" s="58">
        <f t="shared" si="48"/>
        <v>0</v>
      </c>
      <c r="T671" s="58" t="s">
        <v>11732</v>
      </c>
      <c r="U671" s="58" t="s">
        <v>11803</v>
      </c>
      <c r="V671" s="58" t="s">
        <v>277</v>
      </c>
      <c r="W671" s="58">
        <v>0</v>
      </c>
      <c r="X671" s="58">
        <v>0</v>
      </c>
      <c r="Y671" s="58">
        <v>0</v>
      </c>
      <c r="Z671" s="58">
        <v>0</v>
      </c>
      <c r="AA671" s="58">
        <f t="shared" si="49"/>
        <v>0</v>
      </c>
      <c r="AB671" s="58" t="s">
        <v>11732</v>
      </c>
      <c r="AC671" s="59"/>
      <c r="AD671" s="62">
        <f t="shared" si="50"/>
        <v>0</v>
      </c>
    </row>
    <row r="672" spans="1:30" x14ac:dyDescent="0.3">
      <c r="A672" s="54">
        <v>671</v>
      </c>
      <c r="B672" s="54" t="s">
        <v>7106</v>
      </c>
      <c r="C672" s="54" t="s">
        <v>7107</v>
      </c>
      <c r="D672" s="54" t="s">
        <v>266</v>
      </c>
      <c r="E672" s="58" t="s">
        <v>11801</v>
      </c>
      <c r="F672" s="58" t="e">
        <f>VLOOKUP(B672,#REF!,50,0)</f>
        <v>#REF!</v>
      </c>
      <c r="G672" s="58">
        <v>14</v>
      </c>
      <c r="H672" s="58">
        <v>15</v>
      </c>
      <c r="I672" s="58">
        <v>14</v>
      </c>
      <c r="J672" s="58">
        <v>17</v>
      </c>
      <c r="K672" s="58">
        <f t="shared" si="47"/>
        <v>60</v>
      </c>
      <c r="L672" s="58" t="s">
        <v>11812</v>
      </c>
      <c r="M672" s="58" t="s">
        <v>11802</v>
      </c>
      <c r="N672" s="58">
        <v>11</v>
      </c>
      <c r="O672" s="58">
        <v>18</v>
      </c>
      <c r="P672" s="58">
        <v>18</v>
      </c>
      <c r="Q672" s="58">
        <v>18</v>
      </c>
      <c r="R672" s="58">
        <v>18</v>
      </c>
      <c r="S672" s="58">
        <f t="shared" si="48"/>
        <v>72</v>
      </c>
      <c r="T672" s="58" t="s">
        <v>11812</v>
      </c>
      <c r="U672" s="58" t="s">
        <v>11803</v>
      </c>
      <c r="V672" s="58">
        <v>11</v>
      </c>
      <c r="W672" s="58">
        <v>16</v>
      </c>
      <c r="X672" s="58">
        <v>17</v>
      </c>
      <c r="Y672" s="58">
        <v>16</v>
      </c>
      <c r="Z672" s="58">
        <v>17</v>
      </c>
      <c r="AA672" s="58">
        <f t="shared" si="49"/>
        <v>66</v>
      </c>
      <c r="AB672" s="58" t="s">
        <v>11812</v>
      </c>
      <c r="AC672" s="59"/>
      <c r="AD672" s="62">
        <f t="shared" si="50"/>
        <v>66</v>
      </c>
    </row>
    <row r="673" spans="1:30" x14ac:dyDescent="0.3">
      <c r="A673" s="54">
        <v>672</v>
      </c>
      <c r="B673" s="54" t="s">
        <v>7128</v>
      </c>
      <c r="C673" s="54" t="s">
        <v>7129</v>
      </c>
      <c r="D673" s="54" t="s">
        <v>266</v>
      </c>
      <c r="E673" s="58" t="s">
        <v>11801</v>
      </c>
      <c r="F673" s="58" t="e">
        <f>VLOOKUP(B673,#REF!,50,0)</f>
        <v>#REF!</v>
      </c>
      <c r="G673" s="58">
        <v>19</v>
      </c>
      <c r="H673" s="58">
        <v>19</v>
      </c>
      <c r="I673" s="58">
        <v>16</v>
      </c>
      <c r="J673" s="58">
        <v>16</v>
      </c>
      <c r="K673" s="58">
        <f t="shared" si="47"/>
        <v>70</v>
      </c>
      <c r="L673" s="58" t="s">
        <v>11812</v>
      </c>
      <c r="M673" s="58" t="s">
        <v>11802</v>
      </c>
      <c r="N673" s="58">
        <v>0</v>
      </c>
      <c r="O673" s="58">
        <v>0</v>
      </c>
      <c r="P673" s="58">
        <v>0</v>
      </c>
      <c r="Q673" s="58">
        <v>0</v>
      </c>
      <c r="R673" s="58">
        <v>0</v>
      </c>
      <c r="S673" s="58">
        <f t="shared" si="48"/>
        <v>0</v>
      </c>
      <c r="T673" s="58" t="s">
        <v>11814</v>
      </c>
      <c r="U673" s="58" t="s">
        <v>11803</v>
      </c>
      <c r="V673" s="58">
        <v>0</v>
      </c>
      <c r="W673" s="58">
        <v>17</v>
      </c>
      <c r="X673" s="58">
        <v>16</v>
      </c>
      <c r="Y673" s="58">
        <v>17</v>
      </c>
      <c r="Z673" s="58">
        <v>17</v>
      </c>
      <c r="AA673" s="58">
        <f t="shared" si="49"/>
        <v>67</v>
      </c>
      <c r="AB673" s="58" t="s">
        <v>11812</v>
      </c>
      <c r="AC673" s="59"/>
      <c r="AD673" s="62">
        <f>AVERAGE(K673,AA673)</f>
        <v>68.5</v>
      </c>
    </row>
    <row r="674" spans="1:30" x14ac:dyDescent="0.3">
      <c r="A674" s="54">
        <v>673</v>
      </c>
      <c r="B674" s="54" t="s">
        <v>7134</v>
      </c>
      <c r="C674" s="54" t="s">
        <v>7135</v>
      </c>
      <c r="D674" s="54" t="s">
        <v>266</v>
      </c>
      <c r="E674" s="58" t="s">
        <v>11801</v>
      </c>
      <c r="F674" s="58" t="e">
        <f>VLOOKUP(B674,#REF!,50,0)</f>
        <v>#REF!</v>
      </c>
      <c r="G674" s="58">
        <v>12</v>
      </c>
      <c r="H674" s="58">
        <v>14</v>
      </c>
      <c r="I674" s="58">
        <v>13</v>
      </c>
      <c r="J674" s="58">
        <v>13</v>
      </c>
      <c r="K674" s="58">
        <f t="shared" si="47"/>
        <v>52</v>
      </c>
      <c r="L674" s="58" t="s">
        <v>11812</v>
      </c>
      <c r="M674" s="58" t="s">
        <v>11802</v>
      </c>
      <c r="N674" s="58">
        <v>20</v>
      </c>
      <c r="O674" s="58">
        <v>13</v>
      </c>
      <c r="P674" s="58">
        <v>13</v>
      </c>
      <c r="Q674" s="58">
        <v>13</v>
      </c>
      <c r="R674" s="58">
        <v>13</v>
      </c>
      <c r="S674" s="58">
        <f t="shared" si="48"/>
        <v>52</v>
      </c>
      <c r="T674" s="58" t="s">
        <v>11812</v>
      </c>
      <c r="U674" s="58" t="s">
        <v>11803</v>
      </c>
      <c r="V674" s="58">
        <v>20</v>
      </c>
      <c r="W674" s="58">
        <v>14</v>
      </c>
      <c r="X674" s="58">
        <v>13</v>
      </c>
      <c r="Y674" s="58">
        <v>14</v>
      </c>
      <c r="Z674" s="58">
        <v>15</v>
      </c>
      <c r="AA674" s="58">
        <f t="shared" si="49"/>
        <v>56</v>
      </c>
      <c r="AB674" s="58" t="s">
        <v>11812</v>
      </c>
      <c r="AC674" s="59"/>
      <c r="AD674" s="62">
        <f t="shared" ref="AD674:AD709" si="51">AVERAGE(K674,S674,AA674)</f>
        <v>53.333333333333336</v>
      </c>
    </row>
    <row r="675" spans="1:30" x14ac:dyDescent="0.3">
      <c r="A675" s="54">
        <v>674</v>
      </c>
      <c r="B675" s="54" t="s">
        <v>7147</v>
      </c>
      <c r="C675" s="54" t="s">
        <v>7148</v>
      </c>
      <c r="D675" s="54" t="s">
        <v>266</v>
      </c>
      <c r="E675" s="58" t="s">
        <v>11801</v>
      </c>
      <c r="F675" s="58" t="e">
        <f>VLOOKUP(B675,#REF!,50,0)</f>
        <v>#REF!</v>
      </c>
      <c r="G675" s="58">
        <v>18</v>
      </c>
      <c r="H675" s="58">
        <v>16</v>
      </c>
      <c r="I675" s="58">
        <v>14</v>
      </c>
      <c r="J675" s="58">
        <v>17</v>
      </c>
      <c r="K675" s="58">
        <f t="shared" si="47"/>
        <v>65</v>
      </c>
      <c r="L675" s="58" t="s">
        <v>11812</v>
      </c>
      <c r="M675" s="58" t="s">
        <v>11802</v>
      </c>
      <c r="N675" s="58">
        <v>11</v>
      </c>
      <c r="O675" s="58">
        <v>17</v>
      </c>
      <c r="P675" s="58">
        <v>15</v>
      </c>
      <c r="Q675" s="58">
        <v>15</v>
      </c>
      <c r="R675" s="58">
        <v>15</v>
      </c>
      <c r="S675" s="58">
        <f t="shared" si="48"/>
        <v>62</v>
      </c>
      <c r="T675" s="58" t="s">
        <v>11812</v>
      </c>
      <c r="U675" s="58" t="s">
        <v>11803</v>
      </c>
      <c r="V675" s="58">
        <v>11</v>
      </c>
      <c r="W675" s="58">
        <v>13</v>
      </c>
      <c r="X675" s="58">
        <v>14</v>
      </c>
      <c r="Y675" s="58">
        <v>15</v>
      </c>
      <c r="Z675" s="58">
        <v>15</v>
      </c>
      <c r="AA675" s="58">
        <f t="shared" si="49"/>
        <v>57</v>
      </c>
      <c r="AB675" s="58" t="s">
        <v>11812</v>
      </c>
      <c r="AC675" s="59"/>
      <c r="AD675" s="62">
        <f t="shared" si="51"/>
        <v>61.333333333333336</v>
      </c>
    </row>
    <row r="676" spans="1:30" x14ac:dyDescent="0.3">
      <c r="A676" s="54">
        <v>675</v>
      </c>
      <c r="B676" s="54" t="s">
        <v>7165</v>
      </c>
      <c r="C676" s="54" t="s">
        <v>7166</v>
      </c>
      <c r="D676" s="54" t="s">
        <v>266</v>
      </c>
      <c r="E676" s="58" t="s">
        <v>11801</v>
      </c>
      <c r="F676" s="58" t="e">
        <f>VLOOKUP(B676,#REF!,50,0)</f>
        <v>#REF!</v>
      </c>
      <c r="G676" s="58">
        <v>11</v>
      </c>
      <c r="H676" s="58">
        <v>14</v>
      </c>
      <c r="I676" s="58">
        <v>12</v>
      </c>
      <c r="J676" s="58">
        <v>10</v>
      </c>
      <c r="K676" s="58">
        <f t="shared" si="47"/>
        <v>47</v>
      </c>
      <c r="L676" s="58" t="s">
        <v>11812</v>
      </c>
      <c r="M676" s="58" t="s">
        <v>11802</v>
      </c>
      <c r="N676" s="58">
        <v>18</v>
      </c>
      <c r="O676" s="58">
        <v>15</v>
      </c>
      <c r="P676" s="58">
        <v>13</v>
      </c>
      <c r="Q676" s="58">
        <v>13</v>
      </c>
      <c r="R676" s="58">
        <v>13</v>
      </c>
      <c r="S676" s="58">
        <f t="shared" si="48"/>
        <v>54</v>
      </c>
      <c r="T676" s="58" t="s">
        <v>11812</v>
      </c>
      <c r="U676" s="58" t="s">
        <v>11803</v>
      </c>
      <c r="V676" s="58">
        <v>18</v>
      </c>
      <c r="W676" s="58">
        <v>16</v>
      </c>
      <c r="X676" s="58">
        <v>15</v>
      </c>
      <c r="Y676" s="58">
        <v>15</v>
      </c>
      <c r="Z676" s="58">
        <v>15</v>
      </c>
      <c r="AA676" s="58">
        <f t="shared" si="49"/>
        <v>61</v>
      </c>
      <c r="AB676" s="58" t="s">
        <v>11812</v>
      </c>
      <c r="AC676" s="59"/>
      <c r="AD676" s="62">
        <f t="shared" si="51"/>
        <v>54</v>
      </c>
    </row>
    <row r="677" spans="1:30" x14ac:dyDescent="0.3">
      <c r="A677" s="54">
        <v>676</v>
      </c>
      <c r="B677" s="54" t="s">
        <v>7176</v>
      </c>
      <c r="C677" s="54" t="s">
        <v>7177</v>
      </c>
      <c r="D677" s="54" t="s">
        <v>266</v>
      </c>
      <c r="E677" s="58" t="s">
        <v>11801</v>
      </c>
      <c r="F677" s="58" t="e">
        <f>VLOOKUP(B677,#REF!,50,0)</f>
        <v>#REF!</v>
      </c>
      <c r="G677" s="58">
        <v>12</v>
      </c>
      <c r="H677" s="58">
        <v>14</v>
      </c>
      <c r="I677" s="58">
        <v>12</v>
      </c>
      <c r="J677" s="58">
        <v>10</v>
      </c>
      <c r="K677" s="58">
        <f t="shared" si="47"/>
        <v>48</v>
      </c>
      <c r="L677" s="58" t="s">
        <v>11812</v>
      </c>
      <c r="M677" s="58" t="s">
        <v>11802</v>
      </c>
      <c r="N677" s="58">
        <v>0</v>
      </c>
      <c r="O677" s="58">
        <v>13</v>
      </c>
      <c r="P677" s="58">
        <v>13</v>
      </c>
      <c r="Q677" s="58">
        <v>13</v>
      </c>
      <c r="R677" s="58">
        <v>13</v>
      </c>
      <c r="S677" s="58">
        <f t="shared" si="48"/>
        <v>52</v>
      </c>
      <c r="T677" s="58" t="s">
        <v>11812</v>
      </c>
      <c r="U677" s="58" t="s">
        <v>11803</v>
      </c>
      <c r="V677" s="58">
        <v>0</v>
      </c>
      <c r="W677" s="58">
        <v>16</v>
      </c>
      <c r="X677" s="58">
        <v>15</v>
      </c>
      <c r="Y677" s="58">
        <v>17</v>
      </c>
      <c r="Z677" s="58">
        <v>14</v>
      </c>
      <c r="AA677" s="58">
        <f t="shared" si="49"/>
        <v>62</v>
      </c>
      <c r="AB677" s="58" t="s">
        <v>11812</v>
      </c>
      <c r="AC677" s="59"/>
      <c r="AD677" s="62">
        <f t="shared" si="51"/>
        <v>54</v>
      </c>
    </row>
    <row r="678" spans="1:30" x14ac:dyDescent="0.3">
      <c r="A678" s="54">
        <v>677</v>
      </c>
      <c r="B678" s="54" t="s">
        <v>7182</v>
      </c>
      <c r="C678" s="54" t="s">
        <v>7183</v>
      </c>
      <c r="D678" s="54" t="s">
        <v>266</v>
      </c>
      <c r="E678" s="58" t="s">
        <v>11801</v>
      </c>
      <c r="F678" s="58" t="e">
        <f>VLOOKUP(B678,#REF!,50,0)</f>
        <v>#REF!</v>
      </c>
      <c r="G678" s="58">
        <v>12</v>
      </c>
      <c r="H678" s="58">
        <v>12</v>
      </c>
      <c r="I678" s="58">
        <v>13</v>
      </c>
      <c r="J678" s="58">
        <v>10</v>
      </c>
      <c r="K678" s="58">
        <f t="shared" si="47"/>
        <v>47</v>
      </c>
      <c r="L678" s="58" t="s">
        <v>11812</v>
      </c>
      <c r="M678" s="58" t="s">
        <v>11802</v>
      </c>
      <c r="N678" s="58">
        <v>20</v>
      </c>
      <c r="O678" s="58">
        <v>13</v>
      </c>
      <c r="P678" s="58">
        <v>13</v>
      </c>
      <c r="Q678" s="58">
        <v>13</v>
      </c>
      <c r="R678" s="58">
        <v>13</v>
      </c>
      <c r="S678" s="58">
        <f t="shared" si="48"/>
        <v>52</v>
      </c>
      <c r="T678" s="58" t="s">
        <v>11812</v>
      </c>
      <c r="U678" s="58" t="s">
        <v>11803</v>
      </c>
      <c r="V678" s="58">
        <v>20</v>
      </c>
      <c r="W678" s="58">
        <v>13</v>
      </c>
      <c r="X678" s="58">
        <v>12</v>
      </c>
      <c r="Y678" s="58">
        <v>14</v>
      </c>
      <c r="Z678" s="58">
        <v>13</v>
      </c>
      <c r="AA678" s="58">
        <f t="shared" si="49"/>
        <v>52</v>
      </c>
      <c r="AB678" s="58" t="s">
        <v>11812</v>
      </c>
      <c r="AC678" s="59"/>
      <c r="AD678" s="62">
        <f t="shared" si="51"/>
        <v>50.333333333333336</v>
      </c>
    </row>
    <row r="679" spans="1:30" x14ac:dyDescent="0.3">
      <c r="A679" s="54">
        <v>678</v>
      </c>
      <c r="B679" s="54" t="s">
        <v>7199</v>
      </c>
      <c r="C679" s="54" t="s">
        <v>7200</v>
      </c>
      <c r="D679" s="54" t="s">
        <v>266</v>
      </c>
      <c r="E679" s="58" t="s">
        <v>11801</v>
      </c>
      <c r="F679" s="58" t="e">
        <f>VLOOKUP(B679,#REF!,50,0)</f>
        <v>#REF!</v>
      </c>
      <c r="G679" s="58">
        <v>12</v>
      </c>
      <c r="H679" s="58">
        <v>13</v>
      </c>
      <c r="I679" s="58">
        <v>13</v>
      </c>
      <c r="J679" s="58">
        <v>10</v>
      </c>
      <c r="K679" s="58">
        <f t="shared" si="47"/>
        <v>48</v>
      </c>
      <c r="L679" s="58" t="s">
        <v>11812</v>
      </c>
      <c r="M679" s="58" t="s">
        <v>11802</v>
      </c>
      <c r="N679" s="58">
        <v>6</v>
      </c>
      <c r="O679" s="58">
        <v>15</v>
      </c>
      <c r="P679" s="58">
        <v>15</v>
      </c>
      <c r="Q679" s="58">
        <v>15</v>
      </c>
      <c r="R679" s="58">
        <v>15</v>
      </c>
      <c r="S679" s="58">
        <f t="shared" si="48"/>
        <v>60</v>
      </c>
      <c r="T679" s="58" t="s">
        <v>11812</v>
      </c>
      <c r="U679" s="58" t="s">
        <v>11803</v>
      </c>
      <c r="V679" s="58">
        <v>6</v>
      </c>
      <c r="W679" s="58">
        <v>17</v>
      </c>
      <c r="X679" s="58">
        <v>16</v>
      </c>
      <c r="Y679" s="58">
        <v>14</v>
      </c>
      <c r="Z679" s="58">
        <v>13</v>
      </c>
      <c r="AA679" s="58">
        <f t="shared" si="49"/>
        <v>60</v>
      </c>
      <c r="AB679" s="58" t="s">
        <v>11812</v>
      </c>
      <c r="AC679" s="59"/>
      <c r="AD679" s="62">
        <f t="shared" si="51"/>
        <v>56</v>
      </c>
    </row>
    <row r="680" spans="1:30" x14ac:dyDescent="0.3">
      <c r="A680" s="54">
        <v>679</v>
      </c>
      <c r="B680" s="54" t="s">
        <v>7252</v>
      </c>
      <c r="C680" s="54" t="s">
        <v>7253</v>
      </c>
      <c r="D680" s="54" t="s">
        <v>266</v>
      </c>
      <c r="E680" s="58" t="s">
        <v>11801</v>
      </c>
      <c r="F680" s="58" t="e">
        <f>VLOOKUP(B680,#REF!,50,0)</f>
        <v>#REF!</v>
      </c>
      <c r="G680" s="58">
        <v>10</v>
      </c>
      <c r="H680" s="58">
        <v>13</v>
      </c>
      <c r="I680" s="58">
        <v>13</v>
      </c>
      <c r="J680" s="58">
        <v>10</v>
      </c>
      <c r="K680" s="58">
        <f t="shared" si="47"/>
        <v>46</v>
      </c>
      <c r="L680" s="58" t="s">
        <v>11812</v>
      </c>
      <c r="M680" s="58" t="s">
        <v>11802</v>
      </c>
      <c r="N680" s="58">
        <v>5</v>
      </c>
      <c r="O680" s="58">
        <v>13</v>
      </c>
      <c r="P680" s="58">
        <v>13</v>
      </c>
      <c r="Q680" s="58">
        <v>13</v>
      </c>
      <c r="R680" s="58">
        <v>13</v>
      </c>
      <c r="S680" s="58">
        <f t="shared" si="48"/>
        <v>52</v>
      </c>
      <c r="T680" s="58" t="s">
        <v>11812</v>
      </c>
      <c r="U680" s="58" t="s">
        <v>11803</v>
      </c>
      <c r="V680" s="58">
        <v>5</v>
      </c>
      <c r="W680" s="58">
        <v>15</v>
      </c>
      <c r="X680" s="58">
        <v>17</v>
      </c>
      <c r="Y680" s="58">
        <v>13</v>
      </c>
      <c r="Z680" s="58">
        <v>13</v>
      </c>
      <c r="AA680" s="58">
        <f t="shared" si="49"/>
        <v>58</v>
      </c>
      <c r="AB680" s="58" t="s">
        <v>11812</v>
      </c>
      <c r="AC680" s="59"/>
      <c r="AD680" s="62">
        <f t="shared" si="51"/>
        <v>52</v>
      </c>
    </row>
    <row r="681" spans="1:30" x14ac:dyDescent="0.3">
      <c r="A681" s="54">
        <v>680</v>
      </c>
      <c r="B681" s="54" t="s">
        <v>7259</v>
      </c>
      <c r="C681" s="54" t="s">
        <v>7260</v>
      </c>
      <c r="D681" s="54" t="s">
        <v>266</v>
      </c>
      <c r="E681" s="58" t="s">
        <v>11801</v>
      </c>
      <c r="F681" s="58" t="e">
        <f>VLOOKUP(B681,#REF!,50,0)</f>
        <v>#REF!</v>
      </c>
      <c r="G681" s="58">
        <v>17</v>
      </c>
      <c r="H681" s="58">
        <v>16</v>
      </c>
      <c r="I681" s="58">
        <v>14</v>
      </c>
      <c r="J681" s="58">
        <v>16</v>
      </c>
      <c r="K681" s="58">
        <f t="shared" si="47"/>
        <v>63</v>
      </c>
      <c r="L681" s="58" t="s">
        <v>11812</v>
      </c>
      <c r="M681" s="58" t="s">
        <v>11802</v>
      </c>
      <c r="N681" s="58">
        <v>14</v>
      </c>
      <c r="O681" s="58">
        <v>18</v>
      </c>
      <c r="P681" s="58">
        <v>18</v>
      </c>
      <c r="Q681" s="58">
        <v>18</v>
      </c>
      <c r="R681" s="58">
        <v>18</v>
      </c>
      <c r="S681" s="58">
        <f t="shared" si="48"/>
        <v>72</v>
      </c>
      <c r="T681" s="58" t="s">
        <v>11812</v>
      </c>
      <c r="U681" s="58" t="s">
        <v>11803</v>
      </c>
      <c r="V681" s="58">
        <v>14</v>
      </c>
      <c r="W681" s="58">
        <v>17</v>
      </c>
      <c r="X681" s="58">
        <v>16</v>
      </c>
      <c r="Y681" s="58">
        <v>14</v>
      </c>
      <c r="Z681" s="58">
        <v>15</v>
      </c>
      <c r="AA681" s="58">
        <f t="shared" si="49"/>
        <v>62</v>
      </c>
      <c r="AB681" s="58" t="s">
        <v>11812</v>
      </c>
      <c r="AC681" s="59"/>
      <c r="AD681" s="62">
        <f t="shared" si="51"/>
        <v>65.666666666666671</v>
      </c>
    </row>
    <row r="682" spans="1:30" x14ac:dyDescent="0.3">
      <c r="A682" s="54">
        <v>681</v>
      </c>
      <c r="B682" s="54" t="s">
        <v>7305</v>
      </c>
      <c r="C682" s="54" t="s">
        <v>7306</v>
      </c>
      <c r="D682" s="54" t="s">
        <v>266</v>
      </c>
      <c r="E682" s="58" t="s">
        <v>11801</v>
      </c>
      <c r="F682" s="58" t="e">
        <f>VLOOKUP(B682,#REF!,50,0)</f>
        <v>#REF!</v>
      </c>
      <c r="G682" s="58">
        <v>12</v>
      </c>
      <c r="H682" s="58">
        <v>12</v>
      </c>
      <c r="I682" s="58">
        <v>12</v>
      </c>
      <c r="J682" s="58">
        <v>12</v>
      </c>
      <c r="K682" s="58">
        <f t="shared" si="47"/>
        <v>48</v>
      </c>
      <c r="L682" s="58" t="s">
        <v>11812</v>
      </c>
      <c r="M682" s="58" t="s">
        <v>11802</v>
      </c>
      <c r="N682" s="58">
        <v>6</v>
      </c>
      <c r="O682" s="58">
        <v>16</v>
      </c>
      <c r="P682" s="58">
        <v>16</v>
      </c>
      <c r="Q682" s="58">
        <v>16</v>
      </c>
      <c r="R682" s="58">
        <v>16</v>
      </c>
      <c r="S682" s="58">
        <f t="shared" si="48"/>
        <v>64</v>
      </c>
      <c r="T682" s="58" t="s">
        <v>11812</v>
      </c>
      <c r="U682" s="58" t="s">
        <v>11803</v>
      </c>
      <c r="V682" s="58">
        <v>6</v>
      </c>
      <c r="W682" s="58">
        <v>14</v>
      </c>
      <c r="X682" s="58">
        <v>14</v>
      </c>
      <c r="Y682" s="58">
        <v>15</v>
      </c>
      <c r="Z682" s="58">
        <v>14</v>
      </c>
      <c r="AA682" s="58">
        <f t="shared" si="49"/>
        <v>57</v>
      </c>
      <c r="AB682" s="58" t="s">
        <v>11812</v>
      </c>
      <c r="AC682" s="59"/>
      <c r="AD682" s="62">
        <f t="shared" si="51"/>
        <v>56.333333333333336</v>
      </c>
    </row>
    <row r="683" spans="1:30" x14ac:dyDescent="0.3">
      <c r="A683" s="54">
        <v>682</v>
      </c>
      <c r="B683" s="54" t="s">
        <v>7316</v>
      </c>
      <c r="C683" s="54" t="s">
        <v>7317</v>
      </c>
      <c r="D683" s="54" t="s">
        <v>266</v>
      </c>
      <c r="E683" s="58" t="s">
        <v>11801</v>
      </c>
      <c r="F683" s="58" t="e">
        <f>VLOOKUP(B683,#REF!,50,0)</f>
        <v>#REF!</v>
      </c>
      <c r="G683" s="58">
        <v>12</v>
      </c>
      <c r="H683" s="58">
        <v>13</v>
      </c>
      <c r="I683" s="58">
        <v>12</v>
      </c>
      <c r="J683" s="58">
        <v>10</v>
      </c>
      <c r="K683" s="58">
        <f t="shared" si="47"/>
        <v>47</v>
      </c>
      <c r="L683" s="58" t="s">
        <v>11812</v>
      </c>
      <c r="M683" s="58" t="s">
        <v>11802</v>
      </c>
      <c r="N683" s="58">
        <v>3</v>
      </c>
      <c r="O683" s="58">
        <v>18</v>
      </c>
      <c r="P683" s="58">
        <v>17</v>
      </c>
      <c r="Q683" s="58">
        <v>17</v>
      </c>
      <c r="R683" s="58">
        <v>18</v>
      </c>
      <c r="S683" s="58">
        <f t="shared" si="48"/>
        <v>70</v>
      </c>
      <c r="T683" s="58" t="s">
        <v>11812</v>
      </c>
      <c r="U683" s="58" t="s">
        <v>11803</v>
      </c>
      <c r="V683" s="58">
        <v>3</v>
      </c>
      <c r="W683" s="58">
        <v>14</v>
      </c>
      <c r="X683" s="58">
        <v>14</v>
      </c>
      <c r="Y683" s="58">
        <v>15</v>
      </c>
      <c r="Z683" s="58">
        <v>14</v>
      </c>
      <c r="AA683" s="58">
        <f t="shared" si="49"/>
        <v>57</v>
      </c>
      <c r="AB683" s="58" t="s">
        <v>11812</v>
      </c>
      <c r="AC683" s="59"/>
      <c r="AD683" s="62">
        <f t="shared" si="51"/>
        <v>58</v>
      </c>
    </row>
    <row r="684" spans="1:30" x14ac:dyDescent="0.3">
      <c r="A684" s="54">
        <v>683</v>
      </c>
      <c r="B684" s="54" t="s">
        <v>7345</v>
      </c>
      <c r="C684" s="54" t="s">
        <v>7346</v>
      </c>
      <c r="D684" s="54" t="s">
        <v>266</v>
      </c>
      <c r="E684" s="58" t="s">
        <v>11801</v>
      </c>
      <c r="F684" s="58" t="e">
        <f>VLOOKUP(B684,#REF!,50,0)</f>
        <v>#REF!</v>
      </c>
      <c r="G684" s="58">
        <v>13</v>
      </c>
      <c r="H684" s="58">
        <v>13</v>
      </c>
      <c r="I684" s="58">
        <v>13</v>
      </c>
      <c r="J684" s="58">
        <v>13</v>
      </c>
      <c r="K684" s="58">
        <f t="shared" si="47"/>
        <v>52</v>
      </c>
      <c r="L684" s="58" t="s">
        <v>11812</v>
      </c>
      <c r="M684" s="58" t="s">
        <v>11802</v>
      </c>
      <c r="N684" s="58">
        <v>13</v>
      </c>
      <c r="O684" s="58">
        <v>18</v>
      </c>
      <c r="P684" s="58">
        <v>17</v>
      </c>
      <c r="Q684" s="58">
        <v>17</v>
      </c>
      <c r="R684" s="58">
        <v>18</v>
      </c>
      <c r="S684" s="58">
        <f t="shared" si="48"/>
        <v>70</v>
      </c>
      <c r="T684" s="58" t="s">
        <v>11812</v>
      </c>
      <c r="U684" s="58" t="s">
        <v>11803</v>
      </c>
      <c r="V684" s="58">
        <v>13</v>
      </c>
      <c r="W684" s="58">
        <v>17</v>
      </c>
      <c r="X684" s="58">
        <v>14</v>
      </c>
      <c r="Y684" s="58">
        <v>15</v>
      </c>
      <c r="Z684" s="58">
        <v>13</v>
      </c>
      <c r="AA684" s="58">
        <f t="shared" si="49"/>
        <v>59</v>
      </c>
      <c r="AB684" s="58" t="s">
        <v>11812</v>
      </c>
      <c r="AC684" s="59"/>
      <c r="AD684" s="62">
        <f t="shared" si="51"/>
        <v>60.333333333333336</v>
      </c>
    </row>
    <row r="685" spans="1:30" x14ac:dyDescent="0.3">
      <c r="A685" s="54">
        <v>684</v>
      </c>
      <c r="B685" s="54" t="s">
        <v>7389</v>
      </c>
      <c r="C685" s="54" t="s">
        <v>4627</v>
      </c>
      <c r="D685" s="54" t="s">
        <v>266</v>
      </c>
      <c r="E685" s="58" t="s">
        <v>11801</v>
      </c>
      <c r="F685" s="58" t="e">
        <f>VLOOKUP(B685,#REF!,50,0)</f>
        <v>#REF!</v>
      </c>
      <c r="G685" s="58">
        <v>13</v>
      </c>
      <c r="H685" s="58">
        <v>12</v>
      </c>
      <c r="I685" s="58">
        <v>12</v>
      </c>
      <c r="J685" s="58">
        <v>12</v>
      </c>
      <c r="K685" s="58">
        <f t="shared" si="47"/>
        <v>49</v>
      </c>
      <c r="L685" s="58" t="s">
        <v>11812</v>
      </c>
      <c r="M685" s="58" t="s">
        <v>11802</v>
      </c>
      <c r="N685" s="58">
        <v>10</v>
      </c>
      <c r="O685" s="58">
        <v>16</v>
      </c>
      <c r="P685" s="58">
        <v>14</v>
      </c>
      <c r="Q685" s="58">
        <v>13</v>
      </c>
      <c r="R685" s="58">
        <v>15</v>
      </c>
      <c r="S685" s="58">
        <f t="shared" si="48"/>
        <v>58</v>
      </c>
      <c r="T685" s="58" t="s">
        <v>11812</v>
      </c>
      <c r="U685" s="58" t="s">
        <v>11803</v>
      </c>
      <c r="V685" s="58">
        <v>10</v>
      </c>
      <c r="W685" s="58">
        <v>14</v>
      </c>
      <c r="X685" s="58">
        <v>13</v>
      </c>
      <c r="Y685" s="58">
        <v>14</v>
      </c>
      <c r="Z685" s="58">
        <v>14</v>
      </c>
      <c r="AA685" s="58">
        <f t="shared" si="49"/>
        <v>55</v>
      </c>
      <c r="AB685" s="58" t="s">
        <v>11812</v>
      </c>
      <c r="AC685" s="59"/>
      <c r="AD685" s="62">
        <f t="shared" si="51"/>
        <v>54</v>
      </c>
    </row>
    <row r="686" spans="1:30" x14ac:dyDescent="0.3">
      <c r="A686" s="54">
        <v>685</v>
      </c>
      <c r="B686" s="54" t="s">
        <v>7398</v>
      </c>
      <c r="C686" s="54" t="s">
        <v>7399</v>
      </c>
      <c r="D686" s="54" t="s">
        <v>266</v>
      </c>
      <c r="E686" s="58" t="s">
        <v>11801</v>
      </c>
      <c r="F686" s="58" t="e">
        <f>VLOOKUP(B686,#REF!,50,0)</f>
        <v>#REF!</v>
      </c>
      <c r="G686" s="58">
        <v>13</v>
      </c>
      <c r="H686" s="58">
        <v>13</v>
      </c>
      <c r="I686" s="58">
        <v>13</v>
      </c>
      <c r="J686" s="58">
        <v>16</v>
      </c>
      <c r="K686" s="58">
        <f t="shared" si="47"/>
        <v>55</v>
      </c>
      <c r="L686" s="58" t="s">
        <v>11812</v>
      </c>
      <c r="M686" s="58" t="s">
        <v>11802</v>
      </c>
      <c r="N686" s="58">
        <v>10</v>
      </c>
      <c r="O686" s="58">
        <v>15</v>
      </c>
      <c r="P686" s="58">
        <v>15</v>
      </c>
      <c r="Q686" s="58">
        <v>15</v>
      </c>
      <c r="R686" s="58">
        <v>15</v>
      </c>
      <c r="S686" s="58">
        <f t="shared" si="48"/>
        <v>60</v>
      </c>
      <c r="T686" s="58" t="s">
        <v>11812</v>
      </c>
      <c r="U686" s="58" t="s">
        <v>11803</v>
      </c>
      <c r="V686" s="58">
        <v>10</v>
      </c>
      <c r="W686" s="58">
        <v>15</v>
      </c>
      <c r="X686" s="58">
        <v>14</v>
      </c>
      <c r="Y686" s="58">
        <v>14</v>
      </c>
      <c r="Z686" s="58">
        <v>13</v>
      </c>
      <c r="AA686" s="58">
        <f t="shared" si="49"/>
        <v>56</v>
      </c>
      <c r="AB686" s="58" t="s">
        <v>11812</v>
      </c>
      <c r="AC686" s="59"/>
      <c r="AD686" s="62">
        <f t="shared" si="51"/>
        <v>57</v>
      </c>
    </row>
    <row r="687" spans="1:30" x14ac:dyDescent="0.3">
      <c r="A687" s="54">
        <v>686</v>
      </c>
      <c r="B687" s="54" t="s">
        <v>7454</v>
      </c>
      <c r="C687" s="54" t="s">
        <v>7455</v>
      </c>
      <c r="D687" s="54" t="s">
        <v>266</v>
      </c>
      <c r="E687" s="58" t="s">
        <v>11801</v>
      </c>
      <c r="F687" s="58" t="e">
        <f>VLOOKUP(B687,#REF!,50,0)</f>
        <v>#REF!</v>
      </c>
      <c r="G687" s="58">
        <v>12</v>
      </c>
      <c r="H687" s="58">
        <v>14</v>
      </c>
      <c r="I687" s="58">
        <v>12</v>
      </c>
      <c r="J687" s="58">
        <v>10</v>
      </c>
      <c r="K687" s="58">
        <f t="shared" si="47"/>
        <v>48</v>
      </c>
      <c r="L687" s="58" t="s">
        <v>11812</v>
      </c>
      <c r="M687" s="58" t="s">
        <v>11802</v>
      </c>
      <c r="N687" s="58">
        <v>11</v>
      </c>
      <c r="O687" s="58">
        <v>15</v>
      </c>
      <c r="P687" s="58">
        <v>15</v>
      </c>
      <c r="Q687" s="58">
        <v>15</v>
      </c>
      <c r="R687" s="58">
        <v>15</v>
      </c>
      <c r="S687" s="58">
        <f t="shared" si="48"/>
        <v>60</v>
      </c>
      <c r="T687" s="58" t="s">
        <v>11812</v>
      </c>
      <c r="U687" s="58" t="s">
        <v>11803</v>
      </c>
      <c r="V687" s="58">
        <v>11</v>
      </c>
      <c r="W687" s="58">
        <v>14</v>
      </c>
      <c r="X687" s="58">
        <v>15</v>
      </c>
      <c r="Y687" s="58">
        <v>14</v>
      </c>
      <c r="Z687" s="58">
        <v>14</v>
      </c>
      <c r="AA687" s="58">
        <f t="shared" si="49"/>
        <v>57</v>
      </c>
      <c r="AB687" s="58" t="s">
        <v>11812</v>
      </c>
      <c r="AC687" s="59"/>
      <c r="AD687" s="62">
        <f t="shared" si="51"/>
        <v>55</v>
      </c>
    </row>
    <row r="688" spans="1:30" x14ac:dyDescent="0.3">
      <c r="A688" s="54">
        <v>687</v>
      </c>
      <c r="B688" s="54" t="s">
        <v>7470</v>
      </c>
      <c r="C688" s="54" t="s">
        <v>7471</v>
      </c>
      <c r="D688" s="54" t="s">
        <v>266</v>
      </c>
      <c r="E688" s="58" t="s">
        <v>11801</v>
      </c>
      <c r="F688" s="58" t="e">
        <f>VLOOKUP(B688,#REF!,50,0)</f>
        <v>#REF!</v>
      </c>
      <c r="G688" s="58">
        <v>12</v>
      </c>
      <c r="H688" s="58">
        <v>13</v>
      </c>
      <c r="I688" s="58">
        <v>13</v>
      </c>
      <c r="J688" s="58">
        <v>10</v>
      </c>
      <c r="K688" s="58">
        <f t="shared" si="47"/>
        <v>48</v>
      </c>
      <c r="L688" s="58" t="s">
        <v>11812</v>
      </c>
      <c r="M688" s="58" t="s">
        <v>11802</v>
      </c>
      <c r="N688" s="58">
        <v>20</v>
      </c>
      <c r="O688" s="58">
        <v>13</v>
      </c>
      <c r="P688" s="58">
        <v>12</v>
      </c>
      <c r="Q688" s="58">
        <v>13</v>
      </c>
      <c r="R688" s="58">
        <v>14</v>
      </c>
      <c r="S688" s="58">
        <f t="shared" si="48"/>
        <v>52</v>
      </c>
      <c r="T688" s="58" t="s">
        <v>11812</v>
      </c>
      <c r="U688" s="58" t="s">
        <v>11803</v>
      </c>
      <c r="V688" s="58">
        <v>20</v>
      </c>
      <c r="W688" s="58">
        <v>14</v>
      </c>
      <c r="X688" s="58">
        <v>14</v>
      </c>
      <c r="Y688" s="58">
        <v>15</v>
      </c>
      <c r="Z688" s="58">
        <v>13</v>
      </c>
      <c r="AA688" s="58">
        <f t="shared" si="49"/>
        <v>56</v>
      </c>
      <c r="AB688" s="58" t="s">
        <v>11812</v>
      </c>
      <c r="AC688" s="59"/>
      <c r="AD688" s="62">
        <f t="shared" si="51"/>
        <v>52</v>
      </c>
    </row>
    <row r="689" spans="1:30" x14ac:dyDescent="0.3">
      <c r="A689" s="54">
        <v>688</v>
      </c>
      <c r="B689" s="54" t="s">
        <v>7483</v>
      </c>
      <c r="C689" s="54" t="s">
        <v>7484</v>
      </c>
      <c r="D689" s="54" t="s">
        <v>266</v>
      </c>
      <c r="E689" s="58" t="s">
        <v>11801</v>
      </c>
      <c r="F689" s="58" t="e">
        <f>VLOOKUP(B689,#REF!,50,0)</f>
        <v>#REF!</v>
      </c>
      <c r="G689" s="58">
        <v>11</v>
      </c>
      <c r="H689" s="58">
        <v>13</v>
      </c>
      <c r="I689" s="58">
        <v>12</v>
      </c>
      <c r="J689" s="58">
        <v>12</v>
      </c>
      <c r="K689" s="58">
        <f t="shared" si="47"/>
        <v>48</v>
      </c>
      <c r="L689" s="58" t="s">
        <v>11812</v>
      </c>
      <c r="M689" s="58" t="s">
        <v>11802</v>
      </c>
      <c r="N689" s="58">
        <v>10</v>
      </c>
      <c r="O689" s="58">
        <v>13</v>
      </c>
      <c r="P689" s="58">
        <v>13</v>
      </c>
      <c r="Q689" s="58">
        <v>13</v>
      </c>
      <c r="R689" s="58">
        <v>14</v>
      </c>
      <c r="S689" s="58">
        <f t="shared" si="48"/>
        <v>53</v>
      </c>
      <c r="T689" s="58" t="s">
        <v>11812</v>
      </c>
      <c r="U689" s="58" t="s">
        <v>11803</v>
      </c>
      <c r="V689" s="58">
        <v>10</v>
      </c>
      <c r="W689" s="58">
        <v>15</v>
      </c>
      <c r="X689" s="58">
        <v>13</v>
      </c>
      <c r="Y689" s="58">
        <v>14</v>
      </c>
      <c r="Z689" s="58">
        <v>13</v>
      </c>
      <c r="AA689" s="58">
        <f t="shared" si="49"/>
        <v>55</v>
      </c>
      <c r="AB689" s="58" t="s">
        <v>11812</v>
      </c>
      <c r="AC689" s="59"/>
      <c r="AD689" s="62">
        <f t="shared" si="51"/>
        <v>52</v>
      </c>
    </row>
    <row r="690" spans="1:30" x14ac:dyDescent="0.3">
      <c r="A690" s="54">
        <v>689</v>
      </c>
      <c r="B690" s="54" t="s">
        <v>7491</v>
      </c>
      <c r="C690" s="54" t="s">
        <v>7492</v>
      </c>
      <c r="D690" s="54" t="s">
        <v>266</v>
      </c>
      <c r="E690" s="58" t="s">
        <v>11801</v>
      </c>
      <c r="F690" s="58" t="e">
        <f>VLOOKUP(B690,#REF!,50,0)</f>
        <v>#REF!</v>
      </c>
      <c r="G690" s="58">
        <v>13</v>
      </c>
      <c r="H690" s="58">
        <v>13</v>
      </c>
      <c r="I690" s="58">
        <v>12</v>
      </c>
      <c r="J690" s="58">
        <v>10</v>
      </c>
      <c r="K690" s="58">
        <f t="shared" si="47"/>
        <v>48</v>
      </c>
      <c r="L690" s="58" t="s">
        <v>11812</v>
      </c>
      <c r="M690" s="58" t="s">
        <v>11802</v>
      </c>
      <c r="N690" s="58">
        <v>8</v>
      </c>
      <c r="O690" s="58">
        <v>15</v>
      </c>
      <c r="P690" s="58">
        <v>13</v>
      </c>
      <c r="Q690" s="58">
        <v>15</v>
      </c>
      <c r="R690" s="58">
        <v>15</v>
      </c>
      <c r="S690" s="58">
        <f t="shared" si="48"/>
        <v>58</v>
      </c>
      <c r="T690" s="58" t="s">
        <v>11812</v>
      </c>
      <c r="U690" s="58" t="s">
        <v>11803</v>
      </c>
      <c r="V690" s="58">
        <v>8</v>
      </c>
      <c r="W690" s="58">
        <v>14</v>
      </c>
      <c r="X690" s="58">
        <v>14</v>
      </c>
      <c r="Y690" s="58">
        <v>13</v>
      </c>
      <c r="Z690" s="58">
        <v>14</v>
      </c>
      <c r="AA690" s="58">
        <f t="shared" si="49"/>
        <v>55</v>
      </c>
      <c r="AB690" s="58" t="s">
        <v>11812</v>
      </c>
      <c r="AC690" s="59"/>
      <c r="AD690" s="62">
        <f t="shared" si="51"/>
        <v>53.666666666666664</v>
      </c>
    </row>
    <row r="691" spans="1:30" x14ac:dyDescent="0.3">
      <c r="A691" s="54">
        <v>690</v>
      </c>
      <c r="B691" s="54" t="s">
        <v>7524</v>
      </c>
      <c r="C691" s="54" t="s">
        <v>7525</v>
      </c>
      <c r="D691" s="54" t="s">
        <v>266</v>
      </c>
      <c r="E691" s="58" t="s">
        <v>11801</v>
      </c>
      <c r="F691" s="58" t="e">
        <f>VLOOKUP(B691,#REF!,50,0)</f>
        <v>#REF!</v>
      </c>
      <c r="G691" s="58">
        <v>10</v>
      </c>
      <c r="H691" s="58">
        <v>12</v>
      </c>
      <c r="I691" s="58">
        <v>12</v>
      </c>
      <c r="J691" s="58">
        <v>11</v>
      </c>
      <c r="K691" s="58">
        <f t="shared" si="47"/>
        <v>45</v>
      </c>
      <c r="L691" s="58" t="s">
        <v>11812</v>
      </c>
      <c r="M691" s="58" t="s">
        <v>11802</v>
      </c>
      <c r="N691" s="58">
        <v>15</v>
      </c>
      <c r="O691" s="58">
        <v>12</v>
      </c>
      <c r="P691" s="58">
        <v>12</v>
      </c>
      <c r="Q691" s="58">
        <v>12</v>
      </c>
      <c r="R691" s="58">
        <v>12</v>
      </c>
      <c r="S691" s="58">
        <f t="shared" si="48"/>
        <v>48</v>
      </c>
      <c r="T691" s="58" t="s">
        <v>11812</v>
      </c>
      <c r="U691" s="58" t="s">
        <v>11803</v>
      </c>
      <c r="V691" s="58">
        <v>15</v>
      </c>
      <c r="W691" s="58">
        <v>13</v>
      </c>
      <c r="X691" s="58">
        <v>12</v>
      </c>
      <c r="Y691" s="58">
        <v>12</v>
      </c>
      <c r="Z691" s="58">
        <v>10</v>
      </c>
      <c r="AA691" s="58">
        <f t="shared" si="49"/>
        <v>47</v>
      </c>
      <c r="AB691" s="58" t="s">
        <v>11812</v>
      </c>
      <c r="AC691" s="59"/>
      <c r="AD691" s="62">
        <f t="shared" si="51"/>
        <v>46.666666666666664</v>
      </c>
    </row>
    <row r="692" spans="1:30" x14ac:dyDescent="0.3">
      <c r="A692" s="54">
        <v>691</v>
      </c>
      <c r="B692" s="54" t="s">
        <v>7534</v>
      </c>
      <c r="C692" s="54" t="s">
        <v>7535</v>
      </c>
      <c r="D692" s="54" t="s">
        <v>266</v>
      </c>
      <c r="E692" s="58" t="s">
        <v>11801</v>
      </c>
      <c r="F692" s="58" t="e">
        <f>VLOOKUP(B692,#REF!,50,0)</f>
        <v>#REF!</v>
      </c>
      <c r="G692" s="58">
        <v>13</v>
      </c>
      <c r="H692" s="58">
        <v>13</v>
      </c>
      <c r="I692" s="58">
        <v>13</v>
      </c>
      <c r="J692" s="58">
        <v>13</v>
      </c>
      <c r="K692" s="58">
        <f t="shared" si="47"/>
        <v>52</v>
      </c>
      <c r="L692" s="58" t="s">
        <v>11812</v>
      </c>
      <c r="M692" s="58" t="s">
        <v>11802</v>
      </c>
      <c r="N692" s="58">
        <v>14</v>
      </c>
      <c r="O692" s="58">
        <v>17</v>
      </c>
      <c r="P692" s="58">
        <v>15</v>
      </c>
      <c r="Q692" s="58">
        <v>15</v>
      </c>
      <c r="R692" s="58">
        <v>16</v>
      </c>
      <c r="S692" s="58">
        <f t="shared" si="48"/>
        <v>63</v>
      </c>
      <c r="T692" s="58" t="s">
        <v>11812</v>
      </c>
      <c r="U692" s="58" t="s">
        <v>11803</v>
      </c>
      <c r="V692" s="58">
        <v>14</v>
      </c>
      <c r="W692" s="58">
        <v>14</v>
      </c>
      <c r="X692" s="58">
        <v>14</v>
      </c>
      <c r="Y692" s="58">
        <v>14</v>
      </c>
      <c r="Z692" s="58">
        <v>13</v>
      </c>
      <c r="AA692" s="58">
        <f t="shared" si="49"/>
        <v>55</v>
      </c>
      <c r="AB692" s="58" t="s">
        <v>11812</v>
      </c>
      <c r="AC692" s="59"/>
      <c r="AD692" s="62">
        <f t="shared" si="51"/>
        <v>56.666666666666664</v>
      </c>
    </row>
    <row r="693" spans="1:30" x14ac:dyDescent="0.3">
      <c r="A693" s="54">
        <v>692</v>
      </c>
      <c r="B693" s="54" t="s">
        <v>7574</v>
      </c>
      <c r="C693" s="54" t="s">
        <v>7575</v>
      </c>
      <c r="D693" s="54" t="s">
        <v>266</v>
      </c>
      <c r="E693" s="58" t="s">
        <v>11801</v>
      </c>
      <c r="F693" s="58" t="e">
        <f>VLOOKUP(B693,#REF!,50,0)</f>
        <v>#REF!</v>
      </c>
      <c r="G693" s="58">
        <v>11</v>
      </c>
      <c r="H693" s="58">
        <v>11</v>
      </c>
      <c r="I693" s="58">
        <v>13</v>
      </c>
      <c r="J693" s="58">
        <v>15</v>
      </c>
      <c r="K693" s="58">
        <f t="shared" si="47"/>
        <v>50</v>
      </c>
      <c r="L693" s="58" t="s">
        <v>11812</v>
      </c>
      <c r="M693" s="58" t="s">
        <v>11802</v>
      </c>
      <c r="N693" s="58">
        <v>6</v>
      </c>
      <c r="O693" s="58">
        <v>15</v>
      </c>
      <c r="P693" s="58">
        <v>15</v>
      </c>
      <c r="Q693" s="58">
        <v>15</v>
      </c>
      <c r="R693" s="58">
        <v>15</v>
      </c>
      <c r="S693" s="58">
        <f t="shared" si="48"/>
        <v>60</v>
      </c>
      <c r="T693" s="58" t="s">
        <v>11812</v>
      </c>
      <c r="U693" s="58" t="s">
        <v>11803</v>
      </c>
      <c r="V693" s="58">
        <v>6</v>
      </c>
      <c r="W693" s="58">
        <v>14</v>
      </c>
      <c r="X693" s="58">
        <v>13</v>
      </c>
      <c r="Y693" s="58">
        <v>13</v>
      </c>
      <c r="Z693" s="58">
        <v>13</v>
      </c>
      <c r="AA693" s="58">
        <f t="shared" si="49"/>
        <v>53</v>
      </c>
      <c r="AB693" s="58" t="s">
        <v>11812</v>
      </c>
      <c r="AC693" s="59"/>
      <c r="AD693" s="62">
        <f t="shared" si="51"/>
        <v>54.333333333333336</v>
      </c>
    </row>
    <row r="694" spans="1:30" x14ac:dyDescent="0.3">
      <c r="A694" s="54">
        <v>693</v>
      </c>
      <c r="B694" s="54" t="s">
        <v>7600</v>
      </c>
      <c r="C694" s="54" t="s">
        <v>7601</v>
      </c>
      <c r="D694" s="54" t="s">
        <v>266</v>
      </c>
      <c r="E694" s="58" t="s">
        <v>11801</v>
      </c>
      <c r="F694" s="58" t="e">
        <f>VLOOKUP(B694,#REF!,50,0)</f>
        <v>#REF!</v>
      </c>
      <c r="G694" s="58">
        <v>12</v>
      </c>
      <c r="H694" s="58">
        <v>12</v>
      </c>
      <c r="I694" s="58">
        <v>12</v>
      </c>
      <c r="J694" s="58">
        <v>12</v>
      </c>
      <c r="K694" s="58">
        <f t="shared" si="47"/>
        <v>48</v>
      </c>
      <c r="L694" s="58" t="s">
        <v>11812</v>
      </c>
      <c r="M694" s="58" t="s">
        <v>11802</v>
      </c>
      <c r="N694" s="58">
        <v>6</v>
      </c>
      <c r="O694" s="58">
        <v>13</v>
      </c>
      <c r="P694" s="58">
        <v>13</v>
      </c>
      <c r="Q694" s="58">
        <v>13</v>
      </c>
      <c r="R694" s="58">
        <v>13</v>
      </c>
      <c r="S694" s="58">
        <f t="shared" si="48"/>
        <v>52</v>
      </c>
      <c r="T694" s="58" t="s">
        <v>11812</v>
      </c>
      <c r="U694" s="58" t="s">
        <v>11803</v>
      </c>
      <c r="V694" s="58">
        <v>6</v>
      </c>
      <c r="W694" s="58">
        <v>13</v>
      </c>
      <c r="X694" s="58">
        <v>14</v>
      </c>
      <c r="Y694" s="58">
        <v>14</v>
      </c>
      <c r="Z694" s="58">
        <v>14</v>
      </c>
      <c r="AA694" s="58">
        <f t="shared" si="49"/>
        <v>55</v>
      </c>
      <c r="AB694" s="58" t="s">
        <v>11812</v>
      </c>
      <c r="AC694" s="59"/>
      <c r="AD694" s="62">
        <f t="shared" si="51"/>
        <v>51.666666666666664</v>
      </c>
    </row>
    <row r="695" spans="1:30" x14ac:dyDescent="0.3">
      <c r="A695" s="54">
        <v>694</v>
      </c>
      <c r="B695" s="54" t="s">
        <v>7610</v>
      </c>
      <c r="C695" s="54" t="s">
        <v>7611</v>
      </c>
      <c r="D695" s="54" t="s">
        <v>266</v>
      </c>
      <c r="E695" s="58" t="s">
        <v>11801</v>
      </c>
      <c r="F695" s="58" t="e">
        <f>VLOOKUP(B695,#REF!,50,0)</f>
        <v>#REF!</v>
      </c>
      <c r="G695" s="58">
        <v>15</v>
      </c>
      <c r="H695" s="58">
        <v>16</v>
      </c>
      <c r="I695" s="58">
        <v>13</v>
      </c>
      <c r="J695" s="58">
        <v>10</v>
      </c>
      <c r="K695" s="58">
        <f t="shared" si="47"/>
        <v>54</v>
      </c>
      <c r="L695" s="58" t="s">
        <v>11812</v>
      </c>
      <c r="M695" s="58" t="s">
        <v>11802</v>
      </c>
      <c r="N695" s="58">
        <v>0</v>
      </c>
      <c r="O695" s="58">
        <v>18</v>
      </c>
      <c r="P695" s="58">
        <v>17</v>
      </c>
      <c r="Q695" s="58">
        <v>17</v>
      </c>
      <c r="R695" s="58">
        <v>18</v>
      </c>
      <c r="S695" s="58">
        <f t="shared" si="48"/>
        <v>70</v>
      </c>
      <c r="T695" s="58" t="s">
        <v>11812</v>
      </c>
      <c r="U695" s="58" t="s">
        <v>11803</v>
      </c>
      <c r="V695" s="58">
        <v>0</v>
      </c>
      <c r="W695" s="58">
        <v>14</v>
      </c>
      <c r="X695" s="58">
        <v>13</v>
      </c>
      <c r="Y695" s="58">
        <v>13</v>
      </c>
      <c r="Z695" s="58">
        <v>14</v>
      </c>
      <c r="AA695" s="58">
        <f t="shared" si="49"/>
        <v>54</v>
      </c>
      <c r="AB695" s="58" t="s">
        <v>11812</v>
      </c>
      <c r="AC695" s="59"/>
      <c r="AD695" s="62">
        <f t="shared" si="51"/>
        <v>59.333333333333336</v>
      </c>
    </row>
    <row r="696" spans="1:30" x14ac:dyDescent="0.3">
      <c r="A696" s="54">
        <v>695</v>
      </c>
      <c r="B696" s="54" t="s">
        <v>7647</v>
      </c>
      <c r="C696" s="54" t="s">
        <v>7648</v>
      </c>
      <c r="D696" s="54" t="s">
        <v>266</v>
      </c>
      <c r="E696" s="58" t="s">
        <v>11801</v>
      </c>
      <c r="F696" s="58" t="e">
        <f>VLOOKUP(B696,#REF!,50,0)</f>
        <v>#REF!</v>
      </c>
      <c r="G696" s="58">
        <v>12</v>
      </c>
      <c r="H696" s="58">
        <v>13</v>
      </c>
      <c r="I696" s="58">
        <v>12</v>
      </c>
      <c r="J696" s="58">
        <v>14</v>
      </c>
      <c r="K696" s="58">
        <f t="shared" si="47"/>
        <v>51</v>
      </c>
      <c r="L696" s="58" t="s">
        <v>11812</v>
      </c>
      <c r="M696" s="58" t="s">
        <v>11802</v>
      </c>
      <c r="N696" s="58">
        <v>13</v>
      </c>
      <c r="O696" s="58">
        <v>17</v>
      </c>
      <c r="P696" s="58">
        <v>17</v>
      </c>
      <c r="Q696" s="58">
        <v>17</v>
      </c>
      <c r="R696" s="58">
        <v>17</v>
      </c>
      <c r="S696" s="58">
        <f t="shared" si="48"/>
        <v>68</v>
      </c>
      <c r="T696" s="58" t="s">
        <v>11812</v>
      </c>
      <c r="U696" s="58" t="s">
        <v>11803</v>
      </c>
      <c r="V696" s="58">
        <v>13</v>
      </c>
      <c r="W696" s="58">
        <v>17</v>
      </c>
      <c r="X696" s="58">
        <v>15</v>
      </c>
      <c r="Y696" s="58">
        <v>13</v>
      </c>
      <c r="Z696" s="58">
        <v>13</v>
      </c>
      <c r="AA696" s="58">
        <f t="shared" si="49"/>
        <v>58</v>
      </c>
      <c r="AB696" s="58" t="s">
        <v>11812</v>
      </c>
      <c r="AC696" s="59"/>
      <c r="AD696" s="62">
        <f t="shared" si="51"/>
        <v>59</v>
      </c>
    </row>
    <row r="697" spans="1:30" x14ac:dyDescent="0.3">
      <c r="A697" s="54">
        <v>696</v>
      </c>
      <c r="B697" s="54" t="s">
        <v>7654</v>
      </c>
      <c r="C697" s="54" t="s">
        <v>7655</v>
      </c>
      <c r="D697" s="54" t="s">
        <v>266</v>
      </c>
      <c r="E697" s="58" t="s">
        <v>11801</v>
      </c>
      <c r="F697" s="58" t="e">
        <f>VLOOKUP(B697,#REF!,50,0)</f>
        <v>#REF!</v>
      </c>
      <c r="G697" s="58">
        <v>12</v>
      </c>
      <c r="H697" s="58">
        <v>14</v>
      </c>
      <c r="I697" s="58">
        <v>13</v>
      </c>
      <c r="J697" s="58">
        <v>14</v>
      </c>
      <c r="K697" s="58">
        <f t="shared" si="47"/>
        <v>53</v>
      </c>
      <c r="L697" s="58" t="s">
        <v>11812</v>
      </c>
      <c r="M697" s="58" t="s">
        <v>11802</v>
      </c>
      <c r="N697" s="58">
        <v>10</v>
      </c>
      <c r="O697" s="58">
        <v>13</v>
      </c>
      <c r="P697" s="58">
        <v>13</v>
      </c>
      <c r="Q697" s="58">
        <v>13</v>
      </c>
      <c r="R697" s="58">
        <v>13</v>
      </c>
      <c r="S697" s="58">
        <f t="shared" si="48"/>
        <v>52</v>
      </c>
      <c r="T697" s="58" t="s">
        <v>11812</v>
      </c>
      <c r="U697" s="58" t="s">
        <v>11803</v>
      </c>
      <c r="V697" s="58">
        <v>10</v>
      </c>
      <c r="W697" s="58">
        <v>16</v>
      </c>
      <c r="X697" s="58">
        <v>13</v>
      </c>
      <c r="Y697" s="58">
        <v>13</v>
      </c>
      <c r="Z697" s="58">
        <v>14</v>
      </c>
      <c r="AA697" s="58">
        <f t="shared" si="49"/>
        <v>56</v>
      </c>
      <c r="AB697" s="58" t="s">
        <v>11812</v>
      </c>
      <c r="AC697" s="59"/>
      <c r="AD697" s="62">
        <f t="shared" si="51"/>
        <v>53.666666666666664</v>
      </c>
    </row>
    <row r="698" spans="1:30" x14ac:dyDescent="0.3">
      <c r="A698" s="54">
        <v>697</v>
      </c>
      <c r="B698" s="54" t="s">
        <v>7696</v>
      </c>
      <c r="C698" s="54" t="s">
        <v>4560</v>
      </c>
      <c r="D698" s="54" t="s">
        <v>266</v>
      </c>
      <c r="E698" s="58" t="s">
        <v>11801</v>
      </c>
      <c r="F698" s="58" t="e">
        <f>VLOOKUP(B698,#REF!,50,0)</f>
        <v>#REF!</v>
      </c>
      <c r="G698" s="58">
        <v>17</v>
      </c>
      <c r="H698" s="58">
        <v>17</v>
      </c>
      <c r="I698" s="58">
        <v>16</v>
      </c>
      <c r="J698" s="58">
        <v>10</v>
      </c>
      <c r="K698" s="58">
        <f t="shared" si="47"/>
        <v>60</v>
      </c>
      <c r="L698" s="58" t="s">
        <v>11812</v>
      </c>
      <c r="M698" s="58" t="s">
        <v>11802</v>
      </c>
      <c r="N698" s="58">
        <v>12</v>
      </c>
      <c r="O698" s="58">
        <v>19</v>
      </c>
      <c r="P698" s="58">
        <v>18</v>
      </c>
      <c r="Q698" s="58">
        <v>18</v>
      </c>
      <c r="R698" s="58">
        <v>19</v>
      </c>
      <c r="S698" s="58">
        <f t="shared" si="48"/>
        <v>74</v>
      </c>
      <c r="T698" s="58" t="s">
        <v>11812</v>
      </c>
      <c r="U698" s="58" t="s">
        <v>11803</v>
      </c>
      <c r="V698" s="58">
        <v>12</v>
      </c>
      <c r="W698" s="58">
        <v>17</v>
      </c>
      <c r="X698" s="58">
        <v>14</v>
      </c>
      <c r="Y698" s="58">
        <v>15</v>
      </c>
      <c r="Z698" s="58">
        <v>15</v>
      </c>
      <c r="AA698" s="58">
        <f t="shared" si="49"/>
        <v>61</v>
      </c>
      <c r="AB698" s="58" t="s">
        <v>11812</v>
      </c>
      <c r="AC698" s="59"/>
      <c r="AD698" s="62">
        <f t="shared" si="51"/>
        <v>65</v>
      </c>
    </row>
    <row r="699" spans="1:30" x14ac:dyDescent="0.3">
      <c r="A699" s="54">
        <v>698</v>
      </c>
      <c r="B699" s="54" t="s">
        <v>7743</v>
      </c>
      <c r="C699" s="54" t="s">
        <v>7744</v>
      </c>
      <c r="D699" s="54" t="s">
        <v>266</v>
      </c>
      <c r="E699" s="58" t="s">
        <v>11801</v>
      </c>
      <c r="F699" s="58" t="e">
        <f>VLOOKUP(B699,#REF!,50,0)</f>
        <v>#REF!</v>
      </c>
      <c r="G699" s="58">
        <v>11</v>
      </c>
      <c r="H699" s="58">
        <v>12</v>
      </c>
      <c r="I699" s="58">
        <v>13</v>
      </c>
      <c r="J699" s="58">
        <v>10</v>
      </c>
      <c r="K699" s="58">
        <f t="shared" si="47"/>
        <v>46</v>
      </c>
      <c r="L699" s="58" t="s">
        <v>11812</v>
      </c>
      <c r="M699" s="58" t="s">
        <v>11802</v>
      </c>
      <c r="N699" s="58">
        <v>5</v>
      </c>
      <c r="O699" s="58">
        <v>14</v>
      </c>
      <c r="P699" s="58">
        <v>13</v>
      </c>
      <c r="Q699" s="58">
        <v>13</v>
      </c>
      <c r="R699" s="58">
        <v>13</v>
      </c>
      <c r="S699" s="58">
        <f t="shared" si="48"/>
        <v>53</v>
      </c>
      <c r="T699" s="58" t="s">
        <v>11812</v>
      </c>
      <c r="U699" s="58" t="s">
        <v>11803</v>
      </c>
      <c r="V699" s="58">
        <v>5</v>
      </c>
      <c r="W699" s="58">
        <v>13</v>
      </c>
      <c r="X699" s="58">
        <v>14</v>
      </c>
      <c r="Y699" s="58">
        <v>13</v>
      </c>
      <c r="Z699" s="58">
        <v>13</v>
      </c>
      <c r="AA699" s="58">
        <f t="shared" si="49"/>
        <v>53</v>
      </c>
      <c r="AB699" s="58" t="s">
        <v>11812</v>
      </c>
      <c r="AC699" s="59"/>
      <c r="AD699" s="62">
        <f t="shared" si="51"/>
        <v>50.666666666666664</v>
      </c>
    </row>
    <row r="700" spans="1:30" x14ac:dyDescent="0.3">
      <c r="A700" s="54">
        <v>699</v>
      </c>
      <c r="B700" s="54" t="s">
        <v>7752</v>
      </c>
      <c r="C700" s="54" t="s">
        <v>5146</v>
      </c>
      <c r="D700" s="54" t="s">
        <v>266</v>
      </c>
      <c r="E700" s="58" t="s">
        <v>11801</v>
      </c>
      <c r="F700" s="58" t="e">
        <f>VLOOKUP(B700,#REF!,50,0)</f>
        <v>#REF!</v>
      </c>
      <c r="G700" s="58">
        <v>12</v>
      </c>
      <c r="H700" s="58">
        <v>13</v>
      </c>
      <c r="I700" s="58">
        <v>13</v>
      </c>
      <c r="J700" s="58">
        <v>10</v>
      </c>
      <c r="K700" s="58">
        <f t="shared" si="47"/>
        <v>48</v>
      </c>
      <c r="L700" s="58" t="s">
        <v>11812</v>
      </c>
      <c r="M700" s="58" t="s">
        <v>11802</v>
      </c>
      <c r="N700" s="58">
        <v>20</v>
      </c>
      <c r="O700" s="58">
        <v>13</v>
      </c>
      <c r="P700" s="58">
        <v>13</v>
      </c>
      <c r="Q700" s="58">
        <v>13</v>
      </c>
      <c r="R700" s="58">
        <v>13</v>
      </c>
      <c r="S700" s="58">
        <f t="shared" si="48"/>
        <v>52</v>
      </c>
      <c r="T700" s="58" t="s">
        <v>11812</v>
      </c>
      <c r="U700" s="58" t="s">
        <v>11803</v>
      </c>
      <c r="V700" s="58">
        <v>20</v>
      </c>
      <c r="W700" s="58">
        <v>17</v>
      </c>
      <c r="X700" s="58">
        <v>13</v>
      </c>
      <c r="Y700" s="58">
        <v>15</v>
      </c>
      <c r="Z700" s="58">
        <v>13</v>
      </c>
      <c r="AA700" s="58">
        <f t="shared" si="49"/>
        <v>58</v>
      </c>
      <c r="AB700" s="58" t="s">
        <v>11812</v>
      </c>
      <c r="AC700" s="59"/>
      <c r="AD700" s="62">
        <f t="shared" si="51"/>
        <v>52.666666666666664</v>
      </c>
    </row>
    <row r="701" spans="1:30" x14ac:dyDescent="0.3">
      <c r="A701" s="54">
        <v>700</v>
      </c>
      <c r="B701" s="54" t="s">
        <v>7769</v>
      </c>
      <c r="C701" s="54" t="s">
        <v>7770</v>
      </c>
      <c r="D701" s="54" t="s">
        <v>266</v>
      </c>
      <c r="E701" s="58" t="s">
        <v>11801</v>
      </c>
      <c r="F701" s="58" t="e">
        <f>VLOOKUP(B701,#REF!,50,0)</f>
        <v>#REF!</v>
      </c>
      <c r="G701" s="58">
        <v>12</v>
      </c>
      <c r="H701" s="58">
        <v>13</v>
      </c>
      <c r="I701" s="58">
        <v>12</v>
      </c>
      <c r="J701" s="58">
        <v>10</v>
      </c>
      <c r="K701" s="58">
        <f t="shared" si="47"/>
        <v>47</v>
      </c>
      <c r="L701" s="58" t="s">
        <v>11812</v>
      </c>
      <c r="M701" s="58" t="s">
        <v>11802</v>
      </c>
      <c r="N701" s="58">
        <v>6</v>
      </c>
      <c r="O701" s="58">
        <v>19</v>
      </c>
      <c r="P701" s="58">
        <v>18</v>
      </c>
      <c r="Q701" s="58">
        <v>18</v>
      </c>
      <c r="R701" s="58">
        <v>18</v>
      </c>
      <c r="S701" s="58">
        <f t="shared" si="48"/>
        <v>73</v>
      </c>
      <c r="T701" s="58" t="s">
        <v>11812</v>
      </c>
      <c r="U701" s="58" t="s">
        <v>11803</v>
      </c>
      <c r="V701" s="58">
        <v>6</v>
      </c>
      <c r="W701" s="58">
        <v>17</v>
      </c>
      <c r="X701" s="58">
        <v>13</v>
      </c>
      <c r="Y701" s="58">
        <v>14</v>
      </c>
      <c r="Z701" s="58">
        <v>13</v>
      </c>
      <c r="AA701" s="58">
        <f t="shared" si="49"/>
        <v>57</v>
      </c>
      <c r="AB701" s="58" t="s">
        <v>11812</v>
      </c>
      <c r="AC701" s="59"/>
      <c r="AD701" s="62">
        <f t="shared" si="51"/>
        <v>59</v>
      </c>
    </row>
    <row r="702" spans="1:30" x14ac:dyDescent="0.3">
      <c r="A702" s="54">
        <v>701</v>
      </c>
      <c r="B702" s="54" t="s">
        <v>7887</v>
      </c>
      <c r="C702" s="54" t="s">
        <v>7888</v>
      </c>
      <c r="D702" s="54" t="s">
        <v>266</v>
      </c>
      <c r="E702" s="58" t="s">
        <v>11801</v>
      </c>
      <c r="F702" s="58" t="e">
        <f>VLOOKUP(B702,#REF!,50,0)</f>
        <v>#REF!</v>
      </c>
      <c r="G702" s="58">
        <v>12</v>
      </c>
      <c r="H702" s="58">
        <v>13</v>
      </c>
      <c r="I702" s="58">
        <v>14</v>
      </c>
      <c r="J702" s="58">
        <v>10</v>
      </c>
      <c r="K702" s="58">
        <f t="shared" si="47"/>
        <v>49</v>
      </c>
      <c r="L702" s="58" t="s">
        <v>11812</v>
      </c>
      <c r="M702" s="58" t="s">
        <v>11802</v>
      </c>
      <c r="N702" s="58">
        <v>12</v>
      </c>
      <c r="O702" s="58">
        <v>15</v>
      </c>
      <c r="P702" s="58">
        <v>15</v>
      </c>
      <c r="Q702" s="58">
        <v>15</v>
      </c>
      <c r="R702" s="58">
        <v>15</v>
      </c>
      <c r="S702" s="58">
        <f t="shared" si="48"/>
        <v>60</v>
      </c>
      <c r="T702" s="58" t="s">
        <v>11812</v>
      </c>
      <c r="U702" s="58" t="s">
        <v>11803</v>
      </c>
      <c r="V702" s="58">
        <v>12</v>
      </c>
      <c r="W702" s="58">
        <v>14</v>
      </c>
      <c r="X702" s="58">
        <v>15</v>
      </c>
      <c r="Y702" s="58">
        <v>15</v>
      </c>
      <c r="Z702" s="58">
        <v>14</v>
      </c>
      <c r="AA702" s="58">
        <f t="shared" si="49"/>
        <v>58</v>
      </c>
      <c r="AB702" s="58" t="s">
        <v>11812</v>
      </c>
      <c r="AC702" s="59"/>
      <c r="AD702" s="62">
        <f t="shared" si="51"/>
        <v>55.666666666666664</v>
      </c>
    </row>
    <row r="703" spans="1:30" x14ac:dyDescent="0.3">
      <c r="A703" s="54">
        <v>702</v>
      </c>
      <c r="B703" s="54" t="s">
        <v>7913</v>
      </c>
      <c r="C703" s="54" t="s">
        <v>1577</v>
      </c>
      <c r="D703" s="54" t="s">
        <v>266</v>
      </c>
      <c r="E703" s="58" t="s">
        <v>11801</v>
      </c>
      <c r="F703" s="58" t="e">
        <f>VLOOKUP(B703,#REF!,50,0)</f>
        <v>#REF!</v>
      </c>
      <c r="G703" s="58">
        <v>12</v>
      </c>
      <c r="H703" s="58">
        <v>13</v>
      </c>
      <c r="I703" s="58">
        <v>13</v>
      </c>
      <c r="J703" s="58">
        <v>10</v>
      </c>
      <c r="K703" s="58">
        <f t="shared" si="47"/>
        <v>48</v>
      </c>
      <c r="L703" s="58" t="s">
        <v>11812</v>
      </c>
      <c r="M703" s="58" t="s">
        <v>11802</v>
      </c>
      <c r="N703" s="58">
        <v>20</v>
      </c>
      <c r="O703" s="58">
        <v>13</v>
      </c>
      <c r="P703" s="58">
        <v>13</v>
      </c>
      <c r="Q703" s="58">
        <v>13</v>
      </c>
      <c r="R703" s="58">
        <v>13</v>
      </c>
      <c r="S703" s="58">
        <f t="shared" si="48"/>
        <v>52</v>
      </c>
      <c r="T703" s="58" t="s">
        <v>11812</v>
      </c>
      <c r="U703" s="58" t="s">
        <v>11803</v>
      </c>
      <c r="V703" s="58">
        <v>20</v>
      </c>
      <c r="W703" s="58">
        <v>14</v>
      </c>
      <c r="X703" s="58">
        <v>12</v>
      </c>
      <c r="Y703" s="58">
        <v>12</v>
      </c>
      <c r="Z703" s="58">
        <v>12</v>
      </c>
      <c r="AA703" s="58">
        <f t="shared" si="49"/>
        <v>50</v>
      </c>
      <c r="AB703" s="58" t="s">
        <v>11812</v>
      </c>
      <c r="AC703" s="59"/>
      <c r="AD703" s="62">
        <f t="shared" si="51"/>
        <v>50</v>
      </c>
    </row>
    <row r="704" spans="1:30" x14ac:dyDescent="0.3">
      <c r="A704" s="54">
        <v>703</v>
      </c>
      <c r="B704" s="54" t="s">
        <v>7921</v>
      </c>
      <c r="C704" s="54" t="s">
        <v>7922</v>
      </c>
      <c r="D704" s="54" t="s">
        <v>266</v>
      </c>
      <c r="E704" s="58" t="s">
        <v>11801</v>
      </c>
      <c r="F704" s="58" t="e">
        <f>VLOOKUP(B704,#REF!,50,0)</f>
        <v>#REF!</v>
      </c>
      <c r="G704" s="58">
        <v>17</v>
      </c>
      <c r="H704" s="58">
        <v>16</v>
      </c>
      <c r="I704" s="58">
        <v>16</v>
      </c>
      <c r="J704" s="58">
        <v>15</v>
      </c>
      <c r="K704" s="58">
        <f t="shared" si="47"/>
        <v>64</v>
      </c>
      <c r="L704" s="58" t="s">
        <v>11812</v>
      </c>
      <c r="M704" s="58" t="s">
        <v>11802</v>
      </c>
      <c r="N704" s="58">
        <v>20</v>
      </c>
      <c r="O704" s="58">
        <v>18</v>
      </c>
      <c r="P704" s="58">
        <v>18</v>
      </c>
      <c r="Q704" s="58">
        <v>18</v>
      </c>
      <c r="R704" s="58">
        <v>18</v>
      </c>
      <c r="S704" s="58">
        <f t="shared" si="48"/>
        <v>72</v>
      </c>
      <c r="T704" s="58" t="s">
        <v>11812</v>
      </c>
      <c r="U704" s="58" t="s">
        <v>11803</v>
      </c>
      <c r="V704" s="58">
        <v>20</v>
      </c>
      <c r="W704" s="58">
        <v>13</v>
      </c>
      <c r="X704" s="58">
        <v>14</v>
      </c>
      <c r="Y704" s="58">
        <v>14</v>
      </c>
      <c r="Z704" s="58">
        <v>13</v>
      </c>
      <c r="AA704" s="58">
        <f t="shared" si="49"/>
        <v>54</v>
      </c>
      <c r="AB704" s="58" t="s">
        <v>11812</v>
      </c>
      <c r="AC704" s="59"/>
      <c r="AD704" s="62">
        <f t="shared" si="51"/>
        <v>63.333333333333336</v>
      </c>
    </row>
    <row r="705" spans="1:30" x14ac:dyDescent="0.3">
      <c r="A705" s="54">
        <v>704</v>
      </c>
      <c r="B705" s="55" t="s">
        <v>7959</v>
      </c>
      <c r="C705" s="55" t="s">
        <v>7960</v>
      </c>
      <c r="D705" s="55" t="s">
        <v>266</v>
      </c>
      <c r="E705" s="58" t="s">
        <v>11801</v>
      </c>
      <c r="F705" s="58">
        <v>0</v>
      </c>
      <c r="G705" s="58">
        <v>0</v>
      </c>
      <c r="H705" s="58">
        <v>0</v>
      </c>
      <c r="I705" s="58">
        <v>0</v>
      </c>
      <c r="J705" s="58">
        <v>0</v>
      </c>
      <c r="K705" s="58">
        <f t="shared" si="47"/>
        <v>0</v>
      </c>
      <c r="L705" s="58" t="s">
        <v>11732</v>
      </c>
      <c r="M705" s="58" t="s">
        <v>11802</v>
      </c>
      <c r="N705" s="58" t="s">
        <v>277</v>
      </c>
      <c r="O705" s="58">
        <v>0</v>
      </c>
      <c r="P705" s="58">
        <v>0</v>
      </c>
      <c r="Q705" s="58">
        <v>0</v>
      </c>
      <c r="R705" s="58">
        <v>0</v>
      </c>
      <c r="S705" s="58">
        <f t="shared" si="48"/>
        <v>0</v>
      </c>
      <c r="T705" s="58" t="s">
        <v>11732</v>
      </c>
      <c r="U705" s="58" t="s">
        <v>11803</v>
      </c>
      <c r="V705" s="58" t="s">
        <v>277</v>
      </c>
      <c r="W705" s="58">
        <v>0</v>
      </c>
      <c r="X705" s="58">
        <v>0</v>
      </c>
      <c r="Y705" s="58">
        <v>0</v>
      </c>
      <c r="Z705" s="58">
        <v>0</v>
      </c>
      <c r="AA705" s="58">
        <f t="shared" si="49"/>
        <v>0</v>
      </c>
      <c r="AB705" s="58" t="s">
        <v>11732</v>
      </c>
      <c r="AC705" s="59"/>
      <c r="AD705" s="62">
        <f t="shared" si="51"/>
        <v>0</v>
      </c>
    </row>
    <row r="706" spans="1:30" x14ac:dyDescent="0.3">
      <c r="A706" s="54">
        <v>705</v>
      </c>
      <c r="B706" s="54" t="s">
        <v>7987</v>
      </c>
      <c r="C706" s="54" t="s">
        <v>7988</v>
      </c>
      <c r="D706" s="54" t="s">
        <v>266</v>
      </c>
      <c r="E706" s="58" t="s">
        <v>11801</v>
      </c>
      <c r="F706" s="58" t="e">
        <f>VLOOKUP(B706,#REF!,50,0)</f>
        <v>#REF!</v>
      </c>
      <c r="G706" s="58">
        <v>13</v>
      </c>
      <c r="H706" s="58">
        <v>13</v>
      </c>
      <c r="I706" s="58">
        <v>13</v>
      </c>
      <c r="J706" s="58">
        <v>10</v>
      </c>
      <c r="K706" s="58">
        <f t="shared" si="47"/>
        <v>49</v>
      </c>
      <c r="L706" s="58" t="s">
        <v>11812</v>
      </c>
      <c r="M706" s="58" t="s">
        <v>11802</v>
      </c>
      <c r="N706" s="58">
        <v>15</v>
      </c>
      <c r="O706" s="58">
        <v>16</v>
      </c>
      <c r="P706" s="58">
        <v>16</v>
      </c>
      <c r="Q706" s="58">
        <v>16</v>
      </c>
      <c r="R706" s="58">
        <v>16</v>
      </c>
      <c r="S706" s="58">
        <f t="shared" si="48"/>
        <v>64</v>
      </c>
      <c r="T706" s="58" t="s">
        <v>11812</v>
      </c>
      <c r="U706" s="58" t="s">
        <v>11803</v>
      </c>
      <c r="V706" s="58">
        <v>15</v>
      </c>
      <c r="W706" s="58">
        <v>17</v>
      </c>
      <c r="X706" s="58">
        <v>17</v>
      </c>
      <c r="Y706" s="58">
        <v>15</v>
      </c>
      <c r="Z706" s="58">
        <v>14</v>
      </c>
      <c r="AA706" s="58">
        <f t="shared" si="49"/>
        <v>63</v>
      </c>
      <c r="AB706" s="58" t="s">
        <v>11812</v>
      </c>
      <c r="AC706" s="59"/>
      <c r="AD706" s="62">
        <f t="shared" si="51"/>
        <v>58.666666666666664</v>
      </c>
    </row>
    <row r="707" spans="1:30" x14ac:dyDescent="0.3">
      <c r="A707" s="54">
        <v>706</v>
      </c>
      <c r="B707" s="54" t="s">
        <v>8006</v>
      </c>
      <c r="C707" s="54" t="s">
        <v>8007</v>
      </c>
      <c r="D707" s="54" t="s">
        <v>266</v>
      </c>
      <c r="E707" s="58" t="s">
        <v>11801</v>
      </c>
      <c r="F707" s="58" t="e">
        <f>VLOOKUP(B707,#REF!,50,0)</f>
        <v>#REF!</v>
      </c>
      <c r="G707" s="58">
        <v>13</v>
      </c>
      <c r="H707" s="58">
        <v>13</v>
      </c>
      <c r="I707" s="58">
        <v>12</v>
      </c>
      <c r="J707" s="58">
        <v>10</v>
      </c>
      <c r="K707" s="58">
        <f t="shared" ref="K707:K770" si="52">SUM(G707:J707)</f>
        <v>48</v>
      </c>
      <c r="L707" s="58" t="s">
        <v>11812</v>
      </c>
      <c r="M707" s="58" t="s">
        <v>11802</v>
      </c>
      <c r="N707" s="58">
        <v>14</v>
      </c>
      <c r="O707" s="58">
        <v>15</v>
      </c>
      <c r="P707" s="58">
        <v>13</v>
      </c>
      <c r="Q707" s="58">
        <v>13</v>
      </c>
      <c r="R707" s="58">
        <v>15</v>
      </c>
      <c r="S707" s="58">
        <f t="shared" ref="S707:S770" si="53">SUM(O707:R707)</f>
        <v>56</v>
      </c>
      <c r="T707" s="58" t="s">
        <v>11812</v>
      </c>
      <c r="U707" s="58" t="s">
        <v>11803</v>
      </c>
      <c r="V707" s="58">
        <v>14</v>
      </c>
      <c r="W707" s="58">
        <v>13</v>
      </c>
      <c r="X707" s="58">
        <v>13</v>
      </c>
      <c r="Y707" s="58">
        <v>13</v>
      </c>
      <c r="Z707" s="58">
        <v>12</v>
      </c>
      <c r="AA707" s="58">
        <f t="shared" ref="AA707:AA770" si="54">SUM(W707:Z707)</f>
        <v>51</v>
      </c>
      <c r="AB707" s="58" t="s">
        <v>11812</v>
      </c>
      <c r="AC707" s="59"/>
      <c r="AD707" s="62">
        <f t="shared" si="51"/>
        <v>51.666666666666664</v>
      </c>
    </row>
    <row r="708" spans="1:30" x14ac:dyDescent="0.3">
      <c r="A708" s="54">
        <v>707</v>
      </c>
      <c r="B708" s="54" t="s">
        <v>8023</v>
      </c>
      <c r="C708" s="54" t="s">
        <v>8024</v>
      </c>
      <c r="D708" s="54" t="s">
        <v>266</v>
      </c>
      <c r="E708" s="58" t="s">
        <v>11801</v>
      </c>
      <c r="F708" s="58" t="e">
        <f>VLOOKUP(B708,#REF!,50,0)</f>
        <v>#REF!</v>
      </c>
      <c r="G708" s="58">
        <v>13</v>
      </c>
      <c r="H708" s="58">
        <v>13</v>
      </c>
      <c r="I708" s="58">
        <v>13</v>
      </c>
      <c r="J708" s="58">
        <v>10</v>
      </c>
      <c r="K708" s="58">
        <f t="shared" si="52"/>
        <v>49</v>
      </c>
      <c r="L708" s="58" t="s">
        <v>11812</v>
      </c>
      <c r="M708" s="58" t="s">
        <v>11802</v>
      </c>
      <c r="N708" s="58">
        <v>0</v>
      </c>
      <c r="O708" s="58">
        <v>17</v>
      </c>
      <c r="P708" s="58">
        <v>15</v>
      </c>
      <c r="Q708" s="58">
        <v>15</v>
      </c>
      <c r="R708" s="58">
        <v>15</v>
      </c>
      <c r="S708" s="58">
        <f t="shared" si="53"/>
        <v>62</v>
      </c>
      <c r="T708" s="58" t="s">
        <v>11812</v>
      </c>
      <c r="U708" s="58" t="s">
        <v>11803</v>
      </c>
      <c r="V708" s="58">
        <v>0</v>
      </c>
      <c r="W708" s="58">
        <v>15</v>
      </c>
      <c r="X708" s="58">
        <v>14</v>
      </c>
      <c r="Y708" s="58">
        <v>13</v>
      </c>
      <c r="Z708" s="58">
        <v>12</v>
      </c>
      <c r="AA708" s="58">
        <f t="shared" si="54"/>
        <v>54</v>
      </c>
      <c r="AB708" s="58" t="s">
        <v>11812</v>
      </c>
      <c r="AC708" s="59"/>
      <c r="AD708" s="62">
        <f t="shared" si="51"/>
        <v>55</v>
      </c>
    </row>
    <row r="709" spans="1:30" x14ac:dyDescent="0.3">
      <c r="A709" s="54">
        <v>708</v>
      </c>
      <c r="B709" s="54" t="s">
        <v>8064</v>
      </c>
      <c r="C709" s="54" t="s">
        <v>8065</v>
      </c>
      <c r="D709" s="54" t="s">
        <v>266</v>
      </c>
      <c r="E709" s="58" t="s">
        <v>11801</v>
      </c>
      <c r="F709" s="58" t="e">
        <f>VLOOKUP(B709,#REF!,50,0)</f>
        <v>#REF!</v>
      </c>
      <c r="G709" s="58">
        <v>12</v>
      </c>
      <c r="H709" s="58">
        <v>12</v>
      </c>
      <c r="I709" s="58">
        <v>13</v>
      </c>
      <c r="J709" s="58">
        <v>10</v>
      </c>
      <c r="K709" s="58">
        <f t="shared" si="52"/>
        <v>47</v>
      </c>
      <c r="L709" s="58" t="s">
        <v>11812</v>
      </c>
      <c r="M709" s="58" t="s">
        <v>11802</v>
      </c>
      <c r="N709" s="58">
        <v>9</v>
      </c>
      <c r="O709" s="58">
        <v>13</v>
      </c>
      <c r="P709" s="58">
        <v>13</v>
      </c>
      <c r="Q709" s="58">
        <v>13</v>
      </c>
      <c r="R709" s="58">
        <v>13</v>
      </c>
      <c r="S709" s="58">
        <f t="shared" si="53"/>
        <v>52</v>
      </c>
      <c r="T709" s="58" t="s">
        <v>11812</v>
      </c>
      <c r="U709" s="58" t="s">
        <v>11803</v>
      </c>
      <c r="V709" s="58">
        <v>9</v>
      </c>
      <c r="W709" s="58">
        <v>13</v>
      </c>
      <c r="X709" s="58">
        <v>13</v>
      </c>
      <c r="Y709" s="58">
        <v>12</v>
      </c>
      <c r="Z709" s="58">
        <v>13</v>
      </c>
      <c r="AA709" s="58">
        <f t="shared" si="54"/>
        <v>51</v>
      </c>
      <c r="AB709" s="58" t="s">
        <v>11812</v>
      </c>
      <c r="AC709" s="59"/>
      <c r="AD709" s="62">
        <f t="shared" si="51"/>
        <v>50</v>
      </c>
    </row>
    <row r="710" spans="1:30" x14ac:dyDescent="0.3">
      <c r="A710" s="54">
        <v>709</v>
      </c>
      <c r="B710" s="54" t="s">
        <v>8072</v>
      </c>
      <c r="C710" s="54" t="s">
        <v>8073</v>
      </c>
      <c r="D710" s="54" t="s">
        <v>266</v>
      </c>
      <c r="E710" s="58" t="s">
        <v>11801</v>
      </c>
      <c r="F710" s="58">
        <v>0</v>
      </c>
      <c r="G710" s="58">
        <v>0</v>
      </c>
      <c r="H710" s="58">
        <v>0</v>
      </c>
      <c r="I710" s="58">
        <v>0</v>
      </c>
      <c r="J710" s="58">
        <v>0</v>
      </c>
      <c r="K710" s="58">
        <f t="shared" si="52"/>
        <v>0</v>
      </c>
      <c r="L710" s="58" t="s">
        <v>11813</v>
      </c>
      <c r="M710" s="58" t="s">
        <v>11802</v>
      </c>
      <c r="N710" s="58">
        <v>16</v>
      </c>
      <c r="O710" s="58">
        <v>18</v>
      </c>
      <c r="P710" s="58">
        <v>17</v>
      </c>
      <c r="Q710" s="58">
        <v>17</v>
      </c>
      <c r="R710" s="58">
        <v>17</v>
      </c>
      <c r="S710" s="58">
        <f t="shared" si="53"/>
        <v>69</v>
      </c>
      <c r="T710" s="58" t="s">
        <v>11812</v>
      </c>
      <c r="U710" s="58" t="s">
        <v>11803</v>
      </c>
      <c r="V710" s="58">
        <v>16</v>
      </c>
      <c r="W710" s="58">
        <v>17</v>
      </c>
      <c r="X710" s="58">
        <v>18</v>
      </c>
      <c r="Y710" s="58">
        <v>17</v>
      </c>
      <c r="Z710" s="58">
        <v>16</v>
      </c>
      <c r="AA710" s="58">
        <f t="shared" si="54"/>
        <v>68</v>
      </c>
      <c r="AB710" s="58" t="s">
        <v>11812</v>
      </c>
      <c r="AC710" s="59"/>
      <c r="AD710" s="62">
        <f>AVERAGE(S710,AA710)</f>
        <v>68.5</v>
      </c>
    </row>
    <row r="711" spans="1:30" x14ac:dyDescent="0.3">
      <c r="A711" s="54">
        <v>710</v>
      </c>
      <c r="B711" s="54" t="s">
        <v>8101</v>
      </c>
      <c r="C711" s="54" t="s">
        <v>8102</v>
      </c>
      <c r="D711" s="54" t="s">
        <v>266</v>
      </c>
      <c r="E711" s="58" t="s">
        <v>11801</v>
      </c>
      <c r="F711" s="58" t="e">
        <f>VLOOKUP(B711,#REF!,50,0)</f>
        <v>#REF!</v>
      </c>
      <c r="G711" s="58">
        <v>12</v>
      </c>
      <c r="H711" s="58">
        <v>12</v>
      </c>
      <c r="I711" s="58">
        <v>13</v>
      </c>
      <c r="J711" s="58">
        <v>12</v>
      </c>
      <c r="K711" s="58">
        <f t="shared" si="52"/>
        <v>49</v>
      </c>
      <c r="L711" s="58" t="s">
        <v>11812</v>
      </c>
      <c r="M711" s="58" t="s">
        <v>11802</v>
      </c>
      <c r="N711" s="58">
        <v>5</v>
      </c>
      <c r="O711" s="58">
        <v>14</v>
      </c>
      <c r="P711" s="58">
        <v>14</v>
      </c>
      <c r="Q711" s="58">
        <v>14</v>
      </c>
      <c r="R711" s="58">
        <v>14</v>
      </c>
      <c r="S711" s="58">
        <f t="shared" si="53"/>
        <v>56</v>
      </c>
      <c r="T711" s="58" t="s">
        <v>11812</v>
      </c>
      <c r="U711" s="58" t="s">
        <v>11803</v>
      </c>
      <c r="V711" s="58">
        <v>5</v>
      </c>
      <c r="W711" s="58">
        <v>14</v>
      </c>
      <c r="X711" s="58">
        <v>13</v>
      </c>
      <c r="Y711" s="58">
        <v>13</v>
      </c>
      <c r="Z711" s="58">
        <v>12</v>
      </c>
      <c r="AA711" s="58">
        <f t="shared" si="54"/>
        <v>52</v>
      </c>
      <c r="AB711" s="58" t="s">
        <v>11812</v>
      </c>
      <c r="AC711" s="59"/>
      <c r="AD711" s="62">
        <f t="shared" ref="AD711:AD754" si="55">AVERAGE(K711,S711,AA711)</f>
        <v>52.333333333333336</v>
      </c>
    </row>
    <row r="712" spans="1:30" x14ac:dyDescent="0.3">
      <c r="A712" s="54">
        <v>711</v>
      </c>
      <c r="B712" s="54" t="s">
        <v>8110</v>
      </c>
      <c r="C712" s="54" t="s">
        <v>8111</v>
      </c>
      <c r="D712" s="54" t="s">
        <v>266</v>
      </c>
      <c r="E712" s="58" t="s">
        <v>11801</v>
      </c>
      <c r="F712" s="58" t="e">
        <f>VLOOKUP(B712,#REF!,50,0)</f>
        <v>#REF!</v>
      </c>
      <c r="G712" s="58">
        <v>12</v>
      </c>
      <c r="H712" s="58">
        <v>12</v>
      </c>
      <c r="I712" s="58">
        <v>13</v>
      </c>
      <c r="J712" s="58">
        <v>10</v>
      </c>
      <c r="K712" s="58">
        <f t="shared" si="52"/>
        <v>47</v>
      </c>
      <c r="L712" s="58" t="s">
        <v>11812</v>
      </c>
      <c r="M712" s="58" t="s">
        <v>11802</v>
      </c>
      <c r="N712" s="58">
        <v>8</v>
      </c>
      <c r="O712" s="58">
        <v>13</v>
      </c>
      <c r="P712" s="58">
        <v>13</v>
      </c>
      <c r="Q712" s="58">
        <v>13</v>
      </c>
      <c r="R712" s="58">
        <v>13</v>
      </c>
      <c r="S712" s="58">
        <f t="shared" si="53"/>
        <v>52</v>
      </c>
      <c r="T712" s="58" t="s">
        <v>11812</v>
      </c>
      <c r="U712" s="58" t="s">
        <v>11803</v>
      </c>
      <c r="V712" s="58">
        <v>8</v>
      </c>
      <c r="W712" s="58">
        <v>15</v>
      </c>
      <c r="X712" s="58">
        <v>13</v>
      </c>
      <c r="Y712" s="58">
        <v>13</v>
      </c>
      <c r="Z712" s="58">
        <v>12</v>
      </c>
      <c r="AA712" s="58">
        <f t="shared" si="54"/>
        <v>53</v>
      </c>
      <c r="AB712" s="58" t="s">
        <v>11812</v>
      </c>
      <c r="AC712" s="59"/>
      <c r="AD712" s="62">
        <f t="shared" si="55"/>
        <v>50.666666666666664</v>
      </c>
    </row>
    <row r="713" spans="1:30" x14ac:dyDescent="0.3">
      <c r="A713" s="54">
        <v>712</v>
      </c>
      <c r="B713" s="54" t="s">
        <v>8153</v>
      </c>
      <c r="C713" s="54" t="s">
        <v>8154</v>
      </c>
      <c r="D713" s="54" t="s">
        <v>266</v>
      </c>
      <c r="E713" s="58" t="s">
        <v>11801</v>
      </c>
      <c r="F713" s="58" t="e">
        <f>VLOOKUP(B713,#REF!,50,0)</f>
        <v>#REF!</v>
      </c>
      <c r="G713" s="58">
        <v>18</v>
      </c>
      <c r="H713" s="58">
        <v>18</v>
      </c>
      <c r="I713" s="58">
        <v>16</v>
      </c>
      <c r="J713" s="58">
        <v>15</v>
      </c>
      <c r="K713" s="58">
        <f t="shared" si="52"/>
        <v>67</v>
      </c>
      <c r="L713" s="58" t="s">
        <v>11812</v>
      </c>
      <c r="M713" s="58" t="s">
        <v>11802</v>
      </c>
      <c r="N713" s="58">
        <v>16</v>
      </c>
      <c r="O713" s="58">
        <v>17</v>
      </c>
      <c r="P713" s="58">
        <v>17</v>
      </c>
      <c r="Q713" s="58">
        <v>17</v>
      </c>
      <c r="R713" s="58">
        <v>17</v>
      </c>
      <c r="S713" s="58">
        <f t="shared" si="53"/>
        <v>68</v>
      </c>
      <c r="T713" s="58" t="s">
        <v>11812</v>
      </c>
      <c r="U713" s="58" t="s">
        <v>11803</v>
      </c>
      <c r="V713" s="58">
        <v>16</v>
      </c>
      <c r="W713" s="58">
        <v>14</v>
      </c>
      <c r="X713" s="58">
        <v>14</v>
      </c>
      <c r="Y713" s="58">
        <v>14</v>
      </c>
      <c r="Z713" s="58">
        <v>13</v>
      </c>
      <c r="AA713" s="58">
        <f t="shared" si="54"/>
        <v>55</v>
      </c>
      <c r="AB713" s="58" t="s">
        <v>11812</v>
      </c>
      <c r="AC713" s="59"/>
      <c r="AD713" s="62">
        <f t="shared" si="55"/>
        <v>63.333333333333336</v>
      </c>
    </row>
    <row r="714" spans="1:30" x14ac:dyDescent="0.3">
      <c r="A714" s="54">
        <v>713</v>
      </c>
      <c r="B714" s="54" t="s">
        <v>8193</v>
      </c>
      <c r="C714" s="54" t="s">
        <v>8194</v>
      </c>
      <c r="D714" s="54" t="s">
        <v>266</v>
      </c>
      <c r="E714" s="58" t="s">
        <v>11801</v>
      </c>
      <c r="F714" s="58" t="e">
        <f>VLOOKUP(B714,#REF!,50,0)</f>
        <v>#REF!</v>
      </c>
      <c r="G714" s="58">
        <v>19</v>
      </c>
      <c r="H714" s="58">
        <v>19</v>
      </c>
      <c r="I714" s="58">
        <v>17</v>
      </c>
      <c r="J714" s="58">
        <v>12</v>
      </c>
      <c r="K714" s="58">
        <f t="shared" si="52"/>
        <v>67</v>
      </c>
      <c r="L714" s="58" t="s">
        <v>11812</v>
      </c>
      <c r="M714" s="58" t="s">
        <v>11802</v>
      </c>
      <c r="N714" s="58">
        <v>11</v>
      </c>
      <c r="O714" s="58">
        <v>17</v>
      </c>
      <c r="P714" s="58">
        <v>17</v>
      </c>
      <c r="Q714" s="58">
        <v>17</v>
      </c>
      <c r="R714" s="58">
        <v>18</v>
      </c>
      <c r="S714" s="58">
        <f t="shared" si="53"/>
        <v>69</v>
      </c>
      <c r="T714" s="58" t="s">
        <v>11812</v>
      </c>
      <c r="U714" s="58" t="s">
        <v>11803</v>
      </c>
      <c r="V714" s="58">
        <v>11</v>
      </c>
      <c r="W714" s="58">
        <v>17</v>
      </c>
      <c r="X714" s="58">
        <v>13</v>
      </c>
      <c r="Y714" s="58">
        <v>13</v>
      </c>
      <c r="Z714" s="58">
        <v>12</v>
      </c>
      <c r="AA714" s="58">
        <f t="shared" si="54"/>
        <v>55</v>
      </c>
      <c r="AB714" s="58" t="s">
        <v>11812</v>
      </c>
      <c r="AC714" s="59"/>
      <c r="AD714" s="62">
        <f t="shared" si="55"/>
        <v>63.666666666666664</v>
      </c>
    </row>
    <row r="715" spans="1:30" x14ac:dyDescent="0.3">
      <c r="A715" s="54">
        <v>714</v>
      </c>
      <c r="B715" s="54" t="s">
        <v>8213</v>
      </c>
      <c r="C715" s="54" t="s">
        <v>3465</v>
      </c>
      <c r="D715" s="54" t="s">
        <v>266</v>
      </c>
      <c r="E715" s="58" t="s">
        <v>11801</v>
      </c>
      <c r="F715" s="58" t="e">
        <f>VLOOKUP(B715,#REF!,50,0)</f>
        <v>#REF!</v>
      </c>
      <c r="G715" s="58">
        <v>12</v>
      </c>
      <c r="H715" s="58">
        <v>12</v>
      </c>
      <c r="I715" s="58">
        <v>12</v>
      </c>
      <c r="J715" s="58">
        <v>10</v>
      </c>
      <c r="K715" s="58">
        <f t="shared" si="52"/>
        <v>46</v>
      </c>
      <c r="L715" s="58" t="s">
        <v>11812</v>
      </c>
      <c r="M715" s="58" t="s">
        <v>11802</v>
      </c>
      <c r="N715" s="58">
        <v>0</v>
      </c>
      <c r="O715" s="58">
        <v>13</v>
      </c>
      <c r="P715" s="58">
        <v>13</v>
      </c>
      <c r="Q715" s="58">
        <v>13</v>
      </c>
      <c r="R715" s="58">
        <v>13</v>
      </c>
      <c r="S715" s="58">
        <f t="shared" si="53"/>
        <v>52</v>
      </c>
      <c r="T715" s="58" t="s">
        <v>11812</v>
      </c>
      <c r="U715" s="58" t="s">
        <v>11803</v>
      </c>
      <c r="V715" s="58">
        <v>0</v>
      </c>
      <c r="W715" s="58">
        <v>14</v>
      </c>
      <c r="X715" s="58">
        <v>13</v>
      </c>
      <c r="Y715" s="58">
        <v>13</v>
      </c>
      <c r="Z715" s="58">
        <v>11</v>
      </c>
      <c r="AA715" s="58">
        <f t="shared" si="54"/>
        <v>51</v>
      </c>
      <c r="AB715" s="58" t="s">
        <v>11812</v>
      </c>
      <c r="AC715" s="59"/>
      <c r="AD715" s="62">
        <f t="shared" si="55"/>
        <v>49.666666666666664</v>
      </c>
    </row>
    <row r="716" spans="1:30" x14ac:dyDescent="0.3">
      <c r="A716" s="54">
        <v>715</v>
      </c>
      <c r="B716" s="55" t="s">
        <v>8218</v>
      </c>
      <c r="C716" s="55" t="s">
        <v>8219</v>
      </c>
      <c r="D716" s="55" t="s">
        <v>266</v>
      </c>
      <c r="E716" s="58" t="s">
        <v>11801</v>
      </c>
      <c r="F716" s="58">
        <v>0</v>
      </c>
      <c r="G716" s="58">
        <v>0</v>
      </c>
      <c r="H716" s="58">
        <v>0</v>
      </c>
      <c r="I716" s="58">
        <v>0</v>
      </c>
      <c r="J716" s="58">
        <v>0</v>
      </c>
      <c r="K716" s="58">
        <f t="shared" si="52"/>
        <v>0</v>
      </c>
      <c r="L716" s="58" t="s">
        <v>11732</v>
      </c>
      <c r="M716" s="58" t="s">
        <v>11802</v>
      </c>
      <c r="N716" s="58" t="s">
        <v>277</v>
      </c>
      <c r="O716" s="58">
        <v>0</v>
      </c>
      <c r="P716" s="58">
        <v>0</v>
      </c>
      <c r="Q716" s="58">
        <v>0</v>
      </c>
      <c r="R716" s="58">
        <v>0</v>
      </c>
      <c r="S716" s="58">
        <f t="shared" si="53"/>
        <v>0</v>
      </c>
      <c r="T716" s="58" t="s">
        <v>11732</v>
      </c>
      <c r="U716" s="58" t="s">
        <v>11803</v>
      </c>
      <c r="V716" s="58" t="s">
        <v>277</v>
      </c>
      <c r="W716" s="58">
        <v>0</v>
      </c>
      <c r="X716" s="58">
        <v>0</v>
      </c>
      <c r="Y716" s="58">
        <v>0</v>
      </c>
      <c r="Z716" s="58">
        <v>0</v>
      </c>
      <c r="AA716" s="58">
        <f t="shared" si="54"/>
        <v>0</v>
      </c>
      <c r="AB716" s="58" t="s">
        <v>11732</v>
      </c>
      <c r="AC716" s="59"/>
      <c r="AD716" s="62">
        <f t="shared" si="55"/>
        <v>0</v>
      </c>
    </row>
    <row r="717" spans="1:30" x14ac:dyDescent="0.3">
      <c r="A717" s="54">
        <v>716</v>
      </c>
      <c r="B717" s="54" t="s">
        <v>8237</v>
      </c>
      <c r="C717" s="54" t="s">
        <v>8238</v>
      </c>
      <c r="D717" s="54" t="s">
        <v>266</v>
      </c>
      <c r="E717" s="58" t="s">
        <v>11801</v>
      </c>
      <c r="F717" s="58" t="e">
        <f>VLOOKUP(B717,#REF!,50,0)</f>
        <v>#REF!</v>
      </c>
      <c r="G717" s="58">
        <v>13</v>
      </c>
      <c r="H717" s="58">
        <v>13</v>
      </c>
      <c r="I717" s="58">
        <v>15</v>
      </c>
      <c r="J717" s="58">
        <v>15</v>
      </c>
      <c r="K717" s="58">
        <f t="shared" si="52"/>
        <v>56</v>
      </c>
      <c r="L717" s="58" t="s">
        <v>11812</v>
      </c>
      <c r="M717" s="58" t="s">
        <v>11802</v>
      </c>
      <c r="N717" s="58">
        <v>6</v>
      </c>
      <c r="O717" s="58">
        <v>19</v>
      </c>
      <c r="P717" s="58">
        <v>18</v>
      </c>
      <c r="Q717" s="58">
        <v>18</v>
      </c>
      <c r="R717" s="58">
        <v>19</v>
      </c>
      <c r="S717" s="58">
        <f t="shared" si="53"/>
        <v>74</v>
      </c>
      <c r="T717" s="58" t="s">
        <v>11812</v>
      </c>
      <c r="U717" s="58" t="s">
        <v>11803</v>
      </c>
      <c r="V717" s="58">
        <v>6</v>
      </c>
      <c r="W717" s="58">
        <v>13</v>
      </c>
      <c r="X717" s="58">
        <v>14</v>
      </c>
      <c r="Y717" s="58">
        <v>13</v>
      </c>
      <c r="Z717" s="58">
        <v>13</v>
      </c>
      <c r="AA717" s="58">
        <f t="shared" si="54"/>
        <v>53</v>
      </c>
      <c r="AB717" s="58" t="s">
        <v>11812</v>
      </c>
      <c r="AC717" s="59"/>
      <c r="AD717" s="62">
        <f t="shared" si="55"/>
        <v>61</v>
      </c>
    </row>
    <row r="718" spans="1:30" x14ac:dyDescent="0.3">
      <c r="A718" s="54">
        <v>717</v>
      </c>
      <c r="B718" s="55" t="s">
        <v>8263</v>
      </c>
      <c r="C718" s="55" t="s">
        <v>3768</v>
      </c>
      <c r="D718" s="55" t="s">
        <v>266</v>
      </c>
      <c r="E718" s="58" t="s">
        <v>11801</v>
      </c>
      <c r="F718" s="58">
        <v>0</v>
      </c>
      <c r="G718" s="58">
        <v>0</v>
      </c>
      <c r="H718" s="58">
        <v>0</v>
      </c>
      <c r="I718" s="58">
        <v>0</v>
      </c>
      <c r="J718" s="58">
        <v>0</v>
      </c>
      <c r="K718" s="58">
        <f t="shared" si="52"/>
        <v>0</v>
      </c>
      <c r="L718" s="58" t="s">
        <v>11732</v>
      </c>
      <c r="M718" s="58" t="s">
        <v>11802</v>
      </c>
      <c r="N718" s="58" t="s">
        <v>277</v>
      </c>
      <c r="O718" s="58">
        <v>0</v>
      </c>
      <c r="P718" s="58">
        <v>0</v>
      </c>
      <c r="Q718" s="58">
        <v>0</v>
      </c>
      <c r="R718" s="58">
        <v>0</v>
      </c>
      <c r="S718" s="58">
        <f t="shared" si="53"/>
        <v>0</v>
      </c>
      <c r="T718" s="58" t="s">
        <v>11732</v>
      </c>
      <c r="U718" s="58" t="s">
        <v>11803</v>
      </c>
      <c r="V718" s="58" t="s">
        <v>277</v>
      </c>
      <c r="W718" s="58">
        <v>0</v>
      </c>
      <c r="X718" s="58">
        <v>0</v>
      </c>
      <c r="Y718" s="58">
        <v>0</v>
      </c>
      <c r="Z718" s="58">
        <v>0</v>
      </c>
      <c r="AA718" s="58">
        <f t="shared" si="54"/>
        <v>0</v>
      </c>
      <c r="AB718" s="58" t="s">
        <v>11732</v>
      </c>
      <c r="AC718" s="59"/>
      <c r="AD718" s="62">
        <f t="shared" si="55"/>
        <v>0</v>
      </c>
    </row>
    <row r="719" spans="1:30" x14ac:dyDescent="0.3">
      <c r="A719" s="54">
        <v>718</v>
      </c>
      <c r="B719" s="54" t="s">
        <v>8284</v>
      </c>
      <c r="C719" s="54" t="s">
        <v>8285</v>
      </c>
      <c r="D719" s="54" t="s">
        <v>266</v>
      </c>
      <c r="E719" s="58" t="s">
        <v>11801</v>
      </c>
      <c r="F719" s="58" t="e">
        <f>VLOOKUP(B719,#REF!,50,0)</f>
        <v>#REF!</v>
      </c>
      <c r="G719" s="58">
        <v>12</v>
      </c>
      <c r="H719" s="58">
        <v>12</v>
      </c>
      <c r="I719" s="58">
        <v>12</v>
      </c>
      <c r="J719" s="58">
        <v>13</v>
      </c>
      <c r="K719" s="58">
        <f t="shared" si="52"/>
        <v>49</v>
      </c>
      <c r="L719" s="58" t="s">
        <v>11812</v>
      </c>
      <c r="M719" s="58" t="s">
        <v>11802</v>
      </c>
      <c r="N719" s="58">
        <v>15</v>
      </c>
      <c r="O719" s="58">
        <v>14</v>
      </c>
      <c r="P719" s="58">
        <v>13</v>
      </c>
      <c r="Q719" s="58">
        <v>15</v>
      </c>
      <c r="R719" s="58">
        <v>15</v>
      </c>
      <c r="S719" s="58">
        <f t="shared" si="53"/>
        <v>57</v>
      </c>
      <c r="T719" s="58" t="s">
        <v>11812</v>
      </c>
      <c r="U719" s="58" t="s">
        <v>11803</v>
      </c>
      <c r="V719" s="58">
        <v>15</v>
      </c>
      <c r="W719" s="58">
        <v>13</v>
      </c>
      <c r="X719" s="58">
        <v>14</v>
      </c>
      <c r="Y719" s="58">
        <v>13</v>
      </c>
      <c r="Z719" s="58">
        <v>13</v>
      </c>
      <c r="AA719" s="58">
        <f t="shared" si="54"/>
        <v>53</v>
      </c>
      <c r="AB719" s="58" t="s">
        <v>11812</v>
      </c>
      <c r="AC719" s="59"/>
      <c r="AD719" s="62">
        <f t="shared" si="55"/>
        <v>53</v>
      </c>
    </row>
    <row r="720" spans="1:30" x14ac:dyDescent="0.3">
      <c r="A720" s="54">
        <v>719</v>
      </c>
      <c r="B720" s="54" t="s">
        <v>8296</v>
      </c>
      <c r="C720" s="54" t="s">
        <v>8297</v>
      </c>
      <c r="D720" s="54" t="s">
        <v>266</v>
      </c>
      <c r="E720" s="58" t="s">
        <v>11801</v>
      </c>
      <c r="F720" s="58" t="e">
        <f>VLOOKUP(B720,#REF!,50,0)</f>
        <v>#REF!</v>
      </c>
      <c r="G720" s="58">
        <v>13</v>
      </c>
      <c r="H720" s="58">
        <v>13</v>
      </c>
      <c r="I720" s="58">
        <v>12</v>
      </c>
      <c r="J720" s="58">
        <v>10</v>
      </c>
      <c r="K720" s="58">
        <f t="shared" si="52"/>
        <v>48</v>
      </c>
      <c r="L720" s="58" t="s">
        <v>11812</v>
      </c>
      <c r="M720" s="58" t="s">
        <v>11802</v>
      </c>
      <c r="N720" s="58">
        <v>3</v>
      </c>
      <c r="O720" s="58">
        <v>17</v>
      </c>
      <c r="P720" s="58">
        <v>15</v>
      </c>
      <c r="Q720" s="58">
        <v>15</v>
      </c>
      <c r="R720" s="58">
        <v>16</v>
      </c>
      <c r="S720" s="58">
        <f t="shared" si="53"/>
        <v>63</v>
      </c>
      <c r="T720" s="58" t="s">
        <v>11812</v>
      </c>
      <c r="U720" s="58" t="s">
        <v>11803</v>
      </c>
      <c r="V720" s="58">
        <v>3</v>
      </c>
      <c r="W720" s="58">
        <v>14</v>
      </c>
      <c r="X720" s="58">
        <v>14</v>
      </c>
      <c r="Y720" s="58">
        <v>13</v>
      </c>
      <c r="Z720" s="58">
        <v>14</v>
      </c>
      <c r="AA720" s="58">
        <f t="shared" si="54"/>
        <v>55</v>
      </c>
      <c r="AB720" s="58" t="s">
        <v>11812</v>
      </c>
      <c r="AC720" s="59"/>
      <c r="AD720" s="62">
        <f t="shared" si="55"/>
        <v>55.333333333333336</v>
      </c>
    </row>
    <row r="721" spans="1:30" x14ac:dyDescent="0.3">
      <c r="A721" s="54">
        <v>720</v>
      </c>
      <c r="B721" s="54" t="s">
        <v>8302</v>
      </c>
      <c r="C721" s="54" t="s">
        <v>8303</v>
      </c>
      <c r="D721" s="54" t="s">
        <v>266</v>
      </c>
      <c r="E721" s="58" t="s">
        <v>11801</v>
      </c>
      <c r="F721" s="58" t="e">
        <f>VLOOKUP(B721,#REF!,50,0)</f>
        <v>#REF!</v>
      </c>
      <c r="G721" s="58">
        <v>12</v>
      </c>
      <c r="H721" s="58">
        <v>13</v>
      </c>
      <c r="I721" s="58">
        <v>12</v>
      </c>
      <c r="J721" s="58">
        <v>12</v>
      </c>
      <c r="K721" s="58">
        <f t="shared" si="52"/>
        <v>49</v>
      </c>
      <c r="L721" s="58" t="s">
        <v>11812</v>
      </c>
      <c r="M721" s="58" t="s">
        <v>11802</v>
      </c>
      <c r="N721" s="58">
        <v>5</v>
      </c>
      <c r="O721" s="58">
        <v>15</v>
      </c>
      <c r="P721" s="58">
        <v>15</v>
      </c>
      <c r="Q721" s="58">
        <v>15</v>
      </c>
      <c r="R721" s="58">
        <v>15</v>
      </c>
      <c r="S721" s="58">
        <f t="shared" si="53"/>
        <v>60</v>
      </c>
      <c r="T721" s="58" t="s">
        <v>11812</v>
      </c>
      <c r="U721" s="58" t="s">
        <v>11803</v>
      </c>
      <c r="V721" s="58">
        <v>5</v>
      </c>
      <c r="W721" s="58">
        <v>17</v>
      </c>
      <c r="X721" s="58">
        <v>13</v>
      </c>
      <c r="Y721" s="58">
        <v>13</v>
      </c>
      <c r="Z721" s="58">
        <v>13</v>
      </c>
      <c r="AA721" s="58">
        <f t="shared" si="54"/>
        <v>56</v>
      </c>
      <c r="AB721" s="58" t="s">
        <v>11812</v>
      </c>
      <c r="AC721" s="59"/>
      <c r="AD721" s="62">
        <f t="shared" si="55"/>
        <v>55</v>
      </c>
    </row>
    <row r="722" spans="1:30" x14ac:dyDescent="0.3">
      <c r="A722" s="54">
        <v>721</v>
      </c>
      <c r="B722" s="54" t="s">
        <v>8320</v>
      </c>
      <c r="C722" s="54" t="s">
        <v>8321</v>
      </c>
      <c r="D722" s="54" t="s">
        <v>266</v>
      </c>
      <c r="E722" s="58" t="s">
        <v>11801</v>
      </c>
      <c r="F722" s="58" t="e">
        <f>VLOOKUP(B722,#REF!,50,0)</f>
        <v>#REF!</v>
      </c>
      <c r="G722" s="58">
        <v>12</v>
      </c>
      <c r="H722" s="58">
        <v>15</v>
      </c>
      <c r="I722" s="58">
        <v>12</v>
      </c>
      <c r="J722" s="58">
        <v>10</v>
      </c>
      <c r="K722" s="58">
        <f t="shared" si="52"/>
        <v>49</v>
      </c>
      <c r="L722" s="58" t="s">
        <v>11812</v>
      </c>
      <c r="M722" s="58" t="s">
        <v>11802</v>
      </c>
      <c r="N722" s="58">
        <v>13</v>
      </c>
      <c r="O722" s="58">
        <v>16</v>
      </c>
      <c r="P722" s="58">
        <v>15</v>
      </c>
      <c r="Q722" s="58">
        <v>15</v>
      </c>
      <c r="R722" s="58">
        <v>16</v>
      </c>
      <c r="S722" s="58">
        <f t="shared" si="53"/>
        <v>62</v>
      </c>
      <c r="T722" s="58" t="s">
        <v>11812</v>
      </c>
      <c r="U722" s="58" t="s">
        <v>11803</v>
      </c>
      <c r="V722" s="58">
        <v>13</v>
      </c>
      <c r="W722" s="58">
        <v>17</v>
      </c>
      <c r="X722" s="58">
        <v>16</v>
      </c>
      <c r="Y722" s="58">
        <v>17</v>
      </c>
      <c r="Z722" s="58">
        <v>15</v>
      </c>
      <c r="AA722" s="58">
        <f t="shared" si="54"/>
        <v>65</v>
      </c>
      <c r="AB722" s="58" t="s">
        <v>11812</v>
      </c>
      <c r="AC722" s="59"/>
      <c r="AD722" s="62">
        <f t="shared" si="55"/>
        <v>58.666666666666664</v>
      </c>
    </row>
    <row r="723" spans="1:30" x14ac:dyDescent="0.3">
      <c r="A723" s="54">
        <v>722</v>
      </c>
      <c r="B723" s="54" t="s">
        <v>8339</v>
      </c>
      <c r="C723" s="54" t="s">
        <v>8340</v>
      </c>
      <c r="D723" s="54" t="s">
        <v>266</v>
      </c>
      <c r="E723" s="58" t="s">
        <v>11801</v>
      </c>
      <c r="F723" s="58" t="e">
        <f>VLOOKUP(B723,#REF!,50,0)</f>
        <v>#REF!</v>
      </c>
      <c r="G723" s="58">
        <v>12</v>
      </c>
      <c r="H723" s="58">
        <v>12</v>
      </c>
      <c r="I723" s="58">
        <v>13</v>
      </c>
      <c r="J723" s="58">
        <v>12</v>
      </c>
      <c r="K723" s="58">
        <f t="shared" si="52"/>
        <v>49</v>
      </c>
      <c r="L723" s="58" t="s">
        <v>11812</v>
      </c>
      <c r="M723" s="58" t="s">
        <v>11802</v>
      </c>
      <c r="N723" s="58">
        <v>0</v>
      </c>
      <c r="O723" s="58">
        <v>14</v>
      </c>
      <c r="P723" s="58">
        <v>13</v>
      </c>
      <c r="Q723" s="58">
        <v>13</v>
      </c>
      <c r="R723" s="58">
        <v>14</v>
      </c>
      <c r="S723" s="58">
        <f t="shared" si="53"/>
        <v>54</v>
      </c>
      <c r="T723" s="58" t="s">
        <v>11812</v>
      </c>
      <c r="U723" s="58" t="s">
        <v>11803</v>
      </c>
      <c r="V723" s="58">
        <v>0</v>
      </c>
      <c r="W723" s="58">
        <v>12</v>
      </c>
      <c r="X723" s="58">
        <v>12</v>
      </c>
      <c r="Y723" s="58">
        <v>13</v>
      </c>
      <c r="Z723" s="58">
        <v>13</v>
      </c>
      <c r="AA723" s="58">
        <f t="shared" si="54"/>
        <v>50</v>
      </c>
      <c r="AB723" s="58" t="s">
        <v>11812</v>
      </c>
      <c r="AC723" s="59"/>
      <c r="AD723" s="62">
        <f t="shared" si="55"/>
        <v>51</v>
      </c>
    </row>
    <row r="724" spans="1:30" x14ac:dyDescent="0.3">
      <c r="A724" s="54">
        <v>723</v>
      </c>
      <c r="B724" s="54" t="s">
        <v>8362</v>
      </c>
      <c r="C724" s="54" t="s">
        <v>8363</v>
      </c>
      <c r="D724" s="54" t="s">
        <v>266</v>
      </c>
      <c r="E724" s="58" t="s">
        <v>11801</v>
      </c>
      <c r="F724" s="58" t="e">
        <f>VLOOKUP(B724,#REF!,50,0)</f>
        <v>#REF!</v>
      </c>
      <c r="G724" s="58">
        <v>17</v>
      </c>
      <c r="H724" s="58">
        <v>16</v>
      </c>
      <c r="I724" s="58">
        <v>13</v>
      </c>
      <c r="J724" s="58">
        <v>16</v>
      </c>
      <c r="K724" s="58">
        <f t="shared" si="52"/>
        <v>62</v>
      </c>
      <c r="L724" s="58" t="s">
        <v>11812</v>
      </c>
      <c r="M724" s="58" t="s">
        <v>11802</v>
      </c>
      <c r="N724" s="58">
        <v>7</v>
      </c>
      <c r="O724" s="58">
        <v>18</v>
      </c>
      <c r="P724" s="58">
        <v>17</v>
      </c>
      <c r="Q724" s="58">
        <v>18</v>
      </c>
      <c r="R724" s="58">
        <v>18</v>
      </c>
      <c r="S724" s="58">
        <f t="shared" si="53"/>
        <v>71</v>
      </c>
      <c r="T724" s="58" t="s">
        <v>11812</v>
      </c>
      <c r="U724" s="58" t="s">
        <v>11803</v>
      </c>
      <c r="V724" s="58">
        <v>7</v>
      </c>
      <c r="W724" s="58">
        <v>14</v>
      </c>
      <c r="X724" s="58">
        <v>15</v>
      </c>
      <c r="Y724" s="58">
        <v>14</v>
      </c>
      <c r="Z724" s="58">
        <v>13</v>
      </c>
      <c r="AA724" s="58">
        <f t="shared" si="54"/>
        <v>56</v>
      </c>
      <c r="AB724" s="58" t="s">
        <v>11812</v>
      </c>
      <c r="AC724" s="59"/>
      <c r="AD724" s="62">
        <f t="shared" si="55"/>
        <v>63</v>
      </c>
    </row>
    <row r="725" spans="1:30" x14ac:dyDescent="0.3">
      <c r="A725" s="54">
        <v>724</v>
      </c>
      <c r="B725" s="54" t="s">
        <v>8373</v>
      </c>
      <c r="C725" s="54" t="s">
        <v>8374</v>
      </c>
      <c r="D725" s="54" t="s">
        <v>266</v>
      </c>
      <c r="E725" s="58" t="s">
        <v>11801</v>
      </c>
      <c r="F725" s="58" t="e">
        <f>VLOOKUP(B725,#REF!,50,0)</f>
        <v>#REF!</v>
      </c>
      <c r="G725" s="58">
        <v>12</v>
      </c>
      <c r="H725" s="58">
        <v>12</v>
      </c>
      <c r="I725" s="58">
        <v>13</v>
      </c>
      <c r="J725" s="58">
        <v>14</v>
      </c>
      <c r="K725" s="58">
        <f t="shared" si="52"/>
        <v>51</v>
      </c>
      <c r="L725" s="58" t="s">
        <v>11812</v>
      </c>
      <c r="M725" s="58" t="s">
        <v>11802</v>
      </c>
      <c r="N725" s="58">
        <v>18</v>
      </c>
      <c r="O725" s="58">
        <v>13</v>
      </c>
      <c r="P725" s="58">
        <v>13</v>
      </c>
      <c r="Q725" s="58">
        <v>13</v>
      </c>
      <c r="R725" s="58">
        <v>13</v>
      </c>
      <c r="S725" s="58">
        <f t="shared" si="53"/>
        <v>52</v>
      </c>
      <c r="T725" s="58" t="s">
        <v>11812</v>
      </c>
      <c r="U725" s="58" t="s">
        <v>11803</v>
      </c>
      <c r="V725" s="58">
        <v>18</v>
      </c>
      <c r="W725" s="58">
        <v>12</v>
      </c>
      <c r="X725" s="58">
        <v>13</v>
      </c>
      <c r="Y725" s="58">
        <v>13</v>
      </c>
      <c r="Z725" s="58">
        <v>12</v>
      </c>
      <c r="AA725" s="58">
        <f t="shared" si="54"/>
        <v>50</v>
      </c>
      <c r="AB725" s="58" t="s">
        <v>11812</v>
      </c>
      <c r="AC725" s="59"/>
      <c r="AD725" s="62">
        <f t="shared" si="55"/>
        <v>51</v>
      </c>
    </row>
    <row r="726" spans="1:30" x14ac:dyDescent="0.3">
      <c r="A726" s="54">
        <v>725</v>
      </c>
      <c r="B726" s="54" t="s">
        <v>8384</v>
      </c>
      <c r="C726" s="54" t="s">
        <v>8385</v>
      </c>
      <c r="D726" s="54" t="s">
        <v>266</v>
      </c>
      <c r="E726" s="58" t="s">
        <v>11801</v>
      </c>
      <c r="F726" s="58" t="e">
        <f>VLOOKUP(B726,#REF!,50,0)</f>
        <v>#REF!</v>
      </c>
      <c r="G726" s="58">
        <v>12</v>
      </c>
      <c r="H726" s="58">
        <v>13</v>
      </c>
      <c r="I726" s="58">
        <v>12</v>
      </c>
      <c r="J726" s="58">
        <v>12</v>
      </c>
      <c r="K726" s="58">
        <f t="shared" si="52"/>
        <v>49</v>
      </c>
      <c r="L726" s="58" t="s">
        <v>11812</v>
      </c>
      <c r="M726" s="58" t="s">
        <v>11802</v>
      </c>
      <c r="N726" s="58">
        <v>0</v>
      </c>
      <c r="O726" s="58">
        <v>13</v>
      </c>
      <c r="P726" s="58">
        <v>13</v>
      </c>
      <c r="Q726" s="58">
        <v>13</v>
      </c>
      <c r="R726" s="58">
        <v>13</v>
      </c>
      <c r="S726" s="58">
        <f t="shared" si="53"/>
        <v>52</v>
      </c>
      <c r="T726" s="58" t="s">
        <v>11812</v>
      </c>
      <c r="U726" s="58" t="s">
        <v>11803</v>
      </c>
      <c r="V726" s="58">
        <v>0</v>
      </c>
      <c r="W726" s="58">
        <v>12</v>
      </c>
      <c r="X726" s="58">
        <v>12</v>
      </c>
      <c r="Y726" s="58">
        <v>13</v>
      </c>
      <c r="Z726" s="58">
        <v>14</v>
      </c>
      <c r="AA726" s="58">
        <f t="shared" si="54"/>
        <v>51</v>
      </c>
      <c r="AB726" s="58" t="s">
        <v>11812</v>
      </c>
      <c r="AC726" s="59"/>
      <c r="AD726" s="62">
        <f t="shared" si="55"/>
        <v>50.666666666666664</v>
      </c>
    </row>
    <row r="727" spans="1:30" x14ac:dyDescent="0.3">
      <c r="A727" s="54">
        <v>726</v>
      </c>
      <c r="B727" s="54" t="s">
        <v>8431</v>
      </c>
      <c r="C727" s="54" t="s">
        <v>8432</v>
      </c>
      <c r="D727" s="54" t="s">
        <v>266</v>
      </c>
      <c r="E727" s="58" t="s">
        <v>11801</v>
      </c>
      <c r="F727" s="58" t="e">
        <f>VLOOKUP(B727,#REF!,50,0)</f>
        <v>#REF!</v>
      </c>
      <c r="G727" s="58">
        <v>12</v>
      </c>
      <c r="H727" s="58">
        <v>12</v>
      </c>
      <c r="I727" s="58">
        <v>13</v>
      </c>
      <c r="J727" s="58">
        <v>10</v>
      </c>
      <c r="K727" s="58">
        <f t="shared" si="52"/>
        <v>47</v>
      </c>
      <c r="L727" s="58" t="s">
        <v>11812</v>
      </c>
      <c r="M727" s="58" t="s">
        <v>11802</v>
      </c>
      <c r="N727" s="58">
        <v>20</v>
      </c>
      <c r="O727" s="58">
        <v>12</v>
      </c>
      <c r="P727" s="58">
        <v>12</v>
      </c>
      <c r="Q727" s="58">
        <v>13</v>
      </c>
      <c r="R727" s="58">
        <v>13</v>
      </c>
      <c r="S727" s="58">
        <f t="shared" si="53"/>
        <v>50</v>
      </c>
      <c r="T727" s="58" t="s">
        <v>11812</v>
      </c>
      <c r="U727" s="58" t="s">
        <v>11803</v>
      </c>
      <c r="V727" s="58">
        <v>20</v>
      </c>
      <c r="W727" s="58">
        <v>15</v>
      </c>
      <c r="X727" s="58">
        <v>14</v>
      </c>
      <c r="Y727" s="58">
        <v>15</v>
      </c>
      <c r="Z727" s="58">
        <v>14</v>
      </c>
      <c r="AA727" s="58">
        <f t="shared" si="54"/>
        <v>58</v>
      </c>
      <c r="AB727" s="58" t="s">
        <v>11812</v>
      </c>
      <c r="AC727" s="59"/>
      <c r="AD727" s="62">
        <f t="shared" si="55"/>
        <v>51.666666666666664</v>
      </c>
    </row>
    <row r="728" spans="1:30" x14ac:dyDescent="0.3">
      <c r="A728" s="54">
        <v>727</v>
      </c>
      <c r="B728" s="54" t="s">
        <v>8482</v>
      </c>
      <c r="C728" s="54" t="s">
        <v>8483</v>
      </c>
      <c r="D728" s="54" t="s">
        <v>266</v>
      </c>
      <c r="E728" s="58" t="s">
        <v>11801</v>
      </c>
      <c r="F728" s="58" t="e">
        <f>VLOOKUP(B728,#REF!,50,0)</f>
        <v>#REF!</v>
      </c>
      <c r="G728" s="58">
        <v>12</v>
      </c>
      <c r="H728" s="58">
        <v>12</v>
      </c>
      <c r="I728" s="58">
        <v>13</v>
      </c>
      <c r="J728" s="58">
        <v>11</v>
      </c>
      <c r="K728" s="58">
        <f t="shared" si="52"/>
        <v>48</v>
      </c>
      <c r="L728" s="58" t="s">
        <v>11812</v>
      </c>
      <c r="M728" s="58" t="s">
        <v>11802</v>
      </c>
      <c r="N728" s="58">
        <v>11</v>
      </c>
      <c r="O728" s="58">
        <v>13</v>
      </c>
      <c r="P728" s="58">
        <v>13</v>
      </c>
      <c r="Q728" s="58">
        <v>13</v>
      </c>
      <c r="R728" s="58">
        <v>14</v>
      </c>
      <c r="S728" s="58">
        <f t="shared" si="53"/>
        <v>53</v>
      </c>
      <c r="T728" s="58" t="s">
        <v>11812</v>
      </c>
      <c r="U728" s="58" t="s">
        <v>11803</v>
      </c>
      <c r="V728" s="58">
        <v>11</v>
      </c>
      <c r="W728" s="58">
        <v>17</v>
      </c>
      <c r="X728" s="58">
        <v>15</v>
      </c>
      <c r="Y728" s="58">
        <v>15</v>
      </c>
      <c r="Z728" s="58">
        <v>17</v>
      </c>
      <c r="AA728" s="58">
        <f t="shared" si="54"/>
        <v>64</v>
      </c>
      <c r="AB728" s="58" t="s">
        <v>11812</v>
      </c>
      <c r="AC728" s="59"/>
      <c r="AD728" s="62">
        <f t="shared" si="55"/>
        <v>55</v>
      </c>
    </row>
    <row r="729" spans="1:30" x14ac:dyDescent="0.3">
      <c r="A729" s="54">
        <v>728</v>
      </c>
      <c r="B729" s="54" t="s">
        <v>8530</v>
      </c>
      <c r="C729" s="54" t="s">
        <v>8531</v>
      </c>
      <c r="D729" s="54" t="s">
        <v>266</v>
      </c>
      <c r="E729" s="58" t="s">
        <v>11801</v>
      </c>
      <c r="F729" s="58" t="e">
        <f>VLOOKUP(B729,#REF!,50,0)</f>
        <v>#REF!</v>
      </c>
      <c r="G729" s="58">
        <v>12</v>
      </c>
      <c r="H729" s="58">
        <v>12</v>
      </c>
      <c r="I729" s="58">
        <v>13</v>
      </c>
      <c r="J729" s="58">
        <v>10</v>
      </c>
      <c r="K729" s="58">
        <f t="shared" si="52"/>
        <v>47</v>
      </c>
      <c r="L729" s="58" t="s">
        <v>11812</v>
      </c>
      <c r="M729" s="58" t="s">
        <v>11802</v>
      </c>
      <c r="N729" s="58">
        <v>13</v>
      </c>
      <c r="O729" s="58">
        <v>17</v>
      </c>
      <c r="P729" s="58">
        <v>15</v>
      </c>
      <c r="Q729" s="58">
        <v>15</v>
      </c>
      <c r="R729" s="58">
        <v>17</v>
      </c>
      <c r="S729" s="58">
        <f t="shared" si="53"/>
        <v>64</v>
      </c>
      <c r="T729" s="58" t="s">
        <v>11812</v>
      </c>
      <c r="U729" s="58" t="s">
        <v>11803</v>
      </c>
      <c r="V729" s="58">
        <v>13</v>
      </c>
      <c r="W729" s="58">
        <v>17</v>
      </c>
      <c r="X729" s="58">
        <v>13</v>
      </c>
      <c r="Y729" s="58">
        <v>14</v>
      </c>
      <c r="Z729" s="58">
        <v>15</v>
      </c>
      <c r="AA729" s="58">
        <f t="shared" si="54"/>
        <v>59</v>
      </c>
      <c r="AB729" s="58" t="s">
        <v>11812</v>
      </c>
      <c r="AC729" s="59"/>
      <c r="AD729" s="62">
        <f t="shared" si="55"/>
        <v>56.666666666666664</v>
      </c>
    </row>
    <row r="730" spans="1:30" x14ac:dyDescent="0.3">
      <c r="A730" s="54">
        <v>729</v>
      </c>
      <c r="B730" s="54" t="s">
        <v>8545</v>
      </c>
      <c r="C730" s="54" t="s">
        <v>8546</v>
      </c>
      <c r="D730" s="54" t="s">
        <v>266</v>
      </c>
      <c r="E730" s="58" t="s">
        <v>11801</v>
      </c>
      <c r="F730" s="58" t="e">
        <f>VLOOKUP(B730,#REF!,50,0)</f>
        <v>#REF!</v>
      </c>
      <c r="G730" s="58">
        <v>12</v>
      </c>
      <c r="H730" s="58">
        <v>13</v>
      </c>
      <c r="I730" s="58">
        <v>13</v>
      </c>
      <c r="J730" s="58">
        <v>11</v>
      </c>
      <c r="K730" s="58">
        <f t="shared" si="52"/>
        <v>49</v>
      </c>
      <c r="L730" s="58" t="s">
        <v>11812</v>
      </c>
      <c r="M730" s="58" t="s">
        <v>11802</v>
      </c>
      <c r="N730" s="58">
        <v>14</v>
      </c>
      <c r="O730" s="58">
        <v>16</v>
      </c>
      <c r="P730" s="58">
        <v>15</v>
      </c>
      <c r="Q730" s="58">
        <v>15</v>
      </c>
      <c r="R730" s="58">
        <v>15</v>
      </c>
      <c r="S730" s="58">
        <f t="shared" si="53"/>
        <v>61</v>
      </c>
      <c r="T730" s="58" t="s">
        <v>11812</v>
      </c>
      <c r="U730" s="58" t="s">
        <v>11803</v>
      </c>
      <c r="V730" s="58">
        <v>14</v>
      </c>
      <c r="W730" s="58">
        <v>16</v>
      </c>
      <c r="X730" s="58">
        <v>13</v>
      </c>
      <c r="Y730" s="58">
        <v>13</v>
      </c>
      <c r="Z730" s="58">
        <v>13</v>
      </c>
      <c r="AA730" s="58">
        <f t="shared" si="54"/>
        <v>55</v>
      </c>
      <c r="AB730" s="58" t="s">
        <v>11812</v>
      </c>
      <c r="AC730" s="59"/>
      <c r="AD730" s="62">
        <f t="shared" si="55"/>
        <v>55</v>
      </c>
    </row>
    <row r="731" spans="1:30" x14ac:dyDescent="0.3">
      <c r="A731" s="54">
        <v>730</v>
      </c>
      <c r="B731" s="54" t="s">
        <v>8579</v>
      </c>
      <c r="C731" s="54" t="s">
        <v>8580</v>
      </c>
      <c r="D731" s="54" t="s">
        <v>266</v>
      </c>
      <c r="E731" s="58" t="s">
        <v>11801</v>
      </c>
      <c r="F731" s="58" t="e">
        <f>VLOOKUP(B731,#REF!,50,0)</f>
        <v>#REF!</v>
      </c>
      <c r="G731" s="58">
        <v>19</v>
      </c>
      <c r="H731" s="58">
        <v>19</v>
      </c>
      <c r="I731" s="58">
        <v>16</v>
      </c>
      <c r="J731" s="58">
        <v>18</v>
      </c>
      <c r="K731" s="58">
        <f t="shared" si="52"/>
        <v>72</v>
      </c>
      <c r="L731" s="58" t="s">
        <v>11812</v>
      </c>
      <c r="M731" s="58" t="s">
        <v>11802</v>
      </c>
      <c r="N731" s="58">
        <v>12</v>
      </c>
      <c r="O731" s="58">
        <v>18</v>
      </c>
      <c r="P731" s="58">
        <v>17</v>
      </c>
      <c r="Q731" s="58">
        <v>17</v>
      </c>
      <c r="R731" s="58">
        <v>18</v>
      </c>
      <c r="S731" s="58">
        <f t="shared" si="53"/>
        <v>70</v>
      </c>
      <c r="T731" s="58" t="s">
        <v>11812</v>
      </c>
      <c r="U731" s="58" t="s">
        <v>11803</v>
      </c>
      <c r="V731" s="58">
        <v>12</v>
      </c>
      <c r="W731" s="58">
        <v>16</v>
      </c>
      <c r="X731" s="58">
        <v>14</v>
      </c>
      <c r="Y731" s="58">
        <v>14</v>
      </c>
      <c r="Z731" s="58">
        <v>13</v>
      </c>
      <c r="AA731" s="58">
        <f t="shared" si="54"/>
        <v>57</v>
      </c>
      <c r="AB731" s="58" t="s">
        <v>11812</v>
      </c>
      <c r="AC731" s="59"/>
      <c r="AD731" s="62">
        <f t="shared" si="55"/>
        <v>66.333333333333329</v>
      </c>
    </row>
    <row r="732" spans="1:30" x14ac:dyDescent="0.3">
      <c r="A732" s="54">
        <v>731</v>
      </c>
      <c r="B732" s="54" t="s">
        <v>8596</v>
      </c>
      <c r="C732" s="54" t="s">
        <v>8597</v>
      </c>
      <c r="D732" s="54" t="s">
        <v>266</v>
      </c>
      <c r="E732" s="58" t="s">
        <v>11801</v>
      </c>
      <c r="F732" s="58" t="e">
        <f>VLOOKUP(B732,#REF!,50,0)</f>
        <v>#REF!</v>
      </c>
      <c r="G732" s="58">
        <v>13</v>
      </c>
      <c r="H732" s="58">
        <v>13</v>
      </c>
      <c r="I732" s="58">
        <v>12</v>
      </c>
      <c r="J732" s="58">
        <v>10</v>
      </c>
      <c r="K732" s="58">
        <f t="shared" si="52"/>
        <v>48</v>
      </c>
      <c r="L732" s="58" t="s">
        <v>11812</v>
      </c>
      <c r="M732" s="58" t="s">
        <v>11802</v>
      </c>
      <c r="N732" s="58">
        <v>14</v>
      </c>
      <c r="O732" s="58">
        <v>15</v>
      </c>
      <c r="P732" s="58">
        <v>15</v>
      </c>
      <c r="Q732" s="58">
        <v>15</v>
      </c>
      <c r="R732" s="58">
        <v>15</v>
      </c>
      <c r="S732" s="58">
        <f t="shared" si="53"/>
        <v>60</v>
      </c>
      <c r="T732" s="58" t="s">
        <v>11812</v>
      </c>
      <c r="U732" s="58" t="s">
        <v>11803</v>
      </c>
      <c r="V732" s="58">
        <v>14</v>
      </c>
      <c r="W732" s="58">
        <v>14</v>
      </c>
      <c r="X732" s="58">
        <v>14</v>
      </c>
      <c r="Y732" s="58">
        <v>15</v>
      </c>
      <c r="Z732" s="58">
        <v>14</v>
      </c>
      <c r="AA732" s="58">
        <f t="shared" si="54"/>
        <v>57</v>
      </c>
      <c r="AB732" s="58" t="s">
        <v>11812</v>
      </c>
      <c r="AC732" s="59"/>
      <c r="AD732" s="62">
        <f t="shared" si="55"/>
        <v>55</v>
      </c>
    </row>
    <row r="733" spans="1:30" x14ac:dyDescent="0.3">
      <c r="A733" s="54">
        <v>732</v>
      </c>
      <c r="B733" s="54" t="s">
        <v>8614</v>
      </c>
      <c r="C733" s="54" t="s">
        <v>8615</v>
      </c>
      <c r="D733" s="54" t="s">
        <v>266</v>
      </c>
      <c r="E733" s="58" t="s">
        <v>11801</v>
      </c>
      <c r="F733" s="58" t="e">
        <f>VLOOKUP(B733,#REF!,50,0)</f>
        <v>#REF!</v>
      </c>
      <c r="G733" s="58">
        <v>13</v>
      </c>
      <c r="H733" s="58">
        <v>13</v>
      </c>
      <c r="I733" s="58">
        <v>13</v>
      </c>
      <c r="J733" s="58">
        <v>10</v>
      </c>
      <c r="K733" s="58">
        <f t="shared" si="52"/>
        <v>49</v>
      </c>
      <c r="L733" s="58" t="s">
        <v>11812</v>
      </c>
      <c r="M733" s="58" t="s">
        <v>11802</v>
      </c>
      <c r="N733" s="58">
        <v>16</v>
      </c>
      <c r="O733" s="58">
        <v>13</v>
      </c>
      <c r="P733" s="58">
        <v>13</v>
      </c>
      <c r="Q733" s="58">
        <v>13</v>
      </c>
      <c r="R733" s="58">
        <v>13</v>
      </c>
      <c r="S733" s="58">
        <f t="shared" si="53"/>
        <v>52</v>
      </c>
      <c r="T733" s="58" t="s">
        <v>11812</v>
      </c>
      <c r="U733" s="58" t="s">
        <v>11803</v>
      </c>
      <c r="V733" s="58">
        <v>16</v>
      </c>
      <c r="W733" s="58">
        <v>17</v>
      </c>
      <c r="X733" s="58">
        <v>14</v>
      </c>
      <c r="Y733" s="58">
        <v>14</v>
      </c>
      <c r="Z733" s="58">
        <v>14</v>
      </c>
      <c r="AA733" s="58">
        <f t="shared" si="54"/>
        <v>59</v>
      </c>
      <c r="AB733" s="58" t="s">
        <v>11812</v>
      </c>
      <c r="AC733" s="59"/>
      <c r="AD733" s="62">
        <f t="shared" si="55"/>
        <v>53.333333333333336</v>
      </c>
    </row>
    <row r="734" spans="1:30" x14ac:dyDescent="0.3">
      <c r="A734" s="54">
        <v>733</v>
      </c>
      <c r="B734" s="55" t="s">
        <v>8643</v>
      </c>
      <c r="C734" s="55" t="s">
        <v>8644</v>
      </c>
      <c r="D734" s="55" t="s">
        <v>266</v>
      </c>
      <c r="E734" s="58" t="s">
        <v>11801</v>
      </c>
      <c r="F734" s="58">
        <v>0</v>
      </c>
      <c r="G734" s="58">
        <v>0</v>
      </c>
      <c r="H734" s="58">
        <v>0</v>
      </c>
      <c r="I734" s="58">
        <v>0</v>
      </c>
      <c r="J734" s="58">
        <v>0</v>
      </c>
      <c r="K734" s="58">
        <f t="shared" si="52"/>
        <v>0</v>
      </c>
      <c r="L734" s="58" t="s">
        <v>11732</v>
      </c>
      <c r="M734" s="58" t="s">
        <v>11802</v>
      </c>
      <c r="N734" s="58" t="s">
        <v>277</v>
      </c>
      <c r="O734" s="58">
        <v>0</v>
      </c>
      <c r="P734" s="58">
        <v>0</v>
      </c>
      <c r="Q734" s="58">
        <v>0</v>
      </c>
      <c r="R734" s="58">
        <v>0</v>
      </c>
      <c r="S734" s="58">
        <f t="shared" si="53"/>
        <v>0</v>
      </c>
      <c r="T734" s="58" t="s">
        <v>11732</v>
      </c>
      <c r="U734" s="58" t="s">
        <v>11803</v>
      </c>
      <c r="V734" s="58" t="s">
        <v>277</v>
      </c>
      <c r="W734" s="58">
        <v>0</v>
      </c>
      <c r="X734" s="58">
        <v>0</v>
      </c>
      <c r="Y734" s="58">
        <v>0</v>
      </c>
      <c r="Z734" s="58">
        <v>0</v>
      </c>
      <c r="AA734" s="58">
        <f t="shared" si="54"/>
        <v>0</v>
      </c>
      <c r="AB734" s="58" t="s">
        <v>11732</v>
      </c>
      <c r="AC734" s="59"/>
      <c r="AD734" s="62">
        <f t="shared" si="55"/>
        <v>0</v>
      </c>
    </row>
    <row r="735" spans="1:30" x14ac:dyDescent="0.3">
      <c r="A735" s="54">
        <v>734</v>
      </c>
      <c r="B735" s="54" t="s">
        <v>8650</v>
      </c>
      <c r="C735" s="54" t="s">
        <v>8651</v>
      </c>
      <c r="D735" s="54" t="s">
        <v>266</v>
      </c>
      <c r="E735" s="58" t="s">
        <v>11801</v>
      </c>
      <c r="F735" s="58" t="e">
        <f>VLOOKUP(B735,#REF!,50,0)</f>
        <v>#REF!</v>
      </c>
      <c r="G735" s="58">
        <v>12</v>
      </c>
      <c r="H735" s="58">
        <v>12</v>
      </c>
      <c r="I735" s="58">
        <v>13</v>
      </c>
      <c r="J735" s="58">
        <v>12</v>
      </c>
      <c r="K735" s="58">
        <f t="shared" si="52"/>
        <v>49</v>
      </c>
      <c r="L735" s="58" t="s">
        <v>11812</v>
      </c>
      <c r="M735" s="58" t="s">
        <v>11802</v>
      </c>
      <c r="N735" s="58">
        <v>20</v>
      </c>
      <c r="O735" s="58">
        <v>15</v>
      </c>
      <c r="P735" s="58">
        <v>13</v>
      </c>
      <c r="Q735" s="58">
        <v>13</v>
      </c>
      <c r="R735" s="58">
        <v>15</v>
      </c>
      <c r="S735" s="58">
        <f t="shared" si="53"/>
        <v>56</v>
      </c>
      <c r="T735" s="58" t="s">
        <v>11812</v>
      </c>
      <c r="U735" s="58" t="s">
        <v>11803</v>
      </c>
      <c r="V735" s="58">
        <v>20</v>
      </c>
      <c r="W735" s="58">
        <v>13</v>
      </c>
      <c r="X735" s="58">
        <v>14</v>
      </c>
      <c r="Y735" s="58">
        <v>13</v>
      </c>
      <c r="Z735" s="58">
        <v>13</v>
      </c>
      <c r="AA735" s="58">
        <f t="shared" si="54"/>
        <v>53</v>
      </c>
      <c r="AB735" s="58" t="s">
        <v>11812</v>
      </c>
      <c r="AC735" s="59"/>
      <c r="AD735" s="62">
        <f t="shared" si="55"/>
        <v>52.666666666666664</v>
      </c>
    </row>
    <row r="736" spans="1:30" x14ac:dyDescent="0.3">
      <c r="A736" s="54">
        <v>735</v>
      </c>
      <c r="B736" s="55" t="s">
        <v>8682</v>
      </c>
      <c r="C736" s="55" t="s">
        <v>8683</v>
      </c>
      <c r="D736" s="55" t="s">
        <v>266</v>
      </c>
      <c r="E736" s="58" t="s">
        <v>11801</v>
      </c>
      <c r="F736" s="58">
        <v>0</v>
      </c>
      <c r="G736" s="58">
        <v>0</v>
      </c>
      <c r="H736" s="58">
        <v>0</v>
      </c>
      <c r="I736" s="58">
        <v>0</v>
      </c>
      <c r="J736" s="58">
        <v>0</v>
      </c>
      <c r="K736" s="58">
        <f t="shared" si="52"/>
        <v>0</v>
      </c>
      <c r="L736" s="58" t="s">
        <v>11732</v>
      </c>
      <c r="M736" s="58" t="s">
        <v>11802</v>
      </c>
      <c r="N736" s="58" t="s">
        <v>277</v>
      </c>
      <c r="O736" s="58">
        <v>0</v>
      </c>
      <c r="P736" s="58">
        <v>0</v>
      </c>
      <c r="Q736" s="58">
        <v>0</v>
      </c>
      <c r="R736" s="58">
        <v>0</v>
      </c>
      <c r="S736" s="58">
        <f t="shared" si="53"/>
        <v>0</v>
      </c>
      <c r="T736" s="58" t="s">
        <v>11732</v>
      </c>
      <c r="U736" s="58" t="s">
        <v>11803</v>
      </c>
      <c r="V736" s="58" t="s">
        <v>277</v>
      </c>
      <c r="W736" s="58">
        <v>0</v>
      </c>
      <c r="X736" s="58">
        <v>0</v>
      </c>
      <c r="Y736" s="58">
        <v>0</v>
      </c>
      <c r="Z736" s="58">
        <v>0</v>
      </c>
      <c r="AA736" s="58">
        <f t="shared" si="54"/>
        <v>0</v>
      </c>
      <c r="AB736" s="58" t="s">
        <v>11732</v>
      </c>
      <c r="AC736" s="59"/>
      <c r="AD736" s="62">
        <f t="shared" si="55"/>
        <v>0</v>
      </c>
    </row>
    <row r="737" spans="1:30" x14ac:dyDescent="0.3">
      <c r="A737" s="54">
        <v>736</v>
      </c>
      <c r="B737" s="54" t="s">
        <v>8692</v>
      </c>
      <c r="C737" s="54" t="s">
        <v>8693</v>
      </c>
      <c r="D737" s="54" t="s">
        <v>266</v>
      </c>
      <c r="E737" s="58" t="s">
        <v>11801</v>
      </c>
      <c r="F737" s="58" t="e">
        <f>VLOOKUP(B737,#REF!,50,0)</f>
        <v>#REF!</v>
      </c>
      <c r="G737" s="58">
        <v>13</v>
      </c>
      <c r="H737" s="58">
        <v>13</v>
      </c>
      <c r="I737" s="58">
        <v>12</v>
      </c>
      <c r="J737" s="58">
        <v>13</v>
      </c>
      <c r="K737" s="58">
        <f t="shared" si="52"/>
        <v>51</v>
      </c>
      <c r="L737" s="58" t="s">
        <v>11812</v>
      </c>
      <c r="M737" s="58" t="s">
        <v>11802</v>
      </c>
      <c r="N737" s="58">
        <v>3</v>
      </c>
      <c r="O737" s="58">
        <v>15</v>
      </c>
      <c r="P737" s="58">
        <v>13</v>
      </c>
      <c r="Q737" s="58">
        <v>15</v>
      </c>
      <c r="R737" s="58">
        <v>15</v>
      </c>
      <c r="S737" s="58">
        <f t="shared" si="53"/>
        <v>58</v>
      </c>
      <c r="T737" s="58" t="s">
        <v>11812</v>
      </c>
      <c r="U737" s="58" t="s">
        <v>11803</v>
      </c>
      <c r="V737" s="58">
        <v>3</v>
      </c>
      <c r="W737" s="58">
        <v>16</v>
      </c>
      <c r="X737" s="58">
        <v>14</v>
      </c>
      <c r="Y737" s="58">
        <v>14</v>
      </c>
      <c r="Z737" s="58">
        <v>14</v>
      </c>
      <c r="AA737" s="58">
        <f t="shared" si="54"/>
        <v>58</v>
      </c>
      <c r="AB737" s="58" t="s">
        <v>11812</v>
      </c>
      <c r="AC737" s="59"/>
      <c r="AD737" s="62">
        <f t="shared" si="55"/>
        <v>55.666666666666664</v>
      </c>
    </row>
    <row r="738" spans="1:30" x14ac:dyDescent="0.3">
      <c r="A738" s="54">
        <v>737</v>
      </c>
      <c r="B738" s="54" t="s">
        <v>8706</v>
      </c>
      <c r="C738" s="54" t="s">
        <v>7639</v>
      </c>
      <c r="D738" s="54" t="s">
        <v>266</v>
      </c>
      <c r="E738" s="58" t="s">
        <v>11801</v>
      </c>
      <c r="F738" s="58" t="e">
        <f>VLOOKUP(B738,#REF!,50,0)</f>
        <v>#REF!</v>
      </c>
      <c r="G738" s="58">
        <v>11</v>
      </c>
      <c r="H738" s="58">
        <v>12</v>
      </c>
      <c r="I738" s="58">
        <v>13</v>
      </c>
      <c r="J738" s="58">
        <v>13</v>
      </c>
      <c r="K738" s="58">
        <f t="shared" si="52"/>
        <v>49</v>
      </c>
      <c r="L738" s="58" t="s">
        <v>11812</v>
      </c>
      <c r="M738" s="58" t="s">
        <v>11802</v>
      </c>
      <c r="N738" s="58">
        <v>16</v>
      </c>
      <c r="O738" s="58">
        <v>13</v>
      </c>
      <c r="P738" s="58">
        <v>13</v>
      </c>
      <c r="Q738" s="58">
        <v>13</v>
      </c>
      <c r="R738" s="58">
        <v>15</v>
      </c>
      <c r="S738" s="58">
        <f t="shared" si="53"/>
        <v>54</v>
      </c>
      <c r="T738" s="58" t="s">
        <v>11812</v>
      </c>
      <c r="U738" s="58" t="s">
        <v>11803</v>
      </c>
      <c r="V738" s="58">
        <v>16</v>
      </c>
      <c r="W738" s="58">
        <v>13</v>
      </c>
      <c r="X738" s="58">
        <v>13</v>
      </c>
      <c r="Y738" s="58">
        <v>13</v>
      </c>
      <c r="Z738" s="58">
        <v>14</v>
      </c>
      <c r="AA738" s="58">
        <f t="shared" si="54"/>
        <v>53</v>
      </c>
      <c r="AB738" s="58" t="s">
        <v>11812</v>
      </c>
      <c r="AC738" s="59"/>
      <c r="AD738" s="62">
        <f t="shared" si="55"/>
        <v>52</v>
      </c>
    </row>
    <row r="739" spans="1:30" x14ac:dyDescent="0.3">
      <c r="A739" s="54">
        <v>738</v>
      </c>
      <c r="B739" s="54" t="s">
        <v>8750</v>
      </c>
      <c r="C739" s="54" t="s">
        <v>8751</v>
      </c>
      <c r="D739" s="54" t="s">
        <v>266</v>
      </c>
      <c r="E739" s="58" t="s">
        <v>11801</v>
      </c>
      <c r="F739" s="58" t="e">
        <f>VLOOKUP(B739,#REF!,50,0)</f>
        <v>#REF!</v>
      </c>
      <c r="G739" s="58">
        <v>13</v>
      </c>
      <c r="H739" s="58">
        <v>12</v>
      </c>
      <c r="I739" s="58">
        <v>14</v>
      </c>
      <c r="J739" s="58">
        <v>10</v>
      </c>
      <c r="K739" s="58">
        <f t="shared" si="52"/>
        <v>49</v>
      </c>
      <c r="L739" s="58" t="s">
        <v>11812</v>
      </c>
      <c r="M739" s="58" t="s">
        <v>11802</v>
      </c>
      <c r="N739" s="58">
        <v>16</v>
      </c>
      <c r="O739" s="58">
        <v>14</v>
      </c>
      <c r="P739" s="58">
        <v>13</v>
      </c>
      <c r="Q739" s="58">
        <v>13</v>
      </c>
      <c r="R739" s="58">
        <v>13</v>
      </c>
      <c r="S739" s="58">
        <f t="shared" si="53"/>
        <v>53</v>
      </c>
      <c r="T739" s="58" t="s">
        <v>11812</v>
      </c>
      <c r="U739" s="58" t="s">
        <v>11803</v>
      </c>
      <c r="V739" s="58">
        <v>16</v>
      </c>
      <c r="W739" s="58">
        <v>13</v>
      </c>
      <c r="X739" s="58">
        <v>13</v>
      </c>
      <c r="Y739" s="58">
        <v>13</v>
      </c>
      <c r="Z739" s="58">
        <v>13</v>
      </c>
      <c r="AA739" s="58">
        <f t="shared" si="54"/>
        <v>52</v>
      </c>
      <c r="AB739" s="58" t="s">
        <v>11812</v>
      </c>
      <c r="AC739" s="59"/>
      <c r="AD739" s="62">
        <f t="shared" si="55"/>
        <v>51.333333333333336</v>
      </c>
    </row>
    <row r="740" spans="1:30" x14ac:dyDescent="0.3">
      <c r="A740" s="54">
        <v>739</v>
      </c>
      <c r="B740" s="54" t="s">
        <v>8760</v>
      </c>
      <c r="C740" s="54" t="s">
        <v>8761</v>
      </c>
      <c r="D740" s="54" t="s">
        <v>266</v>
      </c>
      <c r="E740" s="58" t="s">
        <v>11801</v>
      </c>
      <c r="F740" s="58" t="e">
        <f>VLOOKUP(B740,#REF!,50,0)</f>
        <v>#REF!</v>
      </c>
      <c r="G740" s="58">
        <v>12</v>
      </c>
      <c r="H740" s="58">
        <v>12</v>
      </c>
      <c r="I740" s="58">
        <v>13</v>
      </c>
      <c r="J740" s="58">
        <v>12</v>
      </c>
      <c r="K740" s="58">
        <f t="shared" si="52"/>
        <v>49</v>
      </c>
      <c r="L740" s="58" t="s">
        <v>11812</v>
      </c>
      <c r="M740" s="58" t="s">
        <v>11802</v>
      </c>
      <c r="N740" s="58">
        <v>20</v>
      </c>
      <c r="O740" s="58">
        <v>13</v>
      </c>
      <c r="P740" s="58">
        <v>13</v>
      </c>
      <c r="Q740" s="58">
        <v>13</v>
      </c>
      <c r="R740" s="58">
        <v>13</v>
      </c>
      <c r="S740" s="58">
        <f t="shared" si="53"/>
        <v>52</v>
      </c>
      <c r="T740" s="58" t="s">
        <v>11812</v>
      </c>
      <c r="U740" s="58" t="s">
        <v>11803</v>
      </c>
      <c r="V740" s="58">
        <v>20</v>
      </c>
      <c r="W740" s="58">
        <v>16</v>
      </c>
      <c r="X740" s="58">
        <v>14</v>
      </c>
      <c r="Y740" s="58">
        <v>14</v>
      </c>
      <c r="Z740" s="58">
        <v>14</v>
      </c>
      <c r="AA740" s="58">
        <f t="shared" si="54"/>
        <v>58</v>
      </c>
      <c r="AB740" s="58" t="s">
        <v>11812</v>
      </c>
      <c r="AC740" s="59"/>
      <c r="AD740" s="62">
        <f t="shared" si="55"/>
        <v>53</v>
      </c>
    </row>
    <row r="741" spans="1:30" x14ac:dyDescent="0.3">
      <c r="A741" s="54">
        <v>740</v>
      </c>
      <c r="B741" s="54" t="s">
        <v>8769</v>
      </c>
      <c r="C741" s="54" t="s">
        <v>8770</v>
      </c>
      <c r="D741" s="54" t="s">
        <v>266</v>
      </c>
      <c r="E741" s="58" t="s">
        <v>11801</v>
      </c>
      <c r="F741" s="58" t="e">
        <f>VLOOKUP(B741,#REF!,50,0)</f>
        <v>#REF!</v>
      </c>
      <c r="G741" s="58">
        <v>13</v>
      </c>
      <c r="H741" s="58">
        <v>13</v>
      </c>
      <c r="I741" s="58">
        <v>12</v>
      </c>
      <c r="J741" s="58">
        <v>12</v>
      </c>
      <c r="K741" s="58">
        <f t="shared" si="52"/>
        <v>50</v>
      </c>
      <c r="L741" s="58" t="s">
        <v>11812</v>
      </c>
      <c r="M741" s="58" t="s">
        <v>11802</v>
      </c>
      <c r="N741" s="58">
        <v>16</v>
      </c>
      <c r="O741" s="58">
        <v>16</v>
      </c>
      <c r="P741" s="58">
        <v>12</v>
      </c>
      <c r="Q741" s="58">
        <v>13</v>
      </c>
      <c r="R741" s="58">
        <v>14</v>
      </c>
      <c r="S741" s="58">
        <f t="shared" si="53"/>
        <v>55</v>
      </c>
      <c r="T741" s="58" t="s">
        <v>11812</v>
      </c>
      <c r="U741" s="58" t="s">
        <v>11803</v>
      </c>
      <c r="V741" s="58">
        <v>16</v>
      </c>
      <c r="W741" s="58">
        <v>13</v>
      </c>
      <c r="X741" s="58">
        <v>13</v>
      </c>
      <c r="Y741" s="58">
        <v>12</v>
      </c>
      <c r="Z741" s="58">
        <v>12</v>
      </c>
      <c r="AA741" s="58">
        <f t="shared" si="54"/>
        <v>50</v>
      </c>
      <c r="AB741" s="58" t="s">
        <v>11812</v>
      </c>
      <c r="AC741" s="59"/>
      <c r="AD741" s="62">
        <f t="shared" si="55"/>
        <v>51.666666666666664</v>
      </c>
    </row>
    <row r="742" spans="1:30" x14ac:dyDescent="0.3">
      <c r="A742" s="54">
        <v>741</v>
      </c>
      <c r="B742" s="54" t="s">
        <v>8778</v>
      </c>
      <c r="C742" s="54" t="s">
        <v>8779</v>
      </c>
      <c r="D742" s="54" t="s">
        <v>266</v>
      </c>
      <c r="E742" s="58" t="s">
        <v>11801</v>
      </c>
      <c r="F742" s="58" t="e">
        <f>VLOOKUP(B742,#REF!,50,0)</f>
        <v>#REF!</v>
      </c>
      <c r="G742" s="58">
        <v>12</v>
      </c>
      <c r="H742" s="58">
        <v>12</v>
      </c>
      <c r="I742" s="58">
        <v>13</v>
      </c>
      <c r="J742" s="58">
        <v>10</v>
      </c>
      <c r="K742" s="58">
        <f t="shared" si="52"/>
        <v>47</v>
      </c>
      <c r="L742" s="58" t="s">
        <v>11812</v>
      </c>
      <c r="M742" s="58" t="s">
        <v>11802</v>
      </c>
      <c r="N742" s="58">
        <v>18</v>
      </c>
      <c r="O742" s="58">
        <v>13</v>
      </c>
      <c r="P742" s="58">
        <v>12</v>
      </c>
      <c r="Q742" s="58">
        <v>13</v>
      </c>
      <c r="R742" s="58">
        <v>13</v>
      </c>
      <c r="S742" s="58">
        <f t="shared" si="53"/>
        <v>51</v>
      </c>
      <c r="T742" s="58" t="s">
        <v>11812</v>
      </c>
      <c r="U742" s="58" t="s">
        <v>11803</v>
      </c>
      <c r="V742" s="58">
        <v>18</v>
      </c>
      <c r="W742" s="58">
        <v>13</v>
      </c>
      <c r="X742" s="58">
        <v>13</v>
      </c>
      <c r="Y742" s="58">
        <v>12</v>
      </c>
      <c r="Z742" s="58">
        <v>12</v>
      </c>
      <c r="AA742" s="58">
        <f t="shared" si="54"/>
        <v>50</v>
      </c>
      <c r="AB742" s="58" t="s">
        <v>11812</v>
      </c>
      <c r="AC742" s="59"/>
      <c r="AD742" s="62">
        <f t="shared" si="55"/>
        <v>49.333333333333336</v>
      </c>
    </row>
    <row r="743" spans="1:30" x14ac:dyDescent="0.3">
      <c r="A743" s="54">
        <v>742</v>
      </c>
      <c r="B743" s="54" t="s">
        <v>8789</v>
      </c>
      <c r="C743" s="54" t="s">
        <v>8790</v>
      </c>
      <c r="D743" s="54" t="s">
        <v>266</v>
      </c>
      <c r="E743" s="58" t="s">
        <v>11801</v>
      </c>
      <c r="F743" s="58" t="e">
        <f>VLOOKUP(B743,#REF!,50,0)</f>
        <v>#REF!</v>
      </c>
      <c r="G743" s="58">
        <v>13</v>
      </c>
      <c r="H743" s="58">
        <v>13</v>
      </c>
      <c r="I743" s="58">
        <v>13</v>
      </c>
      <c r="J743" s="58">
        <v>13</v>
      </c>
      <c r="K743" s="58">
        <f t="shared" si="52"/>
        <v>52</v>
      </c>
      <c r="L743" s="58" t="s">
        <v>11812</v>
      </c>
      <c r="M743" s="58" t="s">
        <v>11802</v>
      </c>
      <c r="N743" s="58">
        <v>19</v>
      </c>
      <c r="O743" s="58">
        <v>16</v>
      </c>
      <c r="P743" s="58">
        <v>14</v>
      </c>
      <c r="Q743" s="58">
        <v>13</v>
      </c>
      <c r="R743" s="58">
        <v>14</v>
      </c>
      <c r="S743" s="58">
        <f t="shared" si="53"/>
        <v>57</v>
      </c>
      <c r="T743" s="58" t="s">
        <v>11812</v>
      </c>
      <c r="U743" s="58" t="s">
        <v>11803</v>
      </c>
      <c r="V743" s="58">
        <v>19</v>
      </c>
      <c r="W743" s="58">
        <v>13</v>
      </c>
      <c r="X743" s="58">
        <v>12</v>
      </c>
      <c r="Y743" s="58">
        <v>12</v>
      </c>
      <c r="Z743" s="58">
        <v>14</v>
      </c>
      <c r="AA743" s="58">
        <f t="shared" si="54"/>
        <v>51</v>
      </c>
      <c r="AB743" s="58" t="s">
        <v>11812</v>
      </c>
      <c r="AC743" s="59"/>
      <c r="AD743" s="62">
        <f t="shared" si="55"/>
        <v>53.333333333333336</v>
      </c>
    </row>
    <row r="744" spans="1:30" x14ac:dyDescent="0.3">
      <c r="A744" s="54">
        <v>743</v>
      </c>
      <c r="B744" s="54" t="s">
        <v>8816</v>
      </c>
      <c r="C744" s="54" t="s">
        <v>2042</v>
      </c>
      <c r="D744" s="54" t="s">
        <v>266</v>
      </c>
      <c r="E744" s="58" t="s">
        <v>11801</v>
      </c>
      <c r="F744" s="58" t="e">
        <f>VLOOKUP(B744,#REF!,50,0)</f>
        <v>#REF!</v>
      </c>
      <c r="G744" s="58">
        <v>12</v>
      </c>
      <c r="H744" s="58">
        <v>13</v>
      </c>
      <c r="I744" s="58">
        <v>13</v>
      </c>
      <c r="J744" s="58">
        <v>11</v>
      </c>
      <c r="K744" s="58">
        <f t="shared" si="52"/>
        <v>49</v>
      </c>
      <c r="L744" s="58" t="s">
        <v>11812</v>
      </c>
      <c r="M744" s="58" t="s">
        <v>11802</v>
      </c>
      <c r="N744" s="58">
        <v>20</v>
      </c>
      <c r="O744" s="58">
        <v>13</v>
      </c>
      <c r="P744" s="58">
        <v>13</v>
      </c>
      <c r="Q744" s="58">
        <v>13</v>
      </c>
      <c r="R744" s="58">
        <v>14</v>
      </c>
      <c r="S744" s="58">
        <f t="shared" si="53"/>
        <v>53</v>
      </c>
      <c r="T744" s="58" t="s">
        <v>11812</v>
      </c>
      <c r="U744" s="58" t="s">
        <v>11803</v>
      </c>
      <c r="V744" s="58">
        <v>20</v>
      </c>
      <c r="W744" s="58">
        <v>14</v>
      </c>
      <c r="X744" s="58">
        <v>13</v>
      </c>
      <c r="Y744" s="58">
        <v>12</v>
      </c>
      <c r="Z744" s="58">
        <v>11</v>
      </c>
      <c r="AA744" s="58">
        <f t="shared" si="54"/>
        <v>50</v>
      </c>
      <c r="AB744" s="58" t="s">
        <v>11812</v>
      </c>
      <c r="AC744" s="59"/>
      <c r="AD744" s="62">
        <f t="shared" si="55"/>
        <v>50.666666666666664</v>
      </c>
    </row>
    <row r="745" spans="1:30" x14ac:dyDescent="0.3">
      <c r="A745" s="54">
        <v>744</v>
      </c>
      <c r="B745" s="54" t="s">
        <v>8826</v>
      </c>
      <c r="C745" s="54" t="s">
        <v>8827</v>
      </c>
      <c r="D745" s="54" t="s">
        <v>266</v>
      </c>
      <c r="E745" s="58" t="s">
        <v>11801</v>
      </c>
      <c r="F745" s="58" t="e">
        <f>VLOOKUP(B745,#REF!,50,0)</f>
        <v>#REF!</v>
      </c>
      <c r="G745" s="58">
        <v>13</v>
      </c>
      <c r="H745" s="58">
        <v>13</v>
      </c>
      <c r="I745" s="58">
        <v>13</v>
      </c>
      <c r="J745" s="58">
        <v>16</v>
      </c>
      <c r="K745" s="58">
        <f t="shared" si="52"/>
        <v>55</v>
      </c>
      <c r="L745" s="58" t="s">
        <v>11812</v>
      </c>
      <c r="M745" s="58" t="s">
        <v>11802</v>
      </c>
      <c r="N745" s="58">
        <v>8</v>
      </c>
      <c r="O745" s="58">
        <v>19</v>
      </c>
      <c r="P745" s="58">
        <v>18</v>
      </c>
      <c r="Q745" s="58">
        <v>18</v>
      </c>
      <c r="R745" s="58">
        <v>18</v>
      </c>
      <c r="S745" s="58">
        <f t="shared" si="53"/>
        <v>73</v>
      </c>
      <c r="T745" s="58" t="s">
        <v>11812</v>
      </c>
      <c r="U745" s="58" t="s">
        <v>11803</v>
      </c>
      <c r="V745" s="58">
        <v>8</v>
      </c>
      <c r="W745" s="58">
        <v>14</v>
      </c>
      <c r="X745" s="58">
        <v>15</v>
      </c>
      <c r="Y745" s="58">
        <v>15</v>
      </c>
      <c r="Z745" s="58">
        <v>13</v>
      </c>
      <c r="AA745" s="58">
        <f t="shared" si="54"/>
        <v>57</v>
      </c>
      <c r="AB745" s="58" t="s">
        <v>11812</v>
      </c>
      <c r="AC745" s="59"/>
      <c r="AD745" s="62">
        <f t="shared" si="55"/>
        <v>61.666666666666664</v>
      </c>
    </row>
    <row r="746" spans="1:30" x14ac:dyDescent="0.3">
      <c r="A746" s="54">
        <v>745</v>
      </c>
      <c r="B746" s="54" t="s">
        <v>8841</v>
      </c>
      <c r="C746" s="54" t="s">
        <v>7158</v>
      </c>
      <c r="D746" s="54" t="s">
        <v>266</v>
      </c>
      <c r="E746" s="58" t="s">
        <v>11801</v>
      </c>
      <c r="F746" s="58" t="e">
        <f>VLOOKUP(B746,#REF!,50,0)</f>
        <v>#REF!</v>
      </c>
      <c r="G746" s="58">
        <v>13</v>
      </c>
      <c r="H746" s="58">
        <v>14</v>
      </c>
      <c r="I746" s="58">
        <v>13</v>
      </c>
      <c r="J746" s="58">
        <v>13</v>
      </c>
      <c r="K746" s="58">
        <f t="shared" si="52"/>
        <v>53</v>
      </c>
      <c r="L746" s="58" t="s">
        <v>11812</v>
      </c>
      <c r="M746" s="58" t="s">
        <v>11802</v>
      </c>
      <c r="N746" s="58">
        <v>10</v>
      </c>
      <c r="O746" s="58">
        <v>14</v>
      </c>
      <c r="P746" s="58">
        <v>14</v>
      </c>
      <c r="Q746" s="58">
        <v>14</v>
      </c>
      <c r="R746" s="58">
        <v>14</v>
      </c>
      <c r="S746" s="58">
        <f t="shared" si="53"/>
        <v>56</v>
      </c>
      <c r="T746" s="58" t="s">
        <v>11812</v>
      </c>
      <c r="U746" s="58" t="s">
        <v>11803</v>
      </c>
      <c r="V746" s="58">
        <v>10</v>
      </c>
      <c r="W746" s="58">
        <v>14</v>
      </c>
      <c r="X746" s="58">
        <v>13</v>
      </c>
      <c r="Y746" s="58">
        <v>13</v>
      </c>
      <c r="Z746" s="58">
        <v>13</v>
      </c>
      <c r="AA746" s="58">
        <f t="shared" si="54"/>
        <v>53</v>
      </c>
      <c r="AB746" s="58" t="s">
        <v>11812</v>
      </c>
      <c r="AC746" s="59"/>
      <c r="AD746" s="62">
        <f t="shared" si="55"/>
        <v>54</v>
      </c>
    </row>
    <row r="747" spans="1:30" x14ac:dyDescent="0.3">
      <c r="A747" s="54">
        <v>746</v>
      </c>
      <c r="B747" s="54" t="s">
        <v>8874</v>
      </c>
      <c r="C747" s="54" t="s">
        <v>8875</v>
      </c>
      <c r="D747" s="54" t="s">
        <v>266</v>
      </c>
      <c r="E747" s="58" t="s">
        <v>11801</v>
      </c>
      <c r="F747" s="58" t="e">
        <f>VLOOKUP(B747,#REF!,50,0)</f>
        <v>#REF!</v>
      </c>
      <c r="G747" s="58">
        <v>12</v>
      </c>
      <c r="H747" s="58">
        <v>13</v>
      </c>
      <c r="I747" s="58">
        <v>13</v>
      </c>
      <c r="J747" s="58">
        <v>13</v>
      </c>
      <c r="K747" s="58">
        <f t="shared" si="52"/>
        <v>51</v>
      </c>
      <c r="L747" s="58" t="s">
        <v>11812</v>
      </c>
      <c r="M747" s="58" t="s">
        <v>11802</v>
      </c>
      <c r="N747" s="58">
        <v>14</v>
      </c>
      <c r="O747" s="58">
        <v>13</v>
      </c>
      <c r="P747" s="58">
        <v>13</v>
      </c>
      <c r="Q747" s="58">
        <v>13</v>
      </c>
      <c r="R747" s="58">
        <v>13</v>
      </c>
      <c r="S747" s="58">
        <f t="shared" si="53"/>
        <v>52</v>
      </c>
      <c r="T747" s="58" t="s">
        <v>11812</v>
      </c>
      <c r="U747" s="58" t="s">
        <v>11803</v>
      </c>
      <c r="V747" s="58">
        <v>14</v>
      </c>
      <c r="W747" s="58">
        <v>13</v>
      </c>
      <c r="X747" s="58">
        <v>14</v>
      </c>
      <c r="Y747" s="58">
        <v>14</v>
      </c>
      <c r="Z747" s="58">
        <v>14</v>
      </c>
      <c r="AA747" s="58">
        <f t="shared" si="54"/>
        <v>55</v>
      </c>
      <c r="AB747" s="58" t="s">
        <v>11812</v>
      </c>
      <c r="AC747" s="59"/>
      <c r="AD747" s="62">
        <f t="shared" si="55"/>
        <v>52.666666666666664</v>
      </c>
    </row>
    <row r="748" spans="1:30" x14ac:dyDescent="0.3">
      <c r="A748" s="54">
        <v>747</v>
      </c>
      <c r="B748" s="54" t="s">
        <v>8896</v>
      </c>
      <c r="C748" s="54" t="s">
        <v>8897</v>
      </c>
      <c r="D748" s="54" t="s">
        <v>266</v>
      </c>
      <c r="E748" s="58" t="s">
        <v>11801</v>
      </c>
      <c r="F748" s="58" t="e">
        <f>VLOOKUP(B748,#REF!,50,0)</f>
        <v>#REF!</v>
      </c>
      <c r="G748" s="58">
        <v>12</v>
      </c>
      <c r="H748" s="58">
        <v>13</v>
      </c>
      <c r="I748" s="58">
        <v>13</v>
      </c>
      <c r="J748" s="58">
        <v>10</v>
      </c>
      <c r="K748" s="58">
        <f t="shared" si="52"/>
        <v>48</v>
      </c>
      <c r="L748" s="58" t="s">
        <v>11812</v>
      </c>
      <c r="M748" s="58" t="s">
        <v>11802</v>
      </c>
      <c r="N748" s="58">
        <v>0</v>
      </c>
      <c r="O748" s="58">
        <v>13</v>
      </c>
      <c r="P748" s="58">
        <v>13</v>
      </c>
      <c r="Q748" s="58">
        <v>13</v>
      </c>
      <c r="R748" s="58">
        <v>13</v>
      </c>
      <c r="S748" s="58">
        <f t="shared" si="53"/>
        <v>52</v>
      </c>
      <c r="T748" s="58" t="s">
        <v>11812</v>
      </c>
      <c r="U748" s="58" t="s">
        <v>11803</v>
      </c>
      <c r="V748" s="58">
        <v>0</v>
      </c>
      <c r="W748" s="58">
        <v>14</v>
      </c>
      <c r="X748" s="58">
        <v>13</v>
      </c>
      <c r="Y748" s="58">
        <v>14</v>
      </c>
      <c r="Z748" s="58">
        <v>15</v>
      </c>
      <c r="AA748" s="58">
        <f t="shared" si="54"/>
        <v>56</v>
      </c>
      <c r="AB748" s="58" t="s">
        <v>11812</v>
      </c>
      <c r="AC748" s="59"/>
      <c r="AD748" s="62">
        <f t="shared" si="55"/>
        <v>52</v>
      </c>
    </row>
    <row r="749" spans="1:30" x14ac:dyDescent="0.3">
      <c r="A749" s="54">
        <v>748</v>
      </c>
      <c r="B749" s="54" t="s">
        <v>8929</v>
      </c>
      <c r="C749" s="54" t="s">
        <v>8930</v>
      </c>
      <c r="D749" s="54" t="s">
        <v>266</v>
      </c>
      <c r="E749" s="58" t="s">
        <v>11801</v>
      </c>
      <c r="F749" s="58" t="e">
        <f>VLOOKUP(B749,#REF!,50,0)</f>
        <v>#REF!</v>
      </c>
      <c r="G749" s="58">
        <v>12</v>
      </c>
      <c r="H749" s="58">
        <v>13</v>
      </c>
      <c r="I749" s="58">
        <v>12</v>
      </c>
      <c r="J749" s="58">
        <v>10</v>
      </c>
      <c r="K749" s="58">
        <f t="shared" si="52"/>
        <v>47</v>
      </c>
      <c r="L749" s="58" t="s">
        <v>11812</v>
      </c>
      <c r="M749" s="58" t="s">
        <v>11802</v>
      </c>
      <c r="N749" s="58">
        <v>13</v>
      </c>
      <c r="O749" s="58">
        <v>18</v>
      </c>
      <c r="P749" s="58">
        <v>17</v>
      </c>
      <c r="Q749" s="58">
        <v>17</v>
      </c>
      <c r="R749" s="58">
        <v>18</v>
      </c>
      <c r="S749" s="58">
        <f t="shared" si="53"/>
        <v>70</v>
      </c>
      <c r="T749" s="58" t="s">
        <v>11812</v>
      </c>
      <c r="U749" s="58" t="s">
        <v>11803</v>
      </c>
      <c r="V749" s="58">
        <v>13</v>
      </c>
      <c r="W749" s="58">
        <v>13</v>
      </c>
      <c r="X749" s="58">
        <v>14</v>
      </c>
      <c r="Y749" s="58">
        <v>14</v>
      </c>
      <c r="Z749" s="58">
        <v>15</v>
      </c>
      <c r="AA749" s="58">
        <f t="shared" si="54"/>
        <v>56</v>
      </c>
      <c r="AB749" s="58" t="s">
        <v>11812</v>
      </c>
      <c r="AC749" s="59"/>
      <c r="AD749" s="62">
        <f t="shared" si="55"/>
        <v>57.666666666666664</v>
      </c>
    </row>
    <row r="750" spans="1:30" x14ac:dyDescent="0.3">
      <c r="A750" s="54">
        <v>749</v>
      </c>
      <c r="B750" s="54" t="s">
        <v>8983</v>
      </c>
      <c r="C750" s="54" t="s">
        <v>8984</v>
      </c>
      <c r="D750" s="54" t="s">
        <v>266</v>
      </c>
      <c r="E750" s="58" t="s">
        <v>11801</v>
      </c>
      <c r="F750" s="58" t="e">
        <f>VLOOKUP(B750,#REF!,50,0)</f>
        <v>#REF!</v>
      </c>
      <c r="G750" s="58">
        <v>13</v>
      </c>
      <c r="H750" s="58">
        <v>13</v>
      </c>
      <c r="I750" s="58">
        <v>13</v>
      </c>
      <c r="J750" s="58">
        <v>10</v>
      </c>
      <c r="K750" s="58">
        <f t="shared" si="52"/>
        <v>49</v>
      </c>
      <c r="L750" s="58" t="s">
        <v>11812</v>
      </c>
      <c r="M750" s="58" t="s">
        <v>11802</v>
      </c>
      <c r="N750" s="58">
        <v>11</v>
      </c>
      <c r="O750" s="58">
        <v>16</v>
      </c>
      <c r="P750" s="58">
        <v>16</v>
      </c>
      <c r="Q750" s="58">
        <v>16</v>
      </c>
      <c r="R750" s="58">
        <v>16</v>
      </c>
      <c r="S750" s="58">
        <f t="shared" si="53"/>
        <v>64</v>
      </c>
      <c r="T750" s="58" t="s">
        <v>11812</v>
      </c>
      <c r="U750" s="58" t="s">
        <v>11803</v>
      </c>
      <c r="V750" s="58">
        <v>11</v>
      </c>
      <c r="W750" s="58">
        <v>14</v>
      </c>
      <c r="X750" s="58">
        <v>13</v>
      </c>
      <c r="Y750" s="58">
        <v>14</v>
      </c>
      <c r="Z750" s="58">
        <v>13</v>
      </c>
      <c r="AA750" s="58">
        <f t="shared" si="54"/>
        <v>54</v>
      </c>
      <c r="AB750" s="58" t="s">
        <v>11812</v>
      </c>
      <c r="AC750" s="59"/>
      <c r="AD750" s="62">
        <f t="shared" si="55"/>
        <v>55.666666666666664</v>
      </c>
    </row>
    <row r="751" spans="1:30" x14ac:dyDescent="0.3">
      <c r="A751" s="54">
        <v>750</v>
      </c>
      <c r="B751" s="55" t="s">
        <v>9005</v>
      </c>
      <c r="C751" s="55" t="s">
        <v>9006</v>
      </c>
      <c r="D751" s="55" t="s">
        <v>266</v>
      </c>
      <c r="E751" s="58" t="s">
        <v>11801</v>
      </c>
      <c r="F751" s="58">
        <v>0</v>
      </c>
      <c r="G751" s="58">
        <v>0</v>
      </c>
      <c r="H751" s="58">
        <v>0</v>
      </c>
      <c r="I751" s="58">
        <v>0</v>
      </c>
      <c r="J751" s="58">
        <v>0</v>
      </c>
      <c r="K751" s="58">
        <f t="shared" si="52"/>
        <v>0</v>
      </c>
      <c r="L751" s="58" t="s">
        <v>11732</v>
      </c>
      <c r="M751" s="58" t="s">
        <v>11802</v>
      </c>
      <c r="N751" s="58" t="s">
        <v>277</v>
      </c>
      <c r="O751" s="58">
        <v>0</v>
      </c>
      <c r="P751" s="58">
        <v>0</v>
      </c>
      <c r="Q751" s="58">
        <v>0</v>
      </c>
      <c r="R751" s="58">
        <v>0</v>
      </c>
      <c r="S751" s="58">
        <f t="shared" si="53"/>
        <v>0</v>
      </c>
      <c r="T751" s="58" t="s">
        <v>11732</v>
      </c>
      <c r="U751" s="58" t="s">
        <v>11803</v>
      </c>
      <c r="V751" s="58" t="s">
        <v>277</v>
      </c>
      <c r="W751" s="58">
        <v>0</v>
      </c>
      <c r="X751" s="58">
        <v>0</v>
      </c>
      <c r="Y751" s="58">
        <v>0</v>
      </c>
      <c r="Z751" s="58">
        <v>0</v>
      </c>
      <c r="AA751" s="58">
        <f t="shared" si="54"/>
        <v>0</v>
      </c>
      <c r="AB751" s="58" t="s">
        <v>11732</v>
      </c>
      <c r="AC751" s="59"/>
      <c r="AD751" s="62">
        <f t="shared" si="55"/>
        <v>0</v>
      </c>
    </row>
    <row r="752" spans="1:30" x14ac:dyDescent="0.3">
      <c r="A752" s="54">
        <v>751</v>
      </c>
      <c r="B752" s="54" t="s">
        <v>9052</v>
      </c>
      <c r="C752" s="54" t="s">
        <v>9053</v>
      </c>
      <c r="D752" s="54" t="s">
        <v>266</v>
      </c>
      <c r="E752" s="58" t="s">
        <v>11801</v>
      </c>
      <c r="F752" s="58" t="e">
        <f>VLOOKUP(B752,#REF!,50,0)</f>
        <v>#REF!</v>
      </c>
      <c r="G752" s="58">
        <v>13</v>
      </c>
      <c r="H752" s="58">
        <v>13</v>
      </c>
      <c r="I752" s="58">
        <v>13</v>
      </c>
      <c r="J752" s="58">
        <v>12</v>
      </c>
      <c r="K752" s="58">
        <f t="shared" si="52"/>
        <v>51</v>
      </c>
      <c r="L752" s="58" t="s">
        <v>11812</v>
      </c>
      <c r="M752" s="58" t="s">
        <v>11802</v>
      </c>
      <c r="N752" s="58">
        <v>15</v>
      </c>
      <c r="O752" s="58">
        <v>15</v>
      </c>
      <c r="P752" s="58">
        <v>15</v>
      </c>
      <c r="Q752" s="58">
        <v>15</v>
      </c>
      <c r="R752" s="58">
        <v>15</v>
      </c>
      <c r="S752" s="58">
        <f t="shared" si="53"/>
        <v>60</v>
      </c>
      <c r="T752" s="58" t="s">
        <v>11812</v>
      </c>
      <c r="U752" s="58" t="s">
        <v>11803</v>
      </c>
      <c r="V752" s="58">
        <v>15</v>
      </c>
      <c r="W752" s="58">
        <v>16</v>
      </c>
      <c r="X752" s="58">
        <v>14</v>
      </c>
      <c r="Y752" s="58">
        <v>13</v>
      </c>
      <c r="Z752" s="58">
        <v>13</v>
      </c>
      <c r="AA752" s="58">
        <f t="shared" si="54"/>
        <v>56</v>
      </c>
      <c r="AB752" s="58" t="s">
        <v>11812</v>
      </c>
      <c r="AC752" s="59"/>
      <c r="AD752" s="62">
        <f t="shared" si="55"/>
        <v>55.666666666666664</v>
      </c>
    </row>
    <row r="753" spans="1:30" x14ac:dyDescent="0.3">
      <c r="A753" s="54">
        <v>752</v>
      </c>
      <c r="B753" s="54" t="s">
        <v>9093</v>
      </c>
      <c r="C753" s="54" t="s">
        <v>9094</v>
      </c>
      <c r="D753" s="54" t="s">
        <v>266</v>
      </c>
      <c r="E753" s="58" t="s">
        <v>11801</v>
      </c>
      <c r="F753" s="58" t="e">
        <f>VLOOKUP(B753,#REF!,50,0)</f>
        <v>#REF!</v>
      </c>
      <c r="G753" s="58">
        <v>12</v>
      </c>
      <c r="H753" s="58">
        <v>12</v>
      </c>
      <c r="I753" s="58">
        <v>13</v>
      </c>
      <c r="J753" s="58">
        <v>10</v>
      </c>
      <c r="K753" s="58">
        <f t="shared" si="52"/>
        <v>47</v>
      </c>
      <c r="L753" s="58" t="s">
        <v>11812</v>
      </c>
      <c r="M753" s="58" t="s">
        <v>11802</v>
      </c>
      <c r="N753" s="58">
        <v>14</v>
      </c>
      <c r="O753" s="58">
        <v>14</v>
      </c>
      <c r="P753" s="58">
        <v>12</v>
      </c>
      <c r="Q753" s="58">
        <v>12</v>
      </c>
      <c r="R753" s="58">
        <v>15</v>
      </c>
      <c r="S753" s="58">
        <f t="shared" si="53"/>
        <v>53</v>
      </c>
      <c r="T753" s="58" t="s">
        <v>11812</v>
      </c>
      <c r="U753" s="58" t="s">
        <v>11803</v>
      </c>
      <c r="V753" s="58">
        <v>14</v>
      </c>
      <c r="W753" s="58">
        <v>13</v>
      </c>
      <c r="X753" s="58">
        <v>12</v>
      </c>
      <c r="Y753" s="58">
        <v>12</v>
      </c>
      <c r="Z753" s="58">
        <v>13</v>
      </c>
      <c r="AA753" s="58">
        <f t="shared" si="54"/>
        <v>50</v>
      </c>
      <c r="AB753" s="58" t="s">
        <v>11812</v>
      </c>
      <c r="AC753" s="59"/>
      <c r="AD753" s="62">
        <f t="shared" si="55"/>
        <v>50</v>
      </c>
    </row>
    <row r="754" spans="1:30" x14ac:dyDescent="0.3">
      <c r="A754" s="54">
        <v>753</v>
      </c>
      <c r="B754" s="54" t="s">
        <v>9120</v>
      </c>
      <c r="C754" s="54" t="s">
        <v>9121</v>
      </c>
      <c r="D754" s="54" t="s">
        <v>266</v>
      </c>
      <c r="E754" s="58" t="s">
        <v>11801</v>
      </c>
      <c r="F754" s="58" t="e">
        <f>VLOOKUP(B754,#REF!,50,0)</f>
        <v>#REF!</v>
      </c>
      <c r="G754" s="58">
        <v>12</v>
      </c>
      <c r="H754" s="58">
        <v>12</v>
      </c>
      <c r="I754" s="58">
        <v>13</v>
      </c>
      <c r="J754" s="58">
        <v>13</v>
      </c>
      <c r="K754" s="58">
        <f t="shared" si="52"/>
        <v>50</v>
      </c>
      <c r="L754" s="58" t="s">
        <v>11812</v>
      </c>
      <c r="M754" s="58" t="s">
        <v>11802</v>
      </c>
      <c r="N754" s="58">
        <v>9</v>
      </c>
      <c r="O754" s="58">
        <v>15</v>
      </c>
      <c r="P754" s="58">
        <v>13</v>
      </c>
      <c r="Q754" s="58">
        <v>13</v>
      </c>
      <c r="R754" s="58">
        <v>15</v>
      </c>
      <c r="S754" s="58">
        <f t="shared" si="53"/>
        <v>56</v>
      </c>
      <c r="T754" s="58" t="s">
        <v>11812</v>
      </c>
      <c r="U754" s="58" t="s">
        <v>11803</v>
      </c>
      <c r="V754" s="58">
        <v>9</v>
      </c>
      <c r="W754" s="58">
        <v>17</v>
      </c>
      <c r="X754" s="58">
        <v>13</v>
      </c>
      <c r="Y754" s="58">
        <v>14</v>
      </c>
      <c r="Z754" s="58">
        <v>14</v>
      </c>
      <c r="AA754" s="58">
        <f t="shared" si="54"/>
        <v>58</v>
      </c>
      <c r="AB754" s="58" t="s">
        <v>11812</v>
      </c>
      <c r="AC754" s="59"/>
      <c r="AD754" s="62">
        <f t="shared" si="55"/>
        <v>54.666666666666664</v>
      </c>
    </row>
    <row r="755" spans="1:30" x14ac:dyDescent="0.3">
      <c r="A755" s="54">
        <v>754</v>
      </c>
      <c r="B755" s="54" t="s">
        <v>9132</v>
      </c>
      <c r="C755" s="54" t="s">
        <v>9133</v>
      </c>
      <c r="D755" s="54" t="s">
        <v>266</v>
      </c>
      <c r="E755" s="58" t="s">
        <v>11801</v>
      </c>
      <c r="F755" s="58" t="e">
        <f>VLOOKUP(B755,#REF!,50,0)</f>
        <v>#REF!</v>
      </c>
      <c r="G755" s="58">
        <v>18</v>
      </c>
      <c r="H755" s="58">
        <v>18</v>
      </c>
      <c r="I755" s="58">
        <v>14</v>
      </c>
      <c r="J755" s="58">
        <v>10</v>
      </c>
      <c r="K755" s="58">
        <f t="shared" si="52"/>
        <v>60</v>
      </c>
      <c r="L755" s="58" t="s">
        <v>11812</v>
      </c>
      <c r="M755" s="58" t="s">
        <v>11802</v>
      </c>
      <c r="N755" s="58">
        <v>0</v>
      </c>
      <c r="O755" s="58">
        <v>0</v>
      </c>
      <c r="P755" s="58">
        <v>0</v>
      </c>
      <c r="Q755" s="58">
        <v>0</v>
      </c>
      <c r="R755" s="58">
        <v>0</v>
      </c>
      <c r="S755" s="58">
        <f t="shared" si="53"/>
        <v>0</v>
      </c>
      <c r="T755" s="58" t="s">
        <v>11814</v>
      </c>
      <c r="U755" s="58" t="s">
        <v>11803</v>
      </c>
      <c r="V755" s="58">
        <v>15</v>
      </c>
      <c r="W755" s="58">
        <v>17</v>
      </c>
      <c r="X755" s="58">
        <v>18</v>
      </c>
      <c r="Y755" s="58">
        <v>16</v>
      </c>
      <c r="Z755" s="58">
        <v>17</v>
      </c>
      <c r="AA755" s="58">
        <f t="shared" si="54"/>
        <v>68</v>
      </c>
      <c r="AB755" s="58" t="s">
        <v>11812</v>
      </c>
      <c r="AC755" s="59"/>
      <c r="AD755" s="62">
        <f>AVERAGE(K755,AA755)</f>
        <v>64</v>
      </c>
    </row>
    <row r="756" spans="1:30" x14ac:dyDescent="0.3">
      <c r="A756" s="54">
        <v>755</v>
      </c>
      <c r="B756" s="54" t="s">
        <v>9206</v>
      </c>
      <c r="C756" s="54" t="s">
        <v>9207</v>
      </c>
      <c r="D756" s="54" t="s">
        <v>266</v>
      </c>
      <c r="E756" s="58" t="s">
        <v>11801</v>
      </c>
      <c r="F756" s="58" t="e">
        <f>VLOOKUP(B756,#REF!,50,0)</f>
        <v>#REF!</v>
      </c>
      <c r="G756" s="58">
        <v>12</v>
      </c>
      <c r="H756" s="58">
        <v>13</v>
      </c>
      <c r="I756" s="58">
        <v>13</v>
      </c>
      <c r="J756" s="58">
        <v>14</v>
      </c>
      <c r="K756" s="58">
        <f t="shared" si="52"/>
        <v>52</v>
      </c>
      <c r="L756" s="58" t="s">
        <v>11812</v>
      </c>
      <c r="M756" s="58" t="s">
        <v>11802</v>
      </c>
      <c r="N756" s="58">
        <v>16</v>
      </c>
      <c r="O756" s="58">
        <v>16</v>
      </c>
      <c r="P756" s="58">
        <v>14</v>
      </c>
      <c r="Q756" s="58">
        <v>14</v>
      </c>
      <c r="R756" s="58">
        <v>15</v>
      </c>
      <c r="S756" s="58">
        <f t="shared" si="53"/>
        <v>59</v>
      </c>
      <c r="T756" s="58" t="s">
        <v>11812</v>
      </c>
      <c r="U756" s="58" t="s">
        <v>11803</v>
      </c>
      <c r="V756" s="58">
        <v>16</v>
      </c>
      <c r="W756" s="58">
        <v>17</v>
      </c>
      <c r="X756" s="58">
        <v>17</v>
      </c>
      <c r="Y756" s="58">
        <v>16</v>
      </c>
      <c r="Z756" s="58">
        <v>15</v>
      </c>
      <c r="AA756" s="58">
        <f t="shared" si="54"/>
        <v>65</v>
      </c>
      <c r="AB756" s="58" t="s">
        <v>11812</v>
      </c>
      <c r="AC756" s="59"/>
      <c r="AD756" s="62">
        <f t="shared" ref="AD756:AD787" si="56">AVERAGE(K756,S756,AA756)</f>
        <v>58.666666666666664</v>
      </c>
    </row>
    <row r="757" spans="1:30" x14ac:dyDescent="0.3">
      <c r="A757" s="54">
        <v>756</v>
      </c>
      <c r="B757" s="54" t="s">
        <v>9263</v>
      </c>
      <c r="C757" s="54" t="s">
        <v>9264</v>
      </c>
      <c r="D757" s="54" t="s">
        <v>266</v>
      </c>
      <c r="E757" s="58" t="s">
        <v>11801</v>
      </c>
      <c r="F757" s="58" t="e">
        <f>VLOOKUP(B757,#REF!,50,0)</f>
        <v>#REF!</v>
      </c>
      <c r="G757" s="58">
        <v>12</v>
      </c>
      <c r="H757" s="58">
        <v>12</v>
      </c>
      <c r="I757" s="58">
        <v>12</v>
      </c>
      <c r="J757" s="58">
        <v>10</v>
      </c>
      <c r="K757" s="58">
        <f t="shared" si="52"/>
        <v>46</v>
      </c>
      <c r="L757" s="58" t="s">
        <v>11812</v>
      </c>
      <c r="M757" s="58" t="s">
        <v>11802</v>
      </c>
      <c r="N757" s="58">
        <v>8</v>
      </c>
      <c r="O757" s="58">
        <v>15</v>
      </c>
      <c r="P757" s="58">
        <v>14</v>
      </c>
      <c r="Q757" s="58">
        <v>14</v>
      </c>
      <c r="R757" s="58">
        <v>15</v>
      </c>
      <c r="S757" s="58">
        <f t="shared" si="53"/>
        <v>58</v>
      </c>
      <c r="T757" s="58" t="s">
        <v>11812</v>
      </c>
      <c r="U757" s="58" t="s">
        <v>11803</v>
      </c>
      <c r="V757" s="58">
        <v>8</v>
      </c>
      <c r="W757" s="58">
        <v>12</v>
      </c>
      <c r="X757" s="58">
        <v>12</v>
      </c>
      <c r="Y757" s="58">
        <v>13</v>
      </c>
      <c r="Z757" s="58">
        <v>13</v>
      </c>
      <c r="AA757" s="58">
        <f t="shared" si="54"/>
        <v>50</v>
      </c>
      <c r="AB757" s="58" t="s">
        <v>11812</v>
      </c>
      <c r="AC757" s="59"/>
      <c r="AD757" s="62">
        <f t="shared" si="56"/>
        <v>51.333333333333336</v>
      </c>
    </row>
    <row r="758" spans="1:30" x14ac:dyDescent="0.3">
      <c r="A758" s="54">
        <v>757</v>
      </c>
      <c r="B758" s="54" t="s">
        <v>9277</v>
      </c>
      <c r="C758" s="54" t="s">
        <v>9278</v>
      </c>
      <c r="D758" s="54" t="s">
        <v>266</v>
      </c>
      <c r="E758" s="58" t="s">
        <v>11801</v>
      </c>
      <c r="F758" s="58" t="e">
        <f>VLOOKUP(B758,#REF!,50,0)</f>
        <v>#REF!</v>
      </c>
      <c r="G758" s="58">
        <v>12</v>
      </c>
      <c r="H758" s="58">
        <v>12</v>
      </c>
      <c r="I758" s="58">
        <v>13</v>
      </c>
      <c r="J758" s="58">
        <v>10</v>
      </c>
      <c r="K758" s="58">
        <f t="shared" si="52"/>
        <v>47</v>
      </c>
      <c r="L758" s="58" t="s">
        <v>11812</v>
      </c>
      <c r="M758" s="58" t="s">
        <v>11802</v>
      </c>
      <c r="N758" s="58">
        <v>5</v>
      </c>
      <c r="O758" s="58">
        <v>15</v>
      </c>
      <c r="P758" s="58">
        <v>15</v>
      </c>
      <c r="Q758" s="58">
        <v>15</v>
      </c>
      <c r="R758" s="58">
        <v>15</v>
      </c>
      <c r="S758" s="58">
        <f t="shared" si="53"/>
        <v>60</v>
      </c>
      <c r="T758" s="58" t="s">
        <v>11812</v>
      </c>
      <c r="U758" s="58" t="s">
        <v>11803</v>
      </c>
      <c r="V758" s="58">
        <v>5</v>
      </c>
      <c r="W758" s="58">
        <v>12</v>
      </c>
      <c r="X758" s="58">
        <v>12</v>
      </c>
      <c r="Y758" s="58">
        <v>12</v>
      </c>
      <c r="Z758" s="58">
        <v>14</v>
      </c>
      <c r="AA758" s="58">
        <f t="shared" si="54"/>
        <v>50</v>
      </c>
      <c r="AB758" s="58" t="s">
        <v>11812</v>
      </c>
      <c r="AC758" s="59"/>
      <c r="AD758" s="62">
        <f t="shared" si="56"/>
        <v>52.333333333333336</v>
      </c>
    </row>
    <row r="759" spans="1:30" x14ac:dyDescent="0.3">
      <c r="A759" s="54">
        <v>758</v>
      </c>
      <c r="B759" s="54" t="s">
        <v>9314</v>
      </c>
      <c r="C759" s="54" t="s">
        <v>9315</v>
      </c>
      <c r="D759" s="54" t="s">
        <v>266</v>
      </c>
      <c r="E759" s="58" t="s">
        <v>11801</v>
      </c>
      <c r="F759" s="58" t="e">
        <f>VLOOKUP(B759,#REF!,50,0)</f>
        <v>#REF!</v>
      </c>
      <c r="G759" s="58">
        <v>13</v>
      </c>
      <c r="H759" s="58">
        <v>13</v>
      </c>
      <c r="I759" s="58">
        <v>12</v>
      </c>
      <c r="J759" s="58">
        <v>15</v>
      </c>
      <c r="K759" s="58">
        <f t="shared" si="52"/>
        <v>53</v>
      </c>
      <c r="L759" s="58" t="s">
        <v>11812</v>
      </c>
      <c r="M759" s="58" t="s">
        <v>11802</v>
      </c>
      <c r="N759" s="58">
        <v>16</v>
      </c>
      <c r="O759" s="58">
        <v>13</v>
      </c>
      <c r="P759" s="58">
        <v>13</v>
      </c>
      <c r="Q759" s="58">
        <v>13</v>
      </c>
      <c r="R759" s="58">
        <v>13</v>
      </c>
      <c r="S759" s="58">
        <f t="shared" si="53"/>
        <v>52</v>
      </c>
      <c r="T759" s="58" t="s">
        <v>11812</v>
      </c>
      <c r="U759" s="58" t="s">
        <v>11803</v>
      </c>
      <c r="V759" s="58">
        <v>16</v>
      </c>
      <c r="W759" s="58">
        <v>16</v>
      </c>
      <c r="X759" s="58">
        <v>15</v>
      </c>
      <c r="Y759" s="58">
        <v>14</v>
      </c>
      <c r="Z759" s="58">
        <v>14</v>
      </c>
      <c r="AA759" s="58">
        <f t="shared" si="54"/>
        <v>59</v>
      </c>
      <c r="AB759" s="58" t="s">
        <v>11812</v>
      </c>
      <c r="AC759" s="59"/>
      <c r="AD759" s="62">
        <f t="shared" si="56"/>
        <v>54.666666666666664</v>
      </c>
    </row>
    <row r="760" spans="1:30" x14ac:dyDescent="0.3">
      <c r="A760" s="54">
        <v>759</v>
      </c>
      <c r="B760" s="54" t="s">
        <v>9350</v>
      </c>
      <c r="C760" s="54" t="s">
        <v>9351</v>
      </c>
      <c r="D760" s="54" t="s">
        <v>266</v>
      </c>
      <c r="E760" s="58" t="s">
        <v>11801</v>
      </c>
      <c r="F760" s="58" t="e">
        <f>VLOOKUP(B760,#REF!,50,0)</f>
        <v>#REF!</v>
      </c>
      <c r="G760" s="58">
        <v>13</v>
      </c>
      <c r="H760" s="58">
        <v>13</v>
      </c>
      <c r="I760" s="58">
        <v>12</v>
      </c>
      <c r="J760" s="58">
        <v>10</v>
      </c>
      <c r="K760" s="58">
        <f t="shared" si="52"/>
        <v>48</v>
      </c>
      <c r="L760" s="58" t="s">
        <v>11812</v>
      </c>
      <c r="M760" s="58" t="s">
        <v>11802</v>
      </c>
      <c r="N760" s="58">
        <v>10</v>
      </c>
      <c r="O760" s="58">
        <v>18</v>
      </c>
      <c r="P760" s="58">
        <v>16</v>
      </c>
      <c r="Q760" s="58">
        <v>15</v>
      </c>
      <c r="R760" s="58">
        <v>15</v>
      </c>
      <c r="S760" s="58">
        <f t="shared" si="53"/>
        <v>64</v>
      </c>
      <c r="T760" s="58" t="s">
        <v>11812</v>
      </c>
      <c r="U760" s="58" t="s">
        <v>11803</v>
      </c>
      <c r="V760" s="58">
        <v>10</v>
      </c>
      <c r="W760" s="58">
        <v>13</v>
      </c>
      <c r="X760" s="58">
        <v>12</v>
      </c>
      <c r="Y760" s="58">
        <v>12</v>
      </c>
      <c r="Z760" s="58">
        <v>13</v>
      </c>
      <c r="AA760" s="58">
        <f t="shared" si="54"/>
        <v>50</v>
      </c>
      <c r="AB760" s="58" t="s">
        <v>11812</v>
      </c>
      <c r="AC760" s="59"/>
      <c r="AD760" s="62">
        <f t="shared" si="56"/>
        <v>54</v>
      </c>
    </row>
    <row r="761" spans="1:30" x14ac:dyDescent="0.3">
      <c r="A761" s="54">
        <v>760</v>
      </c>
      <c r="B761" s="54" t="s">
        <v>9392</v>
      </c>
      <c r="C761" s="54" t="s">
        <v>9393</v>
      </c>
      <c r="D761" s="54" t="s">
        <v>266</v>
      </c>
      <c r="E761" s="58" t="s">
        <v>11801</v>
      </c>
      <c r="F761" s="58" t="e">
        <f>VLOOKUP(B761,#REF!,50,0)</f>
        <v>#REF!</v>
      </c>
      <c r="G761" s="58">
        <v>12</v>
      </c>
      <c r="H761" s="58">
        <v>15</v>
      </c>
      <c r="I761" s="58">
        <v>13</v>
      </c>
      <c r="J761" s="58">
        <v>10</v>
      </c>
      <c r="K761" s="58">
        <f t="shared" si="52"/>
        <v>50</v>
      </c>
      <c r="L761" s="58" t="s">
        <v>11812</v>
      </c>
      <c r="M761" s="58" t="s">
        <v>11802</v>
      </c>
      <c r="N761" s="58">
        <v>10</v>
      </c>
      <c r="O761" s="58">
        <v>15</v>
      </c>
      <c r="P761" s="58">
        <v>15</v>
      </c>
      <c r="Q761" s="58">
        <v>15</v>
      </c>
      <c r="R761" s="58">
        <v>15</v>
      </c>
      <c r="S761" s="58">
        <f t="shared" si="53"/>
        <v>60</v>
      </c>
      <c r="T761" s="58" t="s">
        <v>11812</v>
      </c>
      <c r="U761" s="58" t="s">
        <v>11803</v>
      </c>
      <c r="V761" s="58">
        <v>10</v>
      </c>
      <c r="W761" s="58">
        <v>13</v>
      </c>
      <c r="X761" s="58">
        <v>14</v>
      </c>
      <c r="Y761" s="58">
        <v>14</v>
      </c>
      <c r="Z761" s="58">
        <v>14</v>
      </c>
      <c r="AA761" s="58">
        <f t="shared" si="54"/>
        <v>55</v>
      </c>
      <c r="AB761" s="58" t="s">
        <v>11812</v>
      </c>
      <c r="AC761" s="59"/>
      <c r="AD761" s="62">
        <f t="shared" si="56"/>
        <v>55</v>
      </c>
    </row>
    <row r="762" spans="1:30" x14ac:dyDescent="0.3">
      <c r="A762" s="54">
        <v>761</v>
      </c>
      <c r="B762" s="54" t="s">
        <v>9411</v>
      </c>
      <c r="C762" s="54" t="s">
        <v>9412</v>
      </c>
      <c r="D762" s="54" t="s">
        <v>266</v>
      </c>
      <c r="E762" s="58" t="s">
        <v>11801</v>
      </c>
      <c r="F762" s="58" t="e">
        <f>VLOOKUP(B762,#REF!,50,0)</f>
        <v>#REF!</v>
      </c>
      <c r="G762" s="58">
        <v>19</v>
      </c>
      <c r="H762" s="58">
        <v>18</v>
      </c>
      <c r="I762" s="58">
        <v>15</v>
      </c>
      <c r="J762" s="58">
        <v>15</v>
      </c>
      <c r="K762" s="58">
        <f t="shared" si="52"/>
        <v>67</v>
      </c>
      <c r="L762" s="58" t="s">
        <v>11812</v>
      </c>
      <c r="M762" s="58" t="s">
        <v>11802</v>
      </c>
      <c r="N762" s="58">
        <v>10</v>
      </c>
      <c r="O762" s="58">
        <v>17</v>
      </c>
      <c r="P762" s="58">
        <v>17</v>
      </c>
      <c r="Q762" s="58">
        <v>17</v>
      </c>
      <c r="R762" s="58">
        <v>17</v>
      </c>
      <c r="S762" s="58">
        <f t="shared" si="53"/>
        <v>68</v>
      </c>
      <c r="T762" s="58" t="s">
        <v>11812</v>
      </c>
      <c r="U762" s="58" t="s">
        <v>11803</v>
      </c>
      <c r="V762" s="58">
        <v>10</v>
      </c>
      <c r="W762" s="58">
        <v>17</v>
      </c>
      <c r="X762" s="58">
        <v>14</v>
      </c>
      <c r="Y762" s="58">
        <v>14</v>
      </c>
      <c r="Z762" s="58">
        <v>13</v>
      </c>
      <c r="AA762" s="58">
        <f t="shared" si="54"/>
        <v>58</v>
      </c>
      <c r="AB762" s="58" t="s">
        <v>11812</v>
      </c>
      <c r="AC762" s="59"/>
      <c r="AD762" s="62">
        <f t="shared" si="56"/>
        <v>64.333333333333329</v>
      </c>
    </row>
    <row r="763" spans="1:30" x14ac:dyDescent="0.3">
      <c r="A763" s="54">
        <v>762</v>
      </c>
      <c r="B763" s="54" t="s">
        <v>9418</v>
      </c>
      <c r="C763" s="54" t="s">
        <v>2793</v>
      </c>
      <c r="D763" s="54" t="s">
        <v>266</v>
      </c>
      <c r="E763" s="58" t="s">
        <v>11801</v>
      </c>
      <c r="F763" s="58" t="e">
        <f>VLOOKUP(B763,#REF!,50,0)</f>
        <v>#REF!</v>
      </c>
      <c r="G763" s="58">
        <v>12</v>
      </c>
      <c r="H763" s="58">
        <v>12</v>
      </c>
      <c r="I763" s="58">
        <v>14</v>
      </c>
      <c r="J763" s="58">
        <v>10</v>
      </c>
      <c r="K763" s="58">
        <f t="shared" si="52"/>
        <v>48</v>
      </c>
      <c r="L763" s="58" t="s">
        <v>11812</v>
      </c>
      <c r="M763" s="58" t="s">
        <v>11802</v>
      </c>
      <c r="N763" s="58">
        <v>16</v>
      </c>
      <c r="O763" s="58">
        <v>14</v>
      </c>
      <c r="P763" s="58">
        <v>13</v>
      </c>
      <c r="Q763" s="58">
        <v>13</v>
      </c>
      <c r="R763" s="58">
        <v>13</v>
      </c>
      <c r="S763" s="58">
        <f t="shared" si="53"/>
        <v>53</v>
      </c>
      <c r="T763" s="58" t="s">
        <v>11812</v>
      </c>
      <c r="U763" s="58" t="s">
        <v>11803</v>
      </c>
      <c r="V763" s="58">
        <v>16</v>
      </c>
      <c r="W763" s="58">
        <v>13</v>
      </c>
      <c r="X763" s="58">
        <v>13</v>
      </c>
      <c r="Y763" s="58">
        <v>14</v>
      </c>
      <c r="Z763" s="58">
        <v>14</v>
      </c>
      <c r="AA763" s="58">
        <f t="shared" si="54"/>
        <v>54</v>
      </c>
      <c r="AB763" s="58" t="s">
        <v>11812</v>
      </c>
      <c r="AC763" s="59"/>
      <c r="AD763" s="62">
        <f t="shared" si="56"/>
        <v>51.666666666666664</v>
      </c>
    </row>
    <row r="764" spans="1:30" x14ac:dyDescent="0.3">
      <c r="A764" s="54">
        <v>763</v>
      </c>
      <c r="B764" s="54" t="s">
        <v>9427</v>
      </c>
      <c r="C764" s="54" t="s">
        <v>9428</v>
      </c>
      <c r="D764" s="54" t="s">
        <v>266</v>
      </c>
      <c r="E764" s="58" t="s">
        <v>11801</v>
      </c>
      <c r="F764" s="58" t="e">
        <f>VLOOKUP(B764,#REF!,50,0)</f>
        <v>#REF!</v>
      </c>
      <c r="G764" s="58">
        <v>14</v>
      </c>
      <c r="H764" s="58">
        <v>14</v>
      </c>
      <c r="I764" s="58">
        <v>15</v>
      </c>
      <c r="J764" s="58">
        <v>15</v>
      </c>
      <c r="K764" s="58">
        <f t="shared" si="52"/>
        <v>58</v>
      </c>
      <c r="L764" s="58" t="s">
        <v>11812</v>
      </c>
      <c r="M764" s="58" t="s">
        <v>11802</v>
      </c>
      <c r="N764" s="58">
        <v>14</v>
      </c>
      <c r="O764" s="58">
        <v>15</v>
      </c>
      <c r="P764" s="58">
        <v>15</v>
      </c>
      <c r="Q764" s="58">
        <v>15</v>
      </c>
      <c r="R764" s="58">
        <v>15</v>
      </c>
      <c r="S764" s="58">
        <f t="shared" si="53"/>
        <v>60</v>
      </c>
      <c r="T764" s="58" t="s">
        <v>11812</v>
      </c>
      <c r="U764" s="58" t="s">
        <v>11803</v>
      </c>
      <c r="V764" s="58">
        <v>14</v>
      </c>
      <c r="W764" s="58">
        <v>17</v>
      </c>
      <c r="X764" s="58">
        <v>14</v>
      </c>
      <c r="Y764" s="58">
        <v>14</v>
      </c>
      <c r="Z764" s="58">
        <v>14</v>
      </c>
      <c r="AA764" s="58">
        <f t="shared" si="54"/>
        <v>59</v>
      </c>
      <c r="AB764" s="58" t="s">
        <v>11812</v>
      </c>
      <c r="AC764" s="59"/>
      <c r="AD764" s="62">
        <f t="shared" si="56"/>
        <v>59</v>
      </c>
    </row>
    <row r="765" spans="1:30" x14ac:dyDescent="0.3">
      <c r="A765" s="54">
        <v>764</v>
      </c>
      <c r="B765" s="54" t="s">
        <v>9529</v>
      </c>
      <c r="C765" s="54" t="s">
        <v>9530</v>
      </c>
      <c r="D765" s="54" t="s">
        <v>266</v>
      </c>
      <c r="E765" s="58" t="s">
        <v>11801</v>
      </c>
      <c r="F765" s="58" t="e">
        <f>VLOOKUP(B765,#REF!,50,0)</f>
        <v>#REF!</v>
      </c>
      <c r="G765" s="58">
        <v>12</v>
      </c>
      <c r="H765" s="58">
        <v>12</v>
      </c>
      <c r="I765" s="58">
        <v>14</v>
      </c>
      <c r="J765" s="58">
        <v>10</v>
      </c>
      <c r="K765" s="58">
        <f t="shared" si="52"/>
        <v>48</v>
      </c>
      <c r="L765" s="58" t="s">
        <v>11812</v>
      </c>
      <c r="M765" s="58" t="s">
        <v>11802</v>
      </c>
      <c r="N765" s="58">
        <v>20</v>
      </c>
      <c r="O765" s="58">
        <v>13</v>
      </c>
      <c r="P765" s="58">
        <v>13</v>
      </c>
      <c r="Q765" s="58">
        <v>14</v>
      </c>
      <c r="R765" s="58">
        <v>14</v>
      </c>
      <c r="S765" s="58">
        <f t="shared" si="53"/>
        <v>54</v>
      </c>
      <c r="T765" s="58" t="s">
        <v>11812</v>
      </c>
      <c r="U765" s="58" t="s">
        <v>11803</v>
      </c>
      <c r="V765" s="58">
        <v>20</v>
      </c>
      <c r="W765" s="58">
        <v>14</v>
      </c>
      <c r="X765" s="58">
        <v>14</v>
      </c>
      <c r="Y765" s="58">
        <v>13</v>
      </c>
      <c r="Z765" s="58">
        <v>13</v>
      </c>
      <c r="AA765" s="58">
        <f t="shared" si="54"/>
        <v>54</v>
      </c>
      <c r="AB765" s="58" t="s">
        <v>11812</v>
      </c>
      <c r="AC765" s="59"/>
      <c r="AD765" s="62">
        <f t="shared" si="56"/>
        <v>52</v>
      </c>
    </row>
    <row r="766" spans="1:30" x14ac:dyDescent="0.3">
      <c r="A766" s="54">
        <v>765</v>
      </c>
      <c r="B766" s="54" t="s">
        <v>9547</v>
      </c>
      <c r="C766" s="54" t="s">
        <v>9548</v>
      </c>
      <c r="D766" s="54" t="s">
        <v>266</v>
      </c>
      <c r="E766" s="58" t="s">
        <v>11801</v>
      </c>
      <c r="F766" s="58" t="e">
        <f>VLOOKUP(B766,#REF!,50,0)</f>
        <v>#REF!</v>
      </c>
      <c r="G766" s="58">
        <v>10</v>
      </c>
      <c r="H766" s="58">
        <v>10</v>
      </c>
      <c r="I766" s="58">
        <v>14</v>
      </c>
      <c r="J766" s="58">
        <v>12</v>
      </c>
      <c r="K766" s="58">
        <f t="shared" si="52"/>
        <v>46</v>
      </c>
      <c r="L766" s="58" t="s">
        <v>11812</v>
      </c>
      <c r="M766" s="58" t="s">
        <v>11802</v>
      </c>
      <c r="N766" s="58">
        <v>2</v>
      </c>
      <c r="O766" s="58">
        <v>13</v>
      </c>
      <c r="P766" s="58">
        <v>13</v>
      </c>
      <c r="Q766" s="58">
        <v>13</v>
      </c>
      <c r="R766" s="58">
        <v>13</v>
      </c>
      <c r="S766" s="58">
        <f t="shared" si="53"/>
        <v>52</v>
      </c>
      <c r="T766" s="58" t="s">
        <v>11812</v>
      </c>
      <c r="U766" s="58" t="s">
        <v>11803</v>
      </c>
      <c r="V766" s="58">
        <v>2</v>
      </c>
      <c r="W766" s="58">
        <v>14</v>
      </c>
      <c r="X766" s="58">
        <v>13</v>
      </c>
      <c r="Y766" s="58">
        <v>13</v>
      </c>
      <c r="Z766" s="58">
        <v>13</v>
      </c>
      <c r="AA766" s="58">
        <f t="shared" si="54"/>
        <v>53</v>
      </c>
      <c r="AB766" s="58" t="s">
        <v>11812</v>
      </c>
      <c r="AC766" s="59"/>
      <c r="AD766" s="62">
        <f t="shared" si="56"/>
        <v>50.333333333333336</v>
      </c>
    </row>
    <row r="767" spans="1:30" x14ac:dyDescent="0.3">
      <c r="A767" s="54">
        <v>766</v>
      </c>
      <c r="B767" s="54" t="s">
        <v>9595</v>
      </c>
      <c r="C767" s="54" t="s">
        <v>9596</v>
      </c>
      <c r="D767" s="54" t="s">
        <v>266</v>
      </c>
      <c r="E767" s="58" t="s">
        <v>11801</v>
      </c>
      <c r="F767" s="58" t="e">
        <f>VLOOKUP(B767,#REF!,50,0)</f>
        <v>#REF!</v>
      </c>
      <c r="G767" s="58">
        <v>13</v>
      </c>
      <c r="H767" s="58">
        <v>13</v>
      </c>
      <c r="I767" s="58">
        <v>13</v>
      </c>
      <c r="J767" s="58">
        <v>15</v>
      </c>
      <c r="K767" s="58">
        <f t="shared" si="52"/>
        <v>54</v>
      </c>
      <c r="L767" s="58" t="s">
        <v>11812</v>
      </c>
      <c r="M767" s="58" t="s">
        <v>11802</v>
      </c>
      <c r="N767" s="58">
        <v>18</v>
      </c>
      <c r="O767" s="58">
        <v>18</v>
      </c>
      <c r="P767" s="58">
        <v>16</v>
      </c>
      <c r="Q767" s="58">
        <v>14</v>
      </c>
      <c r="R767" s="58">
        <v>15</v>
      </c>
      <c r="S767" s="58">
        <f t="shared" si="53"/>
        <v>63</v>
      </c>
      <c r="T767" s="58" t="s">
        <v>11812</v>
      </c>
      <c r="U767" s="58" t="s">
        <v>11803</v>
      </c>
      <c r="V767" s="58">
        <v>18</v>
      </c>
      <c r="W767" s="58">
        <v>13</v>
      </c>
      <c r="X767" s="58">
        <v>15</v>
      </c>
      <c r="Y767" s="58">
        <v>15</v>
      </c>
      <c r="Z767" s="58">
        <v>13</v>
      </c>
      <c r="AA767" s="58">
        <f t="shared" si="54"/>
        <v>56</v>
      </c>
      <c r="AB767" s="58" t="s">
        <v>11812</v>
      </c>
      <c r="AC767" s="59"/>
      <c r="AD767" s="62">
        <f t="shared" si="56"/>
        <v>57.666666666666664</v>
      </c>
    </row>
    <row r="768" spans="1:30" x14ac:dyDescent="0.3">
      <c r="A768" s="54">
        <v>767</v>
      </c>
      <c r="B768" s="54" t="s">
        <v>9637</v>
      </c>
      <c r="C768" s="54" t="s">
        <v>9638</v>
      </c>
      <c r="D768" s="54" t="s">
        <v>266</v>
      </c>
      <c r="E768" s="58" t="s">
        <v>11801</v>
      </c>
      <c r="F768" s="58" t="e">
        <f>VLOOKUP(B768,#REF!,50,0)</f>
        <v>#REF!</v>
      </c>
      <c r="G768" s="58">
        <v>11</v>
      </c>
      <c r="H768" s="58">
        <v>12</v>
      </c>
      <c r="I768" s="58">
        <v>11</v>
      </c>
      <c r="J768" s="58">
        <v>10</v>
      </c>
      <c r="K768" s="58">
        <f t="shared" si="52"/>
        <v>44</v>
      </c>
      <c r="L768" s="58" t="s">
        <v>11812</v>
      </c>
      <c r="M768" s="58" t="s">
        <v>11802</v>
      </c>
      <c r="N768" s="58">
        <v>11</v>
      </c>
      <c r="O768" s="58">
        <v>13</v>
      </c>
      <c r="P768" s="58">
        <v>13</v>
      </c>
      <c r="Q768" s="58">
        <v>13</v>
      </c>
      <c r="R768" s="58">
        <v>13</v>
      </c>
      <c r="S768" s="58">
        <f t="shared" si="53"/>
        <v>52</v>
      </c>
      <c r="T768" s="58" t="s">
        <v>11812</v>
      </c>
      <c r="U768" s="58" t="s">
        <v>11803</v>
      </c>
      <c r="V768" s="58">
        <v>11</v>
      </c>
      <c r="W768" s="58">
        <v>14</v>
      </c>
      <c r="X768" s="58">
        <v>16</v>
      </c>
      <c r="Y768" s="58">
        <v>14</v>
      </c>
      <c r="Z768" s="58">
        <v>13</v>
      </c>
      <c r="AA768" s="58">
        <f t="shared" si="54"/>
        <v>57</v>
      </c>
      <c r="AB768" s="58" t="s">
        <v>11812</v>
      </c>
      <c r="AC768" s="59"/>
      <c r="AD768" s="62">
        <f t="shared" si="56"/>
        <v>51</v>
      </c>
    </row>
    <row r="769" spans="1:30" x14ac:dyDescent="0.3">
      <c r="A769" s="54">
        <v>768</v>
      </c>
      <c r="B769" s="54" t="s">
        <v>9654</v>
      </c>
      <c r="C769" s="54" t="s">
        <v>9655</v>
      </c>
      <c r="D769" s="54" t="s">
        <v>266</v>
      </c>
      <c r="E769" s="58" t="s">
        <v>11801</v>
      </c>
      <c r="F769" s="58" t="e">
        <f>VLOOKUP(B769,#REF!,50,0)</f>
        <v>#REF!</v>
      </c>
      <c r="G769" s="58">
        <v>13</v>
      </c>
      <c r="H769" s="58">
        <v>13</v>
      </c>
      <c r="I769" s="58">
        <v>12</v>
      </c>
      <c r="J769" s="58">
        <v>13</v>
      </c>
      <c r="K769" s="58">
        <f t="shared" si="52"/>
        <v>51</v>
      </c>
      <c r="L769" s="58" t="s">
        <v>11812</v>
      </c>
      <c r="M769" s="58" t="s">
        <v>11802</v>
      </c>
      <c r="N769" s="58">
        <v>11</v>
      </c>
      <c r="O769" s="58">
        <v>15</v>
      </c>
      <c r="P769" s="58">
        <v>15</v>
      </c>
      <c r="Q769" s="58">
        <v>15</v>
      </c>
      <c r="R769" s="58">
        <v>15</v>
      </c>
      <c r="S769" s="58">
        <f t="shared" si="53"/>
        <v>60</v>
      </c>
      <c r="T769" s="58" t="s">
        <v>11812</v>
      </c>
      <c r="U769" s="58" t="s">
        <v>11803</v>
      </c>
      <c r="V769" s="58">
        <v>11</v>
      </c>
      <c r="W769" s="58">
        <v>12</v>
      </c>
      <c r="X769" s="58">
        <v>12</v>
      </c>
      <c r="Y769" s="58">
        <v>13</v>
      </c>
      <c r="Z769" s="58">
        <v>13</v>
      </c>
      <c r="AA769" s="58">
        <f t="shared" si="54"/>
        <v>50</v>
      </c>
      <c r="AB769" s="58" t="s">
        <v>11812</v>
      </c>
      <c r="AC769" s="59"/>
      <c r="AD769" s="62">
        <f t="shared" si="56"/>
        <v>53.666666666666664</v>
      </c>
    </row>
    <row r="770" spans="1:30" x14ac:dyDescent="0.3">
      <c r="A770" s="54">
        <v>769</v>
      </c>
      <c r="B770" s="54" t="s">
        <v>9686</v>
      </c>
      <c r="C770" s="54" t="s">
        <v>9687</v>
      </c>
      <c r="D770" s="54" t="s">
        <v>266</v>
      </c>
      <c r="E770" s="58" t="s">
        <v>11801</v>
      </c>
      <c r="F770" s="58" t="e">
        <f>VLOOKUP(B770,#REF!,50,0)</f>
        <v>#REF!</v>
      </c>
      <c r="G770" s="58">
        <v>16</v>
      </c>
      <c r="H770" s="58">
        <v>16</v>
      </c>
      <c r="I770" s="58">
        <v>13</v>
      </c>
      <c r="J770" s="58">
        <v>17</v>
      </c>
      <c r="K770" s="58">
        <f t="shared" si="52"/>
        <v>62</v>
      </c>
      <c r="L770" s="58" t="s">
        <v>11812</v>
      </c>
      <c r="M770" s="58" t="s">
        <v>11802</v>
      </c>
      <c r="N770" s="58">
        <v>8</v>
      </c>
      <c r="O770" s="58">
        <v>18</v>
      </c>
      <c r="P770" s="58">
        <v>16</v>
      </c>
      <c r="Q770" s="58">
        <v>17</v>
      </c>
      <c r="R770" s="58">
        <v>18</v>
      </c>
      <c r="S770" s="58">
        <f t="shared" si="53"/>
        <v>69</v>
      </c>
      <c r="T770" s="58" t="s">
        <v>11812</v>
      </c>
      <c r="U770" s="58" t="s">
        <v>11803</v>
      </c>
      <c r="V770" s="58">
        <v>8</v>
      </c>
      <c r="W770" s="58">
        <v>13</v>
      </c>
      <c r="X770" s="58">
        <v>14</v>
      </c>
      <c r="Y770" s="58">
        <v>13</v>
      </c>
      <c r="Z770" s="58">
        <v>14</v>
      </c>
      <c r="AA770" s="58">
        <f t="shared" si="54"/>
        <v>54</v>
      </c>
      <c r="AB770" s="58" t="s">
        <v>11812</v>
      </c>
      <c r="AC770" s="59"/>
      <c r="AD770" s="62">
        <f t="shared" si="56"/>
        <v>61.666666666666664</v>
      </c>
    </row>
    <row r="771" spans="1:30" x14ac:dyDescent="0.3">
      <c r="A771" s="54">
        <v>770</v>
      </c>
      <c r="B771" s="54" t="s">
        <v>9722</v>
      </c>
      <c r="C771" s="54" t="s">
        <v>9723</v>
      </c>
      <c r="D771" s="54" t="s">
        <v>266</v>
      </c>
      <c r="E771" s="58" t="s">
        <v>11801</v>
      </c>
      <c r="F771" s="58" t="e">
        <f>VLOOKUP(B771,#REF!,50,0)</f>
        <v>#REF!</v>
      </c>
      <c r="G771" s="58">
        <v>13</v>
      </c>
      <c r="H771" s="58">
        <v>13</v>
      </c>
      <c r="I771" s="58">
        <v>13</v>
      </c>
      <c r="J771" s="58">
        <v>10</v>
      </c>
      <c r="K771" s="58">
        <f t="shared" ref="K771:K834" si="57">SUM(G771:J771)</f>
        <v>49</v>
      </c>
      <c r="L771" s="58" t="s">
        <v>11812</v>
      </c>
      <c r="M771" s="58" t="s">
        <v>11802</v>
      </c>
      <c r="N771" s="58">
        <v>0</v>
      </c>
      <c r="O771" s="58">
        <v>13</v>
      </c>
      <c r="P771" s="58">
        <v>13</v>
      </c>
      <c r="Q771" s="58">
        <v>13</v>
      </c>
      <c r="R771" s="58">
        <v>13</v>
      </c>
      <c r="S771" s="58">
        <f t="shared" ref="S771:S834" si="58">SUM(O771:R771)</f>
        <v>52</v>
      </c>
      <c r="T771" s="58" t="s">
        <v>11812</v>
      </c>
      <c r="U771" s="58" t="s">
        <v>11803</v>
      </c>
      <c r="V771" s="58">
        <v>0</v>
      </c>
      <c r="W771" s="58">
        <v>13</v>
      </c>
      <c r="X771" s="58">
        <v>13</v>
      </c>
      <c r="Y771" s="58">
        <v>13</v>
      </c>
      <c r="Z771" s="58">
        <v>12</v>
      </c>
      <c r="AA771" s="58">
        <f t="shared" ref="AA771:AA834" si="59">SUM(W771:Z771)</f>
        <v>51</v>
      </c>
      <c r="AB771" s="58" t="s">
        <v>11812</v>
      </c>
      <c r="AC771" s="59"/>
      <c r="AD771" s="62">
        <f t="shared" si="56"/>
        <v>50.666666666666664</v>
      </c>
    </row>
    <row r="772" spans="1:30" x14ac:dyDescent="0.3">
      <c r="A772" s="54">
        <v>771</v>
      </c>
      <c r="B772" s="54" t="s">
        <v>9744</v>
      </c>
      <c r="C772" s="54" t="s">
        <v>9745</v>
      </c>
      <c r="D772" s="54" t="s">
        <v>266</v>
      </c>
      <c r="E772" s="58" t="s">
        <v>11801</v>
      </c>
      <c r="F772" s="58" t="e">
        <f>VLOOKUP(B772,#REF!,50,0)</f>
        <v>#REF!</v>
      </c>
      <c r="G772" s="58">
        <v>13</v>
      </c>
      <c r="H772" s="58">
        <v>13</v>
      </c>
      <c r="I772" s="58">
        <v>12</v>
      </c>
      <c r="J772" s="58">
        <v>10</v>
      </c>
      <c r="K772" s="58">
        <f t="shared" si="57"/>
        <v>48</v>
      </c>
      <c r="L772" s="58" t="s">
        <v>11812</v>
      </c>
      <c r="M772" s="58" t="s">
        <v>11802</v>
      </c>
      <c r="N772" s="58">
        <v>11</v>
      </c>
      <c r="O772" s="58">
        <v>16</v>
      </c>
      <c r="P772" s="58">
        <v>15</v>
      </c>
      <c r="Q772" s="58">
        <v>15</v>
      </c>
      <c r="R772" s="58">
        <v>15</v>
      </c>
      <c r="S772" s="58">
        <f t="shared" si="58"/>
        <v>61</v>
      </c>
      <c r="T772" s="58" t="s">
        <v>11812</v>
      </c>
      <c r="U772" s="58" t="s">
        <v>11803</v>
      </c>
      <c r="V772" s="58">
        <v>11</v>
      </c>
      <c r="W772" s="58">
        <v>17</v>
      </c>
      <c r="X772" s="58">
        <v>15</v>
      </c>
      <c r="Y772" s="58">
        <v>14</v>
      </c>
      <c r="Z772" s="58">
        <v>14</v>
      </c>
      <c r="AA772" s="58">
        <f t="shared" si="59"/>
        <v>60</v>
      </c>
      <c r="AB772" s="58" t="s">
        <v>11812</v>
      </c>
      <c r="AC772" s="59"/>
      <c r="AD772" s="62">
        <f t="shared" si="56"/>
        <v>56.333333333333336</v>
      </c>
    </row>
    <row r="773" spans="1:30" x14ac:dyDescent="0.3">
      <c r="A773" s="54">
        <v>772</v>
      </c>
      <c r="B773" s="54" t="s">
        <v>9767</v>
      </c>
      <c r="C773" s="54" t="s">
        <v>9768</v>
      </c>
      <c r="D773" s="54" t="s">
        <v>266</v>
      </c>
      <c r="E773" s="58" t="s">
        <v>11801</v>
      </c>
      <c r="F773" s="58" t="e">
        <f>VLOOKUP(B773,#REF!,50,0)</f>
        <v>#REF!</v>
      </c>
      <c r="G773" s="58">
        <v>13</v>
      </c>
      <c r="H773" s="58">
        <v>13</v>
      </c>
      <c r="I773" s="58">
        <v>12</v>
      </c>
      <c r="J773" s="58">
        <v>13</v>
      </c>
      <c r="K773" s="58">
        <f t="shared" si="57"/>
        <v>51</v>
      </c>
      <c r="L773" s="58" t="s">
        <v>11812</v>
      </c>
      <c r="M773" s="58" t="s">
        <v>11802</v>
      </c>
      <c r="N773" s="58">
        <v>18</v>
      </c>
      <c r="O773" s="58">
        <v>13</v>
      </c>
      <c r="P773" s="58">
        <v>13</v>
      </c>
      <c r="Q773" s="58">
        <v>12</v>
      </c>
      <c r="R773" s="58">
        <v>15</v>
      </c>
      <c r="S773" s="58">
        <f t="shared" si="58"/>
        <v>53</v>
      </c>
      <c r="T773" s="58" t="s">
        <v>11812</v>
      </c>
      <c r="U773" s="58" t="s">
        <v>11803</v>
      </c>
      <c r="V773" s="58">
        <v>18</v>
      </c>
      <c r="W773" s="58">
        <v>15</v>
      </c>
      <c r="X773" s="58">
        <v>14</v>
      </c>
      <c r="Y773" s="58">
        <v>14</v>
      </c>
      <c r="Z773" s="58">
        <v>13</v>
      </c>
      <c r="AA773" s="58">
        <f t="shared" si="59"/>
        <v>56</v>
      </c>
      <c r="AB773" s="58" t="s">
        <v>11812</v>
      </c>
      <c r="AC773" s="59"/>
      <c r="AD773" s="62">
        <f t="shared" si="56"/>
        <v>53.333333333333336</v>
      </c>
    </row>
    <row r="774" spans="1:30" x14ac:dyDescent="0.3">
      <c r="A774" s="54">
        <v>773</v>
      </c>
      <c r="B774" s="54" t="s">
        <v>9783</v>
      </c>
      <c r="C774" s="54" t="s">
        <v>9784</v>
      </c>
      <c r="D774" s="54" t="s">
        <v>266</v>
      </c>
      <c r="E774" s="58" t="s">
        <v>11801</v>
      </c>
      <c r="F774" s="58" t="e">
        <f>VLOOKUP(B774,#REF!,50,0)</f>
        <v>#REF!</v>
      </c>
      <c r="G774" s="58">
        <v>13</v>
      </c>
      <c r="H774" s="58">
        <v>13</v>
      </c>
      <c r="I774" s="58">
        <v>13</v>
      </c>
      <c r="J774" s="58">
        <v>15</v>
      </c>
      <c r="K774" s="58">
        <f t="shared" si="57"/>
        <v>54</v>
      </c>
      <c r="L774" s="58" t="s">
        <v>11812</v>
      </c>
      <c r="M774" s="58" t="s">
        <v>11802</v>
      </c>
      <c r="N774" s="58">
        <v>12</v>
      </c>
      <c r="O774" s="58">
        <v>18</v>
      </c>
      <c r="P774" s="58">
        <v>15</v>
      </c>
      <c r="Q774" s="58">
        <v>16</v>
      </c>
      <c r="R774" s="58">
        <v>16</v>
      </c>
      <c r="S774" s="58">
        <f t="shared" si="58"/>
        <v>65</v>
      </c>
      <c r="T774" s="58" t="s">
        <v>11812</v>
      </c>
      <c r="U774" s="58" t="s">
        <v>11803</v>
      </c>
      <c r="V774" s="58">
        <v>12</v>
      </c>
      <c r="W774" s="58">
        <v>11</v>
      </c>
      <c r="X774" s="58">
        <v>11</v>
      </c>
      <c r="Y774" s="58">
        <v>16</v>
      </c>
      <c r="Z774" s="58">
        <v>13</v>
      </c>
      <c r="AA774" s="58">
        <f t="shared" si="59"/>
        <v>51</v>
      </c>
      <c r="AB774" s="58" t="s">
        <v>11812</v>
      </c>
      <c r="AC774" s="59"/>
      <c r="AD774" s="62">
        <f t="shared" si="56"/>
        <v>56.666666666666664</v>
      </c>
    </row>
    <row r="775" spans="1:30" x14ac:dyDescent="0.3">
      <c r="A775" s="54">
        <v>774</v>
      </c>
      <c r="B775" s="54" t="s">
        <v>9886</v>
      </c>
      <c r="C775" s="54" t="s">
        <v>9887</v>
      </c>
      <c r="D775" s="54" t="s">
        <v>266</v>
      </c>
      <c r="E775" s="58" t="s">
        <v>11801</v>
      </c>
      <c r="F775" s="58" t="e">
        <f>VLOOKUP(B775,#REF!,50,0)</f>
        <v>#REF!</v>
      </c>
      <c r="G775" s="58">
        <v>13</v>
      </c>
      <c r="H775" s="58">
        <v>13</v>
      </c>
      <c r="I775" s="58">
        <v>13</v>
      </c>
      <c r="J775" s="58">
        <v>10</v>
      </c>
      <c r="K775" s="58">
        <f t="shared" si="57"/>
        <v>49</v>
      </c>
      <c r="L775" s="58" t="s">
        <v>11812</v>
      </c>
      <c r="M775" s="58" t="s">
        <v>11802</v>
      </c>
      <c r="N775" s="58">
        <v>3</v>
      </c>
      <c r="O775" s="58">
        <v>19</v>
      </c>
      <c r="P775" s="58">
        <v>18</v>
      </c>
      <c r="Q775" s="58">
        <v>18</v>
      </c>
      <c r="R775" s="58">
        <v>19</v>
      </c>
      <c r="S775" s="58">
        <f t="shared" si="58"/>
        <v>74</v>
      </c>
      <c r="T775" s="58" t="s">
        <v>11812</v>
      </c>
      <c r="U775" s="58" t="s">
        <v>11803</v>
      </c>
      <c r="V775" s="58">
        <v>3</v>
      </c>
      <c r="W775" s="58">
        <v>14</v>
      </c>
      <c r="X775" s="58">
        <v>13</v>
      </c>
      <c r="Y775" s="58">
        <v>14</v>
      </c>
      <c r="Z775" s="58">
        <v>13</v>
      </c>
      <c r="AA775" s="58">
        <f t="shared" si="59"/>
        <v>54</v>
      </c>
      <c r="AB775" s="58" t="s">
        <v>11812</v>
      </c>
      <c r="AC775" s="59"/>
      <c r="AD775" s="62">
        <f t="shared" si="56"/>
        <v>59</v>
      </c>
    </row>
    <row r="776" spans="1:30" x14ac:dyDescent="0.3">
      <c r="A776" s="54">
        <v>775</v>
      </c>
      <c r="B776" s="54" t="s">
        <v>9896</v>
      </c>
      <c r="C776" s="54" t="s">
        <v>9897</v>
      </c>
      <c r="D776" s="54" t="s">
        <v>266</v>
      </c>
      <c r="E776" s="58" t="s">
        <v>11801</v>
      </c>
      <c r="F776" s="58" t="e">
        <f>VLOOKUP(B776,#REF!,50,0)</f>
        <v>#REF!</v>
      </c>
      <c r="G776" s="58">
        <v>13</v>
      </c>
      <c r="H776" s="58">
        <v>13</v>
      </c>
      <c r="I776" s="58">
        <v>14</v>
      </c>
      <c r="J776" s="58">
        <v>16</v>
      </c>
      <c r="K776" s="58">
        <f t="shared" si="57"/>
        <v>56</v>
      </c>
      <c r="L776" s="58" t="s">
        <v>11812</v>
      </c>
      <c r="M776" s="58" t="s">
        <v>11802</v>
      </c>
      <c r="N776" s="58">
        <v>14</v>
      </c>
      <c r="O776" s="58">
        <v>14</v>
      </c>
      <c r="P776" s="58">
        <v>14</v>
      </c>
      <c r="Q776" s="58">
        <v>14</v>
      </c>
      <c r="R776" s="58">
        <v>14</v>
      </c>
      <c r="S776" s="58">
        <f t="shared" si="58"/>
        <v>56</v>
      </c>
      <c r="T776" s="58" t="s">
        <v>11812</v>
      </c>
      <c r="U776" s="58" t="s">
        <v>11803</v>
      </c>
      <c r="V776" s="58">
        <v>14</v>
      </c>
      <c r="W776" s="58">
        <v>14</v>
      </c>
      <c r="X776" s="58">
        <v>13</v>
      </c>
      <c r="Y776" s="58">
        <v>14</v>
      </c>
      <c r="Z776" s="58">
        <v>14</v>
      </c>
      <c r="AA776" s="58">
        <f t="shared" si="59"/>
        <v>55</v>
      </c>
      <c r="AB776" s="58" t="s">
        <v>11812</v>
      </c>
      <c r="AC776" s="59"/>
      <c r="AD776" s="62">
        <f t="shared" si="56"/>
        <v>55.666666666666664</v>
      </c>
    </row>
    <row r="777" spans="1:30" x14ac:dyDescent="0.3">
      <c r="A777" s="54">
        <v>776</v>
      </c>
      <c r="B777" s="54" t="s">
        <v>9906</v>
      </c>
      <c r="C777" s="54" t="s">
        <v>9907</v>
      </c>
      <c r="D777" s="54" t="s">
        <v>266</v>
      </c>
      <c r="E777" s="58" t="s">
        <v>11801</v>
      </c>
      <c r="F777" s="58" t="e">
        <f>VLOOKUP(B777,#REF!,50,0)</f>
        <v>#REF!</v>
      </c>
      <c r="G777" s="58">
        <v>13</v>
      </c>
      <c r="H777" s="58">
        <v>13</v>
      </c>
      <c r="I777" s="58">
        <v>13</v>
      </c>
      <c r="J777" s="58">
        <v>10</v>
      </c>
      <c r="K777" s="58">
        <f t="shared" si="57"/>
        <v>49</v>
      </c>
      <c r="L777" s="58" t="s">
        <v>11812</v>
      </c>
      <c r="M777" s="58" t="s">
        <v>11802</v>
      </c>
      <c r="N777" s="58">
        <v>0</v>
      </c>
      <c r="O777" s="58">
        <v>16</v>
      </c>
      <c r="P777" s="58">
        <v>16</v>
      </c>
      <c r="Q777" s="58">
        <v>16</v>
      </c>
      <c r="R777" s="58">
        <v>16</v>
      </c>
      <c r="S777" s="58">
        <f t="shared" si="58"/>
        <v>64</v>
      </c>
      <c r="T777" s="58" t="s">
        <v>11812</v>
      </c>
      <c r="U777" s="58" t="s">
        <v>11803</v>
      </c>
      <c r="V777" s="58">
        <v>0</v>
      </c>
      <c r="W777" s="58">
        <v>17</v>
      </c>
      <c r="X777" s="58">
        <v>16</v>
      </c>
      <c r="Y777" s="58">
        <v>15</v>
      </c>
      <c r="Z777" s="58">
        <v>14</v>
      </c>
      <c r="AA777" s="58">
        <f t="shared" si="59"/>
        <v>62</v>
      </c>
      <c r="AB777" s="58" t="s">
        <v>11812</v>
      </c>
      <c r="AC777" s="59"/>
      <c r="AD777" s="62">
        <f t="shared" si="56"/>
        <v>58.333333333333336</v>
      </c>
    </row>
    <row r="778" spans="1:30" x14ac:dyDescent="0.3">
      <c r="A778" s="54">
        <v>777</v>
      </c>
      <c r="B778" s="54" t="s">
        <v>9930</v>
      </c>
      <c r="C778" s="54" t="s">
        <v>9931</v>
      </c>
      <c r="D778" s="54" t="s">
        <v>266</v>
      </c>
      <c r="E778" s="58" t="s">
        <v>11801</v>
      </c>
      <c r="F778" s="58" t="e">
        <f>VLOOKUP(B778,#REF!,50,0)</f>
        <v>#REF!</v>
      </c>
      <c r="G778" s="58">
        <v>13</v>
      </c>
      <c r="H778" s="58">
        <v>12</v>
      </c>
      <c r="I778" s="58">
        <v>12</v>
      </c>
      <c r="J778" s="58">
        <v>16</v>
      </c>
      <c r="K778" s="58">
        <f t="shared" si="57"/>
        <v>53</v>
      </c>
      <c r="L778" s="58" t="s">
        <v>11812</v>
      </c>
      <c r="M778" s="58" t="s">
        <v>11802</v>
      </c>
      <c r="N778" s="58">
        <v>12</v>
      </c>
      <c r="O778" s="58">
        <v>13</v>
      </c>
      <c r="P778" s="58">
        <v>13</v>
      </c>
      <c r="Q778" s="58">
        <v>13</v>
      </c>
      <c r="R778" s="58">
        <v>13</v>
      </c>
      <c r="S778" s="58">
        <f t="shared" si="58"/>
        <v>52</v>
      </c>
      <c r="T778" s="58" t="s">
        <v>11812</v>
      </c>
      <c r="U778" s="58" t="s">
        <v>11803</v>
      </c>
      <c r="V778" s="58">
        <v>12</v>
      </c>
      <c r="W778" s="58">
        <v>16</v>
      </c>
      <c r="X778" s="58">
        <v>14</v>
      </c>
      <c r="Y778" s="58">
        <v>14</v>
      </c>
      <c r="Z778" s="58">
        <v>13</v>
      </c>
      <c r="AA778" s="58">
        <f t="shared" si="59"/>
        <v>57</v>
      </c>
      <c r="AB778" s="58" t="s">
        <v>11812</v>
      </c>
      <c r="AC778" s="59"/>
      <c r="AD778" s="62">
        <f t="shared" si="56"/>
        <v>54</v>
      </c>
    </row>
    <row r="779" spans="1:30" x14ac:dyDescent="0.3">
      <c r="A779" s="54">
        <v>778</v>
      </c>
      <c r="B779" s="54" t="s">
        <v>9956</v>
      </c>
      <c r="C779" s="54" t="s">
        <v>9957</v>
      </c>
      <c r="D779" s="54" t="s">
        <v>266</v>
      </c>
      <c r="E779" s="58" t="s">
        <v>11801</v>
      </c>
      <c r="F779" s="58" t="e">
        <f>VLOOKUP(B779,#REF!,50,0)</f>
        <v>#REF!</v>
      </c>
      <c r="G779" s="58">
        <v>12</v>
      </c>
      <c r="H779" s="58">
        <v>14</v>
      </c>
      <c r="I779" s="58">
        <v>13</v>
      </c>
      <c r="J779" s="58">
        <v>12</v>
      </c>
      <c r="K779" s="58">
        <f t="shared" si="57"/>
        <v>51</v>
      </c>
      <c r="L779" s="58" t="s">
        <v>11812</v>
      </c>
      <c r="M779" s="58" t="s">
        <v>11802</v>
      </c>
      <c r="N779" s="58">
        <v>10</v>
      </c>
      <c r="O779" s="58">
        <v>14</v>
      </c>
      <c r="P779" s="58">
        <v>15</v>
      </c>
      <c r="Q779" s="58">
        <v>15</v>
      </c>
      <c r="R779" s="58">
        <v>16</v>
      </c>
      <c r="S779" s="58">
        <f t="shared" si="58"/>
        <v>60</v>
      </c>
      <c r="T779" s="58" t="s">
        <v>11812</v>
      </c>
      <c r="U779" s="58" t="s">
        <v>11803</v>
      </c>
      <c r="V779" s="58">
        <v>10</v>
      </c>
      <c r="W779" s="58">
        <v>15</v>
      </c>
      <c r="X779" s="58">
        <v>14</v>
      </c>
      <c r="Y779" s="58">
        <v>14</v>
      </c>
      <c r="Z779" s="58">
        <v>14</v>
      </c>
      <c r="AA779" s="58">
        <f t="shared" si="59"/>
        <v>57</v>
      </c>
      <c r="AB779" s="58" t="s">
        <v>11812</v>
      </c>
      <c r="AC779" s="59"/>
      <c r="AD779" s="62">
        <f t="shared" si="56"/>
        <v>56</v>
      </c>
    </row>
    <row r="780" spans="1:30" x14ac:dyDescent="0.3">
      <c r="A780" s="54">
        <v>779</v>
      </c>
      <c r="B780" s="54" t="s">
        <v>9975</v>
      </c>
      <c r="C780" s="54" t="s">
        <v>9976</v>
      </c>
      <c r="D780" s="54" t="s">
        <v>266</v>
      </c>
      <c r="E780" s="58" t="s">
        <v>11801</v>
      </c>
      <c r="F780" s="58" t="e">
        <f>VLOOKUP(B780,#REF!,50,0)</f>
        <v>#REF!</v>
      </c>
      <c r="G780" s="58">
        <v>14</v>
      </c>
      <c r="H780" s="58">
        <v>13</v>
      </c>
      <c r="I780" s="58">
        <v>13</v>
      </c>
      <c r="J780" s="58">
        <v>10</v>
      </c>
      <c r="K780" s="58">
        <f t="shared" si="57"/>
        <v>50</v>
      </c>
      <c r="L780" s="58" t="s">
        <v>11812</v>
      </c>
      <c r="M780" s="58" t="s">
        <v>11802</v>
      </c>
      <c r="N780" s="58">
        <v>9</v>
      </c>
      <c r="O780" s="58">
        <v>13</v>
      </c>
      <c r="P780" s="58">
        <v>15</v>
      </c>
      <c r="Q780" s="58">
        <v>15</v>
      </c>
      <c r="R780" s="58">
        <v>14</v>
      </c>
      <c r="S780" s="58">
        <f t="shared" si="58"/>
        <v>57</v>
      </c>
      <c r="T780" s="58" t="s">
        <v>11812</v>
      </c>
      <c r="U780" s="58" t="s">
        <v>11803</v>
      </c>
      <c r="V780" s="58">
        <v>9</v>
      </c>
      <c r="W780" s="58">
        <v>15</v>
      </c>
      <c r="X780" s="58">
        <v>13</v>
      </c>
      <c r="Y780" s="58">
        <v>13</v>
      </c>
      <c r="Z780" s="58">
        <v>15</v>
      </c>
      <c r="AA780" s="58">
        <f t="shared" si="59"/>
        <v>56</v>
      </c>
      <c r="AB780" s="58" t="s">
        <v>11812</v>
      </c>
      <c r="AC780" s="59"/>
      <c r="AD780" s="62">
        <f t="shared" si="56"/>
        <v>54.333333333333336</v>
      </c>
    </row>
    <row r="781" spans="1:30" x14ac:dyDescent="0.3">
      <c r="A781" s="54">
        <v>780</v>
      </c>
      <c r="B781" s="54" t="s">
        <v>9994</v>
      </c>
      <c r="C781" s="54" t="s">
        <v>9995</v>
      </c>
      <c r="D781" s="54" t="s">
        <v>266</v>
      </c>
      <c r="E781" s="58" t="s">
        <v>11801</v>
      </c>
      <c r="F781" s="58" t="e">
        <f>VLOOKUP(B781,#REF!,50,0)</f>
        <v>#REF!</v>
      </c>
      <c r="G781" s="58">
        <v>11</v>
      </c>
      <c r="H781" s="58">
        <v>12</v>
      </c>
      <c r="I781" s="58">
        <v>13</v>
      </c>
      <c r="J781" s="58">
        <v>13</v>
      </c>
      <c r="K781" s="58">
        <f t="shared" si="57"/>
        <v>49</v>
      </c>
      <c r="L781" s="58" t="s">
        <v>11812</v>
      </c>
      <c r="M781" s="58" t="s">
        <v>11802</v>
      </c>
      <c r="N781" s="58">
        <v>14</v>
      </c>
      <c r="O781" s="58">
        <v>13</v>
      </c>
      <c r="P781" s="58">
        <v>13</v>
      </c>
      <c r="Q781" s="58">
        <v>13</v>
      </c>
      <c r="R781" s="58">
        <v>13</v>
      </c>
      <c r="S781" s="58">
        <f t="shared" si="58"/>
        <v>52</v>
      </c>
      <c r="T781" s="58" t="s">
        <v>11812</v>
      </c>
      <c r="U781" s="58" t="s">
        <v>11803</v>
      </c>
      <c r="V781" s="58">
        <v>14</v>
      </c>
      <c r="W781" s="58">
        <v>16</v>
      </c>
      <c r="X781" s="58">
        <v>14</v>
      </c>
      <c r="Y781" s="58">
        <v>13</v>
      </c>
      <c r="Z781" s="58">
        <v>14</v>
      </c>
      <c r="AA781" s="58">
        <f t="shared" si="59"/>
        <v>57</v>
      </c>
      <c r="AB781" s="58" t="s">
        <v>11812</v>
      </c>
      <c r="AC781" s="59"/>
      <c r="AD781" s="62">
        <f t="shared" si="56"/>
        <v>52.666666666666664</v>
      </c>
    </row>
    <row r="782" spans="1:30" x14ac:dyDescent="0.3">
      <c r="A782" s="54">
        <v>781</v>
      </c>
      <c r="B782" s="54" t="s">
        <v>10004</v>
      </c>
      <c r="C782" s="54" t="s">
        <v>5937</v>
      </c>
      <c r="D782" s="54" t="s">
        <v>266</v>
      </c>
      <c r="E782" s="58" t="s">
        <v>11801</v>
      </c>
      <c r="F782" s="58" t="e">
        <f>VLOOKUP(B782,#REF!,50,0)</f>
        <v>#REF!</v>
      </c>
      <c r="G782" s="58">
        <v>12</v>
      </c>
      <c r="H782" s="58">
        <v>13</v>
      </c>
      <c r="I782" s="58">
        <v>13</v>
      </c>
      <c r="J782" s="58">
        <v>15</v>
      </c>
      <c r="K782" s="58">
        <f t="shared" si="57"/>
        <v>53</v>
      </c>
      <c r="L782" s="58" t="s">
        <v>11812</v>
      </c>
      <c r="M782" s="58" t="s">
        <v>11802</v>
      </c>
      <c r="N782" s="58">
        <v>8</v>
      </c>
      <c r="O782" s="58">
        <v>18</v>
      </c>
      <c r="P782" s="58">
        <v>16</v>
      </c>
      <c r="Q782" s="58">
        <v>16</v>
      </c>
      <c r="R782" s="58">
        <v>17</v>
      </c>
      <c r="S782" s="58">
        <f t="shared" si="58"/>
        <v>67</v>
      </c>
      <c r="T782" s="58" t="s">
        <v>11812</v>
      </c>
      <c r="U782" s="58" t="s">
        <v>11803</v>
      </c>
      <c r="V782" s="58">
        <v>8</v>
      </c>
      <c r="W782" s="58">
        <v>17</v>
      </c>
      <c r="X782" s="58">
        <v>14</v>
      </c>
      <c r="Y782" s="58">
        <v>14</v>
      </c>
      <c r="Z782" s="58">
        <v>14</v>
      </c>
      <c r="AA782" s="58">
        <f t="shared" si="59"/>
        <v>59</v>
      </c>
      <c r="AB782" s="58" t="s">
        <v>11812</v>
      </c>
      <c r="AC782" s="59"/>
      <c r="AD782" s="62">
        <f t="shared" si="56"/>
        <v>59.666666666666664</v>
      </c>
    </row>
    <row r="783" spans="1:30" x14ac:dyDescent="0.3">
      <c r="A783" s="54">
        <v>782</v>
      </c>
      <c r="B783" s="54" t="s">
        <v>10012</v>
      </c>
      <c r="C783" s="54" t="s">
        <v>10013</v>
      </c>
      <c r="D783" s="54" t="s">
        <v>266</v>
      </c>
      <c r="E783" s="58" t="s">
        <v>11801</v>
      </c>
      <c r="F783" s="58" t="e">
        <f>VLOOKUP(B783,#REF!,50,0)</f>
        <v>#REF!</v>
      </c>
      <c r="G783" s="58">
        <v>12</v>
      </c>
      <c r="H783" s="58">
        <v>12</v>
      </c>
      <c r="I783" s="58">
        <v>12</v>
      </c>
      <c r="J783" s="58">
        <v>12</v>
      </c>
      <c r="K783" s="58">
        <f t="shared" si="57"/>
        <v>48</v>
      </c>
      <c r="L783" s="58" t="s">
        <v>11812</v>
      </c>
      <c r="M783" s="58" t="s">
        <v>11802</v>
      </c>
      <c r="N783" s="58">
        <v>13</v>
      </c>
      <c r="O783" s="58">
        <v>13</v>
      </c>
      <c r="P783" s="58">
        <v>13</v>
      </c>
      <c r="Q783" s="58">
        <v>13</v>
      </c>
      <c r="R783" s="58">
        <v>13</v>
      </c>
      <c r="S783" s="58">
        <f t="shared" si="58"/>
        <v>52</v>
      </c>
      <c r="T783" s="58" t="s">
        <v>11812</v>
      </c>
      <c r="U783" s="58" t="s">
        <v>11803</v>
      </c>
      <c r="V783" s="58">
        <v>13</v>
      </c>
      <c r="W783" s="58">
        <v>13</v>
      </c>
      <c r="X783" s="58">
        <v>13</v>
      </c>
      <c r="Y783" s="58">
        <v>14</v>
      </c>
      <c r="Z783" s="58">
        <v>12</v>
      </c>
      <c r="AA783" s="58">
        <f t="shared" si="59"/>
        <v>52</v>
      </c>
      <c r="AB783" s="58" t="s">
        <v>11812</v>
      </c>
      <c r="AC783" s="59"/>
      <c r="AD783" s="62">
        <f t="shared" si="56"/>
        <v>50.666666666666664</v>
      </c>
    </row>
    <row r="784" spans="1:30" x14ac:dyDescent="0.3">
      <c r="A784" s="54">
        <v>783</v>
      </c>
      <c r="B784" s="54" t="s">
        <v>10029</v>
      </c>
      <c r="C784" s="54" t="s">
        <v>10030</v>
      </c>
      <c r="D784" s="54" t="s">
        <v>266</v>
      </c>
      <c r="E784" s="58" t="s">
        <v>11801</v>
      </c>
      <c r="F784" s="58" t="e">
        <f>VLOOKUP(B784,#REF!,50,0)</f>
        <v>#REF!</v>
      </c>
      <c r="G784" s="58">
        <v>13</v>
      </c>
      <c r="H784" s="58">
        <v>13</v>
      </c>
      <c r="I784" s="58">
        <v>13</v>
      </c>
      <c r="J784" s="58">
        <v>15</v>
      </c>
      <c r="K784" s="58">
        <f t="shared" si="57"/>
        <v>54</v>
      </c>
      <c r="L784" s="58" t="s">
        <v>11812</v>
      </c>
      <c r="M784" s="58" t="s">
        <v>11802</v>
      </c>
      <c r="N784" s="58">
        <v>18</v>
      </c>
      <c r="O784" s="58">
        <v>17</v>
      </c>
      <c r="P784" s="58">
        <v>15</v>
      </c>
      <c r="Q784" s="58">
        <v>15</v>
      </c>
      <c r="R784" s="58">
        <v>17</v>
      </c>
      <c r="S784" s="58">
        <f t="shared" si="58"/>
        <v>64</v>
      </c>
      <c r="T784" s="58" t="s">
        <v>11812</v>
      </c>
      <c r="U784" s="58" t="s">
        <v>11803</v>
      </c>
      <c r="V784" s="58">
        <v>18</v>
      </c>
      <c r="W784" s="58">
        <v>17</v>
      </c>
      <c r="X784" s="58">
        <v>17</v>
      </c>
      <c r="Y784" s="58">
        <v>16</v>
      </c>
      <c r="Z784" s="58">
        <v>16</v>
      </c>
      <c r="AA784" s="58">
        <f t="shared" si="59"/>
        <v>66</v>
      </c>
      <c r="AB784" s="58" t="s">
        <v>11812</v>
      </c>
      <c r="AC784" s="59"/>
      <c r="AD784" s="62">
        <f t="shared" si="56"/>
        <v>61.333333333333336</v>
      </c>
    </row>
    <row r="785" spans="1:30" x14ac:dyDescent="0.3">
      <c r="A785" s="54">
        <v>784</v>
      </c>
      <c r="B785" s="54" t="s">
        <v>10094</v>
      </c>
      <c r="C785" s="54" t="s">
        <v>10095</v>
      </c>
      <c r="D785" s="54" t="s">
        <v>266</v>
      </c>
      <c r="E785" s="58" t="s">
        <v>11801</v>
      </c>
      <c r="F785" s="58" t="e">
        <f>VLOOKUP(B785,#REF!,50,0)</f>
        <v>#REF!</v>
      </c>
      <c r="G785" s="58">
        <v>11</v>
      </c>
      <c r="H785" s="58">
        <v>12</v>
      </c>
      <c r="I785" s="58">
        <v>13</v>
      </c>
      <c r="J785" s="58">
        <v>14</v>
      </c>
      <c r="K785" s="58">
        <f t="shared" si="57"/>
        <v>50</v>
      </c>
      <c r="L785" s="58" t="s">
        <v>11812</v>
      </c>
      <c r="M785" s="58" t="s">
        <v>11802</v>
      </c>
      <c r="N785" s="58">
        <v>11</v>
      </c>
      <c r="O785" s="58">
        <v>15</v>
      </c>
      <c r="P785" s="58">
        <v>14</v>
      </c>
      <c r="Q785" s="58">
        <v>13</v>
      </c>
      <c r="R785" s="58">
        <v>15</v>
      </c>
      <c r="S785" s="58">
        <f t="shared" si="58"/>
        <v>57</v>
      </c>
      <c r="T785" s="58" t="s">
        <v>11812</v>
      </c>
      <c r="U785" s="58" t="s">
        <v>11803</v>
      </c>
      <c r="V785" s="58">
        <v>11</v>
      </c>
      <c r="W785" s="58">
        <v>17</v>
      </c>
      <c r="X785" s="58">
        <v>16</v>
      </c>
      <c r="Y785" s="58">
        <v>14</v>
      </c>
      <c r="Z785" s="58">
        <v>15</v>
      </c>
      <c r="AA785" s="58">
        <f t="shared" si="59"/>
        <v>62</v>
      </c>
      <c r="AB785" s="58" t="s">
        <v>11812</v>
      </c>
      <c r="AC785" s="59"/>
      <c r="AD785" s="62">
        <f t="shared" si="56"/>
        <v>56.333333333333336</v>
      </c>
    </row>
    <row r="786" spans="1:30" x14ac:dyDescent="0.3">
      <c r="A786" s="54">
        <v>785</v>
      </c>
      <c r="B786" s="54" t="s">
        <v>10156</v>
      </c>
      <c r="C786" s="54" t="s">
        <v>10157</v>
      </c>
      <c r="D786" s="54" t="s">
        <v>266</v>
      </c>
      <c r="E786" s="58" t="s">
        <v>11801</v>
      </c>
      <c r="F786" s="58" t="e">
        <f>VLOOKUP(B786,#REF!,50,0)</f>
        <v>#REF!</v>
      </c>
      <c r="G786" s="58">
        <v>12</v>
      </c>
      <c r="H786" s="58">
        <v>13</v>
      </c>
      <c r="I786" s="58">
        <v>13</v>
      </c>
      <c r="J786" s="58">
        <v>10</v>
      </c>
      <c r="K786" s="58">
        <f t="shared" si="57"/>
        <v>48</v>
      </c>
      <c r="L786" s="58" t="s">
        <v>11812</v>
      </c>
      <c r="M786" s="58" t="s">
        <v>11802</v>
      </c>
      <c r="N786" s="58">
        <v>5</v>
      </c>
      <c r="O786" s="58">
        <v>17</v>
      </c>
      <c r="P786" s="58">
        <v>14</v>
      </c>
      <c r="Q786" s="58">
        <v>13</v>
      </c>
      <c r="R786" s="58">
        <v>17</v>
      </c>
      <c r="S786" s="58">
        <f t="shared" si="58"/>
        <v>61</v>
      </c>
      <c r="T786" s="58" t="s">
        <v>11812</v>
      </c>
      <c r="U786" s="58" t="s">
        <v>11803</v>
      </c>
      <c r="V786" s="58">
        <v>5</v>
      </c>
      <c r="W786" s="58">
        <v>17</v>
      </c>
      <c r="X786" s="58">
        <v>15</v>
      </c>
      <c r="Y786" s="58">
        <v>15</v>
      </c>
      <c r="Z786" s="58">
        <v>16</v>
      </c>
      <c r="AA786" s="58">
        <f t="shared" si="59"/>
        <v>63</v>
      </c>
      <c r="AB786" s="58" t="s">
        <v>11812</v>
      </c>
      <c r="AC786" s="59"/>
      <c r="AD786" s="62">
        <f t="shared" si="56"/>
        <v>57.333333333333336</v>
      </c>
    </row>
    <row r="787" spans="1:30" x14ac:dyDescent="0.3">
      <c r="A787" s="54">
        <v>786</v>
      </c>
      <c r="B787" s="54" t="s">
        <v>10219</v>
      </c>
      <c r="C787" s="54" t="s">
        <v>10220</v>
      </c>
      <c r="D787" s="54" t="s">
        <v>266</v>
      </c>
      <c r="E787" s="58" t="s">
        <v>11801</v>
      </c>
      <c r="F787" s="58" t="e">
        <f>VLOOKUP(B787,#REF!,50,0)</f>
        <v>#REF!</v>
      </c>
      <c r="G787" s="58">
        <v>18</v>
      </c>
      <c r="H787" s="58">
        <v>17</v>
      </c>
      <c r="I787" s="58">
        <v>14</v>
      </c>
      <c r="J787" s="58">
        <v>13</v>
      </c>
      <c r="K787" s="58">
        <f t="shared" si="57"/>
        <v>62</v>
      </c>
      <c r="L787" s="58" t="s">
        <v>11812</v>
      </c>
      <c r="M787" s="58" t="s">
        <v>11802</v>
      </c>
      <c r="N787" s="58">
        <v>9</v>
      </c>
      <c r="O787" s="58">
        <v>18</v>
      </c>
      <c r="P787" s="58">
        <v>18</v>
      </c>
      <c r="Q787" s="58">
        <v>18</v>
      </c>
      <c r="R787" s="58">
        <v>18</v>
      </c>
      <c r="S787" s="58">
        <f t="shared" si="58"/>
        <v>72</v>
      </c>
      <c r="T787" s="58" t="s">
        <v>11812</v>
      </c>
      <c r="U787" s="58" t="s">
        <v>11803</v>
      </c>
      <c r="V787" s="58">
        <v>9</v>
      </c>
      <c r="W787" s="58">
        <v>16</v>
      </c>
      <c r="X787" s="58">
        <v>13</v>
      </c>
      <c r="Y787" s="58">
        <v>13</v>
      </c>
      <c r="Z787" s="58">
        <v>14</v>
      </c>
      <c r="AA787" s="58">
        <f t="shared" si="59"/>
        <v>56</v>
      </c>
      <c r="AB787" s="58" t="s">
        <v>11812</v>
      </c>
      <c r="AC787" s="59"/>
      <c r="AD787" s="62">
        <f t="shared" si="56"/>
        <v>63.333333333333336</v>
      </c>
    </row>
    <row r="788" spans="1:30" x14ac:dyDescent="0.3">
      <c r="A788" s="54">
        <v>787</v>
      </c>
      <c r="B788" s="54" t="s">
        <v>10228</v>
      </c>
      <c r="C788" s="54" t="s">
        <v>10229</v>
      </c>
      <c r="D788" s="54" t="s">
        <v>266</v>
      </c>
      <c r="E788" s="58" t="s">
        <v>11801</v>
      </c>
      <c r="F788" s="58" t="e">
        <f>VLOOKUP(B788,#REF!,50,0)</f>
        <v>#REF!</v>
      </c>
      <c r="G788" s="58">
        <v>12</v>
      </c>
      <c r="H788" s="58">
        <v>13</v>
      </c>
      <c r="I788" s="58">
        <v>12</v>
      </c>
      <c r="J788" s="58">
        <v>14</v>
      </c>
      <c r="K788" s="58">
        <f t="shared" si="57"/>
        <v>51</v>
      </c>
      <c r="L788" s="58" t="s">
        <v>11812</v>
      </c>
      <c r="M788" s="58" t="s">
        <v>11802</v>
      </c>
      <c r="N788" s="58">
        <v>10</v>
      </c>
      <c r="O788" s="58">
        <v>13</v>
      </c>
      <c r="P788" s="58">
        <v>13</v>
      </c>
      <c r="Q788" s="58">
        <v>13</v>
      </c>
      <c r="R788" s="58">
        <v>13</v>
      </c>
      <c r="S788" s="58">
        <f t="shared" si="58"/>
        <v>52</v>
      </c>
      <c r="T788" s="58" t="s">
        <v>11812</v>
      </c>
      <c r="U788" s="58" t="s">
        <v>11803</v>
      </c>
      <c r="V788" s="58">
        <v>10</v>
      </c>
      <c r="W788" s="58">
        <v>16</v>
      </c>
      <c r="X788" s="58">
        <v>14</v>
      </c>
      <c r="Y788" s="58">
        <v>13</v>
      </c>
      <c r="Z788" s="58">
        <v>14</v>
      </c>
      <c r="AA788" s="58">
        <f t="shared" si="59"/>
        <v>57</v>
      </c>
      <c r="AB788" s="58" t="s">
        <v>11812</v>
      </c>
      <c r="AC788" s="59"/>
      <c r="AD788" s="62">
        <f t="shared" ref="AD788:AD819" si="60">AVERAGE(K788,S788,AA788)</f>
        <v>53.333333333333336</v>
      </c>
    </row>
    <row r="789" spans="1:30" x14ac:dyDescent="0.3">
      <c r="A789" s="54">
        <v>788</v>
      </c>
      <c r="B789" s="54" t="s">
        <v>10235</v>
      </c>
      <c r="C789" s="54" t="s">
        <v>10236</v>
      </c>
      <c r="D789" s="54" t="s">
        <v>266</v>
      </c>
      <c r="E789" s="58" t="s">
        <v>11801</v>
      </c>
      <c r="F789" s="58" t="e">
        <f>VLOOKUP(B789,#REF!,50,0)</f>
        <v>#REF!</v>
      </c>
      <c r="G789" s="58">
        <v>13</v>
      </c>
      <c r="H789" s="58">
        <v>13</v>
      </c>
      <c r="I789" s="58">
        <v>13</v>
      </c>
      <c r="J789" s="58">
        <v>13</v>
      </c>
      <c r="K789" s="58">
        <f t="shared" si="57"/>
        <v>52</v>
      </c>
      <c r="L789" s="58" t="s">
        <v>11812</v>
      </c>
      <c r="M789" s="58" t="s">
        <v>11802</v>
      </c>
      <c r="N789" s="58">
        <v>6</v>
      </c>
      <c r="O789" s="58">
        <v>15</v>
      </c>
      <c r="P789" s="58">
        <v>15</v>
      </c>
      <c r="Q789" s="58">
        <v>15</v>
      </c>
      <c r="R789" s="58">
        <v>15</v>
      </c>
      <c r="S789" s="58">
        <f t="shared" si="58"/>
        <v>60</v>
      </c>
      <c r="T789" s="58" t="s">
        <v>11812</v>
      </c>
      <c r="U789" s="58" t="s">
        <v>11803</v>
      </c>
      <c r="V789" s="58">
        <v>6</v>
      </c>
      <c r="W789" s="58">
        <v>16</v>
      </c>
      <c r="X789" s="58">
        <v>14</v>
      </c>
      <c r="Y789" s="58">
        <v>14</v>
      </c>
      <c r="Z789" s="58">
        <v>16</v>
      </c>
      <c r="AA789" s="58">
        <f t="shared" si="59"/>
        <v>60</v>
      </c>
      <c r="AB789" s="58" t="s">
        <v>11812</v>
      </c>
      <c r="AC789" s="59"/>
      <c r="AD789" s="62">
        <f t="shared" si="60"/>
        <v>57.333333333333336</v>
      </c>
    </row>
    <row r="790" spans="1:30" x14ac:dyDescent="0.3">
      <c r="A790" s="54">
        <v>789</v>
      </c>
      <c r="B790" s="54" t="s">
        <v>10300</v>
      </c>
      <c r="C790" s="54" t="s">
        <v>10301</v>
      </c>
      <c r="D790" s="54" t="s">
        <v>266</v>
      </c>
      <c r="E790" s="58" t="s">
        <v>11801</v>
      </c>
      <c r="F790" s="58" t="e">
        <f>VLOOKUP(B790,#REF!,50,0)</f>
        <v>#REF!</v>
      </c>
      <c r="G790" s="58">
        <v>10</v>
      </c>
      <c r="H790" s="58">
        <v>12</v>
      </c>
      <c r="I790" s="58">
        <v>13</v>
      </c>
      <c r="J790" s="58">
        <v>10</v>
      </c>
      <c r="K790" s="58">
        <f t="shared" si="57"/>
        <v>45</v>
      </c>
      <c r="L790" s="58" t="s">
        <v>11812</v>
      </c>
      <c r="M790" s="58" t="s">
        <v>11802</v>
      </c>
      <c r="N790" s="58">
        <v>0</v>
      </c>
      <c r="O790" s="58">
        <v>15</v>
      </c>
      <c r="P790" s="58">
        <v>15</v>
      </c>
      <c r="Q790" s="58">
        <v>15</v>
      </c>
      <c r="R790" s="58">
        <v>15</v>
      </c>
      <c r="S790" s="58">
        <f t="shared" si="58"/>
        <v>60</v>
      </c>
      <c r="T790" s="58" t="s">
        <v>11812</v>
      </c>
      <c r="U790" s="58" t="s">
        <v>11803</v>
      </c>
      <c r="V790" s="58">
        <v>0</v>
      </c>
      <c r="W790" s="58">
        <v>16</v>
      </c>
      <c r="X790" s="58">
        <v>14</v>
      </c>
      <c r="Y790" s="58">
        <v>13</v>
      </c>
      <c r="Z790" s="58">
        <v>13</v>
      </c>
      <c r="AA790" s="58">
        <f t="shared" si="59"/>
        <v>56</v>
      </c>
      <c r="AB790" s="58" t="s">
        <v>11812</v>
      </c>
      <c r="AC790" s="59"/>
      <c r="AD790" s="62">
        <f t="shared" si="60"/>
        <v>53.666666666666664</v>
      </c>
    </row>
    <row r="791" spans="1:30" x14ac:dyDescent="0.3">
      <c r="A791" s="54">
        <v>790</v>
      </c>
      <c r="B791" s="55" t="s">
        <v>10306</v>
      </c>
      <c r="C791" s="55" t="s">
        <v>10307</v>
      </c>
      <c r="D791" s="55" t="s">
        <v>266</v>
      </c>
      <c r="E791" s="58" t="s">
        <v>11801</v>
      </c>
      <c r="F791" s="58">
        <v>0</v>
      </c>
      <c r="G791" s="58">
        <v>0</v>
      </c>
      <c r="H791" s="58">
        <v>0</v>
      </c>
      <c r="I791" s="58">
        <v>0</v>
      </c>
      <c r="J791" s="58">
        <v>0</v>
      </c>
      <c r="K791" s="58">
        <f t="shared" si="57"/>
        <v>0</v>
      </c>
      <c r="L791" s="58" t="s">
        <v>11732</v>
      </c>
      <c r="M791" s="58" t="s">
        <v>11802</v>
      </c>
      <c r="N791" s="58" t="s">
        <v>277</v>
      </c>
      <c r="O791" s="58">
        <v>0</v>
      </c>
      <c r="P791" s="58">
        <v>0</v>
      </c>
      <c r="Q791" s="58">
        <v>0</v>
      </c>
      <c r="R791" s="58">
        <v>0</v>
      </c>
      <c r="S791" s="58">
        <f t="shared" si="58"/>
        <v>0</v>
      </c>
      <c r="T791" s="58" t="s">
        <v>11732</v>
      </c>
      <c r="U791" s="58" t="s">
        <v>11803</v>
      </c>
      <c r="V791" s="58" t="s">
        <v>277</v>
      </c>
      <c r="W791" s="58">
        <v>0</v>
      </c>
      <c r="X791" s="58">
        <v>0</v>
      </c>
      <c r="Y791" s="58">
        <v>0</v>
      </c>
      <c r="Z791" s="58">
        <v>0</v>
      </c>
      <c r="AA791" s="58">
        <f t="shared" si="59"/>
        <v>0</v>
      </c>
      <c r="AB791" s="58" t="s">
        <v>11732</v>
      </c>
      <c r="AC791" s="59"/>
      <c r="AD791" s="62">
        <f t="shared" si="60"/>
        <v>0</v>
      </c>
    </row>
    <row r="792" spans="1:30" x14ac:dyDescent="0.3">
      <c r="A792" s="54">
        <v>791</v>
      </c>
      <c r="B792" s="54" t="s">
        <v>10326</v>
      </c>
      <c r="C792" s="54" t="s">
        <v>10327</v>
      </c>
      <c r="D792" s="54" t="s">
        <v>266</v>
      </c>
      <c r="E792" s="58" t="s">
        <v>11801</v>
      </c>
      <c r="F792" s="58" t="e">
        <f>VLOOKUP(B792,#REF!,50,0)</f>
        <v>#REF!</v>
      </c>
      <c r="G792" s="58">
        <v>14</v>
      </c>
      <c r="H792" s="58">
        <v>15</v>
      </c>
      <c r="I792" s="58">
        <v>14</v>
      </c>
      <c r="J792" s="58">
        <v>14</v>
      </c>
      <c r="K792" s="58">
        <f t="shared" si="57"/>
        <v>57</v>
      </c>
      <c r="L792" s="58" t="s">
        <v>11812</v>
      </c>
      <c r="M792" s="58" t="s">
        <v>11802</v>
      </c>
      <c r="N792" s="58">
        <v>13</v>
      </c>
      <c r="O792" s="58">
        <v>13</v>
      </c>
      <c r="P792" s="58">
        <v>13</v>
      </c>
      <c r="Q792" s="58">
        <v>15</v>
      </c>
      <c r="R792" s="58">
        <v>15</v>
      </c>
      <c r="S792" s="58">
        <f t="shared" si="58"/>
        <v>56</v>
      </c>
      <c r="T792" s="58" t="s">
        <v>11812</v>
      </c>
      <c r="U792" s="58" t="s">
        <v>11803</v>
      </c>
      <c r="V792" s="58">
        <v>13</v>
      </c>
      <c r="W792" s="58">
        <v>17</v>
      </c>
      <c r="X792" s="58">
        <v>16</v>
      </c>
      <c r="Y792" s="58">
        <v>13</v>
      </c>
      <c r="Z792" s="58">
        <v>13</v>
      </c>
      <c r="AA792" s="58">
        <f t="shared" si="59"/>
        <v>59</v>
      </c>
      <c r="AB792" s="58" t="s">
        <v>11812</v>
      </c>
      <c r="AC792" s="59"/>
      <c r="AD792" s="62">
        <f t="shared" si="60"/>
        <v>57.333333333333336</v>
      </c>
    </row>
    <row r="793" spans="1:30" x14ac:dyDescent="0.3">
      <c r="A793" s="54">
        <v>792</v>
      </c>
      <c r="B793" s="54" t="s">
        <v>10351</v>
      </c>
      <c r="C793" s="54" t="s">
        <v>10352</v>
      </c>
      <c r="D793" s="54" t="s">
        <v>266</v>
      </c>
      <c r="E793" s="58" t="s">
        <v>11801</v>
      </c>
      <c r="F793" s="58" t="e">
        <f>VLOOKUP(B793,#REF!,50,0)</f>
        <v>#REF!</v>
      </c>
      <c r="G793" s="58">
        <v>15</v>
      </c>
      <c r="H793" s="58">
        <v>16</v>
      </c>
      <c r="I793" s="58">
        <v>13</v>
      </c>
      <c r="J793" s="58">
        <v>17</v>
      </c>
      <c r="K793" s="58">
        <f t="shared" si="57"/>
        <v>61</v>
      </c>
      <c r="L793" s="58" t="s">
        <v>11812</v>
      </c>
      <c r="M793" s="58" t="s">
        <v>11802</v>
      </c>
      <c r="N793" s="58">
        <v>15</v>
      </c>
      <c r="O793" s="58">
        <v>13</v>
      </c>
      <c r="P793" s="58">
        <v>13</v>
      </c>
      <c r="Q793" s="58">
        <v>13</v>
      </c>
      <c r="R793" s="58">
        <v>13</v>
      </c>
      <c r="S793" s="58">
        <f t="shared" si="58"/>
        <v>52</v>
      </c>
      <c r="T793" s="58" t="s">
        <v>11812</v>
      </c>
      <c r="U793" s="58" t="s">
        <v>11803</v>
      </c>
      <c r="V793" s="58">
        <v>15</v>
      </c>
      <c r="W793" s="58">
        <v>13</v>
      </c>
      <c r="X793" s="58">
        <v>13</v>
      </c>
      <c r="Y793" s="58">
        <v>13</v>
      </c>
      <c r="Z793" s="58">
        <v>12</v>
      </c>
      <c r="AA793" s="58">
        <f t="shared" si="59"/>
        <v>51</v>
      </c>
      <c r="AB793" s="58" t="s">
        <v>11812</v>
      </c>
      <c r="AC793" s="59"/>
      <c r="AD793" s="62">
        <f t="shared" si="60"/>
        <v>54.666666666666664</v>
      </c>
    </row>
    <row r="794" spans="1:30" x14ac:dyDescent="0.3">
      <c r="A794" s="54">
        <v>793</v>
      </c>
      <c r="B794" s="54" t="s">
        <v>10371</v>
      </c>
      <c r="C794" s="54" t="s">
        <v>10372</v>
      </c>
      <c r="D794" s="54" t="s">
        <v>266</v>
      </c>
      <c r="E794" s="58" t="s">
        <v>11801</v>
      </c>
      <c r="F794" s="58" t="e">
        <f>VLOOKUP(B794,#REF!,50,0)</f>
        <v>#REF!</v>
      </c>
      <c r="G794" s="58">
        <v>13</v>
      </c>
      <c r="H794" s="58">
        <v>13</v>
      </c>
      <c r="I794" s="58">
        <v>13</v>
      </c>
      <c r="J794" s="58">
        <v>10</v>
      </c>
      <c r="K794" s="58">
        <f t="shared" si="57"/>
        <v>49</v>
      </c>
      <c r="L794" s="58" t="s">
        <v>11812</v>
      </c>
      <c r="M794" s="58" t="s">
        <v>11802</v>
      </c>
      <c r="N794" s="58">
        <v>20</v>
      </c>
      <c r="O794" s="58">
        <v>13</v>
      </c>
      <c r="P794" s="58">
        <v>13</v>
      </c>
      <c r="Q794" s="58">
        <v>13</v>
      </c>
      <c r="R794" s="58">
        <v>13</v>
      </c>
      <c r="S794" s="58">
        <f t="shared" si="58"/>
        <v>52</v>
      </c>
      <c r="T794" s="58" t="s">
        <v>11812</v>
      </c>
      <c r="U794" s="58" t="s">
        <v>11803</v>
      </c>
      <c r="V794" s="58">
        <v>20</v>
      </c>
      <c r="W794" s="58">
        <v>16</v>
      </c>
      <c r="X794" s="58">
        <v>14</v>
      </c>
      <c r="Y794" s="58">
        <v>15</v>
      </c>
      <c r="Z794" s="58">
        <v>17</v>
      </c>
      <c r="AA794" s="58">
        <f t="shared" si="59"/>
        <v>62</v>
      </c>
      <c r="AB794" s="58" t="s">
        <v>11812</v>
      </c>
      <c r="AC794" s="59"/>
      <c r="AD794" s="62">
        <f t="shared" si="60"/>
        <v>54.333333333333336</v>
      </c>
    </row>
    <row r="795" spans="1:30" x14ac:dyDescent="0.3">
      <c r="A795" s="54">
        <v>794</v>
      </c>
      <c r="B795" s="54" t="s">
        <v>10457</v>
      </c>
      <c r="C795" s="54" t="s">
        <v>10458</v>
      </c>
      <c r="D795" s="54" t="s">
        <v>266</v>
      </c>
      <c r="E795" s="58" t="s">
        <v>11801</v>
      </c>
      <c r="F795" s="58" t="e">
        <f>VLOOKUP(B795,#REF!,50,0)</f>
        <v>#REF!</v>
      </c>
      <c r="G795" s="58">
        <v>13</v>
      </c>
      <c r="H795" s="58">
        <v>13</v>
      </c>
      <c r="I795" s="58">
        <v>13</v>
      </c>
      <c r="J795" s="58">
        <v>10</v>
      </c>
      <c r="K795" s="58">
        <f t="shared" si="57"/>
        <v>49</v>
      </c>
      <c r="L795" s="58" t="s">
        <v>11812</v>
      </c>
      <c r="M795" s="58" t="s">
        <v>11802</v>
      </c>
      <c r="N795" s="58">
        <v>14</v>
      </c>
      <c r="O795" s="58">
        <v>16</v>
      </c>
      <c r="P795" s="58">
        <v>16</v>
      </c>
      <c r="Q795" s="58">
        <v>16</v>
      </c>
      <c r="R795" s="58">
        <v>16</v>
      </c>
      <c r="S795" s="58">
        <f t="shared" si="58"/>
        <v>64</v>
      </c>
      <c r="T795" s="58" t="s">
        <v>11812</v>
      </c>
      <c r="U795" s="58" t="s">
        <v>11803</v>
      </c>
      <c r="V795" s="58">
        <v>14</v>
      </c>
      <c r="W795" s="58">
        <v>14</v>
      </c>
      <c r="X795" s="58">
        <v>14</v>
      </c>
      <c r="Y795" s="58">
        <v>15</v>
      </c>
      <c r="Z795" s="58">
        <v>14</v>
      </c>
      <c r="AA795" s="58">
        <f t="shared" si="59"/>
        <v>57</v>
      </c>
      <c r="AB795" s="58" t="s">
        <v>11812</v>
      </c>
      <c r="AC795" s="59"/>
      <c r="AD795" s="62">
        <f t="shared" si="60"/>
        <v>56.666666666666664</v>
      </c>
    </row>
    <row r="796" spans="1:30" x14ac:dyDescent="0.3">
      <c r="A796" s="54">
        <v>795</v>
      </c>
      <c r="B796" s="54" t="s">
        <v>10490</v>
      </c>
      <c r="C796" s="54" t="s">
        <v>10491</v>
      </c>
      <c r="D796" s="54" t="s">
        <v>266</v>
      </c>
      <c r="E796" s="58" t="s">
        <v>11801</v>
      </c>
      <c r="F796" s="58" t="e">
        <f>VLOOKUP(B796,#REF!,50,0)</f>
        <v>#REF!</v>
      </c>
      <c r="G796" s="58">
        <v>17</v>
      </c>
      <c r="H796" s="58">
        <v>17</v>
      </c>
      <c r="I796" s="58">
        <v>15</v>
      </c>
      <c r="J796" s="58">
        <v>14</v>
      </c>
      <c r="K796" s="58">
        <f t="shared" si="57"/>
        <v>63</v>
      </c>
      <c r="L796" s="58" t="s">
        <v>11812</v>
      </c>
      <c r="M796" s="58" t="s">
        <v>11802</v>
      </c>
      <c r="N796" s="58">
        <v>16</v>
      </c>
      <c r="O796" s="58">
        <v>18</v>
      </c>
      <c r="P796" s="58">
        <v>18</v>
      </c>
      <c r="Q796" s="58">
        <v>18</v>
      </c>
      <c r="R796" s="58">
        <v>18</v>
      </c>
      <c r="S796" s="58">
        <f t="shared" si="58"/>
        <v>72</v>
      </c>
      <c r="T796" s="58" t="s">
        <v>11812</v>
      </c>
      <c r="U796" s="58" t="s">
        <v>11803</v>
      </c>
      <c r="V796" s="58">
        <v>16</v>
      </c>
      <c r="W796" s="58">
        <v>13</v>
      </c>
      <c r="X796" s="58">
        <v>12</v>
      </c>
      <c r="Y796" s="58">
        <v>12</v>
      </c>
      <c r="Z796" s="58">
        <v>13</v>
      </c>
      <c r="AA796" s="58">
        <f t="shared" si="59"/>
        <v>50</v>
      </c>
      <c r="AB796" s="58" t="s">
        <v>11812</v>
      </c>
      <c r="AC796" s="59"/>
      <c r="AD796" s="62">
        <f t="shared" si="60"/>
        <v>61.666666666666664</v>
      </c>
    </row>
    <row r="797" spans="1:30" x14ac:dyDescent="0.3">
      <c r="A797" s="54">
        <v>796</v>
      </c>
      <c r="B797" s="54" t="s">
        <v>10500</v>
      </c>
      <c r="C797" s="54" t="s">
        <v>10501</v>
      </c>
      <c r="D797" s="54" t="s">
        <v>266</v>
      </c>
      <c r="E797" s="58" t="s">
        <v>11801</v>
      </c>
      <c r="F797" s="58" t="e">
        <f>VLOOKUP(B797,#REF!,50,0)</f>
        <v>#REF!</v>
      </c>
      <c r="G797" s="58">
        <v>13</v>
      </c>
      <c r="H797" s="58">
        <v>13</v>
      </c>
      <c r="I797" s="58">
        <v>14</v>
      </c>
      <c r="J797" s="58">
        <v>13</v>
      </c>
      <c r="K797" s="58">
        <f t="shared" si="57"/>
        <v>53</v>
      </c>
      <c r="L797" s="58" t="s">
        <v>11812</v>
      </c>
      <c r="M797" s="58" t="s">
        <v>11802</v>
      </c>
      <c r="N797" s="58">
        <v>10</v>
      </c>
      <c r="O797" s="58">
        <v>13</v>
      </c>
      <c r="P797" s="58">
        <v>13</v>
      </c>
      <c r="Q797" s="58">
        <v>13</v>
      </c>
      <c r="R797" s="58">
        <v>13</v>
      </c>
      <c r="S797" s="58">
        <f t="shared" si="58"/>
        <v>52</v>
      </c>
      <c r="T797" s="58" t="s">
        <v>11812</v>
      </c>
      <c r="U797" s="58" t="s">
        <v>11803</v>
      </c>
      <c r="V797" s="58">
        <v>10</v>
      </c>
      <c r="W797" s="58">
        <v>13</v>
      </c>
      <c r="X797" s="58">
        <v>15</v>
      </c>
      <c r="Y797" s="58">
        <v>14</v>
      </c>
      <c r="Z797" s="58">
        <v>13</v>
      </c>
      <c r="AA797" s="58">
        <f t="shared" si="59"/>
        <v>55</v>
      </c>
      <c r="AB797" s="58" t="s">
        <v>11812</v>
      </c>
      <c r="AC797" s="59"/>
      <c r="AD797" s="62">
        <f t="shared" si="60"/>
        <v>53.333333333333336</v>
      </c>
    </row>
    <row r="798" spans="1:30" x14ac:dyDescent="0.3">
      <c r="A798" s="54">
        <v>797</v>
      </c>
      <c r="B798" s="54" t="s">
        <v>10541</v>
      </c>
      <c r="C798" s="54" t="s">
        <v>10542</v>
      </c>
      <c r="D798" s="54" t="s">
        <v>266</v>
      </c>
      <c r="E798" s="58" t="s">
        <v>11801</v>
      </c>
      <c r="F798" s="58" t="e">
        <f>VLOOKUP(B798,#REF!,50,0)</f>
        <v>#REF!</v>
      </c>
      <c r="G798" s="58">
        <v>11</v>
      </c>
      <c r="H798" s="58">
        <v>12</v>
      </c>
      <c r="I798" s="58">
        <v>13</v>
      </c>
      <c r="J798" s="58">
        <v>10</v>
      </c>
      <c r="K798" s="58">
        <f t="shared" si="57"/>
        <v>46</v>
      </c>
      <c r="L798" s="58" t="s">
        <v>11812</v>
      </c>
      <c r="M798" s="58" t="s">
        <v>11802</v>
      </c>
      <c r="N798" s="58">
        <v>16</v>
      </c>
      <c r="O798" s="58">
        <v>14</v>
      </c>
      <c r="P798" s="58">
        <v>14</v>
      </c>
      <c r="Q798" s="58">
        <v>14</v>
      </c>
      <c r="R798" s="58">
        <v>14</v>
      </c>
      <c r="S798" s="58">
        <f t="shared" si="58"/>
        <v>56</v>
      </c>
      <c r="T798" s="58" t="s">
        <v>11812</v>
      </c>
      <c r="U798" s="58" t="s">
        <v>11803</v>
      </c>
      <c r="V798" s="58">
        <v>16</v>
      </c>
      <c r="W798" s="58">
        <v>15</v>
      </c>
      <c r="X798" s="58">
        <v>15</v>
      </c>
      <c r="Y798" s="58">
        <v>14</v>
      </c>
      <c r="Z798" s="58">
        <v>14</v>
      </c>
      <c r="AA798" s="58">
        <f t="shared" si="59"/>
        <v>58</v>
      </c>
      <c r="AB798" s="58" t="s">
        <v>11812</v>
      </c>
      <c r="AC798" s="59"/>
      <c r="AD798" s="62">
        <f t="shared" si="60"/>
        <v>53.333333333333336</v>
      </c>
    </row>
    <row r="799" spans="1:30" x14ac:dyDescent="0.3">
      <c r="A799" s="54">
        <v>798</v>
      </c>
      <c r="B799" s="54" t="s">
        <v>10598</v>
      </c>
      <c r="C799" s="54" t="s">
        <v>10599</v>
      </c>
      <c r="D799" s="54" t="s">
        <v>266</v>
      </c>
      <c r="E799" s="58" t="s">
        <v>11801</v>
      </c>
      <c r="F799" s="58" t="e">
        <f>VLOOKUP(B799,#REF!,50,0)</f>
        <v>#REF!</v>
      </c>
      <c r="G799" s="58">
        <v>12</v>
      </c>
      <c r="H799" s="58">
        <v>13</v>
      </c>
      <c r="I799" s="58">
        <v>12</v>
      </c>
      <c r="J799" s="58">
        <v>13</v>
      </c>
      <c r="K799" s="58">
        <f t="shared" si="57"/>
        <v>50</v>
      </c>
      <c r="L799" s="58" t="s">
        <v>11812</v>
      </c>
      <c r="M799" s="58" t="s">
        <v>11802</v>
      </c>
      <c r="N799" s="58">
        <v>10</v>
      </c>
      <c r="O799" s="58">
        <v>14</v>
      </c>
      <c r="P799" s="58">
        <v>13</v>
      </c>
      <c r="Q799" s="58">
        <v>14</v>
      </c>
      <c r="R799" s="58">
        <v>13</v>
      </c>
      <c r="S799" s="58">
        <f t="shared" si="58"/>
        <v>54</v>
      </c>
      <c r="T799" s="58" t="s">
        <v>11812</v>
      </c>
      <c r="U799" s="58" t="s">
        <v>11803</v>
      </c>
      <c r="V799" s="58">
        <v>10</v>
      </c>
      <c r="W799" s="58">
        <v>13</v>
      </c>
      <c r="X799" s="58">
        <v>15</v>
      </c>
      <c r="Y799" s="58">
        <v>13</v>
      </c>
      <c r="Z799" s="58">
        <v>13</v>
      </c>
      <c r="AA799" s="58">
        <f t="shared" si="59"/>
        <v>54</v>
      </c>
      <c r="AB799" s="58" t="s">
        <v>11812</v>
      </c>
      <c r="AC799" s="59"/>
      <c r="AD799" s="62">
        <f t="shared" si="60"/>
        <v>52.666666666666664</v>
      </c>
    </row>
    <row r="800" spans="1:30" x14ac:dyDescent="0.3">
      <c r="A800" s="54">
        <v>799</v>
      </c>
      <c r="B800" s="55" t="s">
        <v>10630</v>
      </c>
      <c r="C800" s="55" t="s">
        <v>10631</v>
      </c>
      <c r="D800" s="55" t="s">
        <v>266</v>
      </c>
      <c r="E800" s="58" t="s">
        <v>11801</v>
      </c>
      <c r="F800" s="58">
        <v>0</v>
      </c>
      <c r="G800" s="58">
        <v>0</v>
      </c>
      <c r="H800" s="58">
        <v>0</v>
      </c>
      <c r="I800" s="58">
        <v>0</v>
      </c>
      <c r="J800" s="58">
        <v>0</v>
      </c>
      <c r="K800" s="58">
        <f t="shared" si="57"/>
        <v>0</v>
      </c>
      <c r="L800" s="58" t="s">
        <v>11732</v>
      </c>
      <c r="M800" s="58" t="s">
        <v>11802</v>
      </c>
      <c r="N800" s="58" t="s">
        <v>277</v>
      </c>
      <c r="O800" s="58">
        <v>0</v>
      </c>
      <c r="P800" s="58">
        <v>0</v>
      </c>
      <c r="Q800" s="58">
        <v>0</v>
      </c>
      <c r="R800" s="58">
        <v>0</v>
      </c>
      <c r="S800" s="58">
        <f t="shared" si="58"/>
        <v>0</v>
      </c>
      <c r="T800" s="58" t="s">
        <v>11732</v>
      </c>
      <c r="U800" s="58" t="s">
        <v>11803</v>
      </c>
      <c r="V800" s="58" t="s">
        <v>277</v>
      </c>
      <c r="W800" s="58">
        <v>0</v>
      </c>
      <c r="X800" s="58">
        <v>0</v>
      </c>
      <c r="Y800" s="58">
        <v>0</v>
      </c>
      <c r="Z800" s="58">
        <v>0</v>
      </c>
      <c r="AA800" s="58">
        <f t="shared" si="59"/>
        <v>0</v>
      </c>
      <c r="AB800" s="58" t="s">
        <v>11732</v>
      </c>
      <c r="AC800" s="59"/>
      <c r="AD800" s="62">
        <f t="shared" si="60"/>
        <v>0</v>
      </c>
    </row>
    <row r="801" spans="1:30" x14ac:dyDescent="0.3">
      <c r="A801" s="54">
        <v>800</v>
      </c>
      <c r="B801" s="54" t="s">
        <v>10653</v>
      </c>
      <c r="C801" s="54" t="s">
        <v>10654</v>
      </c>
      <c r="D801" s="54" t="s">
        <v>266</v>
      </c>
      <c r="E801" s="58" t="s">
        <v>11801</v>
      </c>
      <c r="F801" s="58" t="e">
        <f>VLOOKUP(B801,#REF!,50,0)</f>
        <v>#REF!</v>
      </c>
      <c r="G801" s="58">
        <v>18</v>
      </c>
      <c r="H801" s="58">
        <v>18</v>
      </c>
      <c r="I801" s="58">
        <v>14</v>
      </c>
      <c r="J801" s="58">
        <v>16</v>
      </c>
      <c r="K801" s="58">
        <f t="shared" si="57"/>
        <v>66</v>
      </c>
      <c r="L801" s="58" t="s">
        <v>11812</v>
      </c>
      <c r="M801" s="58" t="s">
        <v>11802</v>
      </c>
      <c r="N801" s="58">
        <v>7</v>
      </c>
      <c r="O801" s="58">
        <v>18</v>
      </c>
      <c r="P801" s="58">
        <v>17</v>
      </c>
      <c r="Q801" s="58">
        <v>17</v>
      </c>
      <c r="R801" s="58">
        <v>18</v>
      </c>
      <c r="S801" s="58">
        <f t="shared" si="58"/>
        <v>70</v>
      </c>
      <c r="T801" s="58" t="s">
        <v>11812</v>
      </c>
      <c r="U801" s="58" t="s">
        <v>11803</v>
      </c>
      <c r="V801" s="58">
        <v>7</v>
      </c>
      <c r="W801" s="58">
        <v>17</v>
      </c>
      <c r="X801" s="58">
        <v>17</v>
      </c>
      <c r="Y801" s="58">
        <v>14</v>
      </c>
      <c r="Z801" s="58">
        <v>15</v>
      </c>
      <c r="AA801" s="58">
        <f t="shared" si="59"/>
        <v>63</v>
      </c>
      <c r="AB801" s="58" t="s">
        <v>11812</v>
      </c>
      <c r="AC801" s="59"/>
      <c r="AD801" s="62">
        <f t="shared" si="60"/>
        <v>66.333333333333329</v>
      </c>
    </row>
    <row r="802" spans="1:30" x14ac:dyDescent="0.3">
      <c r="A802" s="54">
        <v>801</v>
      </c>
      <c r="B802" s="54" t="s">
        <v>10690</v>
      </c>
      <c r="C802" s="54" t="s">
        <v>10691</v>
      </c>
      <c r="D802" s="54" t="s">
        <v>266</v>
      </c>
      <c r="E802" s="58" t="s">
        <v>11801</v>
      </c>
      <c r="F802" s="58" t="e">
        <f>VLOOKUP(B802,#REF!,50,0)</f>
        <v>#REF!</v>
      </c>
      <c r="G802" s="58">
        <v>14</v>
      </c>
      <c r="H802" s="58">
        <v>14</v>
      </c>
      <c r="I802" s="58">
        <v>17</v>
      </c>
      <c r="J802" s="58">
        <v>12</v>
      </c>
      <c r="K802" s="58">
        <f t="shared" si="57"/>
        <v>57</v>
      </c>
      <c r="L802" s="58" t="s">
        <v>11812</v>
      </c>
      <c r="M802" s="58" t="s">
        <v>11802</v>
      </c>
      <c r="N802" s="58">
        <v>12</v>
      </c>
      <c r="O802" s="58">
        <v>15</v>
      </c>
      <c r="P802" s="58">
        <v>17</v>
      </c>
      <c r="Q802" s="58">
        <v>12</v>
      </c>
      <c r="R802" s="58">
        <v>13</v>
      </c>
      <c r="S802" s="58">
        <f t="shared" si="58"/>
        <v>57</v>
      </c>
      <c r="T802" s="58" t="s">
        <v>11812</v>
      </c>
      <c r="U802" s="58" t="s">
        <v>11803</v>
      </c>
      <c r="V802" s="58">
        <v>12</v>
      </c>
      <c r="W802" s="58">
        <v>15</v>
      </c>
      <c r="X802" s="58">
        <v>13</v>
      </c>
      <c r="Y802" s="58">
        <v>13</v>
      </c>
      <c r="Z802" s="58">
        <v>13</v>
      </c>
      <c r="AA802" s="58">
        <f t="shared" si="59"/>
        <v>54</v>
      </c>
      <c r="AB802" s="58" t="s">
        <v>11812</v>
      </c>
      <c r="AC802" s="59"/>
      <c r="AD802" s="62">
        <f t="shared" si="60"/>
        <v>56</v>
      </c>
    </row>
    <row r="803" spans="1:30" x14ac:dyDescent="0.3">
      <c r="A803" s="54">
        <v>802</v>
      </c>
      <c r="B803" s="54" t="s">
        <v>10700</v>
      </c>
      <c r="C803" s="54" t="s">
        <v>10701</v>
      </c>
      <c r="D803" s="54" t="s">
        <v>266</v>
      </c>
      <c r="E803" s="58" t="s">
        <v>11801</v>
      </c>
      <c r="F803" s="58" t="e">
        <f>VLOOKUP(B803,#REF!,50,0)</f>
        <v>#REF!</v>
      </c>
      <c r="G803" s="58">
        <v>13</v>
      </c>
      <c r="H803" s="58">
        <v>13</v>
      </c>
      <c r="I803" s="58">
        <v>13</v>
      </c>
      <c r="J803" s="58">
        <v>14</v>
      </c>
      <c r="K803" s="58">
        <f t="shared" si="57"/>
        <v>53</v>
      </c>
      <c r="L803" s="58" t="s">
        <v>11812</v>
      </c>
      <c r="M803" s="58" t="s">
        <v>11802</v>
      </c>
      <c r="N803" s="58">
        <v>7</v>
      </c>
      <c r="O803" s="58">
        <v>13</v>
      </c>
      <c r="P803" s="58">
        <v>13</v>
      </c>
      <c r="Q803" s="58">
        <v>13</v>
      </c>
      <c r="R803" s="58">
        <v>13</v>
      </c>
      <c r="S803" s="58">
        <f t="shared" si="58"/>
        <v>52</v>
      </c>
      <c r="T803" s="58" t="s">
        <v>11812</v>
      </c>
      <c r="U803" s="58" t="s">
        <v>11803</v>
      </c>
      <c r="V803" s="58">
        <v>7</v>
      </c>
      <c r="W803" s="58">
        <v>15</v>
      </c>
      <c r="X803" s="58">
        <v>13</v>
      </c>
      <c r="Y803" s="58">
        <v>13</v>
      </c>
      <c r="Z803" s="58">
        <v>12</v>
      </c>
      <c r="AA803" s="58">
        <f t="shared" si="59"/>
        <v>53</v>
      </c>
      <c r="AB803" s="58" t="s">
        <v>11812</v>
      </c>
      <c r="AC803" s="59"/>
      <c r="AD803" s="62">
        <f t="shared" si="60"/>
        <v>52.666666666666664</v>
      </c>
    </row>
    <row r="804" spans="1:30" x14ac:dyDescent="0.3">
      <c r="A804" s="54">
        <v>803</v>
      </c>
      <c r="B804" s="54" t="s">
        <v>10775</v>
      </c>
      <c r="C804" s="54" t="s">
        <v>8047</v>
      </c>
      <c r="D804" s="54" t="s">
        <v>266</v>
      </c>
      <c r="E804" s="58" t="s">
        <v>11801</v>
      </c>
      <c r="F804" s="58" t="e">
        <f>VLOOKUP(B804,#REF!,50,0)</f>
        <v>#REF!</v>
      </c>
      <c r="G804" s="58">
        <v>13</v>
      </c>
      <c r="H804" s="58">
        <v>14</v>
      </c>
      <c r="I804" s="58">
        <v>15</v>
      </c>
      <c r="J804" s="58">
        <v>16</v>
      </c>
      <c r="K804" s="58">
        <f t="shared" si="57"/>
        <v>58</v>
      </c>
      <c r="L804" s="58" t="s">
        <v>11812</v>
      </c>
      <c r="M804" s="58" t="s">
        <v>11802</v>
      </c>
      <c r="N804" s="58">
        <v>14</v>
      </c>
      <c r="O804" s="58">
        <v>14</v>
      </c>
      <c r="P804" s="58">
        <v>14</v>
      </c>
      <c r="Q804" s="58">
        <v>14</v>
      </c>
      <c r="R804" s="58">
        <v>14</v>
      </c>
      <c r="S804" s="58">
        <f t="shared" si="58"/>
        <v>56</v>
      </c>
      <c r="T804" s="58" t="s">
        <v>11812</v>
      </c>
      <c r="U804" s="58" t="s">
        <v>11803</v>
      </c>
      <c r="V804" s="58">
        <v>14</v>
      </c>
      <c r="W804" s="58">
        <v>14</v>
      </c>
      <c r="X804" s="58">
        <v>13</v>
      </c>
      <c r="Y804" s="58">
        <v>13</v>
      </c>
      <c r="Z804" s="58">
        <v>13</v>
      </c>
      <c r="AA804" s="58">
        <f t="shared" si="59"/>
        <v>53</v>
      </c>
      <c r="AB804" s="58" t="s">
        <v>11812</v>
      </c>
      <c r="AC804" s="59"/>
      <c r="AD804" s="62">
        <f t="shared" si="60"/>
        <v>55.666666666666664</v>
      </c>
    </row>
    <row r="805" spans="1:30" x14ac:dyDescent="0.3">
      <c r="A805" s="54">
        <v>804</v>
      </c>
      <c r="B805" s="54" t="s">
        <v>10783</v>
      </c>
      <c r="C805" s="54" t="s">
        <v>10784</v>
      </c>
      <c r="D805" s="54" t="s">
        <v>266</v>
      </c>
      <c r="E805" s="58" t="s">
        <v>11801</v>
      </c>
      <c r="F805" s="58" t="e">
        <f>VLOOKUP(B805,#REF!,50,0)</f>
        <v>#REF!</v>
      </c>
      <c r="G805" s="58">
        <v>10</v>
      </c>
      <c r="H805" s="58">
        <v>13</v>
      </c>
      <c r="I805" s="58">
        <v>12</v>
      </c>
      <c r="J805" s="58">
        <v>12</v>
      </c>
      <c r="K805" s="58">
        <f t="shared" si="57"/>
        <v>47</v>
      </c>
      <c r="L805" s="58" t="s">
        <v>11812</v>
      </c>
      <c r="M805" s="58" t="s">
        <v>11802</v>
      </c>
      <c r="N805" s="58">
        <v>14</v>
      </c>
      <c r="O805" s="58">
        <v>13</v>
      </c>
      <c r="P805" s="58">
        <v>13</v>
      </c>
      <c r="Q805" s="58">
        <v>13</v>
      </c>
      <c r="R805" s="58">
        <v>13</v>
      </c>
      <c r="S805" s="58">
        <f t="shared" si="58"/>
        <v>52</v>
      </c>
      <c r="T805" s="58" t="s">
        <v>11812</v>
      </c>
      <c r="U805" s="58" t="s">
        <v>11803</v>
      </c>
      <c r="V805" s="58">
        <v>14</v>
      </c>
      <c r="W805" s="58">
        <v>16</v>
      </c>
      <c r="X805" s="58">
        <v>15</v>
      </c>
      <c r="Y805" s="58">
        <v>16</v>
      </c>
      <c r="Z805" s="58">
        <v>13</v>
      </c>
      <c r="AA805" s="58">
        <f t="shared" si="59"/>
        <v>60</v>
      </c>
      <c r="AB805" s="58" t="s">
        <v>11812</v>
      </c>
      <c r="AC805" s="59"/>
      <c r="AD805" s="62">
        <f t="shared" si="60"/>
        <v>53</v>
      </c>
    </row>
    <row r="806" spans="1:30" x14ac:dyDescent="0.3">
      <c r="A806" s="54">
        <v>805</v>
      </c>
      <c r="B806" s="54" t="s">
        <v>10792</v>
      </c>
      <c r="C806" s="54" t="s">
        <v>10793</v>
      </c>
      <c r="D806" s="54" t="s">
        <v>266</v>
      </c>
      <c r="E806" s="58" t="s">
        <v>11801</v>
      </c>
      <c r="F806" s="58" t="e">
        <f>VLOOKUP(B806,#REF!,50,0)</f>
        <v>#REF!</v>
      </c>
      <c r="G806" s="58">
        <v>13</v>
      </c>
      <c r="H806" s="58">
        <v>13</v>
      </c>
      <c r="I806" s="58">
        <v>13</v>
      </c>
      <c r="J806" s="58">
        <v>14</v>
      </c>
      <c r="K806" s="58">
        <f t="shared" si="57"/>
        <v>53</v>
      </c>
      <c r="L806" s="58" t="s">
        <v>11812</v>
      </c>
      <c r="M806" s="58" t="s">
        <v>11802</v>
      </c>
      <c r="N806" s="58">
        <v>5</v>
      </c>
      <c r="O806" s="58">
        <v>14</v>
      </c>
      <c r="P806" s="58">
        <v>13</v>
      </c>
      <c r="Q806" s="58">
        <v>14</v>
      </c>
      <c r="R806" s="58">
        <v>14</v>
      </c>
      <c r="S806" s="58">
        <f t="shared" si="58"/>
        <v>55</v>
      </c>
      <c r="T806" s="58" t="s">
        <v>11812</v>
      </c>
      <c r="U806" s="58" t="s">
        <v>11803</v>
      </c>
      <c r="V806" s="58">
        <v>5</v>
      </c>
      <c r="W806" s="58">
        <v>15</v>
      </c>
      <c r="X806" s="58">
        <v>14</v>
      </c>
      <c r="Y806" s="58">
        <v>14</v>
      </c>
      <c r="Z806" s="58">
        <v>13</v>
      </c>
      <c r="AA806" s="58">
        <f t="shared" si="59"/>
        <v>56</v>
      </c>
      <c r="AB806" s="58" t="s">
        <v>11812</v>
      </c>
      <c r="AC806" s="59"/>
      <c r="AD806" s="62">
        <f t="shared" si="60"/>
        <v>54.666666666666664</v>
      </c>
    </row>
    <row r="807" spans="1:30" x14ac:dyDescent="0.3">
      <c r="A807" s="54">
        <v>806</v>
      </c>
      <c r="B807" s="54" t="s">
        <v>10812</v>
      </c>
      <c r="C807" s="54" t="s">
        <v>8683</v>
      </c>
      <c r="D807" s="54" t="s">
        <v>266</v>
      </c>
      <c r="E807" s="58" t="s">
        <v>11801</v>
      </c>
      <c r="F807" s="58" t="e">
        <f>VLOOKUP(B807,#REF!,50,0)</f>
        <v>#REF!</v>
      </c>
      <c r="G807" s="58">
        <v>16</v>
      </c>
      <c r="H807" s="58">
        <v>16</v>
      </c>
      <c r="I807" s="58">
        <v>13</v>
      </c>
      <c r="J807" s="58">
        <v>10</v>
      </c>
      <c r="K807" s="58">
        <f t="shared" si="57"/>
        <v>55</v>
      </c>
      <c r="L807" s="58" t="s">
        <v>11812</v>
      </c>
      <c r="M807" s="58" t="s">
        <v>11802</v>
      </c>
      <c r="N807" s="58">
        <v>3</v>
      </c>
      <c r="O807" s="58">
        <v>15</v>
      </c>
      <c r="P807" s="58">
        <v>15</v>
      </c>
      <c r="Q807" s="58">
        <v>15</v>
      </c>
      <c r="R807" s="58">
        <v>15</v>
      </c>
      <c r="S807" s="58">
        <f t="shared" si="58"/>
        <v>60</v>
      </c>
      <c r="T807" s="58" t="s">
        <v>11812</v>
      </c>
      <c r="U807" s="58" t="s">
        <v>11803</v>
      </c>
      <c r="V807" s="58">
        <v>3</v>
      </c>
      <c r="W807" s="58">
        <v>15</v>
      </c>
      <c r="X807" s="58">
        <v>13</v>
      </c>
      <c r="Y807" s="58">
        <v>14</v>
      </c>
      <c r="Z807" s="58">
        <v>14</v>
      </c>
      <c r="AA807" s="58">
        <f t="shared" si="59"/>
        <v>56</v>
      </c>
      <c r="AB807" s="58" t="s">
        <v>11812</v>
      </c>
      <c r="AC807" s="59"/>
      <c r="AD807" s="62">
        <f t="shared" si="60"/>
        <v>57</v>
      </c>
    </row>
    <row r="808" spans="1:30" x14ac:dyDescent="0.3">
      <c r="A808" s="54">
        <v>807</v>
      </c>
      <c r="B808" s="54" t="s">
        <v>10820</v>
      </c>
      <c r="C808" s="54" t="s">
        <v>10821</v>
      </c>
      <c r="D808" s="54" t="s">
        <v>266</v>
      </c>
      <c r="E808" s="58" t="s">
        <v>11801</v>
      </c>
      <c r="F808" s="58" t="e">
        <f>VLOOKUP(B808,#REF!,50,0)</f>
        <v>#REF!</v>
      </c>
      <c r="G808" s="58">
        <v>12</v>
      </c>
      <c r="H808" s="58">
        <v>12</v>
      </c>
      <c r="I808" s="58">
        <v>12</v>
      </c>
      <c r="J808" s="58">
        <v>13</v>
      </c>
      <c r="K808" s="58">
        <f t="shared" si="57"/>
        <v>49</v>
      </c>
      <c r="L808" s="58" t="s">
        <v>11812</v>
      </c>
      <c r="M808" s="58" t="s">
        <v>11802</v>
      </c>
      <c r="N808" s="58">
        <v>20</v>
      </c>
      <c r="O808" s="58">
        <v>16</v>
      </c>
      <c r="P808" s="58">
        <v>14</v>
      </c>
      <c r="Q808" s="58">
        <v>14</v>
      </c>
      <c r="R808" s="58">
        <v>14</v>
      </c>
      <c r="S808" s="58">
        <f t="shared" si="58"/>
        <v>58</v>
      </c>
      <c r="T808" s="58" t="s">
        <v>11812</v>
      </c>
      <c r="U808" s="58" t="s">
        <v>11803</v>
      </c>
      <c r="V808" s="58">
        <v>20</v>
      </c>
      <c r="W808" s="58">
        <v>16</v>
      </c>
      <c r="X808" s="58">
        <v>16</v>
      </c>
      <c r="Y808" s="58">
        <v>15</v>
      </c>
      <c r="Z808" s="58">
        <v>14</v>
      </c>
      <c r="AA808" s="58">
        <f t="shared" si="59"/>
        <v>61</v>
      </c>
      <c r="AB808" s="58" t="s">
        <v>11812</v>
      </c>
      <c r="AC808" s="59"/>
      <c r="AD808" s="62">
        <f t="shared" si="60"/>
        <v>56</v>
      </c>
    </row>
    <row r="809" spans="1:30" x14ac:dyDescent="0.3">
      <c r="A809" s="54">
        <v>808</v>
      </c>
      <c r="B809" s="54" t="s">
        <v>10831</v>
      </c>
      <c r="C809" s="54" t="s">
        <v>10832</v>
      </c>
      <c r="D809" s="54" t="s">
        <v>266</v>
      </c>
      <c r="E809" s="58" t="s">
        <v>11801</v>
      </c>
      <c r="F809" s="58" t="e">
        <f>VLOOKUP(B809,#REF!,50,0)</f>
        <v>#REF!</v>
      </c>
      <c r="G809" s="58">
        <v>13</v>
      </c>
      <c r="H809" s="58">
        <v>14</v>
      </c>
      <c r="I809" s="58">
        <v>13</v>
      </c>
      <c r="J809" s="58">
        <v>16</v>
      </c>
      <c r="K809" s="58">
        <f t="shared" si="57"/>
        <v>56</v>
      </c>
      <c r="L809" s="58" t="s">
        <v>11812</v>
      </c>
      <c r="M809" s="58" t="s">
        <v>11802</v>
      </c>
      <c r="N809" s="58">
        <v>16</v>
      </c>
      <c r="O809" s="58">
        <v>13</v>
      </c>
      <c r="P809" s="58">
        <v>13</v>
      </c>
      <c r="Q809" s="58">
        <v>13</v>
      </c>
      <c r="R809" s="58">
        <v>13</v>
      </c>
      <c r="S809" s="58">
        <f t="shared" si="58"/>
        <v>52</v>
      </c>
      <c r="T809" s="58" t="s">
        <v>11812</v>
      </c>
      <c r="U809" s="58" t="s">
        <v>11803</v>
      </c>
      <c r="V809" s="58">
        <v>16</v>
      </c>
      <c r="W809" s="58">
        <v>13</v>
      </c>
      <c r="X809" s="58">
        <v>13</v>
      </c>
      <c r="Y809" s="58">
        <v>12</v>
      </c>
      <c r="Z809" s="58">
        <v>13</v>
      </c>
      <c r="AA809" s="58">
        <f t="shared" si="59"/>
        <v>51</v>
      </c>
      <c r="AB809" s="58" t="s">
        <v>11812</v>
      </c>
      <c r="AC809" s="59"/>
      <c r="AD809" s="62">
        <f t="shared" si="60"/>
        <v>53</v>
      </c>
    </row>
    <row r="810" spans="1:30" x14ac:dyDescent="0.3">
      <c r="A810" s="54">
        <v>809</v>
      </c>
      <c r="B810" s="54" t="s">
        <v>10859</v>
      </c>
      <c r="C810" s="54" t="s">
        <v>10860</v>
      </c>
      <c r="D810" s="54" t="s">
        <v>266</v>
      </c>
      <c r="E810" s="58" t="s">
        <v>11801</v>
      </c>
      <c r="F810" s="58" t="e">
        <f>VLOOKUP(B810,#REF!,50,0)</f>
        <v>#REF!</v>
      </c>
      <c r="G810" s="58">
        <v>12</v>
      </c>
      <c r="H810" s="58">
        <v>12</v>
      </c>
      <c r="I810" s="58">
        <v>13</v>
      </c>
      <c r="J810" s="58">
        <v>13</v>
      </c>
      <c r="K810" s="58">
        <f t="shared" si="57"/>
        <v>50</v>
      </c>
      <c r="L810" s="58" t="s">
        <v>11812</v>
      </c>
      <c r="M810" s="58" t="s">
        <v>11802</v>
      </c>
      <c r="N810" s="58">
        <v>16</v>
      </c>
      <c r="O810" s="58">
        <v>13</v>
      </c>
      <c r="P810" s="58">
        <v>13</v>
      </c>
      <c r="Q810" s="58">
        <v>14</v>
      </c>
      <c r="R810" s="58">
        <v>14</v>
      </c>
      <c r="S810" s="58">
        <f t="shared" si="58"/>
        <v>54</v>
      </c>
      <c r="T810" s="58" t="s">
        <v>11812</v>
      </c>
      <c r="U810" s="58" t="s">
        <v>11803</v>
      </c>
      <c r="V810" s="58">
        <v>16</v>
      </c>
      <c r="W810" s="58">
        <v>14</v>
      </c>
      <c r="X810" s="58">
        <v>13</v>
      </c>
      <c r="Y810" s="58">
        <v>14</v>
      </c>
      <c r="Z810" s="58">
        <v>12</v>
      </c>
      <c r="AA810" s="58">
        <f t="shared" si="59"/>
        <v>53</v>
      </c>
      <c r="AB810" s="58" t="s">
        <v>11812</v>
      </c>
      <c r="AC810" s="59"/>
      <c r="AD810" s="62">
        <f t="shared" si="60"/>
        <v>52.333333333333336</v>
      </c>
    </row>
    <row r="811" spans="1:30" x14ac:dyDescent="0.3">
      <c r="A811" s="54">
        <v>810</v>
      </c>
      <c r="B811" s="54" t="s">
        <v>10868</v>
      </c>
      <c r="C811" s="54" t="s">
        <v>10869</v>
      </c>
      <c r="D811" s="54" t="s">
        <v>266</v>
      </c>
      <c r="E811" s="58" t="s">
        <v>11801</v>
      </c>
      <c r="F811" s="58" t="e">
        <f>VLOOKUP(B811,#REF!,50,0)</f>
        <v>#REF!</v>
      </c>
      <c r="G811" s="58">
        <v>16</v>
      </c>
      <c r="H811" s="58">
        <v>16</v>
      </c>
      <c r="I811" s="58">
        <v>13</v>
      </c>
      <c r="J811" s="58">
        <v>12</v>
      </c>
      <c r="K811" s="58">
        <f t="shared" si="57"/>
        <v>57</v>
      </c>
      <c r="L811" s="58" t="s">
        <v>11812</v>
      </c>
      <c r="M811" s="58" t="s">
        <v>11802</v>
      </c>
      <c r="N811" s="58">
        <v>12</v>
      </c>
      <c r="O811" s="58">
        <v>18</v>
      </c>
      <c r="P811" s="58">
        <v>17</v>
      </c>
      <c r="Q811" s="58">
        <v>17</v>
      </c>
      <c r="R811" s="58">
        <v>17</v>
      </c>
      <c r="S811" s="58">
        <f t="shared" si="58"/>
        <v>69</v>
      </c>
      <c r="T811" s="58" t="s">
        <v>11812</v>
      </c>
      <c r="U811" s="58" t="s">
        <v>11803</v>
      </c>
      <c r="V811" s="58">
        <v>12</v>
      </c>
      <c r="W811" s="58">
        <v>14</v>
      </c>
      <c r="X811" s="58">
        <v>13</v>
      </c>
      <c r="Y811" s="58">
        <v>14</v>
      </c>
      <c r="Z811" s="58">
        <v>12</v>
      </c>
      <c r="AA811" s="58">
        <f t="shared" si="59"/>
        <v>53</v>
      </c>
      <c r="AB811" s="58" t="s">
        <v>11812</v>
      </c>
      <c r="AC811" s="59"/>
      <c r="AD811" s="62">
        <f t="shared" si="60"/>
        <v>59.666666666666664</v>
      </c>
    </row>
    <row r="812" spans="1:30" x14ac:dyDescent="0.3">
      <c r="A812" s="54">
        <v>811</v>
      </c>
      <c r="B812" s="54" t="s">
        <v>10889</v>
      </c>
      <c r="C812" s="54" t="s">
        <v>10890</v>
      </c>
      <c r="D812" s="54" t="s">
        <v>266</v>
      </c>
      <c r="E812" s="58" t="s">
        <v>11801</v>
      </c>
      <c r="F812" s="58" t="e">
        <f>VLOOKUP(B812,#REF!,50,0)</f>
        <v>#REF!</v>
      </c>
      <c r="G812" s="58">
        <v>16</v>
      </c>
      <c r="H812" s="58">
        <v>16</v>
      </c>
      <c r="I812" s="58">
        <v>16</v>
      </c>
      <c r="J812" s="58">
        <v>12</v>
      </c>
      <c r="K812" s="58">
        <f t="shared" si="57"/>
        <v>60</v>
      </c>
      <c r="L812" s="58" t="s">
        <v>11812</v>
      </c>
      <c r="M812" s="58" t="s">
        <v>11802</v>
      </c>
      <c r="N812" s="58">
        <v>6</v>
      </c>
      <c r="O812" s="58">
        <v>13</v>
      </c>
      <c r="P812" s="58">
        <v>13</v>
      </c>
      <c r="Q812" s="58">
        <v>13</v>
      </c>
      <c r="R812" s="58">
        <v>13</v>
      </c>
      <c r="S812" s="58">
        <f t="shared" si="58"/>
        <v>52</v>
      </c>
      <c r="T812" s="58" t="s">
        <v>11812</v>
      </c>
      <c r="U812" s="58" t="s">
        <v>11803</v>
      </c>
      <c r="V812" s="58">
        <v>6</v>
      </c>
      <c r="W812" s="58">
        <v>14</v>
      </c>
      <c r="X812" s="58">
        <v>15</v>
      </c>
      <c r="Y812" s="58">
        <v>15</v>
      </c>
      <c r="Z812" s="58">
        <v>14</v>
      </c>
      <c r="AA812" s="58">
        <f t="shared" si="59"/>
        <v>58</v>
      </c>
      <c r="AB812" s="58" t="s">
        <v>11812</v>
      </c>
      <c r="AC812" s="59"/>
      <c r="AD812" s="62">
        <f t="shared" si="60"/>
        <v>56.666666666666664</v>
      </c>
    </row>
    <row r="813" spans="1:30" x14ac:dyDescent="0.3">
      <c r="A813" s="54">
        <v>812</v>
      </c>
      <c r="B813" s="54" t="s">
        <v>10914</v>
      </c>
      <c r="C813" s="54" t="s">
        <v>10915</v>
      </c>
      <c r="D813" s="54" t="s">
        <v>266</v>
      </c>
      <c r="E813" s="58" t="s">
        <v>11801</v>
      </c>
      <c r="F813" s="58" t="e">
        <f>VLOOKUP(B813,#REF!,50,0)</f>
        <v>#REF!</v>
      </c>
      <c r="G813" s="58">
        <v>20</v>
      </c>
      <c r="H813" s="58">
        <v>20</v>
      </c>
      <c r="I813" s="58">
        <v>18</v>
      </c>
      <c r="J813" s="58">
        <v>16</v>
      </c>
      <c r="K813" s="58">
        <f t="shared" si="57"/>
        <v>74</v>
      </c>
      <c r="L813" s="58" t="s">
        <v>11812</v>
      </c>
      <c r="M813" s="58" t="s">
        <v>11802</v>
      </c>
      <c r="N813" s="58">
        <v>0</v>
      </c>
      <c r="O813" s="58">
        <v>19</v>
      </c>
      <c r="P813" s="58">
        <v>19</v>
      </c>
      <c r="Q813" s="58">
        <v>19</v>
      </c>
      <c r="R813" s="58">
        <v>19</v>
      </c>
      <c r="S813" s="58">
        <f t="shared" si="58"/>
        <v>76</v>
      </c>
      <c r="T813" s="58" t="s">
        <v>11812</v>
      </c>
      <c r="U813" s="58" t="s">
        <v>11803</v>
      </c>
      <c r="V813" s="58">
        <v>0</v>
      </c>
      <c r="W813" s="58">
        <v>14</v>
      </c>
      <c r="X813" s="58">
        <v>16</v>
      </c>
      <c r="Y813" s="58">
        <v>15</v>
      </c>
      <c r="Z813" s="58">
        <v>16</v>
      </c>
      <c r="AA813" s="58">
        <f t="shared" si="59"/>
        <v>61</v>
      </c>
      <c r="AB813" s="58" t="s">
        <v>11812</v>
      </c>
      <c r="AC813" s="59"/>
      <c r="AD813" s="62">
        <f t="shared" si="60"/>
        <v>70.333333333333329</v>
      </c>
    </row>
    <row r="814" spans="1:30" x14ac:dyDescent="0.3">
      <c r="A814" s="54">
        <v>813</v>
      </c>
      <c r="B814" s="54" t="s">
        <v>10931</v>
      </c>
      <c r="C814" s="54" t="s">
        <v>6881</v>
      </c>
      <c r="D814" s="54" t="s">
        <v>266</v>
      </c>
      <c r="E814" s="58" t="s">
        <v>11801</v>
      </c>
      <c r="F814" s="58" t="e">
        <f>VLOOKUP(B814,#REF!,50,0)</f>
        <v>#REF!</v>
      </c>
      <c r="G814" s="58">
        <v>12</v>
      </c>
      <c r="H814" s="58">
        <v>12</v>
      </c>
      <c r="I814" s="58">
        <v>13</v>
      </c>
      <c r="J814" s="58">
        <v>12</v>
      </c>
      <c r="K814" s="58">
        <f t="shared" si="57"/>
        <v>49</v>
      </c>
      <c r="L814" s="58" t="s">
        <v>11812</v>
      </c>
      <c r="M814" s="58" t="s">
        <v>11802</v>
      </c>
      <c r="N814" s="58">
        <v>18</v>
      </c>
      <c r="O814" s="58">
        <v>17</v>
      </c>
      <c r="P814" s="58">
        <v>15</v>
      </c>
      <c r="Q814" s="58">
        <v>15</v>
      </c>
      <c r="R814" s="58">
        <v>17</v>
      </c>
      <c r="S814" s="58">
        <f t="shared" si="58"/>
        <v>64</v>
      </c>
      <c r="T814" s="58" t="s">
        <v>11812</v>
      </c>
      <c r="U814" s="58" t="s">
        <v>11803</v>
      </c>
      <c r="V814" s="58">
        <v>18</v>
      </c>
      <c r="W814" s="58">
        <v>15</v>
      </c>
      <c r="X814" s="58">
        <v>14</v>
      </c>
      <c r="Y814" s="58">
        <v>15</v>
      </c>
      <c r="Z814" s="58">
        <v>13</v>
      </c>
      <c r="AA814" s="58">
        <f t="shared" si="59"/>
        <v>57</v>
      </c>
      <c r="AB814" s="58" t="s">
        <v>11812</v>
      </c>
      <c r="AC814" s="59"/>
      <c r="AD814" s="62">
        <f t="shared" si="60"/>
        <v>56.666666666666664</v>
      </c>
    </row>
    <row r="815" spans="1:30" x14ac:dyDescent="0.3">
      <c r="A815" s="54">
        <v>814</v>
      </c>
      <c r="B815" s="54" t="s">
        <v>10963</v>
      </c>
      <c r="C815" s="54" t="s">
        <v>10964</v>
      </c>
      <c r="D815" s="54" t="s">
        <v>266</v>
      </c>
      <c r="E815" s="58" t="s">
        <v>11801</v>
      </c>
      <c r="F815" s="58" t="e">
        <f>VLOOKUP(B815,#REF!,50,0)</f>
        <v>#REF!</v>
      </c>
      <c r="G815" s="58">
        <v>12</v>
      </c>
      <c r="H815" s="58">
        <v>13</v>
      </c>
      <c r="I815" s="58">
        <v>15</v>
      </c>
      <c r="J815" s="58">
        <v>15</v>
      </c>
      <c r="K815" s="58">
        <f t="shared" si="57"/>
        <v>55</v>
      </c>
      <c r="L815" s="58" t="s">
        <v>11812</v>
      </c>
      <c r="M815" s="58" t="s">
        <v>11802</v>
      </c>
      <c r="N815" s="58">
        <v>10</v>
      </c>
      <c r="O815" s="58">
        <v>18</v>
      </c>
      <c r="P815" s="58">
        <v>16</v>
      </c>
      <c r="Q815" s="58">
        <v>18</v>
      </c>
      <c r="R815" s="58">
        <v>18</v>
      </c>
      <c r="S815" s="58">
        <f t="shared" si="58"/>
        <v>70</v>
      </c>
      <c r="T815" s="58" t="s">
        <v>11812</v>
      </c>
      <c r="U815" s="58" t="s">
        <v>11803</v>
      </c>
      <c r="V815" s="58">
        <v>10</v>
      </c>
      <c r="W815" s="58">
        <v>15</v>
      </c>
      <c r="X815" s="58">
        <v>14</v>
      </c>
      <c r="Y815" s="58">
        <v>13</v>
      </c>
      <c r="Z815" s="58">
        <v>14</v>
      </c>
      <c r="AA815" s="58">
        <f t="shared" si="59"/>
        <v>56</v>
      </c>
      <c r="AB815" s="58" t="s">
        <v>11812</v>
      </c>
      <c r="AC815" s="59"/>
      <c r="AD815" s="62">
        <f t="shared" si="60"/>
        <v>60.333333333333336</v>
      </c>
    </row>
    <row r="816" spans="1:30" x14ac:dyDescent="0.3">
      <c r="A816" s="54">
        <v>815</v>
      </c>
      <c r="B816" s="54" t="s">
        <v>10984</v>
      </c>
      <c r="C816" s="54" t="s">
        <v>10985</v>
      </c>
      <c r="D816" s="54" t="s">
        <v>266</v>
      </c>
      <c r="E816" s="58" t="s">
        <v>11801</v>
      </c>
      <c r="F816" s="58" t="e">
        <f>VLOOKUP(B816,#REF!,50,0)</f>
        <v>#REF!</v>
      </c>
      <c r="G816" s="58">
        <v>12</v>
      </c>
      <c r="H816" s="58">
        <v>12</v>
      </c>
      <c r="I816" s="58">
        <v>13</v>
      </c>
      <c r="J816" s="58">
        <v>10</v>
      </c>
      <c r="K816" s="58">
        <f t="shared" si="57"/>
        <v>47</v>
      </c>
      <c r="L816" s="58" t="s">
        <v>11812</v>
      </c>
      <c r="M816" s="58" t="s">
        <v>11802</v>
      </c>
      <c r="N816" s="58">
        <v>20</v>
      </c>
      <c r="O816" s="58">
        <v>15</v>
      </c>
      <c r="P816" s="58">
        <v>14</v>
      </c>
      <c r="Q816" s="58">
        <v>15</v>
      </c>
      <c r="R816" s="58">
        <v>15</v>
      </c>
      <c r="S816" s="58">
        <f t="shared" si="58"/>
        <v>59</v>
      </c>
      <c r="T816" s="58" t="s">
        <v>11812</v>
      </c>
      <c r="U816" s="58" t="s">
        <v>11803</v>
      </c>
      <c r="V816" s="58">
        <v>20</v>
      </c>
      <c r="W816" s="58">
        <v>16</v>
      </c>
      <c r="X816" s="58">
        <v>14</v>
      </c>
      <c r="Y816" s="58">
        <v>14</v>
      </c>
      <c r="Z816" s="58">
        <v>14</v>
      </c>
      <c r="AA816" s="58">
        <f t="shared" si="59"/>
        <v>58</v>
      </c>
      <c r="AB816" s="58" t="s">
        <v>11812</v>
      </c>
      <c r="AC816" s="59"/>
      <c r="AD816" s="62">
        <f t="shared" si="60"/>
        <v>54.666666666666664</v>
      </c>
    </row>
    <row r="817" spans="1:30" x14ac:dyDescent="0.3">
      <c r="A817" s="54">
        <v>816</v>
      </c>
      <c r="B817" s="54" t="s">
        <v>10994</v>
      </c>
      <c r="C817" s="54" t="s">
        <v>10995</v>
      </c>
      <c r="D817" s="54" t="s">
        <v>266</v>
      </c>
      <c r="E817" s="58" t="s">
        <v>11801</v>
      </c>
      <c r="F817" s="58" t="e">
        <f>VLOOKUP(B817,#REF!,50,0)</f>
        <v>#REF!</v>
      </c>
      <c r="G817" s="58">
        <v>13</v>
      </c>
      <c r="H817" s="58">
        <v>13</v>
      </c>
      <c r="I817" s="58">
        <v>13</v>
      </c>
      <c r="J817" s="58">
        <v>13</v>
      </c>
      <c r="K817" s="58">
        <f t="shared" si="57"/>
        <v>52</v>
      </c>
      <c r="L817" s="58" t="s">
        <v>11812</v>
      </c>
      <c r="M817" s="58" t="s">
        <v>11802</v>
      </c>
      <c r="N817" s="58">
        <v>9</v>
      </c>
      <c r="O817" s="58">
        <v>15</v>
      </c>
      <c r="P817" s="58">
        <v>14</v>
      </c>
      <c r="Q817" s="58">
        <v>14</v>
      </c>
      <c r="R817" s="58">
        <v>14</v>
      </c>
      <c r="S817" s="58">
        <f t="shared" si="58"/>
        <v>57</v>
      </c>
      <c r="T817" s="58" t="s">
        <v>11812</v>
      </c>
      <c r="U817" s="58" t="s">
        <v>11803</v>
      </c>
      <c r="V817" s="58">
        <v>9</v>
      </c>
      <c r="W817" s="58">
        <v>16</v>
      </c>
      <c r="X817" s="58">
        <v>14</v>
      </c>
      <c r="Y817" s="58">
        <v>13</v>
      </c>
      <c r="Z817" s="58">
        <v>13</v>
      </c>
      <c r="AA817" s="58">
        <f t="shared" si="59"/>
        <v>56</v>
      </c>
      <c r="AB817" s="58" t="s">
        <v>11812</v>
      </c>
      <c r="AC817" s="59"/>
      <c r="AD817" s="62">
        <f t="shared" si="60"/>
        <v>55</v>
      </c>
    </row>
    <row r="818" spans="1:30" x14ac:dyDescent="0.3">
      <c r="A818" s="54">
        <v>817</v>
      </c>
      <c r="B818" s="55" t="s">
        <v>11009</v>
      </c>
      <c r="C818" s="55" t="s">
        <v>11010</v>
      </c>
      <c r="D818" s="55" t="s">
        <v>266</v>
      </c>
      <c r="E818" s="58" t="s">
        <v>11801</v>
      </c>
      <c r="F818" s="58">
        <v>0</v>
      </c>
      <c r="G818" s="58">
        <v>0</v>
      </c>
      <c r="H818" s="58">
        <v>0</v>
      </c>
      <c r="I818" s="58">
        <v>0</v>
      </c>
      <c r="J818" s="58">
        <v>0</v>
      </c>
      <c r="K818" s="58">
        <f t="shared" si="57"/>
        <v>0</v>
      </c>
      <c r="L818" s="58" t="s">
        <v>11732</v>
      </c>
      <c r="M818" s="58" t="s">
        <v>11802</v>
      </c>
      <c r="N818" s="58" t="s">
        <v>277</v>
      </c>
      <c r="O818" s="58">
        <v>0</v>
      </c>
      <c r="P818" s="58">
        <v>0</v>
      </c>
      <c r="Q818" s="58">
        <v>0</v>
      </c>
      <c r="R818" s="58">
        <v>0</v>
      </c>
      <c r="S818" s="58">
        <f t="shared" si="58"/>
        <v>0</v>
      </c>
      <c r="T818" s="58" t="s">
        <v>11732</v>
      </c>
      <c r="U818" s="58" t="s">
        <v>11803</v>
      </c>
      <c r="V818" s="58" t="s">
        <v>277</v>
      </c>
      <c r="W818" s="58">
        <v>0</v>
      </c>
      <c r="X818" s="58">
        <v>0</v>
      </c>
      <c r="Y818" s="58">
        <v>0</v>
      </c>
      <c r="Z818" s="58">
        <v>0</v>
      </c>
      <c r="AA818" s="58">
        <f t="shared" si="59"/>
        <v>0</v>
      </c>
      <c r="AB818" s="58" t="s">
        <v>11732</v>
      </c>
      <c r="AC818" s="59"/>
      <c r="AD818" s="62">
        <f t="shared" si="60"/>
        <v>0</v>
      </c>
    </row>
    <row r="819" spans="1:30" x14ac:dyDescent="0.3">
      <c r="A819" s="54">
        <v>818</v>
      </c>
      <c r="B819" s="55" t="s">
        <v>11031</v>
      </c>
      <c r="C819" s="55" t="s">
        <v>11032</v>
      </c>
      <c r="D819" s="55" t="s">
        <v>266</v>
      </c>
      <c r="E819" s="58" t="s">
        <v>11801</v>
      </c>
      <c r="F819" s="58">
        <v>0</v>
      </c>
      <c r="G819" s="58">
        <v>0</v>
      </c>
      <c r="H819" s="58">
        <v>0</v>
      </c>
      <c r="I819" s="58">
        <v>0</v>
      </c>
      <c r="J819" s="58">
        <v>0</v>
      </c>
      <c r="K819" s="58">
        <f t="shared" si="57"/>
        <v>0</v>
      </c>
      <c r="L819" s="58" t="s">
        <v>11732</v>
      </c>
      <c r="M819" s="58" t="s">
        <v>11802</v>
      </c>
      <c r="N819" s="58" t="s">
        <v>277</v>
      </c>
      <c r="O819" s="58">
        <v>0</v>
      </c>
      <c r="P819" s="58">
        <v>0</v>
      </c>
      <c r="Q819" s="58">
        <v>0</v>
      </c>
      <c r="R819" s="58">
        <v>0</v>
      </c>
      <c r="S819" s="58">
        <f t="shared" si="58"/>
        <v>0</v>
      </c>
      <c r="T819" s="58" t="s">
        <v>11732</v>
      </c>
      <c r="U819" s="58" t="s">
        <v>11803</v>
      </c>
      <c r="V819" s="58" t="s">
        <v>277</v>
      </c>
      <c r="W819" s="58">
        <v>0</v>
      </c>
      <c r="X819" s="58">
        <v>0</v>
      </c>
      <c r="Y819" s="58">
        <v>0</v>
      </c>
      <c r="Z819" s="58">
        <v>0</v>
      </c>
      <c r="AA819" s="58">
        <f t="shared" si="59"/>
        <v>0</v>
      </c>
      <c r="AB819" s="58" t="s">
        <v>11732</v>
      </c>
      <c r="AC819" s="59"/>
      <c r="AD819" s="62">
        <f t="shared" si="60"/>
        <v>0</v>
      </c>
    </row>
    <row r="820" spans="1:30" x14ac:dyDescent="0.3">
      <c r="A820" s="54">
        <v>819</v>
      </c>
      <c r="B820" s="54" t="s">
        <v>11052</v>
      </c>
      <c r="C820" s="54" t="s">
        <v>11053</v>
      </c>
      <c r="D820" s="54" t="s">
        <v>266</v>
      </c>
      <c r="E820" s="58" t="s">
        <v>11801</v>
      </c>
      <c r="F820" s="58" t="e">
        <f>VLOOKUP(B820,#REF!,50,0)</f>
        <v>#REF!</v>
      </c>
      <c r="G820" s="58">
        <v>11</v>
      </c>
      <c r="H820" s="58">
        <v>15</v>
      </c>
      <c r="I820" s="58">
        <v>13</v>
      </c>
      <c r="J820" s="58">
        <v>10</v>
      </c>
      <c r="K820" s="58">
        <f t="shared" si="57"/>
        <v>49</v>
      </c>
      <c r="L820" s="58" t="s">
        <v>11812</v>
      </c>
      <c r="M820" s="58" t="s">
        <v>11802</v>
      </c>
      <c r="N820" s="58">
        <v>18</v>
      </c>
      <c r="O820" s="58">
        <v>13</v>
      </c>
      <c r="P820" s="58">
        <v>13</v>
      </c>
      <c r="Q820" s="58">
        <v>13</v>
      </c>
      <c r="R820" s="58">
        <v>13</v>
      </c>
      <c r="S820" s="58">
        <f t="shared" si="58"/>
        <v>52</v>
      </c>
      <c r="T820" s="58" t="s">
        <v>11812</v>
      </c>
      <c r="U820" s="58" t="s">
        <v>11803</v>
      </c>
      <c r="V820" s="58">
        <v>18</v>
      </c>
      <c r="W820" s="58">
        <v>13</v>
      </c>
      <c r="X820" s="58">
        <v>13</v>
      </c>
      <c r="Y820" s="58">
        <v>13</v>
      </c>
      <c r="Z820" s="58">
        <v>12</v>
      </c>
      <c r="AA820" s="58">
        <f t="shared" si="59"/>
        <v>51</v>
      </c>
      <c r="AB820" s="58" t="s">
        <v>11812</v>
      </c>
      <c r="AC820" s="59"/>
      <c r="AD820" s="62">
        <f t="shared" ref="AD820:AD826" si="61">AVERAGE(K820,S820,AA820)</f>
        <v>50.666666666666664</v>
      </c>
    </row>
    <row r="821" spans="1:30" x14ac:dyDescent="0.3">
      <c r="A821" s="54">
        <v>820</v>
      </c>
      <c r="B821" s="54" t="s">
        <v>11069</v>
      </c>
      <c r="C821" s="54" t="s">
        <v>11070</v>
      </c>
      <c r="D821" s="54" t="s">
        <v>266</v>
      </c>
      <c r="E821" s="58" t="s">
        <v>11801</v>
      </c>
      <c r="F821" s="58" t="e">
        <f>VLOOKUP(B821,#REF!,50,0)</f>
        <v>#REF!</v>
      </c>
      <c r="G821" s="58">
        <v>15</v>
      </c>
      <c r="H821" s="58">
        <v>16</v>
      </c>
      <c r="I821" s="58">
        <v>13</v>
      </c>
      <c r="J821" s="58">
        <v>15</v>
      </c>
      <c r="K821" s="58">
        <f t="shared" si="57"/>
        <v>59</v>
      </c>
      <c r="L821" s="58" t="s">
        <v>11812</v>
      </c>
      <c r="M821" s="58" t="s">
        <v>11802</v>
      </c>
      <c r="N821" s="58">
        <v>16</v>
      </c>
      <c r="O821" s="58">
        <v>15</v>
      </c>
      <c r="P821" s="58">
        <v>15</v>
      </c>
      <c r="Q821" s="58">
        <v>13</v>
      </c>
      <c r="R821" s="58">
        <v>15</v>
      </c>
      <c r="S821" s="58">
        <f t="shared" si="58"/>
        <v>58</v>
      </c>
      <c r="T821" s="58" t="s">
        <v>11812</v>
      </c>
      <c r="U821" s="58" t="s">
        <v>11803</v>
      </c>
      <c r="V821" s="58">
        <v>16</v>
      </c>
      <c r="W821" s="58">
        <v>17</v>
      </c>
      <c r="X821" s="58">
        <v>16</v>
      </c>
      <c r="Y821" s="58">
        <v>15</v>
      </c>
      <c r="Z821" s="58">
        <v>14</v>
      </c>
      <c r="AA821" s="58">
        <f t="shared" si="59"/>
        <v>62</v>
      </c>
      <c r="AB821" s="58" t="s">
        <v>11812</v>
      </c>
      <c r="AC821" s="59"/>
      <c r="AD821" s="62">
        <f t="shared" si="61"/>
        <v>59.666666666666664</v>
      </c>
    </row>
    <row r="822" spans="1:30" x14ac:dyDescent="0.3">
      <c r="A822" s="54">
        <v>821</v>
      </c>
      <c r="B822" s="54" t="s">
        <v>11087</v>
      </c>
      <c r="C822" s="54" t="s">
        <v>11088</v>
      </c>
      <c r="D822" s="54" t="s">
        <v>266</v>
      </c>
      <c r="E822" s="58" t="s">
        <v>11801</v>
      </c>
      <c r="F822" s="58" t="e">
        <f>VLOOKUP(B822,#REF!,50,0)</f>
        <v>#REF!</v>
      </c>
      <c r="G822" s="58">
        <v>12</v>
      </c>
      <c r="H822" s="58">
        <v>12</v>
      </c>
      <c r="I822" s="58">
        <v>13</v>
      </c>
      <c r="J822" s="58">
        <v>12</v>
      </c>
      <c r="K822" s="58">
        <f t="shared" si="57"/>
        <v>49</v>
      </c>
      <c r="L822" s="58" t="s">
        <v>11812</v>
      </c>
      <c r="M822" s="58" t="s">
        <v>11802</v>
      </c>
      <c r="N822" s="58">
        <v>10</v>
      </c>
      <c r="O822" s="58">
        <v>13</v>
      </c>
      <c r="P822" s="58">
        <v>13</v>
      </c>
      <c r="Q822" s="58">
        <v>13</v>
      </c>
      <c r="R822" s="58">
        <v>13</v>
      </c>
      <c r="S822" s="58">
        <f t="shared" si="58"/>
        <v>52</v>
      </c>
      <c r="T822" s="58" t="s">
        <v>11812</v>
      </c>
      <c r="U822" s="58" t="s">
        <v>11803</v>
      </c>
      <c r="V822" s="58">
        <v>10</v>
      </c>
      <c r="W822" s="58">
        <v>13</v>
      </c>
      <c r="X822" s="58">
        <v>14</v>
      </c>
      <c r="Y822" s="58">
        <v>13</v>
      </c>
      <c r="Z822" s="58">
        <v>13</v>
      </c>
      <c r="AA822" s="58">
        <f t="shared" si="59"/>
        <v>53</v>
      </c>
      <c r="AB822" s="58" t="s">
        <v>11812</v>
      </c>
      <c r="AC822" s="59"/>
      <c r="AD822" s="62">
        <f t="shared" si="61"/>
        <v>51.333333333333336</v>
      </c>
    </row>
    <row r="823" spans="1:30" x14ac:dyDescent="0.3">
      <c r="A823" s="54">
        <v>822</v>
      </c>
      <c r="B823" s="55" t="s">
        <v>11129</v>
      </c>
      <c r="C823" s="55" t="s">
        <v>11130</v>
      </c>
      <c r="D823" s="55" t="s">
        <v>266</v>
      </c>
      <c r="E823" s="58" t="s">
        <v>11801</v>
      </c>
      <c r="F823" s="58">
        <v>0</v>
      </c>
      <c r="G823" s="58">
        <v>0</v>
      </c>
      <c r="H823" s="58">
        <v>0</v>
      </c>
      <c r="I823" s="58">
        <v>0</v>
      </c>
      <c r="J823" s="58">
        <v>0</v>
      </c>
      <c r="K823" s="58">
        <f t="shared" si="57"/>
        <v>0</v>
      </c>
      <c r="L823" s="58" t="s">
        <v>11732</v>
      </c>
      <c r="M823" s="58" t="s">
        <v>11802</v>
      </c>
      <c r="N823" s="58" t="s">
        <v>277</v>
      </c>
      <c r="O823" s="58">
        <v>0</v>
      </c>
      <c r="P823" s="58">
        <v>0</v>
      </c>
      <c r="Q823" s="58">
        <v>0</v>
      </c>
      <c r="R823" s="58">
        <v>0</v>
      </c>
      <c r="S823" s="58">
        <f t="shared" si="58"/>
        <v>0</v>
      </c>
      <c r="T823" s="58" t="s">
        <v>11732</v>
      </c>
      <c r="U823" s="58" t="s">
        <v>11803</v>
      </c>
      <c r="V823" s="58" t="s">
        <v>277</v>
      </c>
      <c r="W823" s="58">
        <v>0</v>
      </c>
      <c r="X823" s="58">
        <v>0</v>
      </c>
      <c r="Y823" s="58">
        <v>0</v>
      </c>
      <c r="Z823" s="58">
        <v>0</v>
      </c>
      <c r="AA823" s="58">
        <f t="shared" si="59"/>
        <v>0</v>
      </c>
      <c r="AB823" s="58" t="s">
        <v>11732</v>
      </c>
      <c r="AC823" s="59"/>
      <c r="AD823" s="62">
        <f t="shared" si="61"/>
        <v>0</v>
      </c>
    </row>
    <row r="824" spans="1:30" x14ac:dyDescent="0.3">
      <c r="A824" s="54">
        <v>823</v>
      </c>
      <c r="B824" s="55" t="s">
        <v>11183</v>
      </c>
      <c r="C824" s="55" t="s">
        <v>11184</v>
      </c>
      <c r="D824" s="55" t="s">
        <v>266</v>
      </c>
      <c r="E824" s="58" t="s">
        <v>11801</v>
      </c>
      <c r="F824" s="58">
        <v>0</v>
      </c>
      <c r="G824" s="58">
        <v>0</v>
      </c>
      <c r="H824" s="58">
        <v>0</v>
      </c>
      <c r="I824" s="58">
        <v>0</v>
      </c>
      <c r="J824" s="58">
        <v>0</v>
      </c>
      <c r="K824" s="58">
        <f t="shared" si="57"/>
        <v>0</v>
      </c>
      <c r="L824" s="58" t="s">
        <v>11732</v>
      </c>
      <c r="M824" s="58" t="s">
        <v>11802</v>
      </c>
      <c r="N824" s="58" t="s">
        <v>277</v>
      </c>
      <c r="O824" s="58">
        <v>0</v>
      </c>
      <c r="P824" s="58">
        <v>0</v>
      </c>
      <c r="Q824" s="58">
        <v>0</v>
      </c>
      <c r="R824" s="58">
        <v>0</v>
      </c>
      <c r="S824" s="58">
        <f t="shared" si="58"/>
        <v>0</v>
      </c>
      <c r="T824" s="58" t="s">
        <v>11732</v>
      </c>
      <c r="U824" s="58" t="s">
        <v>11803</v>
      </c>
      <c r="V824" s="58" t="s">
        <v>277</v>
      </c>
      <c r="W824" s="58">
        <v>0</v>
      </c>
      <c r="X824" s="58">
        <v>0</v>
      </c>
      <c r="Y824" s="58">
        <v>0</v>
      </c>
      <c r="Z824" s="58">
        <v>0</v>
      </c>
      <c r="AA824" s="58">
        <f t="shared" si="59"/>
        <v>0</v>
      </c>
      <c r="AB824" s="58" t="s">
        <v>11732</v>
      </c>
      <c r="AC824" s="59"/>
      <c r="AD824" s="62">
        <f t="shared" si="61"/>
        <v>0</v>
      </c>
    </row>
    <row r="825" spans="1:30" x14ac:dyDescent="0.3">
      <c r="A825" s="54">
        <v>824</v>
      </c>
      <c r="B825" s="54" t="s">
        <v>11204</v>
      </c>
      <c r="C825" s="54" t="s">
        <v>11205</v>
      </c>
      <c r="D825" s="54" t="s">
        <v>266</v>
      </c>
      <c r="E825" s="58" t="s">
        <v>11801</v>
      </c>
      <c r="F825" s="58" t="e">
        <f>VLOOKUP(B825,#REF!,50,0)</f>
        <v>#REF!</v>
      </c>
      <c r="G825" s="58">
        <v>17</v>
      </c>
      <c r="H825" s="58">
        <v>17</v>
      </c>
      <c r="I825" s="58">
        <v>13</v>
      </c>
      <c r="J825" s="58">
        <v>13</v>
      </c>
      <c r="K825" s="58">
        <f t="shared" si="57"/>
        <v>60</v>
      </c>
      <c r="L825" s="58" t="s">
        <v>11812</v>
      </c>
      <c r="M825" s="58" t="s">
        <v>11802</v>
      </c>
      <c r="N825" s="58">
        <v>16</v>
      </c>
      <c r="O825" s="58">
        <v>15</v>
      </c>
      <c r="P825" s="58">
        <v>15</v>
      </c>
      <c r="Q825" s="58">
        <v>15</v>
      </c>
      <c r="R825" s="58">
        <v>15</v>
      </c>
      <c r="S825" s="58">
        <f t="shared" si="58"/>
        <v>60</v>
      </c>
      <c r="T825" s="58" t="s">
        <v>11812</v>
      </c>
      <c r="U825" s="58" t="s">
        <v>11803</v>
      </c>
      <c r="V825" s="58">
        <v>16</v>
      </c>
      <c r="W825" s="58">
        <v>16</v>
      </c>
      <c r="X825" s="58">
        <v>13</v>
      </c>
      <c r="Y825" s="58">
        <v>13</v>
      </c>
      <c r="Z825" s="58">
        <v>13</v>
      </c>
      <c r="AA825" s="58">
        <f t="shared" si="59"/>
        <v>55</v>
      </c>
      <c r="AB825" s="58" t="s">
        <v>11812</v>
      </c>
      <c r="AC825" s="59"/>
      <c r="AD825" s="62">
        <f t="shared" si="61"/>
        <v>58.333333333333336</v>
      </c>
    </row>
    <row r="826" spans="1:30" x14ac:dyDescent="0.3">
      <c r="A826" s="54">
        <v>825</v>
      </c>
      <c r="B826" s="54" t="s">
        <v>11220</v>
      </c>
      <c r="C826" s="54" t="s">
        <v>11221</v>
      </c>
      <c r="D826" s="54" t="s">
        <v>266</v>
      </c>
      <c r="E826" s="58" t="s">
        <v>11801</v>
      </c>
      <c r="F826" s="58" t="e">
        <f>VLOOKUP(B826,#REF!,50,0)</f>
        <v>#REF!</v>
      </c>
      <c r="G826" s="58">
        <v>17</v>
      </c>
      <c r="H826" s="58">
        <v>17</v>
      </c>
      <c r="I826" s="58">
        <v>13</v>
      </c>
      <c r="J826" s="58">
        <v>13</v>
      </c>
      <c r="K826" s="58">
        <f t="shared" si="57"/>
        <v>60</v>
      </c>
      <c r="L826" s="58" t="s">
        <v>11812</v>
      </c>
      <c r="M826" s="58" t="s">
        <v>11802</v>
      </c>
      <c r="N826" s="58">
        <v>16</v>
      </c>
      <c r="O826" s="58">
        <v>13</v>
      </c>
      <c r="P826" s="58">
        <v>13</v>
      </c>
      <c r="Q826" s="58">
        <v>13</v>
      </c>
      <c r="R826" s="58">
        <v>13</v>
      </c>
      <c r="S826" s="58">
        <f t="shared" si="58"/>
        <v>52</v>
      </c>
      <c r="T826" s="58" t="s">
        <v>11812</v>
      </c>
      <c r="U826" s="58" t="s">
        <v>11803</v>
      </c>
      <c r="V826" s="58">
        <v>16</v>
      </c>
      <c r="W826" s="58">
        <v>14</v>
      </c>
      <c r="X826" s="58">
        <v>14</v>
      </c>
      <c r="Y826" s="58">
        <v>13</v>
      </c>
      <c r="Z826" s="58">
        <v>13</v>
      </c>
      <c r="AA826" s="58">
        <f t="shared" si="59"/>
        <v>54</v>
      </c>
      <c r="AB826" s="58" t="s">
        <v>11812</v>
      </c>
      <c r="AC826" s="59"/>
      <c r="AD826" s="62">
        <f t="shared" si="61"/>
        <v>55.333333333333336</v>
      </c>
    </row>
    <row r="827" spans="1:30" x14ac:dyDescent="0.3">
      <c r="A827" s="54">
        <v>826</v>
      </c>
      <c r="B827" s="54" t="s">
        <v>11229</v>
      </c>
      <c r="C827" s="54" t="s">
        <v>11230</v>
      </c>
      <c r="D827" s="54" t="s">
        <v>266</v>
      </c>
      <c r="E827" s="58" t="s">
        <v>11801</v>
      </c>
      <c r="F827" s="58">
        <v>0</v>
      </c>
      <c r="G827" s="58">
        <v>0</v>
      </c>
      <c r="H827" s="58">
        <v>0</v>
      </c>
      <c r="I827" s="58">
        <v>0</v>
      </c>
      <c r="J827" s="58">
        <v>0</v>
      </c>
      <c r="K827" s="58">
        <f t="shared" si="57"/>
        <v>0</v>
      </c>
      <c r="L827" s="58" t="s">
        <v>11813</v>
      </c>
      <c r="M827" s="58" t="s">
        <v>11802</v>
      </c>
      <c r="N827" s="58">
        <v>6</v>
      </c>
      <c r="O827" s="58">
        <v>18</v>
      </c>
      <c r="P827" s="58">
        <v>18</v>
      </c>
      <c r="Q827" s="58">
        <v>18</v>
      </c>
      <c r="R827" s="58">
        <v>18</v>
      </c>
      <c r="S827" s="58">
        <f t="shared" si="58"/>
        <v>72</v>
      </c>
      <c r="T827" s="58" t="s">
        <v>11812</v>
      </c>
      <c r="U827" s="58" t="s">
        <v>11803</v>
      </c>
      <c r="V827" s="58">
        <v>6</v>
      </c>
      <c r="W827" s="58">
        <v>17</v>
      </c>
      <c r="X827" s="58">
        <v>17</v>
      </c>
      <c r="Y827" s="58">
        <v>17</v>
      </c>
      <c r="Z827" s="58">
        <v>16</v>
      </c>
      <c r="AA827" s="58">
        <f t="shared" si="59"/>
        <v>67</v>
      </c>
      <c r="AB827" s="58" t="s">
        <v>11812</v>
      </c>
      <c r="AC827" s="59"/>
      <c r="AD827" s="62">
        <f>AVERAGE(S827,AA827)</f>
        <v>69.5</v>
      </c>
    </row>
    <row r="828" spans="1:30" x14ac:dyDescent="0.3">
      <c r="A828" s="54">
        <v>827</v>
      </c>
      <c r="B828" s="54" t="s">
        <v>11263</v>
      </c>
      <c r="C828" s="54" t="s">
        <v>11264</v>
      </c>
      <c r="D828" s="54" t="s">
        <v>266</v>
      </c>
      <c r="E828" s="58" t="s">
        <v>11801</v>
      </c>
      <c r="F828" s="58" t="e">
        <f>VLOOKUP(B828,#REF!,50,0)</f>
        <v>#REF!</v>
      </c>
      <c r="G828" s="58">
        <v>11</v>
      </c>
      <c r="H828" s="58">
        <v>11</v>
      </c>
      <c r="I828" s="58">
        <v>13</v>
      </c>
      <c r="J828" s="58">
        <v>13</v>
      </c>
      <c r="K828" s="58">
        <f t="shared" si="57"/>
        <v>48</v>
      </c>
      <c r="L828" s="58" t="s">
        <v>11812</v>
      </c>
      <c r="M828" s="58" t="s">
        <v>11802</v>
      </c>
      <c r="N828" s="58">
        <v>2</v>
      </c>
      <c r="O828" s="58">
        <v>13</v>
      </c>
      <c r="P828" s="58">
        <v>13</v>
      </c>
      <c r="Q828" s="58">
        <v>13</v>
      </c>
      <c r="R828" s="58">
        <v>13</v>
      </c>
      <c r="S828" s="58">
        <f t="shared" si="58"/>
        <v>52</v>
      </c>
      <c r="T828" s="58" t="s">
        <v>11812</v>
      </c>
      <c r="U828" s="58" t="s">
        <v>11803</v>
      </c>
      <c r="V828" s="58">
        <v>2</v>
      </c>
      <c r="W828" s="58">
        <v>13</v>
      </c>
      <c r="X828" s="58">
        <v>13</v>
      </c>
      <c r="Y828" s="58">
        <v>13</v>
      </c>
      <c r="Z828" s="58">
        <v>14</v>
      </c>
      <c r="AA828" s="58">
        <f t="shared" si="59"/>
        <v>53</v>
      </c>
      <c r="AB828" s="58" t="s">
        <v>11812</v>
      </c>
      <c r="AC828" s="59"/>
      <c r="AD828" s="62">
        <f t="shared" ref="AD828:AD850" si="62">AVERAGE(K828,S828,AA828)</f>
        <v>51</v>
      </c>
    </row>
    <row r="829" spans="1:30" x14ac:dyDescent="0.3">
      <c r="A829" s="54">
        <v>828</v>
      </c>
      <c r="B829" s="54" t="s">
        <v>11311</v>
      </c>
      <c r="C829" s="54" t="s">
        <v>11312</v>
      </c>
      <c r="D829" s="54" t="s">
        <v>266</v>
      </c>
      <c r="E829" s="58" t="s">
        <v>11801</v>
      </c>
      <c r="F829" s="58" t="e">
        <f>VLOOKUP(B829,#REF!,50,0)</f>
        <v>#REF!</v>
      </c>
      <c r="G829" s="58">
        <v>16</v>
      </c>
      <c r="H829" s="58">
        <v>17</v>
      </c>
      <c r="I829" s="58">
        <v>13</v>
      </c>
      <c r="J829" s="58">
        <v>13</v>
      </c>
      <c r="K829" s="58">
        <f t="shared" si="57"/>
        <v>59</v>
      </c>
      <c r="L829" s="58" t="s">
        <v>11812</v>
      </c>
      <c r="M829" s="58" t="s">
        <v>11802</v>
      </c>
      <c r="N829" s="58">
        <v>13</v>
      </c>
      <c r="O829" s="58">
        <v>14</v>
      </c>
      <c r="P829" s="58">
        <v>14</v>
      </c>
      <c r="Q829" s="58">
        <v>14</v>
      </c>
      <c r="R829" s="58">
        <v>14</v>
      </c>
      <c r="S829" s="58">
        <f t="shared" si="58"/>
        <v>56</v>
      </c>
      <c r="T829" s="58" t="s">
        <v>11812</v>
      </c>
      <c r="U829" s="58" t="s">
        <v>11803</v>
      </c>
      <c r="V829" s="58">
        <v>13</v>
      </c>
      <c r="W829" s="58">
        <v>13</v>
      </c>
      <c r="X829" s="58">
        <v>13</v>
      </c>
      <c r="Y829" s="58">
        <v>13</v>
      </c>
      <c r="Z829" s="58">
        <v>12</v>
      </c>
      <c r="AA829" s="58">
        <f t="shared" si="59"/>
        <v>51</v>
      </c>
      <c r="AB829" s="58" t="s">
        <v>11812</v>
      </c>
      <c r="AC829" s="59"/>
      <c r="AD829" s="62">
        <f t="shared" si="62"/>
        <v>55.333333333333336</v>
      </c>
    </row>
    <row r="830" spans="1:30" x14ac:dyDescent="0.3">
      <c r="A830" s="54">
        <v>829</v>
      </c>
      <c r="B830" s="54" t="s">
        <v>11338</v>
      </c>
      <c r="C830" s="54" t="s">
        <v>11339</v>
      </c>
      <c r="D830" s="54" t="s">
        <v>266</v>
      </c>
      <c r="E830" s="58" t="s">
        <v>11801</v>
      </c>
      <c r="F830" s="58" t="e">
        <f>VLOOKUP(B830,#REF!,50,0)</f>
        <v>#REF!</v>
      </c>
      <c r="G830" s="58">
        <v>18</v>
      </c>
      <c r="H830" s="58">
        <v>18</v>
      </c>
      <c r="I830" s="58">
        <v>17</v>
      </c>
      <c r="J830" s="58">
        <v>17</v>
      </c>
      <c r="K830" s="58">
        <f t="shared" si="57"/>
        <v>70</v>
      </c>
      <c r="L830" s="58" t="s">
        <v>11812</v>
      </c>
      <c r="M830" s="58" t="s">
        <v>11802</v>
      </c>
      <c r="N830" s="58">
        <v>0</v>
      </c>
      <c r="O830" s="58">
        <v>15</v>
      </c>
      <c r="P830" s="58">
        <v>15</v>
      </c>
      <c r="Q830" s="58">
        <v>15</v>
      </c>
      <c r="R830" s="58">
        <v>15</v>
      </c>
      <c r="S830" s="58">
        <f t="shared" si="58"/>
        <v>60</v>
      </c>
      <c r="T830" s="58" t="s">
        <v>11812</v>
      </c>
      <c r="U830" s="58" t="s">
        <v>11803</v>
      </c>
      <c r="V830" s="58">
        <v>0</v>
      </c>
      <c r="W830" s="58">
        <v>13</v>
      </c>
      <c r="X830" s="58">
        <v>13</v>
      </c>
      <c r="Y830" s="58">
        <v>13</v>
      </c>
      <c r="Z830" s="58">
        <v>13</v>
      </c>
      <c r="AA830" s="58">
        <f t="shared" si="59"/>
        <v>52</v>
      </c>
      <c r="AB830" s="58" t="s">
        <v>11812</v>
      </c>
      <c r="AC830" s="59"/>
      <c r="AD830" s="62">
        <f t="shared" si="62"/>
        <v>60.666666666666664</v>
      </c>
    </row>
    <row r="831" spans="1:30" x14ac:dyDescent="0.3">
      <c r="A831" s="54">
        <v>830</v>
      </c>
      <c r="B831" s="54" t="s">
        <v>11345</v>
      </c>
      <c r="C831" s="54" t="s">
        <v>11346</v>
      </c>
      <c r="D831" s="54" t="s">
        <v>266</v>
      </c>
      <c r="E831" s="58" t="s">
        <v>11801</v>
      </c>
      <c r="F831" s="58" t="e">
        <f>VLOOKUP(B831,#REF!,50,0)</f>
        <v>#REF!</v>
      </c>
      <c r="G831" s="58">
        <v>13</v>
      </c>
      <c r="H831" s="58">
        <v>13</v>
      </c>
      <c r="I831" s="58">
        <v>12</v>
      </c>
      <c r="J831" s="58">
        <v>16</v>
      </c>
      <c r="K831" s="58">
        <f t="shared" si="57"/>
        <v>54</v>
      </c>
      <c r="L831" s="58" t="s">
        <v>11812</v>
      </c>
      <c r="M831" s="58" t="s">
        <v>11802</v>
      </c>
      <c r="N831" s="58">
        <v>16</v>
      </c>
      <c r="O831" s="58">
        <v>17</v>
      </c>
      <c r="P831" s="58">
        <v>15</v>
      </c>
      <c r="Q831" s="58">
        <v>16</v>
      </c>
      <c r="R831" s="58">
        <v>16</v>
      </c>
      <c r="S831" s="58">
        <f t="shared" si="58"/>
        <v>64</v>
      </c>
      <c r="T831" s="58" t="s">
        <v>11812</v>
      </c>
      <c r="U831" s="58" t="s">
        <v>11803</v>
      </c>
      <c r="V831" s="58">
        <v>16</v>
      </c>
      <c r="W831" s="58">
        <v>14</v>
      </c>
      <c r="X831" s="58">
        <v>15</v>
      </c>
      <c r="Y831" s="58">
        <v>14</v>
      </c>
      <c r="Z831" s="58">
        <v>14</v>
      </c>
      <c r="AA831" s="58">
        <f t="shared" si="59"/>
        <v>57</v>
      </c>
      <c r="AB831" s="58" t="s">
        <v>11812</v>
      </c>
      <c r="AC831" s="59"/>
      <c r="AD831" s="62">
        <f t="shared" si="62"/>
        <v>58.333333333333336</v>
      </c>
    </row>
    <row r="832" spans="1:30" x14ac:dyDescent="0.3">
      <c r="A832" s="54">
        <v>831</v>
      </c>
      <c r="B832" s="55" t="s">
        <v>11359</v>
      </c>
      <c r="C832" s="55" t="s">
        <v>11360</v>
      </c>
      <c r="D832" s="55" t="s">
        <v>266</v>
      </c>
      <c r="E832" s="58" t="s">
        <v>11801</v>
      </c>
      <c r="F832" s="58">
        <v>0</v>
      </c>
      <c r="G832" s="58">
        <v>0</v>
      </c>
      <c r="H832" s="58">
        <v>0</v>
      </c>
      <c r="I832" s="58">
        <v>0</v>
      </c>
      <c r="J832" s="58">
        <v>0</v>
      </c>
      <c r="K832" s="58">
        <f t="shared" si="57"/>
        <v>0</v>
      </c>
      <c r="L832" s="58" t="s">
        <v>11732</v>
      </c>
      <c r="M832" s="58" t="s">
        <v>11802</v>
      </c>
      <c r="N832" s="58" t="s">
        <v>277</v>
      </c>
      <c r="O832" s="58">
        <v>0</v>
      </c>
      <c r="P832" s="58">
        <v>0</v>
      </c>
      <c r="Q832" s="58">
        <v>0</v>
      </c>
      <c r="R832" s="58">
        <v>0</v>
      </c>
      <c r="S832" s="58">
        <f t="shared" si="58"/>
        <v>0</v>
      </c>
      <c r="T832" s="58" t="s">
        <v>11732</v>
      </c>
      <c r="U832" s="58" t="s">
        <v>11803</v>
      </c>
      <c r="V832" s="58" t="s">
        <v>277</v>
      </c>
      <c r="W832" s="58">
        <v>0</v>
      </c>
      <c r="X832" s="58">
        <v>0</v>
      </c>
      <c r="Y832" s="58">
        <v>0</v>
      </c>
      <c r="Z832" s="58">
        <v>0</v>
      </c>
      <c r="AA832" s="58">
        <f t="shared" si="59"/>
        <v>0</v>
      </c>
      <c r="AB832" s="58" t="s">
        <v>11732</v>
      </c>
      <c r="AC832" s="59"/>
      <c r="AD832" s="62">
        <f t="shared" si="62"/>
        <v>0</v>
      </c>
    </row>
    <row r="833" spans="1:30" x14ac:dyDescent="0.3">
      <c r="A833" s="54">
        <v>832</v>
      </c>
      <c r="B833" s="54" t="s">
        <v>11384</v>
      </c>
      <c r="C833" s="54" t="s">
        <v>11195</v>
      </c>
      <c r="D833" s="54" t="s">
        <v>266</v>
      </c>
      <c r="E833" s="58" t="s">
        <v>11801</v>
      </c>
      <c r="F833" s="58" t="e">
        <f>VLOOKUP(B833,#REF!,50,0)</f>
        <v>#REF!</v>
      </c>
      <c r="G833" s="58">
        <v>12</v>
      </c>
      <c r="H833" s="58">
        <v>13</v>
      </c>
      <c r="I833" s="58">
        <v>13</v>
      </c>
      <c r="J833" s="58">
        <v>13</v>
      </c>
      <c r="K833" s="58">
        <f t="shared" si="57"/>
        <v>51</v>
      </c>
      <c r="L833" s="58" t="s">
        <v>11812</v>
      </c>
      <c r="M833" s="58" t="s">
        <v>11802</v>
      </c>
      <c r="N833" s="58">
        <v>9</v>
      </c>
      <c r="O833" s="58">
        <v>13</v>
      </c>
      <c r="P833" s="58">
        <v>13</v>
      </c>
      <c r="Q833" s="58">
        <v>13</v>
      </c>
      <c r="R833" s="58">
        <v>13</v>
      </c>
      <c r="S833" s="58">
        <f t="shared" si="58"/>
        <v>52</v>
      </c>
      <c r="T833" s="58" t="s">
        <v>11812</v>
      </c>
      <c r="U833" s="58" t="s">
        <v>11803</v>
      </c>
      <c r="V833" s="58">
        <v>9</v>
      </c>
      <c r="W833" s="58">
        <v>17</v>
      </c>
      <c r="X833" s="58">
        <v>14</v>
      </c>
      <c r="Y833" s="58">
        <v>13</v>
      </c>
      <c r="Z833" s="58">
        <v>13</v>
      </c>
      <c r="AA833" s="58">
        <f t="shared" si="59"/>
        <v>57</v>
      </c>
      <c r="AB833" s="58" t="s">
        <v>11812</v>
      </c>
      <c r="AC833" s="59"/>
      <c r="AD833" s="62">
        <f t="shared" si="62"/>
        <v>53.333333333333336</v>
      </c>
    </row>
    <row r="834" spans="1:30" x14ac:dyDescent="0.3">
      <c r="A834" s="54">
        <v>833</v>
      </c>
      <c r="B834" s="54" t="s">
        <v>11423</v>
      </c>
      <c r="C834" s="54" t="s">
        <v>11424</v>
      </c>
      <c r="D834" s="54" t="s">
        <v>266</v>
      </c>
      <c r="E834" s="58" t="s">
        <v>11801</v>
      </c>
      <c r="F834" s="58" t="e">
        <f>VLOOKUP(B834,#REF!,50,0)</f>
        <v>#REF!</v>
      </c>
      <c r="G834" s="58">
        <v>11</v>
      </c>
      <c r="H834" s="58">
        <v>11</v>
      </c>
      <c r="I834" s="58">
        <v>13</v>
      </c>
      <c r="J834" s="58">
        <v>13</v>
      </c>
      <c r="K834" s="58">
        <f t="shared" si="57"/>
        <v>48</v>
      </c>
      <c r="L834" s="58" t="s">
        <v>11812</v>
      </c>
      <c r="M834" s="58" t="s">
        <v>11802</v>
      </c>
      <c r="N834" s="58">
        <v>3</v>
      </c>
      <c r="O834" s="58">
        <v>16</v>
      </c>
      <c r="P834" s="58">
        <v>16</v>
      </c>
      <c r="Q834" s="58">
        <v>16</v>
      </c>
      <c r="R834" s="58">
        <v>16</v>
      </c>
      <c r="S834" s="58">
        <f t="shared" si="58"/>
        <v>64</v>
      </c>
      <c r="T834" s="58" t="s">
        <v>11812</v>
      </c>
      <c r="U834" s="58" t="s">
        <v>11803</v>
      </c>
      <c r="V834" s="58">
        <v>3</v>
      </c>
      <c r="W834" s="58">
        <v>19</v>
      </c>
      <c r="X834" s="58">
        <v>18</v>
      </c>
      <c r="Y834" s="58">
        <v>18</v>
      </c>
      <c r="Z834" s="58">
        <v>17</v>
      </c>
      <c r="AA834" s="58">
        <f t="shared" si="59"/>
        <v>72</v>
      </c>
      <c r="AB834" s="58" t="s">
        <v>11812</v>
      </c>
      <c r="AC834" s="59"/>
      <c r="AD834" s="62">
        <f t="shared" si="62"/>
        <v>61.333333333333336</v>
      </c>
    </row>
    <row r="835" spans="1:30" x14ac:dyDescent="0.3">
      <c r="A835" s="54">
        <v>834</v>
      </c>
      <c r="B835" s="55" t="s">
        <v>11442</v>
      </c>
      <c r="C835" s="55" t="s">
        <v>11443</v>
      </c>
      <c r="D835" s="55" t="s">
        <v>266</v>
      </c>
      <c r="E835" s="58" t="s">
        <v>11801</v>
      </c>
      <c r="F835" s="58">
        <v>0</v>
      </c>
      <c r="G835" s="58">
        <v>0</v>
      </c>
      <c r="H835" s="58">
        <v>0</v>
      </c>
      <c r="I835" s="58">
        <v>0</v>
      </c>
      <c r="J835" s="58">
        <v>0</v>
      </c>
      <c r="K835" s="58">
        <f t="shared" ref="K835:K885" si="63">SUM(G835:J835)</f>
        <v>0</v>
      </c>
      <c r="L835" s="58" t="s">
        <v>11732</v>
      </c>
      <c r="M835" s="58" t="s">
        <v>11802</v>
      </c>
      <c r="N835" s="58" t="s">
        <v>277</v>
      </c>
      <c r="O835" s="58">
        <v>0</v>
      </c>
      <c r="P835" s="58">
        <v>0</v>
      </c>
      <c r="Q835" s="58">
        <v>0</v>
      </c>
      <c r="R835" s="58">
        <v>0</v>
      </c>
      <c r="S835" s="58">
        <f t="shared" ref="S835:S885" si="64">SUM(O835:R835)</f>
        <v>0</v>
      </c>
      <c r="T835" s="58" t="s">
        <v>11732</v>
      </c>
      <c r="U835" s="58" t="s">
        <v>11803</v>
      </c>
      <c r="V835" s="58" t="s">
        <v>277</v>
      </c>
      <c r="W835" s="58">
        <v>0</v>
      </c>
      <c r="X835" s="58">
        <v>0</v>
      </c>
      <c r="Y835" s="58">
        <v>0</v>
      </c>
      <c r="Z835" s="58">
        <v>0</v>
      </c>
      <c r="AA835" s="58">
        <f t="shared" ref="AA835:AA885" si="65">SUM(W835:Z835)</f>
        <v>0</v>
      </c>
      <c r="AB835" s="58" t="s">
        <v>11732</v>
      </c>
      <c r="AC835" s="59"/>
      <c r="AD835" s="62">
        <f t="shared" si="62"/>
        <v>0</v>
      </c>
    </row>
    <row r="836" spans="1:30" x14ac:dyDescent="0.3">
      <c r="A836" s="54">
        <v>835</v>
      </c>
      <c r="B836" s="54" t="s">
        <v>11517</v>
      </c>
      <c r="C836" s="54" t="s">
        <v>11518</v>
      </c>
      <c r="D836" s="54" t="s">
        <v>266</v>
      </c>
      <c r="E836" s="58" t="s">
        <v>11801</v>
      </c>
      <c r="F836" s="58" t="e">
        <f>VLOOKUP(B836,#REF!,50,0)</f>
        <v>#REF!</v>
      </c>
      <c r="G836" s="58">
        <v>11</v>
      </c>
      <c r="H836" s="58">
        <v>12</v>
      </c>
      <c r="I836" s="58">
        <v>13</v>
      </c>
      <c r="J836" s="58">
        <v>13</v>
      </c>
      <c r="K836" s="58">
        <f t="shared" si="63"/>
        <v>49</v>
      </c>
      <c r="L836" s="58" t="s">
        <v>11812</v>
      </c>
      <c r="M836" s="58" t="s">
        <v>11802</v>
      </c>
      <c r="N836" s="58">
        <v>0</v>
      </c>
      <c r="O836" s="58">
        <v>16</v>
      </c>
      <c r="P836" s="58">
        <v>16</v>
      </c>
      <c r="Q836" s="58">
        <v>16</v>
      </c>
      <c r="R836" s="58">
        <v>16</v>
      </c>
      <c r="S836" s="58">
        <f t="shared" si="64"/>
        <v>64</v>
      </c>
      <c r="T836" s="58" t="s">
        <v>11812</v>
      </c>
      <c r="U836" s="58" t="s">
        <v>11803</v>
      </c>
      <c r="V836" s="58">
        <v>0</v>
      </c>
      <c r="W836" s="58">
        <v>14</v>
      </c>
      <c r="X836" s="58">
        <v>14</v>
      </c>
      <c r="Y836" s="58">
        <v>15</v>
      </c>
      <c r="Z836" s="58">
        <v>12</v>
      </c>
      <c r="AA836" s="58">
        <f t="shared" si="65"/>
        <v>55</v>
      </c>
      <c r="AB836" s="58" t="s">
        <v>11812</v>
      </c>
      <c r="AC836" s="59"/>
      <c r="AD836" s="62">
        <f t="shared" si="62"/>
        <v>56</v>
      </c>
    </row>
    <row r="837" spans="1:30" x14ac:dyDescent="0.3">
      <c r="A837" s="54">
        <v>836</v>
      </c>
      <c r="B837" s="54" t="s">
        <v>11559</v>
      </c>
      <c r="C837" s="54" t="s">
        <v>11560</v>
      </c>
      <c r="D837" s="54" t="s">
        <v>266</v>
      </c>
      <c r="E837" s="58" t="s">
        <v>11801</v>
      </c>
      <c r="F837" s="58" t="e">
        <f>VLOOKUP(B837,#REF!,50,0)</f>
        <v>#REF!</v>
      </c>
      <c r="G837" s="58">
        <v>11</v>
      </c>
      <c r="H837" s="58">
        <v>13</v>
      </c>
      <c r="I837" s="58">
        <v>13</v>
      </c>
      <c r="J837" s="58">
        <v>10</v>
      </c>
      <c r="K837" s="58">
        <f t="shared" si="63"/>
        <v>47</v>
      </c>
      <c r="L837" s="58" t="s">
        <v>11812</v>
      </c>
      <c r="M837" s="58" t="s">
        <v>11802</v>
      </c>
      <c r="N837" s="58">
        <v>2</v>
      </c>
      <c r="O837" s="58">
        <v>12</v>
      </c>
      <c r="P837" s="58">
        <v>13</v>
      </c>
      <c r="Q837" s="58">
        <v>13</v>
      </c>
      <c r="R837" s="58">
        <v>13</v>
      </c>
      <c r="S837" s="58">
        <f t="shared" si="64"/>
        <v>51</v>
      </c>
      <c r="T837" s="58" t="s">
        <v>11812</v>
      </c>
      <c r="U837" s="58" t="s">
        <v>11803</v>
      </c>
      <c r="V837" s="58">
        <v>2</v>
      </c>
      <c r="W837" s="58">
        <v>14</v>
      </c>
      <c r="X837" s="58">
        <v>14</v>
      </c>
      <c r="Y837" s="58">
        <v>12</v>
      </c>
      <c r="Z837" s="58">
        <v>12</v>
      </c>
      <c r="AA837" s="58">
        <f t="shared" si="65"/>
        <v>52</v>
      </c>
      <c r="AB837" s="58" t="s">
        <v>11812</v>
      </c>
      <c r="AC837" s="59"/>
      <c r="AD837" s="62">
        <f t="shared" si="62"/>
        <v>50</v>
      </c>
    </row>
    <row r="838" spans="1:30" x14ac:dyDescent="0.3">
      <c r="A838" s="54">
        <v>837</v>
      </c>
      <c r="B838" s="54" t="s">
        <v>11587</v>
      </c>
      <c r="C838" s="54" t="s">
        <v>11588</v>
      </c>
      <c r="D838" s="54" t="s">
        <v>266</v>
      </c>
      <c r="E838" s="58" t="s">
        <v>11801</v>
      </c>
      <c r="F838" s="58" t="e">
        <f>VLOOKUP(B838,#REF!,50,0)</f>
        <v>#REF!</v>
      </c>
      <c r="G838" s="58">
        <v>11</v>
      </c>
      <c r="H838" s="58">
        <v>12</v>
      </c>
      <c r="I838" s="58">
        <v>13</v>
      </c>
      <c r="J838" s="58">
        <v>10</v>
      </c>
      <c r="K838" s="58">
        <f t="shared" si="63"/>
        <v>46</v>
      </c>
      <c r="L838" s="58" t="s">
        <v>11812</v>
      </c>
      <c r="M838" s="58" t="s">
        <v>11802</v>
      </c>
      <c r="N838" s="58">
        <v>7</v>
      </c>
      <c r="O838" s="58">
        <v>12</v>
      </c>
      <c r="P838" s="58">
        <v>12</v>
      </c>
      <c r="Q838" s="58">
        <v>13</v>
      </c>
      <c r="R838" s="58">
        <v>15</v>
      </c>
      <c r="S838" s="58">
        <f t="shared" si="64"/>
        <v>52</v>
      </c>
      <c r="T838" s="58" t="s">
        <v>11812</v>
      </c>
      <c r="U838" s="58" t="s">
        <v>11803</v>
      </c>
      <c r="V838" s="58">
        <v>7</v>
      </c>
      <c r="W838" s="58">
        <v>13</v>
      </c>
      <c r="X838" s="58">
        <v>13</v>
      </c>
      <c r="Y838" s="58">
        <v>13</v>
      </c>
      <c r="Z838" s="58">
        <v>11</v>
      </c>
      <c r="AA838" s="58">
        <f t="shared" si="65"/>
        <v>50</v>
      </c>
      <c r="AB838" s="58" t="s">
        <v>11812</v>
      </c>
      <c r="AC838" s="59"/>
      <c r="AD838" s="62">
        <f t="shared" si="62"/>
        <v>49.333333333333336</v>
      </c>
    </row>
    <row r="839" spans="1:30" x14ac:dyDescent="0.3">
      <c r="A839" s="54">
        <v>838</v>
      </c>
      <c r="B839" s="54" t="s">
        <v>11606</v>
      </c>
      <c r="C839" s="54" t="s">
        <v>10229</v>
      </c>
      <c r="D839" s="54" t="s">
        <v>266</v>
      </c>
      <c r="E839" s="58" t="s">
        <v>11801</v>
      </c>
      <c r="F839" s="58" t="e">
        <f>VLOOKUP(B839,#REF!,50,0)</f>
        <v>#REF!</v>
      </c>
      <c r="G839" s="58">
        <v>11</v>
      </c>
      <c r="H839" s="58">
        <v>11</v>
      </c>
      <c r="I839" s="58">
        <v>13</v>
      </c>
      <c r="J839" s="58">
        <v>13</v>
      </c>
      <c r="K839" s="58">
        <f t="shared" si="63"/>
        <v>48</v>
      </c>
      <c r="L839" s="58" t="s">
        <v>11812</v>
      </c>
      <c r="M839" s="58" t="s">
        <v>11802</v>
      </c>
      <c r="N839" s="58">
        <v>14</v>
      </c>
      <c r="O839" s="58">
        <v>15</v>
      </c>
      <c r="P839" s="58">
        <v>13</v>
      </c>
      <c r="Q839" s="58">
        <v>13</v>
      </c>
      <c r="R839" s="58">
        <v>13</v>
      </c>
      <c r="S839" s="58">
        <f t="shared" si="64"/>
        <v>54</v>
      </c>
      <c r="T839" s="58" t="s">
        <v>11812</v>
      </c>
      <c r="U839" s="58" t="s">
        <v>11803</v>
      </c>
      <c r="V839" s="58">
        <v>14</v>
      </c>
      <c r="W839" s="58">
        <v>17</v>
      </c>
      <c r="X839" s="58">
        <v>16</v>
      </c>
      <c r="Y839" s="58">
        <v>15</v>
      </c>
      <c r="Z839" s="58">
        <v>15</v>
      </c>
      <c r="AA839" s="58">
        <f t="shared" si="65"/>
        <v>63</v>
      </c>
      <c r="AB839" s="58" t="s">
        <v>11812</v>
      </c>
      <c r="AC839" s="59"/>
      <c r="AD839" s="62">
        <f t="shared" si="62"/>
        <v>55</v>
      </c>
    </row>
    <row r="840" spans="1:30" x14ac:dyDescent="0.3">
      <c r="A840" s="54">
        <v>839</v>
      </c>
      <c r="B840" s="54" t="s">
        <v>11614</v>
      </c>
      <c r="C840" s="54" t="s">
        <v>11615</v>
      </c>
      <c r="D840" s="54" t="s">
        <v>266</v>
      </c>
      <c r="E840" s="58" t="s">
        <v>11801</v>
      </c>
      <c r="F840" s="58" t="e">
        <f>VLOOKUP(B840,#REF!,50,0)</f>
        <v>#REF!</v>
      </c>
      <c r="G840" s="58">
        <v>17</v>
      </c>
      <c r="H840" s="58">
        <v>17</v>
      </c>
      <c r="I840" s="58">
        <v>16</v>
      </c>
      <c r="J840" s="58">
        <v>12</v>
      </c>
      <c r="K840" s="58">
        <f t="shared" si="63"/>
        <v>62</v>
      </c>
      <c r="L840" s="58" t="s">
        <v>11812</v>
      </c>
      <c r="M840" s="58" t="s">
        <v>11802</v>
      </c>
      <c r="N840" s="58">
        <v>20</v>
      </c>
      <c r="O840" s="58">
        <v>18</v>
      </c>
      <c r="P840" s="58">
        <v>18</v>
      </c>
      <c r="Q840" s="58">
        <v>18</v>
      </c>
      <c r="R840" s="58">
        <v>18</v>
      </c>
      <c r="S840" s="58">
        <f t="shared" si="64"/>
        <v>72</v>
      </c>
      <c r="T840" s="58" t="s">
        <v>11812</v>
      </c>
      <c r="U840" s="58" t="s">
        <v>11803</v>
      </c>
      <c r="V840" s="58">
        <v>20</v>
      </c>
      <c r="W840" s="58">
        <v>19</v>
      </c>
      <c r="X840" s="58">
        <v>18</v>
      </c>
      <c r="Y840" s="58">
        <v>17</v>
      </c>
      <c r="Z840" s="58">
        <v>17</v>
      </c>
      <c r="AA840" s="58">
        <f t="shared" si="65"/>
        <v>71</v>
      </c>
      <c r="AB840" s="58" t="s">
        <v>11812</v>
      </c>
      <c r="AC840" s="59"/>
      <c r="AD840" s="62">
        <f t="shared" si="62"/>
        <v>68.333333333333329</v>
      </c>
    </row>
    <row r="841" spans="1:30" x14ac:dyDescent="0.3">
      <c r="A841" s="54">
        <v>840</v>
      </c>
      <c r="B841" s="54" t="s">
        <v>11635</v>
      </c>
      <c r="C841" s="54" t="s">
        <v>11636</v>
      </c>
      <c r="D841" s="54" t="s">
        <v>266</v>
      </c>
      <c r="E841" s="58" t="s">
        <v>11801</v>
      </c>
      <c r="F841" s="58" t="e">
        <f>VLOOKUP(B841,#REF!,50,0)</f>
        <v>#REF!</v>
      </c>
      <c r="G841" s="58">
        <v>11</v>
      </c>
      <c r="H841" s="58">
        <v>11</v>
      </c>
      <c r="I841" s="58">
        <v>13</v>
      </c>
      <c r="J841" s="58">
        <v>10</v>
      </c>
      <c r="K841" s="58">
        <f t="shared" si="63"/>
        <v>45</v>
      </c>
      <c r="L841" s="58" t="s">
        <v>11812</v>
      </c>
      <c r="M841" s="58" t="s">
        <v>11802</v>
      </c>
      <c r="N841" s="58">
        <v>11</v>
      </c>
      <c r="O841" s="58">
        <v>14</v>
      </c>
      <c r="P841" s="58">
        <v>13</v>
      </c>
      <c r="Q841" s="58">
        <v>14</v>
      </c>
      <c r="R841" s="58">
        <v>13</v>
      </c>
      <c r="S841" s="58">
        <f t="shared" si="64"/>
        <v>54</v>
      </c>
      <c r="T841" s="58" t="s">
        <v>11812</v>
      </c>
      <c r="U841" s="58" t="s">
        <v>11803</v>
      </c>
      <c r="V841" s="58">
        <v>11</v>
      </c>
      <c r="W841" s="58">
        <v>13</v>
      </c>
      <c r="X841" s="58">
        <v>13</v>
      </c>
      <c r="Y841" s="58">
        <v>13</v>
      </c>
      <c r="Z841" s="58">
        <v>13</v>
      </c>
      <c r="AA841" s="58">
        <f t="shared" si="65"/>
        <v>52</v>
      </c>
      <c r="AB841" s="58" t="s">
        <v>11812</v>
      </c>
      <c r="AC841" s="59"/>
      <c r="AD841" s="62">
        <f t="shared" si="62"/>
        <v>50.333333333333336</v>
      </c>
    </row>
    <row r="842" spans="1:30" x14ac:dyDescent="0.3">
      <c r="A842" s="54">
        <v>841</v>
      </c>
      <c r="B842" s="54" t="s">
        <v>11644</v>
      </c>
      <c r="C842" s="54" t="s">
        <v>11645</v>
      </c>
      <c r="D842" s="54" t="s">
        <v>266</v>
      </c>
      <c r="E842" s="58" t="s">
        <v>11801</v>
      </c>
      <c r="F842" s="58" t="e">
        <f>VLOOKUP(B842,#REF!,50,0)</f>
        <v>#REF!</v>
      </c>
      <c r="G842" s="58">
        <v>16</v>
      </c>
      <c r="H842" s="58">
        <v>16</v>
      </c>
      <c r="I842" s="58">
        <v>15</v>
      </c>
      <c r="J842" s="58">
        <v>13</v>
      </c>
      <c r="K842" s="58">
        <f t="shared" si="63"/>
        <v>60</v>
      </c>
      <c r="L842" s="58" t="s">
        <v>11812</v>
      </c>
      <c r="M842" s="58" t="s">
        <v>11802</v>
      </c>
      <c r="N842" s="58">
        <v>11</v>
      </c>
      <c r="O842" s="58">
        <v>16</v>
      </c>
      <c r="P842" s="58">
        <v>16</v>
      </c>
      <c r="Q842" s="58">
        <v>16</v>
      </c>
      <c r="R842" s="58">
        <v>16</v>
      </c>
      <c r="S842" s="58">
        <f t="shared" si="64"/>
        <v>64</v>
      </c>
      <c r="T842" s="58" t="s">
        <v>11812</v>
      </c>
      <c r="U842" s="58" t="s">
        <v>11803</v>
      </c>
      <c r="V842" s="58">
        <v>11</v>
      </c>
      <c r="W842" s="58">
        <v>14</v>
      </c>
      <c r="X842" s="58">
        <v>15</v>
      </c>
      <c r="Y842" s="58">
        <v>15</v>
      </c>
      <c r="Z842" s="58">
        <v>16</v>
      </c>
      <c r="AA842" s="58">
        <f t="shared" si="65"/>
        <v>60</v>
      </c>
      <c r="AB842" s="58" t="s">
        <v>11812</v>
      </c>
      <c r="AC842" s="59"/>
      <c r="AD842" s="62">
        <f t="shared" si="62"/>
        <v>61.333333333333336</v>
      </c>
    </row>
    <row r="843" spans="1:30" x14ac:dyDescent="0.3">
      <c r="A843" s="54">
        <v>842</v>
      </c>
      <c r="B843" s="55" t="s">
        <v>2301</v>
      </c>
      <c r="C843" s="55" t="s">
        <v>2302</v>
      </c>
      <c r="D843" s="55" t="s">
        <v>2304</v>
      </c>
      <c r="E843" s="58" t="s">
        <v>11801</v>
      </c>
      <c r="F843" s="58" t="s">
        <v>11828</v>
      </c>
      <c r="G843" s="58">
        <v>0</v>
      </c>
      <c r="H843" s="58">
        <v>0</v>
      </c>
      <c r="I843" s="58">
        <v>0</v>
      </c>
      <c r="J843" s="58">
        <v>0</v>
      </c>
      <c r="K843" s="58">
        <f t="shared" si="63"/>
        <v>0</v>
      </c>
      <c r="L843" s="58" t="s">
        <v>11732</v>
      </c>
      <c r="M843" s="58" t="s">
        <v>11802</v>
      </c>
      <c r="N843" s="58" t="s">
        <v>11782</v>
      </c>
      <c r="O843" s="58">
        <v>0</v>
      </c>
      <c r="P843" s="58">
        <v>0</v>
      </c>
      <c r="Q843" s="58">
        <v>0</v>
      </c>
      <c r="R843" s="58">
        <v>0</v>
      </c>
      <c r="S843" s="58">
        <f t="shared" si="64"/>
        <v>0</v>
      </c>
      <c r="T843" s="58" t="s">
        <v>11732</v>
      </c>
      <c r="U843" s="58" t="s">
        <v>11803</v>
      </c>
      <c r="V843" s="58" t="s">
        <v>11782</v>
      </c>
      <c r="W843" s="58">
        <v>0</v>
      </c>
      <c r="X843" s="58">
        <v>0</v>
      </c>
      <c r="Y843" s="58">
        <v>0</v>
      </c>
      <c r="Z843" s="58">
        <v>0</v>
      </c>
      <c r="AA843" s="58">
        <f t="shared" si="65"/>
        <v>0</v>
      </c>
      <c r="AB843" s="58" t="s">
        <v>11732</v>
      </c>
      <c r="AC843" s="59"/>
      <c r="AD843" s="62">
        <f t="shared" si="62"/>
        <v>0</v>
      </c>
    </row>
    <row r="844" spans="1:30" x14ac:dyDescent="0.3">
      <c r="A844" s="54">
        <v>843</v>
      </c>
      <c r="B844" s="54" t="s">
        <v>2704</v>
      </c>
      <c r="C844" s="54" t="s">
        <v>2705</v>
      </c>
      <c r="D844" s="54" t="s">
        <v>2304</v>
      </c>
      <c r="E844" s="58" t="s">
        <v>11801</v>
      </c>
      <c r="F844" s="58" t="s">
        <v>11828</v>
      </c>
      <c r="G844" s="58">
        <v>15</v>
      </c>
      <c r="H844" s="58">
        <v>15</v>
      </c>
      <c r="I844" s="58">
        <v>15</v>
      </c>
      <c r="J844" s="58">
        <v>13</v>
      </c>
      <c r="K844" s="58">
        <f t="shared" si="63"/>
        <v>58</v>
      </c>
      <c r="L844" s="58" t="s">
        <v>11812</v>
      </c>
      <c r="M844" s="58" t="s">
        <v>11802</v>
      </c>
      <c r="N844" s="58" t="s">
        <v>11782</v>
      </c>
      <c r="O844" s="58">
        <v>15</v>
      </c>
      <c r="P844" s="58">
        <v>15</v>
      </c>
      <c r="Q844" s="58">
        <v>20</v>
      </c>
      <c r="R844" s="58">
        <v>20</v>
      </c>
      <c r="S844" s="58">
        <f t="shared" si="64"/>
        <v>70</v>
      </c>
      <c r="T844" s="58" t="s">
        <v>11812</v>
      </c>
      <c r="U844" s="58" t="s">
        <v>11803</v>
      </c>
      <c r="V844" s="58" t="s">
        <v>11782</v>
      </c>
      <c r="W844" s="58">
        <v>20</v>
      </c>
      <c r="X844" s="58">
        <v>21</v>
      </c>
      <c r="Y844" s="58">
        <v>21</v>
      </c>
      <c r="Z844" s="58">
        <v>18</v>
      </c>
      <c r="AA844" s="58">
        <f t="shared" si="65"/>
        <v>80</v>
      </c>
      <c r="AB844" s="58" t="s">
        <v>11812</v>
      </c>
      <c r="AC844" s="59"/>
      <c r="AD844" s="62">
        <f t="shared" si="62"/>
        <v>69.333333333333329</v>
      </c>
    </row>
    <row r="845" spans="1:30" x14ac:dyDescent="0.3">
      <c r="A845" s="54">
        <v>844</v>
      </c>
      <c r="B845" s="55" t="s">
        <v>4091</v>
      </c>
      <c r="C845" s="55" t="s">
        <v>4092</v>
      </c>
      <c r="D845" s="55" t="s">
        <v>2304</v>
      </c>
      <c r="E845" s="58" t="s">
        <v>11801</v>
      </c>
      <c r="F845" s="58" t="s">
        <v>11828</v>
      </c>
      <c r="G845" s="58">
        <v>0</v>
      </c>
      <c r="H845" s="58">
        <v>0</v>
      </c>
      <c r="I845" s="58">
        <v>0</v>
      </c>
      <c r="J845" s="58">
        <v>0</v>
      </c>
      <c r="K845" s="58">
        <f t="shared" si="63"/>
        <v>0</v>
      </c>
      <c r="L845" s="58" t="s">
        <v>11732</v>
      </c>
      <c r="M845" s="58" t="s">
        <v>11802</v>
      </c>
      <c r="N845" s="58" t="s">
        <v>11782</v>
      </c>
      <c r="O845" s="58">
        <v>0</v>
      </c>
      <c r="P845" s="58">
        <v>0</v>
      </c>
      <c r="Q845" s="58">
        <v>0</v>
      </c>
      <c r="R845" s="58">
        <v>0</v>
      </c>
      <c r="S845" s="58">
        <f t="shared" si="64"/>
        <v>0</v>
      </c>
      <c r="T845" s="58" t="s">
        <v>11732</v>
      </c>
      <c r="U845" s="58" t="s">
        <v>11803</v>
      </c>
      <c r="V845" s="58" t="s">
        <v>11782</v>
      </c>
      <c r="W845" s="58">
        <v>0</v>
      </c>
      <c r="X845" s="58">
        <v>0</v>
      </c>
      <c r="Y845" s="58">
        <v>0</v>
      </c>
      <c r="Z845" s="58">
        <v>0</v>
      </c>
      <c r="AA845" s="58">
        <f t="shared" si="65"/>
        <v>0</v>
      </c>
      <c r="AB845" s="58" t="s">
        <v>11732</v>
      </c>
      <c r="AC845" s="59"/>
      <c r="AD845" s="62">
        <f t="shared" si="62"/>
        <v>0</v>
      </c>
    </row>
    <row r="846" spans="1:30" x14ac:dyDescent="0.3">
      <c r="A846" s="54">
        <v>845</v>
      </c>
      <c r="B846" s="54" t="s">
        <v>7444</v>
      </c>
      <c r="C846" s="54" t="s">
        <v>7445</v>
      </c>
      <c r="D846" s="54" t="s">
        <v>2304</v>
      </c>
      <c r="E846" s="58" t="s">
        <v>11801</v>
      </c>
      <c r="F846" s="58" t="s">
        <v>11828</v>
      </c>
      <c r="G846" s="58">
        <v>15</v>
      </c>
      <c r="H846" s="58">
        <v>15</v>
      </c>
      <c r="I846" s="58">
        <v>15</v>
      </c>
      <c r="J846" s="58">
        <v>15</v>
      </c>
      <c r="K846" s="58">
        <f t="shared" si="63"/>
        <v>60</v>
      </c>
      <c r="L846" s="58" t="s">
        <v>11812</v>
      </c>
      <c r="M846" s="58" t="s">
        <v>11802</v>
      </c>
      <c r="N846" s="58" t="s">
        <v>11782</v>
      </c>
      <c r="O846" s="58">
        <v>18</v>
      </c>
      <c r="P846" s="58">
        <v>20</v>
      </c>
      <c r="Q846" s="58">
        <v>20</v>
      </c>
      <c r="R846" s="58">
        <v>20</v>
      </c>
      <c r="S846" s="58">
        <f t="shared" si="64"/>
        <v>78</v>
      </c>
      <c r="T846" s="58" t="s">
        <v>11812</v>
      </c>
      <c r="U846" s="58" t="s">
        <v>11803</v>
      </c>
      <c r="V846" s="58" t="s">
        <v>11782</v>
      </c>
      <c r="W846" s="58">
        <v>23</v>
      </c>
      <c r="X846" s="58">
        <v>22</v>
      </c>
      <c r="Y846" s="58">
        <v>20</v>
      </c>
      <c r="Z846" s="58">
        <v>22</v>
      </c>
      <c r="AA846" s="58">
        <f t="shared" si="65"/>
        <v>87</v>
      </c>
      <c r="AB846" s="58" t="s">
        <v>11812</v>
      </c>
      <c r="AC846" s="59"/>
      <c r="AD846" s="62">
        <f t="shared" si="62"/>
        <v>75</v>
      </c>
    </row>
    <row r="847" spans="1:30" x14ac:dyDescent="0.3">
      <c r="A847" s="54">
        <v>846</v>
      </c>
      <c r="B847" s="54" t="s">
        <v>7815</v>
      </c>
      <c r="C847" s="54" t="s">
        <v>7816</v>
      </c>
      <c r="D847" s="54" t="s">
        <v>2304</v>
      </c>
      <c r="E847" s="58" t="s">
        <v>11801</v>
      </c>
      <c r="F847" s="58" t="s">
        <v>11828</v>
      </c>
      <c r="G847" s="58">
        <v>15</v>
      </c>
      <c r="H847" s="58">
        <v>15</v>
      </c>
      <c r="I847" s="58">
        <v>15</v>
      </c>
      <c r="J847" s="58">
        <v>15</v>
      </c>
      <c r="K847" s="58">
        <f t="shared" si="63"/>
        <v>60</v>
      </c>
      <c r="L847" s="58" t="s">
        <v>11812</v>
      </c>
      <c r="M847" s="58" t="s">
        <v>11802</v>
      </c>
      <c r="N847" s="58" t="s">
        <v>11782</v>
      </c>
      <c r="O847" s="58">
        <v>18</v>
      </c>
      <c r="P847" s="58">
        <v>20</v>
      </c>
      <c r="Q847" s="58">
        <v>20</v>
      </c>
      <c r="R847" s="58">
        <v>20</v>
      </c>
      <c r="S847" s="58">
        <f t="shared" si="64"/>
        <v>78</v>
      </c>
      <c r="T847" s="58" t="s">
        <v>11812</v>
      </c>
      <c r="U847" s="58" t="s">
        <v>11803</v>
      </c>
      <c r="V847" s="58" t="s">
        <v>11782</v>
      </c>
      <c r="W847" s="58">
        <v>20</v>
      </c>
      <c r="X847" s="58">
        <v>20</v>
      </c>
      <c r="Y847" s="58">
        <v>20</v>
      </c>
      <c r="Z847" s="58">
        <v>21</v>
      </c>
      <c r="AA847" s="58">
        <f t="shared" si="65"/>
        <v>81</v>
      </c>
      <c r="AB847" s="58" t="s">
        <v>11812</v>
      </c>
      <c r="AC847" s="59"/>
      <c r="AD847" s="62">
        <f t="shared" si="62"/>
        <v>73</v>
      </c>
    </row>
    <row r="848" spans="1:30" x14ac:dyDescent="0.3">
      <c r="A848" s="54">
        <v>847</v>
      </c>
      <c r="B848" s="54" t="s">
        <v>9368</v>
      </c>
      <c r="C848" s="54" t="s">
        <v>9369</v>
      </c>
      <c r="D848" s="54" t="s">
        <v>2304</v>
      </c>
      <c r="E848" s="58" t="s">
        <v>11801</v>
      </c>
      <c r="F848" s="58" t="s">
        <v>11828</v>
      </c>
      <c r="G848" s="58">
        <v>16</v>
      </c>
      <c r="H848" s="58">
        <v>20</v>
      </c>
      <c r="I848" s="58">
        <v>20</v>
      </c>
      <c r="J848" s="58">
        <v>15</v>
      </c>
      <c r="K848" s="58">
        <f t="shared" si="63"/>
        <v>71</v>
      </c>
      <c r="L848" s="58" t="s">
        <v>11812</v>
      </c>
      <c r="M848" s="58" t="s">
        <v>11802</v>
      </c>
      <c r="N848" s="58" t="s">
        <v>11782</v>
      </c>
      <c r="O848" s="58">
        <v>23</v>
      </c>
      <c r="P848" s="58">
        <v>20</v>
      </c>
      <c r="Q848" s="58">
        <v>22</v>
      </c>
      <c r="R848" s="58">
        <v>21</v>
      </c>
      <c r="S848" s="58">
        <f t="shared" si="64"/>
        <v>86</v>
      </c>
      <c r="T848" s="58" t="s">
        <v>11812</v>
      </c>
      <c r="U848" s="58" t="s">
        <v>11803</v>
      </c>
      <c r="V848" s="58" t="s">
        <v>11782</v>
      </c>
      <c r="W848" s="58">
        <v>22</v>
      </c>
      <c r="X848" s="58">
        <v>22</v>
      </c>
      <c r="Y848" s="58">
        <v>20</v>
      </c>
      <c r="Z848" s="58">
        <v>20</v>
      </c>
      <c r="AA848" s="58">
        <f t="shared" si="65"/>
        <v>84</v>
      </c>
      <c r="AB848" s="58" t="s">
        <v>11812</v>
      </c>
      <c r="AC848" s="59"/>
      <c r="AD848" s="62">
        <f t="shared" si="62"/>
        <v>80.333333333333329</v>
      </c>
    </row>
    <row r="849" spans="1:30" x14ac:dyDescent="0.3">
      <c r="A849" s="54">
        <v>848</v>
      </c>
      <c r="B849" s="54" t="s">
        <v>9857</v>
      </c>
      <c r="C849" s="54" t="s">
        <v>9858</v>
      </c>
      <c r="D849" s="54" t="s">
        <v>2304</v>
      </c>
      <c r="E849" s="58" t="s">
        <v>11801</v>
      </c>
      <c r="F849" s="58" t="s">
        <v>11828</v>
      </c>
      <c r="G849" s="58">
        <v>15</v>
      </c>
      <c r="H849" s="58">
        <v>15</v>
      </c>
      <c r="I849" s="58">
        <v>15</v>
      </c>
      <c r="J849" s="58">
        <v>12</v>
      </c>
      <c r="K849" s="58">
        <f t="shared" si="63"/>
        <v>57</v>
      </c>
      <c r="L849" s="58" t="s">
        <v>11812</v>
      </c>
      <c r="M849" s="58" t="s">
        <v>11802</v>
      </c>
      <c r="N849" s="58" t="s">
        <v>11782</v>
      </c>
      <c r="O849" s="58">
        <v>15</v>
      </c>
      <c r="P849" s="58">
        <v>15</v>
      </c>
      <c r="Q849" s="58">
        <v>15</v>
      </c>
      <c r="R849" s="58">
        <v>15</v>
      </c>
      <c r="S849" s="58">
        <f t="shared" si="64"/>
        <v>60</v>
      </c>
      <c r="T849" s="58" t="s">
        <v>11812</v>
      </c>
      <c r="U849" s="58" t="s">
        <v>11803</v>
      </c>
      <c r="V849" s="58" t="s">
        <v>11782</v>
      </c>
      <c r="W849" s="58">
        <v>22</v>
      </c>
      <c r="X849" s="58">
        <v>22</v>
      </c>
      <c r="Y849" s="58">
        <v>22</v>
      </c>
      <c r="Z849" s="58">
        <v>19</v>
      </c>
      <c r="AA849" s="58">
        <f t="shared" si="65"/>
        <v>85</v>
      </c>
      <c r="AB849" s="58" t="s">
        <v>11812</v>
      </c>
      <c r="AC849" s="59"/>
      <c r="AD849" s="62">
        <f t="shared" si="62"/>
        <v>67.333333333333329</v>
      </c>
    </row>
    <row r="850" spans="1:30" x14ac:dyDescent="0.3">
      <c r="A850" s="54">
        <v>849</v>
      </c>
      <c r="B850" s="54" t="s">
        <v>9916</v>
      </c>
      <c r="C850" s="54" t="s">
        <v>7675</v>
      </c>
      <c r="D850" s="54" t="s">
        <v>2304</v>
      </c>
      <c r="E850" s="58" t="s">
        <v>11801</v>
      </c>
      <c r="F850" s="58" t="s">
        <v>11828</v>
      </c>
      <c r="G850" s="58">
        <v>20</v>
      </c>
      <c r="H850" s="58">
        <v>20</v>
      </c>
      <c r="I850" s="58">
        <v>18</v>
      </c>
      <c r="J850" s="58">
        <v>15</v>
      </c>
      <c r="K850" s="58">
        <f t="shared" si="63"/>
        <v>73</v>
      </c>
      <c r="L850" s="58" t="s">
        <v>11812</v>
      </c>
      <c r="M850" s="58" t="s">
        <v>11802</v>
      </c>
      <c r="N850" s="58" t="s">
        <v>11782</v>
      </c>
      <c r="O850" s="58">
        <v>20</v>
      </c>
      <c r="P850" s="58">
        <v>20</v>
      </c>
      <c r="Q850" s="58">
        <v>20</v>
      </c>
      <c r="R850" s="58">
        <v>20</v>
      </c>
      <c r="S850" s="58">
        <f t="shared" si="64"/>
        <v>80</v>
      </c>
      <c r="T850" s="58" t="s">
        <v>11812</v>
      </c>
      <c r="U850" s="58" t="s">
        <v>11803</v>
      </c>
      <c r="V850" s="58" t="s">
        <v>11782</v>
      </c>
      <c r="W850" s="58">
        <v>23</v>
      </c>
      <c r="X850" s="58">
        <v>22</v>
      </c>
      <c r="Y850" s="58">
        <v>23</v>
      </c>
      <c r="Z850" s="58">
        <v>23</v>
      </c>
      <c r="AA850" s="58">
        <f t="shared" si="65"/>
        <v>91</v>
      </c>
      <c r="AB850" s="58" t="s">
        <v>11812</v>
      </c>
      <c r="AC850" s="59"/>
      <c r="AD850" s="62">
        <f t="shared" si="62"/>
        <v>81.333333333333329</v>
      </c>
    </row>
    <row r="851" spans="1:30" x14ac:dyDescent="0.3">
      <c r="A851" s="54">
        <v>850</v>
      </c>
      <c r="B851" s="54" t="s">
        <v>10076</v>
      </c>
      <c r="C851" s="54" t="s">
        <v>10077</v>
      </c>
      <c r="D851" s="54" t="s">
        <v>2304</v>
      </c>
      <c r="E851" s="58" t="s">
        <v>11801</v>
      </c>
      <c r="F851" s="58" t="s">
        <v>11828</v>
      </c>
      <c r="G851" s="58">
        <v>18</v>
      </c>
      <c r="H851" s="58">
        <v>17</v>
      </c>
      <c r="I851" s="58">
        <v>18</v>
      </c>
      <c r="J851" s="58">
        <v>18</v>
      </c>
      <c r="K851" s="58">
        <f t="shared" si="63"/>
        <v>71</v>
      </c>
      <c r="L851" s="58" t="s">
        <v>11812</v>
      </c>
      <c r="M851" s="58" t="s">
        <v>11802</v>
      </c>
      <c r="N851" s="58" t="s">
        <v>11782</v>
      </c>
      <c r="O851" s="58">
        <v>0</v>
      </c>
      <c r="P851" s="58">
        <v>0</v>
      </c>
      <c r="Q851" s="58">
        <v>0</v>
      </c>
      <c r="R851" s="58">
        <v>0</v>
      </c>
      <c r="S851" s="58">
        <f t="shared" si="64"/>
        <v>0</v>
      </c>
      <c r="T851" s="58" t="s">
        <v>11814</v>
      </c>
      <c r="U851" s="58" t="s">
        <v>11803</v>
      </c>
      <c r="V851" s="58" t="s">
        <v>11782</v>
      </c>
      <c r="W851" s="58">
        <v>21</v>
      </c>
      <c r="X851" s="58">
        <v>21</v>
      </c>
      <c r="Y851" s="58">
        <v>23</v>
      </c>
      <c r="Z851" s="58">
        <v>23</v>
      </c>
      <c r="AA851" s="58">
        <f t="shared" si="65"/>
        <v>88</v>
      </c>
      <c r="AB851" s="58" t="s">
        <v>11812</v>
      </c>
      <c r="AC851" s="59"/>
      <c r="AD851" s="62">
        <f>AVERAGE(K851,AA851)</f>
        <v>79.5</v>
      </c>
    </row>
    <row r="852" spans="1:30" x14ac:dyDescent="0.3">
      <c r="A852" s="54">
        <v>851</v>
      </c>
      <c r="B852" s="54" t="s">
        <v>10406</v>
      </c>
      <c r="C852" s="54" t="s">
        <v>10407</v>
      </c>
      <c r="D852" s="54" t="s">
        <v>2304</v>
      </c>
      <c r="E852" s="58" t="s">
        <v>11801</v>
      </c>
      <c r="F852" s="58" t="s">
        <v>11828</v>
      </c>
      <c r="G852" s="58">
        <v>18</v>
      </c>
      <c r="H852" s="58">
        <v>18</v>
      </c>
      <c r="I852" s="58">
        <v>17</v>
      </c>
      <c r="J852" s="58">
        <v>17</v>
      </c>
      <c r="K852" s="58">
        <f t="shared" si="63"/>
        <v>70</v>
      </c>
      <c r="L852" s="58" t="s">
        <v>11812</v>
      </c>
      <c r="M852" s="58" t="s">
        <v>11802</v>
      </c>
      <c r="N852" s="58" t="s">
        <v>11782</v>
      </c>
      <c r="O852" s="58">
        <v>20</v>
      </c>
      <c r="P852" s="58">
        <v>20</v>
      </c>
      <c r="Q852" s="58">
        <v>17</v>
      </c>
      <c r="R852" s="58">
        <v>15</v>
      </c>
      <c r="S852" s="58">
        <f t="shared" si="64"/>
        <v>72</v>
      </c>
      <c r="T852" s="58" t="s">
        <v>11812</v>
      </c>
      <c r="U852" s="58" t="s">
        <v>11803</v>
      </c>
      <c r="V852" s="58" t="s">
        <v>11782</v>
      </c>
      <c r="W852" s="58">
        <v>21</v>
      </c>
      <c r="X852" s="58">
        <v>21</v>
      </c>
      <c r="Y852" s="58">
        <v>20</v>
      </c>
      <c r="Z852" s="58">
        <v>21</v>
      </c>
      <c r="AA852" s="58">
        <f t="shared" si="65"/>
        <v>83</v>
      </c>
      <c r="AB852" s="58" t="s">
        <v>11812</v>
      </c>
      <c r="AC852" s="59"/>
      <c r="AD852" s="62">
        <f t="shared" ref="AD852:AD885" si="66">AVERAGE(K852,S852,AA852)</f>
        <v>75</v>
      </c>
    </row>
    <row r="853" spans="1:30" x14ac:dyDescent="0.3">
      <c r="A853" s="54">
        <v>852</v>
      </c>
      <c r="B853" s="54" t="s">
        <v>659</v>
      </c>
      <c r="C853" s="54" t="s">
        <v>660</v>
      </c>
      <c r="D853" s="54" t="s">
        <v>662</v>
      </c>
      <c r="E853" s="58" t="s">
        <v>11804</v>
      </c>
      <c r="F853" s="58" t="s">
        <v>11828</v>
      </c>
      <c r="G853" s="58">
        <v>24</v>
      </c>
      <c r="H853" s="58">
        <v>22</v>
      </c>
      <c r="I853" s="58">
        <v>22</v>
      </c>
      <c r="J853" s="58">
        <v>23</v>
      </c>
      <c r="K853" s="58">
        <f t="shared" si="63"/>
        <v>91</v>
      </c>
      <c r="L853" s="58" t="s">
        <v>11812</v>
      </c>
      <c r="M853" s="58" t="s">
        <v>11805</v>
      </c>
      <c r="N853" s="58" t="s">
        <v>11782</v>
      </c>
      <c r="O853" s="58">
        <v>14</v>
      </c>
      <c r="P853" s="58">
        <v>11</v>
      </c>
      <c r="Q853" s="58">
        <v>11</v>
      </c>
      <c r="R853" s="58">
        <v>11</v>
      </c>
      <c r="S853" s="58">
        <f t="shared" si="64"/>
        <v>47</v>
      </c>
      <c r="T853" s="58" t="s">
        <v>11812</v>
      </c>
      <c r="U853" s="58" t="s">
        <v>11806</v>
      </c>
      <c r="V853" s="58" t="s">
        <v>11782</v>
      </c>
      <c r="W853" s="58">
        <v>24</v>
      </c>
      <c r="X853" s="58">
        <v>23</v>
      </c>
      <c r="Y853" s="58">
        <v>23</v>
      </c>
      <c r="Z853" s="58">
        <v>23</v>
      </c>
      <c r="AA853" s="58">
        <f t="shared" si="65"/>
        <v>93</v>
      </c>
      <c r="AB853" s="58" t="s">
        <v>11812</v>
      </c>
      <c r="AC853" s="59"/>
      <c r="AD853" s="62">
        <f t="shared" si="66"/>
        <v>77</v>
      </c>
    </row>
    <row r="854" spans="1:30" x14ac:dyDescent="0.3">
      <c r="A854" s="54">
        <v>853</v>
      </c>
      <c r="B854" s="54" t="s">
        <v>933</v>
      </c>
      <c r="C854" s="54" t="s">
        <v>934</v>
      </c>
      <c r="D854" s="54" t="s">
        <v>662</v>
      </c>
      <c r="E854" s="58" t="s">
        <v>11804</v>
      </c>
      <c r="F854" s="58" t="s">
        <v>11828</v>
      </c>
      <c r="G854" s="58">
        <v>20</v>
      </c>
      <c r="H854" s="58">
        <v>20</v>
      </c>
      <c r="I854" s="58">
        <v>20</v>
      </c>
      <c r="J854" s="58">
        <v>20</v>
      </c>
      <c r="K854" s="58">
        <f t="shared" si="63"/>
        <v>80</v>
      </c>
      <c r="L854" s="58" t="s">
        <v>11812</v>
      </c>
      <c r="M854" s="58" t="s">
        <v>11805</v>
      </c>
      <c r="N854" s="58" t="s">
        <v>11782</v>
      </c>
      <c r="O854" s="58">
        <v>25</v>
      </c>
      <c r="P854" s="58">
        <v>25</v>
      </c>
      <c r="Q854" s="58">
        <v>23</v>
      </c>
      <c r="R854" s="58">
        <v>23</v>
      </c>
      <c r="S854" s="58">
        <f t="shared" si="64"/>
        <v>96</v>
      </c>
      <c r="T854" s="58" t="s">
        <v>11812</v>
      </c>
      <c r="U854" s="58" t="s">
        <v>11806</v>
      </c>
      <c r="V854" s="58" t="s">
        <v>11782</v>
      </c>
      <c r="W854" s="58">
        <v>22</v>
      </c>
      <c r="X854" s="58">
        <v>23</v>
      </c>
      <c r="Y854" s="58">
        <v>23</v>
      </c>
      <c r="Z854" s="58">
        <v>22</v>
      </c>
      <c r="AA854" s="58">
        <f t="shared" si="65"/>
        <v>90</v>
      </c>
      <c r="AB854" s="58" t="s">
        <v>11812</v>
      </c>
      <c r="AC854" s="59"/>
      <c r="AD854" s="62">
        <f t="shared" si="66"/>
        <v>88.666666666666671</v>
      </c>
    </row>
    <row r="855" spans="1:30" x14ac:dyDescent="0.3">
      <c r="A855" s="54">
        <v>854</v>
      </c>
      <c r="B855" s="55" t="s">
        <v>1143</v>
      </c>
      <c r="C855" s="55" t="s">
        <v>1144</v>
      </c>
      <c r="D855" s="55" t="s">
        <v>662</v>
      </c>
      <c r="E855" s="58" t="s">
        <v>11804</v>
      </c>
      <c r="F855" s="58" t="s">
        <v>11828</v>
      </c>
      <c r="G855" s="58">
        <v>0</v>
      </c>
      <c r="H855" s="58">
        <v>0</v>
      </c>
      <c r="I855" s="58">
        <v>0</v>
      </c>
      <c r="J855" s="58">
        <v>0</v>
      </c>
      <c r="K855" s="58">
        <f t="shared" si="63"/>
        <v>0</v>
      </c>
      <c r="L855" s="58" t="s">
        <v>11732</v>
      </c>
      <c r="M855" s="58" t="s">
        <v>11805</v>
      </c>
      <c r="N855" s="58" t="s">
        <v>11782</v>
      </c>
      <c r="O855" s="58">
        <v>0</v>
      </c>
      <c r="P855" s="58">
        <v>0</v>
      </c>
      <c r="Q855" s="58">
        <v>0</v>
      </c>
      <c r="R855" s="58">
        <v>0</v>
      </c>
      <c r="S855" s="58">
        <f t="shared" si="64"/>
        <v>0</v>
      </c>
      <c r="T855" s="58" t="s">
        <v>11732</v>
      </c>
      <c r="U855" s="58" t="s">
        <v>11806</v>
      </c>
      <c r="V855" s="58" t="s">
        <v>11782</v>
      </c>
      <c r="W855" s="58">
        <v>0</v>
      </c>
      <c r="X855" s="58">
        <v>0</v>
      </c>
      <c r="Y855" s="58">
        <v>0</v>
      </c>
      <c r="Z855" s="58">
        <v>0</v>
      </c>
      <c r="AA855" s="58">
        <f t="shared" si="65"/>
        <v>0</v>
      </c>
      <c r="AB855" s="58" t="s">
        <v>11732</v>
      </c>
      <c r="AC855" s="59"/>
      <c r="AD855" s="62">
        <f t="shared" si="66"/>
        <v>0</v>
      </c>
    </row>
    <row r="856" spans="1:30" x14ac:dyDescent="0.3">
      <c r="A856" s="54">
        <v>855</v>
      </c>
      <c r="B856" s="54" t="s">
        <v>1172</v>
      </c>
      <c r="C856" s="54" t="s">
        <v>1173</v>
      </c>
      <c r="D856" s="54" t="s">
        <v>662</v>
      </c>
      <c r="E856" s="58" t="s">
        <v>11804</v>
      </c>
      <c r="F856" s="58" t="s">
        <v>11828</v>
      </c>
      <c r="G856" s="58">
        <v>20</v>
      </c>
      <c r="H856" s="58">
        <v>21</v>
      </c>
      <c r="I856" s="58">
        <v>20</v>
      </c>
      <c r="J856" s="58">
        <v>22</v>
      </c>
      <c r="K856" s="58">
        <f t="shared" si="63"/>
        <v>83</v>
      </c>
      <c r="L856" s="58" t="s">
        <v>11812</v>
      </c>
      <c r="M856" s="58" t="s">
        <v>11805</v>
      </c>
      <c r="N856" s="58" t="s">
        <v>11782</v>
      </c>
      <c r="O856" s="58">
        <v>17</v>
      </c>
      <c r="P856" s="58">
        <v>14</v>
      </c>
      <c r="Q856" s="58">
        <v>15</v>
      </c>
      <c r="R856" s="58">
        <v>13</v>
      </c>
      <c r="S856" s="58">
        <f t="shared" si="64"/>
        <v>59</v>
      </c>
      <c r="T856" s="58" t="s">
        <v>11812</v>
      </c>
      <c r="U856" s="58" t="s">
        <v>11806</v>
      </c>
      <c r="V856" s="58" t="s">
        <v>11782</v>
      </c>
      <c r="W856" s="58">
        <v>20</v>
      </c>
      <c r="X856" s="58">
        <v>21</v>
      </c>
      <c r="Y856" s="58">
        <v>21</v>
      </c>
      <c r="Z856" s="58">
        <v>22</v>
      </c>
      <c r="AA856" s="58">
        <f t="shared" si="65"/>
        <v>84</v>
      </c>
      <c r="AB856" s="58" t="s">
        <v>11812</v>
      </c>
      <c r="AC856" s="59"/>
      <c r="AD856" s="62">
        <f t="shared" si="66"/>
        <v>75.333333333333329</v>
      </c>
    </row>
    <row r="857" spans="1:30" x14ac:dyDescent="0.3">
      <c r="A857" s="54">
        <v>856</v>
      </c>
      <c r="B857" s="54" t="s">
        <v>1413</v>
      </c>
      <c r="C857" s="54" t="s">
        <v>1414</v>
      </c>
      <c r="D857" s="54" t="s">
        <v>662</v>
      </c>
      <c r="E857" s="58" t="s">
        <v>11804</v>
      </c>
      <c r="F857" s="58" t="s">
        <v>11828</v>
      </c>
      <c r="G857" s="58">
        <v>20</v>
      </c>
      <c r="H857" s="58">
        <v>20</v>
      </c>
      <c r="I857" s="58">
        <v>20</v>
      </c>
      <c r="J857" s="58">
        <v>20</v>
      </c>
      <c r="K857" s="58">
        <f t="shared" si="63"/>
        <v>80</v>
      </c>
      <c r="L857" s="58" t="s">
        <v>11812</v>
      </c>
      <c r="M857" s="58" t="s">
        <v>11805</v>
      </c>
      <c r="N857" s="58" t="s">
        <v>11782</v>
      </c>
      <c r="O857" s="58">
        <v>17</v>
      </c>
      <c r="P857" s="58">
        <v>17</v>
      </c>
      <c r="Q857" s="58">
        <v>12</v>
      </c>
      <c r="R857" s="58">
        <v>15</v>
      </c>
      <c r="S857" s="58">
        <f t="shared" si="64"/>
        <v>61</v>
      </c>
      <c r="T857" s="58" t="s">
        <v>11812</v>
      </c>
      <c r="U857" s="58" t="s">
        <v>11806</v>
      </c>
      <c r="V857" s="58" t="s">
        <v>11782</v>
      </c>
      <c r="W857" s="58">
        <v>23</v>
      </c>
      <c r="X857" s="58">
        <v>23</v>
      </c>
      <c r="Y857" s="58">
        <v>23</v>
      </c>
      <c r="Z857" s="58">
        <v>23</v>
      </c>
      <c r="AA857" s="58">
        <f t="shared" si="65"/>
        <v>92</v>
      </c>
      <c r="AB857" s="58" t="s">
        <v>11812</v>
      </c>
      <c r="AC857" s="59"/>
      <c r="AD857" s="62">
        <f t="shared" si="66"/>
        <v>77.666666666666671</v>
      </c>
    </row>
    <row r="858" spans="1:30" x14ac:dyDescent="0.3">
      <c r="A858" s="54">
        <v>857</v>
      </c>
      <c r="B858" s="55" t="s">
        <v>2385</v>
      </c>
      <c r="C858" s="55" t="s">
        <v>2386</v>
      </c>
      <c r="D858" s="55" t="s">
        <v>662</v>
      </c>
      <c r="E858" s="58" t="s">
        <v>11804</v>
      </c>
      <c r="F858" s="58" t="s">
        <v>11828</v>
      </c>
      <c r="G858" s="58">
        <v>0</v>
      </c>
      <c r="H858" s="58">
        <v>0</v>
      </c>
      <c r="I858" s="58">
        <v>0</v>
      </c>
      <c r="J858" s="58">
        <v>0</v>
      </c>
      <c r="K858" s="58">
        <f t="shared" si="63"/>
        <v>0</v>
      </c>
      <c r="L858" s="58" t="s">
        <v>11732</v>
      </c>
      <c r="M858" s="58" t="s">
        <v>11805</v>
      </c>
      <c r="N858" s="58" t="s">
        <v>11782</v>
      </c>
      <c r="O858" s="58">
        <v>0</v>
      </c>
      <c r="P858" s="58">
        <v>0</v>
      </c>
      <c r="Q858" s="58">
        <v>0</v>
      </c>
      <c r="R858" s="58">
        <v>0</v>
      </c>
      <c r="S858" s="58">
        <f t="shared" si="64"/>
        <v>0</v>
      </c>
      <c r="T858" s="58" t="s">
        <v>11732</v>
      </c>
      <c r="U858" s="58" t="s">
        <v>11806</v>
      </c>
      <c r="V858" s="58" t="s">
        <v>11782</v>
      </c>
      <c r="W858" s="58">
        <v>0</v>
      </c>
      <c r="X858" s="58">
        <v>0</v>
      </c>
      <c r="Y858" s="58">
        <v>0</v>
      </c>
      <c r="Z858" s="58">
        <v>0</v>
      </c>
      <c r="AA858" s="58">
        <f t="shared" si="65"/>
        <v>0</v>
      </c>
      <c r="AB858" s="58" t="s">
        <v>11732</v>
      </c>
      <c r="AC858" s="59"/>
      <c r="AD858" s="62">
        <f t="shared" si="66"/>
        <v>0</v>
      </c>
    </row>
    <row r="859" spans="1:30" x14ac:dyDescent="0.3">
      <c r="A859" s="54">
        <v>858</v>
      </c>
      <c r="B859" s="54" t="s">
        <v>2425</v>
      </c>
      <c r="C859" s="54" t="s">
        <v>2426</v>
      </c>
      <c r="D859" s="54" t="s">
        <v>662</v>
      </c>
      <c r="E859" s="58" t="s">
        <v>11804</v>
      </c>
      <c r="F859" s="58" t="s">
        <v>11828</v>
      </c>
      <c r="G859" s="58">
        <v>15</v>
      </c>
      <c r="H859" s="58">
        <v>15</v>
      </c>
      <c r="I859" s="58">
        <v>15</v>
      </c>
      <c r="J859" s="58">
        <v>15</v>
      </c>
      <c r="K859" s="58">
        <f t="shared" si="63"/>
        <v>60</v>
      </c>
      <c r="L859" s="58" t="s">
        <v>11812</v>
      </c>
      <c r="M859" s="58" t="s">
        <v>11805</v>
      </c>
      <c r="N859" s="58" t="s">
        <v>11782</v>
      </c>
      <c r="O859" s="58">
        <v>15</v>
      </c>
      <c r="P859" s="58">
        <v>11</v>
      </c>
      <c r="Q859" s="58">
        <v>15</v>
      </c>
      <c r="R859" s="58">
        <v>13</v>
      </c>
      <c r="S859" s="58">
        <f t="shared" si="64"/>
        <v>54</v>
      </c>
      <c r="T859" s="58" t="s">
        <v>11812</v>
      </c>
      <c r="U859" s="58" t="s">
        <v>11806</v>
      </c>
      <c r="V859" s="58" t="s">
        <v>11782</v>
      </c>
      <c r="W859" s="58">
        <v>19</v>
      </c>
      <c r="X859" s="58">
        <v>20</v>
      </c>
      <c r="Y859" s="58">
        <v>20</v>
      </c>
      <c r="Z859" s="58">
        <v>20</v>
      </c>
      <c r="AA859" s="58">
        <f t="shared" si="65"/>
        <v>79</v>
      </c>
      <c r="AB859" s="58" t="s">
        <v>11812</v>
      </c>
      <c r="AC859" s="59"/>
      <c r="AD859" s="62">
        <f t="shared" si="66"/>
        <v>64.333333333333329</v>
      </c>
    </row>
    <row r="860" spans="1:30" x14ac:dyDescent="0.3">
      <c r="A860" s="54">
        <v>859</v>
      </c>
      <c r="B860" s="54" t="s">
        <v>2621</v>
      </c>
      <c r="C860" s="54" t="s">
        <v>2622</v>
      </c>
      <c r="D860" s="54" t="s">
        <v>662</v>
      </c>
      <c r="E860" s="58" t="s">
        <v>11804</v>
      </c>
      <c r="F860" s="58" t="s">
        <v>11828</v>
      </c>
      <c r="G860" s="58">
        <v>18</v>
      </c>
      <c r="H860" s="58">
        <v>18</v>
      </c>
      <c r="I860" s="58">
        <v>18</v>
      </c>
      <c r="J860" s="58">
        <v>20</v>
      </c>
      <c r="K860" s="58">
        <f t="shared" si="63"/>
        <v>74</v>
      </c>
      <c r="L860" s="58" t="s">
        <v>11812</v>
      </c>
      <c r="M860" s="58" t="s">
        <v>11805</v>
      </c>
      <c r="N860" s="58" t="s">
        <v>11782</v>
      </c>
      <c r="O860" s="58">
        <v>15</v>
      </c>
      <c r="P860" s="58">
        <v>12</v>
      </c>
      <c r="Q860" s="58">
        <v>14</v>
      </c>
      <c r="R860" s="58">
        <v>13</v>
      </c>
      <c r="S860" s="58">
        <f t="shared" si="64"/>
        <v>54</v>
      </c>
      <c r="T860" s="58" t="s">
        <v>11812</v>
      </c>
      <c r="U860" s="58" t="s">
        <v>11806</v>
      </c>
      <c r="V860" s="58" t="s">
        <v>11782</v>
      </c>
      <c r="W860" s="58">
        <v>21</v>
      </c>
      <c r="X860" s="58">
        <v>21</v>
      </c>
      <c r="Y860" s="58">
        <v>21</v>
      </c>
      <c r="Z860" s="58">
        <v>22</v>
      </c>
      <c r="AA860" s="58">
        <f t="shared" si="65"/>
        <v>85</v>
      </c>
      <c r="AB860" s="58" t="s">
        <v>11812</v>
      </c>
      <c r="AC860" s="59"/>
      <c r="AD860" s="62">
        <f t="shared" si="66"/>
        <v>71</v>
      </c>
    </row>
    <row r="861" spans="1:30" x14ac:dyDescent="0.3">
      <c r="A861" s="54">
        <v>860</v>
      </c>
      <c r="B861" s="54" t="s">
        <v>2847</v>
      </c>
      <c r="C861" s="54" t="s">
        <v>2848</v>
      </c>
      <c r="D861" s="54" t="s">
        <v>662</v>
      </c>
      <c r="E861" s="58" t="s">
        <v>11804</v>
      </c>
      <c r="F861" s="58" t="s">
        <v>11828</v>
      </c>
      <c r="G861" s="58">
        <v>15</v>
      </c>
      <c r="H861" s="58">
        <v>15</v>
      </c>
      <c r="I861" s="58">
        <v>15</v>
      </c>
      <c r="J861" s="58">
        <v>15</v>
      </c>
      <c r="K861" s="58">
        <f t="shared" si="63"/>
        <v>60</v>
      </c>
      <c r="L861" s="58" t="s">
        <v>11812</v>
      </c>
      <c r="M861" s="58" t="s">
        <v>11805</v>
      </c>
      <c r="N861" s="58" t="s">
        <v>11782</v>
      </c>
      <c r="O861" s="58">
        <v>12</v>
      </c>
      <c r="P861" s="58">
        <v>12</v>
      </c>
      <c r="Q861" s="58">
        <v>10</v>
      </c>
      <c r="R861" s="58">
        <v>13</v>
      </c>
      <c r="S861" s="58">
        <f t="shared" si="64"/>
        <v>47</v>
      </c>
      <c r="T861" s="58" t="s">
        <v>11812</v>
      </c>
      <c r="U861" s="58" t="s">
        <v>11806</v>
      </c>
      <c r="V861" s="58" t="s">
        <v>11782</v>
      </c>
      <c r="W861" s="58">
        <v>19</v>
      </c>
      <c r="X861" s="58">
        <v>21</v>
      </c>
      <c r="Y861" s="58">
        <v>21</v>
      </c>
      <c r="Z861" s="58">
        <v>20</v>
      </c>
      <c r="AA861" s="58">
        <f t="shared" si="65"/>
        <v>81</v>
      </c>
      <c r="AB861" s="58" t="s">
        <v>11812</v>
      </c>
      <c r="AC861" s="59"/>
      <c r="AD861" s="62">
        <f t="shared" si="66"/>
        <v>62.666666666666664</v>
      </c>
    </row>
    <row r="862" spans="1:30" x14ac:dyDescent="0.3">
      <c r="A862" s="54">
        <v>861</v>
      </c>
      <c r="B862" s="54" t="s">
        <v>3150</v>
      </c>
      <c r="C862" s="54" t="s">
        <v>3151</v>
      </c>
      <c r="D862" s="54" t="s">
        <v>662</v>
      </c>
      <c r="E862" s="58" t="s">
        <v>11804</v>
      </c>
      <c r="F862" s="58" t="s">
        <v>11828</v>
      </c>
      <c r="G862" s="58">
        <v>20</v>
      </c>
      <c r="H862" s="58">
        <v>20</v>
      </c>
      <c r="I862" s="58">
        <v>20</v>
      </c>
      <c r="J862" s="58">
        <v>20</v>
      </c>
      <c r="K862" s="58">
        <f t="shared" si="63"/>
        <v>80</v>
      </c>
      <c r="L862" s="58" t="s">
        <v>11812</v>
      </c>
      <c r="M862" s="58" t="s">
        <v>11805</v>
      </c>
      <c r="N862" s="58" t="s">
        <v>11782</v>
      </c>
      <c r="O862" s="58">
        <v>17</v>
      </c>
      <c r="P862" s="58">
        <v>17</v>
      </c>
      <c r="Q862" s="58">
        <v>17</v>
      </c>
      <c r="R862" s="58">
        <v>18</v>
      </c>
      <c r="S862" s="58">
        <f t="shared" si="64"/>
        <v>69</v>
      </c>
      <c r="T862" s="58" t="s">
        <v>11812</v>
      </c>
      <c r="U862" s="58" t="s">
        <v>11806</v>
      </c>
      <c r="V862" s="58" t="s">
        <v>11782</v>
      </c>
      <c r="W862" s="58">
        <v>21</v>
      </c>
      <c r="X862" s="58">
        <v>21</v>
      </c>
      <c r="Y862" s="58">
        <v>23</v>
      </c>
      <c r="Z862" s="58">
        <v>20</v>
      </c>
      <c r="AA862" s="58">
        <f t="shared" si="65"/>
        <v>85</v>
      </c>
      <c r="AB862" s="58" t="s">
        <v>11812</v>
      </c>
      <c r="AC862" s="59"/>
      <c r="AD862" s="62">
        <f t="shared" si="66"/>
        <v>78</v>
      </c>
    </row>
    <row r="863" spans="1:30" x14ac:dyDescent="0.3">
      <c r="A863" s="54">
        <v>862</v>
      </c>
      <c r="B863" s="55" t="s">
        <v>3575</v>
      </c>
      <c r="C863" s="55" t="s">
        <v>3576</v>
      </c>
      <c r="D863" s="55" t="s">
        <v>662</v>
      </c>
      <c r="E863" s="58" t="s">
        <v>11804</v>
      </c>
      <c r="F863" s="58" t="s">
        <v>11828</v>
      </c>
      <c r="G863" s="58">
        <v>0</v>
      </c>
      <c r="H863" s="58">
        <v>0</v>
      </c>
      <c r="I863" s="58">
        <v>0</v>
      </c>
      <c r="J863" s="58">
        <v>0</v>
      </c>
      <c r="K863" s="58">
        <f t="shared" si="63"/>
        <v>0</v>
      </c>
      <c r="L863" s="58" t="s">
        <v>11732</v>
      </c>
      <c r="M863" s="58" t="s">
        <v>11805</v>
      </c>
      <c r="N863" s="58" t="s">
        <v>11782</v>
      </c>
      <c r="O863" s="58">
        <v>0</v>
      </c>
      <c r="P863" s="58">
        <v>0</v>
      </c>
      <c r="Q863" s="58">
        <v>0</v>
      </c>
      <c r="R863" s="58">
        <v>0</v>
      </c>
      <c r="S863" s="58">
        <f t="shared" si="64"/>
        <v>0</v>
      </c>
      <c r="T863" s="58" t="s">
        <v>11732</v>
      </c>
      <c r="U863" s="58" t="s">
        <v>11806</v>
      </c>
      <c r="V863" s="58" t="s">
        <v>11782</v>
      </c>
      <c r="W863" s="58">
        <v>0</v>
      </c>
      <c r="X863" s="58">
        <v>0</v>
      </c>
      <c r="Y863" s="58">
        <v>0</v>
      </c>
      <c r="Z863" s="58">
        <v>0</v>
      </c>
      <c r="AA863" s="58">
        <f t="shared" si="65"/>
        <v>0</v>
      </c>
      <c r="AB863" s="58" t="s">
        <v>11732</v>
      </c>
      <c r="AC863" s="59"/>
      <c r="AD863" s="62">
        <f t="shared" si="66"/>
        <v>0</v>
      </c>
    </row>
    <row r="864" spans="1:30" x14ac:dyDescent="0.3">
      <c r="A864" s="54">
        <v>863</v>
      </c>
      <c r="B864" s="54" t="s">
        <v>4026</v>
      </c>
      <c r="C864" s="54" t="s">
        <v>4027</v>
      </c>
      <c r="D864" s="54" t="s">
        <v>662</v>
      </c>
      <c r="E864" s="58" t="s">
        <v>11804</v>
      </c>
      <c r="F864" s="58" t="s">
        <v>11828</v>
      </c>
      <c r="G864" s="58">
        <v>15</v>
      </c>
      <c r="H864" s="58">
        <v>15</v>
      </c>
      <c r="I864" s="58">
        <v>15</v>
      </c>
      <c r="J864" s="58">
        <v>15</v>
      </c>
      <c r="K864" s="58">
        <f t="shared" si="63"/>
        <v>60</v>
      </c>
      <c r="L864" s="58" t="s">
        <v>11812</v>
      </c>
      <c r="M864" s="58" t="s">
        <v>11805</v>
      </c>
      <c r="N864" s="58" t="s">
        <v>11782</v>
      </c>
      <c r="O864" s="58">
        <v>15</v>
      </c>
      <c r="P864" s="58">
        <v>15</v>
      </c>
      <c r="Q864" s="58">
        <v>11</v>
      </c>
      <c r="R864" s="58">
        <v>14</v>
      </c>
      <c r="S864" s="58">
        <f t="shared" si="64"/>
        <v>55</v>
      </c>
      <c r="T864" s="58" t="s">
        <v>11812</v>
      </c>
      <c r="U864" s="58" t="s">
        <v>11806</v>
      </c>
      <c r="V864" s="58" t="s">
        <v>11782</v>
      </c>
      <c r="W864" s="58">
        <v>20</v>
      </c>
      <c r="X864" s="58">
        <v>19</v>
      </c>
      <c r="Y864" s="58">
        <v>21</v>
      </c>
      <c r="Z864" s="58">
        <v>21</v>
      </c>
      <c r="AA864" s="58">
        <f t="shared" si="65"/>
        <v>81</v>
      </c>
      <c r="AB864" s="58" t="s">
        <v>11812</v>
      </c>
      <c r="AC864" s="59"/>
      <c r="AD864" s="62">
        <f t="shared" si="66"/>
        <v>65.333333333333329</v>
      </c>
    </row>
    <row r="865" spans="1:30" x14ac:dyDescent="0.3">
      <c r="A865" s="54">
        <v>864</v>
      </c>
      <c r="B865" s="55" t="s">
        <v>4571</v>
      </c>
      <c r="C865" s="55" t="s">
        <v>4572</v>
      </c>
      <c r="D865" s="55" t="s">
        <v>662</v>
      </c>
      <c r="E865" s="58" t="s">
        <v>11804</v>
      </c>
      <c r="F865" s="58" t="s">
        <v>11828</v>
      </c>
      <c r="G865" s="58">
        <v>0</v>
      </c>
      <c r="H865" s="58">
        <v>0</v>
      </c>
      <c r="I865" s="58">
        <v>0</v>
      </c>
      <c r="J865" s="58">
        <v>0</v>
      </c>
      <c r="K865" s="58">
        <f t="shared" si="63"/>
        <v>0</v>
      </c>
      <c r="L865" s="58" t="s">
        <v>11732</v>
      </c>
      <c r="M865" s="58" t="s">
        <v>11805</v>
      </c>
      <c r="N865" s="58" t="s">
        <v>11782</v>
      </c>
      <c r="O865" s="58">
        <v>0</v>
      </c>
      <c r="P865" s="58">
        <v>0</v>
      </c>
      <c r="Q865" s="58">
        <v>0</v>
      </c>
      <c r="R865" s="58">
        <v>0</v>
      </c>
      <c r="S865" s="58">
        <f t="shared" si="64"/>
        <v>0</v>
      </c>
      <c r="T865" s="58" t="s">
        <v>11732</v>
      </c>
      <c r="U865" s="58" t="s">
        <v>11806</v>
      </c>
      <c r="V865" s="58" t="s">
        <v>11782</v>
      </c>
      <c r="W865" s="58">
        <v>0</v>
      </c>
      <c r="X865" s="58">
        <v>0</v>
      </c>
      <c r="Y865" s="58">
        <v>0</v>
      </c>
      <c r="Z865" s="58">
        <v>0</v>
      </c>
      <c r="AA865" s="58">
        <f t="shared" si="65"/>
        <v>0</v>
      </c>
      <c r="AB865" s="58" t="s">
        <v>11732</v>
      </c>
      <c r="AC865" s="59"/>
      <c r="AD865" s="62">
        <f t="shared" si="66"/>
        <v>0</v>
      </c>
    </row>
    <row r="866" spans="1:30" x14ac:dyDescent="0.3">
      <c r="A866" s="54">
        <v>865</v>
      </c>
      <c r="B866" s="55" t="s">
        <v>4662</v>
      </c>
      <c r="C866" s="55" t="s">
        <v>4663</v>
      </c>
      <c r="D866" s="55" t="s">
        <v>662</v>
      </c>
      <c r="E866" s="58" t="s">
        <v>11804</v>
      </c>
      <c r="F866" s="58" t="s">
        <v>11828</v>
      </c>
      <c r="G866" s="58">
        <v>0</v>
      </c>
      <c r="H866" s="58">
        <v>0</v>
      </c>
      <c r="I866" s="58">
        <v>0</v>
      </c>
      <c r="J866" s="58">
        <v>0</v>
      </c>
      <c r="K866" s="58">
        <f t="shared" si="63"/>
        <v>0</v>
      </c>
      <c r="L866" s="58" t="s">
        <v>11732</v>
      </c>
      <c r="M866" s="58" t="s">
        <v>11805</v>
      </c>
      <c r="N866" s="58" t="s">
        <v>11782</v>
      </c>
      <c r="O866" s="58">
        <v>0</v>
      </c>
      <c r="P866" s="58">
        <v>0</v>
      </c>
      <c r="Q866" s="58">
        <v>0</v>
      </c>
      <c r="R866" s="58">
        <v>0</v>
      </c>
      <c r="S866" s="58">
        <f t="shared" si="64"/>
        <v>0</v>
      </c>
      <c r="T866" s="58" t="s">
        <v>11732</v>
      </c>
      <c r="U866" s="58" t="s">
        <v>11806</v>
      </c>
      <c r="V866" s="58" t="s">
        <v>11782</v>
      </c>
      <c r="W866" s="58">
        <v>0</v>
      </c>
      <c r="X866" s="58">
        <v>0</v>
      </c>
      <c r="Y866" s="58">
        <v>0</v>
      </c>
      <c r="Z866" s="58">
        <v>0</v>
      </c>
      <c r="AA866" s="58">
        <f t="shared" si="65"/>
        <v>0</v>
      </c>
      <c r="AB866" s="58" t="s">
        <v>11732</v>
      </c>
      <c r="AC866" s="59"/>
      <c r="AD866" s="62">
        <f t="shared" si="66"/>
        <v>0</v>
      </c>
    </row>
    <row r="867" spans="1:30" x14ac:dyDescent="0.3">
      <c r="A867" s="54">
        <v>866</v>
      </c>
      <c r="B867" s="54" t="s">
        <v>4710</v>
      </c>
      <c r="C867" s="54" t="s">
        <v>4711</v>
      </c>
      <c r="D867" s="54" t="s">
        <v>662</v>
      </c>
      <c r="E867" s="58" t="s">
        <v>11804</v>
      </c>
      <c r="F867" s="58" t="s">
        <v>11828</v>
      </c>
      <c r="G867" s="58">
        <v>15</v>
      </c>
      <c r="H867" s="58">
        <v>15</v>
      </c>
      <c r="I867" s="58">
        <v>15</v>
      </c>
      <c r="J867" s="58">
        <v>15</v>
      </c>
      <c r="K867" s="58">
        <f t="shared" si="63"/>
        <v>60</v>
      </c>
      <c r="L867" s="58" t="s">
        <v>11812</v>
      </c>
      <c r="M867" s="58" t="s">
        <v>11805</v>
      </c>
      <c r="N867" s="58" t="s">
        <v>11782</v>
      </c>
      <c r="O867" s="58">
        <v>13</v>
      </c>
      <c r="P867" s="58">
        <v>12</v>
      </c>
      <c r="Q867" s="58">
        <v>11</v>
      </c>
      <c r="R867" s="58">
        <v>9</v>
      </c>
      <c r="S867" s="58">
        <f t="shared" si="64"/>
        <v>45</v>
      </c>
      <c r="T867" s="58" t="s">
        <v>11812</v>
      </c>
      <c r="U867" s="58" t="s">
        <v>11806</v>
      </c>
      <c r="V867" s="58" t="s">
        <v>11782</v>
      </c>
      <c r="W867" s="58">
        <v>19</v>
      </c>
      <c r="X867" s="58">
        <v>19</v>
      </c>
      <c r="Y867" s="58">
        <v>20</v>
      </c>
      <c r="Z867" s="58">
        <v>21</v>
      </c>
      <c r="AA867" s="58">
        <f t="shared" si="65"/>
        <v>79</v>
      </c>
      <c r="AB867" s="58" t="s">
        <v>11812</v>
      </c>
      <c r="AC867" s="59"/>
      <c r="AD867" s="62">
        <f t="shared" si="66"/>
        <v>61.333333333333336</v>
      </c>
    </row>
    <row r="868" spans="1:30" x14ac:dyDescent="0.3">
      <c r="A868" s="54">
        <v>867</v>
      </c>
      <c r="B868" s="54" t="s">
        <v>4764</v>
      </c>
      <c r="C868" s="54" t="s">
        <v>4765</v>
      </c>
      <c r="D868" s="54" t="s">
        <v>662</v>
      </c>
      <c r="E868" s="58" t="s">
        <v>11804</v>
      </c>
      <c r="F868" s="58" t="s">
        <v>11828</v>
      </c>
      <c r="G868" s="58">
        <v>15</v>
      </c>
      <c r="H868" s="58">
        <v>15</v>
      </c>
      <c r="I868" s="58">
        <v>15</v>
      </c>
      <c r="J868" s="58">
        <v>15</v>
      </c>
      <c r="K868" s="58">
        <f t="shared" si="63"/>
        <v>60</v>
      </c>
      <c r="L868" s="58" t="s">
        <v>11812</v>
      </c>
      <c r="M868" s="58" t="s">
        <v>11805</v>
      </c>
      <c r="N868" s="58" t="s">
        <v>11782</v>
      </c>
      <c r="O868" s="58">
        <v>14</v>
      </c>
      <c r="P868" s="58">
        <v>14</v>
      </c>
      <c r="Q868" s="58">
        <v>13</v>
      </c>
      <c r="R868" s="58">
        <v>13</v>
      </c>
      <c r="S868" s="58">
        <f t="shared" si="64"/>
        <v>54</v>
      </c>
      <c r="T868" s="58" t="s">
        <v>11812</v>
      </c>
      <c r="U868" s="58" t="s">
        <v>11806</v>
      </c>
      <c r="V868" s="58" t="s">
        <v>11782</v>
      </c>
      <c r="W868" s="58">
        <v>20</v>
      </c>
      <c r="X868" s="58">
        <v>20</v>
      </c>
      <c r="Y868" s="58">
        <v>21</v>
      </c>
      <c r="Z868" s="58">
        <v>22</v>
      </c>
      <c r="AA868" s="58">
        <f t="shared" si="65"/>
        <v>83</v>
      </c>
      <c r="AB868" s="58" t="s">
        <v>11812</v>
      </c>
      <c r="AC868" s="59"/>
      <c r="AD868" s="62">
        <f t="shared" si="66"/>
        <v>65.666666666666671</v>
      </c>
    </row>
    <row r="869" spans="1:30" x14ac:dyDescent="0.3">
      <c r="A869" s="54">
        <v>868</v>
      </c>
      <c r="B869" s="54" t="s">
        <v>5219</v>
      </c>
      <c r="C869" s="54" t="s">
        <v>5220</v>
      </c>
      <c r="D869" s="54" t="s">
        <v>662</v>
      </c>
      <c r="E869" s="58" t="s">
        <v>11804</v>
      </c>
      <c r="F869" s="58" t="s">
        <v>11828</v>
      </c>
      <c r="G869" s="58">
        <v>17</v>
      </c>
      <c r="H869" s="58">
        <v>17</v>
      </c>
      <c r="I869" s="58">
        <v>17</v>
      </c>
      <c r="J869" s="58">
        <v>20</v>
      </c>
      <c r="K869" s="58">
        <f t="shared" si="63"/>
        <v>71</v>
      </c>
      <c r="L869" s="58" t="s">
        <v>11812</v>
      </c>
      <c r="M869" s="58" t="s">
        <v>11805</v>
      </c>
      <c r="N869" s="58" t="s">
        <v>11782</v>
      </c>
      <c r="O869" s="58">
        <v>18</v>
      </c>
      <c r="P869" s="58">
        <v>18</v>
      </c>
      <c r="Q869" s="58">
        <v>17</v>
      </c>
      <c r="R869" s="58">
        <v>17</v>
      </c>
      <c r="S869" s="58">
        <f t="shared" si="64"/>
        <v>70</v>
      </c>
      <c r="T869" s="58" t="s">
        <v>11812</v>
      </c>
      <c r="U869" s="58" t="s">
        <v>11806</v>
      </c>
      <c r="V869" s="58" t="s">
        <v>11782</v>
      </c>
      <c r="W869" s="58">
        <v>21</v>
      </c>
      <c r="X869" s="58">
        <v>21</v>
      </c>
      <c r="Y869" s="58">
        <v>21</v>
      </c>
      <c r="Z869" s="58">
        <v>21</v>
      </c>
      <c r="AA869" s="58">
        <f t="shared" si="65"/>
        <v>84</v>
      </c>
      <c r="AB869" s="58" t="s">
        <v>11812</v>
      </c>
      <c r="AC869" s="59"/>
      <c r="AD869" s="62">
        <f t="shared" si="66"/>
        <v>75</v>
      </c>
    </row>
    <row r="870" spans="1:30" x14ac:dyDescent="0.3">
      <c r="A870" s="54">
        <v>869</v>
      </c>
      <c r="B870" s="55" t="s">
        <v>5326</v>
      </c>
      <c r="C870" s="55" t="s">
        <v>5327</v>
      </c>
      <c r="D870" s="55" t="s">
        <v>662</v>
      </c>
      <c r="E870" s="58" t="s">
        <v>11804</v>
      </c>
      <c r="F870" s="58" t="s">
        <v>11828</v>
      </c>
      <c r="G870" s="58">
        <v>0</v>
      </c>
      <c r="H870" s="58">
        <v>0</v>
      </c>
      <c r="I870" s="58">
        <v>0</v>
      </c>
      <c r="J870" s="58">
        <v>0</v>
      </c>
      <c r="K870" s="58">
        <f t="shared" si="63"/>
        <v>0</v>
      </c>
      <c r="L870" s="58" t="s">
        <v>11732</v>
      </c>
      <c r="M870" s="58" t="s">
        <v>11805</v>
      </c>
      <c r="N870" s="58" t="s">
        <v>11782</v>
      </c>
      <c r="O870" s="58">
        <v>0</v>
      </c>
      <c r="P870" s="58">
        <v>0</v>
      </c>
      <c r="Q870" s="58">
        <v>0</v>
      </c>
      <c r="R870" s="58">
        <v>0</v>
      </c>
      <c r="S870" s="58">
        <f t="shared" si="64"/>
        <v>0</v>
      </c>
      <c r="T870" s="58" t="s">
        <v>11732</v>
      </c>
      <c r="U870" s="58" t="s">
        <v>11806</v>
      </c>
      <c r="V870" s="58" t="s">
        <v>11782</v>
      </c>
      <c r="W870" s="58">
        <v>0</v>
      </c>
      <c r="X870" s="58">
        <v>0</v>
      </c>
      <c r="Y870" s="58">
        <v>0</v>
      </c>
      <c r="Z870" s="58">
        <v>0</v>
      </c>
      <c r="AA870" s="58">
        <f t="shared" si="65"/>
        <v>0</v>
      </c>
      <c r="AB870" s="58" t="s">
        <v>11732</v>
      </c>
      <c r="AC870" s="59"/>
      <c r="AD870" s="62">
        <f t="shared" si="66"/>
        <v>0</v>
      </c>
    </row>
    <row r="871" spans="1:30" x14ac:dyDescent="0.3">
      <c r="A871" s="54">
        <v>870</v>
      </c>
      <c r="B871" s="55" t="s">
        <v>5574</v>
      </c>
      <c r="C871" s="55" t="s">
        <v>5575</v>
      </c>
      <c r="D871" s="55" t="s">
        <v>662</v>
      </c>
      <c r="E871" s="58" t="s">
        <v>11804</v>
      </c>
      <c r="F871" s="58" t="s">
        <v>11828</v>
      </c>
      <c r="G871" s="58">
        <v>0</v>
      </c>
      <c r="H871" s="58">
        <v>0</v>
      </c>
      <c r="I871" s="58">
        <v>0</v>
      </c>
      <c r="J871" s="58">
        <v>0</v>
      </c>
      <c r="K871" s="58">
        <f t="shared" si="63"/>
        <v>0</v>
      </c>
      <c r="L871" s="58" t="s">
        <v>11732</v>
      </c>
      <c r="M871" s="58" t="s">
        <v>11805</v>
      </c>
      <c r="N871" s="58" t="s">
        <v>11782</v>
      </c>
      <c r="O871" s="58">
        <v>0</v>
      </c>
      <c r="P871" s="58">
        <v>0</v>
      </c>
      <c r="Q871" s="58">
        <v>0</v>
      </c>
      <c r="R871" s="58">
        <v>0</v>
      </c>
      <c r="S871" s="58">
        <f t="shared" si="64"/>
        <v>0</v>
      </c>
      <c r="T871" s="58" t="s">
        <v>11732</v>
      </c>
      <c r="U871" s="58" t="s">
        <v>11806</v>
      </c>
      <c r="V871" s="58" t="s">
        <v>11782</v>
      </c>
      <c r="W871" s="58">
        <v>0</v>
      </c>
      <c r="X871" s="58">
        <v>0</v>
      </c>
      <c r="Y871" s="58">
        <v>0</v>
      </c>
      <c r="Z871" s="58">
        <v>0</v>
      </c>
      <c r="AA871" s="58">
        <f t="shared" si="65"/>
        <v>0</v>
      </c>
      <c r="AB871" s="58" t="s">
        <v>11732</v>
      </c>
      <c r="AC871" s="59"/>
      <c r="AD871" s="62">
        <f t="shared" si="66"/>
        <v>0</v>
      </c>
    </row>
    <row r="872" spans="1:30" x14ac:dyDescent="0.3">
      <c r="A872" s="54">
        <v>871</v>
      </c>
      <c r="B872" s="55" t="s">
        <v>5707</v>
      </c>
      <c r="C872" s="55" t="s">
        <v>5708</v>
      </c>
      <c r="D872" s="55" t="s">
        <v>662</v>
      </c>
      <c r="E872" s="58" t="s">
        <v>11804</v>
      </c>
      <c r="F872" s="58" t="s">
        <v>11828</v>
      </c>
      <c r="G872" s="58">
        <v>0</v>
      </c>
      <c r="H872" s="58">
        <v>0</v>
      </c>
      <c r="I872" s="58">
        <v>0</v>
      </c>
      <c r="J872" s="58">
        <v>0</v>
      </c>
      <c r="K872" s="58">
        <f t="shared" si="63"/>
        <v>0</v>
      </c>
      <c r="L872" s="58" t="s">
        <v>11732</v>
      </c>
      <c r="M872" s="58" t="s">
        <v>11805</v>
      </c>
      <c r="N872" s="58" t="s">
        <v>11782</v>
      </c>
      <c r="O872" s="58">
        <v>0</v>
      </c>
      <c r="P872" s="58">
        <v>0</v>
      </c>
      <c r="Q872" s="58">
        <v>0</v>
      </c>
      <c r="R872" s="58">
        <v>0</v>
      </c>
      <c r="S872" s="58">
        <f t="shared" si="64"/>
        <v>0</v>
      </c>
      <c r="T872" s="58" t="s">
        <v>11732</v>
      </c>
      <c r="U872" s="58" t="s">
        <v>11806</v>
      </c>
      <c r="V872" s="58" t="s">
        <v>11782</v>
      </c>
      <c r="W872" s="58">
        <v>0</v>
      </c>
      <c r="X872" s="58">
        <v>0</v>
      </c>
      <c r="Y872" s="58">
        <v>0</v>
      </c>
      <c r="Z872" s="58">
        <v>0</v>
      </c>
      <c r="AA872" s="58">
        <f t="shared" si="65"/>
        <v>0</v>
      </c>
      <c r="AB872" s="58" t="s">
        <v>11732</v>
      </c>
      <c r="AC872" s="59"/>
      <c r="AD872" s="62">
        <f t="shared" si="66"/>
        <v>0</v>
      </c>
    </row>
    <row r="873" spans="1:30" x14ac:dyDescent="0.3">
      <c r="A873" s="54">
        <v>872</v>
      </c>
      <c r="B873" s="54" t="s">
        <v>6019</v>
      </c>
      <c r="C873" s="54" t="s">
        <v>6020</v>
      </c>
      <c r="D873" s="54" t="s">
        <v>662</v>
      </c>
      <c r="E873" s="58" t="s">
        <v>11804</v>
      </c>
      <c r="F873" s="58" t="s">
        <v>11828</v>
      </c>
      <c r="G873" s="58">
        <v>23</v>
      </c>
      <c r="H873" s="58">
        <v>21</v>
      </c>
      <c r="I873" s="58">
        <v>23</v>
      </c>
      <c r="J873" s="58">
        <v>24</v>
      </c>
      <c r="K873" s="58">
        <f t="shared" si="63"/>
        <v>91</v>
      </c>
      <c r="L873" s="58" t="s">
        <v>11812</v>
      </c>
      <c r="M873" s="58" t="s">
        <v>11805</v>
      </c>
      <c r="N873" s="58" t="s">
        <v>11782</v>
      </c>
      <c r="O873" s="58">
        <v>18</v>
      </c>
      <c r="P873" s="58">
        <v>18</v>
      </c>
      <c r="Q873" s="58">
        <v>18</v>
      </c>
      <c r="R873" s="58">
        <v>15</v>
      </c>
      <c r="S873" s="58">
        <f t="shared" si="64"/>
        <v>69</v>
      </c>
      <c r="T873" s="58" t="s">
        <v>11812</v>
      </c>
      <c r="U873" s="58" t="s">
        <v>11806</v>
      </c>
      <c r="V873" s="58" t="s">
        <v>11782</v>
      </c>
      <c r="W873" s="58">
        <v>22</v>
      </c>
      <c r="X873" s="58">
        <v>22</v>
      </c>
      <c r="Y873" s="58">
        <v>21</v>
      </c>
      <c r="Z873" s="58">
        <v>22</v>
      </c>
      <c r="AA873" s="58">
        <f t="shared" si="65"/>
        <v>87</v>
      </c>
      <c r="AB873" s="58" t="s">
        <v>11812</v>
      </c>
      <c r="AC873" s="59"/>
      <c r="AD873" s="62">
        <f t="shared" si="66"/>
        <v>82.333333333333329</v>
      </c>
    </row>
    <row r="874" spans="1:30" x14ac:dyDescent="0.3">
      <c r="A874" s="54">
        <v>873</v>
      </c>
      <c r="B874" s="54" t="s">
        <v>6441</v>
      </c>
      <c r="C874" s="54" t="s">
        <v>6442</v>
      </c>
      <c r="D874" s="54" t="s">
        <v>662</v>
      </c>
      <c r="E874" s="58" t="s">
        <v>11804</v>
      </c>
      <c r="F874" s="58" t="s">
        <v>11828</v>
      </c>
      <c r="G874" s="58">
        <v>15</v>
      </c>
      <c r="H874" s="58">
        <v>15</v>
      </c>
      <c r="I874" s="58">
        <v>15</v>
      </c>
      <c r="J874" s="58">
        <v>15</v>
      </c>
      <c r="K874" s="58">
        <f t="shared" si="63"/>
        <v>60</v>
      </c>
      <c r="L874" s="58" t="s">
        <v>11812</v>
      </c>
      <c r="M874" s="58" t="s">
        <v>11805</v>
      </c>
      <c r="N874" s="58" t="s">
        <v>11782</v>
      </c>
      <c r="O874" s="58">
        <v>13</v>
      </c>
      <c r="P874" s="58">
        <v>13</v>
      </c>
      <c r="Q874" s="58">
        <v>11</v>
      </c>
      <c r="R874" s="58">
        <v>10</v>
      </c>
      <c r="S874" s="58">
        <f t="shared" si="64"/>
        <v>47</v>
      </c>
      <c r="T874" s="58" t="s">
        <v>11812</v>
      </c>
      <c r="U874" s="58" t="s">
        <v>11806</v>
      </c>
      <c r="V874" s="58" t="s">
        <v>11782</v>
      </c>
      <c r="W874" s="58">
        <v>19</v>
      </c>
      <c r="X874" s="58">
        <v>19</v>
      </c>
      <c r="Y874" s="58">
        <v>20</v>
      </c>
      <c r="Z874" s="58">
        <v>20</v>
      </c>
      <c r="AA874" s="58">
        <f t="shared" si="65"/>
        <v>78</v>
      </c>
      <c r="AB874" s="58" t="s">
        <v>11812</v>
      </c>
      <c r="AC874" s="59"/>
      <c r="AD874" s="62">
        <f t="shared" si="66"/>
        <v>61.666666666666664</v>
      </c>
    </row>
    <row r="875" spans="1:30" x14ac:dyDescent="0.3">
      <c r="A875" s="54">
        <v>874</v>
      </c>
      <c r="B875" s="54" t="s">
        <v>6734</v>
      </c>
      <c r="C875" s="54" t="s">
        <v>6735</v>
      </c>
      <c r="D875" s="54" t="s">
        <v>662</v>
      </c>
      <c r="E875" s="58" t="s">
        <v>11804</v>
      </c>
      <c r="F875" s="58" t="s">
        <v>11828</v>
      </c>
      <c r="G875" s="58">
        <v>20</v>
      </c>
      <c r="H875" s="58">
        <v>20</v>
      </c>
      <c r="I875" s="58">
        <v>20</v>
      </c>
      <c r="J875" s="58">
        <v>15</v>
      </c>
      <c r="K875" s="58">
        <f t="shared" si="63"/>
        <v>75</v>
      </c>
      <c r="L875" s="58" t="s">
        <v>11812</v>
      </c>
      <c r="M875" s="58" t="s">
        <v>11805</v>
      </c>
      <c r="N875" s="58" t="s">
        <v>11782</v>
      </c>
      <c r="O875" s="58">
        <v>16</v>
      </c>
      <c r="P875" s="58">
        <v>17</v>
      </c>
      <c r="Q875" s="58">
        <v>15</v>
      </c>
      <c r="R875" s="58">
        <v>15</v>
      </c>
      <c r="S875" s="58">
        <f t="shared" si="64"/>
        <v>63</v>
      </c>
      <c r="T875" s="58" t="s">
        <v>11812</v>
      </c>
      <c r="U875" s="58" t="s">
        <v>11806</v>
      </c>
      <c r="V875" s="58" t="s">
        <v>11782</v>
      </c>
      <c r="W875" s="58">
        <v>21</v>
      </c>
      <c r="X875" s="58">
        <v>21</v>
      </c>
      <c r="Y875" s="58">
        <v>22</v>
      </c>
      <c r="Z875" s="58">
        <v>22</v>
      </c>
      <c r="AA875" s="58">
        <f t="shared" si="65"/>
        <v>86</v>
      </c>
      <c r="AB875" s="58" t="s">
        <v>11812</v>
      </c>
      <c r="AC875" s="59"/>
      <c r="AD875" s="62">
        <f t="shared" si="66"/>
        <v>74.666666666666671</v>
      </c>
    </row>
    <row r="876" spans="1:30" x14ac:dyDescent="0.3">
      <c r="A876" s="54">
        <v>875</v>
      </c>
      <c r="B876" s="54" t="s">
        <v>7462</v>
      </c>
      <c r="C876" s="54" t="s">
        <v>7463</v>
      </c>
      <c r="D876" s="54" t="s">
        <v>662</v>
      </c>
      <c r="E876" s="58" t="s">
        <v>11804</v>
      </c>
      <c r="F876" s="58" t="s">
        <v>11828</v>
      </c>
      <c r="G876" s="58">
        <v>15</v>
      </c>
      <c r="H876" s="58">
        <v>15</v>
      </c>
      <c r="I876" s="58">
        <v>15</v>
      </c>
      <c r="J876" s="58">
        <v>15</v>
      </c>
      <c r="K876" s="58">
        <f t="shared" si="63"/>
        <v>60</v>
      </c>
      <c r="L876" s="58" t="s">
        <v>11812</v>
      </c>
      <c r="M876" s="58" t="s">
        <v>11805</v>
      </c>
      <c r="N876" s="58" t="s">
        <v>11782</v>
      </c>
      <c r="O876" s="58">
        <v>14</v>
      </c>
      <c r="P876" s="58">
        <v>16</v>
      </c>
      <c r="Q876" s="58">
        <v>16</v>
      </c>
      <c r="R876" s="58">
        <v>11</v>
      </c>
      <c r="S876" s="58">
        <f t="shared" si="64"/>
        <v>57</v>
      </c>
      <c r="T876" s="58" t="s">
        <v>11812</v>
      </c>
      <c r="U876" s="58" t="s">
        <v>11806</v>
      </c>
      <c r="V876" s="58" t="s">
        <v>11782</v>
      </c>
      <c r="W876" s="58">
        <v>19</v>
      </c>
      <c r="X876" s="58">
        <v>19</v>
      </c>
      <c r="Y876" s="58">
        <v>20</v>
      </c>
      <c r="Z876" s="58">
        <v>20</v>
      </c>
      <c r="AA876" s="58">
        <f t="shared" si="65"/>
        <v>78</v>
      </c>
      <c r="AB876" s="58" t="s">
        <v>11812</v>
      </c>
      <c r="AC876" s="59"/>
      <c r="AD876" s="62">
        <f t="shared" si="66"/>
        <v>65</v>
      </c>
    </row>
    <row r="877" spans="1:30" x14ac:dyDescent="0.3">
      <c r="A877" s="54">
        <v>876</v>
      </c>
      <c r="B877" s="54" t="s">
        <v>8589</v>
      </c>
      <c r="C877" s="54" t="s">
        <v>934</v>
      </c>
      <c r="D877" s="54" t="s">
        <v>662</v>
      </c>
      <c r="E877" s="58" t="s">
        <v>11804</v>
      </c>
      <c r="F877" s="58" t="s">
        <v>11828</v>
      </c>
      <c r="G877" s="58">
        <v>15</v>
      </c>
      <c r="H877" s="58">
        <v>15</v>
      </c>
      <c r="I877" s="58">
        <v>15</v>
      </c>
      <c r="J877" s="58">
        <v>15</v>
      </c>
      <c r="K877" s="58">
        <f t="shared" si="63"/>
        <v>60</v>
      </c>
      <c r="L877" s="58" t="s">
        <v>11812</v>
      </c>
      <c r="M877" s="58" t="s">
        <v>11805</v>
      </c>
      <c r="N877" s="58" t="s">
        <v>11782</v>
      </c>
      <c r="O877" s="58">
        <v>12</v>
      </c>
      <c r="P877" s="58">
        <v>13</v>
      </c>
      <c r="Q877" s="58">
        <v>13</v>
      </c>
      <c r="R877" s="58">
        <v>13</v>
      </c>
      <c r="S877" s="58">
        <f t="shared" si="64"/>
        <v>51</v>
      </c>
      <c r="T877" s="58" t="s">
        <v>11812</v>
      </c>
      <c r="U877" s="58" t="s">
        <v>11806</v>
      </c>
      <c r="V877" s="58" t="s">
        <v>11782</v>
      </c>
      <c r="W877" s="58">
        <v>20</v>
      </c>
      <c r="X877" s="58">
        <v>20</v>
      </c>
      <c r="Y877" s="58">
        <v>20</v>
      </c>
      <c r="Z877" s="58">
        <v>21</v>
      </c>
      <c r="AA877" s="58">
        <f t="shared" si="65"/>
        <v>81</v>
      </c>
      <c r="AB877" s="58" t="s">
        <v>11812</v>
      </c>
      <c r="AC877" s="59"/>
      <c r="AD877" s="62">
        <f t="shared" si="66"/>
        <v>64</v>
      </c>
    </row>
    <row r="878" spans="1:30" x14ac:dyDescent="0.3">
      <c r="A878" s="54">
        <v>877</v>
      </c>
      <c r="B878" s="54" t="s">
        <v>9060</v>
      </c>
      <c r="C878" s="54" t="s">
        <v>9061</v>
      </c>
      <c r="D878" s="54" t="s">
        <v>662</v>
      </c>
      <c r="E878" s="58" t="s">
        <v>11804</v>
      </c>
      <c r="F878" s="58" t="s">
        <v>11828</v>
      </c>
      <c r="G878" s="58">
        <v>17</v>
      </c>
      <c r="H878" s="58">
        <v>19</v>
      </c>
      <c r="I878" s="58">
        <v>18</v>
      </c>
      <c r="J878" s="58">
        <v>20</v>
      </c>
      <c r="K878" s="58">
        <f t="shared" si="63"/>
        <v>74</v>
      </c>
      <c r="L878" s="58" t="s">
        <v>11812</v>
      </c>
      <c r="M878" s="58" t="s">
        <v>11805</v>
      </c>
      <c r="N878" s="58" t="s">
        <v>11782</v>
      </c>
      <c r="O878" s="58">
        <v>10</v>
      </c>
      <c r="P878" s="58">
        <v>10</v>
      </c>
      <c r="Q878" s="58">
        <v>11</v>
      </c>
      <c r="R878" s="58">
        <v>10</v>
      </c>
      <c r="S878" s="58">
        <f t="shared" si="64"/>
        <v>41</v>
      </c>
      <c r="T878" s="58" t="s">
        <v>11812</v>
      </c>
      <c r="U878" s="58" t="s">
        <v>11806</v>
      </c>
      <c r="V878" s="58" t="s">
        <v>11782</v>
      </c>
      <c r="W878" s="58">
        <v>19</v>
      </c>
      <c r="X878" s="58">
        <v>20</v>
      </c>
      <c r="Y878" s="58">
        <v>22</v>
      </c>
      <c r="Z878" s="58">
        <v>22</v>
      </c>
      <c r="AA878" s="58">
        <f t="shared" si="65"/>
        <v>83</v>
      </c>
      <c r="AB878" s="58" t="s">
        <v>11812</v>
      </c>
      <c r="AC878" s="59"/>
      <c r="AD878" s="62">
        <f t="shared" si="66"/>
        <v>66</v>
      </c>
    </row>
    <row r="879" spans="1:30" x14ac:dyDescent="0.3">
      <c r="A879" s="54">
        <v>878</v>
      </c>
      <c r="B879" s="54" t="s">
        <v>9103</v>
      </c>
      <c r="C879" s="54" t="s">
        <v>9104</v>
      </c>
      <c r="D879" s="54" t="s">
        <v>662</v>
      </c>
      <c r="E879" s="58" t="s">
        <v>11804</v>
      </c>
      <c r="F879" s="58" t="s">
        <v>11828</v>
      </c>
      <c r="G879" s="58">
        <v>15</v>
      </c>
      <c r="H879" s="58">
        <v>15</v>
      </c>
      <c r="I879" s="58">
        <v>15</v>
      </c>
      <c r="J879" s="58">
        <v>15</v>
      </c>
      <c r="K879" s="58">
        <f t="shared" si="63"/>
        <v>60</v>
      </c>
      <c r="L879" s="58" t="s">
        <v>11812</v>
      </c>
      <c r="M879" s="58" t="s">
        <v>11805</v>
      </c>
      <c r="N879" s="58" t="s">
        <v>11782</v>
      </c>
      <c r="O879" s="58">
        <v>11</v>
      </c>
      <c r="P879" s="58">
        <v>10</v>
      </c>
      <c r="Q879" s="58">
        <v>12</v>
      </c>
      <c r="R879" s="58">
        <v>11</v>
      </c>
      <c r="S879" s="58">
        <f t="shared" si="64"/>
        <v>44</v>
      </c>
      <c r="T879" s="58" t="s">
        <v>11812</v>
      </c>
      <c r="U879" s="58" t="s">
        <v>11806</v>
      </c>
      <c r="V879" s="58" t="s">
        <v>11782</v>
      </c>
      <c r="W879" s="58">
        <v>20</v>
      </c>
      <c r="X879" s="58">
        <v>20</v>
      </c>
      <c r="Y879" s="58">
        <v>22</v>
      </c>
      <c r="Z879" s="58">
        <v>21</v>
      </c>
      <c r="AA879" s="58">
        <f t="shared" si="65"/>
        <v>83</v>
      </c>
      <c r="AB879" s="58" t="s">
        <v>11812</v>
      </c>
      <c r="AC879" s="59"/>
      <c r="AD879" s="62">
        <f t="shared" si="66"/>
        <v>62.333333333333336</v>
      </c>
    </row>
    <row r="880" spans="1:30" x14ac:dyDescent="0.3">
      <c r="A880" s="54">
        <v>879</v>
      </c>
      <c r="B880" s="54" t="s">
        <v>9165</v>
      </c>
      <c r="C880" s="54" t="s">
        <v>1958</v>
      </c>
      <c r="D880" s="54" t="s">
        <v>662</v>
      </c>
      <c r="E880" s="58" t="s">
        <v>11804</v>
      </c>
      <c r="F880" s="58" t="s">
        <v>11828</v>
      </c>
      <c r="G880" s="58">
        <v>15</v>
      </c>
      <c r="H880" s="58">
        <v>15</v>
      </c>
      <c r="I880" s="58">
        <v>15</v>
      </c>
      <c r="J880" s="58">
        <v>15</v>
      </c>
      <c r="K880" s="58">
        <f t="shared" si="63"/>
        <v>60</v>
      </c>
      <c r="L880" s="58" t="s">
        <v>11812</v>
      </c>
      <c r="M880" s="58" t="s">
        <v>11805</v>
      </c>
      <c r="N880" s="58" t="s">
        <v>11782</v>
      </c>
      <c r="O880" s="58">
        <v>11</v>
      </c>
      <c r="P880" s="58">
        <v>12</v>
      </c>
      <c r="Q880" s="58">
        <v>12</v>
      </c>
      <c r="R880" s="58">
        <v>12</v>
      </c>
      <c r="S880" s="58">
        <f t="shared" si="64"/>
        <v>47</v>
      </c>
      <c r="T880" s="58" t="s">
        <v>11812</v>
      </c>
      <c r="U880" s="58" t="s">
        <v>11806</v>
      </c>
      <c r="V880" s="58" t="s">
        <v>11782</v>
      </c>
      <c r="W880" s="58">
        <v>20</v>
      </c>
      <c r="X880" s="58">
        <v>20</v>
      </c>
      <c r="Y880" s="58">
        <v>19</v>
      </c>
      <c r="Z880" s="58">
        <v>20</v>
      </c>
      <c r="AA880" s="58">
        <f t="shared" si="65"/>
        <v>79</v>
      </c>
      <c r="AB880" s="58" t="s">
        <v>11812</v>
      </c>
      <c r="AC880" s="59"/>
      <c r="AD880" s="62">
        <f t="shared" si="66"/>
        <v>62</v>
      </c>
    </row>
    <row r="881" spans="1:30" x14ac:dyDescent="0.3">
      <c r="A881" s="54">
        <v>880</v>
      </c>
      <c r="B881" s="54" t="s">
        <v>9226</v>
      </c>
      <c r="C881" s="54" t="s">
        <v>9227</v>
      </c>
      <c r="D881" s="54" t="s">
        <v>662</v>
      </c>
      <c r="E881" s="58" t="s">
        <v>11804</v>
      </c>
      <c r="F881" s="58" t="s">
        <v>11828</v>
      </c>
      <c r="G881" s="58">
        <v>20</v>
      </c>
      <c r="H881" s="58">
        <v>20</v>
      </c>
      <c r="I881" s="58">
        <v>20</v>
      </c>
      <c r="J881" s="58">
        <v>20</v>
      </c>
      <c r="K881" s="58">
        <f t="shared" si="63"/>
        <v>80</v>
      </c>
      <c r="L881" s="58" t="s">
        <v>11812</v>
      </c>
      <c r="M881" s="58" t="s">
        <v>11805</v>
      </c>
      <c r="N881" s="58" t="s">
        <v>11782</v>
      </c>
      <c r="O881" s="58">
        <v>24</v>
      </c>
      <c r="P881" s="58">
        <v>18</v>
      </c>
      <c r="Q881" s="58">
        <v>18</v>
      </c>
      <c r="R881" s="58">
        <v>21</v>
      </c>
      <c r="S881" s="58">
        <f t="shared" si="64"/>
        <v>81</v>
      </c>
      <c r="T881" s="58" t="s">
        <v>11812</v>
      </c>
      <c r="U881" s="58" t="s">
        <v>11806</v>
      </c>
      <c r="V881" s="58" t="s">
        <v>11782</v>
      </c>
      <c r="W881" s="58">
        <v>22</v>
      </c>
      <c r="X881" s="58">
        <v>21</v>
      </c>
      <c r="Y881" s="58">
        <v>21</v>
      </c>
      <c r="Z881" s="58">
        <v>22</v>
      </c>
      <c r="AA881" s="58">
        <f t="shared" si="65"/>
        <v>86</v>
      </c>
      <c r="AB881" s="58" t="s">
        <v>11812</v>
      </c>
      <c r="AC881" s="59"/>
      <c r="AD881" s="62">
        <f t="shared" si="66"/>
        <v>82.333333333333329</v>
      </c>
    </row>
    <row r="882" spans="1:30" x14ac:dyDescent="0.3">
      <c r="A882" s="54">
        <v>881</v>
      </c>
      <c r="B882" s="54" t="s">
        <v>9375</v>
      </c>
      <c r="C882" s="54" t="s">
        <v>9376</v>
      </c>
      <c r="D882" s="54" t="s">
        <v>662</v>
      </c>
      <c r="E882" s="58" t="s">
        <v>11804</v>
      </c>
      <c r="F882" s="58" t="s">
        <v>11828</v>
      </c>
      <c r="G882" s="58">
        <v>16</v>
      </c>
      <c r="H882" s="58">
        <v>17</v>
      </c>
      <c r="I882" s="58">
        <v>17</v>
      </c>
      <c r="J882" s="58">
        <v>20</v>
      </c>
      <c r="K882" s="58">
        <f t="shared" si="63"/>
        <v>70</v>
      </c>
      <c r="L882" s="58" t="s">
        <v>11812</v>
      </c>
      <c r="M882" s="58" t="s">
        <v>11805</v>
      </c>
      <c r="N882" s="58" t="s">
        <v>11782</v>
      </c>
      <c r="O882" s="58">
        <v>15</v>
      </c>
      <c r="P882" s="58">
        <v>14</v>
      </c>
      <c r="Q882" s="58">
        <v>16</v>
      </c>
      <c r="R882" s="58">
        <v>13</v>
      </c>
      <c r="S882" s="58">
        <f t="shared" si="64"/>
        <v>58</v>
      </c>
      <c r="T882" s="58" t="s">
        <v>11812</v>
      </c>
      <c r="U882" s="58" t="s">
        <v>11806</v>
      </c>
      <c r="V882" s="58" t="s">
        <v>11782</v>
      </c>
      <c r="W882" s="58">
        <v>20</v>
      </c>
      <c r="X882" s="58">
        <v>20</v>
      </c>
      <c r="Y882" s="58">
        <v>21</v>
      </c>
      <c r="Z882" s="58">
        <v>21</v>
      </c>
      <c r="AA882" s="58">
        <f t="shared" si="65"/>
        <v>82</v>
      </c>
      <c r="AB882" s="58" t="s">
        <v>11812</v>
      </c>
      <c r="AC882" s="59"/>
      <c r="AD882" s="62">
        <f t="shared" si="66"/>
        <v>70</v>
      </c>
    </row>
    <row r="883" spans="1:30" x14ac:dyDescent="0.3">
      <c r="A883" s="54">
        <v>882</v>
      </c>
      <c r="B883" s="54" t="s">
        <v>10482</v>
      </c>
      <c r="C883" s="54" t="s">
        <v>10483</v>
      </c>
      <c r="D883" s="54" t="s">
        <v>662</v>
      </c>
      <c r="E883" s="58" t="s">
        <v>11804</v>
      </c>
      <c r="F883" s="58" t="s">
        <v>11828</v>
      </c>
      <c r="G883" s="58">
        <v>22</v>
      </c>
      <c r="H883" s="58">
        <v>22</v>
      </c>
      <c r="I883" s="58">
        <v>22</v>
      </c>
      <c r="J883" s="58">
        <v>23</v>
      </c>
      <c r="K883" s="58">
        <f t="shared" si="63"/>
        <v>89</v>
      </c>
      <c r="L883" s="58" t="s">
        <v>11812</v>
      </c>
      <c r="M883" s="58" t="s">
        <v>11805</v>
      </c>
      <c r="N883" s="58" t="s">
        <v>11782</v>
      </c>
      <c r="O883" s="58">
        <v>17</v>
      </c>
      <c r="P883" s="58">
        <v>17</v>
      </c>
      <c r="Q883" s="58">
        <v>13</v>
      </c>
      <c r="R883" s="58">
        <v>13</v>
      </c>
      <c r="S883" s="58">
        <f t="shared" si="64"/>
        <v>60</v>
      </c>
      <c r="T883" s="58" t="s">
        <v>11812</v>
      </c>
      <c r="U883" s="58" t="s">
        <v>11806</v>
      </c>
      <c r="V883" s="58" t="s">
        <v>11782</v>
      </c>
      <c r="W883" s="58">
        <v>22</v>
      </c>
      <c r="X883" s="58">
        <v>22</v>
      </c>
      <c r="Y883" s="58">
        <v>22</v>
      </c>
      <c r="Z883" s="58">
        <v>21</v>
      </c>
      <c r="AA883" s="58">
        <f t="shared" si="65"/>
        <v>87</v>
      </c>
      <c r="AB883" s="58" t="s">
        <v>11812</v>
      </c>
      <c r="AC883" s="59"/>
      <c r="AD883" s="62">
        <f t="shared" si="66"/>
        <v>78.666666666666671</v>
      </c>
    </row>
    <row r="884" spans="1:30" x14ac:dyDescent="0.3">
      <c r="A884" s="54">
        <v>883</v>
      </c>
      <c r="B884" s="55" t="s">
        <v>11255</v>
      </c>
      <c r="C884" s="55" t="s">
        <v>11256</v>
      </c>
      <c r="D884" s="55" t="s">
        <v>662</v>
      </c>
      <c r="E884" s="58" t="s">
        <v>11804</v>
      </c>
      <c r="F884" s="58" t="s">
        <v>11828</v>
      </c>
      <c r="G884" s="58">
        <v>0</v>
      </c>
      <c r="H884" s="58">
        <v>0</v>
      </c>
      <c r="I884" s="58">
        <v>0</v>
      </c>
      <c r="J884" s="58">
        <v>0</v>
      </c>
      <c r="K884" s="58">
        <f t="shared" si="63"/>
        <v>0</v>
      </c>
      <c r="L884" s="58" t="s">
        <v>11732</v>
      </c>
      <c r="M884" s="58" t="s">
        <v>11805</v>
      </c>
      <c r="N884" s="58" t="s">
        <v>11782</v>
      </c>
      <c r="O884" s="58">
        <v>0</v>
      </c>
      <c r="P884" s="58">
        <v>0</v>
      </c>
      <c r="Q884" s="58">
        <v>0</v>
      </c>
      <c r="R884" s="58">
        <v>0</v>
      </c>
      <c r="S884" s="58">
        <f t="shared" si="64"/>
        <v>0</v>
      </c>
      <c r="T884" s="58" t="s">
        <v>11732</v>
      </c>
      <c r="U884" s="58" t="s">
        <v>11806</v>
      </c>
      <c r="V884" s="58" t="s">
        <v>11782</v>
      </c>
      <c r="W884" s="58">
        <v>0</v>
      </c>
      <c r="X884" s="58">
        <v>0</v>
      </c>
      <c r="Y884" s="58">
        <v>0</v>
      </c>
      <c r="Z884" s="58">
        <v>0</v>
      </c>
      <c r="AA884" s="58">
        <f t="shared" si="65"/>
        <v>0</v>
      </c>
      <c r="AB884" s="58" t="s">
        <v>11732</v>
      </c>
      <c r="AC884" s="59"/>
      <c r="AD884" s="62">
        <f t="shared" si="66"/>
        <v>0</v>
      </c>
    </row>
    <row r="885" spans="1:30" x14ac:dyDescent="0.3">
      <c r="A885" s="54">
        <v>884</v>
      </c>
      <c r="B885" s="54" t="s">
        <v>11580</v>
      </c>
      <c r="C885" s="54" t="s">
        <v>11581</v>
      </c>
      <c r="D885" s="54" t="s">
        <v>662</v>
      </c>
      <c r="E885" s="58" t="s">
        <v>11804</v>
      </c>
      <c r="F885" s="58" t="s">
        <v>11828</v>
      </c>
      <c r="G885" s="58">
        <v>15</v>
      </c>
      <c r="H885" s="58">
        <v>15</v>
      </c>
      <c r="I885" s="58">
        <v>15</v>
      </c>
      <c r="J885" s="58">
        <v>15</v>
      </c>
      <c r="K885" s="58">
        <f t="shared" si="63"/>
        <v>60</v>
      </c>
      <c r="L885" s="58" t="s">
        <v>11812</v>
      </c>
      <c r="M885" s="58" t="s">
        <v>11805</v>
      </c>
      <c r="N885" s="58" t="s">
        <v>11782</v>
      </c>
      <c r="O885" s="58">
        <v>10</v>
      </c>
      <c r="P885" s="58">
        <v>10</v>
      </c>
      <c r="Q885" s="58">
        <v>10</v>
      </c>
      <c r="R885" s="58">
        <v>11</v>
      </c>
      <c r="S885" s="58">
        <f t="shared" si="64"/>
        <v>41</v>
      </c>
      <c r="T885" s="58" t="s">
        <v>11812</v>
      </c>
      <c r="U885" s="58" t="s">
        <v>11806</v>
      </c>
      <c r="V885" s="58" t="s">
        <v>11782</v>
      </c>
      <c r="W885" s="58">
        <v>19</v>
      </c>
      <c r="X885" s="58">
        <v>19</v>
      </c>
      <c r="Y885" s="58">
        <v>19</v>
      </c>
      <c r="Z885" s="58">
        <v>21</v>
      </c>
      <c r="AA885" s="58">
        <f t="shared" si="65"/>
        <v>78</v>
      </c>
      <c r="AB885" s="58" t="s">
        <v>11812</v>
      </c>
      <c r="AC885" s="59"/>
      <c r="AD885" s="62">
        <f t="shared" si="66"/>
        <v>59.666666666666664</v>
      </c>
    </row>
    <row r="886" spans="1:30" x14ac:dyDescent="0.3">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row>
  </sheetData>
  <phoneticPr fontId="5"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D1F41-AD55-4977-ACF8-8B458880AD1A}">
  <sheetPr codeName="Sheet6"/>
  <dimension ref="A1:E1424"/>
  <sheetViews>
    <sheetView showGridLines="0" zoomScale="70" zoomScaleNormal="70" workbookViewId="0">
      <pane xSplit="1" ySplit="1" topLeftCell="B59" activePane="bottomRight" state="frozen"/>
      <selection activeCell="BL1" sqref="BL1"/>
      <selection pane="topRight" activeCell="BL1" sqref="BL1"/>
      <selection pane="bottomLeft" activeCell="BL1" sqref="BL1"/>
      <selection pane="bottomRight" activeCell="BL1" sqref="BL1"/>
    </sheetView>
  </sheetViews>
  <sheetFormatPr defaultColWidth="8.625" defaultRowHeight="16.5" x14ac:dyDescent="0.3"/>
  <cols>
    <col min="1" max="1" width="29.875" style="5" customWidth="1"/>
    <col min="2" max="2" width="15" style="5" customWidth="1"/>
    <col min="3" max="3" width="21.625" style="5" customWidth="1"/>
    <col min="4" max="4" width="15" style="5" customWidth="1"/>
    <col min="5" max="5" width="11.125" customWidth="1"/>
  </cols>
  <sheetData>
    <row r="1" spans="1:5" ht="50.1" customHeight="1" x14ac:dyDescent="0.3">
      <c r="A1" s="1" t="s">
        <v>11674</v>
      </c>
      <c r="B1" s="1" t="s">
        <v>11675</v>
      </c>
      <c r="C1" s="37" t="s">
        <v>11679</v>
      </c>
      <c r="D1" s="37" t="s">
        <v>11762</v>
      </c>
      <c r="E1" s="37" t="s">
        <v>11763</v>
      </c>
    </row>
    <row r="2" spans="1:5" ht="39.950000000000003" customHeight="1" x14ac:dyDescent="0.3">
      <c r="A2" s="38" t="s">
        <v>2788</v>
      </c>
      <c r="B2" s="38" t="s">
        <v>292</v>
      </c>
      <c r="C2" s="38">
        <v>1</v>
      </c>
      <c r="D2" s="38">
        <v>20</v>
      </c>
      <c r="E2" s="38" t="s">
        <v>11764</v>
      </c>
    </row>
    <row r="3" spans="1:5" ht="39.950000000000003" customHeight="1" x14ac:dyDescent="0.3">
      <c r="A3" s="38" t="s">
        <v>291</v>
      </c>
      <c r="B3" s="38" t="s">
        <v>292</v>
      </c>
      <c r="C3" s="38">
        <v>1</v>
      </c>
      <c r="D3" s="38">
        <v>5</v>
      </c>
      <c r="E3" s="38" t="s">
        <v>11765</v>
      </c>
    </row>
    <row r="4" spans="1:5" ht="39.950000000000003" customHeight="1" x14ac:dyDescent="0.3">
      <c r="A4" s="38" t="s">
        <v>2533</v>
      </c>
      <c r="B4" s="38" t="s">
        <v>367</v>
      </c>
      <c r="C4" s="38">
        <v>1</v>
      </c>
      <c r="D4" s="38">
        <v>5</v>
      </c>
      <c r="E4" s="38" t="s">
        <v>11765</v>
      </c>
    </row>
    <row r="5" spans="1:5" ht="39.950000000000003" customHeight="1" x14ac:dyDescent="0.3">
      <c r="A5" s="38" t="s">
        <v>2324</v>
      </c>
      <c r="B5" s="38" t="s">
        <v>367</v>
      </c>
      <c r="C5" s="38">
        <v>1</v>
      </c>
      <c r="D5" s="38">
        <v>5</v>
      </c>
      <c r="E5" s="38" t="s">
        <v>11765</v>
      </c>
    </row>
    <row r="6" spans="1:5" ht="39.950000000000003" customHeight="1" x14ac:dyDescent="0.3">
      <c r="A6" s="38" t="s">
        <v>3308</v>
      </c>
      <c r="B6" s="38" t="s">
        <v>572</v>
      </c>
      <c r="C6" s="38">
        <v>1</v>
      </c>
      <c r="D6" s="38">
        <v>5</v>
      </c>
      <c r="E6" s="38" t="s">
        <v>11765</v>
      </c>
    </row>
    <row r="7" spans="1:5" ht="39.950000000000003" customHeight="1" x14ac:dyDescent="0.3">
      <c r="A7" s="38" t="s">
        <v>6477</v>
      </c>
      <c r="B7" s="38" t="s">
        <v>459</v>
      </c>
      <c r="C7" s="38">
        <v>1</v>
      </c>
      <c r="D7" s="38">
        <v>5</v>
      </c>
      <c r="E7" s="38" t="s">
        <v>11765</v>
      </c>
    </row>
    <row r="8" spans="1:5" ht="39.950000000000003" customHeight="1" x14ac:dyDescent="0.3">
      <c r="A8" s="38" t="s">
        <v>1500</v>
      </c>
      <c r="B8" s="38" t="s">
        <v>367</v>
      </c>
      <c r="C8" s="38">
        <v>1</v>
      </c>
      <c r="D8" s="38">
        <v>5</v>
      </c>
      <c r="E8" s="38" t="s">
        <v>11765</v>
      </c>
    </row>
    <row r="9" spans="1:5" ht="39.950000000000003" customHeight="1" x14ac:dyDescent="0.3">
      <c r="A9" s="38" t="s">
        <v>458</v>
      </c>
      <c r="B9" s="38" t="s">
        <v>459</v>
      </c>
      <c r="C9" s="38">
        <v>1</v>
      </c>
      <c r="D9" s="38">
        <v>5</v>
      </c>
      <c r="E9" s="38" t="s">
        <v>11765</v>
      </c>
    </row>
    <row r="10" spans="1:5" ht="39.950000000000003" customHeight="1" x14ac:dyDescent="0.3">
      <c r="A10" s="38" t="s">
        <v>295</v>
      </c>
      <c r="B10" s="38" t="s">
        <v>296</v>
      </c>
      <c r="C10" s="38">
        <v>1</v>
      </c>
      <c r="D10" s="38">
        <v>5</v>
      </c>
      <c r="E10" s="38" t="s">
        <v>11766</v>
      </c>
    </row>
    <row r="11" spans="1:5" ht="39.950000000000003" customHeight="1" x14ac:dyDescent="0.3">
      <c r="A11" s="38" t="s">
        <v>6579</v>
      </c>
      <c r="B11" s="38" t="s">
        <v>8191</v>
      </c>
      <c r="C11" s="38">
        <v>1</v>
      </c>
      <c r="D11" s="38">
        <v>3</v>
      </c>
      <c r="E11" s="38" t="s">
        <v>11765</v>
      </c>
    </row>
    <row r="12" spans="1:5" ht="39.950000000000003" customHeight="1" x14ac:dyDescent="0.3">
      <c r="A12" s="38" t="s">
        <v>7339</v>
      </c>
      <c r="B12" s="38" t="s">
        <v>6580</v>
      </c>
      <c r="C12" s="38">
        <v>1</v>
      </c>
      <c r="D12" s="38">
        <v>3</v>
      </c>
      <c r="E12" s="38" t="s">
        <v>11765</v>
      </c>
    </row>
    <row r="13" spans="1:5" ht="39.950000000000003" customHeight="1" x14ac:dyDescent="0.3">
      <c r="A13" s="38" t="s">
        <v>1758</v>
      </c>
      <c r="B13" s="38" t="s">
        <v>1767</v>
      </c>
      <c r="C13" s="38">
        <v>1</v>
      </c>
      <c r="D13" s="38">
        <v>3</v>
      </c>
      <c r="E13" s="38" t="s">
        <v>11765</v>
      </c>
    </row>
    <row r="14" spans="1:5" ht="39.950000000000003" customHeight="1" x14ac:dyDescent="0.3">
      <c r="A14" s="38" t="s">
        <v>366</v>
      </c>
      <c r="B14" s="38" t="s">
        <v>367</v>
      </c>
      <c r="C14" s="38">
        <v>1</v>
      </c>
      <c r="D14" s="38">
        <v>3</v>
      </c>
      <c r="E14" s="38" t="s">
        <v>11765</v>
      </c>
    </row>
    <row r="15" spans="1:5" ht="39.950000000000003" customHeight="1" x14ac:dyDescent="0.3">
      <c r="A15" s="38" t="s">
        <v>3881</v>
      </c>
      <c r="B15" s="38" t="s">
        <v>367</v>
      </c>
      <c r="C15" s="38">
        <v>1</v>
      </c>
      <c r="D15" s="38">
        <v>3</v>
      </c>
      <c r="E15" s="38" t="s">
        <v>11765</v>
      </c>
    </row>
    <row r="16" spans="1:5" ht="39.950000000000003" customHeight="1" x14ac:dyDescent="0.3">
      <c r="A16" s="38" t="s">
        <v>9079</v>
      </c>
      <c r="B16" s="38" t="s">
        <v>367</v>
      </c>
      <c r="C16" s="38">
        <v>1</v>
      </c>
      <c r="D16" s="38">
        <v>3</v>
      </c>
      <c r="E16" s="38" t="s">
        <v>11765</v>
      </c>
    </row>
    <row r="17" spans="1:5" ht="39.950000000000003" customHeight="1" x14ac:dyDescent="0.3">
      <c r="A17" s="38" t="s">
        <v>780</v>
      </c>
      <c r="B17" s="38" t="s">
        <v>572</v>
      </c>
      <c r="C17" s="38">
        <v>1</v>
      </c>
      <c r="D17" s="38">
        <v>3</v>
      </c>
      <c r="E17" s="38" t="s">
        <v>11765</v>
      </c>
    </row>
    <row r="18" spans="1:5" ht="39.950000000000003" customHeight="1" x14ac:dyDescent="0.3">
      <c r="A18" s="38" t="s">
        <v>2899</v>
      </c>
      <c r="B18" s="38" t="s">
        <v>459</v>
      </c>
      <c r="C18" s="38">
        <v>1</v>
      </c>
      <c r="D18" s="38">
        <v>3</v>
      </c>
      <c r="E18" s="38" t="s">
        <v>11765</v>
      </c>
    </row>
    <row r="19" spans="1:5" ht="39.950000000000003" customHeight="1" x14ac:dyDescent="0.3">
      <c r="A19" s="38" t="s">
        <v>9076</v>
      </c>
      <c r="B19" s="38" t="s">
        <v>367</v>
      </c>
      <c r="C19" s="38">
        <v>1</v>
      </c>
      <c r="D19" s="38">
        <v>3</v>
      </c>
      <c r="E19" s="38" t="s">
        <v>11765</v>
      </c>
    </row>
    <row r="20" spans="1:5" ht="39.950000000000003" customHeight="1" x14ac:dyDescent="0.3">
      <c r="A20" s="38" t="s">
        <v>568</v>
      </c>
      <c r="B20" s="38" t="s">
        <v>459</v>
      </c>
      <c r="C20" s="38">
        <v>1</v>
      </c>
      <c r="D20" s="38">
        <v>3</v>
      </c>
      <c r="E20" s="38" t="s">
        <v>11765</v>
      </c>
    </row>
    <row r="21" spans="1:5" ht="39.950000000000003" customHeight="1" x14ac:dyDescent="0.3">
      <c r="A21" s="38" t="s">
        <v>868</v>
      </c>
      <c r="B21" s="38" t="s">
        <v>296</v>
      </c>
      <c r="C21" s="38">
        <v>1</v>
      </c>
      <c r="D21" s="38">
        <v>3</v>
      </c>
      <c r="E21" s="38" t="s">
        <v>11766</v>
      </c>
    </row>
    <row r="22" spans="1:5" ht="39.950000000000003" customHeight="1" x14ac:dyDescent="0.3">
      <c r="A22" s="38" t="s">
        <v>803</v>
      </c>
      <c r="B22" s="38" t="s">
        <v>296</v>
      </c>
      <c r="C22" s="38">
        <v>1</v>
      </c>
      <c r="D22" s="38">
        <v>3</v>
      </c>
      <c r="E22" s="38" t="s">
        <v>11766</v>
      </c>
    </row>
    <row r="23" spans="1:5" ht="39.950000000000003" customHeight="1" x14ac:dyDescent="0.3">
      <c r="A23" s="38" t="s">
        <v>612</v>
      </c>
      <c r="B23" s="38" t="s">
        <v>296</v>
      </c>
      <c r="C23" s="38">
        <v>1</v>
      </c>
      <c r="D23" s="38">
        <v>1</v>
      </c>
      <c r="E23" s="38" t="s">
        <v>11766</v>
      </c>
    </row>
    <row r="24" spans="1:5" ht="39.950000000000003" customHeight="1" x14ac:dyDescent="0.3">
      <c r="A24" s="38" t="s">
        <v>2573</v>
      </c>
      <c r="B24" s="38" t="s">
        <v>459</v>
      </c>
      <c r="C24" s="38">
        <v>0</v>
      </c>
      <c r="D24" s="38">
        <v>0</v>
      </c>
      <c r="E24" s="38" t="s">
        <v>11731</v>
      </c>
    </row>
    <row r="25" spans="1:5" ht="39.950000000000003" customHeight="1" x14ac:dyDescent="0.3">
      <c r="A25" s="38" t="s">
        <v>1421</v>
      </c>
      <c r="B25" s="38" t="s">
        <v>1422</v>
      </c>
      <c r="C25" s="38">
        <v>0</v>
      </c>
      <c r="D25" s="38">
        <v>0</v>
      </c>
      <c r="E25" s="38" t="s">
        <v>11731</v>
      </c>
    </row>
    <row r="26" spans="1:5" ht="39.950000000000003" customHeight="1" x14ac:dyDescent="0.3">
      <c r="A26" s="38" t="s">
        <v>2431</v>
      </c>
      <c r="B26" s="38" t="s">
        <v>2432</v>
      </c>
      <c r="C26" s="38">
        <v>0</v>
      </c>
      <c r="D26" s="38">
        <v>0</v>
      </c>
      <c r="E26" s="38" t="s">
        <v>11731</v>
      </c>
    </row>
    <row r="27" spans="1:5" ht="39.950000000000003" customHeight="1" x14ac:dyDescent="0.3">
      <c r="A27" s="38" t="s">
        <v>647</v>
      </c>
      <c r="B27" s="38" t="s">
        <v>648</v>
      </c>
      <c r="C27" s="38">
        <v>0</v>
      </c>
      <c r="D27" s="38">
        <v>0</v>
      </c>
      <c r="E27" s="38" t="s">
        <v>11731</v>
      </c>
    </row>
    <row r="28" spans="1:5" ht="39.950000000000003" customHeight="1" x14ac:dyDescent="0.3">
      <c r="A28" s="38" t="s">
        <v>7965</v>
      </c>
      <c r="B28" s="38" t="s">
        <v>7966</v>
      </c>
      <c r="C28" s="38">
        <v>0</v>
      </c>
      <c r="D28" s="38">
        <v>0</v>
      </c>
      <c r="E28" s="38" t="s">
        <v>11731</v>
      </c>
    </row>
    <row r="29" spans="1:5" ht="39.950000000000003" customHeight="1" x14ac:dyDescent="0.3">
      <c r="A29" s="38" t="s">
        <v>1840</v>
      </c>
      <c r="B29" s="38" t="s">
        <v>1841</v>
      </c>
      <c r="C29" s="38">
        <v>0</v>
      </c>
      <c r="D29" s="38">
        <v>0</v>
      </c>
      <c r="E29" s="38" t="s">
        <v>11731</v>
      </c>
    </row>
    <row r="30" spans="1:5" ht="39.950000000000003" customHeight="1" x14ac:dyDescent="0.3">
      <c r="A30" s="38" t="s">
        <v>8702</v>
      </c>
      <c r="B30" s="38" t="s">
        <v>3665</v>
      </c>
      <c r="C30" s="38">
        <v>0</v>
      </c>
      <c r="D30" s="38">
        <v>0</v>
      </c>
      <c r="E30" s="38" t="s">
        <v>11731</v>
      </c>
    </row>
    <row r="31" spans="1:5" ht="39.950000000000003" customHeight="1" x14ac:dyDescent="0.3">
      <c r="A31" s="38" t="s">
        <v>10773</v>
      </c>
      <c r="B31" s="38" t="s">
        <v>3665</v>
      </c>
      <c r="C31" s="38">
        <v>0</v>
      </c>
      <c r="D31" s="38">
        <v>0</v>
      </c>
      <c r="E31" s="38" t="s">
        <v>11731</v>
      </c>
    </row>
    <row r="32" spans="1:5" ht="39.950000000000003" customHeight="1" x14ac:dyDescent="0.3">
      <c r="A32" s="38" t="s">
        <v>3664</v>
      </c>
      <c r="B32" s="38" t="s">
        <v>3665</v>
      </c>
      <c r="C32" s="38">
        <v>0</v>
      </c>
      <c r="D32" s="38">
        <v>0</v>
      </c>
      <c r="E32" s="38" t="s">
        <v>11731</v>
      </c>
    </row>
    <row r="33" spans="1:5" ht="39.950000000000003" customHeight="1" x14ac:dyDescent="0.3">
      <c r="A33" s="38" t="s">
        <v>8926</v>
      </c>
      <c r="B33" s="38" t="s">
        <v>3665</v>
      </c>
      <c r="C33" s="38">
        <v>0</v>
      </c>
      <c r="D33" s="38">
        <v>0</v>
      </c>
      <c r="E33" s="38" t="s">
        <v>11731</v>
      </c>
    </row>
    <row r="34" spans="1:5" ht="39.950000000000003" customHeight="1" x14ac:dyDescent="0.3">
      <c r="A34" s="38" t="s">
        <v>3052</v>
      </c>
      <c r="B34" s="38" t="s">
        <v>677</v>
      </c>
      <c r="C34" s="38">
        <v>0</v>
      </c>
      <c r="D34" s="38">
        <v>0</v>
      </c>
      <c r="E34" s="38" t="s">
        <v>11731</v>
      </c>
    </row>
    <row r="35" spans="1:5" ht="39.950000000000003" customHeight="1" x14ac:dyDescent="0.3">
      <c r="A35" s="38" t="s">
        <v>8117</v>
      </c>
      <c r="B35" s="38" t="s">
        <v>8118</v>
      </c>
      <c r="C35" s="38">
        <v>0</v>
      </c>
      <c r="D35" s="38">
        <v>0</v>
      </c>
      <c r="E35" s="38" t="s">
        <v>11731</v>
      </c>
    </row>
    <row r="36" spans="1:5" ht="39.950000000000003" customHeight="1" x14ac:dyDescent="0.3">
      <c r="A36" s="38" t="s">
        <v>5571</v>
      </c>
      <c r="B36" s="38" t="s">
        <v>677</v>
      </c>
      <c r="C36" s="38">
        <v>0</v>
      </c>
      <c r="D36" s="38">
        <v>0</v>
      </c>
      <c r="E36" s="38" t="s">
        <v>11731</v>
      </c>
    </row>
    <row r="37" spans="1:5" ht="39.950000000000003" customHeight="1" x14ac:dyDescent="0.3">
      <c r="A37" s="38" t="s">
        <v>1183</v>
      </c>
      <c r="B37" s="38" t="s">
        <v>1184</v>
      </c>
      <c r="C37" s="38">
        <v>0</v>
      </c>
      <c r="D37" s="38">
        <v>0</v>
      </c>
      <c r="E37" s="38" t="s">
        <v>11731</v>
      </c>
    </row>
    <row r="38" spans="1:5" ht="39.950000000000003" customHeight="1" x14ac:dyDescent="0.3">
      <c r="A38" s="38" t="s">
        <v>9232</v>
      </c>
      <c r="B38" s="38" t="s">
        <v>677</v>
      </c>
      <c r="C38" s="38">
        <v>0</v>
      </c>
      <c r="D38" s="38">
        <v>0</v>
      </c>
      <c r="E38" s="38" t="s">
        <v>11731</v>
      </c>
    </row>
    <row r="39" spans="1:5" ht="39.950000000000003" customHeight="1" x14ac:dyDescent="0.3">
      <c r="A39" s="38" t="s">
        <v>8271</v>
      </c>
      <c r="B39" s="38" t="s">
        <v>677</v>
      </c>
      <c r="C39" s="38">
        <v>0</v>
      </c>
      <c r="D39" s="38">
        <v>0</v>
      </c>
      <c r="E39" s="38" t="s">
        <v>11731</v>
      </c>
    </row>
    <row r="40" spans="1:5" ht="39.950000000000003" customHeight="1" x14ac:dyDescent="0.3">
      <c r="A40" s="38" t="s">
        <v>1552</v>
      </c>
      <c r="B40" s="38" t="s">
        <v>677</v>
      </c>
      <c r="C40" s="38">
        <v>0</v>
      </c>
      <c r="D40" s="38">
        <v>0</v>
      </c>
      <c r="E40" s="38" t="s">
        <v>11731</v>
      </c>
    </row>
    <row r="41" spans="1:5" ht="39.950000000000003" customHeight="1" x14ac:dyDescent="0.3">
      <c r="A41" s="38" t="s">
        <v>5722</v>
      </c>
      <c r="B41" s="38" t="s">
        <v>5723</v>
      </c>
      <c r="C41" s="38">
        <v>0</v>
      </c>
      <c r="D41" s="38">
        <v>0</v>
      </c>
      <c r="E41" s="38" t="s">
        <v>11731</v>
      </c>
    </row>
    <row r="42" spans="1:5" ht="39.950000000000003" customHeight="1" x14ac:dyDescent="0.3">
      <c r="A42" s="38" t="s">
        <v>10595</v>
      </c>
      <c r="B42" s="38" t="s">
        <v>677</v>
      </c>
      <c r="C42" s="38">
        <v>0</v>
      </c>
      <c r="D42" s="38">
        <v>0</v>
      </c>
      <c r="E42" s="38" t="s">
        <v>11731</v>
      </c>
    </row>
    <row r="43" spans="1:5" ht="39.950000000000003" customHeight="1" x14ac:dyDescent="0.3">
      <c r="A43" s="38" t="s">
        <v>8268</v>
      </c>
      <c r="B43" s="38" t="s">
        <v>677</v>
      </c>
      <c r="C43" s="38">
        <v>0</v>
      </c>
      <c r="D43" s="38">
        <v>0</v>
      </c>
      <c r="E43" s="38" t="s">
        <v>11731</v>
      </c>
    </row>
    <row r="44" spans="1:5" ht="39.950000000000003" customHeight="1" x14ac:dyDescent="0.3">
      <c r="A44" s="38" t="s">
        <v>8291</v>
      </c>
      <c r="B44" s="38" t="s">
        <v>7883</v>
      </c>
      <c r="C44" s="38">
        <v>0</v>
      </c>
      <c r="D44" s="38">
        <v>0</v>
      </c>
      <c r="E44" s="38" t="s">
        <v>11731</v>
      </c>
    </row>
    <row r="45" spans="1:5" ht="39.950000000000003" customHeight="1" x14ac:dyDescent="0.3">
      <c r="A45" s="38" t="s">
        <v>7882</v>
      </c>
      <c r="B45" s="38" t="s">
        <v>7883</v>
      </c>
      <c r="C45" s="38">
        <v>0</v>
      </c>
      <c r="D45" s="38">
        <v>0</v>
      </c>
      <c r="E45" s="38" t="s">
        <v>11731</v>
      </c>
    </row>
    <row r="46" spans="1:5" ht="39.950000000000003" customHeight="1" x14ac:dyDescent="0.3">
      <c r="A46" s="38" t="s">
        <v>4523</v>
      </c>
      <c r="B46" s="38" t="s">
        <v>4524</v>
      </c>
      <c r="C46" s="38">
        <v>0</v>
      </c>
      <c r="D46" s="38">
        <v>0</v>
      </c>
      <c r="E46" s="38" t="s">
        <v>11731</v>
      </c>
    </row>
    <row r="47" spans="1:5" ht="39.950000000000003" customHeight="1" x14ac:dyDescent="0.3">
      <c r="A47" s="38" t="s">
        <v>1136</v>
      </c>
      <c r="B47" s="38" t="s">
        <v>835</v>
      </c>
      <c r="C47" s="38">
        <v>0</v>
      </c>
      <c r="D47" s="38">
        <v>0</v>
      </c>
      <c r="E47" s="38" t="s">
        <v>11731</v>
      </c>
    </row>
    <row r="48" spans="1:5" ht="39.950000000000003" customHeight="1" x14ac:dyDescent="0.3">
      <c r="A48" s="38" t="s">
        <v>834</v>
      </c>
      <c r="B48" s="38" t="s">
        <v>835</v>
      </c>
      <c r="C48" s="38">
        <v>0</v>
      </c>
      <c r="D48" s="38">
        <v>0</v>
      </c>
      <c r="E48" s="38" t="s">
        <v>11731</v>
      </c>
    </row>
    <row r="49" spans="1:5" ht="39.950000000000003" customHeight="1" x14ac:dyDescent="0.3">
      <c r="A49" s="38" t="s">
        <v>5108</v>
      </c>
      <c r="B49" s="38" t="s">
        <v>835</v>
      </c>
      <c r="C49" s="38">
        <v>0</v>
      </c>
      <c r="D49" s="38">
        <v>0</v>
      </c>
      <c r="E49" s="38" t="s">
        <v>11731</v>
      </c>
    </row>
    <row r="50" spans="1:5" ht="39.950000000000003" customHeight="1" x14ac:dyDescent="0.3">
      <c r="A50" s="38" t="s">
        <v>1667</v>
      </c>
      <c r="B50" s="38" t="s">
        <v>835</v>
      </c>
      <c r="C50" s="38">
        <v>0</v>
      </c>
      <c r="D50" s="38">
        <v>0</v>
      </c>
      <c r="E50" s="38" t="s">
        <v>11731</v>
      </c>
    </row>
    <row r="51" spans="1:5" ht="39.950000000000003" customHeight="1" x14ac:dyDescent="0.3">
      <c r="A51" s="38" t="s">
        <v>8348</v>
      </c>
      <c r="B51" s="38" t="s">
        <v>835</v>
      </c>
      <c r="C51" s="38">
        <v>0</v>
      </c>
      <c r="D51" s="38">
        <v>0</v>
      </c>
      <c r="E51" s="38" t="s">
        <v>11731</v>
      </c>
    </row>
    <row r="52" spans="1:5" ht="39.950000000000003" customHeight="1" x14ac:dyDescent="0.3">
      <c r="A52" s="38" t="s">
        <v>11270</v>
      </c>
      <c r="B52" s="38" t="s">
        <v>835</v>
      </c>
      <c r="C52" s="38">
        <v>0</v>
      </c>
      <c r="D52" s="38">
        <v>0</v>
      </c>
      <c r="E52" s="38" t="s">
        <v>11731</v>
      </c>
    </row>
    <row r="53" spans="1:5" ht="39.950000000000003" customHeight="1" x14ac:dyDescent="0.3">
      <c r="A53" s="38" t="s">
        <v>9841</v>
      </c>
      <c r="B53" s="38" t="s">
        <v>9842</v>
      </c>
      <c r="C53" s="38">
        <v>0</v>
      </c>
      <c r="D53" s="38">
        <v>0</v>
      </c>
      <c r="E53" s="38" t="s">
        <v>11731</v>
      </c>
    </row>
    <row r="54" spans="1:5" ht="39.950000000000003" customHeight="1" x14ac:dyDescent="0.3">
      <c r="A54" s="38" t="s">
        <v>11273</v>
      </c>
      <c r="B54" s="38" t="s">
        <v>835</v>
      </c>
      <c r="C54" s="38">
        <v>0</v>
      </c>
      <c r="D54" s="38">
        <v>0</v>
      </c>
      <c r="E54" s="38" t="s">
        <v>11731</v>
      </c>
    </row>
    <row r="55" spans="1:5" ht="39.950000000000003" customHeight="1" x14ac:dyDescent="0.3">
      <c r="A55" s="38" t="s">
        <v>4227</v>
      </c>
      <c r="B55" s="38" t="s">
        <v>835</v>
      </c>
      <c r="C55" s="38">
        <v>0</v>
      </c>
      <c r="D55" s="38">
        <v>0</v>
      </c>
      <c r="E55" s="38" t="s">
        <v>11731</v>
      </c>
    </row>
    <row r="56" spans="1:5" ht="39.950000000000003" customHeight="1" x14ac:dyDescent="0.3">
      <c r="A56" s="38" t="s">
        <v>2655</v>
      </c>
      <c r="B56" s="38" t="s">
        <v>2656</v>
      </c>
      <c r="C56" s="38">
        <v>0</v>
      </c>
      <c r="D56" s="38">
        <v>0</v>
      </c>
      <c r="E56" s="38" t="s">
        <v>11731</v>
      </c>
    </row>
    <row r="57" spans="1:5" ht="39.950000000000003" customHeight="1" x14ac:dyDescent="0.3">
      <c r="A57" s="38" t="s">
        <v>3501</v>
      </c>
      <c r="B57" s="38" t="s">
        <v>835</v>
      </c>
      <c r="C57" s="38">
        <v>0</v>
      </c>
      <c r="D57" s="38">
        <v>0</v>
      </c>
      <c r="E57" s="38" t="s">
        <v>11731</v>
      </c>
    </row>
    <row r="58" spans="1:5" ht="39.950000000000003" customHeight="1" x14ac:dyDescent="0.3">
      <c r="A58" s="38" t="s">
        <v>9614</v>
      </c>
      <c r="B58" s="38" t="s">
        <v>9615</v>
      </c>
      <c r="C58" s="38">
        <v>0</v>
      </c>
      <c r="D58" s="38">
        <v>0</v>
      </c>
      <c r="E58" s="38" t="s">
        <v>11731</v>
      </c>
    </row>
    <row r="59" spans="1:5" ht="39.950000000000003" customHeight="1" x14ac:dyDescent="0.3">
      <c r="A59" s="38" t="s">
        <v>1197</v>
      </c>
      <c r="B59" s="38" t="s">
        <v>292</v>
      </c>
      <c r="C59" s="38">
        <v>0</v>
      </c>
      <c r="D59" s="38">
        <v>0</v>
      </c>
      <c r="E59" s="38" t="s">
        <v>11731</v>
      </c>
    </row>
    <row r="60" spans="1:5" ht="39.950000000000003" customHeight="1" x14ac:dyDescent="0.3">
      <c r="A60" s="38" t="s">
        <v>6661</v>
      </c>
      <c r="B60" s="38" t="s">
        <v>367</v>
      </c>
      <c r="C60" s="38">
        <v>0</v>
      </c>
      <c r="D60" s="38">
        <v>0</v>
      </c>
      <c r="E60" s="38" t="s">
        <v>11731</v>
      </c>
    </row>
    <row r="61" spans="1:5" ht="39.950000000000003" customHeight="1" x14ac:dyDescent="0.3">
      <c r="A61" s="38" t="s">
        <v>9912</v>
      </c>
      <c r="B61" s="38" t="s">
        <v>1670</v>
      </c>
      <c r="C61" s="38">
        <v>0</v>
      </c>
      <c r="D61" s="38">
        <v>0</v>
      </c>
      <c r="E61" s="38" t="s">
        <v>11731</v>
      </c>
    </row>
    <row r="62" spans="1:5" ht="39.950000000000003" customHeight="1" x14ac:dyDescent="0.3">
      <c r="A62" s="38" t="s">
        <v>2965</v>
      </c>
      <c r="B62" s="38" t="s">
        <v>2966</v>
      </c>
      <c r="C62" s="38">
        <v>0</v>
      </c>
      <c r="D62" s="38">
        <v>0</v>
      </c>
      <c r="E62" s="38" t="s">
        <v>11731</v>
      </c>
    </row>
    <row r="63" spans="1:5" ht="39.950000000000003" customHeight="1" x14ac:dyDescent="0.3">
      <c r="A63" s="38" t="s">
        <v>10816</v>
      </c>
      <c r="B63" s="38" t="s">
        <v>677</v>
      </c>
      <c r="C63" s="38">
        <v>0</v>
      </c>
      <c r="D63" s="38">
        <v>0</v>
      </c>
      <c r="E63" s="38" t="s">
        <v>11731</v>
      </c>
    </row>
    <row r="64" spans="1:5" ht="39.950000000000003" customHeight="1" x14ac:dyDescent="0.3">
      <c r="A64" s="38" t="s">
        <v>2926</v>
      </c>
      <c r="B64" s="38" t="s">
        <v>648</v>
      </c>
      <c r="C64" s="38">
        <v>0</v>
      </c>
      <c r="D64" s="38">
        <v>0</v>
      </c>
      <c r="E64" s="38" t="s">
        <v>11731</v>
      </c>
    </row>
    <row r="65" spans="1:5" ht="39.950000000000003" customHeight="1" x14ac:dyDescent="0.3">
      <c r="A65" s="38" t="s">
        <v>390</v>
      </c>
      <c r="B65" s="38" t="s">
        <v>391</v>
      </c>
      <c r="C65" s="38">
        <v>0</v>
      </c>
      <c r="D65" s="38">
        <v>0</v>
      </c>
      <c r="E65" s="38" t="s">
        <v>11731</v>
      </c>
    </row>
    <row r="66" spans="1:5" ht="39.950000000000003" customHeight="1" x14ac:dyDescent="0.3">
      <c r="A66" s="38" t="s">
        <v>7593</v>
      </c>
      <c r="B66" s="38" t="s">
        <v>1767</v>
      </c>
      <c r="C66" s="38">
        <v>0</v>
      </c>
      <c r="D66" s="38">
        <v>0</v>
      </c>
      <c r="E66" s="38" t="s">
        <v>11731</v>
      </c>
    </row>
    <row r="67" spans="1:5" ht="39.950000000000003" customHeight="1" x14ac:dyDescent="0.3">
      <c r="A67" s="38" t="s">
        <v>1196</v>
      </c>
      <c r="B67" s="38" t="s">
        <v>292</v>
      </c>
      <c r="C67" s="38">
        <v>0</v>
      </c>
      <c r="D67" s="38">
        <v>0</v>
      </c>
      <c r="E67" s="38" t="s">
        <v>11731</v>
      </c>
    </row>
    <row r="68" spans="1:5" ht="39.950000000000003" customHeight="1" x14ac:dyDescent="0.3">
      <c r="A68" s="38" t="s">
        <v>5537</v>
      </c>
      <c r="B68" s="38" t="s">
        <v>5538</v>
      </c>
      <c r="C68" s="38">
        <v>0</v>
      </c>
      <c r="D68" s="38">
        <v>0</v>
      </c>
      <c r="E68" s="38" t="s">
        <v>11731</v>
      </c>
    </row>
    <row r="69" spans="1:5" ht="39.950000000000003" customHeight="1" x14ac:dyDescent="0.3">
      <c r="A69" s="38" t="s">
        <v>11430</v>
      </c>
      <c r="B69" s="38" t="s">
        <v>2996</v>
      </c>
      <c r="C69" s="38">
        <v>0</v>
      </c>
      <c r="D69" s="38">
        <v>0</v>
      </c>
      <c r="E69" s="38" t="s">
        <v>11731</v>
      </c>
    </row>
    <row r="70" spans="1:5" ht="39.950000000000003" customHeight="1" x14ac:dyDescent="0.3">
      <c r="A70" s="38" t="s">
        <v>3394</v>
      </c>
      <c r="B70" s="38" t="s">
        <v>3395</v>
      </c>
      <c r="C70" s="38">
        <v>0</v>
      </c>
      <c r="D70" s="38">
        <v>0</v>
      </c>
      <c r="E70" s="38" t="s">
        <v>11731</v>
      </c>
    </row>
    <row r="71" spans="1:5" ht="39.950000000000003" customHeight="1" x14ac:dyDescent="0.3">
      <c r="A71" s="38" t="s">
        <v>335</v>
      </c>
      <c r="B71" s="38" t="s">
        <v>336</v>
      </c>
      <c r="C71" s="38">
        <v>0</v>
      </c>
      <c r="D71" s="38">
        <v>0</v>
      </c>
      <c r="E71" s="38" t="s">
        <v>11731</v>
      </c>
    </row>
    <row r="72" spans="1:5" ht="39.950000000000003" customHeight="1" x14ac:dyDescent="0.3">
      <c r="A72" s="38" t="s">
        <v>7722</v>
      </c>
      <c r="B72" s="38" t="s">
        <v>7723</v>
      </c>
      <c r="C72" s="38">
        <v>0</v>
      </c>
      <c r="D72" s="38">
        <v>0</v>
      </c>
      <c r="E72" s="38" t="s">
        <v>11731</v>
      </c>
    </row>
    <row r="73" spans="1:5" ht="39.950000000000003" customHeight="1" x14ac:dyDescent="0.3">
      <c r="A73" s="38" t="s">
        <v>3524</v>
      </c>
      <c r="B73" s="38" t="s">
        <v>367</v>
      </c>
      <c r="C73" s="38">
        <v>0</v>
      </c>
      <c r="D73" s="38">
        <v>0</v>
      </c>
      <c r="E73" s="38" t="s">
        <v>11731</v>
      </c>
    </row>
    <row r="74" spans="1:5" ht="39.950000000000003" customHeight="1" x14ac:dyDescent="0.3">
      <c r="A74" s="38" t="s">
        <v>11300</v>
      </c>
      <c r="B74" s="38" t="s">
        <v>677</v>
      </c>
      <c r="C74" s="38">
        <v>0</v>
      </c>
      <c r="D74" s="38">
        <v>0</v>
      </c>
      <c r="E74" s="38" t="s">
        <v>11731</v>
      </c>
    </row>
    <row r="75" spans="1:5" ht="39.950000000000003" customHeight="1" x14ac:dyDescent="0.3">
      <c r="A75" s="38" t="s">
        <v>9128</v>
      </c>
      <c r="B75" s="38" t="s">
        <v>1767</v>
      </c>
      <c r="C75" s="38">
        <v>0</v>
      </c>
      <c r="D75" s="38">
        <v>0</v>
      </c>
      <c r="E75" s="38" t="s">
        <v>11731</v>
      </c>
    </row>
    <row r="76" spans="1:5" ht="39.950000000000003" customHeight="1" x14ac:dyDescent="0.3">
      <c r="A76" s="38" t="s">
        <v>3982</v>
      </c>
      <c r="B76" s="38" t="s">
        <v>3983</v>
      </c>
      <c r="C76" s="38">
        <v>0</v>
      </c>
      <c r="D76" s="38">
        <v>0</v>
      </c>
      <c r="E76" s="38" t="s">
        <v>11731</v>
      </c>
    </row>
    <row r="77" spans="1:5" ht="39.950000000000003" customHeight="1" x14ac:dyDescent="0.3">
      <c r="A77" s="38" t="s">
        <v>7059</v>
      </c>
      <c r="B77" s="38" t="s">
        <v>2357</v>
      </c>
      <c r="C77" s="38">
        <v>1</v>
      </c>
      <c r="D77" s="38">
        <v>3</v>
      </c>
      <c r="E77" s="38" t="s">
        <v>11765</v>
      </c>
    </row>
    <row r="78" spans="1:5" ht="39.950000000000003" customHeight="1" x14ac:dyDescent="0.3">
      <c r="A78" s="38" t="s">
        <v>11687</v>
      </c>
      <c r="B78" s="38" t="s">
        <v>277</v>
      </c>
      <c r="C78" s="38">
        <v>0</v>
      </c>
      <c r="D78" s="38">
        <v>0</v>
      </c>
      <c r="E78" s="38" t="s">
        <v>11731</v>
      </c>
    </row>
    <row r="79" spans="1:5" ht="39.950000000000003" customHeight="1" x14ac:dyDescent="0.3">
      <c r="A79" s="38" t="s">
        <v>3735</v>
      </c>
      <c r="B79" s="38" t="s">
        <v>367</v>
      </c>
      <c r="C79" s="38">
        <v>0</v>
      </c>
      <c r="D79" s="38">
        <v>0</v>
      </c>
      <c r="E79" s="38" t="s">
        <v>11731</v>
      </c>
    </row>
    <row r="80" spans="1:5" ht="39.950000000000003" customHeight="1" x14ac:dyDescent="0.3">
      <c r="A80" s="38" t="s">
        <v>10312</v>
      </c>
      <c r="B80" s="38" t="s">
        <v>459</v>
      </c>
      <c r="C80" s="38">
        <v>0</v>
      </c>
      <c r="D80" s="38">
        <v>0</v>
      </c>
      <c r="E80" s="38" t="s">
        <v>11731</v>
      </c>
    </row>
    <row r="81" spans="1:5" ht="39.950000000000003" customHeight="1" x14ac:dyDescent="0.3">
      <c r="A81" s="38" t="s">
        <v>9556</v>
      </c>
      <c r="B81" s="38" t="s">
        <v>9557</v>
      </c>
      <c r="C81" s="38">
        <v>0</v>
      </c>
      <c r="D81" s="38">
        <v>0</v>
      </c>
      <c r="E81" s="38" t="s">
        <v>11731</v>
      </c>
    </row>
    <row r="82" spans="1:5" ht="39.950000000000003" customHeight="1" x14ac:dyDescent="0.3">
      <c r="A82" s="38" t="s">
        <v>2969</v>
      </c>
      <c r="B82" s="38" t="s">
        <v>292</v>
      </c>
      <c r="C82" s="38">
        <v>0</v>
      </c>
      <c r="D82" s="38">
        <v>0</v>
      </c>
      <c r="E82" s="38" t="s">
        <v>11731</v>
      </c>
    </row>
    <row r="83" spans="1:5" ht="39.950000000000003" customHeight="1" x14ac:dyDescent="0.3">
      <c r="A83" s="38" t="s">
        <v>1378</v>
      </c>
      <c r="B83" s="38" t="s">
        <v>292</v>
      </c>
      <c r="C83" s="38">
        <v>0</v>
      </c>
      <c r="D83" s="38">
        <v>0</v>
      </c>
      <c r="E83" s="38" t="s">
        <v>11731</v>
      </c>
    </row>
    <row r="84" spans="1:5" ht="39.950000000000003" customHeight="1" x14ac:dyDescent="0.3">
      <c r="A84" s="38" t="s">
        <v>394</v>
      </c>
      <c r="B84" s="38" t="s">
        <v>395</v>
      </c>
      <c r="C84" s="38">
        <v>0</v>
      </c>
      <c r="D84" s="38">
        <v>0</v>
      </c>
      <c r="E84" s="38" t="s">
        <v>11731</v>
      </c>
    </row>
    <row r="85" spans="1:5" ht="39.950000000000003" customHeight="1" x14ac:dyDescent="0.3">
      <c r="A85" s="38" t="s">
        <v>943</v>
      </c>
      <c r="B85" s="38" t="s">
        <v>459</v>
      </c>
      <c r="C85" s="38">
        <v>0</v>
      </c>
      <c r="D85" s="38">
        <v>0</v>
      </c>
      <c r="E85" s="38" t="s">
        <v>11731</v>
      </c>
    </row>
    <row r="86" spans="1:5" ht="39.950000000000003" customHeight="1" x14ac:dyDescent="0.3">
      <c r="A86" s="38" t="s">
        <v>6741</v>
      </c>
      <c r="B86" s="38" t="s">
        <v>459</v>
      </c>
      <c r="C86" s="38">
        <v>0</v>
      </c>
      <c r="D86" s="38">
        <v>0</v>
      </c>
      <c r="E86" s="38" t="s">
        <v>11731</v>
      </c>
    </row>
    <row r="87" spans="1:5" ht="39.950000000000003" customHeight="1" x14ac:dyDescent="0.3">
      <c r="A87" s="38" t="s">
        <v>3709</v>
      </c>
      <c r="B87" s="38" t="s">
        <v>648</v>
      </c>
      <c r="C87" s="38">
        <v>0</v>
      </c>
      <c r="D87" s="38">
        <v>0</v>
      </c>
      <c r="E87" s="38" t="s">
        <v>11731</v>
      </c>
    </row>
    <row r="88" spans="1:5" ht="39.950000000000003" customHeight="1" x14ac:dyDescent="0.3">
      <c r="A88" s="38" t="s">
        <v>5367</v>
      </c>
      <c r="B88" s="38" t="s">
        <v>367</v>
      </c>
      <c r="C88" s="38">
        <v>0</v>
      </c>
      <c r="D88" s="38">
        <v>0</v>
      </c>
      <c r="E88" s="38" t="s">
        <v>11731</v>
      </c>
    </row>
    <row r="89" spans="1:5" ht="39.950000000000003" customHeight="1" x14ac:dyDescent="0.3">
      <c r="A89" s="38" t="s">
        <v>8564</v>
      </c>
      <c r="B89" s="38" t="s">
        <v>292</v>
      </c>
      <c r="C89" s="38">
        <v>0</v>
      </c>
      <c r="D89" s="38">
        <v>0</v>
      </c>
      <c r="E89" s="38" t="s">
        <v>11731</v>
      </c>
    </row>
    <row r="90" spans="1:5" ht="39.950000000000003" customHeight="1" x14ac:dyDescent="0.3">
      <c r="A90" s="38" t="s">
        <v>3227</v>
      </c>
      <c r="B90" s="38" t="s">
        <v>292</v>
      </c>
      <c r="C90" s="38">
        <v>0</v>
      </c>
      <c r="D90" s="38">
        <v>0</v>
      </c>
      <c r="E90" s="38" t="s">
        <v>11731</v>
      </c>
    </row>
    <row r="91" spans="1:5" ht="39.950000000000003" customHeight="1" x14ac:dyDescent="0.3">
      <c r="A91" s="38" t="s">
        <v>2995</v>
      </c>
      <c r="B91" s="38" t="s">
        <v>2996</v>
      </c>
      <c r="C91" s="38">
        <v>0</v>
      </c>
      <c r="D91" s="38">
        <v>0</v>
      </c>
      <c r="E91" s="38" t="s">
        <v>11731</v>
      </c>
    </row>
    <row r="92" spans="1:5" ht="39.950000000000003" customHeight="1" x14ac:dyDescent="0.3">
      <c r="A92" s="38" t="s">
        <v>6511</v>
      </c>
      <c r="B92" s="38" t="s">
        <v>367</v>
      </c>
      <c r="C92" s="38">
        <v>0</v>
      </c>
      <c r="D92" s="38">
        <v>0</v>
      </c>
      <c r="E92" s="38" t="s">
        <v>11731</v>
      </c>
    </row>
    <row r="93" spans="1:5" ht="39.950000000000003" customHeight="1" x14ac:dyDescent="0.3">
      <c r="A93" s="38" t="s">
        <v>7122</v>
      </c>
      <c r="B93" s="38" t="s">
        <v>367</v>
      </c>
      <c r="C93" s="38">
        <v>0</v>
      </c>
      <c r="D93" s="38">
        <v>0</v>
      </c>
      <c r="E93" s="38" t="s">
        <v>11731</v>
      </c>
    </row>
    <row r="94" spans="1:5" ht="39.950000000000003" customHeight="1" x14ac:dyDescent="0.3">
      <c r="A94" s="38" t="s">
        <v>7596</v>
      </c>
      <c r="B94" s="38" t="s">
        <v>7597</v>
      </c>
      <c r="C94" s="38">
        <v>0</v>
      </c>
      <c r="D94" s="38">
        <v>0</v>
      </c>
      <c r="E94" s="38" t="s">
        <v>11731</v>
      </c>
    </row>
    <row r="95" spans="1:5" ht="39.950000000000003" customHeight="1" x14ac:dyDescent="0.3">
      <c r="A95" s="38" t="s">
        <v>597</v>
      </c>
      <c r="B95" s="38" t="s">
        <v>1250</v>
      </c>
      <c r="C95" s="38">
        <v>0</v>
      </c>
      <c r="D95" s="38">
        <v>0</v>
      </c>
      <c r="E95" s="38" t="s">
        <v>11731</v>
      </c>
    </row>
    <row r="96" spans="1:5" ht="39.950000000000003" customHeight="1" x14ac:dyDescent="0.3">
      <c r="A96" s="38" t="s">
        <v>1686</v>
      </c>
      <c r="B96" s="38" t="s">
        <v>459</v>
      </c>
      <c r="C96" s="38">
        <v>0</v>
      </c>
      <c r="D96" s="38">
        <v>0</v>
      </c>
      <c r="E96" s="38" t="s">
        <v>11731</v>
      </c>
    </row>
    <row r="97" spans="1:5" ht="39.950000000000003" customHeight="1" x14ac:dyDescent="0.3">
      <c r="A97" s="38" t="s">
        <v>1888</v>
      </c>
      <c r="B97" s="38" t="s">
        <v>459</v>
      </c>
      <c r="C97" s="38">
        <v>0</v>
      </c>
      <c r="D97" s="38">
        <v>0</v>
      </c>
      <c r="E97" s="38" t="s">
        <v>11731</v>
      </c>
    </row>
    <row r="98" spans="1:5" ht="39.950000000000003" customHeight="1" x14ac:dyDescent="0.3">
      <c r="A98" s="38" t="s">
        <v>1555</v>
      </c>
      <c r="B98" s="38" t="s">
        <v>459</v>
      </c>
      <c r="C98" s="38">
        <v>0</v>
      </c>
      <c r="D98" s="38">
        <v>0</v>
      </c>
      <c r="E98" s="38" t="s">
        <v>11731</v>
      </c>
    </row>
    <row r="99" spans="1:5" ht="39.950000000000003" customHeight="1" x14ac:dyDescent="0.3">
      <c r="A99" s="38" t="s">
        <v>1180</v>
      </c>
      <c r="B99" s="38" t="s">
        <v>459</v>
      </c>
      <c r="C99" s="38">
        <v>0</v>
      </c>
      <c r="D99" s="38">
        <v>0</v>
      </c>
      <c r="E99" s="38" t="s">
        <v>11731</v>
      </c>
    </row>
    <row r="100" spans="1:5" ht="39.950000000000003" customHeight="1" x14ac:dyDescent="0.3">
      <c r="A100" s="38" t="s">
        <v>1253</v>
      </c>
      <c r="B100" s="38" t="s">
        <v>1250</v>
      </c>
      <c r="C100" s="38">
        <v>0</v>
      </c>
      <c r="D100" s="38">
        <v>0</v>
      </c>
      <c r="E100" s="38" t="s">
        <v>11731</v>
      </c>
    </row>
    <row r="101" spans="1:5" ht="39.950000000000003" customHeight="1" x14ac:dyDescent="0.3">
      <c r="A101" s="38" t="s">
        <v>11039</v>
      </c>
      <c r="B101" s="38" t="s">
        <v>367</v>
      </c>
      <c r="C101" s="38">
        <v>0</v>
      </c>
      <c r="D101" s="38">
        <v>0</v>
      </c>
      <c r="E101" s="38" t="s">
        <v>11731</v>
      </c>
    </row>
    <row r="102" spans="1:5" ht="39.950000000000003" customHeight="1" x14ac:dyDescent="0.3">
      <c r="A102" s="38" t="s">
        <v>1780</v>
      </c>
      <c r="B102" s="38" t="s">
        <v>8918</v>
      </c>
      <c r="C102" s="38">
        <v>0</v>
      </c>
      <c r="D102" s="38">
        <v>0</v>
      </c>
      <c r="E102" s="38" t="s">
        <v>11731</v>
      </c>
    </row>
    <row r="103" spans="1:5" ht="39.950000000000003" customHeight="1" x14ac:dyDescent="0.3">
      <c r="A103" s="38" t="s">
        <v>6981</v>
      </c>
      <c r="B103" s="38" t="s">
        <v>367</v>
      </c>
      <c r="C103" s="38">
        <v>0</v>
      </c>
      <c r="D103" s="38">
        <v>0</v>
      </c>
      <c r="E103" s="38" t="s">
        <v>11731</v>
      </c>
    </row>
    <row r="104" spans="1:5" ht="39.950000000000003" customHeight="1" x14ac:dyDescent="0.3">
      <c r="A104" s="38" t="s">
        <v>5828</v>
      </c>
      <c r="B104" s="38" t="s">
        <v>5829</v>
      </c>
      <c r="C104" s="38">
        <v>0</v>
      </c>
      <c r="D104" s="38">
        <v>0</v>
      </c>
      <c r="E104" s="38" t="s">
        <v>11731</v>
      </c>
    </row>
    <row r="105" spans="1:5" ht="39.950000000000003" customHeight="1" x14ac:dyDescent="0.3">
      <c r="A105" s="38" t="s">
        <v>3856</v>
      </c>
      <c r="B105" s="38" t="s">
        <v>292</v>
      </c>
      <c r="C105" s="38">
        <v>0</v>
      </c>
      <c r="D105" s="38">
        <v>0</v>
      </c>
      <c r="E105" s="38" t="s">
        <v>11731</v>
      </c>
    </row>
    <row r="106" spans="1:5" ht="39.950000000000003" customHeight="1" x14ac:dyDescent="0.3">
      <c r="A106" s="38" t="s">
        <v>1139</v>
      </c>
      <c r="B106" s="38" t="s">
        <v>852</v>
      </c>
      <c r="C106" s="38">
        <v>0</v>
      </c>
      <c r="D106" s="38">
        <v>0</v>
      </c>
      <c r="E106" s="38" t="s">
        <v>11731</v>
      </c>
    </row>
    <row r="107" spans="1:5" ht="39.950000000000003" customHeight="1" x14ac:dyDescent="0.3">
      <c r="A107" s="38" t="s">
        <v>3028</v>
      </c>
      <c r="B107" s="38" t="s">
        <v>5540</v>
      </c>
      <c r="C107" s="38">
        <v>0</v>
      </c>
      <c r="D107" s="38">
        <v>0</v>
      </c>
      <c r="E107" s="38" t="s">
        <v>11731</v>
      </c>
    </row>
    <row r="108" spans="1:5" ht="39.950000000000003" customHeight="1" x14ac:dyDescent="0.3">
      <c r="A108" s="38" t="s">
        <v>831</v>
      </c>
      <c r="B108" s="38" t="s">
        <v>4454</v>
      </c>
      <c r="C108" s="38">
        <v>0</v>
      </c>
      <c r="D108" s="38">
        <v>0</v>
      </c>
      <c r="E108" s="38" t="s">
        <v>11731</v>
      </c>
    </row>
    <row r="109" spans="1:5" ht="39.950000000000003" customHeight="1" x14ac:dyDescent="0.3">
      <c r="A109" s="38" t="s">
        <v>6175</v>
      </c>
      <c r="B109" s="38" t="s">
        <v>6176</v>
      </c>
      <c r="C109" s="38">
        <v>0</v>
      </c>
      <c r="D109" s="38">
        <v>0</v>
      </c>
      <c r="E109" s="38" t="s">
        <v>11731</v>
      </c>
    </row>
    <row r="110" spans="1:5" ht="39.950000000000003" customHeight="1" x14ac:dyDescent="0.3">
      <c r="A110" s="38" t="s">
        <v>4736</v>
      </c>
      <c r="B110" s="38" t="s">
        <v>6684</v>
      </c>
      <c r="C110" s="38">
        <v>0</v>
      </c>
      <c r="D110" s="38">
        <v>0</v>
      </c>
      <c r="E110" s="38" t="s">
        <v>11731</v>
      </c>
    </row>
    <row r="111" spans="1:5" ht="39.950000000000003" customHeight="1" x14ac:dyDescent="0.3">
      <c r="A111" s="38" t="s">
        <v>1622</v>
      </c>
      <c r="B111" s="38" t="s">
        <v>1623</v>
      </c>
      <c r="C111" s="38">
        <v>0</v>
      </c>
      <c r="D111" s="38">
        <v>0</v>
      </c>
      <c r="E111" s="38" t="s">
        <v>11731</v>
      </c>
    </row>
    <row r="112" spans="1:5" ht="39.950000000000003" customHeight="1" x14ac:dyDescent="0.3">
      <c r="A112" s="38" t="s">
        <v>1854</v>
      </c>
      <c r="B112" s="38" t="s">
        <v>572</v>
      </c>
      <c r="C112" s="38">
        <v>0</v>
      </c>
      <c r="D112" s="38">
        <v>0</v>
      </c>
      <c r="E112" s="38" t="s">
        <v>11731</v>
      </c>
    </row>
    <row r="113" spans="1:5" ht="39.950000000000003" customHeight="1" x14ac:dyDescent="0.3">
      <c r="A113" s="38" t="s">
        <v>571</v>
      </c>
      <c r="B113" s="38" t="s">
        <v>572</v>
      </c>
      <c r="C113" s="38">
        <v>0</v>
      </c>
      <c r="D113" s="38">
        <v>0</v>
      </c>
      <c r="E113" s="38" t="s">
        <v>11731</v>
      </c>
    </row>
    <row r="114" spans="1:5" ht="39.950000000000003" customHeight="1" x14ac:dyDescent="0.3">
      <c r="A114" s="38" t="s">
        <v>9554</v>
      </c>
      <c r="B114" s="38" t="s">
        <v>367</v>
      </c>
      <c r="C114" s="38">
        <v>0</v>
      </c>
      <c r="D114" s="38">
        <v>0</v>
      </c>
      <c r="E114" s="38" t="s">
        <v>11731</v>
      </c>
    </row>
    <row r="115" spans="1:5" ht="39.950000000000003" customHeight="1" x14ac:dyDescent="0.3">
      <c r="A115" s="38" t="s">
        <v>5086</v>
      </c>
      <c r="B115" s="38" t="s">
        <v>5087</v>
      </c>
      <c r="C115" s="38">
        <v>0</v>
      </c>
      <c r="D115" s="38">
        <v>0</v>
      </c>
      <c r="E115" s="38" t="s">
        <v>11731</v>
      </c>
    </row>
    <row r="116" spans="1:5" ht="39.950000000000003" customHeight="1" x14ac:dyDescent="0.3">
      <c r="A116" s="38" t="s">
        <v>1338</v>
      </c>
      <c r="B116" s="38" t="s">
        <v>1339</v>
      </c>
      <c r="C116" s="38">
        <v>0</v>
      </c>
      <c r="D116" s="38">
        <v>0</v>
      </c>
      <c r="E116" s="38" t="s">
        <v>11731</v>
      </c>
    </row>
    <row r="117" spans="1:5" ht="39.950000000000003" customHeight="1" x14ac:dyDescent="0.3">
      <c r="A117" s="38" t="s">
        <v>10708</v>
      </c>
      <c r="B117" s="38" t="s">
        <v>10709</v>
      </c>
      <c r="C117" s="38">
        <v>0</v>
      </c>
      <c r="D117" s="38">
        <v>0</v>
      </c>
      <c r="E117" s="38" t="s">
        <v>11731</v>
      </c>
    </row>
    <row r="118" spans="1:5" ht="39.950000000000003" customHeight="1" x14ac:dyDescent="0.3">
      <c r="A118" s="38" t="s">
        <v>9025</v>
      </c>
      <c r="B118" s="38" t="s">
        <v>9026</v>
      </c>
      <c r="C118" s="38">
        <v>0</v>
      </c>
      <c r="D118" s="38">
        <v>0</v>
      </c>
      <c r="E118" s="38" t="s">
        <v>11731</v>
      </c>
    </row>
    <row r="119" spans="1:5" ht="39.950000000000003" customHeight="1" x14ac:dyDescent="0.3">
      <c r="A119" s="38" t="s">
        <v>3277</v>
      </c>
      <c r="B119" s="38" t="s">
        <v>367</v>
      </c>
      <c r="C119" s="38">
        <v>0</v>
      </c>
      <c r="D119" s="38">
        <v>0</v>
      </c>
      <c r="E119" s="38" t="s">
        <v>11731</v>
      </c>
    </row>
    <row r="120" spans="1:5" ht="39.950000000000003" customHeight="1" x14ac:dyDescent="0.3">
      <c r="A120" s="38" t="s">
        <v>1539</v>
      </c>
      <c r="B120" s="38" t="s">
        <v>292</v>
      </c>
      <c r="C120" s="38">
        <v>0</v>
      </c>
      <c r="D120" s="38">
        <v>0</v>
      </c>
      <c r="E120" s="38" t="s">
        <v>11731</v>
      </c>
    </row>
    <row r="121" spans="1:5" ht="39.950000000000003" customHeight="1" x14ac:dyDescent="0.3">
      <c r="A121" s="38" t="s">
        <v>8359</v>
      </c>
      <c r="B121" s="38" t="s">
        <v>367</v>
      </c>
      <c r="C121" s="38">
        <v>0</v>
      </c>
      <c r="D121" s="38">
        <v>0</v>
      </c>
      <c r="E121" s="38" t="s">
        <v>11731</v>
      </c>
    </row>
    <row r="122" spans="1:5" ht="39.950000000000003" customHeight="1" x14ac:dyDescent="0.3">
      <c r="A122" s="38" t="s">
        <v>11568</v>
      </c>
      <c r="B122" s="38" t="s">
        <v>367</v>
      </c>
      <c r="C122" s="38">
        <v>0</v>
      </c>
      <c r="D122" s="38">
        <v>0</v>
      </c>
      <c r="E122" s="38" t="s">
        <v>11731</v>
      </c>
    </row>
    <row r="123" spans="1:5" ht="39.950000000000003" customHeight="1" x14ac:dyDescent="0.3">
      <c r="A123" s="38" t="s">
        <v>10678</v>
      </c>
      <c r="B123" s="38" t="s">
        <v>367</v>
      </c>
      <c r="C123" s="38">
        <v>0</v>
      </c>
      <c r="D123" s="38">
        <v>0</v>
      </c>
      <c r="E123" s="38" t="s">
        <v>11731</v>
      </c>
    </row>
    <row r="124" spans="1:5" ht="39.950000000000003" customHeight="1" x14ac:dyDescent="0.3">
      <c r="A124" s="38" t="s">
        <v>3978</v>
      </c>
      <c r="B124" s="38" t="s">
        <v>9505</v>
      </c>
      <c r="C124" s="38">
        <v>0</v>
      </c>
      <c r="D124" s="38">
        <v>0</v>
      </c>
      <c r="E124" s="38" t="s">
        <v>11731</v>
      </c>
    </row>
    <row r="125" spans="1:5" ht="39.950000000000003" customHeight="1" x14ac:dyDescent="0.3">
      <c r="A125" s="38" t="s">
        <v>10735</v>
      </c>
      <c r="B125" s="38" t="s">
        <v>10736</v>
      </c>
      <c r="C125" s="38">
        <v>0</v>
      </c>
      <c r="D125" s="38">
        <v>0</v>
      </c>
      <c r="E125" s="38" t="s">
        <v>11731</v>
      </c>
    </row>
    <row r="126" spans="1:5" ht="39.950000000000003" customHeight="1" x14ac:dyDescent="0.3">
      <c r="A126" s="38" t="s">
        <v>643</v>
      </c>
      <c r="B126" s="38" t="s">
        <v>644</v>
      </c>
      <c r="C126" s="38">
        <v>0</v>
      </c>
      <c r="D126" s="38">
        <v>0</v>
      </c>
      <c r="E126" s="38" t="s">
        <v>11731</v>
      </c>
    </row>
    <row r="127" spans="1:5" ht="39.950000000000003" customHeight="1" x14ac:dyDescent="0.3">
      <c r="A127" s="38" t="s">
        <v>8031</v>
      </c>
      <c r="B127" s="38" t="s">
        <v>8032</v>
      </c>
      <c r="C127" s="38">
        <v>0</v>
      </c>
      <c r="D127" s="38">
        <v>0</v>
      </c>
      <c r="E127" s="38" t="s">
        <v>11731</v>
      </c>
    </row>
    <row r="128" spans="1:5" ht="39.950000000000003" customHeight="1" x14ac:dyDescent="0.3">
      <c r="A128" s="38" t="s">
        <v>7023</v>
      </c>
      <c r="B128" s="38" t="s">
        <v>7024</v>
      </c>
      <c r="C128" s="38">
        <v>0</v>
      </c>
      <c r="D128" s="38">
        <v>0</v>
      </c>
      <c r="E128" s="38" t="s">
        <v>11731</v>
      </c>
    </row>
    <row r="129" spans="1:5" ht="39.950000000000003" customHeight="1" x14ac:dyDescent="0.3">
      <c r="A129" s="38" t="s">
        <v>4230</v>
      </c>
      <c r="B129" s="38" t="s">
        <v>4231</v>
      </c>
      <c r="C129" s="38">
        <v>0</v>
      </c>
      <c r="D129" s="38">
        <v>0</v>
      </c>
      <c r="E129" s="38" t="s">
        <v>11731</v>
      </c>
    </row>
    <row r="130" spans="1:5" ht="39.950000000000003" customHeight="1" x14ac:dyDescent="0.3">
      <c r="A130" s="38" t="s">
        <v>5838</v>
      </c>
      <c r="B130" s="38" t="s">
        <v>5839</v>
      </c>
      <c r="C130" s="38">
        <v>0</v>
      </c>
      <c r="D130" s="38">
        <v>0</v>
      </c>
      <c r="E130" s="38" t="s">
        <v>11731</v>
      </c>
    </row>
    <row r="131" spans="1:5" ht="39.950000000000003" customHeight="1" x14ac:dyDescent="0.3">
      <c r="A131" s="38" t="s">
        <v>5842</v>
      </c>
      <c r="B131" s="38" t="s">
        <v>5839</v>
      </c>
      <c r="C131" s="38">
        <v>0</v>
      </c>
      <c r="D131" s="38">
        <v>0</v>
      </c>
      <c r="E131" s="38" t="s">
        <v>11731</v>
      </c>
    </row>
    <row r="132" spans="1:5" ht="39.950000000000003" customHeight="1" x14ac:dyDescent="0.3">
      <c r="A132" s="38" t="s">
        <v>8369</v>
      </c>
      <c r="B132" s="38" t="s">
        <v>367</v>
      </c>
      <c r="C132" s="38">
        <v>0</v>
      </c>
      <c r="D132" s="38">
        <v>0</v>
      </c>
      <c r="E132" s="38" t="s">
        <v>11731</v>
      </c>
    </row>
    <row r="133" spans="1:5" ht="39.950000000000003" customHeight="1" x14ac:dyDescent="0.3">
      <c r="A133" s="38" t="s">
        <v>7900</v>
      </c>
      <c r="B133" s="38" t="s">
        <v>7901</v>
      </c>
      <c r="C133" s="38">
        <v>0</v>
      </c>
      <c r="D133" s="38">
        <v>0</v>
      </c>
      <c r="E133" s="38" t="s">
        <v>11731</v>
      </c>
    </row>
    <row r="134" spans="1:5" ht="39.950000000000003" customHeight="1" x14ac:dyDescent="0.3">
      <c r="A134" s="38" t="s">
        <v>1857</v>
      </c>
      <c r="B134" s="38" t="s">
        <v>1623</v>
      </c>
      <c r="C134" s="38">
        <v>0</v>
      </c>
      <c r="D134" s="38">
        <v>0</v>
      </c>
      <c r="E134" s="38" t="s">
        <v>11731</v>
      </c>
    </row>
    <row r="135" spans="1:5" ht="39.950000000000003" customHeight="1" x14ac:dyDescent="0.3">
      <c r="A135" s="38" t="s">
        <v>8201</v>
      </c>
      <c r="B135" s="38" t="s">
        <v>1623</v>
      </c>
      <c r="C135" s="38">
        <v>0</v>
      </c>
      <c r="D135" s="38">
        <v>0</v>
      </c>
      <c r="E135" s="38" t="s">
        <v>11731</v>
      </c>
    </row>
    <row r="136" spans="1:5" ht="39.950000000000003" customHeight="1" x14ac:dyDescent="0.3">
      <c r="A136"/>
      <c r="B136"/>
    </row>
    <row r="137" spans="1:5" ht="39.950000000000003" customHeight="1" x14ac:dyDescent="0.3">
      <c r="A137"/>
      <c r="B137"/>
    </row>
    <row r="138" spans="1:5" ht="39.950000000000003" customHeight="1" x14ac:dyDescent="0.3">
      <c r="A138"/>
      <c r="B138"/>
    </row>
    <row r="139" spans="1:5" ht="39.950000000000003" customHeight="1" x14ac:dyDescent="0.3">
      <c r="A139"/>
      <c r="B139"/>
    </row>
    <row r="140" spans="1:5" ht="39.950000000000003" customHeight="1" x14ac:dyDescent="0.3">
      <c r="A140"/>
      <c r="B140"/>
    </row>
    <row r="141" spans="1:5" ht="39.950000000000003" customHeight="1" x14ac:dyDescent="0.3">
      <c r="A141"/>
      <c r="B141"/>
    </row>
    <row r="142" spans="1:5" ht="39.950000000000003" customHeight="1" x14ac:dyDescent="0.3">
      <c r="A142"/>
      <c r="B142"/>
    </row>
    <row r="143" spans="1:5" ht="39.950000000000003" customHeight="1" x14ac:dyDescent="0.3">
      <c r="A143"/>
      <c r="B143"/>
    </row>
    <row r="144" spans="1:5" ht="39.950000000000003" customHeight="1" x14ac:dyDescent="0.3">
      <c r="A144"/>
      <c r="B144"/>
    </row>
    <row r="145" spans="1:2" ht="39.950000000000003" customHeight="1" x14ac:dyDescent="0.3">
      <c r="A145"/>
      <c r="B145"/>
    </row>
    <row r="146" spans="1:2" ht="39.950000000000003" customHeight="1" x14ac:dyDescent="0.3">
      <c r="A146"/>
      <c r="B146"/>
    </row>
    <row r="147" spans="1:2" ht="39.950000000000003" customHeight="1" x14ac:dyDescent="0.3">
      <c r="A147"/>
      <c r="B147"/>
    </row>
    <row r="148" spans="1:2" ht="39.950000000000003" customHeight="1" x14ac:dyDescent="0.3">
      <c r="A148"/>
      <c r="B148"/>
    </row>
    <row r="149" spans="1:2" ht="39.950000000000003" customHeight="1" x14ac:dyDescent="0.3">
      <c r="A149"/>
      <c r="B149"/>
    </row>
    <row r="150" spans="1:2" ht="39.950000000000003" customHeight="1" x14ac:dyDescent="0.3">
      <c r="A150"/>
      <c r="B150"/>
    </row>
    <row r="151" spans="1:2" ht="39.950000000000003" customHeight="1" x14ac:dyDescent="0.3">
      <c r="A151"/>
      <c r="B151"/>
    </row>
    <row r="152" spans="1:2" ht="39.950000000000003" customHeight="1" x14ac:dyDescent="0.3">
      <c r="A152"/>
      <c r="B152"/>
    </row>
    <row r="153" spans="1:2" ht="39.950000000000003" customHeight="1" x14ac:dyDescent="0.3">
      <c r="A153"/>
      <c r="B153"/>
    </row>
    <row r="154" spans="1:2" ht="39.950000000000003" customHeight="1" x14ac:dyDescent="0.3">
      <c r="A154"/>
      <c r="B154"/>
    </row>
    <row r="155" spans="1:2" ht="39.950000000000003" customHeight="1" x14ac:dyDescent="0.3">
      <c r="A155"/>
      <c r="B155"/>
    </row>
    <row r="156" spans="1:2" ht="39.950000000000003" customHeight="1" x14ac:dyDescent="0.3">
      <c r="A156"/>
      <c r="B156"/>
    </row>
    <row r="157" spans="1:2" ht="39.950000000000003" customHeight="1" x14ac:dyDescent="0.3">
      <c r="A157"/>
      <c r="B157"/>
    </row>
    <row r="158" spans="1:2" ht="39.950000000000003" customHeight="1" x14ac:dyDescent="0.3">
      <c r="A158"/>
      <c r="B158"/>
    </row>
    <row r="159" spans="1:2" ht="39.950000000000003" customHeight="1" x14ac:dyDescent="0.3">
      <c r="A159"/>
      <c r="B159"/>
    </row>
    <row r="160" spans="1:2" ht="39.950000000000003" customHeight="1" x14ac:dyDescent="0.3">
      <c r="A160"/>
      <c r="B160"/>
    </row>
    <row r="161" spans="1:2" ht="39.950000000000003" customHeight="1" x14ac:dyDescent="0.3">
      <c r="A161"/>
      <c r="B161"/>
    </row>
    <row r="162" spans="1:2" ht="39.950000000000003" customHeight="1" x14ac:dyDescent="0.3">
      <c r="A162"/>
      <c r="B162"/>
    </row>
    <row r="163" spans="1:2" ht="39.950000000000003" customHeight="1" x14ac:dyDescent="0.3">
      <c r="A163"/>
      <c r="B163"/>
    </row>
    <row r="164" spans="1:2" ht="39.950000000000003" customHeight="1" x14ac:dyDescent="0.3">
      <c r="A164"/>
      <c r="B164"/>
    </row>
    <row r="165" spans="1:2" ht="39.950000000000003" customHeight="1" x14ac:dyDescent="0.3">
      <c r="A165"/>
      <c r="B165"/>
    </row>
    <row r="166" spans="1:2" ht="39.950000000000003" customHeight="1" x14ac:dyDescent="0.3">
      <c r="A166"/>
      <c r="B166"/>
    </row>
    <row r="167" spans="1:2" ht="39.950000000000003" customHeight="1" x14ac:dyDescent="0.3">
      <c r="A167"/>
      <c r="B167"/>
    </row>
    <row r="168" spans="1:2" ht="39.950000000000003" customHeight="1" x14ac:dyDescent="0.3">
      <c r="A168"/>
      <c r="B168"/>
    </row>
    <row r="169" spans="1:2" ht="39.950000000000003" customHeight="1" x14ac:dyDescent="0.3">
      <c r="A169"/>
      <c r="B169"/>
    </row>
    <row r="170" spans="1:2" ht="39.950000000000003" customHeight="1" x14ac:dyDescent="0.3">
      <c r="A170"/>
      <c r="B170"/>
    </row>
    <row r="171" spans="1:2" ht="39.950000000000003" customHeight="1" x14ac:dyDescent="0.3">
      <c r="A171"/>
      <c r="B171"/>
    </row>
    <row r="172" spans="1:2" ht="39.950000000000003" customHeight="1" x14ac:dyDescent="0.3">
      <c r="A172"/>
      <c r="B172"/>
    </row>
    <row r="173" spans="1:2" ht="39.950000000000003" customHeight="1" x14ac:dyDescent="0.3">
      <c r="A173"/>
      <c r="B173"/>
    </row>
    <row r="174" spans="1:2" ht="39.950000000000003" customHeight="1" x14ac:dyDescent="0.3">
      <c r="A174"/>
      <c r="B174"/>
    </row>
    <row r="175" spans="1:2" ht="39.950000000000003" customHeight="1" x14ac:dyDescent="0.3">
      <c r="A175"/>
      <c r="B175"/>
    </row>
    <row r="176" spans="1:2" ht="39.950000000000003" customHeight="1" x14ac:dyDescent="0.3">
      <c r="A176"/>
      <c r="B176"/>
    </row>
    <row r="177" spans="1:2" ht="39.950000000000003" customHeight="1" x14ac:dyDescent="0.3">
      <c r="A177"/>
      <c r="B177"/>
    </row>
    <row r="178" spans="1:2" ht="39.950000000000003" customHeight="1" x14ac:dyDescent="0.3">
      <c r="A178"/>
      <c r="B178"/>
    </row>
    <row r="179" spans="1:2" ht="39.950000000000003" customHeight="1" x14ac:dyDescent="0.3">
      <c r="A179"/>
      <c r="B179"/>
    </row>
    <row r="180" spans="1:2" ht="39.950000000000003" customHeight="1" x14ac:dyDescent="0.3">
      <c r="A180"/>
      <c r="B180"/>
    </row>
    <row r="181" spans="1:2" ht="39.950000000000003" customHeight="1" x14ac:dyDescent="0.3">
      <c r="A181"/>
      <c r="B181"/>
    </row>
    <row r="182" spans="1:2" ht="39.950000000000003" customHeight="1" x14ac:dyDescent="0.3">
      <c r="A182"/>
      <c r="B182"/>
    </row>
    <row r="183" spans="1:2" ht="39.950000000000003" customHeight="1" x14ac:dyDescent="0.3">
      <c r="A183"/>
      <c r="B183"/>
    </row>
    <row r="184" spans="1:2" ht="39.950000000000003" customHeight="1" x14ac:dyDescent="0.3">
      <c r="A184"/>
      <c r="B184"/>
    </row>
    <row r="185" spans="1:2" ht="39.950000000000003" customHeight="1" x14ac:dyDescent="0.3">
      <c r="A185"/>
      <c r="B185"/>
    </row>
    <row r="186" spans="1:2" ht="39.950000000000003" customHeight="1" x14ac:dyDescent="0.3">
      <c r="A186"/>
      <c r="B186"/>
    </row>
    <row r="187" spans="1:2" ht="39.950000000000003" customHeight="1" x14ac:dyDescent="0.3">
      <c r="A187"/>
      <c r="B187"/>
    </row>
    <row r="188" spans="1:2" ht="39.950000000000003" customHeight="1" x14ac:dyDescent="0.3">
      <c r="A188"/>
      <c r="B188"/>
    </row>
    <row r="189" spans="1:2" ht="39.950000000000003" customHeight="1" x14ac:dyDescent="0.3">
      <c r="A189"/>
      <c r="B189"/>
    </row>
    <row r="190" spans="1:2" ht="39.950000000000003" customHeight="1" x14ac:dyDescent="0.3">
      <c r="A190"/>
      <c r="B190"/>
    </row>
    <row r="191" spans="1:2" ht="39.950000000000003" customHeight="1" x14ac:dyDescent="0.3">
      <c r="A191"/>
      <c r="B191"/>
    </row>
    <row r="192" spans="1:2" ht="39.950000000000003" customHeight="1" x14ac:dyDescent="0.3">
      <c r="A192"/>
      <c r="B192"/>
    </row>
    <row r="193" spans="1:2" ht="39.950000000000003" customHeight="1" x14ac:dyDescent="0.3">
      <c r="A193"/>
      <c r="B193"/>
    </row>
    <row r="194" spans="1:2" ht="39.950000000000003" customHeight="1" x14ac:dyDescent="0.3">
      <c r="A194"/>
      <c r="B194"/>
    </row>
    <row r="195" spans="1:2" ht="39.950000000000003" customHeight="1" x14ac:dyDescent="0.3">
      <c r="A195"/>
      <c r="B195"/>
    </row>
    <row r="196" spans="1:2" ht="39.950000000000003" customHeight="1" x14ac:dyDescent="0.3">
      <c r="A196"/>
      <c r="B196"/>
    </row>
    <row r="197" spans="1:2" ht="39.950000000000003" customHeight="1" x14ac:dyDescent="0.3">
      <c r="A197"/>
      <c r="B197"/>
    </row>
    <row r="198" spans="1:2" ht="39.950000000000003" customHeight="1" x14ac:dyDescent="0.3">
      <c r="A198"/>
      <c r="B198"/>
    </row>
    <row r="199" spans="1:2" ht="39.950000000000003" customHeight="1" x14ac:dyDescent="0.3">
      <c r="A199"/>
      <c r="B199"/>
    </row>
    <row r="200" spans="1:2" ht="39.950000000000003" customHeight="1" x14ac:dyDescent="0.3">
      <c r="A200"/>
      <c r="B200"/>
    </row>
    <row r="201" spans="1:2" ht="39.950000000000003" customHeight="1" x14ac:dyDescent="0.3">
      <c r="A201"/>
      <c r="B201"/>
    </row>
    <row r="202" spans="1:2" ht="39.950000000000003" customHeight="1" x14ac:dyDescent="0.3">
      <c r="A202"/>
      <c r="B202"/>
    </row>
    <row r="203" spans="1:2" ht="39.950000000000003" customHeight="1" x14ac:dyDescent="0.3">
      <c r="A203"/>
      <c r="B203"/>
    </row>
    <row r="204" spans="1:2" ht="39.950000000000003" customHeight="1" x14ac:dyDescent="0.3">
      <c r="A204"/>
      <c r="B204"/>
    </row>
    <row r="205" spans="1:2" ht="39.950000000000003" customHeight="1" x14ac:dyDescent="0.3">
      <c r="A205"/>
      <c r="B205"/>
    </row>
    <row r="206" spans="1:2" ht="39.950000000000003" customHeight="1" x14ac:dyDescent="0.3">
      <c r="A206"/>
      <c r="B206"/>
    </row>
    <row r="207" spans="1:2" ht="39.950000000000003" customHeight="1" x14ac:dyDescent="0.3">
      <c r="A207"/>
      <c r="B207"/>
    </row>
    <row r="208" spans="1:2" ht="39.950000000000003" customHeight="1" x14ac:dyDescent="0.3">
      <c r="A208"/>
      <c r="B208"/>
    </row>
    <row r="209" spans="1:2" ht="39.950000000000003" customHeight="1" x14ac:dyDescent="0.3">
      <c r="A209"/>
      <c r="B209"/>
    </row>
    <row r="210" spans="1:2" ht="39.950000000000003" customHeight="1" x14ac:dyDescent="0.3">
      <c r="A210"/>
      <c r="B210"/>
    </row>
    <row r="211" spans="1:2" ht="39.950000000000003" customHeight="1" x14ac:dyDescent="0.3">
      <c r="A211"/>
      <c r="B211"/>
    </row>
    <row r="212" spans="1:2" ht="39.950000000000003" customHeight="1" x14ac:dyDescent="0.3">
      <c r="A212"/>
      <c r="B212"/>
    </row>
    <row r="213" spans="1:2" ht="39.950000000000003" customHeight="1" x14ac:dyDescent="0.3">
      <c r="A213"/>
      <c r="B213"/>
    </row>
    <row r="214" spans="1:2" ht="39.950000000000003" customHeight="1" x14ac:dyDescent="0.3">
      <c r="A214"/>
      <c r="B214"/>
    </row>
    <row r="215" spans="1:2" ht="39.950000000000003" customHeight="1" x14ac:dyDescent="0.3">
      <c r="A215"/>
      <c r="B215"/>
    </row>
    <row r="216" spans="1:2" ht="39.950000000000003" customHeight="1" x14ac:dyDescent="0.3">
      <c r="A216"/>
      <c r="B216"/>
    </row>
    <row r="217" spans="1:2" ht="39.950000000000003" customHeight="1" x14ac:dyDescent="0.3">
      <c r="A217"/>
      <c r="B217"/>
    </row>
    <row r="218" spans="1:2" ht="39.950000000000003" customHeight="1" x14ac:dyDescent="0.3">
      <c r="A218"/>
      <c r="B218"/>
    </row>
    <row r="219" spans="1:2" ht="39.950000000000003" customHeight="1" x14ac:dyDescent="0.3">
      <c r="A219"/>
      <c r="B219"/>
    </row>
    <row r="220" spans="1:2" ht="39.950000000000003" customHeight="1" x14ac:dyDescent="0.3">
      <c r="A220"/>
      <c r="B220"/>
    </row>
    <row r="221" spans="1:2" ht="39.950000000000003" customHeight="1" x14ac:dyDescent="0.3">
      <c r="A221"/>
      <c r="B221"/>
    </row>
    <row r="222" spans="1:2" ht="39.950000000000003" customHeight="1" x14ac:dyDescent="0.3">
      <c r="A222"/>
      <c r="B222"/>
    </row>
    <row r="223" spans="1:2" ht="39.950000000000003" customHeight="1" x14ac:dyDescent="0.3">
      <c r="A223"/>
      <c r="B223"/>
    </row>
    <row r="224" spans="1:2" ht="39.950000000000003" customHeight="1" x14ac:dyDescent="0.3">
      <c r="A224"/>
      <c r="B224"/>
    </row>
    <row r="225" spans="1:2" ht="39.950000000000003" customHeight="1" x14ac:dyDescent="0.3">
      <c r="A225"/>
      <c r="B225"/>
    </row>
    <row r="226" spans="1:2" ht="39.950000000000003" customHeight="1" x14ac:dyDescent="0.3">
      <c r="A226"/>
      <c r="B226"/>
    </row>
    <row r="227" spans="1:2" ht="39.950000000000003" customHeight="1" x14ac:dyDescent="0.3">
      <c r="A227"/>
      <c r="B227"/>
    </row>
    <row r="228" spans="1:2" ht="39.950000000000003" customHeight="1" x14ac:dyDescent="0.3">
      <c r="A228"/>
      <c r="B228"/>
    </row>
    <row r="229" spans="1:2" ht="39.950000000000003" customHeight="1" x14ac:dyDescent="0.3">
      <c r="A229"/>
      <c r="B229"/>
    </row>
    <row r="230" spans="1:2" ht="39.950000000000003" customHeight="1" x14ac:dyDescent="0.3">
      <c r="A230"/>
      <c r="B230"/>
    </row>
    <row r="231" spans="1:2" ht="39.950000000000003" customHeight="1" x14ac:dyDescent="0.3">
      <c r="A231"/>
      <c r="B231"/>
    </row>
    <row r="232" spans="1:2" ht="39.950000000000003" customHeight="1" x14ac:dyDescent="0.3">
      <c r="A232"/>
      <c r="B232"/>
    </row>
    <row r="233" spans="1:2" ht="39.950000000000003" customHeight="1" x14ac:dyDescent="0.3">
      <c r="A233"/>
      <c r="B233"/>
    </row>
    <row r="234" spans="1:2" ht="39.950000000000003" customHeight="1" x14ac:dyDescent="0.3">
      <c r="A234"/>
      <c r="B234"/>
    </row>
    <row r="235" spans="1:2" ht="39.950000000000003" customHeight="1" x14ac:dyDescent="0.3">
      <c r="A235"/>
      <c r="B235"/>
    </row>
    <row r="236" spans="1:2" ht="39.950000000000003" customHeight="1" x14ac:dyDescent="0.3">
      <c r="A236"/>
      <c r="B236"/>
    </row>
    <row r="237" spans="1:2" ht="39.950000000000003" customHeight="1" x14ac:dyDescent="0.3">
      <c r="A237"/>
      <c r="B237"/>
    </row>
    <row r="238" spans="1:2" ht="39.950000000000003" customHeight="1" x14ac:dyDescent="0.3">
      <c r="A238"/>
      <c r="B238"/>
    </row>
    <row r="239" spans="1:2" ht="39.950000000000003" customHeight="1" x14ac:dyDescent="0.3">
      <c r="A239"/>
      <c r="B239"/>
    </row>
    <row r="240" spans="1:2" ht="39.950000000000003" customHeight="1" x14ac:dyDescent="0.3">
      <c r="A240"/>
      <c r="B240"/>
    </row>
    <row r="241" spans="1:2" ht="39.950000000000003" customHeight="1" x14ac:dyDescent="0.3">
      <c r="A241"/>
      <c r="B241"/>
    </row>
    <row r="242" spans="1:2" ht="39.950000000000003" customHeight="1" x14ac:dyDescent="0.3">
      <c r="A242"/>
      <c r="B242"/>
    </row>
    <row r="243" spans="1:2" ht="39.950000000000003" customHeight="1" x14ac:dyDescent="0.3">
      <c r="A243"/>
      <c r="B243"/>
    </row>
    <row r="244" spans="1:2" ht="39.950000000000003" customHeight="1" x14ac:dyDescent="0.3">
      <c r="A244"/>
      <c r="B244"/>
    </row>
    <row r="245" spans="1:2" ht="39.950000000000003" customHeight="1" x14ac:dyDescent="0.3">
      <c r="A245"/>
      <c r="B245"/>
    </row>
    <row r="246" spans="1:2" ht="39.950000000000003" customHeight="1" x14ac:dyDescent="0.3">
      <c r="A246"/>
      <c r="B246"/>
    </row>
    <row r="247" spans="1:2" ht="39.950000000000003" customHeight="1" x14ac:dyDescent="0.3">
      <c r="A247"/>
      <c r="B247"/>
    </row>
    <row r="248" spans="1:2" ht="39.950000000000003" customHeight="1" x14ac:dyDescent="0.3">
      <c r="A248"/>
      <c r="B248"/>
    </row>
    <row r="249" spans="1:2" ht="39.950000000000003" customHeight="1" x14ac:dyDescent="0.3">
      <c r="A249"/>
      <c r="B249"/>
    </row>
    <row r="250" spans="1:2" ht="39.950000000000003" customHeight="1" x14ac:dyDescent="0.3">
      <c r="A250"/>
      <c r="B250"/>
    </row>
    <row r="251" spans="1:2" ht="39.950000000000003" customHeight="1" x14ac:dyDescent="0.3">
      <c r="A251"/>
      <c r="B251"/>
    </row>
    <row r="252" spans="1:2" ht="39.950000000000003" customHeight="1" x14ac:dyDescent="0.3">
      <c r="A252"/>
      <c r="B252"/>
    </row>
    <row r="253" spans="1:2" ht="39.950000000000003" customHeight="1" x14ac:dyDescent="0.3">
      <c r="A253"/>
      <c r="B253"/>
    </row>
    <row r="254" spans="1:2" ht="39.950000000000003" customHeight="1" x14ac:dyDescent="0.3">
      <c r="A254"/>
      <c r="B254"/>
    </row>
    <row r="255" spans="1:2" ht="39.950000000000003" customHeight="1" x14ac:dyDescent="0.3">
      <c r="A255"/>
      <c r="B255"/>
    </row>
    <row r="256" spans="1:2" ht="39.950000000000003" customHeight="1" x14ac:dyDescent="0.3">
      <c r="A256"/>
      <c r="B256"/>
    </row>
    <row r="257" spans="1:2" ht="39.950000000000003" customHeight="1" x14ac:dyDescent="0.3">
      <c r="A257"/>
      <c r="B257"/>
    </row>
    <row r="258" spans="1:2" ht="39.950000000000003" customHeight="1" x14ac:dyDescent="0.3">
      <c r="A258"/>
      <c r="B258"/>
    </row>
    <row r="259" spans="1:2" ht="39.950000000000003" customHeight="1" x14ac:dyDescent="0.3">
      <c r="A259"/>
      <c r="B259"/>
    </row>
    <row r="260" spans="1:2" ht="39.950000000000003" customHeight="1" x14ac:dyDescent="0.3">
      <c r="A260"/>
      <c r="B260"/>
    </row>
    <row r="261" spans="1:2" ht="39.950000000000003" customHeight="1" x14ac:dyDescent="0.3">
      <c r="A261"/>
      <c r="B261"/>
    </row>
    <row r="262" spans="1:2" ht="39.950000000000003" customHeight="1" x14ac:dyDescent="0.3">
      <c r="A262"/>
      <c r="B262"/>
    </row>
    <row r="263" spans="1:2" ht="39.950000000000003" customHeight="1" x14ac:dyDescent="0.3">
      <c r="A263"/>
      <c r="B263"/>
    </row>
    <row r="264" spans="1:2" ht="39.950000000000003" customHeight="1" x14ac:dyDescent="0.3">
      <c r="A264"/>
      <c r="B264"/>
    </row>
    <row r="265" spans="1:2" ht="39.950000000000003" customHeight="1" x14ac:dyDescent="0.3">
      <c r="A265"/>
      <c r="B265"/>
    </row>
    <row r="266" spans="1:2" ht="39.950000000000003" customHeight="1" x14ac:dyDescent="0.3">
      <c r="A266"/>
      <c r="B266"/>
    </row>
    <row r="267" spans="1:2" ht="39.950000000000003" customHeight="1" x14ac:dyDescent="0.3">
      <c r="A267"/>
      <c r="B267"/>
    </row>
    <row r="268" spans="1:2" ht="39.950000000000003" customHeight="1" x14ac:dyDescent="0.3">
      <c r="A268"/>
      <c r="B268"/>
    </row>
    <row r="269" spans="1:2" ht="39.950000000000003" customHeight="1" x14ac:dyDescent="0.3">
      <c r="A269"/>
      <c r="B269"/>
    </row>
    <row r="270" spans="1:2" ht="39.950000000000003" customHeight="1" x14ac:dyDescent="0.3">
      <c r="A270"/>
      <c r="B270"/>
    </row>
    <row r="271" spans="1:2" ht="39.950000000000003" customHeight="1" x14ac:dyDescent="0.3">
      <c r="A271"/>
      <c r="B271"/>
    </row>
    <row r="272" spans="1:2" ht="39.950000000000003" customHeight="1" x14ac:dyDescent="0.3">
      <c r="A272"/>
      <c r="B272"/>
    </row>
    <row r="273" spans="1:2" ht="39.950000000000003" customHeight="1" x14ac:dyDescent="0.3">
      <c r="A273"/>
      <c r="B273"/>
    </row>
    <row r="274" spans="1:2" ht="39.950000000000003" customHeight="1" x14ac:dyDescent="0.3">
      <c r="A274"/>
      <c r="B274"/>
    </row>
    <row r="275" spans="1:2" ht="39.950000000000003" customHeight="1" x14ac:dyDescent="0.3">
      <c r="A275"/>
      <c r="B275"/>
    </row>
    <row r="276" spans="1:2" ht="39.950000000000003" customHeight="1" x14ac:dyDescent="0.3">
      <c r="A276"/>
      <c r="B276"/>
    </row>
    <row r="277" spans="1:2" ht="39.950000000000003" customHeight="1" x14ac:dyDescent="0.3">
      <c r="A277"/>
      <c r="B277"/>
    </row>
    <row r="278" spans="1:2" ht="39.950000000000003" customHeight="1" x14ac:dyDescent="0.3">
      <c r="A278"/>
      <c r="B278"/>
    </row>
    <row r="279" spans="1:2" ht="39.950000000000003" customHeight="1" x14ac:dyDescent="0.3">
      <c r="A279"/>
      <c r="B279"/>
    </row>
    <row r="280" spans="1:2" ht="39.950000000000003" customHeight="1" x14ac:dyDescent="0.3">
      <c r="A280"/>
      <c r="B280"/>
    </row>
    <row r="281" spans="1:2" ht="39.950000000000003" customHeight="1" x14ac:dyDescent="0.3">
      <c r="A281"/>
      <c r="B281"/>
    </row>
    <row r="282" spans="1:2" ht="39.950000000000003" customHeight="1" x14ac:dyDescent="0.3">
      <c r="A282"/>
      <c r="B282"/>
    </row>
    <row r="283" spans="1:2" ht="39.950000000000003" customHeight="1" x14ac:dyDescent="0.3">
      <c r="A283"/>
      <c r="B283"/>
    </row>
    <row r="284" spans="1:2" ht="39.950000000000003" customHeight="1" x14ac:dyDescent="0.3">
      <c r="A284"/>
      <c r="B284"/>
    </row>
    <row r="285" spans="1:2" ht="39.950000000000003" customHeight="1" x14ac:dyDescent="0.3">
      <c r="A285"/>
      <c r="B285"/>
    </row>
    <row r="286" spans="1:2" ht="39.950000000000003" customHeight="1" x14ac:dyDescent="0.3">
      <c r="A286"/>
      <c r="B286"/>
    </row>
    <row r="287" spans="1:2" ht="39.950000000000003" customHeight="1" x14ac:dyDescent="0.3">
      <c r="A287"/>
      <c r="B287"/>
    </row>
    <row r="288" spans="1:2" ht="39.950000000000003" customHeight="1" x14ac:dyDescent="0.3">
      <c r="A288"/>
      <c r="B288"/>
    </row>
    <row r="289" spans="1:2" ht="39.950000000000003" customHeight="1" x14ac:dyDescent="0.3">
      <c r="A289"/>
      <c r="B289"/>
    </row>
    <row r="290" spans="1:2" ht="39.950000000000003" customHeight="1" x14ac:dyDescent="0.3">
      <c r="A290"/>
      <c r="B290"/>
    </row>
    <row r="291" spans="1:2" ht="39.950000000000003" customHeight="1" x14ac:dyDescent="0.3">
      <c r="A291"/>
      <c r="B291"/>
    </row>
    <row r="292" spans="1:2" ht="39.950000000000003" customHeight="1" x14ac:dyDescent="0.3">
      <c r="A292"/>
      <c r="B292"/>
    </row>
    <row r="293" spans="1:2" ht="39.950000000000003" customHeight="1" x14ac:dyDescent="0.3">
      <c r="A293"/>
      <c r="B293"/>
    </row>
    <row r="294" spans="1:2" ht="39.950000000000003" customHeight="1" x14ac:dyDescent="0.3">
      <c r="A294"/>
      <c r="B294"/>
    </row>
    <row r="295" spans="1:2" ht="39.950000000000003" customHeight="1" x14ac:dyDescent="0.3">
      <c r="A295"/>
      <c r="B295"/>
    </row>
    <row r="296" spans="1:2" ht="39.950000000000003" customHeight="1" x14ac:dyDescent="0.3">
      <c r="A296"/>
      <c r="B296"/>
    </row>
    <row r="297" spans="1:2" ht="39.950000000000003" customHeight="1" x14ac:dyDescent="0.3">
      <c r="A297"/>
      <c r="B297"/>
    </row>
    <row r="298" spans="1:2" ht="39.950000000000003" customHeight="1" x14ac:dyDescent="0.3">
      <c r="A298"/>
      <c r="B298"/>
    </row>
    <row r="299" spans="1:2" ht="39.950000000000003" customHeight="1" x14ac:dyDescent="0.3">
      <c r="A299"/>
      <c r="B299"/>
    </row>
    <row r="300" spans="1:2" ht="39.950000000000003" customHeight="1" x14ac:dyDescent="0.3">
      <c r="A300"/>
      <c r="B300"/>
    </row>
    <row r="301" spans="1:2" ht="39.950000000000003" customHeight="1" x14ac:dyDescent="0.3">
      <c r="A301"/>
      <c r="B301"/>
    </row>
    <row r="302" spans="1:2" ht="39.950000000000003" customHeight="1" x14ac:dyDescent="0.3">
      <c r="A302"/>
      <c r="B302"/>
    </row>
    <row r="303" spans="1:2" ht="39.950000000000003" customHeight="1" x14ac:dyDescent="0.3">
      <c r="A303"/>
      <c r="B303"/>
    </row>
    <row r="304" spans="1:2" ht="39.950000000000003" customHeight="1" x14ac:dyDescent="0.3">
      <c r="A304"/>
      <c r="B304"/>
    </row>
    <row r="305" spans="1:2" ht="39.950000000000003" customHeight="1" x14ac:dyDescent="0.3">
      <c r="A305"/>
      <c r="B305"/>
    </row>
    <row r="306" spans="1:2" ht="39.950000000000003" customHeight="1" x14ac:dyDescent="0.3">
      <c r="A306"/>
      <c r="B306"/>
    </row>
    <row r="307" spans="1:2" ht="39.950000000000003" customHeight="1" x14ac:dyDescent="0.3">
      <c r="A307"/>
      <c r="B307"/>
    </row>
    <row r="308" spans="1:2" ht="39.950000000000003" customHeight="1" x14ac:dyDescent="0.3">
      <c r="A308"/>
      <c r="B308"/>
    </row>
    <row r="309" spans="1:2" ht="39.950000000000003" customHeight="1" x14ac:dyDescent="0.3">
      <c r="A309"/>
      <c r="B309"/>
    </row>
    <row r="310" spans="1:2" ht="39.950000000000003" customHeight="1" x14ac:dyDescent="0.3">
      <c r="A310"/>
      <c r="B310"/>
    </row>
    <row r="311" spans="1:2" ht="39.950000000000003" customHeight="1" x14ac:dyDescent="0.3">
      <c r="A311"/>
      <c r="B311"/>
    </row>
    <row r="312" spans="1:2" ht="39.950000000000003" customHeight="1" x14ac:dyDescent="0.3">
      <c r="A312"/>
      <c r="B312"/>
    </row>
    <row r="313" spans="1:2" ht="39.950000000000003" customHeight="1" x14ac:dyDescent="0.3">
      <c r="A313"/>
      <c r="B313"/>
    </row>
    <row r="314" spans="1:2" ht="39.950000000000003" customHeight="1" x14ac:dyDescent="0.3">
      <c r="A314"/>
      <c r="B314"/>
    </row>
    <row r="315" spans="1:2" ht="39.950000000000003" customHeight="1" x14ac:dyDescent="0.3">
      <c r="A315"/>
      <c r="B315"/>
    </row>
    <row r="316" spans="1:2" ht="39.950000000000003" customHeight="1" x14ac:dyDescent="0.3">
      <c r="A316"/>
      <c r="B316"/>
    </row>
    <row r="317" spans="1:2" ht="39.950000000000003" customHeight="1" x14ac:dyDescent="0.3">
      <c r="A317"/>
      <c r="B317"/>
    </row>
    <row r="318" spans="1:2" ht="39.950000000000003" customHeight="1" x14ac:dyDescent="0.3">
      <c r="A318"/>
      <c r="B318"/>
    </row>
    <row r="319" spans="1:2" ht="39.950000000000003" customHeight="1" x14ac:dyDescent="0.3">
      <c r="A319"/>
      <c r="B319"/>
    </row>
    <row r="320" spans="1:2" ht="39.950000000000003" customHeight="1" x14ac:dyDescent="0.3">
      <c r="A320"/>
      <c r="B320"/>
    </row>
    <row r="321" spans="1:2" ht="39.950000000000003" customHeight="1" x14ac:dyDescent="0.3">
      <c r="A321"/>
      <c r="B321"/>
    </row>
    <row r="322" spans="1:2" ht="39.950000000000003" customHeight="1" x14ac:dyDescent="0.3">
      <c r="A322"/>
      <c r="B322"/>
    </row>
    <row r="323" spans="1:2" ht="39.950000000000003" customHeight="1" x14ac:dyDescent="0.3">
      <c r="A323"/>
      <c r="B323"/>
    </row>
    <row r="324" spans="1:2" ht="39.950000000000003" customHeight="1" x14ac:dyDescent="0.3">
      <c r="A324"/>
      <c r="B324"/>
    </row>
    <row r="325" spans="1:2" ht="39.950000000000003" customHeight="1" x14ac:dyDescent="0.3">
      <c r="A325"/>
      <c r="B325"/>
    </row>
    <row r="326" spans="1:2" ht="39.950000000000003" customHeight="1" x14ac:dyDescent="0.3">
      <c r="A326"/>
      <c r="B326"/>
    </row>
    <row r="327" spans="1:2" ht="39.950000000000003" customHeight="1" x14ac:dyDescent="0.3">
      <c r="A327"/>
      <c r="B327"/>
    </row>
    <row r="328" spans="1:2" ht="39.950000000000003" customHeight="1" x14ac:dyDescent="0.3">
      <c r="A328"/>
      <c r="B328"/>
    </row>
    <row r="329" spans="1:2" ht="39.950000000000003" customHeight="1" x14ac:dyDescent="0.3">
      <c r="A329"/>
      <c r="B329"/>
    </row>
    <row r="330" spans="1:2" ht="39.950000000000003" customHeight="1" x14ac:dyDescent="0.3">
      <c r="A330"/>
      <c r="B330"/>
    </row>
    <row r="331" spans="1:2" ht="39.950000000000003" customHeight="1" x14ac:dyDescent="0.3">
      <c r="A331"/>
      <c r="B331"/>
    </row>
    <row r="332" spans="1:2" ht="39.950000000000003" customHeight="1" x14ac:dyDescent="0.3">
      <c r="A332"/>
      <c r="B332"/>
    </row>
    <row r="333" spans="1:2" ht="39.950000000000003" customHeight="1" x14ac:dyDescent="0.3">
      <c r="A333"/>
      <c r="B333"/>
    </row>
    <row r="334" spans="1:2" ht="39.950000000000003" customHeight="1" x14ac:dyDescent="0.3">
      <c r="A334"/>
      <c r="B334"/>
    </row>
    <row r="335" spans="1:2" ht="39.950000000000003" customHeight="1" x14ac:dyDescent="0.3">
      <c r="A335"/>
      <c r="B335"/>
    </row>
    <row r="336" spans="1:2" ht="39.950000000000003" customHeight="1" x14ac:dyDescent="0.3">
      <c r="A336"/>
      <c r="B336"/>
    </row>
    <row r="337" spans="1:2" ht="39.950000000000003" customHeight="1" x14ac:dyDescent="0.3">
      <c r="A337"/>
      <c r="B337"/>
    </row>
    <row r="338" spans="1:2" ht="39.950000000000003" customHeight="1" x14ac:dyDescent="0.3">
      <c r="A338"/>
      <c r="B338"/>
    </row>
    <row r="339" spans="1:2" ht="39.950000000000003" customHeight="1" x14ac:dyDescent="0.3">
      <c r="A339"/>
      <c r="B339"/>
    </row>
    <row r="340" spans="1:2" ht="39.950000000000003" customHeight="1" x14ac:dyDescent="0.3">
      <c r="A340"/>
      <c r="B340"/>
    </row>
    <row r="341" spans="1:2" ht="39.950000000000003" customHeight="1" x14ac:dyDescent="0.3">
      <c r="A341"/>
      <c r="B341"/>
    </row>
    <row r="342" spans="1:2" ht="39.950000000000003" customHeight="1" x14ac:dyDescent="0.3">
      <c r="A342"/>
      <c r="B342"/>
    </row>
    <row r="343" spans="1:2" ht="39.950000000000003" customHeight="1" x14ac:dyDescent="0.3">
      <c r="A343"/>
      <c r="B343"/>
    </row>
    <row r="344" spans="1:2" ht="39.950000000000003" customHeight="1" x14ac:dyDescent="0.3">
      <c r="A344"/>
      <c r="B344"/>
    </row>
    <row r="345" spans="1:2" ht="39.950000000000003" customHeight="1" x14ac:dyDescent="0.3">
      <c r="A345"/>
      <c r="B345"/>
    </row>
    <row r="346" spans="1:2" ht="39.950000000000003" customHeight="1" x14ac:dyDescent="0.3">
      <c r="A346"/>
      <c r="B346"/>
    </row>
    <row r="347" spans="1:2" ht="39.950000000000003" customHeight="1" x14ac:dyDescent="0.3">
      <c r="A347"/>
      <c r="B347"/>
    </row>
    <row r="348" spans="1:2" ht="39.950000000000003" customHeight="1" x14ac:dyDescent="0.3">
      <c r="A348"/>
      <c r="B348"/>
    </row>
    <row r="349" spans="1:2" ht="39.950000000000003" customHeight="1" x14ac:dyDescent="0.3">
      <c r="A349"/>
      <c r="B349"/>
    </row>
    <row r="350" spans="1:2" ht="39.950000000000003" customHeight="1" x14ac:dyDescent="0.3">
      <c r="A350"/>
      <c r="B350"/>
    </row>
    <row r="351" spans="1:2" ht="39.950000000000003" customHeight="1" x14ac:dyDescent="0.3">
      <c r="A351"/>
      <c r="B351"/>
    </row>
    <row r="352" spans="1:2" ht="39.950000000000003" customHeight="1" x14ac:dyDescent="0.3">
      <c r="A352"/>
      <c r="B352"/>
    </row>
    <row r="353" spans="1:2" ht="39.950000000000003" customHeight="1" x14ac:dyDescent="0.3">
      <c r="A353"/>
      <c r="B353"/>
    </row>
    <row r="354" spans="1:2" ht="39.950000000000003" customHeight="1" x14ac:dyDescent="0.3">
      <c r="A354"/>
      <c r="B354"/>
    </row>
    <row r="355" spans="1:2" ht="39.950000000000003" customHeight="1" x14ac:dyDescent="0.3">
      <c r="A355"/>
      <c r="B355"/>
    </row>
    <row r="356" spans="1:2" ht="39.950000000000003" customHeight="1" x14ac:dyDescent="0.3">
      <c r="A356"/>
      <c r="B356"/>
    </row>
    <row r="357" spans="1:2" ht="39.950000000000003" customHeight="1" x14ac:dyDescent="0.3">
      <c r="A357"/>
      <c r="B357"/>
    </row>
    <row r="358" spans="1:2" ht="39.950000000000003" customHeight="1" x14ac:dyDescent="0.3">
      <c r="A358"/>
      <c r="B358"/>
    </row>
    <row r="359" spans="1:2" ht="39.950000000000003" customHeight="1" x14ac:dyDescent="0.3">
      <c r="A359"/>
      <c r="B359"/>
    </row>
    <row r="360" spans="1:2" ht="39.950000000000003" customHeight="1" x14ac:dyDescent="0.3">
      <c r="A360"/>
      <c r="B360"/>
    </row>
    <row r="361" spans="1:2" ht="39.950000000000003" customHeight="1" x14ac:dyDescent="0.3">
      <c r="A361"/>
      <c r="B361"/>
    </row>
    <row r="362" spans="1:2" ht="39.950000000000003" customHeight="1" x14ac:dyDescent="0.3">
      <c r="A362"/>
      <c r="B362"/>
    </row>
    <row r="363" spans="1:2" ht="39.950000000000003" customHeight="1" x14ac:dyDescent="0.3">
      <c r="A363"/>
      <c r="B363"/>
    </row>
    <row r="364" spans="1:2" ht="39.950000000000003" customHeight="1" x14ac:dyDescent="0.3">
      <c r="A364"/>
      <c r="B364"/>
    </row>
    <row r="365" spans="1:2" ht="39.950000000000003" customHeight="1" x14ac:dyDescent="0.3">
      <c r="A365"/>
      <c r="B365"/>
    </row>
    <row r="366" spans="1:2" ht="39.950000000000003" customHeight="1" x14ac:dyDescent="0.3">
      <c r="A366"/>
      <c r="B366"/>
    </row>
    <row r="367" spans="1:2" ht="39.950000000000003" customHeight="1" x14ac:dyDescent="0.3">
      <c r="A367"/>
      <c r="B367"/>
    </row>
    <row r="368" spans="1:2" ht="39.950000000000003" customHeight="1" x14ac:dyDescent="0.3">
      <c r="A368"/>
      <c r="B368"/>
    </row>
    <row r="369" spans="1:2" ht="39.950000000000003" customHeight="1" x14ac:dyDescent="0.3">
      <c r="A369"/>
      <c r="B369"/>
    </row>
    <row r="370" spans="1:2" ht="39.950000000000003" customHeight="1" x14ac:dyDescent="0.3">
      <c r="A370"/>
      <c r="B370"/>
    </row>
    <row r="371" spans="1:2" ht="39.950000000000003" customHeight="1" x14ac:dyDescent="0.3">
      <c r="A371"/>
      <c r="B371"/>
    </row>
    <row r="372" spans="1:2" ht="39.950000000000003" customHeight="1" x14ac:dyDescent="0.3">
      <c r="A372"/>
      <c r="B372"/>
    </row>
    <row r="373" spans="1:2" ht="39.950000000000003" customHeight="1" x14ac:dyDescent="0.3">
      <c r="A373"/>
      <c r="B373"/>
    </row>
    <row r="374" spans="1:2" ht="39.950000000000003" customHeight="1" x14ac:dyDescent="0.3">
      <c r="A374"/>
      <c r="B374"/>
    </row>
    <row r="375" spans="1:2" ht="39.950000000000003" customHeight="1" x14ac:dyDescent="0.3">
      <c r="A375"/>
      <c r="B375"/>
    </row>
    <row r="376" spans="1:2" ht="39.950000000000003" customHeight="1" x14ac:dyDescent="0.3">
      <c r="A376"/>
      <c r="B376"/>
    </row>
    <row r="377" spans="1:2" ht="39.950000000000003" customHeight="1" x14ac:dyDescent="0.3">
      <c r="A377"/>
      <c r="B377"/>
    </row>
    <row r="378" spans="1:2" ht="39.950000000000003" customHeight="1" x14ac:dyDescent="0.3">
      <c r="A378"/>
      <c r="B378"/>
    </row>
    <row r="379" spans="1:2" ht="39.950000000000003" customHeight="1" x14ac:dyDescent="0.3">
      <c r="A379"/>
      <c r="B379"/>
    </row>
    <row r="380" spans="1:2" ht="39.950000000000003" customHeight="1" x14ac:dyDescent="0.3">
      <c r="A380"/>
      <c r="B380"/>
    </row>
    <row r="381" spans="1:2" ht="39.950000000000003" customHeight="1" x14ac:dyDescent="0.3">
      <c r="A381"/>
      <c r="B381"/>
    </row>
    <row r="382" spans="1:2" ht="39.950000000000003" customHeight="1" x14ac:dyDescent="0.3">
      <c r="A382"/>
      <c r="B382"/>
    </row>
    <row r="383" spans="1:2" ht="39.950000000000003" customHeight="1" x14ac:dyDescent="0.3">
      <c r="A383"/>
      <c r="B383"/>
    </row>
    <row r="384" spans="1:2" ht="39.950000000000003" customHeight="1" x14ac:dyDescent="0.3">
      <c r="A384"/>
      <c r="B384"/>
    </row>
    <row r="385" spans="1:2" ht="39.950000000000003" customHeight="1" x14ac:dyDescent="0.3">
      <c r="A385"/>
      <c r="B385"/>
    </row>
    <row r="386" spans="1:2" ht="39.950000000000003" customHeight="1" x14ac:dyDescent="0.3">
      <c r="A386"/>
      <c r="B386"/>
    </row>
    <row r="387" spans="1:2" ht="39.950000000000003" customHeight="1" x14ac:dyDescent="0.3">
      <c r="A387"/>
      <c r="B387"/>
    </row>
    <row r="388" spans="1:2" ht="39.950000000000003" customHeight="1" x14ac:dyDescent="0.3">
      <c r="A388"/>
      <c r="B388"/>
    </row>
    <row r="389" spans="1:2" ht="39.950000000000003" customHeight="1" x14ac:dyDescent="0.3">
      <c r="A389"/>
      <c r="B389"/>
    </row>
    <row r="390" spans="1:2" ht="39.950000000000003" customHeight="1" x14ac:dyDescent="0.3">
      <c r="A390"/>
      <c r="B390"/>
    </row>
    <row r="391" spans="1:2" ht="39.950000000000003" customHeight="1" x14ac:dyDescent="0.3">
      <c r="A391"/>
      <c r="B391"/>
    </row>
    <row r="392" spans="1:2" ht="39.950000000000003" customHeight="1" x14ac:dyDescent="0.3">
      <c r="A392"/>
      <c r="B392"/>
    </row>
    <row r="393" spans="1:2" ht="39.950000000000003" customHeight="1" x14ac:dyDescent="0.3">
      <c r="A393"/>
      <c r="B393"/>
    </row>
    <row r="394" spans="1:2" ht="39.950000000000003" customHeight="1" x14ac:dyDescent="0.3">
      <c r="A394"/>
      <c r="B394"/>
    </row>
    <row r="395" spans="1:2" ht="39.950000000000003" customHeight="1" x14ac:dyDescent="0.3">
      <c r="A395"/>
      <c r="B395"/>
    </row>
    <row r="396" spans="1:2" ht="39.950000000000003" customHeight="1" x14ac:dyDescent="0.3">
      <c r="A396"/>
      <c r="B396"/>
    </row>
    <row r="397" spans="1:2" ht="39.950000000000003" customHeight="1" x14ac:dyDescent="0.3">
      <c r="A397"/>
      <c r="B397"/>
    </row>
    <row r="398" spans="1:2" ht="39.950000000000003" customHeight="1" x14ac:dyDescent="0.3">
      <c r="A398"/>
      <c r="B398"/>
    </row>
    <row r="399" spans="1:2" ht="39.950000000000003" customHeight="1" x14ac:dyDescent="0.3">
      <c r="A399"/>
      <c r="B399"/>
    </row>
    <row r="400" spans="1:2" ht="39.950000000000003" customHeight="1" x14ac:dyDescent="0.3">
      <c r="A400"/>
      <c r="B400"/>
    </row>
    <row r="401" spans="1:2" ht="39.950000000000003" customHeight="1" x14ac:dyDescent="0.3">
      <c r="A401"/>
      <c r="B401"/>
    </row>
    <row r="402" spans="1:2" ht="39.950000000000003" customHeight="1" x14ac:dyDescent="0.3">
      <c r="A402"/>
      <c r="B402"/>
    </row>
    <row r="403" spans="1:2" ht="39.950000000000003" customHeight="1" x14ac:dyDescent="0.3">
      <c r="A403"/>
      <c r="B403"/>
    </row>
    <row r="404" spans="1:2" ht="39.950000000000003" customHeight="1" x14ac:dyDescent="0.3">
      <c r="A404"/>
      <c r="B404"/>
    </row>
    <row r="405" spans="1:2" ht="39.950000000000003" customHeight="1" x14ac:dyDescent="0.3">
      <c r="A405"/>
      <c r="B405"/>
    </row>
    <row r="406" spans="1:2" ht="39.950000000000003" customHeight="1" x14ac:dyDescent="0.3">
      <c r="A406"/>
      <c r="B406"/>
    </row>
    <row r="407" spans="1:2" ht="39.950000000000003" customHeight="1" x14ac:dyDescent="0.3">
      <c r="A407"/>
      <c r="B407"/>
    </row>
    <row r="408" spans="1:2" ht="39.950000000000003" customHeight="1" x14ac:dyDescent="0.3">
      <c r="A408"/>
      <c r="B408"/>
    </row>
    <row r="409" spans="1:2" ht="39.950000000000003" customHeight="1" x14ac:dyDescent="0.3">
      <c r="A409"/>
      <c r="B409"/>
    </row>
    <row r="410" spans="1:2" ht="39.950000000000003" customHeight="1" x14ac:dyDescent="0.3">
      <c r="A410"/>
      <c r="B410"/>
    </row>
    <row r="411" spans="1:2" ht="39.950000000000003" customHeight="1" x14ac:dyDescent="0.3">
      <c r="A411"/>
      <c r="B411"/>
    </row>
    <row r="412" spans="1:2" ht="39.950000000000003" customHeight="1" x14ac:dyDescent="0.3">
      <c r="A412"/>
      <c r="B412"/>
    </row>
    <row r="413" spans="1:2" ht="39.950000000000003" customHeight="1" x14ac:dyDescent="0.3">
      <c r="A413"/>
      <c r="B413"/>
    </row>
    <row r="414" spans="1:2" ht="39.950000000000003" customHeight="1" x14ac:dyDescent="0.3">
      <c r="A414"/>
      <c r="B414"/>
    </row>
    <row r="415" spans="1:2" ht="39.950000000000003" customHeight="1" x14ac:dyDescent="0.3">
      <c r="A415"/>
      <c r="B415"/>
    </row>
    <row r="416" spans="1:2" ht="39.950000000000003" customHeight="1" x14ac:dyDescent="0.3">
      <c r="A416"/>
      <c r="B416"/>
    </row>
    <row r="417" spans="1:2" ht="39.950000000000003" customHeight="1" x14ac:dyDescent="0.3">
      <c r="A417"/>
      <c r="B417"/>
    </row>
    <row r="418" spans="1:2" ht="39.950000000000003" customHeight="1" x14ac:dyDescent="0.3">
      <c r="A418"/>
      <c r="B418"/>
    </row>
    <row r="419" spans="1:2" ht="39.950000000000003" customHeight="1" x14ac:dyDescent="0.3">
      <c r="A419"/>
      <c r="B419"/>
    </row>
    <row r="420" spans="1:2" ht="39.950000000000003" customHeight="1" x14ac:dyDescent="0.3">
      <c r="A420"/>
      <c r="B420"/>
    </row>
    <row r="421" spans="1:2" ht="39.950000000000003" customHeight="1" x14ac:dyDescent="0.3">
      <c r="A421"/>
      <c r="B421"/>
    </row>
    <row r="422" spans="1:2" ht="39.950000000000003" customHeight="1" x14ac:dyDescent="0.3">
      <c r="A422"/>
      <c r="B422"/>
    </row>
    <row r="423" spans="1:2" ht="39.950000000000003" customHeight="1" x14ac:dyDescent="0.3">
      <c r="A423"/>
      <c r="B423"/>
    </row>
    <row r="424" spans="1:2" ht="39.950000000000003" customHeight="1" x14ac:dyDescent="0.3">
      <c r="A424"/>
      <c r="B424"/>
    </row>
    <row r="425" spans="1:2" ht="39.950000000000003" customHeight="1" x14ac:dyDescent="0.3">
      <c r="A425"/>
      <c r="B425"/>
    </row>
    <row r="426" spans="1:2" ht="39.950000000000003" customHeight="1" x14ac:dyDescent="0.3">
      <c r="A426"/>
      <c r="B426"/>
    </row>
    <row r="427" spans="1:2" ht="39.950000000000003" customHeight="1" x14ac:dyDescent="0.3">
      <c r="A427"/>
      <c r="B427"/>
    </row>
    <row r="428" spans="1:2" ht="39.950000000000003" customHeight="1" x14ac:dyDescent="0.3">
      <c r="A428"/>
      <c r="B428"/>
    </row>
    <row r="429" spans="1:2" ht="39.950000000000003" customHeight="1" x14ac:dyDescent="0.3">
      <c r="A429"/>
      <c r="B429"/>
    </row>
    <row r="430" spans="1:2" ht="39.950000000000003" customHeight="1" x14ac:dyDescent="0.3">
      <c r="A430"/>
      <c r="B430"/>
    </row>
    <row r="431" spans="1:2" ht="39.950000000000003" customHeight="1" x14ac:dyDescent="0.3">
      <c r="A431"/>
      <c r="B431"/>
    </row>
    <row r="432" spans="1:2" ht="39.950000000000003" customHeight="1" x14ac:dyDescent="0.3">
      <c r="A432"/>
      <c r="B432"/>
    </row>
    <row r="433" spans="1:2" ht="39.950000000000003" customHeight="1" x14ac:dyDescent="0.3">
      <c r="A433"/>
      <c r="B433"/>
    </row>
    <row r="434" spans="1:2" ht="39.950000000000003" customHeight="1" x14ac:dyDescent="0.3">
      <c r="A434"/>
      <c r="B434"/>
    </row>
    <row r="435" spans="1:2" ht="39.950000000000003" customHeight="1" x14ac:dyDescent="0.3">
      <c r="A435"/>
      <c r="B435"/>
    </row>
    <row r="436" spans="1:2" ht="39.950000000000003" customHeight="1" x14ac:dyDescent="0.3">
      <c r="A436"/>
      <c r="B436"/>
    </row>
    <row r="437" spans="1:2" ht="39.950000000000003" customHeight="1" x14ac:dyDescent="0.3">
      <c r="A437"/>
      <c r="B437"/>
    </row>
    <row r="438" spans="1:2" ht="39.950000000000003" customHeight="1" x14ac:dyDescent="0.3">
      <c r="A438"/>
      <c r="B438"/>
    </row>
    <row r="439" spans="1:2" ht="39.950000000000003" customHeight="1" x14ac:dyDescent="0.3">
      <c r="A439"/>
      <c r="B439"/>
    </row>
    <row r="440" spans="1:2" ht="39.950000000000003" customHeight="1" x14ac:dyDescent="0.3">
      <c r="A440"/>
      <c r="B440"/>
    </row>
    <row r="441" spans="1:2" ht="39.950000000000003" customHeight="1" x14ac:dyDescent="0.3">
      <c r="A441"/>
      <c r="B441"/>
    </row>
    <row r="442" spans="1:2" ht="39.950000000000003" customHeight="1" x14ac:dyDescent="0.3">
      <c r="A442"/>
      <c r="B442"/>
    </row>
    <row r="443" spans="1:2" ht="39.950000000000003" customHeight="1" x14ac:dyDescent="0.3">
      <c r="A443"/>
      <c r="B443"/>
    </row>
    <row r="444" spans="1:2" ht="39.950000000000003" customHeight="1" x14ac:dyDescent="0.3">
      <c r="A444"/>
      <c r="B444"/>
    </row>
    <row r="445" spans="1:2" ht="39.950000000000003" customHeight="1" x14ac:dyDescent="0.3">
      <c r="A445"/>
      <c r="B445"/>
    </row>
    <row r="446" spans="1:2" ht="39.950000000000003" customHeight="1" x14ac:dyDescent="0.3">
      <c r="A446"/>
      <c r="B446"/>
    </row>
    <row r="447" spans="1:2" ht="39.950000000000003" customHeight="1" x14ac:dyDescent="0.3">
      <c r="A447"/>
      <c r="B447"/>
    </row>
    <row r="448" spans="1:2" ht="39.950000000000003" customHeight="1" x14ac:dyDescent="0.3">
      <c r="A448"/>
      <c r="B448"/>
    </row>
    <row r="449" spans="1:2" ht="39.950000000000003" customHeight="1" x14ac:dyDescent="0.3">
      <c r="A449"/>
      <c r="B449"/>
    </row>
    <row r="450" spans="1:2" ht="39.950000000000003" customHeight="1" x14ac:dyDescent="0.3">
      <c r="A450"/>
      <c r="B450"/>
    </row>
    <row r="451" spans="1:2" ht="39.950000000000003" customHeight="1" x14ac:dyDescent="0.3">
      <c r="A451"/>
      <c r="B451"/>
    </row>
    <row r="452" spans="1:2" ht="39.950000000000003" customHeight="1" x14ac:dyDescent="0.3">
      <c r="A452"/>
      <c r="B452"/>
    </row>
    <row r="453" spans="1:2" ht="39.950000000000003" customHeight="1" x14ac:dyDescent="0.3">
      <c r="A453"/>
      <c r="B453"/>
    </row>
    <row r="454" spans="1:2" ht="39.950000000000003" customHeight="1" x14ac:dyDescent="0.3">
      <c r="A454"/>
      <c r="B454"/>
    </row>
    <row r="455" spans="1:2" ht="39.950000000000003" customHeight="1" x14ac:dyDescent="0.3">
      <c r="A455"/>
      <c r="B455"/>
    </row>
    <row r="456" spans="1:2" ht="39.950000000000003" customHeight="1" x14ac:dyDescent="0.3">
      <c r="A456"/>
      <c r="B456"/>
    </row>
    <row r="457" spans="1:2" ht="39.950000000000003" customHeight="1" x14ac:dyDescent="0.3">
      <c r="A457"/>
      <c r="B457"/>
    </row>
    <row r="458" spans="1:2" ht="39.950000000000003" customHeight="1" x14ac:dyDescent="0.3">
      <c r="A458"/>
      <c r="B458"/>
    </row>
    <row r="459" spans="1:2" ht="39.950000000000003" customHeight="1" x14ac:dyDescent="0.3">
      <c r="A459"/>
      <c r="B459"/>
    </row>
    <row r="460" spans="1:2" ht="39.950000000000003" customHeight="1" x14ac:dyDescent="0.3">
      <c r="A460"/>
      <c r="B460"/>
    </row>
    <row r="461" spans="1:2" ht="39.950000000000003" customHeight="1" x14ac:dyDescent="0.3">
      <c r="A461"/>
      <c r="B461"/>
    </row>
    <row r="462" spans="1:2" ht="39.950000000000003" customHeight="1" x14ac:dyDescent="0.3">
      <c r="A462"/>
      <c r="B462"/>
    </row>
    <row r="463" spans="1:2" ht="39.950000000000003" customHeight="1" x14ac:dyDescent="0.3">
      <c r="A463"/>
      <c r="B463"/>
    </row>
    <row r="464" spans="1:2" ht="39.950000000000003" customHeight="1" x14ac:dyDescent="0.3">
      <c r="A464"/>
      <c r="B464"/>
    </row>
    <row r="465" spans="1:2" ht="39.950000000000003" customHeight="1" x14ac:dyDescent="0.3">
      <c r="A465"/>
      <c r="B465"/>
    </row>
    <row r="466" spans="1:2" ht="39.950000000000003" customHeight="1" x14ac:dyDescent="0.3">
      <c r="A466"/>
      <c r="B466"/>
    </row>
    <row r="467" spans="1:2" ht="39.950000000000003" customHeight="1" x14ac:dyDescent="0.3">
      <c r="A467"/>
      <c r="B467"/>
    </row>
    <row r="468" spans="1:2" ht="39.950000000000003" customHeight="1" x14ac:dyDescent="0.3">
      <c r="A468"/>
      <c r="B468"/>
    </row>
    <row r="469" spans="1:2" ht="39.950000000000003" customHeight="1" x14ac:dyDescent="0.3">
      <c r="A469"/>
      <c r="B469"/>
    </row>
    <row r="470" spans="1:2" ht="39.950000000000003" customHeight="1" x14ac:dyDescent="0.3">
      <c r="A470"/>
      <c r="B470"/>
    </row>
    <row r="471" spans="1:2" ht="39.950000000000003" customHeight="1" x14ac:dyDescent="0.3">
      <c r="A471"/>
      <c r="B471"/>
    </row>
    <row r="472" spans="1:2" ht="39.950000000000003" customHeight="1" x14ac:dyDescent="0.3">
      <c r="A472"/>
      <c r="B472"/>
    </row>
    <row r="473" spans="1:2" ht="39.950000000000003" customHeight="1" x14ac:dyDescent="0.3">
      <c r="A473"/>
      <c r="B473"/>
    </row>
    <row r="474" spans="1:2" ht="39.950000000000003" customHeight="1" x14ac:dyDescent="0.3">
      <c r="A474"/>
      <c r="B474"/>
    </row>
    <row r="475" spans="1:2" ht="39.950000000000003" customHeight="1" x14ac:dyDescent="0.3">
      <c r="A475"/>
      <c r="B475"/>
    </row>
    <row r="476" spans="1:2" ht="39.950000000000003" customHeight="1" x14ac:dyDescent="0.3">
      <c r="A476"/>
      <c r="B476"/>
    </row>
    <row r="477" spans="1:2" ht="39.950000000000003" customHeight="1" x14ac:dyDescent="0.3">
      <c r="A477"/>
      <c r="B477"/>
    </row>
    <row r="478" spans="1:2" ht="39.950000000000003" customHeight="1" x14ac:dyDescent="0.3">
      <c r="A478"/>
      <c r="B478"/>
    </row>
    <row r="479" spans="1:2" ht="39.950000000000003" customHeight="1" x14ac:dyDescent="0.3">
      <c r="A479"/>
      <c r="B479"/>
    </row>
    <row r="480" spans="1:2" ht="39.950000000000003" customHeight="1" x14ac:dyDescent="0.3">
      <c r="A480"/>
      <c r="B480"/>
    </row>
    <row r="481" spans="1:2" ht="39.950000000000003" customHeight="1" x14ac:dyDescent="0.3">
      <c r="A481"/>
      <c r="B481"/>
    </row>
    <row r="482" spans="1:2" ht="39.950000000000003" customHeight="1" x14ac:dyDescent="0.3">
      <c r="A482"/>
      <c r="B482"/>
    </row>
    <row r="483" spans="1:2" ht="39.950000000000003" customHeight="1" x14ac:dyDescent="0.3">
      <c r="A483"/>
      <c r="B483"/>
    </row>
    <row r="484" spans="1:2" ht="39.950000000000003" customHeight="1" x14ac:dyDescent="0.3">
      <c r="A484"/>
      <c r="B484"/>
    </row>
    <row r="485" spans="1:2" ht="39.950000000000003" customHeight="1" x14ac:dyDescent="0.3">
      <c r="A485"/>
      <c r="B485"/>
    </row>
    <row r="486" spans="1:2" ht="39.950000000000003" customHeight="1" x14ac:dyDescent="0.3">
      <c r="A486"/>
      <c r="B486"/>
    </row>
    <row r="487" spans="1:2" ht="39.950000000000003" customHeight="1" x14ac:dyDescent="0.3">
      <c r="A487"/>
      <c r="B487"/>
    </row>
    <row r="488" spans="1:2" ht="39.950000000000003" customHeight="1" x14ac:dyDescent="0.3">
      <c r="A488"/>
      <c r="B488"/>
    </row>
    <row r="489" spans="1:2" ht="39.950000000000003" customHeight="1" x14ac:dyDescent="0.3">
      <c r="A489"/>
      <c r="B489"/>
    </row>
    <row r="490" spans="1:2" ht="39.950000000000003" customHeight="1" x14ac:dyDescent="0.3">
      <c r="A490"/>
      <c r="B490"/>
    </row>
    <row r="491" spans="1:2" ht="39.950000000000003" customHeight="1" x14ac:dyDescent="0.3">
      <c r="A491"/>
      <c r="B491"/>
    </row>
    <row r="492" spans="1:2" ht="39.950000000000003" customHeight="1" x14ac:dyDescent="0.3">
      <c r="A492"/>
      <c r="B492"/>
    </row>
    <row r="493" spans="1:2" ht="39.950000000000003" customHeight="1" x14ac:dyDescent="0.3">
      <c r="A493"/>
      <c r="B493"/>
    </row>
    <row r="494" spans="1:2" ht="39.950000000000003" customHeight="1" x14ac:dyDescent="0.3">
      <c r="A494"/>
      <c r="B494"/>
    </row>
    <row r="495" spans="1:2" ht="39.950000000000003" customHeight="1" x14ac:dyDescent="0.3">
      <c r="A495"/>
      <c r="B495"/>
    </row>
    <row r="496" spans="1:2" ht="39.950000000000003" customHeight="1" x14ac:dyDescent="0.3">
      <c r="A496"/>
      <c r="B496"/>
    </row>
    <row r="497" spans="1:2" ht="39.950000000000003" customHeight="1" x14ac:dyDescent="0.3">
      <c r="A497"/>
      <c r="B497"/>
    </row>
    <row r="498" spans="1:2" ht="39.950000000000003" customHeight="1" x14ac:dyDescent="0.3">
      <c r="A498"/>
      <c r="B498"/>
    </row>
    <row r="499" spans="1:2" ht="39.950000000000003" customHeight="1" x14ac:dyDescent="0.3">
      <c r="A499"/>
      <c r="B499"/>
    </row>
    <row r="500" spans="1:2" ht="39.950000000000003" customHeight="1" x14ac:dyDescent="0.3">
      <c r="A500"/>
      <c r="B500"/>
    </row>
    <row r="501" spans="1:2" ht="39.950000000000003" customHeight="1" x14ac:dyDescent="0.3">
      <c r="A501"/>
      <c r="B501"/>
    </row>
    <row r="502" spans="1:2" ht="39.950000000000003" customHeight="1" x14ac:dyDescent="0.3">
      <c r="A502"/>
      <c r="B502"/>
    </row>
    <row r="503" spans="1:2" ht="39.950000000000003" customHeight="1" x14ac:dyDescent="0.3">
      <c r="A503"/>
      <c r="B503"/>
    </row>
    <row r="504" spans="1:2" ht="39.950000000000003" customHeight="1" x14ac:dyDescent="0.3">
      <c r="A504"/>
      <c r="B504"/>
    </row>
    <row r="505" spans="1:2" ht="39.950000000000003" customHeight="1" x14ac:dyDescent="0.3">
      <c r="A505"/>
      <c r="B505"/>
    </row>
    <row r="506" spans="1:2" ht="39.950000000000003" customHeight="1" x14ac:dyDescent="0.3">
      <c r="A506"/>
      <c r="B506"/>
    </row>
    <row r="507" spans="1:2" ht="39.950000000000003" customHeight="1" x14ac:dyDescent="0.3">
      <c r="A507"/>
      <c r="B507"/>
    </row>
    <row r="508" spans="1:2" ht="39.950000000000003" customHeight="1" x14ac:dyDescent="0.3">
      <c r="A508"/>
      <c r="B508"/>
    </row>
    <row r="509" spans="1:2" ht="39.950000000000003" customHeight="1" x14ac:dyDescent="0.3">
      <c r="A509"/>
      <c r="B509"/>
    </row>
    <row r="510" spans="1:2" ht="39.950000000000003" customHeight="1" x14ac:dyDescent="0.3">
      <c r="A510"/>
      <c r="B510"/>
    </row>
    <row r="511" spans="1:2" ht="39.950000000000003" customHeight="1" x14ac:dyDescent="0.3">
      <c r="A511"/>
      <c r="B511"/>
    </row>
    <row r="512" spans="1:2" ht="39.950000000000003" customHeight="1" x14ac:dyDescent="0.3">
      <c r="A512"/>
      <c r="B512"/>
    </row>
    <row r="513" spans="1:2" ht="39.950000000000003" customHeight="1" x14ac:dyDescent="0.3">
      <c r="A513"/>
      <c r="B513"/>
    </row>
    <row r="514" spans="1:2" ht="39.950000000000003" customHeight="1" x14ac:dyDescent="0.3">
      <c r="A514"/>
      <c r="B514"/>
    </row>
    <row r="515" spans="1:2" ht="39.950000000000003" customHeight="1" x14ac:dyDescent="0.3">
      <c r="A515"/>
      <c r="B515"/>
    </row>
    <row r="516" spans="1:2" ht="39.950000000000003" customHeight="1" x14ac:dyDescent="0.3">
      <c r="A516"/>
      <c r="B516"/>
    </row>
    <row r="517" spans="1:2" ht="39.950000000000003" customHeight="1" x14ac:dyDescent="0.3">
      <c r="A517"/>
      <c r="B517"/>
    </row>
    <row r="518" spans="1:2" ht="39.950000000000003" customHeight="1" x14ac:dyDescent="0.3">
      <c r="A518"/>
      <c r="B518"/>
    </row>
    <row r="519" spans="1:2" ht="39.950000000000003" customHeight="1" x14ac:dyDescent="0.3">
      <c r="A519"/>
      <c r="B519"/>
    </row>
    <row r="520" spans="1:2" ht="39.950000000000003" customHeight="1" x14ac:dyDescent="0.3">
      <c r="A520"/>
      <c r="B520"/>
    </row>
    <row r="521" spans="1:2" ht="39.950000000000003" customHeight="1" x14ac:dyDescent="0.3">
      <c r="A521"/>
      <c r="B521"/>
    </row>
    <row r="522" spans="1:2" ht="39.950000000000003" customHeight="1" x14ac:dyDescent="0.3">
      <c r="A522"/>
      <c r="B522"/>
    </row>
    <row r="523" spans="1:2" ht="39.950000000000003" customHeight="1" x14ac:dyDescent="0.3">
      <c r="A523"/>
      <c r="B523"/>
    </row>
    <row r="524" spans="1:2" ht="39.950000000000003" customHeight="1" x14ac:dyDescent="0.3">
      <c r="A524"/>
      <c r="B524"/>
    </row>
    <row r="525" spans="1:2" ht="39.950000000000003" customHeight="1" x14ac:dyDescent="0.3">
      <c r="A525"/>
      <c r="B525"/>
    </row>
    <row r="526" spans="1:2" ht="39.950000000000003" customHeight="1" x14ac:dyDescent="0.3">
      <c r="A526"/>
      <c r="B526"/>
    </row>
    <row r="527" spans="1:2" ht="39.950000000000003" customHeight="1" x14ac:dyDescent="0.3">
      <c r="A527"/>
      <c r="B527"/>
    </row>
    <row r="528" spans="1:2" ht="39.950000000000003" customHeight="1" x14ac:dyDescent="0.3">
      <c r="A528"/>
      <c r="B528"/>
    </row>
    <row r="529" spans="1:2" ht="39.950000000000003" customHeight="1" x14ac:dyDescent="0.3">
      <c r="A529"/>
      <c r="B529"/>
    </row>
    <row r="530" spans="1:2" ht="39.950000000000003" customHeight="1" x14ac:dyDescent="0.3">
      <c r="A530"/>
      <c r="B530"/>
    </row>
    <row r="531" spans="1:2" ht="39.950000000000003" customHeight="1" x14ac:dyDescent="0.3">
      <c r="A531"/>
      <c r="B531"/>
    </row>
    <row r="532" spans="1:2" ht="39.950000000000003" customHeight="1" x14ac:dyDescent="0.3">
      <c r="A532"/>
      <c r="B532"/>
    </row>
    <row r="533" spans="1:2" ht="39.950000000000003" customHeight="1" x14ac:dyDescent="0.3">
      <c r="A533"/>
      <c r="B533"/>
    </row>
    <row r="534" spans="1:2" ht="39.950000000000003" customHeight="1" x14ac:dyDescent="0.3">
      <c r="A534"/>
      <c r="B534"/>
    </row>
    <row r="535" spans="1:2" ht="39.950000000000003" customHeight="1" x14ac:dyDescent="0.3">
      <c r="A535"/>
      <c r="B535"/>
    </row>
    <row r="536" spans="1:2" ht="39.950000000000003" customHeight="1" x14ac:dyDescent="0.3">
      <c r="A536"/>
      <c r="B536"/>
    </row>
    <row r="537" spans="1:2" ht="39.950000000000003" customHeight="1" x14ac:dyDescent="0.3">
      <c r="A537"/>
      <c r="B537"/>
    </row>
    <row r="538" spans="1:2" ht="39.950000000000003" customHeight="1" x14ac:dyDescent="0.3">
      <c r="A538"/>
      <c r="B538"/>
    </row>
    <row r="539" spans="1:2" ht="39.950000000000003" customHeight="1" x14ac:dyDescent="0.3">
      <c r="A539"/>
      <c r="B539"/>
    </row>
    <row r="540" spans="1:2" ht="39.950000000000003" customHeight="1" x14ac:dyDescent="0.3">
      <c r="A540"/>
      <c r="B540"/>
    </row>
    <row r="541" spans="1:2" ht="39.950000000000003" customHeight="1" x14ac:dyDescent="0.3">
      <c r="A541"/>
      <c r="B541"/>
    </row>
    <row r="542" spans="1:2" ht="39.950000000000003" customHeight="1" x14ac:dyDescent="0.3">
      <c r="A542"/>
      <c r="B542"/>
    </row>
    <row r="543" spans="1:2" ht="39.950000000000003" customHeight="1" x14ac:dyDescent="0.3">
      <c r="A543"/>
      <c r="B543"/>
    </row>
    <row r="544" spans="1:2" ht="39.950000000000003" customHeight="1" x14ac:dyDescent="0.3">
      <c r="A544"/>
      <c r="B544"/>
    </row>
    <row r="545" spans="1:2" ht="39.950000000000003" customHeight="1" x14ac:dyDescent="0.3">
      <c r="A545"/>
      <c r="B545"/>
    </row>
    <row r="546" spans="1:2" ht="39.950000000000003" customHeight="1" x14ac:dyDescent="0.3">
      <c r="A546"/>
      <c r="B546"/>
    </row>
    <row r="547" spans="1:2" ht="39.950000000000003" customHeight="1" x14ac:dyDescent="0.3">
      <c r="A547"/>
      <c r="B547"/>
    </row>
    <row r="548" spans="1:2" ht="39.950000000000003" customHeight="1" x14ac:dyDescent="0.3">
      <c r="A548"/>
      <c r="B548"/>
    </row>
    <row r="549" spans="1:2" ht="39.950000000000003" customHeight="1" x14ac:dyDescent="0.3">
      <c r="A549"/>
      <c r="B549"/>
    </row>
    <row r="550" spans="1:2" ht="39.950000000000003" customHeight="1" x14ac:dyDescent="0.3">
      <c r="A550"/>
      <c r="B550"/>
    </row>
    <row r="551" spans="1:2" ht="39.950000000000003" customHeight="1" x14ac:dyDescent="0.3">
      <c r="A551"/>
      <c r="B551"/>
    </row>
    <row r="552" spans="1:2" ht="39.950000000000003" customHeight="1" x14ac:dyDescent="0.3">
      <c r="A552"/>
      <c r="B552"/>
    </row>
    <row r="553" spans="1:2" ht="39.950000000000003" customHeight="1" x14ac:dyDescent="0.3">
      <c r="A553"/>
      <c r="B553"/>
    </row>
    <row r="554" spans="1:2" ht="39.950000000000003" customHeight="1" x14ac:dyDescent="0.3">
      <c r="A554"/>
      <c r="B554"/>
    </row>
    <row r="555" spans="1:2" ht="39.950000000000003" customHeight="1" x14ac:dyDescent="0.3">
      <c r="A555"/>
      <c r="B555"/>
    </row>
    <row r="556" spans="1:2" ht="39.950000000000003" customHeight="1" x14ac:dyDescent="0.3">
      <c r="A556"/>
      <c r="B556"/>
    </row>
    <row r="557" spans="1:2" ht="39.950000000000003" customHeight="1" x14ac:dyDescent="0.3">
      <c r="A557"/>
      <c r="B557"/>
    </row>
    <row r="558" spans="1:2" ht="39.950000000000003" customHeight="1" x14ac:dyDescent="0.3">
      <c r="A558"/>
      <c r="B558"/>
    </row>
    <row r="559" spans="1:2" ht="39.950000000000003" customHeight="1" x14ac:dyDescent="0.3">
      <c r="A559"/>
      <c r="B559"/>
    </row>
    <row r="560" spans="1:2" ht="39.950000000000003" customHeight="1" x14ac:dyDescent="0.3">
      <c r="A560"/>
      <c r="B560"/>
    </row>
    <row r="561" spans="1:2" ht="39.950000000000003" customHeight="1" x14ac:dyDescent="0.3">
      <c r="A561"/>
      <c r="B561"/>
    </row>
    <row r="562" spans="1:2" ht="39.950000000000003" customHeight="1" x14ac:dyDescent="0.3">
      <c r="A562"/>
      <c r="B562"/>
    </row>
    <row r="563" spans="1:2" ht="39.950000000000003" customHeight="1" x14ac:dyDescent="0.3">
      <c r="A563"/>
      <c r="B563"/>
    </row>
    <row r="564" spans="1:2" ht="39.950000000000003" customHeight="1" x14ac:dyDescent="0.3">
      <c r="A564"/>
      <c r="B564"/>
    </row>
    <row r="565" spans="1:2" ht="39.950000000000003" customHeight="1" x14ac:dyDescent="0.3">
      <c r="A565"/>
      <c r="B565"/>
    </row>
    <row r="566" spans="1:2" ht="39.950000000000003" customHeight="1" x14ac:dyDescent="0.3">
      <c r="A566"/>
      <c r="B566"/>
    </row>
    <row r="567" spans="1:2" ht="39.950000000000003" customHeight="1" x14ac:dyDescent="0.3">
      <c r="A567"/>
      <c r="B567"/>
    </row>
    <row r="568" spans="1:2" ht="39.950000000000003" customHeight="1" x14ac:dyDescent="0.3">
      <c r="A568"/>
      <c r="B568"/>
    </row>
    <row r="569" spans="1:2" ht="39.950000000000003" customHeight="1" x14ac:dyDescent="0.3">
      <c r="A569"/>
      <c r="B569"/>
    </row>
    <row r="570" spans="1:2" ht="39.950000000000003" customHeight="1" x14ac:dyDescent="0.3">
      <c r="A570"/>
      <c r="B570"/>
    </row>
    <row r="571" spans="1:2" ht="39.950000000000003" customHeight="1" x14ac:dyDescent="0.3">
      <c r="A571"/>
      <c r="B571"/>
    </row>
    <row r="572" spans="1:2" ht="39.950000000000003" customHeight="1" x14ac:dyDescent="0.3">
      <c r="A572"/>
      <c r="B572"/>
    </row>
    <row r="573" spans="1:2" ht="39.950000000000003" customHeight="1" x14ac:dyDescent="0.3">
      <c r="A573"/>
      <c r="B573"/>
    </row>
    <row r="574" spans="1:2" ht="39.950000000000003" customHeight="1" x14ac:dyDescent="0.3">
      <c r="A574"/>
      <c r="B574"/>
    </row>
    <row r="575" spans="1:2" ht="39.950000000000003" customHeight="1" x14ac:dyDescent="0.3">
      <c r="A575"/>
      <c r="B575"/>
    </row>
    <row r="576" spans="1:2" ht="39.950000000000003" customHeight="1" x14ac:dyDescent="0.3">
      <c r="A576"/>
      <c r="B576"/>
    </row>
    <row r="577" spans="1:2" ht="39.950000000000003" customHeight="1" x14ac:dyDescent="0.3">
      <c r="A577"/>
      <c r="B577"/>
    </row>
    <row r="578" spans="1:2" ht="39.950000000000003" customHeight="1" x14ac:dyDescent="0.3">
      <c r="A578"/>
      <c r="B578"/>
    </row>
    <row r="579" spans="1:2" ht="39.950000000000003" customHeight="1" x14ac:dyDescent="0.3">
      <c r="A579"/>
      <c r="B579"/>
    </row>
    <row r="580" spans="1:2" ht="39.950000000000003" customHeight="1" x14ac:dyDescent="0.3">
      <c r="A580"/>
      <c r="B580"/>
    </row>
    <row r="581" spans="1:2" ht="39.950000000000003" customHeight="1" x14ac:dyDescent="0.3">
      <c r="A581"/>
      <c r="B581"/>
    </row>
    <row r="582" spans="1:2" ht="39.950000000000003" customHeight="1" x14ac:dyDescent="0.3">
      <c r="A582"/>
      <c r="B582"/>
    </row>
    <row r="583" spans="1:2" ht="39.950000000000003" customHeight="1" x14ac:dyDescent="0.3">
      <c r="A583"/>
      <c r="B583"/>
    </row>
    <row r="584" spans="1:2" ht="39.950000000000003" customHeight="1" x14ac:dyDescent="0.3">
      <c r="A584"/>
      <c r="B584"/>
    </row>
    <row r="585" spans="1:2" ht="39.950000000000003" customHeight="1" x14ac:dyDescent="0.3">
      <c r="A585"/>
      <c r="B585"/>
    </row>
    <row r="586" spans="1:2" ht="39.950000000000003" customHeight="1" x14ac:dyDescent="0.3">
      <c r="A586"/>
      <c r="B586"/>
    </row>
    <row r="587" spans="1:2" ht="39.950000000000003" customHeight="1" x14ac:dyDescent="0.3">
      <c r="A587"/>
      <c r="B587"/>
    </row>
    <row r="588" spans="1:2" ht="39.950000000000003" customHeight="1" x14ac:dyDescent="0.3">
      <c r="A588"/>
      <c r="B588"/>
    </row>
    <row r="589" spans="1:2" ht="39.950000000000003" customHeight="1" x14ac:dyDescent="0.3">
      <c r="A589"/>
      <c r="B589"/>
    </row>
    <row r="590" spans="1:2" ht="39.950000000000003" customHeight="1" x14ac:dyDescent="0.3">
      <c r="A590"/>
      <c r="B590"/>
    </row>
    <row r="591" spans="1:2" ht="39.950000000000003" customHeight="1" x14ac:dyDescent="0.3">
      <c r="A591"/>
      <c r="B591"/>
    </row>
    <row r="592" spans="1:2" ht="39.950000000000003" customHeight="1" x14ac:dyDescent="0.3">
      <c r="A592"/>
      <c r="B592"/>
    </row>
    <row r="593" spans="1:2" ht="39.950000000000003" customHeight="1" x14ac:dyDescent="0.3">
      <c r="A593"/>
      <c r="B593"/>
    </row>
    <row r="594" spans="1:2" ht="39.950000000000003" customHeight="1" x14ac:dyDescent="0.3">
      <c r="A594"/>
      <c r="B594"/>
    </row>
    <row r="595" spans="1:2" ht="39.950000000000003" customHeight="1" x14ac:dyDescent="0.3">
      <c r="A595"/>
      <c r="B595"/>
    </row>
    <row r="596" spans="1:2" ht="39.950000000000003" customHeight="1" x14ac:dyDescent="0.3">
      <c r="A596"/>
      <c r="B596"/>
    </row>
    <row r="597" spans="1:2" ht="39.950000000000003" customHeight="1" x14ac:dyDescent="0.3">
      <c r="A597"/>
      <c r="B597"/>
    </row>
    <row r="598" spans="1:2" ht="39.950000000000003" customHeight="1" x14ac:dyDescent="0.3">
      <c r="A598"/>
      <c r="B598"/>
    </row>
    <row r="599" spans="1:2" ht="39.950000000000003" customHeight="1" x14ac:dyDescent="0.3">
      <c r="A599"/>
      <c r="B599"/>
    </row>
    <row r="600" spans="1:2" ht="39.950000000000003" customHeight="1" x14ac:dyDescent="0.3">
      <c r="A600"/>
      <c r="B600"/>
    </row>
    <row r="601" spans="1:2" ht="39.950000000000003" customHeight="1" x14ac:dyDescent="0.3">
      <c r="A601"/>
      <c r="B601"/>
    </row>
    <row r="602" spans="1:2" ht="39.950000000000003" customHeight="1" x14ac:dyDescent="0.3">
      <c r="A602"/>
      <c r="B602"/>
    </row>
    <row r="603" spans="1:2" ht="39.950000000000003" customHeight="1" x14ac:dyDescent="0.3">
      <c r="A603"/>
      <c r="B603"/>
    </row>
    <row r="604" spans="1:2" ht="39.950000000000003" customHeight="1" x14ac:dyDescent="0.3">
      <c r="A604"/>
      <c r="B604"/>
    </row>
    <row r="605" spans="1:2" ht="39.950000000000003" customHeight="1" x14ac:dyDescent="0.3">
      <c r="A605"/>
      <c r="B605"/>
    </row>
    <row r="606" spans="1:2" ht="39.950000000000003" customHeight="1" x14ac:dyDescent="0.3">
      <c r="A606"/>
      <c r="B606"/>
    </row>
    <row r="607" spans="1:2" ht="39.950000000000003" customHeight="1" x14ac:dyDescent="0.3">
      <c r="A607"/>
      <c r="B607"/>
    </row>
    <row r="608" spans="1:2" ht="39.950000000000003" customHeight="1" x14ac:dyDescent="0.3">
      <c r="A608"/>
      <c r="B608"/>
    </row>
    <row r="609" spans="1:2" ht="39.950000000000003" customHeight="1" x14ac:dyDescent="0.3">
      <c r="A609"/>
      <c r="B609"/>
    </row>
    <row r="610" spans="1:2" ht="39.950000000000003" customHeight="1" x14ac:dyDescent="0.3">
      <c r="A610"/>
      <c r="B610"/>
    </row>
    <row r="611" spans="1:2" ht="39.950000000000003" customHeight="1" x14ac:dyDescent="0.3">
      <c r="A611"/>
      <c r="B611"/>
    </row>
    <row r="612" spans="1:2" ht="39.950000000000003" customHeight="1" x14ac:dyDescent="0.3">
      <c r="A612"/>
      <c r="B612"/>
    </row>
    <row r="613" spans="1:2" ht="39.950000000000003" customHeight="1" x14ac:dyDescent="0.3">
      <c r="A613"/>
      <c r="B613"/>
    </row>
    <row r="614" spans="1:2" ht="39.950000000000003" customHeight="1" x14ac:dyDescent="0.3">
      <c r="A614"/>
      <c r="B614"/>
    </row>
    <row r="615" spans="1:2" ht="39.950000000000003" customHeight="1" x14ac:dyDescent="0.3">
      <c r="A615"/>
      <c r="B615"/>
    </row>
    <row r="616" spans="1:2" ht="39.950000000000003" customHeight="1" x14ac:dyDescent="0.3">
      <c r="A616"/>
      <c r="B616"/>
    </row>
    <row r="617" spans="1:2" ht="39.950000000000003" customHeight="1" x14ac:dyDescent="0.3">
      <c r="A617"/>
      <c r="B617"/>
    </row>
    <row r="618" spans="1:2" ht="39.950000000000003" customHeight="1" x14ac:dyDescent="0.3">
      <c r="A618"/>
      <c r="B618"/>
    </row>
    <row r="619" spans="1:2" ht="39.950000000000003" customHeight="1" x14ac:dyDescent="0.3">
      <c r="A619"/>
      <c r="B619"/>
    </row>
    <row r="620" spans="1:2" ht="39.950000000000003" customHeight="1" x14ac:dyDescent="0.3">
      <c r="A620"/>
      <c r="B620"/>
    </row>
    <row r="621" spans="1:2" ht="39.950000000000003" customHeight="1" x14ac:dyDescent="0.3">
      <c r="A621"/>
      <c r="B621"/>
    </row>
    <row r="622" spans="1:2" ht="39.950000000000003" customHeight="1" x14ac:dyDescent="0.3">
      <c r="A622"/>
      <c r="B622"/>
    </row>
    <row r="623" spans="1:2" ht="39.950000000000003" customHeight="1" x14ac:dyDescent="0.3">
      <c r="A623"/>
      <c r="B623"/>
    </row>
    <row r="624" spans="1:2" ht="39.950000000000003" customHeight="1" x14ac:dyDescent="0.3">
      <c r="A624"/>
      <c r="B624"/>
    </row>
    <row r="625" spans="1:2" ht="39.950000000000003" customHeight="1" x14ac:dyDescent="0.3">
      <c r="A625"/>
      <c r="B625"/>
    </row>
    <row r="626" spans="1:2" ht="39.950000000000003" customHeight="1" x14ac:dyDescent="0.3">
      <c r="A626"/>
      <c r="B626"/>
    </row>
    <row r="627" spans="1:2" ht="39.950000000000003" customHeight="1" x14ac:dyDescent="0.3">
      <c r="A627"/>
      <c r="B627"/>
    </row>
    <row r="628" spans="1:2" ht="39.950000000000003" customHeight="1" x14ac:dyDescent="0.3">
      <c r="A628"/>
      <c r="B628"/>
    </row>
    <row r="629" spans="1:2" ht="39.950000000000003" customHeight="1" x14ac:dyDescent="0.3">
      <c r="A629"/>
      <c r="B629"/>
    </row>
    <row r="630" spans="1:2" ht="39.950000000000003" customHeight="1" x14ac:dyDescent="0.3">
      <c r="A630"/>
      <c r="B630"/>
    </row>
    <row r="631" spans="1:2" ht="39.950000000000003" customHeight="1" x14ac:dyDescent="0.3">
      <c r="A631"/>
      <c r="B631"/>
    </row>
    <row r="632" spans="1:2" ht="39.950000000000003" customHeight="1" x14ac:dyDescent="0.3">
      <c r="A632"/>
      <c r="B632"/>
    </row>
    <row r="633" spans="1:2" ht="39.950000000000003" customHeight="1" x14ac:dyDescent="0.3">
      <c r="A633"/>
      <c r="B633"/>
    </row>
    <row r="634" spans="1:2" ht="39.950000000000003" customHeight="1" x14ac:dyDescent="0.3">
      <c r="A634"/>
      <c r="B634"/>
    </row>
    <row r="635" spans="1:2" ht="39.950000000000003" customHeight="1" x14ac:dyDescent="0.3">
      <c r="A635"/>
      <c r="B635"/>
    </row>
    <row r="636" spans="1:2" ht="39.950000000000003" customHeight="1" x14ac:dyDescent="0.3">
      <c r="A636"/>
      <c r="B636"/>
    </row>
    <row r="637" spans="1:2" ht="39.950000000000003" customHeight="1" x14ac:dyDescent="0.3">
      <c r="A637"/>
      <c r="B637"/>
    </row>
    <row r="638" spans="1:2" ht="39.950000000000003" customHeight="1" x14ac:dyDescent="0.3">
      <c r="A638"/>
      <c r="B638"/>
    </row>
    <row r="639" spans="1:2" ht="39.950000000000003" customHeight="1" x14ac:dyDescent="0.3">
      <c r="A639"/>
      <c r="B639"/>
    </row>
    <row r="640" spans="1:2" ht="39.950000000000003" customHeight="1" x14ac:dyDescent="0.3">
      <c r="A640"/>
      <c r="B640"/>
    </row>
    <row r="641" spans="1:2" ht="39.950000000000003" customHeight="1" x14ac:dyDescent="0.3">
      <c r="A641"/>
      <c r="B641"/>
    </row>
    <row r="642" spans="1:2" ht="39.950000000000003" customHeight="1" x14ac:dyDescent="0.3">
      <c r="A642"/>
      <c r="B642"/>
    </row>
    <row r="643" spans="1:2" ht="39.950000000000003" customHeight="1" x14ac:dyDescent="0.3">
      <c r="A643"/>
      <c r="B643"/>
    </row>
    <row r="644" spans="1:2" ht="39.950000000000003" customHeight="1" x14ac:dyDescent="0.3">
      <c r="A644"/>
      <c r="B644"/>
    </row>
    <row r="645" spans="1:2" ht="39.950000000000003" customHeight="1" x14ac:dyDescent="0.3">
      <c r="A645"/>
      <c r="B645"/>
    </row>
    <row r="646" spans="1:2" ht="39.950000000000003" customHeight="1" x14ac:dyDescent="0.3">
      <c r="A646"/>
      <c r="B646"/>
    </row>
    <row r="647" spans="1:2" ht="39.950000000000003" customHeight="1" x14ac:dyDescent="0.3">
      <c r="A647"/>
      <c r="B647"/>
    </row>
    <row r="648" spans="1:2" ht="39.950000000000003" customHeight="1" x14ac:dyDescent="0.3">
      <c r="A648"/>
      <c r="B648"/>
    </row>
    <row r="649" spans="1:2" ht="39.950000000000003" customHeight="1" x14ac:dyDescent="0.3">
      <c r="A649"/>
      <c r="B649"/>
    </row>
    <row r="650" spans="1:2" ht="39.950000000000003" customHeight="1" x14ac:dyDescent="0.3">
      <c r="A650"/>
      <c r="B650"/>
    </row>
    <row r="651" spans="1:2" ht="39.950000000000003" customHeight="1" x14ac:dyDescent="0.3">
      <c r="A651"/>
      <c r="B651"/>
    </row>
    <row r="652" spans="1:2" ht="39.950000000000003" customHeight="1" x14ac:dyDescent="0.3">
      <c r="A652"/>
      <c r="B652"/>
    </row>
    <row r="653" spans="1:2" ht="39.950000000000003" customHeight="1" x14ac:dyDescent="0.3">
      <c r="A653"/>
      <c r="B653"/>
    </row>
    <row r="654" spans="1:2" ht="39.950000000000003" customHeight="1" x14ac:dyDescent="0.3">
      <c r="A654"/>
      <c r="B654"/>
    </row>
    <row r="655" spans="1:2" ht="39.950000000000003" customHeight="1" x14ac:dyDescent="0.3">
      <c r="A655"/>
      <c r="B655"/>
    </row>
    <row r="656" spans="1:2" ht="39.950000000000003" customHeight="1" x14ac:dyDescent="0.3">
      <c r="A656"/>
      <c r="B656"/>
    </row>
    <row r="657" spans="1:2" ht="39.950000000000003" customHeight="1" x14ac:dyDescent="0.3">
      <c r="A657"/>
      <c r="B657"/>
    </row>
    <row r="658" spans="1:2" ht="39.950000000000003" customHeight="1" x14ac:dyDescent="0.3">
      <c r="A658"/>
      <c r="B658"/>
    </row>
    <row r="659" spans="1:2" ht="39.950000000000003" customHeight="1" x14ac:dyDescent="0.3">
      <c r="A659"/>
      <c r="B659"/>
    </row>
    <row r="660" spans="1:2" ht="39.950000000000003" customHeight="1" x14ac:dyDescent="0.3">
      <c r="A660"/>
      <c r="B660"/>
    </row>
    <row r="661" spans="1:2" ht="39.950000000000003" customHeight="1" x14ac:dyDescent="0.3">
      <c r="A661"/>
      <c r="B661"/>
    </row>
    <row r="662" spans="1:2" ht="39.950000000000003" customHeight="1" x14ac:dyDescent="0.3">
      <c r="A662"/>
      <c r="B662"/>
    </row>
    <row r="663" spans="1:2" ht="39.950000000000003" customHeight="1" x14ac:dyDescent="0.3">
      <c r="A663"/>
      <c r="B663"/>
    </row>
    <row r="664" spans="1:2" ht="39.950000000000003" customHeight="1" x14ac:dyDescent="0.3">
      <c r="A664"/>
      <c r="B664"/>
    </row>
    <row r="665" spans="1:2" ht="39.950000000000003" customHeight="1" x14ac:dyDescent="0.3">
      <c r="A665"/>
      <c r="B665"/>
    </row>
    <row r="666" spans="1:2" ht="39.950000000000003" customHeight="1" x14ac:dyDescent="0.3">
      <c r="A666"/>
      <c r="B666"/>
    </row>
    <row r="667" spans="1:2" ht="39.950000000000003" customHeight="1" x14ac:dyDescent="0.3">
      <c r="A667"/>
      <c r="B667"/>
    </row>
    <row r="668" spans="1:2" ht="39.950000000000003" customHeight="1" x14ac:dyDescent="0.3">
      <c r="A668"/>
      <c r="B668"/>
    </row>
    <row r="669" spans="1:2" ht="39.950000000000003" customHeight="1" x14ac:dyDescent="0.3">
      <c r="A669"/>
      <c r="B669"/>
    </row>
    <row r="670" spans="1:2" ht="39.950000000000003" customHeight="1" x14ac:dyDescent="0.3">
      <c r="A670"/>
      <c r="B670"/>
    </row>
    <row r="671" spans="1:2" ht="39.950000000000003" customHeight="1" x14ac:dyDescent="0.3">
      <c r="A671"/>
      <c r="B671"/>
    </row>
    <row r="672" spans="1:2" ht="39.950000000000003" customHeight="1" x14ac:dyDescent="0.3">
      <c r="A672"/>
      <c r="B672"/>
    </row>
    <row r="673" spans="1:2" ht="39.950000000000003" customHeight="1" x14ac:dyDescent="0.3">
      <c r="A673"/>
      <c r="B673"/>
    </row>
    <row r="674" spans="1:2" ht="39.950000000000003" customHeight="1" x14ac:dyDescent="0.3">
      <c r="A674"/>
      <c r="B674"/>
    </row>
    <row r="675" spans="1:2" ht="39.950000000000003" customHeight="1" x14ac:dyDescent="0.3">
      <c r="A675"/>
      <c r="B675"/>
    </row>
    <row r="676" spans="1:2" ht="39.950000000000003" customHeight="1" x14ac:dyDescent="0.3">
      <c r="A676"/>
      <c r="B676"/>
    </row>
    <row r="677" spans="1:2" ht="39.950000000000003" customHeight="1" x14ac:dyDescent="0.3">
      <c r="A677"/>
      <c r="B677"/>
    </row>
    <row r="678" spans="1:2" ht="39.950000000000003" customHeight="1" x14ac:dyDescent="0.3">
      <c r="A678"/>
      <c r="B678"/>
    </row>
    <row r="679" spans="1:2" ht="39.950000000000003" customHeight="1" x14ac:dyDescent="0.3">
      <c r="A679"/>
      <c r="B679"/>
    </row>
    <row r="680" spans="1:2" ht="39.950000000000003" customHeight="1" x14ac:dyDescent="0.3">
      <c r="A680"/>
      <c r="B680"/>
    </row>
    <row r="681" spans="1:2" ht="39.950000000000003" customHeight="1" x14ac:dyDescent="0.3">
      <c r="A681"/>
      <c r="B681"/>
    </row>
    <row r="682" spans="1:2" ht="39.950000000000003" customHeight="1" x14ac:dyDescent="0.3">
      <c r="A682"/>
      <c r="B682"/>
    </row>
    <row r="683" spans="1:2" ht="39.950000000000003" customHeight="1" x14ac:dyDescent="0.3">
      <c r="A683"/>
      <c r="B683"/>
    </row>
    <row r="684" spans="1:2" ht="39.950000000000003" customHeight="1" x14ac:dyDescent="0.3">
      <c r="A684"/>
      <c r="B684"/>
    </row>
    <row r="685" spans="1:2" ht="39.950000000000003" customHeight="1" x14ac:dyDescent="0.3">
      <c r="A685"/>
      <c r="B685"/>
    </row>
    <row r="686" spans="1:2" ht="39.950000000000003" customHeight="1" x14ac:dyDescent="0.3">
      <c r="A686"/>
      <c r="B686"/>
    </row>
    <row r="687" spans="1:2" ht="39.950000000000003" customHeight="1" x14ac:dyDescent="0.3">
      <c r="A687"/>
      <c r="B687"/>
    </row>
    <row r="688" spans="1:2" ht="39.950000000000003" customHeight="1" x14ac:dyDescent="0.3">
      <c r="A688"/>
      <c r="B688"/>
    </row>
    <row r="689" spans="1:2" ht="39.950000000000003" customHeight="1" x14ac:dyDescent="0.3">
      <c r="A689"/>
      <c r="B689"/>
    </row>
    <row r="690" spans="1:2" ht="39.950000000000003" customHeight="1" x14ac:dyDescent="0.3">
      <c r="A690"/>
      <c r="B690"/>
    </row>
    <row r="691" spans="1:2" ht="39.950000000000003" customHeight="1" x14ac:dyDescent="0.3">
      <c r="A691"/>
      <c r="B691"/>
    </row>
    <row r="692" spans="1:2" ht="39.950000000000003" customHeight="1" x14ac:dyDescent="0.3">
      <c r="A692"/>
      <c r="B692"/>
    </row>
    <row r="693" spans="1:2" ht="39.950000000000003" customHeight="1" x14ac:dyDescent="0.3">
      <c r="A693"/>
      <c r="B693"/>
    </row>
    <row r="694" spans="1:2" ht="39.950000000000003" customHeight="1" x14ac:dyDescent="0.3">
      <c r="A694"/>
      <c r="B694"/>
    </row>
    <row r="695" spans="1:2" ht="39.950000000000003" customHeight="1" x14ac:dyDescent="0.3">
      <c r="A695"/>
      <c r="B695"/>
    </row>
    <row r="696" spans="1:2" ht="39.950000000000003" customHeight="1" x14ac:dyDescent="0.3">
      <c r="A696"/>
      <c r="B696"/>
    </row>
    <row r="697" spans="1:2" ht="39.950000000000003" customHeight="1" x14ac:dyDescent="0.3">
      <c r="A697"/>
      <c r="B697"/>
    </row>
    <row r="698" spans="1:2" ht="39.950000000000003" customHeight="1" x14ac:dyDescent="0.3">
      <c r="A698"/>
      <c r="B698"/>
    </row>
    <row r="699" spans="1:2" ht="39.950000000000003" customHeight="1" x14ac:dyDescent="0.3">
      <c r="A699"/>
      <c r="B699"/>
    </row>
    <row r="700" spans="1:2" ht="39.950000000000003" customHeight="1" x14ac:dyDescent="0.3">
      <c r="A700"/>
      <c r="B700"/>
    </row>
    <row r="701" spans="1:2" ht="39.950000000000003" customHeight="1" x14ac:dyDescent="0.3">
      <c r="A701"/>
      <c r="B701"/>
    </row>
    <row r="702" spans="1:2" ht="39.950000000000003" customHeight="1" x14ac:dyDescent="0.3">
      <c r="A702"/>
      <c r="B702"/>
    </row>
    <row r="703" spans="1:2" ht="39.950000000000003" customHeight="1" x14ac:dyDescent="0.3">
      <c r="A703"/>
      <c r="B703"/>
    </row>
    <row r="704" spans="1:2" ht="39.950000000000003" customHeight="1" x14ac:dyDescent="0.3">
      <c r="A704"/>
      <c r="B704"/>
    </row>
    <row r="705" spans="1:2" ht="39.950000000000003" customHeight="1" x14ac:dyDescent="0.3">
      <c r="A705"/>
      <c r="B705"/>
    </row>
    <row r="706" spans="1:2" ht="39.950000000000003" customHeight="1" x14ac:dyDescent="0.3">
      <c r="A706"/>
      <c r="B706"/>
    </row>
    <row r="707" spans="1:2" ht="39.950000000000003" customHeight="1" x14ac:dyDescent="0.3">
      <c r="A707"/>
      <c r="B707"/>
    </row>
    <row r="708" spans="1:2" ht="39.950000000000003" customHeight="1" x14ac:dyDescent="0.3">
      <c r="A708"/>
      <c r="B708"/>
    </row>
    <row r="709" spans="1:2" ht="39.950000000000003" customHeight="1" x14ac:dyDescent="0.3">
      <c r="A709"/>
      <c r="B709"/>
    </row>
    <row r="710" spans="1:2" ht="39.950000000000003" customHeight="1" x14ac:dyDescent="0.3">
      <c r="A710"/>
      <c r="B710"/>
    </row>
    <row r="711" spans="1:2" ht="39.950000000000003" customHeight="1" x14ac:dyDescent="0.3">
      <c r="A711"/>
      <c r="B711"/>
    </row>
    <row r="712" spans="1:2" ht="39.950000000000003" customHeight="1" x14ac:dyDescent="0.3">
      <c r="A712"/>
      <c r="B712"/>
    </row>
    <row r="713" spans="1:2" ht="39.950000000000003" customHeight="1" x14ac:dyDescent="0.3">
      <c r="A713"/>
      <c r="B713"/>
    </row>
    <row r="714" spans="1:2" ht="39.950000000000003" customHeight="1" x14ac:dyDescent="0.3">
      <c r="A714"/>
      <c r="B714"/>
    </row>
    <row r="715" spans="1:2" ht="39.950000000000003" customHeight="1" x14ac:dyDescent="0.3">
      <c r="A715"/>
      <c r="B715"/>
    </row>
    <row r="716" spans="1:2" ht="39.950000000000003" customHeight="1" x14ac:dyDescent="0.3">
      <c r="A716"/>
      <c r="B716"/>
    </row>
    <row r="717" spans="1:2" ht="39.950000000000003" customHeight="1" x14ac:dyDescent="0.3">
      <c r="A717"/>
      <c r="B717"/>
    </row>
    <row r="718" spans="1:2" ht="39.950000000000003" customHeight="1" x14ac:dyDescent="0.3">
      <c r="A718"/>
      <c r="B718"/>
    </row>
    <row r="719" spans="1:2" ht="39.950000000000003" customHeight="1" x14ac:dyDescent="0.3">
      <c r="A719"/>
      <c r="B719"/>
    </row>
    <row r="720" spans="1:2" ht="39.950000000000003" customHeight="1" x14ac:dyDescent="0.3">
      <c r="A720"/>
      <c r="B720"/>
    </row>
    <row r="721" spans="1:2" ht="39.950000000000003" customHeight="1" x14ac:dyDescent="0.3">
      <c r="A721"/>
      <c r="B721"/>
    </row>
    <row r="722" spans="1:2" ht="39.950000000000003" customHeight="1" x14ac:dyDescent="0.3">
      <c r="A722"/>
      <c r="B722"/>
    </row>
    <row r="723" spans="1:2" ht="39.950000000000003" customHeight="1" x14ac:dyDescent="0.3">
      <c r="A723"/>
      <c r="B723"/>
    </row>
    <row r="724" spans="1:2" ht="39.950000000000003" customHeight="1" x14ac:dyDescent="0.3">
      <c r="A724"/>
      <c r="B724"/>
    </row>
    <row r="725" spans="1:2" ht="39.950000000000003" customHeight="1" x14ac:dyDescent="0.3">
      <c r="A725"/>
      <c r="B725"/>
    </row>
    <row r="726" spans="1:2" ht="39.950000000000003" customHeight="1" x14ac:dyDescent="0.3">
      <c r="A726"/>
      <c r="B726"/>
    </row>
    <row r="727" spans="1:2" ht="39.950000000000003" customHeight="1" x14ac:dyDescent="0.3">
      <c r="A727"/>
      <c r="B727"/>
    </row>
    <row r="728" spans="1:2" ht="39.950000000000003" customHeight="1" x14ac:dyDescent="0.3">
      <c r="A728"/>
      <c r="B728"/>
    </row>
    <row r="729" spans="1:2" ht="39.950000000000003" customHeight="1" x14ac:dyDescent="0.3">
      <c r="A729"/>
      <c r="B729"/>
    </row>
    <row r="730" spans="1:2" ht="39.950000000000003" customHeight="1" x14ac:dyDescent="0.3">
      <c r="A730"/>
      <c r="B730"/>
    </row>
    <row r="731" spans="1:2" ht="39.950000000000003" customHeight="1" x14ac:dyDescent="0.3">
      <c r="A731"/>
      <c r="B731"/>
    </row>
    <row r="732" spans="1:2" ht="39.950000000000003" customHeight="1" x14ac:dyDescent="0.3">
      <c r="A732"/>
      <c r="B732"/>
    </row>
    <row r="733" spans="1:2" ht="39.950000000000003" customHeight="1" x14ac:dyDescent="0.3">
      <c r="A733"/>
      <c r="B733"/>
    </row>
    <row r="734" spans="1:2" ht="39.950000000000003" customHeight="1" x14ac:dyDescent="0.3">
      <c r="A734"/>
      <c r="B734"/>
    </row>
    <row r="735" spans="1:2" ht="39.950000000000003" customHeight="1" x14ac:dyDescent="0.3">
      <c r="A735"/>
      <c r="B735"/>
    </row>
    <row r="736" spans="1:2" ht="39.950000000000003" customHeight="1" x14ac:dyDescent="0.3">
      <c r="A736"/>
      <c r="B736"/>
    </row>
    <row r="737" spans="1:2" ht="39.950000000000003" customHeight="1" x14ac:dyDescent="0.3">
      <c r="A737"/>
      <c r="B737"/>
    </row>
    <row r="738" spans="1:2" ht="39.950000000000003" customHeight="1" x14ac:dyDescent="0.3">
      <c r="A738"/>
      <c r="B738"/>
    </row>
    <row r="739" spans="1:2" ht="39.950000000000003" customHeight="1" x14ac:dyDescent="0.3">
      <c r="A739"/>
      <c r="B739"/>
    </row>
    <row r="740" spans="1:2" ht="39.950000000000003" customHeight="1" x14ac:dyDescent="0.3">
      <c r="A740"/>
      <c r="B740"/>
    </row>
    <row r="741" spans="1:2" ht="39.950000000000003" customHeight="1" x14ac:dyDescent="0.3">
      <c r="A741"/>
      <c r="B741"/>
    </row>
    <row r="742" spans="1:2" ht="39.950000000000003" customHeight="1" x14ac:dyDescent="0.3">
      <c r="A742"/>
      <c r="B742"/>
    </row>
    <row r="743" spans="1:2" ht="39.950000000000003" customHeight="1" x14ac:dyDescent="0.3">
      <c r="A743"/>
      <c r="B743"/>
    </row>
    <row r="744" spans="1:2" ht="39.950000000000003" customHeight="1" x14ac:dyDescent="0.3">
      <c r="A744"/>
      <c r="B744"/>
    </row>
    <row r="745" spans="1:2" ht="39.950000000000003" customHeight="1" x14ac:dyDescent="0.3">
      <c r="A745"/>
      <c r="B745"/>
    </row>
    <row r="746" spans="1:2" ht="39.950000000000003" customHeight="1" x14ac:dyDescent="0.3">
      <c r="A746"/>
      <c r="B746"/>
    </row>
    <row r="747" spans="1:2" ht="39.950000000000003" customHeight="1" x14ac:dyDescent="0.3">
      <c r="A747"/>
      <c r="B747"/>
    </row>
    <row r="748" spans="1:2" ht="39.950000000000003" customHeight="1" x14ac:dyDescent="0.3">
      <c r="A748"/>
      <c r="B748"/>
    </row>
    <row r="749" spans="1:2" ht="39.950000000000003" customHeight="1" x14ac:dyDescent="0.3">
      <c r="A749"/>
      <c r="B749"/>
    </row>
    <row r="750" spans="1:2" ht="39.950000000000003" customHeight="1" x14ac:dyDescent="0.3">
      <c r="A750"/>
      <c r="B750"/>
    </row>
    <row r="751" spans="1:2" ht="39.950000000000003" customHeight="1" x14ac:dyDescent="0.3">
      <c r="A751"/>
      <c r="B751"/>
    </row>
    <row r="752" spans="1:2" ht="39.950000000000003" customHeight="1" x14ac:dyDescent="0.3">
      <c r="A752"/>
      <c r="B752"/>
    </row>
    <row r="753" spans="1:2" ht="39.950000000000003" customHeight="1" x14ac:dyDescent="0.3">
      <c r="A753"/>
      <c r="B753"/>
    </row>
    <row r="754" spans="1:2" ht="39.950000000000003" customHeight="1" x14ac:dyDescent="0.3">
      <c r="A754"/>
      <c r="B754"/>
    </row>
    <row r="755" spans="1:2" ht="39.950000000000003" customHeight="1" x14ac:dyDescent="0.3">
      <c r="A755"/>
      <c r="B755"/>
    </row>
    <row r="756" spans="1:2" ht="39.950000000000003" customHeight="1" x14ac:dyDescent="0.3">
      <c r="A756"/>
      <c r="B756"/>
    </row>
    <row r="757" spans="1:2" ht="39.950000000000003" customHeight="1" x14ac:dyDescent="0.3">
      <c r="A757"/>
      <c r="B757"/>
    </row>
    <row r="758" spans="1:2" ht="39.950000000000003" customHeight="1" x14ac:dyDescent="0.3">
      <c r="A758"/>
      <c r="B758"/>
    </row>
    <row r="759" spans="1:2" ht="39.950000000000003" customHeight="1" x14ac:dyDescent="0.3">
      <c r="A759"/>
      <c r="B759"/>
    </row>
    <row r="760" spans="1:2" ht="39.950000000000003" customHeight="1" x14ac:dyDescent="0.3">
      <c r="A760"/>
      <c r="B760"/>
    </row>
    <row r="761" spans="1:2" ht="39.950000000000003" customHeight="1" x14ac:dyDescent="0.3">
      <c r="A761"/>
      <c r="B761"/>
    </row>
    <row r="762" spans="1:2" ht="39.950000000000003" customHeight="1" x14ac:dyDescent="0.3">
      <c r="A762"/>
      <c r="B762"/>
    </row>
    <row r="763" spans="1:2" ht="39.950000000000003" customHeight="1" x14ac:dyDescent="0.3">
      <c r="A763"/>
      <c r="B763"/>
    </row>
    <row r="764" spans="1:2" ht="39.950000000000003" customHeight="1" x14ac:dyDescent="0.3">
      <c r="A764"/>
      <c r="B764"/>
    </row>
    <row r="765" spans="1:2" ht="39.950000000000003" customHeight="1" x14ac:dyDescent="0.3">
      <c r="A765"/>
      <c r="B765"/>
    </row>
    <row r="766" spans="1:2" ht="39.950000000000003" customHeight="1" x14ac:dyDescent="0.3">
      <c r="A766"/>
      <c r="B766"/>
    </row>
    <row r="767" spans="1:2" ht="39.950000000000003" customHeight="1" x14ac:dyDescent="0.3">
      <c r="A767"/>
      <c r="B767"/>
    </row>
    <row r="768" spans="1:2" ht="39.950000000000003" customHeight="1" x14ac:dyDescent="0.3">
      <c r="A768"/>
      <c r="B768"/>
    </row>
    <row r="769" spans="1:2" ht="39.950000000000003" customHeight="1" x14ac:dyDescent="0.3">
      <c r="A769"/>
      <c r="B769"/>
    </row>
    <row r="770" spans="1:2" ht="39.950000000000003" customHeight="1" x14ac:dyDescent="0.3">
      <c r="A770"/>
      <c r="B770"/>
    </row>
    <row r="771" spans="1:2" ht="39.950000000000003" customHeight="1" x14ac:dyDescent="0.3">
      <c r="A771"/>
      <c r="B771"/>
    </row>
    <row r="772" spans="1:2" ht="39.950000000000003" customHeight="1" x14ac:dyDescent="0.3">
      <c r="A772"/>
      <c r="B772"/>
    </row>
    <row r="773" spans="1:2" ht="39.950000000000003" customHeight="1" x14ac:dyDescent="0.3">
      <c r="A773"/>
      <c r="B773"/>
    </row>
    <row r="774" spans="1:2" ht="39.950000000000003" customHeight="1" x14ac:dyDescent="0.3">
      <c r="A774"/>
      <c r="B774"/>
    </row>
    <row r="775" spans="1:2" ht="39.950000000000003" customHeight="1" x14ac:dyDescent="0.3">
      <c r="A775"/>
      <c r="B775"/>
    </row>
    <row r="776" spans="1:2" ht="39.950000000000003" customHeight="1" x14ac:dyDescent="0.3">
      <c r="A776"/>
      <c r="B776"/>
    </row>
    <row r="777" spans="1:2" ht="39.950000000000003" customHeight="1" x14ac:dyDescent="0.3">
      <c r="A777"/>
      <c r="B777"/>
    </row>
    <row r="778" spans="1:2" ht="39.950000000000003" customHeight="1" x14ac:dyDescent="0.3">
      <c r="A778"/>
      <c r="B778"/>
    </row>
    <row r="779" spans="1:2" ht="39.950000000000003" customHeight="1" x14ac:dyDescent="0.3">
      <c r="A779"/>
      <c r="B779"/>
    </row>
    <row r="780" spans="1:2" ht="39.950000000000003" customHeight="1" x14ac:dyDescent="0.3">
      <c r="A780"/>
      <c r="B780"/>
    </row>
    <row r="781" spans="1:2" ht="39.950000000000003" customHeight="1" x14ac:dyDescent="0.3">
      <c r="A781"/>
      <c r="B781"/>
    </row>
    <row r="782" spans="1:2" ht="39.950000000000003" customHeight="1" x14ac:dyDescent="0.3">
      <c r="A782"/>
      <c r="B782"/>
    </row>
    <row r="783" spans="1:2" ht="39.950000000000003" customHeight="1" x14ac:dyDescent="0.3">
      <c r="A783"/>
      <c r="B783"/>
    </row>
    <row r="784" spans="1:2" ht="39.950000000000003" customHeight="1" x14ac:dyDescent="0.3">
      <c r="A784"/>
      <c r="B784"/>
    </row>
    <row r="785" spans="1:2" ht="39.950000000000003" customHeight="1" x14ac:dyDescent="0.3">
      <c r="A785"/>
      <c r="B785"/>
    </row>
    <row r="786" spans="1:2" ht="39.950000000000003" customHeight="1" x14ac:dyDescent="0.3">
      <c r="A786"/>
      <c r="B786"/>
    </row>
    <row r="787" spans="1:2" ht="39.950000000000003" customHeight="1" x14ac:dyDescent="0.3">
      <c r="A787"/>
      <c r="B787"/>
    </row>
    <row r="788" spans="1:2" ht="39.950000000000003" customHeight="1" x14ac:dyDescent="0.3">
      <c r="A788"/>
      <c r="B788"/>
    </row>
    <row r="789" spans="1:2" ht="39.950000000000003" customHeight="1" x14ac:dyDescent="0.3">
      <c r="A789"/>
      <c r="B789"/>
    </row>
    <row r="790" spans="1:2" ht="39.950000000000003" customHeight="1" x14ac:dyDescent="0.3">
      <c r="A790"/>
      <c r="B790"/>
    </row>
    <row r="791" spans="1:2" ht="39.950000000000003" customHeight="1" x14ac:dyDescent="0.3">
      <c r="A791"/>
      <c r="B791"/>
    </row>
    <row r="792" spans="1:2" ht="39.950000000000003" customHeight="1" x14ac:dyDescent="0.3">
      <c r="A792"/>
      <c r="B792"/>
    </row>
    <row r="793" spans="1:2" ht="39.950000000000003" customHeight="1" x14ac:dyDescent="0.3">
      <c r="A793"/>
      <c r="B793"/>
    </row>
    <row r="794" spans="1:2" ht="39.950000000000003" customHeight="1" x14ac:dyDescent="0.3">
      <c r="A794"/>
      <c r="B794"/>
    </row>
    <row r="795" spans="1:2" ht="39.950000000000003" customHeight="1" x14ac:dyDescent="0.3">
      <c r="A795"/>
      <c r="B795"/>
    </row>
    <row r="796" spans="1:2" ht="39.950000000000003" customHeight="1" x14ac:dyDescent="0.3">
      <c r="A796"/>
      <c r="B796"/>
    </row>
    <row r="797" spans="1:2" ht="39.950000000000003" customHeight="1" x14ac:dyDescent="0.3">
      <c r="A797"/>
      <c r="B797"/>
    </row>
    <row r="798" spans="1:2" ht="39.950000000000003" customHeight="1" x14ac:dyDescent="0.3">
      <c r="A798"/>
      <c r="B798"/>
    </row>
    <row r="799" spans="1:2" ht="39.950000000000003" customHeight="1" x14ac:dyDescent="0.3">
      <c r="A799"/>
      <c r="B799"/>
    </row>
    <row r="800" spans="1:2" ht="39.950000000000003" customHeight="1" x14ac:dyDescent="0.3">
      <c r="A800"/>
      <c r="B800"/>
    </row>
    <row r="801" spans="1:2" ht="39.950000000000003" customHeight="1" x14ac:dyDescent="0.3">
      <c r="A801"/>
      <c r="B801"/>
    </row>
    <row r="802" spans="1:2" ht="39.950000000000003" customHeight="1" x14ac:dyDescent="0.3">
      <c r="A802"/>
      <c r="B802"/>
    </row>
    <row r="803" spans="1:2" ht="39.950000000000003" customHeight="1" x14ac:dyDescent="0.3">
      <c r="A803"/>
      <c r="B803"/>
    </row>
    <row r="804" spans="1:2" ht="39.950000000000003" customHeight="1" x14ac:dyDescent="0.3">
      <c r="A804"/>
      <c r="B804"/>
    </row>
    <row r="805" spans="1:2" ht="39.950000000000003" customHeight="1" x14ac:dyDescent="0.3">
      <c r="A805"/>
      <c r="B805"/>
    </row>
    <row r="806" spans="1:2" ht="39.950000000000003" customHeight="1" x14ac:dyDescent="0.3">
      <c r="A806"/>
      <c r="B806"/>
    </row>
    <row r="807" spans="1:2" ht="39.950000000000003" customHeight="1" x14ac:dyDescent="0.3">
      <c r="A807"/>
      <c r="B807"/>
    </row>
    <row r="808" spans="1:2" ht="39.950000000000003" customHeight="1" x14ac:dyDescent="0.3">
      <c r="A808"/>
      <c r="B808"/>
    </row>
    <row r="809" spans="1:2" ht="39.950000000000003" customHeight="1" x14ac:dyDescent="0.3">
      <c r="A809"/>
      <c r="B809"/>
    </row>
    <row r="810" spans="1:2" ht="39.950000000000003" customHeight="1" x14ac:dyDescent="0.3">
      <c r="A810"/>
      <c r="B810"/>
    </row>
    <row r="811" spans="1:2" ht="39.950000000000003" customHeight="1" x14ac:dyDescent="0.3">
      <c r="A811"/>
      <c r="B811"/>
    </row>
    <row r="812" spans="1:2" ht="39.950000000000003" customHeight="1" x14ac:dyDescent="0.3">
      <c r="A812"/>
      <c r="B812"/>
    </row>
    <row r="813" spans="1:2" ht="39.950000000000003" customHeight="1" x14ac:dyDescent="0.3">
      <c r="A813"/>
      <c r="B813"/>
    </row>
    <row r="814" spans="1:2" ht="39.950000000000003" customHeight="1" x14ac:dyDescent="0.3">
      <c r="A814"/>
      <c r="B814"/>
    </row>
    <row r="815" spans="1:2" ht="39.950000000000003" customHeight="1" x14ac:dyDescent="0.3">
      <c r="A815"/>
      <c r="B815"/>
    </row>
    <row r="816" spans="1:2" ht="39.950000000000003" customHeight="1" x14ac:dyDescent="0.3">
      <c r="A816"/>
      <c r="B816"/>
    </row>
    <row r="817" spans="1:2" ht="39.950000000000003" customHeight="1" x14ac:dyDescent="0.3">
      <c r="A817"/>
      <c r="B817"/>
    </row>
    <row r="818" spans="1:2" ht="39.950000000000003" customHeight="1" x14ac:dyDescent="0.3">
      <c r="A818"/>
      <c r="B818"/>
    </row>
    <row r="819" spans="1:2" ht="39.950000000000003" customHeight="1" x14ac:dyDescent="0.3">
      <c r="A819"/>
      <c r="B819"/>
    </row>
    <row r="820" spans="1:2" ht="39.950000000000003" customHeight="1" x14ac:dyDescent="0.3">
      <c r="A820"/>
      <c r="B820"/>
    </row>
    <row r="821" spans="1:2" ht="39.950000000000003" customHeight="1" x14ac:dyDescent="0.3">
      <c r="A821"/>
      <c r="B821"/>
    </row>
    <row r="822" spans="1:2" ht="39.950000000000003" customHeight="1" x14ac:dyDescent="0.3">
      <c r="A822"/>
      <c r="B822"/>
    </row>
    <row r="823" spans="1:2" ht="39.950000000000003" customHeight="1" x14ac:dyDescent="0.3">
      <c r="A823"/>
      <c r="B823"/>
    </row>
    <row r="824" spans="1:2" ht="39.950000000000003" customHeight="1" x14ac:dyDescent="0.3">
      <c r="A824"/>
      <c r="B824"/>
    </row>
    <row r="825" spans="1:2" ht="39.950000000000003" customHeight="1" x14ac:dyDescent="0.3">
      <c r="A825"/>
      <c r="B825"/>
    </row>
    <row r="826" spans="1:2" ht="39.950000000000003" customHeight="1" x14ac:dyDescent="0.3">
      <c r="A826"/>
      <c r="B826"/>
    </row>
    <row r="827" spans="1:2" ht="39.950000000000003" customHeight="1" x14ac:dyDescent="0.3">
      <c r="A827"/>
      <c r="B827"/>
    </row>
    <row r="828" spans="1:2" ht="39.950000000000003" customHeight="1" x14ac:dyDescent="0.3">
      <c r="A828"/>
      <c r="B828"/>
    </row>
    <row r="829" spans="1:2" ht="39.950000000000003" customHeight="1" x14ac:dyDescent="0.3">
      <c r="A829"/>
      <c r="B829"/>
    </row>
    <row r="830" spans="1:2" ht="39.950000000000003" customHeight="1" x14ac:dyDescent="0.3">
      <c r="A830"/>
      <c r="B830"/>
    </row>
    <row r="831" spans="1:2" ht="39.950000000000003" customHeight="1" x14ac:dyDescent="0.3">
      <c r="A831"/>
      <c r="B831"/>
    </row>
    <row r="832" spans="1:2" ht="39.950000000000003" customHeight="1" x14ac:dyDescent="0.3">
      <c r="A832"/>
      <c r="B832"/>
    </row>
    <row r="833" spans="1:2" ht="39.950000000000003" customHeight="1" x14ac:dyDescent="0.3">
      <c r="A833"/>
      <c r="B833"/>
    </row>
    <row r="834" spans="1:2" ht="39.950000000000003" customHeight="1" x14ac:dyDescent="0.3">
      <c r="A834"/>
      <c r="B834"/>
    </row>
    <row r="835" spans="1:2" ht="39.950000000000003" customHeight="1" x14ac:dyDescent="0.3">
      <c r="A835"/>
      <c r="B835"/>
    </row>
    <row r="836" spans="1:2" ht="39.950000000000003" customHeight="1" x14ac:dyDescent="0.3">
      <c r="A836"/>
      <c r="B836"/>
    </row>
    <row r="837" spans="1:2" ht="39.950000000000003" customHeight="1" x14ac:dyDescent="0.3">
      <c r="A837"/>
      <c r="B837"/>
    </row>
    <row r="838" spans="1:2" ht="39.950000000000003" customHeight="1" x14ac:dyDescent="0.3">
      <c r="A838"/>
      <c r="B838"/>
    </row>
    <row r="839" spans="1:2" ht="39.950000000000003" customHeight="1" x14ac:dyDescent="0.3">
      <c r="A839"/>
      <c r="B839"/>
    </row>
    <row r="840" spans="1:2" ht="39.950000000000003" customHeight="1" x14ac:dyDescent="0.3">
      <c r="A840"/>
      <c r="B840"/>
    </row>
    <row r="841" spans="1:2" ht="39.950000000000003" customHeight="1" x14ac:dyDescent="0.3">
      <c r="A841"/>
      <c r="B841"/>
    </row>
    <row r="842" spans="1:2" ht="39.950000000000003" customHeight="1" x14ac:dyDescent="0.3">
      <c r="A842"/>
      <c r="B842"/>
    </row>
    <row r="843" spans="1:2" ht="39.950000000000003" customHeight="1" x14ac:dyDescent="0.3">
      <c r="A843"/>
      <c r="B843"/>
    </row>
    <row r="844" spans="1:2" ht="39.950000000000003" customHeight="1" x14ac:dyDescent="0.3">
      <c r="A844"/>
      <c r="B844"/>
    </row>
    <row r="845" spans="1:2" ht="39.950000000000003" customHeight="1" x14ac:dyDescent="0.3">
      <c r="A845"/>
      <c r="B845"/>
    </row>
    <row r="846" spans="1:2" ht="39.950000000000003" customHeight="1" x14ac:dyDescent="0.3">
      <c r="A846"/>
      <c r="B846"/>
    </row>
    <row r="847" spans="1:2" ht="39.950000000000003" customHeight="1" x14ac:dyDescent="0.3">
      <c r="A847"/>
      <c r="B847"/>
    </row>
    <row r="848" spans="1:2" ht="39.950000000000003" customHeight="1" x14ac:dyDescent="0.3">
      <c r="A848"/>
      <c r="B848"/>
    </row>
    <row r="849" spans="1:2" ht="39.950000000000003" customHeight="1" x14ac:dyDescent="0.3">
      <c r="A849"/>
      <c r="B849"/>
    </row>
    <row r="850" spans="1:2" ht="39.950000000000003" customHeight="1" x14ac:dyDescent="0.3">
      <c r="A850"/>
      <c r="B850"/>
    </row>
    <row r="851" spans="1:2" ht="39.950000000000003" customHeight="1" x14ac:dyDescent="0.3">
      <c r="A851"/>
      <c r="B851"/>
    </row>
    <row r="852" spans="1:2" ht="39.950000000000003" customHeight="1" x14ac:dyDescent="0.3">
      <c r="A852"/>
      <c r="B852"/>
    </row>
    <row r="853" spans="1:2" ht="39.950000000000003" customHeight="1" x14ac:dyDescent="0.3">
      <c r="A853"/>
      <c r="B853"/>
    </row>
    <row r="854" spans="1:2" ht="39.950000000000003" customHeight="1" x14ac:dyDescent="0.3">
      <c r="A854"/>
      <c r="B854"/>
    </row>
    <row r="855" spans="1:2" ht="39.950000000000003" customHeight="1" x14ac:dyDescent="0.3">
      <c r="A855"/>
      <c r="B855"/>
    </row>
    <row r="856" spans="1:2" ht="39.950000000000003" customHeight="1" x14ac:dyDescent="0.3">
      <c r="A856"/>
      <c r="B856"/>
    </row>
    <row r="857" spans="1:2" ht="39.950000000000003" customHeight="1" x14ac:dyDescent="0.3">
      <c r="A857"/>
      <c r="B857"/>
    </row>
    <row r="858" spans="1:2" ht="39.950000000000003" customHeight="1" x14ac:dyDescent="0.3">
      <c r="A858"/>
      <c r="B858"/>
    </row>
    <row r="859" spans="1:2" ht="39.950000000000003" customHeight="1" x14ac:dyDescent="0.3">
      <c r="A859"/>
      <c r="B859"/>
    </row>
    <row r="860" spans="1:2" ht="39.950000000000003" customHeight="1" x14ac:dyDescent="0.3">
      <c r="A860"/>
      <c r="B860"/>
    </row>
    <row r="861" spans="1:2" ht="39.950000000000003" customHeight="1" x14ac:dyDescent="0.3">
      <c r="A861"/>
      <c r="B861"/>
    </row>
    <row r="862" spans="1:2" ht="39.950000000000003" customHeight="1" x14ac:dyDescent="0.3">
      <c r="A862"/>
      <c r="B862"/>
    </row>
    <row r="863" spans="1:2" ht="39.950000000000003" customHeight="1" x14ac:dyDescent="0.3">
      <c r="A863"/>
      <c r="B863"/>
    </row>
    <row r="864" spans="1:2" ht="39.950000000000003" customHeight="1" x14ac:dyDescent="0.3">
      <c r="A864"/>
      <c r="B864"/>
    </row>
    <row r="865" spans="1:2" ht="39.950000000000003" customHeight="1" x14ac:dyDescent="0.3">
      <c r="A865"/>
      <c r="B865"/>
    </row>
    <row r="866" spans="1:2" ht="39.950000000000003" customHeight="1" x14ac:dyDescent="0.3">
      <c r="A866"/>
      <c r="B866"/>
    </row>
    <row r="867" spans="1:2" ht="39.950000000000003" customHeight="1" x14ac:dyDescent="0.3">
      <c r="A867"/>
      <c r="B867"/>
    </row>
    <row r="868" spans="1:2" ht="39.950000000000003" customHeight="1" x14ac:dyDescent="0.3">
      <c r="A868"/>
      <c r="B868"/>
    </row>
    <row r="869" spans="1:2" ht="39.950000000000003" customHeight="1" x14ac:dyDescent="0.3">
      <c r="A869"/>
      <c r="B869"/>
    </row>
    <row r="870" spans="1:2" ht="39.950000000000003" customHeight="1" x14ac:dyDescent="0.3">
      <c r="A870"/>
      <c r="B870"/>
    </row>
    <row r="871" spans="1:2" ht="39.950000000000003" customHeight="1" x14ac:dyDescent="0.3">
      <c r="A871"/>
      <c r="B871"/>
    </row>
    <row r="872" spans="1:2" ht="39.950000000000003" customHeight="1" x14ac:dyDescent="0.3">
      <c r="A872"/>
      <c r="B872"/>
    </row>
    <row r="873" spans="1:2" ht="39.950000000000003" customHeight="1" x14ac:dyDescent="0.3">
      <c r="A873"/>
      <c r="B873"/>
    </row>
    <row r="874" spans="1:2" ht="39.950000000000003" customHeight="1" x14ac:dyDescent="0.3">
      <c r="A874"/>
      <c r="B874"/>
    </row>
    <row r="875" spans="1:2" ht="39.950000000000003" customHeight="1" x14ac:dyDescent="0.3">
      <c r="A875"/>
      <c r="B875"/>
    </row>
    <row r="876" spans="1:2" ht="39.950000000000003" customHeight="1" x14ac:dyDescent="0.3">
      <c r="A876"/>
      <c r="B876"/>
    </row>
    <row r="877" spans="1:2" ht="39.950000000000003" customHeight="1" x14ac:dyDescent="0.3">
      <c r="A877"/>
      <c r="B877"/>
    </row>
    <row r="878" spans="1:2" ht="39.950000000000003" customHeight="1" x14ac:dyDescent="0.3">
      <c r="A878"/>
      <c r="B878"/>
    </row>
    <row r="879" spans="1:2" ht="39.950000000000003" customHeight="1" x14ac:dyDescent="0.3">
      <c r="A879"/>
      <c r="B879"/>
    </row>
    <row r="880" spans="1:2" ht="39.950000000000003" customHeight="1" x14ac:dyDescent="0.3">
      <c r="A880"/>
      <c r="B880"/>
    </row>
    <row r="881" spans="1:2" ht="39.950000000000003" customHeight="1" x14ac:dyDescent="0.3">
      <c r="A881"/>
      <c r="B881"/>
    </row>
    <row r="882" spans="1:2" ht="39.950000000000003" customHeight="1" x14ac:dyDescent="0.3">
      <c r="A882"/>
      <c r="B882"/>
    </row>
    <row r="883" spans="1:2" ht="39.950000000000003" customHeight="1" x14ac:dyDescent="0.3">
      <c r="A883"/>
      <c r="B883"/>
    </row>
    <row r="884" spans="1:2" ht="39.950000000000003" customHeight="1" x14ac:dyDescent="0.3">
      <c r="A884"/>
      <c r="B884"/>
    </row>
    <row r="885" spans="1:2" ht="39.950000000000003" customHeight="1" x14ac:dyDescent="0.3">
      <c r="A885"/>
      <c r="B885"/>
    </row>
    <row r="886" spans="1:2" ht="39.950000000000003" customHeight="1" x14ac:dyDescent="0.3">
      <c r="A886"/>
      <c r="B886"/>
    </row>
    <row r="887" spans="1:2" ht="39.950000000000003" customHeight="1" x14ac:dyDescent="0.3">
      <c r="A887"/>
      <c r="B887"/>
    </row>
    <row r="888" spans="1:2" ht="39.950000000000003" customHeight="1" x14ac:dyDescent="0.3">
      <c r="A888"/>
      <c r="B888"/>
    </row>
    <row r="889" spans="1:2" ht="39.950000000000003" customHeight="1" x14ac:dyDescent="0.3">
      <c r="A889"/>
      <c r="B889"/>
    </row>
    <row r="890" spans="1:2" ht="39.950000000000003" customHeight="1" x14ac:dyDescent="0.3">
      <c r="A890"/>
      <c r="B890"/>
    </row>
    <row r="891" spans="1:2" ht="39.950000000000003" customHeight="1" x14ac:dyDescent="0.3">
      <c r="A891"/>
      <c r="B891"/>
    </row>
    <row r="892" spans="1:2" ht="39.950000000000003" customHeight="1" x14ac:dyDescent="0.3">
      <c r="A892"/>
      <c r="B892"/>
    </row>
    <row r="893" spans="1:2" ht="39.950000000000003" customHeight="1" x14ac:dyDescent="0.3">
      <c r="A893"/>
      <c r="B893"/>
    </row>
    <row r="894" spans="1:2" ht="39.950000000000003" customHeight="1" x14ac:dyDescent="0.3">
      <c r="A894"/>
      <c r="B894"/>
    </row>
    <row r="895" spans="1:2" ht="39.950000000000003" customHeight="1" x14ac:dyDescent="0.3">
      <c r="A895"/>
      <c r="B895"/>
    </row>
    <row r="896" spans="1:2" ht="39.950000000000003" customHeight="1" x14ac:dyDescent="0.3">
      <c r="A896"/>
      <c r="B896"/>
    </row>
    <row r="897" spans="1:2" ht="39.950000000000003" customHeight="1" x14ac:dyDescent="0.3">
      <c r="A897"/>
      <c r="B897"/>
    </row>
    <row r="898" spans="1:2" ht="39.950000000000003" customHeight="1" x14ac:dyDescent="0.3">
      <c r="A898"/>
      <c r="B898"/>
    </row>
    <row r="899" spans="1:2" ht="39.950000000000003" customHeight="1" x14ac:dyDescent="0.3">
      <c r="A899"/>
      <c r="B899"/>
    </row>
    <row r="900" spans="1:2" ht="39.950000000000003" customHeight="1" x14ac:dyDescent="0.3">
      <c r="A900"/>
      <c r="B900"/>
    </row>
    <row r="901" spans="1:2" ht="39.950000000000003" customHeight="1" x14ac:dyDescent="0.3">
      <c r="A901"/>
      <c r="B901"/>
    </row>
    <row r="902" spans="1:2" ht="39.950000000000003" customHeight="1" x14ac:dyDescent="0.3">
      <c r="A902"/>
      <c r="B902"/>
    </row>
    <row r="903" spans="1:2" ht="39.950000000000003" customHeight="1" x14ac:dyDescent="0.3">
      <c r="A903"/>
      <c r="B903"/>
    </row>
    <row r="904" spans="1:2" ht="39.950000000000003" customHeight="1" x14ac:dyDescent="0.3">
      <c r="A904"/>
      <c r="B904"/>
    </row>
    <row r="905" spans="1:2" ht="39.950000000000003" customHeight="1" x14ac:dyDescent="0.3">
      <c r="A905"/>
      <c r="B905"/>
    </row>
    <row r="906" spans="1:2" ht="39.950000000000003" customHeight="1" x14ac:dyDescent="0.3">
      <c r="A906"/>
      <c r="B906"/>
    </row>
    <row r="907" spans="1:2" ht="39.950000000000003" customHeight="1" x14ac:dyDescent="0.3">
      <c r="A907"/>
      <c r="B907"/>
    </row>
    <row r="908" spans="1:2" ht="39.950000000000003" customHeight="1" x14ac:dyDescent="0.3">
      <c r="A908"/>
      <c r="B908"/>
    </row>
    <row r="909" spans="1:2" ht="39.950000000000003" customHeight="1" x14ac:dyDescent="0.3">
      <c r="A909"/>
      <c r="B909"/>
    </row>
    <row r="910" spans="1:2" ht="39.950000000000003" customHeight="1" x14ac:dyDescent="0.3">
      <c r="A910"/>
      <c r="B910"/>
    </row>
    <row r="911" spans="1:2" ht="39.950000000000003" customHeight="1" x14ac:dyDescent="0.3">
      <c r="A911"/>
      <c r="B911"/>
    </row>
    <row r="912" spans="1:2" ht="39.950000000000003" customHeight="1" x14ac:dyDescent="0.3">
      <c r="A912"/>
      <c r="B912"/>
    </row>
    <row r="913" spans="1:2" ht="39.950000000000003" customHeight="1" x14ac:dyDescent="0.3">
      <c r="A913"/>
      <c r="B913"/>
    </row>
    <row r="914" spans="1:2" ht="39.950000000000003" customHeight="1" x14ac:dyDescent="0.3">
      <c r="A914"/>
      <c r="B914"/>
    </row>
    <row r="915" spans="1:2" ht="39.950000000000003" customHeight="1" x14ac:dyDescent="0.3">
      <c r="A915"/>
      <c r="B915"/>
    </row>
    <row r="916" spans="1:2" ht="39.950000000000003" customHeight="1" x14ac:dyDescent="0.3">
      <c r="A916"/>
      <c r="B916"/>
    </row>
    <row r="917" spans="1:2" ht="39.950000000000003" customHeight="1" x14ac:dyDescent="0.3">
      <c r="A917"/>
      <c r="B917"/>
    </row>
    <row r="918" spans="1:2" ht="39.950000000000003" customHeight="1" x14ac:dyDescent="0.3">
      <c r="A918"/>
      <c r="B918"/>
    </row>
    <row r="919" spans="1:2" ht="39.950000000000003" customHeight="1" x14ac:dyDescent="0.3">
      <c r="A919"/>
      <c r="B919"/>
    </row>
    <row r="920" spans="1:2" ht="39.950000000000003" customHeight="1" x14ac:dyDescent="0.3">
      <c r="A920"/>
      <c r="B920"/>
    </row>
    <row r="921" spans="1:2" ht="39.950000000000003" customHeight="1" x14ac:dyDescent="0.3">
      <c r="A921"/>
      <c r="B921"/>
    </row>
    <row r="922" spans="1:2" ht="39.950000000000003" customHeight="1" x14ac:dyDescent="0.3">
      <c r="A922"/>
      <c r="B922"/>
    </row>
    <row r="923" spans="1:2" ht="39.950000000000003" customHeight="1" x14ac:dyDescent="0.3">
      <c r="A923"/>
      <c r="B923"/>
    </row>
    <row r="924" spans="1:2" ht="39.950000000000003" customHeight="1" x14ac:dyDescent="0.3">
      <c r="A924"/>
      <c r="B924"/>
    </row>
    <row r="925" spans="1:2" ht="39.950000000000003" customHeight="1" x14ac:dyDescent="0.3">
      <c r="A925"/>
      <c r="B925"/>
    </row>
    <row r="926" spans="1:2" ht="39.950000000000003" customHeight="1" x14ac:dyDescent="0.3">
      <c r="A926"/>
      <c r="B926"/>
    </row>
    <row r="927" spans="1:2" ht="39.950000000000003" customHeight="1" x14ac:dyDescent="0.3">
      <c r="A927"/>
      <c r="B927"/>
    </row>
    <row r="928" spans="1:2" ht="39.950000000000003" customHeight="1" x14ac:dyDescent="0.3">
      <c r="A928"/>
      <c r="B928"/>
    </row>
    <row r="929" spans="1:2" ht="39.950000000000003" customHeight="1" x14ac:dyDescent="0.3">
      <c r="A929"/>
      <c r="B929"/>
    </row>
    <row r="930" spans="1:2" ht="39.950000000000003" customHeight="1" x14ac:dyDescent="0.3">
      <c r="A930"/>
      <c r="B930"/>
    </row>
    <row r="931" spans="1:2" ht="39.950000000000003" customHeight="1" x14ac:dyDescent="0.3">
      <c r="A931"/>
      <c r="B931"/>
    </row>
    <row r="932" spans="1:2" ht="39.950000000000003" customHeight="1" x14ac:dyDescent="0.3">
      <c r="A932"/>
      <c r="B932"/>
    </row>
    <row r="933" spans="1:2" ht="39.950000000000003" customHeight="1" x14ac:dyDescent="0.3">
      <c r="A933"/>
      <c r="B933"/>
    </row>
    <row r="934" spans="1:2" ht="39.950000000000003" customHeight="1" x14ac:dyDescent="0.3">
      <c r="A934"/>
      <c r="B934"/>
    </row>
    <row r="935" spans="1:2" ht="39.950000000000003" customHeight="1" x14ac:dyDescent="0.3">
      <c r="A935"/>
      <c r="B935"/>
    </row>
    <row r="936" spans="1:2" ht="39.950000000000003" customHeight="1" x14ac:dyDescent="0.3">
      <c r="A936"/>
      <c r="B936"/>
    </row>
    <row r="937" spans="1:2" ht="39.950000000000003" customHeight="1" x14ac:dyDescent="0.3">
      <c r="A937"/>
      <c r="B937"/>
    </row>
    <row r="938" spans="1:2" ht="39.950000000000003" customHeight="1" x14ac:dyDescent="0.3">
      <c r="A938"/>
      <c r="B938"/>
    </row>
    <row r="939" spans="1:2" ht="39.950000000000003" customHeight="1" x14ac:dyDescent="0.3">
      <c r="A939"/>
      <c r="B939"/>
    </row>
    <row r="940" spans="1:2" ht="39.950000000000003" customHeight="1" x14ac:dyDescent="0.3">
      <c r="A940"/>
      <c r="B940"/>
    </row>
    <row r="941" spans="1:2" ht="39.950000000000003" customHeight="1" x14ac:dyDescent="0.3">
      <c r="A941"/>
      <c r="B941"/>
    </row>
    <row r="942" spans="1:2" ht="39.950000000000003" customHeight="1" x14ac:dyDescent="0.3">
      <c r="A942"/>
      <c r="B942"/>
    </row>
    <row r="943" spans="1:2" ht="39.950000000000003" customHeight="1" x14ac:dyDescent="0.3">
      <c r="A943"/>
      <c r="B943"/>
    </row>
    <row r="944" spans="1:2" ht="39.950000000000003" customHeight="1" x14ac:dyDescent="0.3">
      <c r="A944"/>
      <c r="B944"/>
    </row>
    <row r="945" spans="1:2" ht="39.950000000000003" customHeight="1" x14ac:dyDescent="0.3">
      <c r="A945"/>
      <c r="B945"/>
    </row>
    <row r="946" spans="1:2" ht="39.950000000000003" customHeight="1" x14ac:dyDescent="0.3">
      <c r="A946"/>
      <c r="B946"/>
    </row>
    <row r="947" spans="1:2" ht="39.950000000000003" customHeight="1" x14ac:dyDescent="0.3">
      <c r="A947"/>
      <c r="B947"/>
    </row>
    <row r="948" spans="1:2" ht="39.950000000000003" customHeight="1" x14ac:dyDescent="0.3">
      <c r="A948"/>
      <c r="B948"/>
    </row>
    <row r="949" spans="1:2" ht="39.950000000000003" customHeight="1" x14ac:dyDescent="0.3">
      <c r="A949"/>
      <c r="B949"/>
    </row>
    <row r="950" spans="1:2" ht="39.950000000000003" customHeight="1" x14ac:dyDescent="0.3">
      <c r="A950"/>
      <c r="B950"/>
    </row>
    <row r="951" spans="1:2" ht="39.950000000000003" customHeight="1" x14ac:dyDescent="0.3">
      <c r="A951"/>
      <c r="B951"/>
    </row>
    <row r="952" spans="1:2" ht="39.950000000000003" customHeight="1" x14ac:dyDescent="0.3">
      <c r="A952"/>
      <c r="B952"/>
    </row>
    <row r="953" spans="1:2" ht="39.950000000000003" customHeight="1" x14ac:dyDescent="0.3">
      <c r="A953"/>
      <c r="B953"/>
    </row>
    <row r="954" spans="1:2" ht="39.950000000000003" customHeight="1" x14ac:dyDescent="0.3">
      <c r="A954"/>
      <c r="B954"/>
    </row>
    <row r="955" spans="1:2" ht="39.950000000000003" customHeight="1" x14ac:dyDescent="0.3">
      <c r="A955"/>
      <c r="B955"/>
    </row>
    <row r="956" spans="1:2" ht="39.950000000000003" customHeight="1" x14ac:dyDescent="0.3">
      <c r="A956"/>
      <c r="B956"/>
    </row>
    <row r="957" spans="1:2" ht="39.950000000000003" customHeight="1" x14ac:dyDescent="0.3">
      <c r="A957"/>
      <c r="B957"/>
    </row>
    <row r="958" spans="1:2" ht="39.950000000000003" customHeight="1" x14ac:dyDescent="0.3">
      <c r="A958"/>
      <c r="B958"/>
    </row>
    <row r="959" spans="1:2" ht="39.950000000000003" customHeight="1" x14ac:dyDescent="0.3">
      <c r="A959"/>
      <c r="B959"/>
    </row>
    <row r="960" spans="1:2" ht="39.950000000000003" customHeight="1" x14ac:dyDescent="0.3">
      <c r="A960"/>
      <c r="B960"/>
    </row>
    <row r="961" spans="1:2" ht="39.950000000000003" customHeight="1" x14ac:dyDescent="0.3">
      <c r="A961"/>
      <c r="B961"/>
    </row>
    <row r="962" spans="1:2" ht="39.950000000000003" customHeight="1" x14ac:dyDescent="0.3">
      <c r="A962"/>
      <c r="B962"/>
    </row>
    <row r="963" spans="1:2" ht="39.950000000000003" customHeight="1" x14ac:dyDescent="0.3">
      <c r="A963"/>
      <c r="B963"/>
    </row>
    <row r="964" spans="1:2" ht="39.950000000000003" customHeight="1" x14ac:dyDescent="0.3">
      <c r="A964"/>
      <c r="B964"/>
    </row>
    <row r="965" spans="1:2" ht="39.950000000000003" customHeight="1" x14ac:dyDescent="0.3">
      <c r="A965"/>
      <c r="B965"/>
    </row>
    <row r="966" spans="1:2" ht="39.950000000000003" customHeight="1" x14ac:dyDescent="0.3">
      <c r="A966"/>
      <c r="B966"/>
    </row>
    <row r="967" spans="1:2" ht="39.950000000000003" customHeight="1" x14ac:dyDescent="0.3">
      <c r="A967"/>
      <c r="B967"/>
    </row>
    <row r="968" spans="1:2" ht="39.950000000000003" customHeight="1" x14ac:dyDescent="0.3">
      <c r="A968"/>
      <c r="B968"/>
    </row>
    <row r="969" spans="1:2" ht="39.950000000000003" customHeight="1" x14ac:dyDescent="0.3">
      <c r="A969"/>
      <c r="B969"/>
    </row>
    <row r="970" spans="1:2" ht="39.950000000000003" customHeight="1" x14ac:dyDescent="0.3">
      <c r="A970"/>
      <c r="B970"/>
    </row>
    <row r="971" spans="1:2" ht="39.950000000000003" customHeight="1" x14ac:dyDescent="0.3">
      <c r="A971"/>
      <c r="B971"/>
    </row>
    <row r="972" spans="1:2" ht="39.950000000000003" customHeight="1" x14ac:dyDescent="0.3">
      <c r="A972"/>
      <c r="B972"/>
    </row>
    <row r="973" spans="1:2" ht="39.950000000000003" customHeight="1" x14ac:dyDescent="0.3">
      <c r="A973"/>
      <c r="B973"/>
    </row>
    <row r="974" spans="1:2" ht="39.950000000000003" customHeight="1" x14ac:dyDescent="0.3">
      <c r="A974"/>
      <c r="B974"/>
    </row>
    <row r="975" spans="1:2" ht="39.950000000000003" customHeight="1" x14ac:dyDescent="0.3">
      <c r="A975"/>
      <c r="B975"/>
    </row>
    <row r="976" spans="1:2" ht="39.950000000000003" customHeight="1" x14ac:dyDescent="0.3">
      <c r="A976"/>
      <c r="B976"/>
    </row>
    <row r="977" spans="1:2" ht="39.950000000000003" customHeight="1" x14ac:dyDescent="0.3">
      <c r="A977"/>
      <c r="B977"/>
    </row>
    <row r="978" spans="1:2" ht="39.950000000000003" customHeight="1" x14ac:dyDescent="0.3">
      <c r="A978"/>
      <c r="B978"/>
    </row>
    <row r="979" spans="1:2" ht="39.950000000000003" customHeight="1" x14ac:dyDescent="0.3">
      <c r="A979"/>
      <c r="B979"/>
    </row>
    <row r="980" spans="1:2" ht="39.950000000000003" customHeight="1" x14ac:dyDescent="0.3">
      <c r="A980"/>
      <c r="B980"/>
    </row>
    <row r="981" spans="1:2" ht="39.950000000000003" customHeight="1" x14ac:dyDescent="0.3">
      <c r="A981"/>
      <c r="B981"/>
    </row>
    <row r="982" spans="1:2" ht="39.950000000000003" customHeight="1" x14ac:dyDescent="0.3">
      <c r="A982"/>
      <c r="B982"/>
    </row>
    <row r="983" spans="1:2" ht="39.950000000000003" customHeight="1" x14ac:dyDescent="0.3">
      <c r="A983"/>
      <c r="B983"/>
    </row>
    <row r="984" spans="1:2" ht="39.950000000000003" customHeight="1" x14ac:dyDescent="0.3">
      <c r="A984"/>
      <c r="B984"/>
    </row>
    <row r="985" spans="1:2" ht="39.950000000000003" customHeight="1" x14ac:dyDescent="0.3">
      <c r="A985"/>
      <c r="B985"/>
    </row>
    <row r="986" spans="1:2" ht="39.950000000000003" customHeight="1" x14ac:dyDescent="0.3">
      <c r="A986"/>
      <c r="B986"/>
    </row>
    <row r="987" spans="1:2" ht="39.950000000000003" customHeight="1" x14ac:dyDescent="0.3">
      <c r="A987"/>
      <c r="B987"/>
    </row>
    <row r="988" spans="1:2" ht="39.950000000000003" customHeight="1" x14ac:dyDescent="0.3">
      <c r="A988"/>
      <c r="B988"/>
    </row>
    <row r="989" spans="1:2" ht="39.950000000000003" customHeight="1" x14ac:dyDescent="0.3">
      <c r="A989"/>
      <c r="B989"/>
    </row>
    <row r="990" spans="1:2" ht="39.950000000000003" customHeight="1" x14ac:dyDescent="0.3">
      <c r="A990"/>
      <c r="B990"/>
    </row>
    <row r="991" spans="1:2" ht="39.950000000000003" customHeight="1" x14ac:dyDescent="0.3">
      <c r="A991"/>
      <c r="B991"/>
    </row>
    <row r="992" spans="1:2" ht="39.950000000000003" customHeight="1" x14ac:dyDescent="0.3">
      <c r="A992"/>
      <c r="B992"/>
    </row>
    <row r="993" spans="1:2" ht="39.950000000000003" customHeight="1" x14ac:dyDescent="0.3">
      <c r="A993"/>
      <c r="B993"/>
    </row>
    <row r="994" spans="1:2" ht="39.950000000000003" customHeight="1" x14ac:dyDescent="0.3">
      <c r="A994"/>
      <c r="B994"/>
    </row>
    <row r="995" spans="1:2" ht="39.950000000000003" customHeight="1" x14ac:dyDescent="0.3">
      <c r="A995"/>
      <c r="B995"/>
    </row>
    <row r="996" spans="1:2" ht="39.950000000000003" customHeight="1" x14ac:dyDescent="0.3">
      <c r="A996"/>
      <c r="B996"/>
    </row>
    <row r="997" spans="1:2" ht="39.950000000000003" customHeight="1" x14ac:dyDescent="0.3">
      <c r="A997"/>
      <c r="B997"/>
    </row>
    <row r="998" spans="1:2" ht="39.950000000000003" customHeight="1" x14ac:dyDescent="0.3">
      <c r="A998"/>
      <c r="B998"/>
    </row>
    <row r="999" spans="1:2" ht="39.950000000000003" customHeight="1" x14ac:dyDescent="0.3">
      <c r="A999"/>
      <c r="B999"/>
    </row>
    <row r="1000" spans="1:2" ht="39.950000000000003" customHeight="1" x14ac:dyDescent="0.3">
      <c r="A1000"/>
      <c r="B1000"/>
    </row>
    <row r="1001" spans="1:2" ht="39.950000000000003" customHeight="1" x14ac:dyDescent="0.3">
      <c r="A1001"/>
      <c r="B1001"/>
    </row>
    <row r="1002" spans="1:2" ht="39.950000000000003" customHeight="1" x14ac:dyDescent="0.3">
      <c r="A1002"/>
      <c r="B1002"/>
    </row>
    <row r="1003" spans="1:2" ht="39.950000000000003" customHeight="1" x14ac:dyDescent="0.3">
      <c r="A1003"/>
      <c r="B1003"/>
    </row>
    <row r="1004" spans="1:2" ht="39.950000000000003" customHeight="1" x14ac:dyDescent="0.3">
      <c r="A1004"/>
      <c r="B1004"/>
    </row>
    <row r="1005" spans="1:2" ht="39.950000000000003" customHeight="1" x14ac:dyDescent="0.3">
      <c r="A1005"/>
      <c r="B1005"/>
    </row>
    <row r="1006" spans="1:2" ht="39.950000000000003" customHeight="1" x14ac:dyDescent="0.3">
      <c r="A1006"/>
      <c r="B1006"/>
    </row>
    <row r="1007" spans="1:2" ht="39.950000000000003" customHeight="1" x14ac:dyDescent="0.3">
      <c r="A1007"/>
      <c r="B1007"/>
    </row>
    <row r="1008" spans="1:2" ht="39.950000000000003" customHeight="1" x14ac:dyDescent="0.3">
      <c r="A1008"/>
      <c r="B1008"/>
    </row>
    <row r="1009" spans="1:2" ht="39.950000000000003" customHeight="1" x14ac:dyDescent="0.3">
      <c r="A1009"/>
      <c r="B1009"/>
    </row>
    <row r="1010" spans="1:2" ht="39.950000000000003" customHeight="1" x14ac:dyDescent="0.3">
      <c r="A1010"/>
      <c r="B1010"/>
    </row>
    <row r="1011" spans="1:2" ht="39.950000000000003" customHeight="1" x14ac:dyDescent="0.3">
      <c r="A1011"/>
      <c r="B1011"/>
    </row>
    <row r="1012" spans="1:2" ht="39.950000000000003" customHeight="1" x14ac:dyDescent="0.3">
      <c r="A1012"/>
      <c r="B1012"/>
    </row>
    <row r="1013" spans="1:2" ht="39.950000000000003" customHeight="1" x14ac:dyDescent="0.3">
      <c r="A1013"/>
      <c r="B1013"/>
    </row>
    <row r="1014" spans="1:2" ht="39.950000000000003" customHeight="1" x14ac:dyDescent="0.3">
      <c r="A1014"/>
      <c r="B1014"/>
    </row>
    <row r="1015" spans="1:2" ht="39.950000000000003" customHeight="1" x14ac:dyDescent="0.3">
      <c r="A1015"/>
      <c r="B1015"/>
    </row>
    <row r="1016" spans="1:2" ht="39.950000000000003" customHeight="1" x14ac:dyDescent="0.3">
      <c r="A1016"/>
      <c r="B1016"/>
    </row>
    <row r="1017" spans="1:2" ht="39.950000000000003" customHeight="1" x14ac:dyDescent="0.3">
      <c r="A1017"/>
      <c r="B1017"/>
    </row>
    <row r="1018" spans="1:2" ht="39.950000000000003" customHeight="1" x14ac:dyDescent="0.3">
      <c r="A1018"/>
      <c r="B1018"/>
    </row>
    <row r="1019" spans="1:2" ht="39.950000000000003" customHeight="1" x14ac:dyDescent="0.3">
      <c r="A1019"/>
      <c r="B1019"/>
    </row>
    <row r="1020" spans="1:2" ht="39.950000000000003" customHeight="1" x14ac:dyDescent="0.3">
      <c r="A1020"/>
      <c r="B1020"/>
    </row>
    <row r="1021" spans="1:2" ht="39.950000000000003" customHeight="1" x14ac:dyDescent="0.3">
      <c r="A1021"/>
      <c r="B1021"/>
    </row>
    <row r="1022" spans="1:2" ht="39.950000000000003" customHeight="1" x14ac:dyDescent="0.3">
      <c r="A1022"/>
      <c r="B1022"/>
    </row>
    <row r="1023" spans="1:2" ht="39.950000000000003" customHeight="1" x14ac:dyDescent="0.3">
      <c r="A1023"/>
      <c r="B1023"/>
    </row>
    <row r="1024" spans="1:2" ht="39.950000000000003" customHeight="1" x14ac:dyDescent="0.3">
      <c r="A1024"/>
      <c r="B1024"/>
    </row>
    <row r="1025" spans="1:2" ht="39.950000000000003" customHeight="1" x14ac:dyDescent="0.3">
      <c r="A1025"/>
      <c r="B1025"/>
    </row>
    <row r="1026" spans="1:2" ht="39.950000000000003" customHeight="1" x14ac:dyDescent="0.3">
      <c r="A1026"/>
      <c r="B1026"/>
    </row>
    <row r="1027" spans="1:2" ht="39.950000000000003" customHeight="1" x14ac:dyDescent="0.3">
      <c r="A1027"/>
      <c r="B1027"/>
    </row>
    <row r="1028" spans="1:2" ht="39.950000000000003" customHeight="1" x14ac:dyDescent="0.3">
      <c r="A1028"/>
      <c r="B1028"/>
    </row>
    <row r="1029" spans="1:2" ht="39.950000000000003" customHeight="1" x14ac:dyDescent="0.3">
      <c r="A1029"/>
      <c r="B1029"/>
    </row>
    <row r="1030" spans="1:2" ht="39.950000000000003" customHeight="1" x14ac:dyDescent="0.3">
      <c r="A1030"/>
      <c r="B1030"/>
    </row>
    <row r="1031" spans="1:2" ht="39.950000000000003" customHeight="1" x14ac:dyDescent="0.3">
      <c r="A1031"/>
      <c r="B1031"/>
    </row>
    <row r="1032" spans="1:2" ht="39.950000000000003" customHeight="1" x14ac:dyDescent="0.3">
      <c r="A1032"/>
      <c r="B1032"/>
    </row>
    <row r="1033" spans="1:2" ht="39.950000000000003" customHeight="1" x14ac:dyDescent="0.3">
      <c r="A1033"/>
      <c r="B1033"/>
    </row>
    <row r="1034" spans="1:2" ht="39.950000000000003" customHeight="1" x14ac:dyDescent="0.3">
      <c r="A1034"/>
      <c r="B1034"/>
    </row>
    <row r="1035" spans="1:2" ht="39.950000000000003" customHeight="1" x14ac:dyDescent="0.3">
      <c r="A1035"/>
      <c r="B1035"/>
    </row>
    <row r="1036" spans="1:2" ht="39.950000000000003" customHeight="1" x14ac:dyDescent="0.3">
      <c r="A1036"/>
      <c r="B1036"/>
    </row>
    <row r="1037" spans="1:2" ht="39.950000000000003" customHeight="1" x14ac:dyDescent="0.3">
      <c r="A1037"/>
      <c r="B1037"/>
    </row>
    <row r="1038" spans="1:2" ht="39.950000000000003" customHeight="1" x14ac:dyDescent="0.3">
      <c r="A1038"/>
      <c r="B1038"/>
    </row>
    <row r="1039" spans="1:2" ht="39.950000000000003" customHeight="1" x14ac:dyDescent="0.3">
      <c r="A1039"/>
      <c r="B1039"/>
    </row>
    <row r="1040" spans="1:2" ht="39.950000000000003" customHeight="1" x14ac:dyDescent="0.3">
      <c r="A1040"/>
      <c r="B1040"/>
    </row>
    <row r="1041" spans="1:2" ht="39.950000000000003" customHeight="1" x14ac:dyDescent="0.3">
      <c r="A1041"/>
      <c r="B1041"/>
    </row>
    <row r="1042" spans="1:2" ht="39.950000000000003" customHeight="1" x14ac:dyDescent="0.3">
      <c r="A1042"/>
      <c r="B1042"/>
    </row>
    <row r="1043" spans="1:2" ht="39.950000000000003" customHeight="1" x14ac:dyDescent="0.3">
      <c r="A1043"/>
      <c r="B1043"/>
    </row>
    <row r="1044" spans="1:2" ht="39.950000000000003" customHeight="1" x14ac:dyDescent="0.3">
      <c r="A1044"/>
      <c r="B1044"/>
    </row>
    <row r="1045" spans="1:2" ht="39.950000000000003" customHeight="1" x14ac:dyDescent="0.3">
      <c r="A1045"/>
      <c r="B1045"/>
    </row>
    <row r="1046" spans="1:2" ht="39.950000000000003" customHeight="1" x14ac:dyDescent="0.3">
      <c r="A1046"/>
      <c r="B1046"/>
    </row>
    <row r="1047" spans="1:2" ht="39.950000000000003" customHeight="1" x14ac:dyDescent="0.3">
      <c r="A1047"/>
      <c r="B1047"/>
    </row>
    <row r="1048" spans="1:2" ht="39.950000000000003" customHeight="1" x14ac:dyDescent="0.3">
      <c r="A1048"/>
      <c r="B1048"/>
    </row>
    <row r="1049" spans="1:2" ht="39.950000000000003" customHeight="1" x14ac:dyDescent="0.3">
      <c r="A1049"/>
      <c r="B1049"/>
    </row>
    <row r="1050" spans="1:2" ht="39.950000000000003" customHeight="1" x14ac:dyDescent="0.3">
      <c r="A1050"/>
      <c r="B1050"/>
    </row>
    <row r="1051" spans="1:2" ht="39.950000000000003" customHeight="1" x14ac:dyDescent="0.3">
      <c r="A1051"/>
      <c r="B1051"/>
    </row>
    <row r="1052" spans="1:2" ht="39.950000000000003" customHeight="1" x14ac:dyDescent="0.3">
      <c r="A1052"/>
      <c r="B1052"/>
    </row>
    <row r="1053" spans="1:2" ht="39.950000000000003" customHeight="1" x14ac:dyDescent="0.3">
      <c r="A1053"/>
      <c r="B1053"/>
    </row>
    <row r="1054" spans="1:2" ht="39.950000000000003" customHeight="1" x14ac:dyDescent="0.3">
      <c r="A1054"/>
      <c r="B1054"/>
    </row>
    <row r="1055" spans="1:2" ht="39.950000000000003" customHeight="1" x14ac:dyDescent="0.3">
      <c r="A1055"/>
      <c r="B1055"/>
    </row>
    <row r="1056" spans="1:2" ht="39.950000000000003" customHeight="1" x14ac:dyDescent="0.3">
      <c r="A1056"/>
      <c r="B1056"/>
    </row>
    <row r="1057" spans="1:2" ht="39.950000000000003" customHeight="1" x14ac:dyDescent="0.3">
      <c r="A1057"/>
      <c r="B1057"/>
    </row>
    <row r="1058" spans="1:2" ht="39.950000000000003" customHeight="1" x14ac:dyDescent="0.3">
      <c r="A1058"/>
      <c r="B1058"/>
    </row>
    <row r="1059" spans="1:2" ht="39.950000000000003" customHeight="1" x14ac:dyDescent="0.3">
      <c r="A1059"/>
      <c r="B1059"/>
    </row>
    <row r="1060" spans="1:2" ht="39.950000000000003" customHeight="1" x14ac:dyDescent="0.3">
      <c r="A1060"/>
      <c r="B1060"/>
    </row>
    <row r="1061" spans="1:2" ht="39.950000000000003" customHeight="1" x14ac:dyDescent="0.3">
      <c r="A1061"/>
      <c r="B1061"/>
    </row>
    <row r="1062" spans="1:2" ht="39.950000000000003" customHeight="1" x14ac:dyDescent="0.3">
      <c r="A1062"/>
      <c r="B1062"/>
    </row>
    <row r="1063" spans="1:2" ht="39.950000000000003" customHeight="1" x14ac:dyDescent="0.3">
      <c r="A1063"/>
      <c r="B1063"/>
    </row>
    <row r="1064" spans="1:2" ht="39.950000000000003" customHeight="1" x14ac:dyDescent="0.3">
      <c r="A1064"/>
      <c r="B1064"/>
    </row>
    <row r="1065" spans="1:2" ht="39.950000000000003" customHeight="1" x14ac:dyDescent="0.3">
      <c r="A1065"/>
      <c r="B1065"/>
    </row>
    <row r="1066" spans="1:2" ht="39.950000000000003" customHeight="1" x14ac:dyDescent="0.3">
      <c r="A1066"/>
      <c r="B1066"/>
    </row>
    <row r="1067" spans="1:2" ht="39.950000000000003" customHeight="1" x14ac:dyDescent="0.3">
      <c r="A1067"/>
      <c r="B1067"/>
    </row>
    <row r="1068" spans="1:2" ht="39.950000000000003" customHeight="1" x14ac:dyDescent="0.3">
      <c r="A1068"/>
      <c r="B1068"/>
    </row>
    <row r="1069" spans="1:2" ht="39.950000000000003" customHeight="1" x14ac:dyDescent="0.3">
      <c r="A1069"/>
      <c r="B1069"/>
    </row>
    <row r="1070" spans="1:2" ht="39.950000000000003" customHeight="1" x14ac:dyDescent="0.3">
      <c r="A1070"/>
      <c r="B1070"/>
    </row>
    <row r="1071" spans="1:2" ht="39.950000000000003" customHeight="1" x14ac:dyDescent="0.3">
      <c r="A1071"/>
      <c r="B1071"/>
    </row>
    <row r="1072" spans="1:2" ht="39.950000000000003" customHeight="1" x14ac:dyDescent="0.3">
      <c r="A1072"/>
      <c r="B1072"/>
    </row>
    <row r="1073" spans="1:2" ht="39.950000000000003" customHeight="1" x14ac:dyDescent="0.3">
      <c r="A1073"/>
      <c r="B1073"/>
    </row>
    <row r="1074" spans="1:2" ht="39.950000000000003" customHeight="1" x14ac:dyDescent="0.3">
      <c r="A1074"/>
      <c r="B1074"/>
    </row>
    <row r="1075" spans="1:2" ht="39.950000000000003" customHeight="1" x14ac:dyDescent="0.3">
      <c r="A1075"/>
      <c r="B1075"/>
    </row>
    <row r="1076" spans="1:2" ht="39.950000000000003" customHeight="1" x14ac:dyDescent="0.3">
      <c r="A1076"/>
      <c r="B1076"/>
    </row>
    <row r="1077" spans="1:2" ht="39.950000000000003" customHeight="1" x14ac:dyDescent="0.3">
      <c r="A1077"/>
      <c r="B1077"/>
    </row>
    <row r="1078" spans="1:2" ht="39.950000000000003" customHeight="1" x14ac:dyDescent="0.3">
      <c r="A1078"/>
      <c r="B1078"/>
    </row>
    <row r="1079" spans="1:2" ht="39.950000000000003" customHeight="1" x14ac:dyDescent="0.3">
      <c r="A1079"/>
      <c r="B1079"/>
    </row>
    <row r="1080" spans="1:2" ht="39.950000000000003" customHeight="1" x14ac:dyDescent="0.3">
      <c r="A1080"/>
      <c r="B1080"/>
    </row>
    <row r="1081" spans="1:2" ht="39.950000000000003" customHeight="1" x14ac:dyDescent="0.3">
      <c r="A1081"/>
      <c r="B1081"/>
    </row>
    <row r="1082" spans="1:2" ht="39.950000000000003" customHeight="1" x14ac:dyDescent="0.3">
      <c r="A1082"/>
      <c r="B1082"/>
    </row>
    <row r="1083" spans="1:2" ht="39.950000000000003" customHeight="1" x14ac:dyDescent="0.3">
      <c r="A1083"/>
      <c r="B1083"/>
    </row>
    <row r="1084" spans="1:2" ht="39.950000000000003" customHeight="1" x14ac:dyDescent="0.3">
      <c r="A1084"/>
      <c r="B1084"/>
    </row>
    <row r="1085" spans="1:2" ht="39.950000000000003" customHeight="1" x14ac:dyDescent="0.3">
      <c r="A1085"/>
      <c r="B1085"/>
    </row>
    <row r="1086" spans="1:2" ht="39.950000000000003" customHeight="1" x14ac:dyDescent="0.3">
      <c r="A1086"/>
      <c r="B1086"/>
    </row>
    <row r="1087" spans="1:2" ht="39.950000000000003" customHeight="1" x14ac:dyDescent="0.3">
      <c r="A1087"/>
      <c r="B1087"/>
    </row>
    <row r="1088" spans="1:2" ht="39.950000000000003" customHeight="1" x14ac:dyDescent="0.3">
      <c r="A1088"/>
      <c r="B1088"/>
    </row>
    <row r="1089" spans="1:2" ht="39.950000000000003" customHeight="1" x14ac:dyDescent="0.3">
      <c r="A1089"/>
      <c r="B1089"/>
    </row>
    <row r="1090" spans="1:2" ht="39.950000000000003" customHeight="1" x14ac:dyDescent="0.3">
      <c r="A1090"/>
      <c r="B1090"/>
    </row>
    <row r="1091" spans="1:2" ht="39.950000000000003" customHeight="1" x14ac:dyDescent="0.3">
      <c r="A1091"/>
      <c r="B1091"/>
    </row>
    <row r="1092" spans="1:2" ht="39.950000000000003" customHeight="1" x14ac:dyDescent="0.3">
      <c r="A1092"/>
      <c r="B1092"/>
    </row>
    <row r="1093" spans="1:2" ht="39.950000000000003" customHeight="1" x14ac:dyDescent="0.3">
      <c r="A1093"/>
      <c r="B1093"/>
    </row>
    <row r="1094" spans="1:2" ht="39.950000000000003" customHeight="1" x14ac:dyDescent="0.3">
      <c r="A1094"/>
      <c r="B1094"/>
    </row>
    <row r="1095" spans="1:2" ht="39.950000000000003" customHeight="1" x14ac:dyDescent="0.3">
      <c r="A1095"/>
      <c r="B1095"/>
    </row>
    <row r="1096" spans="1:2" ht="39.950000000000003" customHeight="1" x14ac:dyDescent="0.3">
      <c r="A1096"/>
      <c r="B1096"/>
    </row>
    <row r="1097" spans="1:2" ht="39.950000000000003" customHeight="1" x14ac:dyDescent="0.3">
      <c r="A1097"/>
      <c r="B1097"/>
    </row>
    <row r="1098" spans="1:2" ht="39.950000000000003" customHeight="1" x14ac:dyDescent="0.3">
      <c r="A1098"/>
      <c r="B1098"/>
    </row>
    <row r="1099" spans="1:2" ht="39.950000000000003" customHeight="1" x14ac:dyDescent="0.3">
      <c r="A1099"/>
      <c r="B1099"/>
    </row>
    <row r="1100" spans="1:2" ht="39.950000000000003" customHeight="1" x14ac:dyDescent="0.3">
      <c r="A1100"/>
      <c r="B1100"/>
    </row>
    <row r="1101" spans="1:2" ht="39.950000000000003" customHeight="1" x14ac:dyDescent="0.3">
      <c r="A1101"/>
      <c r="B1101"/>
    </row>
    <row r="1102" spans="1:2" ht="39.950000000000003" customHeight="1" x14ac:dyDescent="0.3">
      <c r="A1102"/>
      <c r="B1102"/>
    </row>
    <row r="1103" spans="1:2" ht="39.950000000000003" customHeight="1" x14ac:dyDescent="0.3">
      <c r="A1103"/>
      <c r="B1103"/>
    </row>
    <row r="1104" spans="1:2" ht="39.950000000000003" customHeight="1" x14ac:dyDescent="0.3">
      <c r="A1104"/>
      <c r="B1104"/>
    </row>
    <row r="1105" spans="1:2" ht="39.950000000000003" customHeight="1" x14ac:dyDescent="0.3">
      <c r="A1105"/>
      <c r="B1105"/>
    </row>
    <row r="1106" spans="1:2" ht="39.950000000000003" customHeight="1" x14ac:dyDescent="0.3">
      <c r="A1106"/>
      <c r="B1106"/>
    </row>
    <row r="1107" spans="1:2" ht="39.950000000000003" customHeight="1" x14ac:dyDescent="0.3">
      <c r="A1107"/>
      <c r="B1107"/>
    </row>
    <row r="1108" spans="1:2" ht="39.950000000000003" customHeight="1" x14ac:dyDescent="0.3">
      <c r="A1108"/>
      <c r="B1108"/>
    </row>
    <row r="1109" spans="1:2" ht="39.950000000000003" customHeight="1" x14ac:dyDescent="0.3">
      <c r="A1109"/>
      <c r="B1109"/>
    </row>
    <row r="1110" spans="1:2" ht="39.950000000000003" customHeight="1" x14ac:dyDescent="0.3">
      <c r="A1110"/>
      <c r="B1110"/>
    </row>
    <row r="1111" spans="1:2" ht="39.950000000000003" customHeight="1" x14ac:dyDescent="0.3">
      <c r="A1111"/>
      <c r="B1111"/>
    </row>
    <row r="1112" spans="1:2" ht="39.950000000000003" customHeight="1" x14ac:dyDescent="0.3">
      <c r="A1112"/>
      <c r="B1112"/>
    </row>
    <row r="1113" spans="1:2" ht="39.950000000000003" customHeight="1" x14ac:dyDescent="0.3">
      <c r="A1113"/>
      <c r="B1113"/>
    </row>
    <row r="1114" spans="1:2" ht="39.950000000000003" customHeight="1" x14ac:dyDescent="0.3">
      <c r="A1114"/>
      <c r="B1114"/>
    </row>
    <row r="1115" spans="1:2" ht="39.950000000000003" customHeight="1" x14ac:dyDescent="0.3">
      <c r="A1115"/>
      <c r="B1115"/>
    </row>
    <row r="1116" spans="1:2" ht="39.950000000000003" customHeight="1" x14ac:dyDescent="0.3">
      <c r="A1116"/>
      <c r="B1116"/>
    </row>
    <row r="1117" spans="1:2" ht="39.950000000000003" customHeight="1" x14ac:dyDescent="0.3">
      <c r="A1117"/>
      <c r="B1117"/>
    </row>
    <row r="1118" spans="1:2" ht="39.950000000000003" customHeight="1" x14ac:dyDescent="0.3">
      <c r="A1118"/>
      <c r="B1118"/>
    </row>
    <row r="1119" spans="1:2" ht="39.950000000000003" customHeight="1" x14ac:dyDescent="0.3">
      <c r="A1119"/>
      <c r="B1119"/>
    </row>
    <row r="1120" spans="1:2" ht="39.950000000000003" customHeight="1" x14ac:dyDescent="0.3">
      <c r="A1120"/>
      <c r="B1120"/>
    </row>
    <row r="1121" spans="1:2" ht="39.950000000000003" customHeight="1" x14ac:dyDescent="0.3">
      <c r="A1121"/>
      <c r="B1121"/>
    </row>
    <row r="1122" spans="1:2" ht="39.950000000000003" customHeight="1" x14ac:dyDescent="0.3">
      <c r="A1122"/>
      <c r="B1122"/>
    </row>
    <row r="1123" spans="1:2" ht="39.950000000000003" customHeight="1" x14ac:dyDescent="0.3">
      <c r="A1123"/>
      <c r="B1123"/>
    </row>
    <row r="1124" spans="1:2" ht="39.950000000000003" customHeight="1" x14ac:dyDescent="0.3">
      <c r="A1124"/>
      <c r="B1124"/>
    </row>
    <row r="1125" spans="1:2" ht="39.950000000000003" customHeight="1" x14ac:dyDescent="0.3">
      <c r="A1125"/>
      <c r="B1125"/>
    </row>
    <row r="1126" spans="1:2" ht="39.950000000000003" customHeight="1" x14ac:dyDescent="0.3">
      <c r="A1126"/>
      <c r="B1126"/>
    </row>
    <row r="1127" spans="1:2" ht="39.950000000000003" customHeight="1" x14ac:dyDescent="0.3">
      <c r="A1127"/>
      <c r="B1127"/>
    </row>
    <row r="1128" spans="1:2" ht="39.950000000000003" customHeight="1" x14ac:dyDescent="0.3">
      <c r="A1128"/>
      <c r="B1128"/>
    </row>
    <row r="1129" spans="1:2" ht="39.950000000000003" customHeight="1" x14ac:dyDescent="0.3">
      <c r="A1129"/>
      <c r="B1129"/>
    </row>
    <row r="1130" spans="1:2" ht="39.950000000000003" customHeight="1" x14ac:dyDescent="0.3">
      <c r="A1130"/>
      <c r="B1130"/>
    </row>
    <row r="1131" spans="1:2" ht="39.950000000000003" customHeight="1" x14ac:dyDescent="0.3">
      <c r="A1131"/>
      <c r="B1131"/>
    </row>
    <row r="1132" spans="1:2" ht="39.950000000000003" customHeight="1" x14ac:dyDescent="0.3">
      <c r="A1132"/>
      <c r="B1132"/>
    </row>
    <row r="1133" spans="1:2" ht="39.950000000000003" customHeight="1" x14ac:dyDescent="0.3">
      <c r="A1133"/>
      <c r="B1133"/>
    </row>
    <row r="1134" spans="1:2" ht="39.950000000000003" customHeight="1" x14ac:dyDescent="0.3">
      <c r="A1134"/>
      <c r="B1134"/>
    </row>
    <row r="1135" spans="1:2" ht="39.950000000000003" customHeight="1" x14ac:dyDescent="0.3">
      <c r="A1135"/>
      <c r="B1135"/>
    </row>
    <row r="1136" spans="1:2" ht="39.950000000000003" customHeight="1" x14ac:dyDescent="0.3">
      <c r="A1136"/>
      <c r="B1136"/>
    </row>
    <row r="1137" spans="1:2" ht="39.950000000000003" customHeight="1" x14ac:dyDescent="0.3">
      <c r="A1137"/>
      <c r="B1137"/>
    </row>
    <row r="1138" spans="1:2" ht="39.950000000000003" customHeight="1" x14ac:dyDescent="0.3">
      <c r="A1138"/>
      <c r="B1138"/>
    </row>
    <row r="1139" spans="1:2" ht="39.950000000000003" customHeight="1" x14ac:dyDescent="0.3">
      <c r="A1139"/>
      <c r="B1139"/>
    </row>
    <row r="1140" spans="1:2" ht="39.950000000000003" customHeight="1" x14ac:dyDescent="0.3">
      <c r="A1140"/>
      <c r="B1140"/>
    </row>
    <row r="1141" spans="1:2" ht="39.950000000000003" customHeight="1" x14ac:dyDescent="0.3">
      <c r="A1141"/>
      <c r="B1141"/>
    </row>
    <row r="1142" spans="1:2" ht="39.950000000000003" customHeight="1" x14ac:dyDescent="0.3">
      <c r="A1142"/>
      <c r="B1142"/>
    </row>
    <row r="1143" spans="1:2" ht="39.950000000000003" customHeight="1" x14ac:dyDescent="0.3">
      <c r="A1143"/>
      <c r="B1143"/>
    </row>
    <row r="1144" spans="1:2" ht="39.950000000000003" customHeight="1" x14ac:dyDescent="0.3">
      <c r="A1144"/>
      <c r="B1144"/>
    </row>
    <row r="1145" spans="1:2" ht="39.950000000000003" customHeight="1" x14ac:dyDescent="0.3">
      <c r="A1145"/>
      <c r="B1145"/>
    </row>
    <row r="1146" spans="1:2" ht="39.950000000000003" customHeight="1" x14ac:dyDescent="0.3">
      <c r="A1146"/>
      <c r="B1146"/>
    </row>
    <row r="1147" spans="1:2" ht="39.950000000000003" customHeight="1" x14ac:dyDescent="0.3">
      <c r="A1147"/>
      <c r="B1147"/>
    </row>
    <row r="1148" spans="1:2" ht="39.950000000000003" customHeight="1" x14ac:dyDescent="0.3">
      <c r="A1148"/>
      <c r="B1148"/>
    </row>
    <row r="1149" spans="1:2" ht="39.950000000000003" customHeight="1" x14ac:dyDescent="0.3">
      <c r="A1149"/>
      <c r="B1149"/>
    </row>
    <row r="1150" spans="1:2" ht="39.950000000000003" customHeight="1" x14ac:dyDescent="0.3">
      <c r="A1150"/>
      <c r="B1150"/>
    </row>
    <row r="1151" spans="1:2" ht="39.950000000000003" customHeight="1" x14ac:dyDescent="0.3">
      <c r="A1151"/>
      <c r="B1151"/>
    </row>
    <row r="1152" spans="1:2" ht="39.950000000000003" customHeight="1" x14ac:dyDescent="0.3">
      <c r="A1152"/>
      <c r="B1152"/>
    </row>
    <row r="1153" spans="1:2" ht="39.950000000000003" customHeight="1" x14ac:dyDescent="0.3">
      <c r="A1153"/>
      <c r="B1153"/>
    </row>
    <row r="1154" spans="1:2" ht="39.950000000000003" customHeight="1" x14ac:dyDescent="0.3">
      <c r="A1154"/>
      <c r="B1154"/>
    </row>
    <row r="1155" spans="1:2" ht="39.950000000000003" customHeight="1" x14ac:dyDescent="0.3">
      <c r="A1155"/>
      <c r="B1155"/>
    </row>
    <row r="1156" spans="1:2" ht="39.950000000000003" customHeight="1" x14ac:dyDescent="0.3">
      <c r="A1156"/>
      <c r="B1156"/>
    </row>
    <row r="1157" spans="1:2" ht="39.950000000000003" customHeight="1" x14ac:dyDescent="0.3">
      <c r="A1157"/>
      <c r="B1157"/>
    </row>
    <row r="1158" spans="1:2" ht="39.950000000000003" customHeight="1" x14ac:dyDescent="0.3">
      <c r="A1158"/>
      <c r="B1158"/>
    </row>
    <row r="1159" spans="1:2" ht="39.950000000000003" customHeight="1" x14ac:dyDescent="0.3">
      <c r="A1159"/>
      <c r="B1159"/>
    </row>
    <row r="1160" spans="1:2" ht="39.950000000000003" customHeight="1" x14ac:dyDescent="0.3">
      <c r="A1160"/>
      <c r="B1160"/>
    </row>
    <row r="1161" spans="1:2" ht="39.950000000000003" customHeight="1" x14ac:dyDescent="0.3">
      <c r="A1161"/>
      <c r="B1161"/>
    </row>
    <row r="1162" spans="1:2" ht="39.950000000000003" customHeight="1" x14ac:dyDescent="0.3">
      <c r="A1162"/>
      <c r="B1162"/>
    </row>
    <row r="1163" spans="1:2" ht="39.950000000000003" customHeight="1" x14ac:dyDescent="0.3">
      <c r="A1163"/>
      <c r="B1163"/>
    </row>
    <row r="1164" spans="1:2" ht="39.950000000000003" customHeight="1" x14ac:dyDescent="0.3">
      <c r="A1164"/>
      <c r="B1164"/>
    </row>
    <row r="1165" spans="1:2" ht="39.950000000000003" customHeight="1" x14ac:dyDescent="0.3">
      <c r="A1165"/>
      <c r="B1165"/>
    </row>
    <row r="1166" spans="1:2" ht="39.950000000000003" customHeight="1" x14ac:dyDescent="0.3">
      <c r="A1166"/>
      <c r="B1166"/>
    </row>
    <row r="1167" spans="1:2" ht="39.950000000000003" customHeight="1" x14ac:dyDescent="0.3">
      <c r="A1167"/>
      <c r="B1167"/>
    </row>
    <row r="1168" spans="1:2" ht="39.950000000000003" customHeight="1" x14ac:dyDescent="0.3">
      <c r="A1168"/>
      <c r="B1168"/>
    </row>
    <row r="1169" spans="1:2" ht="39.950000000000003" customHeight="1" x14ac:dyDescent="0.3">
      <c r="A1169"/>
      <c r="B1169"/>
    </row>
    <row r="1170" spans="1:2" ht="39.950000000000003" customHeight="1" x14ac:dyDescent="0.3">
      <c r="A1170"/>
      <c r="B1170"/>
    </row>
    <row r="1171" spans="1:2" ht="39.950000000000003" customHeight="1" x14ac:dyDescent="0.3">
      <c r="A1171"/>
      <c r="B1171"/>
    </row>
    <row r="1172" spans="1:2" ht="39.950000000000003" customHeight="1" x14ac:dyDescent="0.3">
      <c r="A1172"/>
      <c r="B1172"/>
    </row>
    <row r="1173" spans="1:2" ht="39.950000000000003" customHeight="1" x14ac:dyDescent="0.3">
      <c r="A1173"/>
      <c r="B1173"/>
    </row>
    <row r="1174" spans="1:2" ht="39.950000000000003" customHeight="1" x14ac:dyDescent="0.3">
      <c r="A1174"/>
      <c r="B1174"/>
    </row>
    <row r="1175" spans="1:2" ht="39.950000000000003" customHeight="1" x14ac:dyDescent="0.3">
      <c r="A1175"/>
      <c r="B1175"/>
    </row>
    <row r="1176" spans="1:2" ht="39.950000000000003" customHeight="1" x14ac:dyDescent="0.3">
      <c r="A1176"/>
      <c r="B1176"/>
    </row>
    <row r="1177" spans="1:2" ht="39.950000000000003" customHeight="1" x14ac:dyDescent="0.3">
      <c r="A1177"/>
      <c r="B1177"/>
    </row>
    <row r="1178" spans="1:2" ht="39.950000000000003" customHeight="1" x14ac:dyDescent="0.3">
      <c r="A1178"/>
      <c r="B1178"/>
    </row>
    <row r="1179" spans="1:2" ht="39.950000000000003" customHeight="1" x14ac:dyDescent="0.3">
      <c r="A1179"/>
      <c r="B1179"/>
    </row>
    <row r="1180" spans="1:2" ht="39.950000000000003" customHeight="1" x14ac:dyDescent="0.3">
      <c r="A1180"/>
      <c r="B1180"/>
    </row>
    <row r="1181" spans="1:2" ht="39.950000000000003" customHeight="1" x14ac:dyDescent="0.3">
      <c r="A1181"/>
      <c r="B1181"/>
    </row>
    <row r="1182" spans="1:2" ht="39.950000000000003" customHeight="1" x14ac:dyDescent="0.3">
      <c r="A1182"/>
      <c r="B1182"/>
    </row>
    <row r="1183" spans="1:2" ht="39.950000000000003" customHeight="1" x14ac:dyDescent="0.3">
      <c r="A1183"/>
      <c r="B1183"/>
    </row>
    <row r="1184" spans="1:2" ht="39.950000000000003" customHeight="1" x14ac:dyDescent="0.3">
      <c r="A1184"/>
      <c r="B1184"/>
    </row>
    <row r="1185" spans="1:2" ht="39.950000000000003" customHeight="1" x14ac:dyDescent="0.3">
      <c r="A1185"/>
      <c r="B1185"/>
    </row>
    <row r="1186" spans="1:2" ht="39.950000000000003" customHeight="1" x14ac:dyDescent="0.3">
      <c r="A1186"/>
      <c r="B1186"/>
    </row>
    <row r="1187" spans="1:2" ht="39.950000000000003" customHeight="1" x14ac:dyDescent="0.3">
      <c r="A1187"/>
      <c r="B1187"/>
    </row>
    <row r="1188" spans="1:2" ht="39.950000000000003" customHeight="1" x14ac:dyDescent="0.3">
      <c r="A1188"/>
      <c r="B1188"/>
    </row>
    <row r="1189" spans="1:2" ht="39.950000000000003" customHeight="1" x14ac:dyDescent="0.3">
      <c r="A1189"/>
      <c r="B1189"/>
    </row>
    <row r="1190" spans="1:2" ht="39.950000000000003" customHeight="1" x14ac:dyDescent="0.3">
      <c r="A1190"/>
      <c r="B1190"/>
    </row>
    <row r="1191" spans="1:2" ht="39.950000000000003" customHeight="1" x14ac:dyDescent="0.3">
      <c r="A1191"/>
      <c r="B1191"/>
    </row>
    <row r="1192" spans="1:2" ht="39.950000000000003" customHeight="1" x14ac:dyDescent="0.3">
      <c r="A1192"/>
      <c r="B1192"/>
    </row>
    <row r="1193" spans="1:2" ht="39.950000000000003" customHeight="1" x14ac:dyDescent="0.3">
      <c r="A1193"/>
      <c r="B1193"/>
    </row>
    <row r="1194" spans="1:2" ht="39.950000000000003" customHeight="1" x14ac:dyDescent="0.3">
      <c r="A1194"/>
      <c r="B1194"/>
    </row>
    <row r="1195" spans="1:2" ht="39.950000000000003" customHeight="1" x14ac:dyDescent="0.3">
      <c r="A1195"/>
      <c r="B1195"/>
    </row>
    <row r="1196" spans="1:2" ht="39.950000000000003" customHeight="1" x14ac:dyDescent="0.3">
      <c r="A1196"/>
      <c r="B1196"/>
    </row>
    <row r="1197" spans="1:2" ht="39.950000000000003" customHeight="1" x14ac:dyDescent="0.3">
      <c r="A1197"/>
      <c r="B1197"/>
    </row>
    <row r="1198" spans="1:2" ht="39.950000000000003" customHeight="1" x14ac:dyDescent="0.3">
      <c r="A1198"/>
      <c r="B1198"/>
    </row>
    <row r="1199" spans="1:2" ht="39.950000000000003" customHeight="1" x14ac:dyDescent="0.3">
      <c r="A1199"/>
      <c r="B1199"/>
    </row>
    <row r="1200" spans="1:2" ht="39.950000000000003" customHeight="1" x14ac:dyDescent="0.3">
      <c r="A1200"/>
      <c r="B1200"/>
    </row>
    <row r="1201" spans="1:2" ht="39.950000000000003" customHeight="1" x14ac:dyDescent="0.3">
      <c r="A1201"/>
      <c r="B1201"/>
    </row>
    <row r="1202" spans="1:2" ht="39.950000000000003" customHeight="1" x14ac:dyDescent="0.3">
      <c r="A1202"/>
      <c r="B1202"/>
    </row>
    <row r="1203" spans="1:2" ht="39.950000000000003" customHeight="1" x14ac:dyDescent="0.3">
      <c r="A1203"/>
      <c r="B1203"/>
    </row>
    <row r="1204" spans="1:2" ht="39.950000000000003" customHeight="1" x14ac:dyDescent="0.3">
      <c r="A1204"/>
      <c r="B1204"/>
    </row>
    <row r="1205" spans="1:2" ht="39.950000000000003" customHeight="1" x14ac:dyDescent="0.3">
      <c r="A1205"/>
      <c r="B1205"/>
    </row>
    <row r="1206" spans="1:2" ht="39.950000000000003" customHeight="1" x14ac:dyDescent="0.3">
      <c r="A1206"/>
      <c r="B1206"/>
    </row>
    <row r="1207" spans="1:2" ht="39.950000000000003" customHeight="1" x14ac:dyDescent="0.3">
      <c r="A1207"/>
      <c r="B1207"/>
    </row>
    <row r="1208" spans="1:2" ht="39.950000000000003" customHeight="1" x14ac:dyDescent="0.3">
      <c r="A1208"/>
      <c r="B1208"/>
    </row>
    <row r="1209" spans="1:2" ht="39.950000000000003" customHeight="1" x14ac:dyDescent="0.3">
      <c r="A1209"/>
      <c r="B1209"/>
    </row>
    <row r="1210" spans="1:2" ht="39.950000000000003" customHeight="1" x14ac:dyDescent="0.3">
      <c r="A1210"/>
      <c r="B1210"/>
    </row>
    <row r="1211" spans="1:2" ht="39.950000000000003" customHeight="1" x14ac:dyDescent="0.3">
      <c r="A1211"/>
      <c r="B1211"/>
    </row>
    <row r="1212" spans="1:2" ht="39.950000000000003" customHeight="1" x14ac:dyDescent="0.3">
      <c r="A1212"/>
      <c r="B1212"/>
    </row>
    <row r="1213" spans="1:2" ht="39.950000000000003" customHeight="1" x14ac:dyDescent="0.3">
      <c r="A1213"/>
      <c r="B1213"/>
    </row>
    <row r="1214" spans="1:2" ht="39.950000000000003" customHeight="1" x14ac:dyDescent="0.3">
      <c r="A1214"/>
      <c r="B1214"/>
    </row>
    <row r="1215" spans="1:2" ht="39.950000000000003" customHeight="1" x14ac:dyDescent="0.3">
      <c r="A1215"/>
      <c r="B1215"/>
    </row>
    <row r="1216" spans="1:2" ht="39.950000000000003" customHeight="1" x14ac:dyDescent="0.3">
      <c r="A1216"/>
      <c r="B1216"/>
    </row>
    <row r="1217" spans="1:2" ht="39.950000000000003" customHeight="1" x14ac:dyDescent="0.3">
      <c r="A1217"/>
      <c r="B1217"/>
    </row>
    <row r="1218" spans="1:2" ht="39.950000000000003" customHeight="1" x14ac:dyDescent="0.3">
      <c r="A1218"/>
      <c r="B1218"/>
    </row>
    <row r="1219" spans="1:2" ht="39.950000000000003" customHeight="1" x14ac:dyDescent="0.3">
      <c r="A1219"/>
      <c r="B1219"/>
    </row>
    <row r="1220" spans="1:2" ht="39.950000000000003" customHeight="1" x14ac:dyDescent="0.3">
      <c r="A1220"/>
      <c r="B1220"/>
    </row>
    <row r="1221" spans="1:2" ht="39.950000000000003" customHeight="1" x14ac:dyDescent="0.3">
      <c r="A1221"/>
      <c r="B1221"/>
    </row>
    <row r="1222" spans="1:2" ht="39.950000000000003" customHeight="1" x14ac:dyDescent="0.3">
      <c r="A1222"/>
      <c r="B1222"/>
    </row>
    <row r="1223" spans="1:2" ht="39.950000000000003" customHeight="1" x14ac:dyDescent="0.3">
      <c r="A1223"/>
      <c r="B1223"/>
    </row>
    <row r="1224" spans="1:2" ht="39.950000000000003" customHeight="1" x14ac:dyDescent="0.3">
      <c r="A1224"/>
      <c r="B1224"/>
    </row>
    <row r="1225" spans="1:2" ht="39.950000000000003" customHeight="1" x14ac:dyDescent="0.3">
      <c r="A1225"/>
      <c r="B1225"/>
    </row>
    <row r="1226" spans="1:2" ht="39.950000000000003" customHeight="1" x14ac:dyDescent="0.3">
      <c r="A1226"/>
      <c r="B1226"/>
    </row>
    <row r="1227" spans="1:2" ht="39.950000000000003" customHeight="1" x14ac:dyDescent="0.3">
      <c r="A1227"/>
      <c r="B1227"/>
    </row>
    <row r="1228" spans="1:2" ht="39.950000000000003" customHeight="1" x14ac:dyDescent="0.3">
      <c r="A1228"/>
      <c r="B1228"/>
    </row>
    <row r="1229" spans="1:2" ht="39.950000000000003" customHeight="1" x14ac:dyDescent="0.3">
      <c r="A1229"/>
      <c r="B1229"/>
    </row>
    <row r="1230" spans="1:2" ht="39.950000000000003" customHeight="1" x14ac:dyDescent="0.3">
      <c r="A1230"/>
      <c r="B1230"/>
    </row>
    <row r="1231" spans="1:2" ht="39.950000000000003" customHeight="1" x14ac:dyDescent="0.3">
      <c r="A1231"/>
      <c r="B1231"/>
    </row>
    <row r="1232" spans="1:2" ht="39.950000000000003" customHeight="1" x14ac:dyDescent="0.3">
      <c r="A1232"/>
      <c r="B1232"/>
    </row>
    <row r="1233" spans="1:2" ht="39.950000000000003" customHeight="1" x14ac:dyDescent="0.3">
      <c r="A1233"/>
      <c r="B1233"/>
    </row>
    <row r="1234" spans="1:2" ht="39.950000000000003" customHeight="1" x14ac:dyDescent="0.3">
      <c r="A1234"/>
      <c r="B1234"/>
    </row>
    <row r="1235" spans="1:2" ht="39.950000000000003" customHeight="1" x14ac:dyDescent="0.3">
      <c r="A1235"/>
      <c r="B1235"/>
    </row>
    <row r="1236" spans="1:2" ht="39.950000000000003" customHeight="1" x14ac:dyDescent="0.3">
      <c r="A1236"/>
      <c r="B1236"/>
    </row>
    <row r="1237" spans="1:2" ht="39.950000000000003" customHeight="1" x14ac:dyDescent="0.3">
      <c r="A1237"/>
      <c r="B1237"/>
    </row>
    <row r="1238" spans="1:2" ht="39.950000000000003" customHeight="1" x14ac:dyDescent="0.3">
      <c r="A1238"/>
      <c r="B1238"/>
    </row>
    <row r="1239" spans="1:2" ht="39.950000000000003" customHeight="1" x14ac:dyDescent="0.3">
      <c r="A1239"/>
      <c r="B1239"/>
    </row>
    <row r="1240" spans="1:2" ht="39.950000000000003" customHeight="1" x14ac:dyDescent="0.3">
      <c r="A1240"/>
      <c r="B1240"/>
    </row>
    <row r="1241" spans="1:2" ht="39.950000000000003" customHeight="1" x14ac:dyDescent="0.3">
      <c r="A1241"/>
      <c r="B1241"/>
    </row>
    <row r="1242" spans="1:2" ht="39.950000000000003" customHeight="1" x14ac:dyDescent="0.3">
      <c r="A1242"/>
      <c r="B1242"/>
    </row>
    <row r="1243" spans="1:2" ht="39.950000000000003" customHeight="1" x14ac:dyDescent="0.3">
      <c r="A1243"/>
      <c r="B1243"/>
    </row>
    <row r="1244" spans="1:2" ht="39.950000000000003" customHeight="1" x14ac:dyDescent="0.3">
      <c r="A1244"/>
      <c r="B1244"/>
    </row>
    <row r="1245" spans="1:2" ht="39.950000000000003" customHeight="1" x14ac:dyDescent="0.3">
      <c r="A1245"/>
      <c r="B1245"/>
    </row>
    <row r="1246" spans="1:2" ht="39.950000000000003" customHeight="1" x14ac:dyDescent="0.3">
      <c r="A1246"/>
      <c r="B1246"/>
    </row>
    <row r="1247" spans="1:2" ht="39.950000000000003" customHeight="1" x14ac:dyDescent="0.3">
      <c r="A1247"/>
      <c r="B1247"/>
    </row>
    <row r="1248" spans="1:2" ht="39.950000000000003" customHeight="1" x14ac:dyDescent="0.3">
      <c r="A1248"/>
      <c r="B1248"/>
    </row>
    <row r="1249" spans="1:2" ht="39.950000000000003" customHeight="1" x14ac:dyDescent="0.3">
      <c r="A1249"/>
      <c r="B1249"/>
    </row>
    <row r="1250" spans="1:2" ht="39.950000000000003" customHeight="1" x14ac:dyDescent="0.3">
      <c r="A1250"/>
      <c r="B1250"/>
    </row>
    <row r="1251" spans="1:2" ht="39.950000000000003" customHeight="1" x14ac:dyDescent="0.3">
      <c r="A1251"/>
      <c r="B1251"/>
    </row>
    <row r="1252" spans="1:2" ht="39.950000000000003" customHeight="1" x14ac:dyDescent="0.3">
      <c r="A1252"/>
      <c r="B1252"/>
    </row>
    <row r="1253" spans="1:2" ht="39.950000000000003" customHeight="1" x14ac:dyDescent="0.3">
      <c r="A1253"/>
      <c r="B1253"/>
    </row>
    <row r="1254" spans="1:2" ht="39.950000000000003" customHeight="1" x14ac:dyDescent="0.3">
      <c r="A1254"/>
      <c r="B1254"/>
    </row>
    <row r="1255" spans="1:2" ht="39.950000000000003" customHeight="1" x14ac:dyDescent="0.3">
      <c r="A1255"/>
      <c r="B1255"/>
    </row>
    <row r="1256" spans="1:2" ht="39.950000000000003" customHeight="1" x14ac:dyDescent="0.3">
      <c r="A1256"/>
      <c r="B1256"/>
    </row>
    <row r="1257" spans="1:2" ht="39.950000000000003" customHeight="1" x14ac:dyDescent="0.3">
      <c r="A1257"/>
      <c r="B1257"/>
    </row>
    <row r="1258" spans="1:2" ht="39.950000000000003" customHeight="1" x14ac:dyDescent="0.3">
      <c r="A1258"/>
      <c r="B1258"/>
    </row>
    <row r="1259" spans="1:2" ht="39.950000000000003" customHeight="1" x14ac:dyDescent="0.3">
      <c r="A1259"/>
      <c r="B1259"/>
    </row>
    <row r="1260" spans="1:2" ht="39.950000000000003" customHeight="1" x14ac:dyDescent="0.3">
      <c r="A1260"/>
      <c r="B1260"/>
    </row>
    <row r="1261" spans="1:2" ht="39.950000000000003" customHeight="1" x14ac:dyDescent="0.3">
      <c r="A1261"/>
      <c r="B1261"/>
    </row>
    <row r="1262" spans="1:2" ht="39.950000000000003" customHeight="1" x14ac:dyDescent="0.3">
      <c r="A1262"/>
      <c r="B1262"/>
    </row>
    <row r="1263" spans="1:2" ht="39.950000000000003" customHeight="1" x14ac:dyDescent="0.3">
      <c r="A1263"/>
      <c r="B1263"/>
    </row>
    <row r="1264" spans="1:2" ht="39.950000000000003" customHeight="1" x14ac:dyDescent="0.3">
      <c r="A1264"/>
      <c r="B1264"/>
    </row>
    <row r="1265" spans="1:2" ht="39.950000000000003" customHeight="1" x14ac:dyDescent="0.3">
      <c r="A1265"/>
      <c r="B1265"/>
    </row>
    <row r="1266" spans="1:2" ht="39.950000000000003" customHeight="1" x14ac:dyDescent="0.3">
      <c r="A1266"/>
      <c r="B1266"/>
    </row>
    <row r="1267" spans="1:2" ht="39.950000000000003" customHeight="1" x14ac:dyDescent="0.3">
      <c r="A1267"/>
      <c r="B1267"/>
    </row>
    <row r="1268" spans="1:2" ht="39.950000000000003" customHeight="1" x14ac:dyDescent="0.3">
      <c r="A1268"/>
      <c r="B1268"/>
    </row>
    <row r="1269" spans="1:2" ht="39.950000000000003" customHeight="1" x14ac:dyDescent="0.3">
      <c r="A1269"/>
      <c r="B1269"/>
    </row>
    <row r="1270" spans="1:2" ht="39.950000000000003" customHeight="1" x14ac:dyDescent="0.3">
      <c r="A1270"/>
      <c r="B1270"/>
    </row>
    <row r="1271" spans="1:2" ht="39.950000000000003" customHeight="1" x14ac:dyDescent="0.3">
      <c r="A1271"/>
      <c r="B1271"/>
    </row>
    <row r="1272" spans="1:2" ht="39.950000000000003" customHeight="1" x14ac:dyDescent="0.3">
      <c r="A1272"/>
      <c r="B1272"/>
    </row>
    <row r="1273" spans="1:2" ht="39.950000000000003" customHeight="1" x14ac:dyDescent="0.3">
      <c r="A1273"/>
      <c r="B1273"/>
    </row>
    <row r="1274" spans="1:2" ht="39.950000000000003" customHeight="1" x14ac:dyDescent="0.3">
      <c r="A1274"/>
      <c r="B1274"/>
    </row>
    <row r="1275" spans="1:2" ht="39.950000000000003" customHeight="1" x14ac:dyDescent="0.3">
      <c r="A1275"/>
      <c r="B1275"/>
    </row>
    <row r="1276" spans="1:2" ht="39.950000000000003" customHeight="1" x14ac:dyDescent="0.3">
      <c r="A1276"/>
      <c r="B1276"/>
    </row>
    <row r="1277" spans="1:2" ht="39.950000000000003" customHeight="1" x14ac:dyDescent="0.3">
      <c r="A1277"/>
      <c r="B1277"/>
    </row>
    <row r="1278" spans="1:2" ht="39.950000000000003" customHeight="1" x14ac:dyDescent="0.3">
      <c r="A1278"/>
      <c r="B1278"/>
    </row>
    <row r="1279" spans="1:2" ht="39.950000000000003" customHeight="1" x14ac:dyDescent="0.3">
      <c r="A1279"/>
      <c r="B1279"/>
    </row>
    <row r="1280" spans="1:2" ht="39.950000000000003" customHeight="1" x14ac:dyDescent="0.3">
      <c r="A1280"/>
      <c r="B1280"/>
    </row>
    <row r="1281" spans="1:2" ht="39.950000000000003" customHeight="1" x14ac:dyDescent="0.3">
      <c r="A1281"/>
      <c r="B1281"/>
    </row>
    <row r="1282" spans="1:2" ht="39.950000000000003" customHeight="1" x14ac:dyDescent="0.3">
      <c r="A1282"/>
      <c r="B1282"/>
    </row>
    <row r="1283" spans="1:2" ht="39.950000000000003" customHeight="1" x14ac:dyDescent="0.3">
      <c r="A1283"/>
      <c r="B1283"/>
    </row>
    <row r="1284" spans="1:2" ht="39.950000000000003" customHeight="1" x14ac:dyDescent="0.3">
      <c r="A1284"/>
      <c r="B1284"/>
    </row>
    <row r="1285" spans="1:2" ht="39.950000000000003" customHeight="1" x14ac:dyDescent="0.3">
      <c r="A1285"/>
      <c r="B1285"/>
    </row>
    <row r="1286" spans="1:2" ht="39.950000000000003" customHeight="1" x14ac:dyDescent="0.3">
      <c r="A1286"/>
      <c r="B1286"/>
    </row>
    <row r="1287" spans="1:2" ht="39.950000000000003" customHeight="1" x14ac:dyDescent="0.3">
      <c r="A1287"/>
      <c r="B1287"/>
    </row>
    <row r="1288" spans="1:2" ht="39.950000000000003" customHeight="1" x14ac:dyDescent="0.3">
      <c r="A1288"/>
      <c r="B1288"/>
    </row>
    <row r="1289" spans="1:2" ht="39.950000000000003" customHeight="1" x14ac:dyDescent="0.3">
      <c r="A1289"/>
      <c r="B1289"/>
    </row>
    <row r="1290" spans="1:2" ht="39.950000000000003" customHeight="1" x14ac:dyDescent="0.3">
      <c r="A1290"/>
      <c r="B1290"/>
    </row>
    <row r="1291" spans="1:2" ht="39.950000000000003" customHeight="1" x14ac:dyDescent="0.3">
      <c r="A1291"/>
      <c r="B1291"/>
    </row>
    <row r="1292" spans="1:2" ht="39.950000000000003" customHeight="1" x14ac:dyDescent="0.3">
      <c r="A1292"/>
      <c r="B1292"/>
    </row>
    <row r="1293" spans="1:2" ht="39.950000000000003" customHeight="1" x14ac:dyDescent="0.3">
      <c r="A1293"/>
      <c r="B1293"/>
    </row>
    <row r="1294" spans="1:2" ht="39.950000000000003" customHeight="1" x14ac:dyDescent="0.3">
      <c r="A1294"/>
      <c r="B1294"/>
    </row>
    <row r="1295" spans="1:2" ht="39.950000000000003" customHeight="1" x14ac:dyDescent="0.3">
      <c r="A1295"/>
      <c r="B1295"/>
    </row>
    <row r="1296" spans="1:2" ht="39.950000000000003" customHeight="1" x14ac:dyDescent="0.3">
      <c r="A1296"/>
      <c r="B1296"/>
    </row>
    <row r="1297" spans="1:2" ht="39.950000000000003" customHeight="1" x14ac:dyDescent="0.3">
      <c r="A1297"/>
      <c r="B1297"/>
    </row>
    <row r="1298" spans="1:2" ht="39.950000000000003" customHeight="1" x14ac:dyDescent="0.3">
      <c r="A1298"/>
      <c r="B1298"/>
    </row>
    <row r="1299" spans="1:2" ht="39.950000000000003" customHeight="1" x14ac:dyDescent="0.3">
      <c r="A1299"/>
      <c r="B1299"/>
    </row>
    <row r="1300" spans="1:2" ht="39.950000000000003" customHeight="1" x14ac:dyDescent="0.3">
      <c r="A1300"/>
      <c r="B1300"/>
    </row>
    <row r="1301" spans="1:2" ht="39.950000000000003" customHeight="1" x14ac:dyDescent="0.3">
      <c r="A1301"/>
      <c r="B1301"/>
    </row>
    <row r="1302" spans="1:2" ht="39.950000000000003" customHeight="1" x14ac:dyDescent="0.3">
      <c r="A1302"/>
      <c r="B1302"/>
    </row>
    <row r="1303" spans="1:2" ht="39.950000000000003" customHeight="1" x14ac:dyDescent="0.3">
      <c r="A1303"/>
      <c r="B1303"/>
    </row>
    <row r="1304" spans="1:2" ht="39.950000000000003" customHeight="1" x14ac:dyDescent="0.3">
      <c r="A1304"/>
      <c r="B1304"/>
    </row>
    <row r="1305" spans="1:2" ht="39.950000000000003" customHeight="1" x14ac:dyDescent="0.3">
      <c r="A1305"/>
      <c r="B1305"/>
    </row>
    <row r="1306" spans="1:2" ht="39.950000000000003" customHeight="1" x14ac:dyDescent="0.3">
      <c r="A1306"/>
      <c r="B1306"/>
    </row>
    <row r="1307" spans="1:2" ht="39.950000000000003" customHeight="1" x14ac:dyDescent="0.3">
      <c r="A1307"/>
      <c r="B1307"/>
    </row>
    <row r="1308" spans="1:2" ht="39.950000000000003" customHeight="1" x14ac:dyDescent="0.3">
      <c r="A1308"/>
      <c r="B1308"/>
    </row>
    <row r="1309" spans="1:2" ht="39.950000000000003" customHeight="1" x14ac:dyDescent="0.3">
      <c r="A1309"/>
      <c r="B1309"/>
    </row>
    <row r="1310" spans="1:2" ht="39.950000000000003" customHeight="1" x14ac:dyDescent="0.3">
      <c r="A1310"/>
      <c r="B1310"/>
    </row>
    <row r="1311" spans="1:2" ht="39.950000000000003" customHeight="1" x14ac:dyDescent="0.3">
      <c r="A1311"/>
      <c r="B1311"/>
    </row>
    <row r="1312" spans="1:2" ht="39.950000000000003" customHeight="1" x14ac:dyDescent="0.3">
      <c r="A1312"/>
      <c r="B1312"/>
    </row>
    <row r="1313" spans="1:2" ht="39.950000000000003" customHeight="1" x14ac:dyDescent="0.3">
      <c r="A1313"/>
      <c r="B1313"/>
    </row>
    <row r="1314" spans="1:2" ht="39.950000000000003" customHeight="1" x14ac:dyDescent="0.3">
      <c r="A1314"/>
      <c r="B1314"/>
    </row>
    <row r="1315" spans="1:2" ht="39.950000000000003" customHeight="1" x14ac:dyDescent="0.3">
      <c r="A1315"/>
      <c r="B1315"/>
    </row>
    <row r="1316" spans="1:2" ht="39.950000000000003" customHeight="1" x14ac:dyDescent="0.3">
      <c r="A1316"/>
      <c r="B1316"/>
    </row>
    <row r="1317" spans="1:2" ht="39.950000000000003" customHeight="1" x14ac:dyDescent="0.3">
      <c r="A1317"/>
      <c r="B1317"/>
    </row>
    <row r="1318" spans="1:2" ht="39.950000000000003" customHeight="1" x14ac:dyDescent="0.3">
      <c r="A1318"/>
      <c r="B1318"/>
    </row>
    <row r="1319" spans="1:2" ht="39.950000000000003" customHeight="1" x14ac:dyDescent="0.3">
      <c r="A1319"/>
      <c r="B1319"/>
    </row>
    <row r="1320" spans="1:2" ht="39.950000000000003" customHeight="1" x14ac:dyDescent="0.3">
      <c r="A1320"/>
      <c r="B1320"/>
    </row>
    <row r="1321" spans="1:2" ht="39.950000000000003" customHeight="1" x14ac:dyDescent="0.3">
      <c r="A1321"/>
      <c r="B1321"/>
    </row>
    <row r="1322" spans="1:2" ht="39.950000000000003" customHeight="1" x14ac:dyDescent="0.3">
      <c r="A1322"/>
      <c r="B1322"/>
    </row>
    <row r="1323" spans="1:2" ht="39.950000000000003" customHeight="1" x14ac:dyDescent="0.3">
      <c r="A1323"/>
      <c r="B1323"/>
    </row>
    <row r="1324" spans="1:2" ht="39.950000000000003" customHeight="1" x14ac:dyDescent="0.3">
      <c r="A1324"/>
      <c r="B1324"/>
    </row>
    <row r="1325" spans="1:2" ht="39.950000000000003" customHeight="1" x14ac:dyDescent="0.3">
      <c r="A1325"/>
      <c r="B1325"/>
    </row>
    <row r="1326" spans="1:2" ht="39.950000000000003" customHeight="1" x14ac:dyDescent="0.3">
      <c r="A1326"/>
      <c r="B1326"/>
    </row>
    <row r="1327" spans="1:2" ht="39.950000000000003" customHeight="1" x14ac:dyDescent="0.3">
      <c r="A1327"/>
      <c r="B1327"/>
    </row>
    <row r="1328" spans="1:2" ht="39.950000000000003" customHeight="1" x14ac:dyDescent="0.3">
      <c r="A1328"/>
      <c r="B1328"/>
    </row>
    <row r="1329" spans="1:2" ht="39.950000000000003" customHeight="1" x14ac:dyDescent="0.3">
      <c r="A1329"/>
      <c r="B1329"/>
    </row>
    <row r="1330" spans="1:2" ht="39.950000000000003" customHeight="1" x14ac:dyDescent="0.3">
      <c r="A1330"/>
      <c r="B1330"/>
    </row>
    <row r="1331" spans="1:2" ht="39.950000000000003" customHeight="1" x14ac:dyDescent="0.3">
      <c r="A1331"/>
      <c r="B1331"/>
    </row>
    <row r="1332" spans="1:2" ht="39.950000000000003" customHeight="1" x14ac:dyDescent="0.3">
      <c r="A1332"/>
      <c r="B1332"/>
    </row>
    <row r="1333" spans="1:2" ht="39.950000000000003" customHeight="1" x14ac:dyDescent="0.3">
      <c r="A1333"/>
      <c r="B1333"/>
    </row>
    <row r="1334" spans="1:2" ht="39.950000000000003" customHeight="1" x14ac:dyDescent="0.3">
      <c r="A1334"/>
      <c r="B1334"/>
    </row>
    <row r="1335" spans="1:2" ht="39.950000000000003" customHeight="1" x14ac:dyDescent="0.3">
      <c r="A1335"/>
      <c r="B1335"/>
    </row>
    <row r="1336" spans="1:2" ht="39.950000000000003" customHeight="1" x14ac:dyDescent="0.3">
      <c r="A1336"/>
      <c r="B1336"/>
    </row>
    <row r="1337" spans="1:2" ht="39.950000000000003" customHeight="1" x14ac:dyDescent="0.3">
      <c r="A1337"/>
      <c r="B1337"/>
    </row>
    <row r="1338" spans="1:2" ht="39.950000000000003" customHeight="1" x14ac:dyDescent="0.3">
      <c r="A1338"/>
      <c r="B1338"/>
    </row>
    <row r="1339" spans="1:2" ht="39.950000000000003" customHeight="1" x14ac:dyDescent="0.3">
      <c r="A1339"/>
      <c r="B1339"/>
    </row>
    <row r="1340" spans="1:2" ht="39.950000000000003" customHeight="1" x14ac:dyDescent="0.3">
      <c r="A1340"/>
      <c r="B1340"/>
    </row>
    <row r="1341" spans="1:2" ht="39.950000000000003" customHeight="1" x14ac:dyDescent="0.3">
      <c r="A1341"/>
      <c r="B1341"/>
    </row>
    <row r="1342" spans="1:2" ht="39.950000000000003" customHeight="1" x14ac:dyDescent="0.3">
      <c r="A1342"/>
      <c r="B1342"/>
    </row>
    <row r="1343" spans="1:2" ht="39.950000000000003" customHeight="1" x14ac:dyDescent="0.3">
      <c r="A1343"/>
      <c r="B1343"/>
    </row>
    <row r="1344" spans="1:2" ht="39.950000000000003" customHeight="1" x14ac:dyDescent="0.3">
      <c r="A1344"/>
      <c r="B1344"/>
    </row>
    <row r="1345" spans="1:2" ht="39.950000000000003" customHeight="1" x14ac:dyDescent="0.3">
      <c r="A1345"/>
      <c r="B1345"/>
    </row>
    <row r="1346" spans="1:2" ht="39.950000000000003" customHeight="1" x14ac:dyDescent="0.3">
      <c r="A1346"/>
      <c r="B1346"/>
    </row>
    <row r="1347" spans="1:2" ht="39.950000000000003" customHeight="1" x14ac:dyDescent="0.3">
      <c r="A1347"/>
      <c r="B1347"/>
    </row>
    <row r="1348" spans="1:2" ht="39.950000000000003" customHeight="1" x14ac:dyDescent="0.3">
      <c r="A1348"/>
      <c r="B1348"/>
    </row>
    <row r="1349" spans="1:2" ht="39.950000000000003" customHeight="1" x14ac:dyDescent="0.3">
      <c r="A1349"/>
      <c r="B1349"/>
    </row>
    <row r="1350" spans="1:2" ht="39.950000000000003" customHeight="1" x14ac:dyDescent="0.3">
      <c r="A1350"/>
      <c r="B1350"/>
    </row>
    <row r="1351" spans="1:2" ht="39.950000000000003" customHeight="1" x14ac:dyDescent="0.3">
      <c r="A1351"/>
      <c r="B1351"/>
    </row>
    <row r="1352" spans="1:2" ht="39.950000000000003" customHeight="1" x14ac:dyDescent="0.3">
      <c r="A1352"/>
      <c r="B1352"/>
    </row>
    <row r="1353" spans="1:2" ht="39.950000000000003" customHeight="1" x14ac:dyDescent="0.3">
      <c r="A1353"/>
      <c r="B1353"/>
    </row>
    <row r="1354" spans="1:2" ht="39.950000000000003" customHeight="1" x14ac:dyDescent="0.3">
      <c r="A1354"/>
      <c r="B1354"/>
    </row>
    <row r="1355" spans="1:2" ht="39.950000000000003" customHeight="1" x14ac:dyDescent="0.3">
      <c r="A1355"/>
      <c r="B1355"/>
    </row>
    <row r="1356" spans="1:2" ht="39.950000000000003" customHeight="1" x14ac:dyDescent="0.3">
      <c r="A1356"/>
      <c r="B1356"/>
    </row>
    <row r="1357" spans="1:2" ht="39.950000000000003" customHeight="1" x14ac:dyDescent="0.3">
      <c r="A1357"/>
      <c r="B1357"/>
    </row>
    <row r="1358" spans="1:2" ht="39.950000000000003" customHeight="1" x14ac:dyDescent="0.3">
      <c r="A1358"/>
      <c r="B1358"/>
    </row>
    <row r="1359" spans="1:2" ht="39.950000000000003" customHeight="1" x14ac:dyDescent="0.3">
      <c r="A1359"/>
      <c r="B1359"/>
    </row>
    <row r="1360" spans="1:2" ht="39.950000000000003" customHeight="1" x14ac:dyDescent="0.3">
      <c r="A1360"/>
      <c r="B1360"/>
    </row>
    <row r="1361" spans="1:2" ht="39.950000000000003" customHeight="1" x14ac:dyDescent="0.3">
      <c r="A1361"/>
      <c r="B1361"/>
    </row>
    <row r="1362" spans="1:2" ht="39.950000000000003" customHeight="1" x14ac:dyDescent="0.3">
      <c r="A1362"/>
      <c r="B1362"/>
    </row>
    <row r="1363" spans="1:2" ht="39.950000000000003" customHeight="1" x14ac:dyDescent="0.3">
      <c r="A1363"/>
      <c r="B1363"/>
    </row>
    <row r="1364" spans="1:2" ht="39.950000000000003" customHeight="1" x14ac:dyDescent="0.3">
      <c r="A1364"/>
      <c r="B1364"/>
    </row>
    <row r="1365" spans="1:2" ht="39.950000000000003" customHeight="1" x14ac:dyDescent="0.3">
      <c r="A1365"/>
      <c r="B1365"/>
    </row>
    <row r="1366" spans="1:2" ht="39.950000000000003" customHeight="1" x14ac:dyDescent="0.3">
      <c r="A1366"/>
      <c r="B1366"/>
    </row>
    <row r="1367" spans="1:2" ht="39.950000000000003" customHeight="1" x14ac:dyDescent="0.3">
      <c r="A1367"/>
      <c r="B1367"/>
    </row>
    <row r="1368" spans="1:2" ht="39.950000000000003" customHeight="1" x14ac:dyDescent="0.3">
      <c r="A1368"/>
      <c r="B1368"/>
    </row>
    <row r="1369" spans="1:2" ht="39.950000000000003" customHeight="1" x14ac:dyDescent="0.3">
      <c r="A1369"/>
      <c r="B1369"/>
    </row>
    <row r="1370" spans="1:2" ht="39.950000000000003" customHeight="1" x14ac:dyDescent="0.3">
      <c r="A1370"/>
      <c r="B1370"/>
    </row>
    <row r="1371" spans="1:2" ht="39.950000000000003" customHeight="1" x14ac:dyDescent="0.3">
      <c r="A1371"/>
      <c r="B1371"/>
    </row>
    <row r="1372" spans="1:2" ht="39.950000000000003" customHeight="1" x14ac:dyDescent="0.3">
      <c r="A1372"/>
      <c r="B1372"/>
    </row>
    <row r="1373" spans="1:2" ht="39.950000000000003" customHeight="1" x14ac:dyDescent="0.3">
      <c r="A1373"/>
      <c r="B1373"/>
    </row>
    <row r="1374" spans="1:2" ht="39.950000000000003" customHeight="1" x14ac:dyDescent="0.3">
      <c r="A1374"/>
      <c r="B1374"/>
    </row>
    <row r="1375" spans="1:2" ht="39.950000000000003" customHeight="1" x14ac:dyDescent="0.3">
      <c r="A1375"/>
      <c r="B1375"/>
    </row>
    <row r="1376" spans="1:2" ht="39.950000000000003" customHeight="1" x14ac:dyDescent="0.3">
      <c r="A1376"/>
      <c r="B1376"/>
    </row>
    <row r="1377" spans="1:2" ht="39.950000000000003" customHeight="1" x14ac:dyDescent="0.3">
      <c r="A1377"/>
      <c r="B1377"/>
    </row>
    <row r="1378" spans="1:2" ht="39.950000000000003" customHeight="1" x14ac:dyDescent="0.3">
      <c r="A1378"/>
      <c r="B1378"/>
    </row>
    <row r="1379" spans="1:2" ht="39.950000000000003" customHeight="1" x14ac:dyDescent="0.3">
      <c r="A1379"/>
      <c r="B1379"/>
    </row>
    <row r="1380" spans="1:2" ht="39.950000000000003" customHeight="1" x14ac:dyDescent="0.3">
      <c r="A1380"/>
      <c r="B1380"/>
    </row>
    <row r="1381" spans="1:2" ht="39.950000000000003" customHeight="1" x14ac:dyDescent="0.3">
      <c r="A1381"/>
      <c r="B1381"/>
    </row>
    <row r="1382" spans="1:2" ht="39.950000000000003" customHeight="1" x14ac:dyDescent="0.3">
      <c r="A1382"/>
      <c r="B1382"/>
    </row>
    <row r="1383" spans="1:2" ht="39.950000000000003" customHeight="1" x14ac:dyDescent="0.3">
      <c r="A1383"/>
      <c r="B1383"/>
    </row>
    <row r="1384" spans="1:2" ht="39.950000000000003" customHeight="1" x14ac:dyDescent="0.3">
      <c r="A1384"/>
      <c r="B1384"/>
    </row>
    <row r="1385" spans="1:2" ht="39.950000000000003" customHeight="1" x14ac:dyDescent="0.3">
      <c r="A1385"/>
      <c r="B1385"/>
    </row>
    <row r="1386" spans="1:2" ht="39.950000000000003" customHeight="1" x14ac:dyDescent="0.3">
      <c r="A1386"/>
      <c r="B1386"/>
    </row>
    <row r="1387" spans="1:2" ht="39.950000000000003" customHeight="1" x14ac:dyDescent="0.3">
      <c r="A1387"/>
      <c r="B1387"/>
    </row>
    <row r="1388" spans="1:2" ht="39.950000000000003" customHeight="1" x14ac:dyDescent="0.3">
      <c r="A1388"/>
      <c r="B1388"/>
    </row>
    <row r="1389" spans="1:2" ht="39.950000000000003" customHeight="1" x14ac:dyDescent="0.3">
      <c r="A1389"/>
      <c r="B1389"/>
    </row>
    <row r="1390" spans="1:2" ht="39.950000000000003" customHeight="1" x14ac:dyDescent="0.3">
      <c r="A1390"/>
      <c r="B1390"/>
    </row>
    <row r="1391" spans="1:2" ht="39.950000000000003" customHeight="1" x14ac:dyDescent="0.3">
      <c r="A1391"/>
      <c r="B1391"/>
    </row>
    <row r="1392" spans="1:2" ht="39.950000000000003" customHeight="1" x14ac:dyDescent="0.3">
      <c r="A1392"/>
      <c r="B1392"/>
    </row>
    <row r="1393" spans="1:2" ht="39.950000000000003" customHeight="1" x14ac:dyDescent="0.3">
      <c r="A1393"/>
      <c r="B1393"/>
    </row>
    <row r="1394" spans="1:2" ht="39.950000000000003" customHeight="1" x14ac:dyDescent="0.3">
      <c r="A1394"/>
      <c r="B1394"/>
    </row>
    <row r="1395" spans="1:2" ht="39.950000000000003" customHeight="1" x14ac:dyDescent="0.3">
      <c r="A1395"/>
      <c r="B1395"/>
    </row>
    <row r="1396" spans="1:2" ht="39.950000000000003" customHeight="1" x14ac:dyDescent="0.3">
      <c r="A1396"/>
      <c r="B1396"/>
    </row>
    <row r="1397" spans="1:2" ht="39.950000000000003" customHeight="1" x14ac:dyDescent="0.3">
      <c r="A1397"/>
      <c r="B1397"/>
    </row>
    <row r="1398" spans="1:2" ht="39.950000000000003" customHeight="1" x14ac:dyDescent="0.3">
      <c r="A1398"/>
      <c r="B1398"/>
    </row>
    <row r="1399" spans="1:2" ht="39.950000000000003" customHeight="1" x14ac:dyDescent="0.3">
      <c r="A1399"/>
      <c r="B1399"/>
    </row>
    <row r="1400" spans="1:2" ht="39.950000000000003" customHeight="1" x14ac:dyDescent="0.3">
      <c r="A1400"/>
      <c r="B1400"/>
    </row>
    <row r="1401" spans="1:2" ht="39.950000000000003" customHeight="1" x14ac:dyDescent="0.3">
      <c r="A1401"/>
      <c r="B1401"/>
    </row>
    <row r="1402" spans="1:2" ht="39.950000000000003" customHeight="1" x14ac:dyDescent="0.3">
      <c r="A1402"/>
      <c r="B1402"/>
    </row>
    <row r="1403" spans="1:2" ht="39.950000000000003" customHeight="1" x14ac:dyDescent="0.3">
      <c r="A1403"/>
      <c r="B1403"/>
    </row>
    <row r="1404" spans="1:2" ht="39.950000000000003" customHeight="1" x14ac:dyDescent="0.3">
      <c r="A1404"/>
      <c r="B1404"/>
    </row>
    <row r="1405" spans="1:2" ht="39.950000000000003" customHeight="1" x14ac:dyDescent="0.3">
      <c r="A1405"/>
      <c r="B1405"/>
    </row>
    <row r="1406" spans="1:2" ht="39.950000000000003" customHeight="1" x14ac:dyDescent="0.3">
      <c r="A1406"/>
      <c r="B1406"/>
    </row>
    <row r="1407" spans="1:2" ht="39.950000000000003" customHeight="1" x14ac:dyDescent="0.3">
      <c r="A1407"/>
      <c r="B1407"/>
    </row>
    <row r="1408" spans="1:2" ht="39.950000000000003" customHeight="1" x14ac:dyDescent="0.3">
      <c r="A1408"/>
      <c r="B1408"/>
    </row>
    <row r="1409" spans="1:2" ht="39.950000000000003" customHeight="1" x14ac:dyDescent="0.3">
      <c r="A1409"/>
      <c r="B1409"/>
    </row>
    <row r="1410" spans="1:2" ht="39.950000000000003" customHeight="1" x14ac:dyDescent="0.3">
      <c r="A1410"/>
      <c r="B1410"/>
    </row>
    <row r="1411" spans="1:2" ht="39.950000000000003" customHeight="1" x14ac:dyDescent="0.3">
      <c r="A1411"/>
      <c r="B1411"/>
    </row>
    <row r="1412" spans="1:2" ht="39.950000000000003" customHeight="1" x14ac:dyDescent="0.3">
      <c r="A1412"/>
      <c r="B1412"/>
    </row>
    <row r="1413" spans="1:2" ht="39.950000000000003" customHeight="1" x14ac:dyDescent="0.3">
      <c r="A1413"/>
      <c r="B1413"/>
    </row>
    <row r="1414" spans="1:2" ht="39.950000000000003" customHeight="1" x14ac:dyDescent="0.3">
      <c r="A1414"/>
      <c r="B1414"/>
    </row>
    <row r="1415" spans="1:2" ht="39.950000000000003" customHeight="1" x14ac:dyDescent="0.3">
      <c r="A1415"/>
      <c r="B1415"/>
    </row>
    <row r="1416" spans="1:2" ht="39.950000000000003" customHeight="1" x14ac:dyDescent="0.3">
      <c r="A1416"/>
      <c r="B1416"/>
    </row>
    <row r="1417" spans="1:2" ht="39.950000000000003" customHeight="1" x14ac:dyDescent="0.3">
      <c r="A1417"/>
      <c r="B1417"/>
    </row>
    <row r="1418" spans="1:2" ht="39.950000000000003" customHeight="1" x14ac:dyDescent="0.3">
      <c r="A1418"/>
      <c r="B1418"/>
    </row>
    <row r="1419" spans="1:2" ht="39.950000000000003" customHeight="1" x14ac:dyDescent="0.3">
      <c r="A1419"/>
      <c r="B1419"/>
    </row>
    <row r="1420" spans="1:2" ht="39.950000000000003" customHeight="1" x14ac:dyDescent="0.3">
      <c r="A1420"/>
      <c r="B1420"/>
    </row>
    <row r="1421" spans="1:2" ht="39.950000000000003" customHeight="1" x14ac:dyDescent="0.3">
      <c r="A1421"/>
      <c r="B1421"/>
    </row>
    <row r="1422" spans="1:2" ht="39.950000000000003" customHeight="1" x14ac:dyDescent="0.3">
      <c r="A1422"/>
      <c r="B1422"/>
    </row>
    <row r="1423" spans="1:2" ht="39.950000000000003" customHeight="1" x14ac:dyDescent="0.3">
      <c r="A1423"/>
      <c r="B1423"/>
    </row>
    <row r="1424" spans="1:2" ht="39.950000000000003" customHeight="1" x14ac:dyDescent="0.3">
      <c r="A1424"/>
      <c r="B1424"/>
    </row>
  </sheetData>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0FB14-872D-4C68-9E06-37D4E81ABD3F}">
  <sheetPr codeName="Sheet7"/>
  <dimension ref="A1:Z1424"/>
  <sheetViews>
    <sheetView topLeftCell="B1" workbookViewId="0">
      <selection activeCell="BL1" sqref="BL1"/>
    </sheetView>
  </sheetViews>
  <sheetFormatPr defaultRowHeight="16.5" x14ac:dyDescent="0.3"/>
  <cols>
    <col min="1" max="1" width="45.875" style="31" customWidth="1"/>
    <col min="6" max="7" width="30.375" style="5" customWidth="1"/>
    <col min="22" max="22" width="20.875" bestFit="1" customWidth="1"/>
    <col min="25" max="25" width="16.75" customWidth="1"/>
  </cols>
  <sheetData>
    <row r="1" spans="1:26" ht="20.100000000000001" customHeight="1" x14ac:dyDescent="0.3">
      <c r="A1" s="26" t="s">
        <v>3</v>
      </c>
      <c r="B1" s="26" t="s">
        <v>11767</v>
      </c>
      <c r="C1" s="26" t="s">
        <v>11768</v>
      </c>
      <c r="D1" s="26" t="s">
        <v>11769</v>
      </c>
      <c r="F1" s="1" t="s">
        <v>92</v>
      </c>
      <c r="G1" s="1" t="s">
        <v>11690</v>
      </c>
      <c r="J1" t="s">
        <v>11770</v>
      </c>
      <c r="M1" t="s">
        <v>11771</v>
      </c>
      <c r="P1" t="s">
        <v>11772</v>
      </c>
      <c r="S1" t="s">
        <v>11773</v>
      </c>
      <c r="V1" t="s">
        <v>11774</v>
      </c>
      <c r="Y1" t="s">
        <v>11775</v>
      </c>
    </row>
    <row r="2" spans="1:26" ht="20.100000000000001" customHeight="1" x14ac:dyDescent="0.3">
      <c r="A2" s="39" t="s">
        <v>530</v>
      </c>
      <c r="B2" s="39">
        <v>1</v>
      </c>
      <c r="C2" s="39">
        <v>20</v>
      </c>
      <c r="D2" s="39">
        <v>80</v>
      </c>
      <c r="F2" s="4" t="s">
        <v>537</v>
      </c>
      <c r="G2" s="4" t="s">
        <v>537</v>
      </c>
      <c r="J2">
        <v>0</v>
      </c>
      <c r="K2">
        <v>0</v>
      </c>
      <c r="M2">
        <v>0</v>
      </c>
      <c r="N2">
        <v>0</v>
      </c>
      <c r="P2">
        <v>0</v>
      </c>
      <c r="Q2">
        <v>0</v>
      </c>
      <c r="S2">
        <v>0</v>
      </c>
      <c r="T2">
        <v>0</v>
      </c>
      <c r="V2" t="s">
        <v>708</v>
      </c>
      <c r="W2">
        <v>10</v>
      </c>
      <c r="Y2" s="36" t="s">
        <v>777</v>
      </c>
      <c r="Z2">
        <v>2</v>
      </c>
    </row>
    <row r="3" spans="1:26" ht="20.100000000000001" customHeight="1" x14ac:dyDescent="0.3">
      <c r="A3" s="39" t="s">
        <v>555</v>
      </c>
      <c r="B3" s="39">
        <v>2</v>
      </c>
      <c r="C3" s="39">
        <v>20</v>
      </c>
      <c r="D3" s="39">
        <v>80</v>
      </c>
      <c r="F3" s="4" t="s">
        <v>362</v>
      </c>
      <c r="G3" s="4" t="s">
        <v>362</v>
      </c>
      <c r="J3">
        <v>650</v>
      </c>
      <c r="K3">
        <v>2</v>
      </c>
      <c r="M3">
        <v>74</v>
      </c>
      <c r="N3">
        <v>2</v>
      </c>
      <c r="P3">
        <v>245</v>
      </c>
      <c r="Q3">
        <v>2</v>
      </c>
      <c r="S3">
        <v>57</v>
      </c>
      <c r="T3">
        <v>2</v>
      </c>
      <c r="V3" t="s">
        <v>287</v>
      </c>
      <c r="W3">
        <v>10</v>
      </c>
      <c r="Y3" s="36" t="s">
        <v>455</v>
      </c>
      <c r="Z3">
        <v>10</v>
      </c>
    </row>
    <row r="4" spans="1:26" ht="20.100000000000001" customHeight="1" x14ac:dyDescent="0.3">
      <c r="A4" s="39" t="s">
        <v>318</v>
      </c>
      <c r="B4" s="39">
        <v>5</v>
      </c>
      <c r="C4" s="39">
        <v>20</v>
      </c>
      <c r="D4" s="39">
        <v>80</v>
      </c>
      <c r="F4" s="4" t="s">
        <v>496</v>
      </c>
      <c r="G4" s="4" t="s">
        <v>496</v>
      </c>
      <c r="J4">
        <v>695</v>
      </c>
      <c r="K4">
        <v>2</v>
      </c>
      <c r="M4">
        <v>79</v>
      </c>
      <c r="N4">
        <v>2</v>
      </c>
      <c r="P4">
        <v>263</v>
      </c>
      <c r="Q4">
        <v>2</v>
      </c>
      <c r="S4">
        <v>63</v>
      </c>
      <c r="T4">
        <v>2</v>
      </c>
      <c r="V4" t="s">
        <v>9186</v>
      </c>
      <c r="W4">
        <v>10</v>
      </c>
      <c r="Y4" s="36" t="s">
        <v>1497</v>
      </c>
      <c r="Z4">
        <v>6</v>
      </c>
    </row>
    <row r="5" spans="1:26" ht="20.100000000000001" customHeight="1" x14ac:dyDescent="0.3">
      <c r="A5" s="39" t="s">
        <v>486</v>
      </c>
      <c r="B5" s="39">
        <v>2</v>
      </c>
      <c r="C5" s="39">
        <v>20</v>
      </c>
      <c r="D5" s="39">
        <v>80</v>
      </c>
      <c r="F5" s="4" t="s">
        <v>11697</v>
      </c>
      <c r="G5" s="4" t="s">
        <v>11697</v>
      </c>
      <c r="J5">
        <v>700</v>
      </c>
      <c r="K5">
        <v>4</v>
      </c>
      <c r="M5">
        <v>80</v>
      </c>
      <c r="N5">
        <v>4</v>
      </c>
      <c r="P5">
        <v>264</v>
      </c>
      <c r="Q5">
        <v>4</v>
      </c>
      <c r="S5">
        <v>64</v>
      </c>
      <c r="T5">
        <v>4</v>
      </c>
      <c r="V5" t="s">
        <v>455</v>
      </c>
      <c r="W5">
        <v>6</v>
      </c>
      <c r="Y5" s="36" t="s">
        <v>363</v>
      </c>
      <c r="Z5">
        <v>10</v>
      </c>
    </row>
    <row r="6" spans="1:26" ht="20.100000000000001" customHeight="1" x14ac:dyDescent="0.3">
      <c r="A6" s="39" t="s">
        <v>266</v>
      </c>
      <c r="B6" s="39">
        <v>9</v>
      </c>
      <c r="C6" s="39">
        <v>20</v>
      </c>
      <c r="D6" s="39">
        <v>80</v>
      </c>
      <c r="F6" s="4" t="s">
        <v>797</v>
      </c>
      <c r="G6" s="4" t="s">
        <v>537</v>
      </c>
      <c r="J6">
        <v>745</v>
      </c>
      <c r="K6">
        <v>4</v>
      </c>
      <c r="M6">
        <v>84</v>
      </c>
      <c r="N6">
        <v>4</v>
      </c>
      <c r="P6">
        <v>284</v>
      </c>
      <c r="Q6">
        <v>4</v>
      </c>
      <c r="S6">
        <v>69</v>
      </c>
      <c r="T6">
        <v>4</v>
      </c>
      <c r="V6" t="s">
        <v>3460</v>
      </c>
      <c r="W6">
        <v>6</v>
      </c>
      <c r="Y6" s="36" t="s">
        <v>3554</v>
      </c>
      <c r="Z6">
        <v>0</v>
      </c>
    </row>
    <row r="7" spans="1:26" ht="20.100000000000001" customHeight="1" x14ac:dyDescent="0.3">
      <c r="A7" s="39" t="s">
        <v>2304</v>
      </c>
      <c r="B7" s="39">
        <v>1</v>
      </c>
      <c r="C7" s="39">
        <v>0</v>
      </c>
      <c r="D7" s="39">
        <v>100</v>
      </c>
      <c r="F7" s="4" t="s">
        <v>2418</v>
      </c>
      <c r="G7" s="4" t="s">
        <v>331</v>
      </c>
      <c r="J7">
        <v>750</v>
      </c>
      <c r="K7">
        <v>6</v>
      </c>
      <c r="M7">
        <v>85</v>
      </c>
      <c r="N7">
        <v>6</v>
      </c>
      <c r="P7">
        <v>285</v>
      </c>
      <c r="Q7">
        <v>6</v>
      </c>
      <c r="S7">
        <v>70</v>
      </c>
      <c r="T7">
        <v>6</v>
      </c>
      <c r="V7" t="s">
        <v>3583</v>
      </c>
      <c r="W7">
        <v>6</v>
      </c>
      <c r="Y7" s="36" t="s">
        <v>708</v>
      </c>
      <c r="Z7">
        <v>10</v>
      </c>
    </row>
    <row r="8" spans="1:26" ht="20.100000000000001" customHeight="1" x14ac:dyDescent="0.3">
      <c r="A8" s="39" t="s">
        <v>662</v>
      </c>
      <c r="B8" s="39">
        <v>1</v>
      </c>
      <c r="C8" s="39">
        <v>0</v>
      </c>
      <c r="D8" s="39">
        <v>100</v>
      </c>
      <c r="F8" s="4" t="s">
        <v>286</v>
      </c>
      <c r="G8" s="4" t="s">
        <v>362</v>
      </c>
      <c r="J8">
        <v>795</v>
      </c>
      <c r="K8">
        <v>6</v>
      </c>
      <c r="M8">
        <v>90</v>
      </c>
      <c r="N8">
        <v>6</v>
      </c>
      <c r="P8">
        <v>308</v>
      </c>
      <c r="Q8">
        <v>6</v>
      </c>
      <c r="S8">
        <v>75</v>
      </c>
      <c r="T8">
        <v>6</v>
      </c>
      <c r="V8" t="s">
        <v>777</v>
      </c>
      <c r="W8">
        <v>2</v>
      </c>
    </row>
    <row r="9" spans="1:26" ht="20.100000000000001" customHeight="1" x14ac:dyDescent="0.3">
      <c r="A9"/>
      <c r="F9" s="4" t="s">
        <v>2266</v>
      </c>
      <c r="G9" s="4" t="s">
        <v>496</v>
      </c>
      <c r="J9">
        <v>800</v>
      </c>
      <c r="K9">
        <v>8</v>
      </c>
      <c r="M9">
        <v>91</v>
      </c>
      <c r="N9">
        <v>8</v>
      </c>
      <c r="P9">
        <v>309</v>
      </c>
      <c r="Q9">
        <v>8</v>
      </c>
      <c r="S9">
        <v>76</v>
      </c>
      <c r="T9">
        <v>8</v>
      </c>
      <c r="V9" t="s">
        <v>3446</v>
      </c>
      <c r="W9">
        <v>2</v>
      </c>
    </row>
    <row r="10" spans="1:26" ht="20.100000000000001" customHeight="1" x14ac:dyDescent="0.3">
      <c r="A10"/>
      <c r="F10" s="4" t="s">
        <v>4126</v>
      </c>
      <c r="G10" s="4" t="s">
        <v>331</v>
      </c>
      <c r="J10">
        <v>845</v>
      </c>
      <c r="K10">
        <v>8</v>
      </c>
      <c r="M10">
        <v>98</v>
      </c>
      <c r="N10">
        <v>8</v>
      </c>
      <c r="P10">
        <v>335</v>
      </c>
      <c r="Q10">
        <v>8</v>
      </c>
      <c r="S10">
        <v>82</v>
      </c>
      <c r="T10">
        <v>8</v>
      </c>
      <c r="V10" t="s">
        <v>1497</v>
      </c>
      <c r="W10">
        <v>2</v>
      </c>
    </row>
    <row r="11" spans="1:26" ht="20.100000000000001" customHeight="1" x14ac:dyDescent="0.3">
      <c r="A11"/>
      <c r="F11" s="4" t="s">
        <v>331</v>
      </c>
      <c r="G11" s="4" t="s">
        <v>331</v>
      </c>
      <c r="J11">
        <v>850</v>
      </c>
      <c r="K11">
        <v>10</v>
      </c>
      <c r="M11">
        <v>99</v>
      </c>
      <c r="N11">
        <v>10</v>
      </c>
      <c r="P11">
        <v>336</v>
      </c>
      <c r="Q11">
        <v>10</v>
      </c>
      <c r="S11">
        <v>83</v>
      </c>
      <c r="T11">
        <v>10</v>
      </c>
      <c r="V11" t="s">
        <v>2296</v>
      </c>
      <c r="W11">
        <v>2</v>
      </c>
    </row>
    <row r="12" spans="1:26" ht="20.100000000000001" customHeight="1" x14ac:dyDescent="0.3">
      <c r="A12"/>
      <c r="F12" s="4" t="s">
        <v>2765</v>
      </c>
      <c r="G12" s="4" t="s">
        <v>2765</v>
      </c>
      <c r="V12" t="s">
        <v>363</v>
      </c>
      <c r="W12">
        <v>6</v>
      </c>
    </row>
    <row r="13" spans="1:26" ht="20.100000000000001" customHeight="1" x14ac:dyDescent="0.3">
      <c r="A13"/>
      <c r="F13" s="4" t="s">
        <v>2248</v>
      </c>
      <c r="G13" s="4" t="s">
        <v>2765</v>
      </c>
      <c r="V13" t="s">
        <v>3237</v>
      </c>
      <c r="W13">
        <v>6</v>
      </c>
    </row>
    <row r="14" spans="1:26" ht="20.100000000000001" customHeight="1" x14ac:dyDescent="0.3">
      <c r="A14"/>
      <c r="F14" s="4" t="s">
        <v>864</v>
      </c>
      <c r="G14" s="4" t="s">
        <v>864</v>
      </c>
      <c r="V14" t="s">
        <v>7336</v>
      </c>
      <c r="W14">
        <v>0</v>
      </c>
    </row>
    <row r="15" spans="1:26" ht="20.100000000000001" customHeight="1" x14ac:dyDescent="0.3">
      <c r="A15"/>
      <c r="F15" s="4" t="s">
        <v>10035</v>
      </c>
      <c r="G15" s="4" t="s">
        <v>864</v>
      </c>
      <c r="V15" t="s">
        <v>10348</v>
      </c>
      <c r="W15">
        <v>0</v>
      </c>
    </row>
    <row r="16" spans="1:26" ht="20.100000000000001" customHeight="1" x14ac:dyDescent="0.3">
      <c r="A16"/>
      <c r="F16" s="2" t="s">
        <v>8258</v>
      </c>
      <c r="G16" s="2" t="s">
        <v>11776</v>
      </c>
    </row>
    <row r="17" spans="6:7" customFormat="1" ht="20.100000000000001" customHeight="1" x14ac:dyDescent="0.3">
      <c r="F17" s="2" t="s">
        <v>5362</v>
      </c>
      <c r="G17" s="2" t="s">
        <v>11776</v>
      </c>
    </row>
    <row r="18" spans="6:7" customFormat="1" ht="20.100000000000001" customHeight="1" x14ac:dyDescent="0.3">
      <c r="F18" s="2" t="s">
        <v>8210</v>
      </c>
      <c r="G18" s="2" t="s">
        <v>11776</v>
      </c>
    </row>
    <row r="19" spans="6:7" customFormat="1" ht="20.100000000000001" customHeight="1" x14ac:dyDescent="0.3">
      <c r="F19" s="4" t="s">
        <v>1004</v>
      </c>
      <c r="G19" s="2" t="s">
        <v>11776</v>
      </c>
    </row>
    <row r="20" spans="6:7" customFormat="1" x14ac:dyDescent="0.3"/>
    <row r="21" spans="6:7" customFormat="1" x14ac:dyDescent="0.3"/>
    <row r="22" spans="6:7" customFormat="1" x14ac:dyDescent="0.3"/>
    <row r="23" spans="6:7" customFormat="1" x14ac:dyDescent="0.3"/>
    <row r="24" spans="6:7" customFormat="1" x14ac:dyDescent="0.3"/>
    <row r="25" spans="6:7" customFormat="1" x14ac:dyDescent="0.3"/>
    <row r="26" spans="6:7" customFormat="1" x14ac:dyDescent="0.3"/>
    <row r="27" spans="6:7" customFormat="1" x14ac:dyDescent="0.3"/>
    <row r="28" spans="6:7" customFormat="1" x14ac:dyDescent="0.3"/>
    <row r="29" spans="6:7" customFormat="1" x14ac:dyDescent="0.3"/>
    <row r="30" spans="6:7" customFormat="1" x14ac:dyDescent="0.3"/>
    <row r="31" spans="6:7" customFormat="1" x14ac:dyDescent="0.3"/>
    <row r="32" spans="6:7"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spans="1:7" x14ac:dyDescent="0.3">
      <c r="A881"/>
      <c r="F881"/>
      <c r="G881"/>
    </row>
    <row r="882" spans="1:7" x14ac:dyDescent="0.3">
      <c r="A882"/>
      <c r="F882"/>
      <c r="G882"/>
    </row>
    <row r="883" spans="1:7" x14ac:dyDescent="0.3">
      <c r="A883"/>
      <c r="F883"/>
      <c r="G883"/>
    </row>
    <row r="884" spans="1:7" x14ac:dyDescent="0.3">
      <c r="A884"/>
      <c r="F884"/>
      <c r="G884"/>
    </row>
    <row r="885" spans="1:7" x14ac:dyDescent="0.3">
      <c r="A885"/>
      <c r="F885"/>
      <c r="G885"/>
    </row>
    <row r="886" spans="1:7" x14ac:dyDescent="0.3">
      <c r="A886"/>
    </row>
    <row r="887" spans="1:7" x14ac:dyDescent="0.3">
      <c r="A887"/>
    </row>
    <row r="888" spans="1:7" x14ac:dyDescent="0.3">
      <c r="A888"/>
    </row>
    <row r="889" spans="1:7" x14ac:dyDescent="0.3">
      <c r="A889"/>
    </row>
    <row r="890" spans="1:7" x14ac:dyDescent="0.3">
      <c r="A890"/>
    </row>
    <row r="891" spans="1:7" x14ac:dyDescent="0.3">
      <c r="A891"/>
    </row>
    <row r="892" spans="1:7" x14ac:dyDescent="0.3">
      <c r="A892"/>
    </row>
    <row r="893" spans="1:7" x14ac:dyDescent="0.3">
      <c r="A893"/>
    </row>
    <row r="894" spans="1:7" x14ac:dyDescent="0.3">
      <c r="A894"/>
    </row>
    <row r="895" spans="1:7" x14ac:dyDescent="0.3">
      <c r="A895"/>
    </row>
    <row r="896" spans="1:7" x14ac:dyDescent="0.3">
      <c r="A896"/>
    </row>
    <row r="897" spans="1:1" x14ac:dyDescent="0.3">
      <c r="A897"/>
    </row>
    <row r="898" spans="1:1" x14ac:dyDescent="0.3">
      <c r="A898"/>
    </row>
    <row r="899" spans="1:1" x14ac:dyDescent="0.3">
      <c r="A899"/>
    </row>
    <row r="900" spans="1:1" x14ac:dyDescent="0.3">
      <c r="A900"/>
    </row>
    <row r="901" spans="1:1" x14ac:dyDescent="0.3">
      <c r="A901"/>
    </row>
    <row r="902" spans="1:1" x14ac:dyDescent="0.3">
      <c r="A902"/>
    </row>
    <row r="903" spans="1:1" x14ac:dyDescent="0.3">
      <c r="A903"/>
    </row>
    <row r="904" spans="1:1" x14ac:dyDescent="0.3">
      <c r="A904"/>
    </row>
    <row r="905" spans="1:1" x14ac:dyDescent="0.3">
      <c r="A905"/>
    </row>
    <row r="906" spans="1:1" x14ac:dyDescent="0.3">
      <c r="A906"/>
    </row>
    <row r="907" spans="1:1" x14ac:dyDescent="0.3">
      <c r="A907"/>
    </row>
    <row r="908" spans="1:1" x14ac:dyDescent="0.3">
      <c r="A908"/>
    </row>
    <row r="909" spans="1:1" x14ac:dyDescent="0.3">
      <c r="A909"/>
    </row>
    <row r="910" spans="1:1" x14ac:dyDescent="0.3">
      <c r="A910"/>
    </row>
    <row r="911" spans="1:1" x14ac:dyDescent="0.3">
      <c r="A911"/>
    </row>
    <row r="912" spans="1:1" x14ac:dyDescent="0.3">
      <c r="A912"/>
    </row>
    <row r="913" spans="1:1" x14ac:dyDescent="0.3">
      <c r="A913"/>
    </row>
    <row r="914" spans="1:1" x14ac:dyDescent="0.3">
      <c r="A914"/>
    </row>
    <row r="915" spans="1:1" x14ac:dyDescent="0.3">
      <c r="A915"/>
    </row>
    <row r="916" spans="1:1" x14ac:dyDescent="0.3">
      <c r="A916"/>
    </row>
    <row r="917" spans="1:1" x14ac:dyDescent="0.3">
      <c r="A917"/>
    </row>
    <row r="918" spans="1:1" x14ac:dyDescent="0.3">
      <c r="A918"/>
    </row>
    <row r="919" spans="1:1" x14ac:dyDescent="0.3">
      <c r="A919"/>
    </row>
    <row r="920" spans="1:1" x14ac:dyDescent="0.3">
      <c r="A920"/>
    </row>
    <row r="921" spans="1:1" x14ac:dyDescent="0.3">
      <c r="A921"/>
    </row>
    <row r="922" spans="1:1" x14ac:dyDescent="0.3">
      <c r="A922"/>
    </row>
    <row r="923" spans="1:1" x14ac:dyDescent="0.3">
      <c r="A923"/>
    </row>
    <row r="924" spans="1:1" x14ac:dyDescent="0.3">
      <c r="A924"/>
    </row>
    <row r="925" spans="1:1" x14ac:dyDescent="0.3">
      <c r="A925"/>
    </row>
    <row r="926" spans="1:1" x14ac:dyDescent="0.3">
      <c r="A926"/>
    </row>
    <row r="927" spans="1:1" x14ac:dyDescent="0.3">
      <c r="A927"/>
    </row>
    <row r="928" spans="1:1" x14ac:dyDescent="0.3">
      <c r="A928"/>
    </row>
    <row r="929" spans="1:1" x14ac:dyDescent="0.3">
      <c r="A929"/>
    </row>
    <row r="930" spans="1:1" x14ac:dyDescent="0.3">
      <c r="A930"/>
    </row>
    <row r="931" spans="1:1" x14ac:dyDescent="0.3">
      <c r="A931"/>
    </row>
    <row r="932" spans="1:1" x14ac:dyDescent="0.3">
      <c r="A932"/>
    </row>
    <row r="933" spans="1:1" x14ac:dyDescent="0.3">
      <c r="A933"/>
    </row>
    <row r="934" spans="1:1" x14ac:dyDescent="0.3">
      <c r="A934"/>
    </row>
    <row r="935" spans="1:1" x14ac:dyDescent="0.3">
      <c r="A935"/>
    </row>
    <row r="936" spans="1:1" x14ac:dyDescent="0.3">
      <c r="A936"/>
    </row>
    <row r="937" spans="1:1" x14ac:dyDescent="0.3">
      <c r="A937"/>
    </row>
    <row r="938" spans="1:1" x14ac:dyDescent="0.3">
      <c r="A938"/>
    </row>
    <row r="939" spans="1:1" x14ac:dyDescent="0.3">
      <c r="A939"/>
    </row>
    <row r="940" spans="1:1" x14ac:dyDescent="0.3">
      <c r="A940"/>
    </row>
    <row r="941" spans="1:1" x14ac:dyDescent="0.3">
      <c r="A941"/>
    </row>
    <row r="942" spans="1:1" x14ac:dyDescent="0.3">
      <c r="A942"/>
    </row>
    <row r="943" spans="1:1" x14ac:dyDescent="0.3">
      <c r="A943"/>
    </row>
    <row r="944" spans="1:1" x14ac:dyDescent="0.3">
      <c r="A944"/>
    </row>
    <row r="945" spans="1:1" x14ac:dyDescent="0.3">
      <c r="A945"/>
    </row>
    <row r="946" spans="1:1" x14ac:dyDescent="0.3">
      <c r="A946"/>
    </row>
    <row r="947" spans="1:1" x14ac:dyDescent="0.3">
      <c r="A947"/>
    </row>
    <row r="948" spans="1:1" x14ac:dyDescent="0.3">
      <c r="A948"/>
    </row>
    <row r="949" spans="1:1" x14ac:dyDescent="0.3">
      <c r="A949"/>
    </row>
    <row r="950" spans="1:1" x14ac:dyDescent="0.3">
      <c r="A950"/>
    </row>
    <row r="951" spans="1:1" x14ac:dyDescent="0.3">
      <c r="A951"/>
    </row>
    <row r="952" spans="1:1" x14ac:dyDescent="0.3">
      <c r="A952"/>
    </row>
    <row r="953" spans="1:1" x14ac:dyDescent="0.3">
      <c r="A953"/>
    </row>
    <row r="954" spans="1:1" x14ac:dyDescent="0.3">
      <c r="A954"/>
    </row>
    <row r="955" spans="1:1" x14ac:dyDescent="0.3">
      <c r="A955"/>
    </row>
    <row r="956" spans="1:1" x14ac:dyDescent="0.3">
      <c r="A956"/>
    </row>
    <row r="957" spans="1:1" x14ac:dyDescent="0.3">
      <c r="A957"/>
    </row>
    <row r="958" spans="1:1" x14ac:dyDescent="0.3">
      <c r="A958"/>
    </row>
    <row r="959" spans="1:1" x14ac:dyDescent="0.3">
      <c r="A959"/>
    </row>
    <row r="960" spans="1:1" x14ac:dyDescent="0.3">
      <c r="A960"/>
    </row>
    <row r="961" spans="1:1" x14ac:dyDescent="0.3">
      <c r="A961"/>
    </row>
    <row r="962" spans="1:1" x14ac:dyDescent="0.3">
      <c r="A962"/>
    </row>
    <row r="963" spans="1:1" x14ac:dyDescent="0.3">
      <c r="A963"/>
    </row>
    <row r="964" spans="1:1" x14ac:dyDescent="0.3">
      <c r="A964"/>
    </row>
    <row r="965" spans="1:1" x14ac:dyDescent="0.3">
      <c r="A965"/>
    </row>
    <row r="966" spans="1:1" x14ac:dyDescent="0.3">
      <c r="A966"/>
    </row>
    <row r="967" spans="1:1" x14ac:dyDescent="0.3">
      <c r="A967"/>
    </row>
    <row r="968" spans="1:1" x14ac:dyDescent="0.3">
      <c r="A968"/>
    </row>
    <row r="969" spans="1:1" x14ac:dyDescent="0.3">
      <c r="A969"/>
    </row>
    <row r="970" spans="1:1" x14ac:dyDescent="0.3">
      <c r="A970"/>
    </row>
    <row r="971" spans="1:1" x14ac:dyDescent="0.3">
      <c r="A971"/>
    </row>
    <row r="972" spans="1:1" x14ac:dyDescent="0.3">
      <c r="A972"/>
    </row>
    <row r="973" spans="1:1" x14ac:dyDescent="0.3">
      <c r="A973"/>
    </row>
    <row r="974" spans="1:1" x14ac:dyDescent="0.3">
      <c r="A974"/>
    </row>
    <row r="975" spans="1:1" x14ac:dyDescent="0.3">
      <c r="A975"/>
    </row>
    <row r="976" spans="1:1" x14ac:dyDescent="0.3">
      <c r="A976"/>
    </row>
    <row r="977" spans="1:1" x14ac:dyDescent="0.3">
      <c r="A977"/>
    </row>
    <row r="978" spans="1:1" x14ac:dyDescent="0.3">
      <c r="A978"/>
    </row>
    <row r="979" spans="1:1" x14ac:dyDescent="0.3">
      <c r="A979"/>
    </row>
    <row r="980" spans="1:1" x14ac:dyDescent="0.3">
      <c r="A980"/>
    </row>
    <row r="981" spans="1:1" x14ac:dyDescent="0.3">
      <c r="A981"/>
    </row>
    <row r="982" spans="1:1" x14ac:dyDescent="0.3">
      <c r="A982"/>
    </row>
    <row r="983" spans="1:1" x14ac:dyDescent="0.3">
      <c r="A983"/>
    </row>
    <row r="984" spans="1:1" x14ac:dyDescent="0.3">
      <c r="A984"/>
    </row>
    <row r="985" spans="1:1" x14ac:dyDescent="0.3">
      <c r="A985"/>
    </row>
    <row r="986" spans="1:1" x14ac:dyDescent="0.3">
      <c r="A986"/>
    </row>
    <row r="987" spans="1:1" x14ac:dyDescent="0.3">
      <c r="A987"/>
    </row>
    <row r="988" spans="1:1" x14ac:dyDescent="0.3">
      <c r="A988"/>
    </row>
    <row r="989" spans="1:1" x14ac:dyDescent="0.3">
      <c r="A989"/>
    </row>
    <row r="990" spans="1:1" x14ac:dyDescent="0.3">
      <c r="A990"/>
    </row>
    <row r="991" spans="1:1" x14ac:dyDescent="0.3">
      <c r="A991"/>
    </row>
    <row r="992" spans="1:1" x14ac:dyDescent="0.3">
      <c r="A992"/>
    </row>
    <row r="993" spans="1:1" x14ac:dyDescent="0.3">
      <c r="A993"/>
    </row>
    <row r="994" spans="1:1" x14ac:dyDescent="0.3">
      <c r="A994"/>
    </row>
    <row r="995" spans="1:1" x14ac:dyDescent="0.3">
      <c r="A995"/>
    </row>
    <row r="996" spans="1:1" x14ac:dyDescent="0.3">
      <c r="A996"/>
    </row>
    <row r="997" spans="1:1" x14ac:dyDescent="0.3">
      <c r="A997"/>
    </row>
    <row r="998" spans="1:1" x14ac:dyDescent="0.3">
      <c r="A998"/>
    </row>
    <row r="999" spans="1:1" x14ac:dyDescent="0.3">
      <c r="A999"/>
    </row>
    <row r="1000" spans="1:1" x14ac:dyDescent="0.3">
      <c r="A1000"/>
    </row>
    <row r="1001" spans="1:1" x14ac:dyDescent="0.3">
      <c r="A1001"/>
    </row>
    <row r="1002" spans="1:1" x14ac:dyDescent="0.3">
      <c r="A1002"/>
    </row>
    <row r="1003" spans="1:1" x14ac:dyDescent="0.3">
      <c r="A1003"/>
    </row>
    <row r="1004" spans="1:1" x14ac:dyDescent="0.3">
      <c r="A1004"/>
    </row>
    <row r="1005" spans="1:1" x14ac:dyDescent="0.3">
      <c r="A1005"/>
    </row>
    <row r="1006" spans="1:1" x14ac:dyDescent="0.3">
      <c r="A1006"/>
    </row>
    <row r="1007" spans="1:1" x14ac:dyDescent="0.3">
      <c r="A1007"/>
    </row>
    <row r="1008" spans="1:1" x14ac:dyDescent="0.3">
      <c r="A1008"/>
    </row>
    <row r="1009" spans="1:1" x14ac:dyDescent="0.3">
      <c r="A1009"/>
    </row>
    <row r="1010" spans="1:1" x14ac:dyDescent="0.3">
      <c r="A1010"/>
    </row>
    <row r="1011" spans="1:1" x14ac:dyDescent="0.3">
      <c r="A1011"/>
    </row>
    <row r="1012" spans="1:1" x14ac:dyDescent="0.3">
      <c r="A1012"/>
    </row>
    <row r="1013" spans="1:1" x14ac:dyDescent="0.3">
      <c r="A1013"/>
    </row>
    <row r="1014" spans="1:1" x14ac:dyDescent="0.3">
      <c r="A1014"/>
    </row>
    <row r="1015" spans="1:1" x14ac:dyDescent="0.3">
      <c r="A1015"/>
    </row>
    <row r="1016" spans="1:1" x14ac:dyDescent="0.3">
      <c r="A1016"/>
    </row>
    <row r="1017" spans="1:1" x14ac:dyDescent="0.3">
      <c r="A1017"/>
    </row>
    <row r="1018" spans="1:1" x14ac:dyDescent="0.3">
      <c r="A1018"/>
    </row>
    <row r="1019" spans="1:1" x14ac:dyDescent="0.3">
      <c r="A1019"/>
    </row>
    <row r="1020" spans="1:1" x14ac:dyDescent="0.3">
      <c r="A1020"/>
    </row>
    <row r="1021" spans="1:1" x14ac:dyDescent="0.3">
      <c r="A1021"/>
    </row>
    <row r="1022" spans="1:1" x14ac:dyDescent="0.3">
      <c r="A1022"/>
    </row>
    <row r="1023" spans="1:1" x14ac:dyDescent="0.3">
      <c r="A1023"/>
    </row>
    <row r="1024" spans="1:1" x14ac:dyDescent="0.3">
      <c r="A1024"/>
    </row>
    <row r="1025" spans="1:1" x14ac:dyDescent="0.3">
      <c r="A1025"/>
    </row>
    <row r="1026" spans="1:1" x14ac:dyDescent="0.3">
      <c r="A1026"/>
    </row>
    <row r="1027" spans="1:1" x14ac:dyDescent="0.3">
      <c r="A1027"/>
    </row>
    <row r="1028" spans="1:1" x14ac:dyDescent="0.3">
      <c r="A1028"/>
    </row>
    <row r="1029" spans="1:1" x14ac:dyDescent="0.3">
      <c r="A1029"/>
    </row>
    <row r="1030" spans="1:1" x14ac:dyDescent="0.3">
      <c r="A1030"/>
    </row>
    <row r="1031" spans="1:1" x14ac:dyDescent="0.3">
      <c r="A1031"/>
    </row>
    <row r="1032" spans="1:1" x14ac:dyDescent="0.3">
      <c r="A1032"/>
    </row>
    <row r="1033" spans="1:1" x14ac:dyDescent="0.3">
      <c r="A1033"/>
    </row>
    <row r="1034" spans="1:1" x14ac:dyDescent="0.3">
      <c r="A1034"/>
    </row>
    <row r="1035" spans="1:1" x14ac:dyDescent="0.3">
      <c r="A1035"/>
    </row>
    <row r="1036" spans="1:1" x14ac:dyDescent="0.3">
      <c r="A1036"/>
    </row>
    <row r="1037" spans="1:1" x14ac:dyDescent="0.3">
      <c r="A1037"/>
    </row>
    <row r="1038" spans="1:1" x14ac:dyDescent="0.3">
      <c r="A1038"/>
    </row>
    <row r="1039" spans="1:1" x14ac:dyDescent="0.3">
      <c r="A1039"/>
    </row>
    <row r="1040" spans="1:1" x14ac:dyDescent="0.3">
      <c r="A1040"/>
    </row>
    <row r="1041" spans="1:1" x14ac:dyDescent="0.3">
      <c r="A1041"/>
    </row>
    <row r="1042" spans="1:1" x14ac:dyDescent="0.3">
      <c r="A1042"/>
    </row>
    <row r="1043" spans="1:1" x14ac:dyDescent="0.3">
      <c r="A1043"/>
    </row>
    <row r="1044" spans="1:1" x14ac:dyDescent="0.3">
      <c r="A1044"/>
    </row>
    <row r="1045" spans="1:1" x14ac:dyDescent="0.3">
      <c r="A1045"/>
    </row>
    <row r="1046" spans="1:1" x14ac:dyDescent="0.3">
      <c r="A1046"/>
    </row>
    <row r="1047" spans="1:1" x14ac:dyDescent="0.3">
      <c r="A1047"/>
    </row>
    <row r="1048" spans="1:1" x14ac:dyDescent="0.3">
      <c r="A1048"/>
    </row>
    <row r="1049" spans="1:1" x14ac:dyDescent="0.3">
      <c r="A1049"/>
    </row>
    <row r="1050" spans="1:1" x14ac:dyDescent="0.3">
      <c r="A1050"/>
    </row>
    <row r="1051" spans="1:1" x14ac:dyDescent="0.3">
      <c r="A1051"/>
    </row>
    <row r="1052" spans="1:1" x14ac:dyDescent="0.3">
      <c r="A1052"/>
    </row>
    <row r="1053" spans="1:1" x14ac:dyDescent="0.3">
      <c r="A1053"/>
    </row>
    <row r="1054" spans="1:1" x14ac:dyDescent="0.3">
      <c r="A1054"/>
    </row>
    <row r="1055" spans="1:1" x14ac:dyDescent="0.3">
      <c r="A1055"/>
    </row>
    <row r="1056" spans="1:1" x14ac:dyDescent="0.3">
      <c r="A1056"/>
    </row>
    <row r="1057" spans="1:1" x14ac:dyDescent="0.3">
      <c r="A1057"/>
    </row>
    <row r="1058" spans="1:1" x14ac:dyDescent="0.3">
      <c r="A1058"/>
    </row>
    <row r="1059" spans="1:1" x14ac:dyDescent="0.3">
      <c r="A1059"/>
    </row>
    <row r="1060" spans="1:1" x14ac:dyDescent="0.3">
      <c r="A1060"/>
    </row>
    <row r="1061" spans="1:1" x14ac:dyDescent="0.3">
      <c r="A1061"/>
    </row>
    <row r="1062" spans="1:1" x14ac:dyDescent="0.3">
      <c r="A1062"/>
    </row>
    <row r="1063" spans="1:1" x14ac:dyDescent="0.3">
      <c r="A1063"/>
    </row>
    <row r="1064" spans="1:1" x14ac:dyDescent="0.3">
      <c r="A1064"/>
    </row>
    <row r="1065" spans="1:1" x14ac:dyDescent="0.3">
      <c r="A1065"/>
    </row>
    <row r="1066" spans="1:1" x14ac:dyDescent="0.3">
      <c r="A1066"/>
    </row>
    <row r="1067" spans="1:1" x14ac:dyDescent="0.3">
      <c r="A1067"/>
    </row>
    <row r="1068" spans="1:1" x14ac:dyDescent="0.3">
      <c r="A1068"/>
    </row>
    <row r="1069" spans="1:1" x14ac:dyDescent="0.3">
      <c r="A1069"/>
    </row>
    <row r="1070" spans="1:1" x14ac:dyDescent="0.3">
      <c r="A1070"/>
    </row>
    <row r="1071" spans="1:1" x14ac:dyDescent="0.3">
      <c r="A1071"/>
    </row>
    <row r="1072" spans="1:1" x14ac:dyDescent="0.3">
      <c r="A1072"/>
    </row>
    <row r="1073" spans="1:1" x14ac:dyDescent="0.3">
      <c r="A1073"/>
    </row>
    <row r="1074" spans="1:1" x14ac:dyDescent="0.3">
      <c r="A1074"/>
    </row>
    <row r="1075" spans="1:1" x14ac:dyDescent="0.3">
      <c r="A1075"/>
    </row>
    <row r="1076" spans="1:1" x14ac:dyDescent="0.3">
      <c r="A1076"/>
    </row>
    <row r="1077" spans="1:1" x14ac:dyDescent="0.3">
      <c r="A1077"/>
    </row>
    <row r="1078" spans="1:1" x14ac:dyDescent="0.3">
      <c r="A1078"/>
    </row>
    <row r="1079" spans="1:1" x14ac:dyDescent="0.3">
      <c r="A1079"/>
    </row>
    <row r="1080" spans="1:1" x14ac:dyDescent="0.3">
      <c r="A1080"/>
    </row>
    <row r="1081" spans="1:1" x14ac:dyDescent="0.3">
      <c r="A1081"/>
    </row>
    <row r="1082" spans="1:1" x14ac:dyDescent="0.3">
      <c r="A1082"/>
    </row>
    <row r="1083" spans="1:1" x14ac:dyDescent="0.3">
      <c r="A1083"/>
    </row>
    <row r="1084" spans="1:1" x14ac:dyDescent="0.3">
      <c r="A1084"/>
    </row>
    <row r="1085" spans="1:1" x14ac:dyDescent="0.3">
      <c r="A1085"/>
    </row>
    <row r="1086" spans="1:1" x14ac:dyDescent="0.3">
      <c r="A1086"/>
    </row>
    <row r="1087" spans="1:1" x14ac:dyDescent="0.3">
      <c r="A1087"/>
    </row>
    <row r="1088" spans="1:1" x14ac:dyDescent="0.3">
      <c r="A1088"/>
    </row>
    <row r="1089" spans="1:1" x14ac:dyDescent="0.3">
      <c r="A1089"/>
    </row>
    <row r="1090" spans="1:1" x14ac:dyDescent="0.3">
      <c r="A1090"/>
    </row>
    <row r="1091" spans="1:1" x14ac:dyDescent="0.3">
      <c r="A1091"/>
    </row>
    <row r="1092" spans="1:1" x14ac:dyDescent="0.3">
      <c r="A1092"/>
    </row>
    <row r="1093" spans="1:1" x14ac:dyDescent="0.3">
      <c r="A1093"/>
    </row>
    <row r="1094" spans="1:1" x14ac:dyDescent="0.3">
      <c r="A1094"/>
    </row>
    <row r="1095" spans="1:1" x14ac:dyDescent="0.3">
      <c r="A1095"/>
    </row>
    <row r="1096" spans="1:1" x14ac:dyDescent="0.3">
      <c r="A1096"/>
    </row>
    <row r="1097" spans="1:1" x14ac:dyDescent="0.3">
      <c r="A1097"/>
    </row>
    <row r="1098" spans="1:1" x14ac:dyDescent="0.3">
      <c r="A1098"/>
    </row>
    <row r="1099" spans="1:1" x14ac:dyDescent="0.3">
      <c r="A1099"/>
    </row>
    <row r="1100" spans="1:1" x14ac:dyDescent="0.3">
      <c r="A1100"/>
    </row>
    <row r="1101" spans="1:1" x14ac:dyDescent="0.3">
      <c r="A1101"/>
    </row>
    <row r="1102" spans="1:1" x14ac:dyDescent="0.3">
      <c r="A1102"/>
    </row>
    <row r="1103" spans="1:1" x14ac:dyDescent="0.3">
      <c r="A1103"/>
    </row>
    <row r="1104" spans="1:1" x14ac:dyDescent="0.3">
      <c r="A1104"/>
    </row>
    <row r="1105" spans="1:1" x14ac:dyDescent="0.3">
      <c r="A1105"/>
    </row>
    <row r="1106" spans="1:1" x14ac:dyDescent="0.3">
      <c r="A1106"/>
    </row>
    <row r="1107" spans="1:1" x14ac:dyDescent="0.3">
      <c r="A1107"/>
    </row>
    <row r="1108" spans="1:1" x14ac:dyDescent="0.3">
      <c r="A1108"/>
    </row>
    <row r="1109" spans="1:1" x14ac:dyDescent="0.3">
      <c r="A1109"/>
    </row>
    <row r="1110" spans="1:1" x14ac:dyDescent="0.3">
      <c r="A1110"/>
    </row>
    <row r="1111" spans="1:1" x14ac:dyDescent="0.3">
      <c r="A1111"/>
    </row>
    <row r="1112" spans="1:1" x14ac:dyDescent="0.3">
      <c r="A1112"/>
    </row>
    <row r="1113" spans="1:1" x14ac:dyDescent="0.3">
      <c r="A1113"/>
    </row>
    <row r="1114" spans="1:1" x14ac:dyDescent="0.3">
      <c r="A1114"/>
    </row>
    <row r="1115" spans="1:1" x14ac:dyDescent="0.3">
      <c r="A1115"/>
    </row>
    <row r="1116" spans="1:1" x14ac:dyDescent="0.3">
      <c r="A1116"/>
    </row>
    <row r="1117" spans="1:1" x14ac:dyDescent="0.3">
      <c r="A1117"/>
    </row>
    <row r="1118" spans="1:1" x14ac:dyDescent="0.3">
      <c r="A1118"/>
    </row>
    <row r="1119" spans="1:1" x14ac:dyDescent="0.3">
      <c r="A1119"/>
    </row>
    <row r="1120" spans="1:1" x14ac:dyDescent="0.3">
      <c r="A1120"/>
    </row>
    <row r="1121" spans="1:1" x14ac:dyDescent="0.3">
      <c r="A1121"/>
    </row>
    <row r="1122" spans="1:1" x14ac:dyDescent="0.3">
      <c r="A1122"/>
    </row>
    <row r="1123" spans="1:1" x14ac:dyDescent="0.3">
      <c r="A1123"/>
    </row>
    <row r="1124" spans="1:1" x14ac:dyDescent="0.3">
      <c r="A1124"/>
    </row>
    <row r="1125" spans="1:1" x14ac:dyDescent="0.3">
      <c r="A1125"/>
    </row>
    <row r="1126" spans="1:1" x14ac:dyDescent="0.3">
      <c r="A1126"/>
    </row>
    <row r="1127" spans="1:1" x14ac:dyDescent="0.3">
      <c r="A1127"/>
    </row>
    <row r="1128" spans="1:1" x14ac:dyDescent="0.3">
      <c r="A1128"/>
    </row>
    <row r="1129" spans="1:1" x14ac:dyDescent="0.3">
      <c r="A1129"/>
    </row>
    <row r="1130" spans="1:1" x14ac:dyDescent="0.3">
      <c r="A1130"/>
    </row>
    <row r="1131" spans="1:1" x14ac:dyDescent="0.3">
      <c r="A1131"/>
    </row>
    <row r="1132" spans="1:1" x14ac:dyDescent="0.3">
      <c r="A1132"/>
    </row>
    <row r="1133" spans="1:1" x14ac:dyDescent="0.3">
      <c r="A1133"/>
    </row>
    <row r="1134" spans="1:1" x14ac:dyDescent="0.3">
      <c r="A1134"/>
    </row>
    <row r="1135" spans="1:1" x14ac:dyDescent="0.3">
      <c r="A1135"/>
    </row>
    <row r="1136" spans="1:1" x14ac:dyDescent="0.3">
      <c r="A1136"/>
    </row>
    <row r="1137" spans="1:1" x14ac:dyDescent="0.3">
      <c r="A1137"/>
    </row>
    <row r="1138" spans="1:1" x14ac:dyDescent="0.3">
      <c r="A1138"/>
    </row>
    <row r="1139" spans="1:1" x14ac:dyDescent="0.3">
      <c r="A1139"/>
    </row>
    <row r="1140" spans="1:1" x14ac:dyDescent="0.3">
      <c r="A1140"/>
    </row>
    <row r="1141" spans="1:1" x14ac:dyDescent="0.3">
      <c r="A1141"/>
    </row>
    <row r="1142" spans="1:1" x14ac:dyDescent="0.3">
      <c r="A1142"/>
    </row>
    <row r="1143" spans="1:1" x14ac:dyDescent="0.3">
      <c r="A1143"/>
    </row>
    <row r="1144" spans="1:1" x14ac:dyDescent="0.3">
      <c r="A1144"/>
    </row>
    <row r="1145" spans="1:1" x14ac:dyDescent="0.3">
      <c r="A1145"/>
    </row>
    <row r="1146" spans="1:1" x14ac:dyDescent="0.3">
      <c r="A1146"/>
    </row>
    <row r="1147" spans="1:1" x14ac:dyDescent="0.3">
      <c r="A1147"/>
    </row>
    <row r="1148" spans="1:1" x14ac:dyDescent="0.3">
      <c r="A1148"/>
    </row>
    <row r="1149" spans="1:1" x14ac:dyDescent="0.3">
      <c r="A1149"/>
    </row>
    <row r="1150" spans="1:1" x14ac:dyDescent="0.3">
      <c r="A1150"/>
    </row>
    <row r="1151" spans="1:1" x14ac:dyDescent="0.3">
      <c r="A1151"/>
    </row>
    <row r="1152" spans="1:1" x14ac:dyDescent="0.3">
      <c r="A1152"/>
    </row>
    <row r="1153" spans="1:1" x14ac:dyDescent="0.3">
      <c r="A1153"/>
    </row>
    <row r="1154" spans="1:1" x14ac:dyDescent="0.3">
      <c r="A1154"/>
    </row>
    <row r="1155" spans="1:1" x14ac:dyDescent="0.3">
      <c r="A1155"/>
    </row>
    <row r="1156" spans="1:1" x14ac:dyDescent="0.3">
      <c r="A1156"/>
    </row>
    <row r="1157" spans="1:1" x14ac:dyDescent="0.3">
      <c r="A1157"/>
    </row>
    <row r="1158" spans="1:1" x14ac:dyDescent="0.3">
      <c r="A1158"/>
    </row>
    <row r="1159" spans="1:1" x14ac:dyDescent="0.3">
      <c r="A1159"/>
    </row>
    <row r="1160" spans="1:1" x14ac:dyDescent="0.3">
      <c r="A1160"/>
    </row>
    <row r="1161" spans="1:1" x14ac:dyDescent="0.3">
      <c r="A1161"/>
    </row>
    <row r="1162" spans="1:1" x14ac:dyDescent="0.3">
      <c r="A1162"/>
    </row>
    <row r="1163" spans="1:1" x14ac:dyDescent="0.3">
      <c r="A1163"/>
    </row>
    <row r="1164" spans="1:1" x14ac:dyDescent="0.3">
      <c r="A1164"/>
    </row>
    <row r="1165" spans="1:1" x14ac:dyDescent="0.3">
      <c r="A1165"/>
    </row>
    <row r="1166" spans="1:1" x14ac:dyDescent="0.3">
      <c r="A1166"/>
    </row>
    <row r="1167" spans="1:1" x14ac:dyDescent="0.3">
      <c r="A1167"/>
    </row>
    <row r="1168" spans="1:1" x14ac:dyDescent="0.3">
      <c r="A1168"/>
    </row>
    <row r="1169" spans="1:1" x14ac:dyDescent="0.3">
      <c r="A1169"/>
    </row>
    <row r="1170" spans="1:1" x14ac:dyDescent="0.3">
      <c r="A1170"/>
    </row>
    <row r="1171" spans="1:1" x14ac:dyDescent="0.3">
      <c r="A1171"/>
    </row>
    <row r="1172" spans="1:1" x14ac:dyDescent="0.3">
      <c r="A1172"/>
    </row>
    <row r="1173" spans="1:1" x14ac:dyDescent="0.3">
      <c r="A1173"/>
    </row>
    <row r="1174" spans="1:1" x14ac:dyDescent="0.3">
      <c r="A1174"/>
    </row>
    <row r="1175" spans="1:1" x14ac:dyDescent="0.3">
      <c r="A1175"/>
    </row>
    <row r="1176" spans="1:1" x14ac:dyDescent="0.3">
      <c r="A1176"/>
    </row>
    <row r="1177" spans="1:1" x14ac:dyDescent="0.3">
      <c r="A1177"/>
    </row>
    <row r="1178" spans="1:1" x14ac:dyDescent="0.3">
      <c r="A1178"/>
    </row>
    <row r="1179" spans="1:1" x14ac:dyDescent="0.3">
      <c r="A1179"/>
    </row>
    <row r="1180" spans="1:1" x14ac:dyDescent="0.3">
      <c r="A1180"/>
    </row>
    <row r="1181" spans="1:1" x14ac:dyDescent="0.3">
      <c r="A1181"/>
    </row>
    <row r="1182" spans="1:1" x14ac:dyDescent="0.3">
      <c r="A1182"/>
    </row>
    <row r="1183" spans="1:1" x14ac:dyDescent="0.3">
      <c r="A1183"/>
    </row>
    <row r="1184" spans="1:1" x14ac:dyDescent="0.3">
      <c r="A1184"/>
    </row>
    <row r="1185" spans="1:1" x14ac:dyDescent="0.3">
      <c r="A1185"/>
    </row>
    <row r="1186" spans="1:1" x14ac:dyDescent="0.3">
      <c r="A1186"/>
    </row>
    <row r="1187" spans="1:1" x14ac:dyDescent="0.3">
      <c r="A1187"/>
    </row>
    <row r="1188" spans="1:1" x14ac:dyDescent="0.3">
      <c r="A1188"/>
    </row>
    <row r="1189" spans="1:1" x14ac:dyDescent="0.3">
      <c r="A1189"/>
    </row>
    <row r="1190" spans="1:1" x14ac:dyDescent="0.3">
      <c r="A1190"/>
    </row>
    <row r="1191" spans="1:1" x14ac:dyDescent="0.3">
      <c r="A1191"/>
    </row>
    <row r="1192" spans="1:1" x14ac:dyDescent="0.3">
      <c r="A1192"/>
    </row>
    <row r="1193" spans="1:1" x14ac:dyDescent="0.3">
      <c r="A1193"/>
    </row>
    <row r="1194" spans="1:1" x14ac:dyDescent="0.3">
      <c r="A1194"/>
    </row>
    <row r="1195" spans="1:1" x14ac:dyDescent="0.3">
      <c r="A1195"/>
    </row>
    <row r="1196" spans="1:1" x14ac:dyDescent="0.3">
      <c r="A1196"/>
    </row>
    <row r="1197" spans="1:1" x14ac:dyDescent="0.3">
      <c r="A1197"/>
    </row>
    <row r="1198" spans="1:1" x14ac:dyDescent="0.3">
      <c r="A1198"/>
    </row>
    <row r="1199" spans="1:1" x14ac:dyDescent="0.3">
      <c r="A1199"/>
    </row>
    <row r="1200" spans="1:1" x14ac:dyDescent="0.3">
      <c r="A1200"/>
    </row>
    <row r="1201" spans="1:1" x14ac:dyDescent="0.3">
      <c r="A1201"/>
    </row>
    <row r="1202" spans="1:1" x14ac:dyDescent="0.3">
      <c r="A1202"/>
    </row>
    <row r="1203" spans="1:1" x14ac:dyDescent="0.3">
      <c r="A1203"/>
    </row>
    <row r="1204" spans="1:1" x14ac:dyDescent="0.3">
      <c r="A1204"/>
    </row>
    <row r="1205" spans="1:1" x14ac:dyDescent="0.3">
      <c r="A1205"/>
    </row>
    <row r="1206" spans="1:1" x14ac:dyDescent="0.3">
      <c r="A1206"/>
    </row>
    <row r="1207" spans="1:1" x14ac:dyDescent="0.3">
      <c r="A1207"/>
    </row>
    <row r="1208" spans="1:1" x14ac:dyDescent="0.3">
      <c r="A1208"/>
    </row>
    <row r="1209" spans="1:1" x14ac:dyDescent="0.3">
      <c r="A1209"/>
    </row>
    <row r="1210" spans="1:1" x14ac:dyDescent="0.3">
      <c r="A1210"/>
    </row>
    <row r="1211" spans="1:1" x14ac:dyDescent="0.3">
      <c r="A1211"/>
    </row>
    <row r="1212" spans="1:1" x14ac:dyDescent="0.3">
      <c r="A1212"/>
    </row>
    <row r="1213" spans="1:1" x14ac:dyDescent="0.3">
      <c r="A1213"/>
    </row>
    <row r="1214" spans="1:1" x14ac:dyDescent="0.3">
      <c r="A1214"/>
    </row>
    <row r="1215" spans="1:1" x14ac:dyDescent="0.3">
      <c r="A1215"/>
    </row>
    <row r="1216" spans="1:1" x14ac:dyDescent="0.3">
      <c r="A1216"/>
    </row>
    <row r="1217" spans="1:1" x14ac:dyDescent="0.3">
      <c r="A1217"/>
    </row>
    <row r="1218" spans="1:1" x14ac:dyDescent="0.3">
      <c r="A1218"/>
    </row>
    <row r="1219" spans="1:1" x14ac:dyDescent="0.3">
      <c r="A1219"/>
    </row>
    <row r="1220" spans="1:1" x14ac:dyDescent="0.3">
      <c r="A1220"/>
    </row>
    <row r="1221" spans="1:1" x14ac:dyDescent="0.3">
      <c r="A1221"/>
    </row>
    <row r="1222" spans="1:1" x14ac:dyDescent="0.3">
      <c r="A1222"/>
    </row>
    <row r="1223" spans="1:1" x14ac:dyDescent="0.3">
      <c r="A1223"/>
    </row>
    <row r="1224" spans="1:1" x14ac:dyDescent="0.3">
      <c r="A1224"/>
    </row>
    <row r="1225" spans="1:1" x14ac:dyDescent="0.3">
      <c r="A1225"/>
    </row>
    <row r="1226" spans="1:1" x14ac:dyDescent="0.3">
      <c r="A1226"/>
    </row>
    <row r="1227" spans="1:1" x14ac:dyDescent="0.3">
      <c r="A1227"/>
    </row>
    <row r="1228" spans="1:1" x14ac:dyDescent="0.3">
      <c r="A1228"/>
    </row>
    <row r="1229" spans="1:1" x14ac:dyDescent="0.3">
      <c r="A1229"/>
    </row>
    <row r="1230" spans="1:1" x14ac:dyDescent="0.3">
      <c r="A1230"/>
    </row>
    <row r="1231" spans="1:1" x14ac:dyDescent="0.3">
      <c r="A1231"/>
    </row>
    <row r="1232" spans="1:1" x14ac:dyDescent="0.3">
      <c r="A1232"/>
    </row>
    <row r="1233" spans="1:1" x14ac:dyDescent="0.3">
      <c r="A1233"/>
    </row>
    <row r="1234" spans="1:1" x14ac:dyDescent="0.3">
      <c r="A1234"/>
    </row>
    <row r="1235" spans="1:1" x14ac:dyDescent="0.3">
      <c r="A1235"/>
    </row>
    <row r="1236" spans="1:1" x14ac:dyDescent="0.3">
      <c r="A1236"/>
    </row>
    <row r="1237" spans="1:1" x14ac:dyDescent="0.3">
      <c r="A1237"/>
    </row>
    <row r="1238" spans="1:1" x14ac:dyDescent="0.3">
      <c r="A1238"/>
    </row>
    <row r="1239" spans="1:1" x14ac:dyDescent="0.3">
      <c r="A1239"/>
    </row>
    <row r="1240" spans="1:1" x14ac:dyDescent="0.3">
      <c r="A1240"/>
    </row>
    <row r="1241" spans="1:1" x14ac:dyDescent="0.3">
      <c r="A1241"/>
    </row>
    <row r="1242" spans="1:1" x14ac:dyDescent="0.3">
      <c r="A1242"/>
    </row>
    <row r="1243" spans="1:1" x14ac:dyDescent="0.3">
      <c r="A1243"/>
    </row>
    <row r="1244" spans="1:1" x14ac:dyDescent="0.3">
      <c r="A1244"/>
    </row>
    <row r="1245" spans="1:1" x14ac:dyDescent="0.3">
      <c r="A1245"/>
    </row>
    <row r="1246" spans="1:1" x14ac:dyDescent="0.3">
      <c r="A1246"/>
    </row>
    <row r="1247" spans="1:1" x14ac:dyDescent="0.3">
      <c r="A1247"/>
    </row>
    <row r="1248" spans="1:1" x14ac:dyDescent="0.3">
      <c r="A1248"/>
    </row>
    <row r="1249" spans="1:1" x14ac:dyDescent="0.3">
      <c r="A1249"/>
    </row>
    <row r="1250" spans="1:1" x14ac:dyDescent="0.3">
      <c r="A1250"/>
    </row>
    <row r="1251" spans="1:1" x14ac:dyDescent="0.3">
      <c r="A1251"/>
    </row>
    <row r="1252" spans="1:1" x14ac:dyDescent="0.3">
      <c r="A1252"/>
    </row>
    <row r="1253" spans="1:1" x14ac:dyDescent="0.3">
      <c r="A1253"/>
    </row>
    <row r="1254" spans="1:1" x14ac:dyDescent="0.3">
      <c r="A1254"/>
    </row>
    <row r="1255" spans="1:1" x14ac:dyDescent="0.3">
      <c r="A1255"/>
    </row>
    <row r="1256" spans="1:1" x14ac:dyDescent="0.3">
      <c r="A1256"/>
    </row>
    <row r="1257" spans="1:1" x14ac:dyDescent="0.3">
      <c r="A1257"/>
    </row>
    <row r="1258" spans="1:1" x14ac:dyDescent="0.3">
      <c r="A1258"/>
    </row>
    <row r="1259" spans="1:1" x14ac:dyDescent="0.3">
      <c r="A1259"/>
    </row>
    <row r="1260" spans="1:1" x14ac:dyDescent="0.3">
      <c r="A1260"/>
    </row>
    <row r="1261" spans="1:1" x14ac:dyDescent="0.3">
      <c r="A1261"/>
    </row>
    <row r="1262" spans="1:1" x14ac:dyDescent="0.3">
      <c r="A1262"/>
    </row>
    <row r="1263" spans="1:1" x14ac:dyDescent="0.3">
      <c r="A1263"/>
    </row>
    <row r="1264" spans="1:1" x14ac:dyDescent="0.3">
      <c r="A1264"/>
    </row>
    <row r="1265" spans="1:1" x14ac:dyDescent="0.3">
      <c r="A1265"/>
    </row>
    <row r="1266" spans="1:1" x14ac:dyDescent="0.3">
      <c r="A1266"/>
    </row>
    <row r="1267" spans="1:1" x14ac:dyDescent="0.3">
      <c r="A1267"/>
    </row>
    <row r="1268" spans="1:1" x14ac:dyDescent="0.3">
      <c r="A1268"/>
    </row>
    <row r="1269" spans="1:1" x14ac:dyDescent="0.3">
      <c r="A1269"/>
    </row>
    <row r="1270" spans="1:1" x14ac:dyDescent="0.3">
      <c r="A1270"/>
    </row>
    <row r="1271" spans="1:1" x14ac:dyDescent="0.3">
      <c r="A1271"/>
    </row>
    <row r="1272" spans="1:1" x14ac:dyDescent="0.3">
      <c r="A1272"/>
    </row>
    <row r="1273" spans="1:1" x14ac:dyDescent="0.3">
      <c r="A1273"/>
    </row>
    <row r="1274" spans="1:1" x14ac:dyDescent="0.3">
      <c r="A1274"/>
    </row>
    <row r="1275" spans="1:1" x14ac:dyDescent="0.3">
      <c r="A1275"/>
    </row>
    <row r="1276" spans="1:1" x14ac:dyDescent="0.3">
      <c r="A1276"/>
    </row>
    <row r="1277" spans="1:1" x14ac:dyDescent="0.3">
      <c r="A1277"/>
    </row>
    <row r="1278" spans="1:1" x14ac:dyDescent="0.3">
      <c r="A1278"/>
    </row>
    <row r="1279" spans="1:1" x14ac:dyDescent="0.3">
      <c r="A1279"/>
    </row>
    <row r="1280" spans="1:1" x14ac:dyDescent="0.3">
      <c r="A1280"/>
    </row>
    <row r="1281" spans="1:1" x14ac:dyDescent="0.3">
      <c r="A1281"/>
    </row>
    <row r="1282" spans="1:1" x14ac:dyDescent="0.3">
      <c r="A1282"/>
    </row>
    <row r="1283" spans="1:1" x14ac:dyDescent="0.3">
      <c r="A1283"/>
    </row>
    <row r="1284" spans="1:1" x14ac:dyDescent="0.3">
      <c r="A1284"/>
    </row>
    <row r="1285" spans="1:1" x14ac:dyDescent="0.3">
      <c r="A1285"/>
    </row>
    <row r="1286" spans="1:1" x14ac:dyDescent="0.3">
      <c r="A1286"/>
    </row>
    <row r="1287" spans="1:1" x14ac:dyDescent="0.3">
      <c r="A1287"/>
    </row>
    <row r="1288" spans="1:1" x14ac:dyDescent="0.3">
      <c r="A1288"/>
    </row>
    <row r="1289" spans="1:1" x14ac:dyDescent="0.3">
      <c r="A1289"/>
    </row>
    <row r="1290" spans="1:1" x14ac:dyDescent="0.3">
      <c r="A1290"/>
    </row>
    <row r="1291" spans="1:1" x14ac:dyDescent="0.3">
      <c r="A1291"/>
    </row>
    <row r="1292" spans="1:1" x14ac:dyDescent="0.3">
      <c r="A1292"/>
    </row>
    <row r="1293" spans="1:1" x14ac:dyDescent="0.3">
      <c r="A1293"/>
    </row>
    <row r="1294" spans="1:1" x14ac:dyDescent="0.3">
      <c r="A1294"/>
    </row>
    <row r="1295" spans="1:1" x14ac:dyDescent="0.3">
      <c r="A1295"/>
    </row>
    <row r="1296" spans="1:1" x14ac:dyDescent="0.3">
      <c r="A1296"/>
    </row>
    <row r="1297" spans="1:1" x14ac:dyDescent="0.3">
      <c r="A1297"/>
    </row>
    <row r="1298" spans="1:1" x14ac:dyDescent="0.3">
      <c r="A1298"/>
    </row>
    <row r="1299" spans="1:1" x14ac:dyDescent="0.3">
      <c r="A1299"/>
    </row>
    <row r="1300" spans="1:1" x14ac:dyDescent="0.3">
      <c r="A1300"/>
    </row>
    <row r="1301" spans="1:1" x14ac:dyDescent="0.3">
      <c r="A1301"/>
    </row>
    <row r="1302" spans="1:1" x14ac:dyDescent="0.3">
      <c r="A1302"/>
    </row>
    <row r="1303" spans="1:1" x14ac:dyDescent="0.3">
      <c r="A1303"/>
    </row>
    <row r="1304" spans="1:1" x14ac:dyDescent="0.3">
      <c r="A1304"/>
    </row>
    <row r="1305" spans="1:1" x14ac:dyDescent="0.3">
      <c r="A1305"/>
    </row>
    <row r="1306" spans="1:1" x14ac:dyDescent="0.3">
      <c r="A1306"/>
    </row>
    <row r="1307" spans="1:1" x14ac:dyDescent="0.3">
      <c r="A1307"/>
    </row>
    <row r="1308" spans="1:1" x14ac:dyDescent="0.3">
      <c r="A1308"/>
    </row>
    <row r="1309" spans="1:1" x14ac:dyDescent="0.3">
      <c r="A1309"/>
    </row>
    <row r="1310" spans="1:1" x14ac:dyDescent="0.3">
      <c r="A1310"/>
    </row>
    <row r="1311" spans="1:1" x14ac:dyDescent="0.3">
      <c r="A1311"/>
    </row>
    <row r="1312" spans="1:1" x14ac:dyDescent="0.3">
      <c r="A1312"/>
    </row>
    <row r="1313" spans="1:1" x14ac:dyDescent="0.3">
      <c r="A1313"/>
    </row>
    <row r="1314" spans="1:1" x14ac:dyDescent="0.3">
      <c r="A1314"/>
    </row>
    <row r="1315" spans="1:1" x14ac:dyDescent="0.3">
      <c r="A1315"/>
    </row>
    <row r="1316" spans="1:1" x14ac:dyDescent="0.3">
      <c r="A1316"/>
    </row>
    <row r="1317" spans="1:1" x14ac:dyDescent="0.3">
      <c r="A1317"/>
    </row>
    <row r="1318" spans="1:1" x14ac:dyDescent="0.3">
      <c r="A1318"/>
    </row>
    <row r="1319" spans="1:1" x14ac:dyDescent="0.3">
      <c r="A1319"/>
    </row>
    <row r="1320" spans="1:1" x14ac:dyDescent="0.3">
      <c r="A1320"/>
    </row>
    <row r="1321" spans="1:1" x14ac:dyDescent="0.3">
      <c r="A1321"/>
    </row>
    <row r="1322" spans="1:1" x14ac:dyDescent="0.3">
      <c r="A1322"/>
    </row>
    <row r="1323" spans="1:1" x14ac:dyDescent="0.3">
      <c r="A1323"/>
    </row>
    <row r="1324" spans="1:1" x14ac:dyDescent="0.3">
      <c r="A1324"/>
    </row>
    <row r="1325" spans="1:1" x14ac:dyDescent="0.3">
      <c r="A1325"/>
    </row>
    <row r="1326" spans="1:1" x14ac:dyDescent="0.3">
      <c r="A1326"/>
    </row>
    <row r="1327" spans="1:1" x14ac:dyDescent="0.3">
      <c r="A1327"/>
    </row>
    <row r="1328" spans="1:1" x14ac:dyDescent="0.3">
      <c r="A1328"/>
    </row>
    <row r="1329" spans="1:1" x14ac:dyDescent="0.3">
      <c r="A1329"/>
    </row>
    <row r="1330" spans="1:1" x14ac:dyDescent="0.3">
      <c r="A1330"/>
    </row>
    <row r="1331" spans="1:1" x14ac:dyDescent="0.3">
      <c r="A1331"/>
    </row>
    <row r="1332" spans="1:1" x14ac:dyDescent="0.3">
      <c r="A1332"/>
    </row>
    <row r="1333" spans="1:1" x14ac:dyDescent="0.3">
      <c r="A1333"/>
    </row>
    <row r="1334" spans="1:1" x14ac:dyDescent="0.3">
      <c r="A1334"/>
    </row>
    <row r="1335" spans="1:1" x14ac:dyDescent="0.3">
      <c r="A1335"/>
    </row>
    <row r="1336" spans="1:1" x14ac:dyDescent="0.3">
      <c r="A1336"/>
    </row>
    <row r="1337" spans="1:1" x14ac:dyDescent="0.3">
      <c r="A1337"/>
    </row>
    <row r="1338" spans="1:1" x14ac:dyDescent="0.3">
      <c r="A1338"/>
    </row>
    <row r="1339" spans="1:1" x14ac:dyDescent="0.3">
      <c r="A1339"/>
    </row>
    <row r="1340" spans="1:1" x14ac:dyDescent="0.3">
      <c r="A1340"/>
    </row>
    <row r="1341" spans="1:1" x14ac:dyDescent="0.3">
      <c r="A1341"/>
    </row>
    <row r="1342" spans="1:1" x14ac:dyDescent="0.3">
      <c r="A1342"/>
    </row>
    <row r="1343" spans="1:1" x14ac:dyDescent="0.3">
      <c r="A1343"/>
    </row>
    <row r="1344" spans="1:1" x14ac:dyDescent="0.3">
      <c r="A1344"/>
    </row>
    <row r="1345" spans="1:1" x14ac:dyDescent="0.3">
      <c r="A1345"/>
    </row>
    <row r="1346" spans="1:1" x14ac:dyDescent="0.3">
      <c r="A1346"/>
    </row>
    <row r="1347" spans="1:1" x14ac:dyDescent="0.3">
      <c r="A1347"/>
    </row>
    <row r="1348" spans="1:1" x14ac:dyDescent="0.3">
      <c r="A1348"/>
    </row>
    <row r="1349" spans="1:1" x14ac:dyDescent="0.3">
      <c r="A1349"/>
    </row>
    <row r="1350" spans="1:1" x14ac:dyDescent="0.3">
      <c r="A1350"/>
    </row>
    <row r="1351" spans="1:1" x14ac:dyDescent="0.3">
      <c r="A1351"/>
    </row>
    <row r="1352" spans="1:1" x14ac:dyDescent="0.3">
      <c r="A1352"/>
    </row>
    <row r="1353" spans="1:1" x14ac:dyDescent="0.3">
      <c r="A1353"/>
    </row>
    <row r="1354" spans="1:1" x14ac:dyDescent="0.3">
      <c r="A1354"/>
    </row>
    <row r="1355" spans="1:1" x14ac:dyDescent="0.3">
      <c r="A1355"/>
    </row>
    <row r="1356" spans="1:1" x14ac:dyDescent="0.3">
      <c r="A1356"/>
    </row>
    <row r="1357" spans="1:1" x14ac:dyDescent="0.3">
      <c r="A1357"/>
    </row>
    <row r="1358" spans="1:1" x14ac:dyDescent="0.3">
      <c r="A1358"/>
    </row>
    <row r="1359" spans="1:1" x14ac:dyDescent="0.3">
      <c r="A1359"/>
    </row>
    <row r="1360" spans="1:1" x14ac:dyDescent="0.3">
      <c r="A1360"/>
    </row>
    <row r="1361" spans="1:1" x14ac:dyDescent="0.3">
      <c r="A1361"/>
    </row>
    <row r="1362" spans="1:1" x14ac:dyDescent="0.3">
      <c r="A1362"/>
    </row>
    <row r="1363" spans="1:1" x14ac:dyDescent="0.3">
      <c r="A1363"/>
    </row>
    <row r="1364" spans="1:1" x14ac:dyDescent="0.3">
      <c r="A1364"/>
    </row>
    <row r="1365" spans="1:1" x14ac:dyDescent="0.3">
      <c r="A1365"/>
    </row>
    <row r="1366" spans="1:1" x14ac:dyDescent="0.3">
      <c r="A1366"/>
    </row>
    <row r="1367" spans="1:1" x14ac:dyDescent="0.3">
      <c r="A1367"/>
    </row>
    <row r="1368" spans="1:1" x14ac:dyDescent="0.3">
      <c r="A1368"/>
    </row>
    <row r="1369" spans="1:1" x14ac:dyDescent="0.3">
      <c r="A1369"/>
    </row>
    <row r="1370" spans="1:1" x14ac:dyDescent="0.3">
      <c r="A1370"/>
    </row>
    <row r="1371" spans="1:1" x14ac:dyDescent="0.3">
      <c r="A1371"/>
    </row>
    <row r="1372" spans="1:1" x14ac:dyDescent="0.3">
      <c r="A1372"/>
    </row>
    <row r="1373" spans="1:1" x14ac:dyDescent="0.3">
      <c r="A1373"/>
    </row>
    <row r="1374" spans="1:1" x14ac:dyDescent="0.3">
      <c r="A1374"/>
    </row>
    <row r="1375" spans="1:1" x14ac:dyDescent="0.3">
      <c r="A1375"/>
    </row>
    <row r="1376" spans="1:1" x14ac:dyDescent="0.3">
      <c r="A1376"/>
    </row>
    <row r="1377" spans="1:1" x14ac:dyDescent="0.3">
      <c r="A1377"/>
    </row>
    <row r="1378" spans="1:1" x14ac:dyDescent="0.3">
      <c r="A1378"/>
    </row>
    <row r="1379" spans="1:1" x14ac:dyDescent="0.3">
      <c r="A1379"/>
    </row>
    <row r="1380" spans="1:1" x14ac:dyDescent="0.3">
      <c r="A1380"/>
    </row>
    <row r="1381" spans="1:1" x14ac:dyDescent="0.3">
      <c r="A1381"/>
    </row>
    <row r="1382" spans="1:1" x14ac:dyDescent="0.3">
      <c r="A1382"/>
    </row>
    <row r="1383" spans="1:1" x14ac:dyDescent="0.3">
      <c r="A1383"/>
    </row>
    <row r="1384" spans="1:1" x14ac:dyDescent="0.3">
      <c r="A1384"/>
    </row>
    <row r="1385" spans="1:1" x14ac:dyDescent="0.3">
      <c r="A1385"/>
    </row>
    <row r="1386" spans="1:1" x14ac:dyDescent="0.3">
      <c r="A1386"/>
    </row>
    <row r="1387" spans="1:1" x14ac:dyDescent="0.3">
      <c r="A1387"/>
    </row>
    <row r="1388" spans="1:1" x14ac:dyDescent="0.3">
      <c r="A1388"/>
    </row>
    <row r="1389" spans="1:1" x14ac:dyDescent="0.3">
      <c r="A1389"/>
    </row>
    <row r="1390" spans="1:1" x14ac:dyDescent="0.3">
      <c r="A1390"/>
    </row>
    <row r="1391" spans="1:1" x14ac:dyDescent="0.3">
      <c r="A1391"/>
    </row>
    <row r="1392" spans="1:1" x14ac:dyDescent="0.3">
      <c r="A1392"/>
    </row>
    <row r="1393" spans="1:1" x14ac:dyDescent="0.3">
      <c r="A1393"/>
    </row>
    <row r="1394" spans="1:1" x14ac:dyDescent="0.3">
      <c r="A1394"/>
    </row>
    <row r="1395" spans="1:1" x14ac:dyDescent="0.3">
      <c r="A1395"/>
    </row>
    <row r="1396" spans="1:1" x14ac:dyDescent="0.3">
      <c r="A1396"/>
    </row>
    <row r="1397" spans="1:1" x14ac:dyDescent="0.3">
      <c r="A1397"/>
    </row>
    <row r="1398" spans="1:1" x14ac:dyDescent="0.3">
      <c r="A1398"/>
    </row>
    <row r="1399" spans="1:1" x14ac:dyDescent="0.3">
      <c r="A1399"/>
    </row>
    <row r="1400" spans="1:1" x14ac:dyDescent="0.3">
      <c r="A1400"/>
    </row>
    <row r="1401" spans="1:1" x14ac:dyDescent="0.3">
      <c r="A1401"/>
    </row>
    <row r="1402" spans="1:1" x14ac:dyDescent="0.3">
      <c r="A1402"/>
    </row>
    <row r="1403" spans="1:1" x14ac:dyDescent="0.3">
      <c r="A1403"/>
    </row>
    <row r="1404" spans="1:1" x14ac:dyDescent="0.3">
      <c r="A1404"/>
    </row>
    <row r="1405" spans="1:1" x14ac:dyDescent="0.3">
      <c r="A1405"/>
    </row>
    <row r="1406" spans="1:1" x14ac:dyDescent="0.3">
      <c r="A1406"/>
    </row>
    <row r="1407" spans="1:1" x14ac:dyDescent="0.3">
      <c r="A1407"/>
    </row>
    <row r="1408" spans="1:1" x14ac:dyDescent="0.3">
      <c r="A1408"/>
    </row>
    <row r="1409" spans="1:1" x14ac:dyDescent="0.3">
      <c r="A1409"/>
    </row>
    <row r="1410" spans="1:1" x14ac:dyDescent="0.3">
      <c r="A1410"/>
    </row>
    <row r="1411" spans="1:1" x14ac:dyDescent="0.3">
      <c r="A1411"/>
    </row>
    <row r="1412" spans="1:1" x14ac:dyDescent="0.3">
      <c r="A1412"/>
    </row>
    <row r="1413" spans="1:1" x14ac:dyDescent="0.3">
      <c r="A1413"/>
    </row>
    <row r="1414" spans="1:1" x14ac:dyDescent="0.3">
      <c r="A1414"/>
    </row>
    <row r="1415" spans="1:1" x14ac:dyDescent="0.3">
      <c r="A1415"/>
    </row>
    <row r="1416" spans="1:1" x14ac:dyDescent="0.3">
      <c r="A1416"/>
    </row>
    <row r="1417" spans="1:1" x14ac:dyDescent="0.3">
      <c r="A1417"/>
    </row>
    <row r="1418" spans="1:1" x14ac:dyDescent="0.3">
      <c r="A1418"/>
    </row>
    <row r="1419" spans="1:1" x14ac:dyDescent="0.3">
      <c r="A1419"/>
    </row>
    <row r="1420" spans="1:1" x14ac:dyDescent="0.3">
      <c r="A1420"/>
    </row>
    <row r="1421" spans="1:1" x14ac:dyDescent="0.3">
      <c r="A1421"/>
    </row>
    <row r="1422" spans="1:1" x14ac:dyDescent="0.3">
      <c r="A1422"/>
    </row>
    <row r="1423" spans="1:1" x14ac:dyDescent="0.3">
      <c r="A1423"/>
    </row>
    <row r="1424" spans="1:1" x14ac:dyDescent="0.3">
      <c r="A1424"/>
    </row>
  </sheetData>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14D98-F414-4A65-BE67-10BB0C9DFB12}">
  <sheetPr codeName="Sheet8">
    <tabColor rgb="FFFF0000"/>
  </sheetPr>
  <dimension ref="A1:BS892"/>
  <sheetViews>
    <sheetView showGridLines="0" zoomScale="80" zoomScaleNormal="80" workbookViewId="0">
      <pane xSplit="4" ySplit="1" topLeftCell="AW2" activePane="bottomRight" state="frozen"/>
      <selection activeCell="BL1" sqref="BL1"/>
      <selection pane="topRight" activeCell="BL1" sqref="BL1"/>
      <selection pane="bottomLeft" activeCell="BL1" sqref="BL1"/>
      <selection pane="bottomRight" activeCell="BL1" sqref="BL1"/>
    </sheetView>
  </sheetViews>
  <sheetFormatPr defaultRowHeight="16.5" x14ac:dyDescent="0.3"/>
  <cols>
    <col min="1" max="1" width="11.125" style="5" customWidth="1"/>
    <col min="2" max="3" width="15" style="5" customWidth="1"/>
    <col min="4" max="4" width="39.25" style="5" customWidth="1"/>
    <col min="5" max="5" width="45.875" style="5" customWidth="1"/>
    <col min="6" max="15" width="15" style="5" customWidth="1"/>
    <col min="16" max="29" width="9" customWidth="1"/>
    <col min="30" max="30" width="8.625" customWidth="1"/>
    <col min="31" max="43" width="17.625" customWidth="1"/>
    <col min="44" max="44" width="16.5" customWidth="1"/>
    <col min="45" max="45" width="8.625" customWidth="1"/>
    <col min="46" max="51" width="15.625" customWidth="1"/>
    <col min="52" max="52" width="41.75" style="35" bestFit="1" customWidth="1"/>
    <col min="53" max="53" width="8.625" customWidth="1"/>
    <col min="54" max="61" width="20.625" customWidth="1"/>
    <col min="63" max="67" width="20.625" customWidth="1"/>
    <col min="69" max="71" width="20.625" customWidth="1"/>
  </cols>
  <sheetData>
    <row r="1" spans="1:71" ht="50.1" customHeight="1" x14ac:dyDescent="0.3">
      <c r="A1" s="1" t="s">
        <v>11653</v>
      </c>
      <c r="B1" s="1" t="s">
        <v>0</v>
      </c>
      <c r="C1" s="1" t="s">
        <v>1</v>
      </c>
      <c r="D1" s="1" t="s">
        <v>2</v>
      </c>
      <c r="E1" s="3" t="s">
        <v>3</v>
      </c>
      <c r="F1" s="1" t="s">
        <v>8</v>
      </c>
      <c r="G1" s="1" t="s">
        <v>9</v>
      </c>
      <c r="H1" s="1" t="s">
        <v>10</v>
      </c>
      <c r="I1" s="1" t="s">
        <v>11</v>
      </c>
      <c r="J1" s="1" t="s">
        <v>12</v>
      </c>
      <c r="K1" s="1" t="s">
        <v>13</v>
      </c>
      <c r="L1" s="1" t="s">
        <v>14</v>
      </c>
      <c r="M1" s="1" t="s">
        <v>15</v>
      </c>
      <c r="N1" s="1" t="s">
        <v>16</v>
      </c>
      <c r="O1" s="1" t="s">
        <v>17</v>
      </c>
      <c r="P1" s="1" t="s">
        <v>18</v>
      </c>
      <c r="Q1" s="1" t="s">
        <v>248</v>
      </c>
      <c r="R1" s="1" t="s">
        <v>249</v>
      </c>
      <c r="S1" s="1" t="s">
        <v>250</v>
      </c>
      <c r="T1" s="1" t="s">
        <v>251</v>
      </c>
      <c r="U1" s="1" t="s">
        <v>252</v>
      </c>
      <c r="V1" s="1" t="s">
        <v>253</v>
      </c>
      <c r="W1" s="1" t="s">
        <v>254</v>
      </c>
      <c r="X1" s="1" t="s">
        <v>254</v>
      </c>
      <c r="Y1" s="1" t="s">
        <v>255</v>
      </c>
      <c r="Z1" s="1" t="s">
        <v>255</v>
      </c>
      <c r="AA1" s="21" t="s">
        <v>256</v>
      </c>
      <c r="AB1" s="21" t="s">
        <v>257</v>
      </c>
      <c r="AC1" s="21" t="s">
        <v>258</v>
      </c>
      <c r="AE1" s="7" t="s">
        <v>11702</v>
      </c>
      <c r="AF1" s="7" t="s">
        <v>11703</v>
      </c>
      <c r="AG1" s="7" t="s">
        <v>11704</v>
      </c>
      <c r="AH1" s="7" t="s">
        <v>11705</v>
      </c>
      <c r="AI1" s="7" t="s">
        <v>11706</v>
      </c>
      <c r="AJ1" s="7" t="s">
        <v>11707</v>
      </c>
      <c r="AK1" s="7" t="s">
        <v>11708</v>
      </c>
      <c r="AL1" s="7" t="s">
        <v>11709</v>
      </c>
      <c r="AM1" s="7" t="s">
        <v>11710</v>
      </c>
      <c r="AN1" s="7" t="s">
        <v>11711</v>
      </c>
      <c r="AO1" s="22" t="s">
        <v>11712</v>
      </c>
      <c r="AP1" s="22" t="s">
        <v>11713</v>
      </c>
      <c r="AQ1" s="22" t="s">
        <v>11714</v>
      </c>
      <c r="AR1" s="25" t="s">
        <v>11715</v>
      </c>
      <c r="AT1" s="40" t="s">
        <v>11716</v>
      </c>
      <c r="AU1" s="24" t="s">
        <v>11717</v>
      </c>
      <c r="AV1" s="24" t="s">
        <v>11718</v>
      </c>
      <c r="AW1" s="24" t="s">
        <v>11719</v>
      </c>
      <c r="AX1" s="24" t="s">
        <v>11720</v>
      </c>
      <c r="AY1" s="25" t="s">
        <v>11721</v>
      </c>
      <c r="AZ1" s="25" t="s">
        <v>11655</v>
      </c>
      <c r="BB1" s="8" t="s">
        <v>11722</v>
      </c>
      <c r="BC1" s="8" t="s">
        <v>11723</v>
      </c>
      <c r="BD1" s="8" t="s">
        <v>11724</v>
      </c>
      <c r="BE1" s="8" t="s">
        <v>11725</v>
      </c>
      <c r="BF1" s="8" t="s">
        <v>11784</v>
      </c>
      <c r="BG1" s="8" t="s">
        <v>11726</v>
      </c>
      <c r="BH1" s="8" t="s">
        <v>11810</v>
      </c>
      <c r="BI1" s="8" t="s">
        <v>11655</v>
      </c>
      <c r="BK1" s="65" t="s">
        <v>11822</v>
      </c>
      <c r="BL1" s="65" t="s">
        <v>11823</v>
      </c>
      <c r="BM1" s="65" t="s">
        <v>11824</v>
      </c>
      <c r="BN1" s="65" t="s">
        <v>11825</v>
      </c>
      <c r="BO1" s="65" t="s">
        <v>11826</v>
      </c>
      <c r="BQ1" s="8" t="s">
        <v>11833</v>
      </c>
      <c r="BR1" s="8" t="s">
        <v>11834</v>
      </c>
      <c r="BS1" s="8" t="s">
        <v>11655</v>
      </c>
    </row>
    <row r="2" spans="1:71" ht="50.1" customHeight="1" x14ac:dyDescent="0.3">
      <c r="A2" s="4">
        <v>1</v>
      </c>
      <c r="B2" s="4" t="s">
        <v>527</v>
      </c>
      <c r="C2" s="4" t="s">
        <v>528</v>
      </c>
      <c r="D2" s="4" t="s">
        <v>529</v>
      </c>
      <c r="E2" s="4" t="s">
        <v>530</v>
      </c>
      <c r="F2" s="4" t="s">
        <v>531</v>
      </c>
      <c r="G2" s="4" t="s">
        <v>532</v>
      </c>
      <c r="H2" s="4" t="s">
        <v>533</v>
      </c>
      <c r="I2" s="4" t="s">
        <v>534</v>
      </c>
      <c r="J2" s="4" t="s">
        <v>275</v>
      </c>
      <c r="K2" s="4" t="s">
        <v>275</v>
      </c>
      <c r="L2" s="4" t="s">
        <v>276</v>
      </c>
      <c r="M2" s="4" t="s">
        <v>277</v>
      </c>
      <c r="N2" s="4" t="s">
        <v>277</v>
      </c>
      <c r="O2" s="4" t="s">
        <v>277</v>
      </c>
      <c r="P2" s="4" t="s">
        <v>277</v>
      </c>
      <c r="Q2" s="4" t="s">
        <v>551</v>
      </c>
      <c r="R2" s="4" t="s">
        <v>313</v>
      </c>
      <c r="S2" s="4" t="s">
        <v>313</v>
      </c>
      <c r="T2" s="4" t="s">
        <v>313</v>
      </c>
      <c r="U2" s="4" t="s">
        <v>313</v>
      </c>
      <c r="V2" s="4" t="s">
        <v>313</v>
      </c>
      <c r="W2" s="4" t="s">
        <v>11686</v>
      </c>
      <c r="X2" s="4" t="s">
        <v>11727</v>
      </c>
      <c r="Y2" s="4" t="s">
        <v>11686</v>
      </c>
      <c r="Z2" s="4" t="s">
        <v>11727</v>
      </c>
      <c r="AA2" s="4" t="s">
        <v>313</v>
      </c>
      <c r="AB2" s="4" t="s">
        <v>312</v>
      </c>
      <c r="AC2" s="4" t="s">
        <v>313</v>
      </c>
      <c r="AE2" s="4">
        <v>0</v>
      </c>
      <c r="AF2" s="4">
        <v>0</v>
      </c>
      <c r="AG2" s="4">
        <v>0</v>
      </c>
      <c r="AH2" s="4">
        <f t="shared" ref="AH2:AM33" si="0">IF(R2="해당",3,0)</f>
        <v>0</v>
      </c>
      <c r="AI2" s="4">
        <f t="shared" si="0"/>
        <v>0</v>
      </c>
      <c r="AJ2" s="4">
        <f t="shared" si="0"/>
        <v>0</v>
      </c>
      <c r="AK2" s="4">
        <f t="shared" si="0"/>
        <v>0</v>
      </c>
      <c r="AL2" s="4">
        <f t="shared" si="0"/>
        <v>0</v>
      </c>
      <c r="AM2" s="4">
        <f t="shared" si="0"/>
        <v>3</v>
      </c>
      <c r="AN2" s="4">
        <f t="shared" ref="AN2:AN65" si="1">IF(Y2="해당",3,0)</f>
        <v>3</v>
      </c>
      <c r="AO2" s="4" t="str">
        <f t="shared" ref="AO2:AQ33" si="2">IF(AA2="해당","우대","X")</f>
        <v>X</v>
      </c>
      <c r="AP2" s="4" t="str">
        <f t="shared" si="2"/>
        <v>우대</v>
      </c>
      <c r="AQ2" s="4" t="str">
        <f t="shared" si="2"/>
        <v>X</v>
      </c>
      <c r="AR2" s="4">
        <f t="shared" ref="AR2:AR65" si="3">MAX(AF2:AN2)</f>
        <v>3</v>
      </c>
      <c r="AT2" s="4" t="s">
        <v>11686</v>
      </c>
      <c r="AU2" s="4">
        <f>VLOOKUP(B2,자격증!B:R,17,0)</f>
        <v>10</v>
      </c>
      <c r="AV2" s="4">
        <f>IF(AT2="해당",VLOOKUP(B2,어학성적!B:Q,16,0),0)</f>
        <v>10</v>
      </c>
      <c r="AW2" s="4">
        <f>IF(AT2="해당",VLOOKUP(B2,논문실적!B:S,18,0),0)</f>
        <v>0</v>
      </c>
      <c r="AX2" s="4">
        <f>VLOOKUP(B2,자격증!B:S,18,0)</f>
        <v>0</v>
      </c>
      <c r="AY2" s="4">
        <f t="shared" ref="AY2:AY65" si="4">IF(SUM(AU2:AX2)&gt;20,20,SUM(AU2:AX2))</f>
        <v>20</v>
      </c>
      <c r="AZ2" s="4"/>
      <c r="BB2" s="4">
        <f t="shared" ref="BB2:BB65" si="5">IF(AT2="해당",AY2,"정량심사 비해당")</f>
        <v>20</v>
      </c>
      <c r="BC2" s="47">
        <f>VLOOKUP(B2,정성평가!B:AD,29,0)</f>
        <v>68.666666666666671</v>
      </c>
      <c r="BD2" s="4">
        <f t="shared" ref="BD2:BD65" si="6">AR2</f>
        <v>3</v>
      </c>
      <c r="BE2" s="47">
        <f t="shared" ref="BE2:BE65" si="7">SUM(BB2:BD2)</f>
        <v>91.666666666666671</v>
      </c>
      <c r="BF2" s="4" t="str">
        <f t="shared" ref="BF2:BF65" si="8">IF(BE2&lt;70,"과락","이상없음")</f>
        <v>이상없음</v>
      </c>
      <c r="BG2" s="4">
        <f t="shared" ref="BG2:BG65" si="9">COUNTIFS(D:D,D2,BE:BE,"&gt;"&amp;BE2)+1</f>
        <v>1</v>
      </c>
      <c r="BH2" s="4" t="s">
        <v>11808</v>
      </c>
      <c r="BI2" s="4"/>
      <c r="BK2" s="4">
        <v>1</v>
      </c>
      <c r="BL2" s="4">
        <f>BK2*15</f>
        <v>15</v>
      </c>
      <c r="BM2" s="4">
        <f t="shared" ref="BM2:BM65" si="10">COUNTIFS(D:D,D2,BH:BH,"서류전형 합격")</f>
        <v>17</v>
      </c>
      <c r="BN2" s="4" t="str">
        <f>IF(BL2=BM2,"일치",IF(BM2&gt;BL2,"배수초과","배수미달"))</f>
        <v>배수초과</v>
      </c>
      <c r="BO2" s="4" t="s">
        <v>11827</v>
      </c>
      <c r="BQ2" s="4" t="s">
        <v>11840</v>
      </c>
      <c r="BR2" s="4" t="s">
        <v>11841</v>
      </c>
      <c r="BS2" s="4"/>
    </row>
    <row r="3" spans="1:71" ht="50.1" customHeight="1" x14ac:dyDescent="0.3">
      <c r="A3" s="4">
        <f t="shared" ref="A3:A66" si="11">IF(E3=E2,A2+1,1)</f>
        <v>2</v>
      </c>
      <c r="B3" s="4" t="s">
        <v>5264</v>
      </c>
      <c r="C3" s="4" t="s">
        <v>5265</v>
      </c>
      <c r="D3" s="4" t="s">
        <v>529</v>
      </c>
      <c r="E3" s="4" t="s">
        <v>530</v>
      </c>
      <c r="F3" s="4" t="s">
        <v>5266</v>
      </c>
      <c r="G3" s="4" t="s">
        <v>5267</v>
      </c>
      <c r="H3" s="4" t="s">
        <v>5268</v>
      </c>
      <c r="I3" s="4" t="s">
        <v>5269</v>
      </c>
      <c r="J3" s="4" t="s">
        <v>275</v>
      </c>
      <c r="K3" s="4" t="s">
        <v>275</v>
      </c>
      <c r="L3" s="4" t="s">
        <v>276</v>
      </c>
      <c r="M3" s="4" t="s">
        <v>277</v>
      </c>
      <c r="N3" s="4" t="s">
        <v>277</v>
      </c>
      <c r="O3" s="4" t="s">
        <v>277</v>
      </c>
      <c r="P3" s="4" t="s">
        <v>277</v>
      </c>
      <c r="Q3" s="4" t="s">
        <v>3163</v>
      </c>
      <c r="R3" s="4" t="s">
        <v>313</v>
      </c>
      <c r="S3" s="4" t="s">
        <v>313</v>
      </c>
      <c r="T3" s="4" t="s">
        <v>313</v>
      </c>
      <c r="U3" s="4" t="s">
        <v>313</v>
      </c>
      <c r="V3" s="4" t="s">
        <v>313</v>
      </c>
      <c r="W3" s="4" t="s">
        <v>11686</v>
      </c>
      <c r="X3" s="4" t="s">
        <v>9552</v>
      </c>
      <c r="Y3" s="4" t="s">
        <v>11686</v>
      </c>
      <c r="Z3" s="4" t="s">
        <v>9552</v>
      </c>
      <c r="AA3" s="4" t="s">
        <v>313</v>
      </c>
      <c r="AB3" s="4" t="s">
        <v>312</v>
      </c>
      <c r="AC3" s="4" t="s">
        <v>313</v>
      </c>
      <c r="AE3" s="4">
        <v>0</v>
      </c>
      <c r="AF3" s="4">
        <v>0</v>
      </c>
      <c r="AG3" s="4">
        <v>0</v>
      </c>
      <c r="AH3" s="4">
        <f t="shared" si="0"/>
        <v>0</v>
      </c>
      <c r="AI3" s="4">
        <f t="shared" si="0"/>
        <v>0</v>
      </c>
      <c r="AJ3" s="4">
        <f t="shared" si="0"/>
        <v>0</v>
      </c>
      <c r="AK3" s="4">
        <f t="shared" si="0"/>
        <v>0</v>
      </c>
      <c r="AL3" s="4">
        <f t="shared" si="0"/>
        <v>0</v>
      </c>
      <c r="AM3" s="4">
        <f t="shared" si="0"/>
        <v>3</v>
      </c>
      <c r="AN3" s="4">
        <f t="shared" si="1"/>
        <v>3</v>
      </c>
      <c r="AO3" s="4" t="str">
        <f t="shared" si="2"/>
        <v>X</v>
      </c>
      <c r="AP3" s="4" t="str">
        <f t="shared" si="2"/>
        <v>우대</v>
      </c>
      <c r="AQ3" s="4" t="str">
        <f t="shared" si="2"/>
        <v>X</v>
      </c>
      <c r="AR3" s="4">
        <f t="shared" si="3"/>
        <v>3</v>
      </c>
      <c r="AT3" s="4" t="s">
        <v>11686</v>
      </c>
      <c r="AU3" s="4">
        <f>VLOOKUP(B3,자격증!B:R,17,0)</f>
        <v>10</v>
      </c>
      <c r="AV3" s="4">
        <f>IF(AT3="해당",VLOOKUP(B3,어학성적!B:Q,16,0),0)</f>
        <v>10</v>
      </c>
      <c r="AW3" s="4">
        <f>IF(AT3="해당",VLOOKUP(B3,논문실적!B:S,18,0),0)</f>
        <v>0</v>
      </c>
      <c r="AX3" s="4">
        <f>VLOOKUP(B3,자격증!B:S,18,0)</f>
        <v>0</v>
      </c>
      <c r="AY3" s="4">
        <f t="shared" si="4"/>
        <v>20</v>
      </c>
      <c r="AZ3" s="4"/>
      <c r="BB3" s="4">
        <f t="shared" si="5"/>
        <v>20</v>
      </c>
      <c r="BC3" s="47">
        <f>VLOOKUP(B3,정성평가!B:AD,29,0)</f>
        <v>68.333333333333329</v>
      </c>
      <c r="BD3" s="4">
        <f t="shared" si="6"/>
        <v>3</v>
      </c>
      <c r="BE3" s="47">
        <f t="shared" si="7"/>
        <v>91.333333333333329</v>
      </c>
      <c r="BF3" s="4" t="str">
        <f t="shared" si="8"/>
        <v>이상없음</v>
      </c>
      <c r="BG3" s="4">
        <f t="shared" si="9"/>
        <v>2</v>
      </c>
      <c r="BH3" s="4" t="s">
        <v>11808</v>
      </c>
      <c r="BI3" s="4"/>
      <c r="BK3" s="4">
        <v>1</v>
      </c>
      <c r="BL3" s="4">
        <f t="shared" ref="BL3:BL66" si="12">BK3*15</f>
        <v>15</v>
      </c>
      <c r="BM3" s="4">
        <f t="shared" si="10"/>
        <v>17</v>
      </c>
      <c r="BN3" s="4" t="str">
        <f t="shared" ref="BN3:BN66" si="13">IF(BL3=BM3,"일치",IF(BM3&gt;BL3,"배수초과","배수미달"))</f>
        <v>배수초과</v>
      </c>
      <c r="BO3" s="4" t="s">
        <v>11827</v>
      </c>
      <c r="BQ3" s="4" t="s">
        <v>11840</v>
      </c>
      <c r="BR3" s="4" t="s">
        <v>11841</v>
      </c>
      <c r="BS3" s="4"/>
    </row>
    <row r="4" spans="1:71" ht="50.1" customHeight="1" x14ac:dyDescent="0.3">
      <c r="A4" s="4">
        <f t="shared" si="11"/>
        <v>3</v>
      </c>
      <c r="B4" s="4" t="s">
        <v>7217</v>
      </c>
      <c r="C4" s="4" t="s">
        <v>7218</v>
      </c>
      <c r="D4" s="4" t="s">
        <v>529</v>
      </c>
      <c r="E4" s="4" t="s">
        <v>530</v>
      </c>
      <c r="F4" s="4" t="s">
        <v>7219</v>
      </c>
      <c r="G4" s="4" t="s">
        <v>7220</v>
      </c>
      <c r="H4" s="4" t="s">
        <v>7221</v>
      </c>
      <c r="I4" s="4" t="s">
        <v>7222</v>
      </c>
      <c r="J4" s="4" t="s">
        <v>275</v>
      </c>
      <c r="K4" s="4" t="s">
        <v>275</v>
      </c>
      <c r="L4" s="4" t="s">
        <v>276</v>
      </c>
      <c r="M4" s="4" t="s">
        <v>277</v>
      </c>
      <c r="N4" s="4" t="s">
        <v>277</v>
      </c>
      <c r="O4" s="4" t="s">
        <v>277</v>
      </c>
      <c r="P4" s="4" t="s">
        <v>277</v>
      </c>
      <c r="Q4" s="4" t="s">
        <v>4861</v>
      </c>
      <c r="R4" s="4" t="s">
        <v>313</v>
      </c>
      <c r="S4" s="4" t="s">
        <v>313</v>
      </c>
      <c r="T4" s="4" t="s">
        <v>313</v>
      </c>
      <c r="U4" s="4" t="s">
        <v>313</v>
      </c>
      <c r="V4" s="4" t="s">
        <v>313</v>
      </c>
      <c r="W4" s="4" t="s">
        <v>11686</v>
      </c>
      <c r="X4" s="4" t="s">
        <v>11738</v>
      </c>
      <c r="Y4" s="4" t="s">
        <v>313</v>
      </c>
      <c r="Z4" s="4" t="s">
        <v>313</v>
      </c>
      <c r="AA4" s="4" t="s">
        <v>313</v>
      </c>
      <c r="AB4" s="4" t="s">
        <v>312</v>
      </c>
      <c r="AC4" s="4" t="s">
        <v>313</v>
      </c>
      <c r="AE4" s="4">
        <v>0</v>
      </c>
      <c r="AF4" s="4">
        <v>0</v>
      </c>
      <c r="AG4" s="4">
        <v>0</v>
      </c>
      <c r="AH4" s="4">
        <f t="shared" si="0"/>
        <v>0</v>
      </c>
      <c r="AI4" s="4">
        <f t="shared" si="0"/>
        <v>0</v>
      </c>
      <c r="AJ4" s="4">
        <f t="shared" si="0"/>
        <v>0</v>
      </c>
      <c r="AK4" s="4">
        <f t="shared" si="0"/>
        <v>0</v>
      </c>
      <c r="AL4" s="4">
        <f t="shared" si="0"/>
        <v>0</v>
      </c>
      <c r="AM4" s="4">
        <f t="shared" si="0"/>
        <v>3</v>
      </c>
      <c r="AN4" s="4">
        <f t="shared" si="1"/>
        <v>0</v>
      </c>
      <c r="AO4" s="4" t="str">
        <f t="shared" si="2"/>
        <v>X</v>
      </c>
      <c r="AP4" s="4" t="str">
        <f t="shared" si="2"/>
        <v>우대</v>
      </c>
      <c r="AQ4" s="4" t="str">
        <f t="shared" si="2"/>
        <v>X</v>
      </c>
      <c r="AR4" s="4">
        <f t="shared" si="3"/>
        <v>3</v>
      </c>
      <c r="AT4" s="4" t="s">
        <v>11686</v>
      </c>
      <c r="AU4" s="4">
        <f>VLOOKUP(B4,자격증!B:R,17,0)</f>
        <v>10</v>
      </c>
      <c r="AV4" s="4">
        <f>IF(AT4="해당",VLOOKUP(B4,어학성적!B:Q,16,0),0)</f>
        <v>10</v>
      </c>
      <c r="AW4" s="4">
        <f>IF(AT4="해당",VLOOKUP(B4,논문실적!B:S,18,0),0)</f>
        <v>0</v>
      </c>
      <c r="AX4" s="4">
        <f>VLOOKUP(B4,자격증!B:S,18,0)</f>
        <v>0</v>
      </c>
      <c r="AY4" s="4">
        <f t="shared" si="4"/>
        <v>20</v>
      </c>
      <c r="AZ4" s="4"/>
      <c r="BB4" s="4">
        <f t="shared" si="5"/>
        <v>20</v>
      </c>
      <c r="BC4" s="47">
        <f>VLOOKUP(B4,정성평가!B:AD,29,0)</f>
        <v>64</v>
      </c>
      <c r="BD4" s="4">
        <f t="shared" si="6"/>
        <v>3</v>
      </c>
      <c r="BE4" s="47">
        <f t="shared" si="7"/>
        <v>87</v>
      </c>
      <c r="BF4" s="4" t="str">
        <f t="shared" si="8"/>
        <v>이상없음</v>
      </c>
      <c r="BG4" s="4">
        <f t="shared" si="9"/>
        <v>3</v>
      </c>
      <c r="BH4" s="4" t="s">
        <v>11808</v>
      </c>
      <c r="BI4" s="4"/>
      <c r="BK4" s="4">
        <v>1</v>
      </c>
      <c r="BL4" s="4">
        <f t="shared" si="12"/>
        <v>15</v>
      </c>
      <c r="BM4" s="4">
        <f t="shared" si="10"/>
        <v>17</v>
      </c>
      <c r="BN4" s="4" t="str">
        <f t="shared" si="13"/>
        <v>배수초과</v>
      </c>
      <c r="BO4" s="4" t="s">
        <v>11827</v>
      </c>
      <c r="BQ4" s="4" t="s">
        <v>11840</v>
      </c>
      <c r="BR4" s="4" t="s">
        <v>11841</v>
      </c>
      <c r="BS4" s="4"/>
    </row>
    <row r="5" spans="1:71" ht="50.1" customHeight="1" x14ac:dyDescent="0.3">
      <c r="A5" s="4">
        <f t="shared" si="11"/>
        <v>4</v>
      </c>
      <c r="B5" s="4" t="s">
        <v>3789</v>
      </c>
      <c r="C5" s="4" t="s">
        <v>1244</v>
      </c>
      <c r="D5" s="4" t="s">
        <v>529</v>
      </c>
      <c r="E5" s="4" t="s">
        <v>530</v>
      </c>
      <c r="F5" s="4" t="s">
        <v>1245</v>
      </c>
      <c r="G5" s="4" t="s">
        <v>3790</v>
      </c>
      <c r="H5" s="4" t="s">
        <v>3791</v>
      </c>
      <c r="I5" s="4" t="s">
        <v>3792</v>
      </c>
      <c r="J5" s="4" t="s">
        <v>275</v>
      </c>
      <c r="K5" s="4" t="s">
        <v>275</v>
      </c>
      <c r="L5" s="4" t="s">
        <v>276</v>
      </c>
      <c r="M5" s="4" t="s">
        <v>277</v>
      </c>
      <c r="N5" s="4" t="s">
        <v>277</v>
      </c>
      <c r="O5" s="4" t="s">
        <v>277</v>
      </c>
      <c r="P5" s="4" t="s">
        <v>277</v>
      </c>
      <c r="Q5" s="4" t="s">
        <v>2690</v>
      </c>
      <c r="R5" s="4" t="s">
        <v>313</v>
      </c>
      <c r="S5" s="4" t="s">
        <v>313</v>
      </c>
      <c r="T5" s="4" t="s">
        <v>313</v>
      </c>
      <c r="U5" s="4" t="s">
        <v>313</v>
      </c>
      <c r="V5" s="4" t="s">
        <v>313</v>
      </c>
      <c r="W5" s="4" t="s">
        <v>11686</v>
      </c>
      <c r="X5" s="4" t="s">
        <v>11737</v>
      </c>
      <c r="Y5" s="4" t="s">
        <v>313</v>
      </c>
      <c r="Z5" s="4" t="s">
        <v>313</v>
      </c>
      <c r="AA5" s="4" t="s">
        <v>313</v>
      </c>
      <c r="AB5" s="4" t="s">
        <v>312</v>
      </c>
      <c r="AC5" s="4" t="s">
        <v>313</v>
      </c>
      <c r="AE5" s="4">
        <v>0</v>
      </c>
      <c r="AF5" s="4">
        <v>0</v>
      </c>
      <c r="AG5" s="4">
        <v>0</v>
      </c>
      <c r="AH5" s="4">
        <f t="shared" si="0"/>
        <v>0</v>
      </c>
      <c r="AI5" s="4">
        <f t="shared" si="0"/>
        <v>0</v>
      </c>
      <c r="AJ5" s="4">
        <f t="shared" si="0"/>
        <v>0</v>
      </c>
      <c r="AK5" s="4">
        <f t="shared" si="0"/>
        <v>0</v>
      </c>
      <c r="AL5" s="4">
        <f t="shared" si="0"/>
        <v>0</v>
      </c>
      <c r="AM5" s="4">
        <f t="shared" si="0"/>
        <v>3</v>
      </c>
      <c r="AN5" s="4">
        <f t="shared" si="1"/>
        <v>0</v>
      </c>
      <c r="AO5" s="4" t="str">
        <f t="shared" si="2"/>
        <v>X</v>
      </c>
      <c r="AP5" s="4" t="str">
        <f t="shared" si="2"/>
        <v>우대</v>
      </c>
      <c r="AQ5" s="4" t="str">
        <f t="shared" si="2"/>
        <v>X</v>
      </c>
      <c r="AR5" s="4">
        <f t="shared" si="3"/>
        <v>3</v>
      </c>
      <c r="AT5" s="4" t="s">
        <v>11686</v>
      </c>
      <c r="AU5" s="4">
        <f>VLOOKUP(B5,자격증!B:R,17,0)</f>
        <v>8</v>
      </c>
      <c r="AV5" s="4">
        <f>IF(AT5="해당",VLOOKUP(B5,어학성적!B:Q,16,0),0)</f>
        <v>10</v>
      </c>
      <c r="AW5" s="4">
        <f>IF(AT5="해당",VLOOKUP(B5,논문실적!B:S,18,0),0)</f>
        <v>0</v>
      </c>
      <c r="AX5" s="4">
        <f>VLOOKUP(B5,자격증!B:S,18,0)</f>
        <v>0</v>
      </c>
      <c r="AY5" s="4">
        <f t="shared" si="4"/>
        <v>18</v>
      </c>
      <c r="AZ5" s="4"/>
      <c r="BB5" s="4">
        <f t="shared" si="5"/>
        <v>18</v>
      </c>
      <c r="BC5" s="47">
        <f>VLOOKUP(B5,정성평가!B:AD,29,0)</f>
        <v>65.333333333333329</v>
      </c>
      <c r="BD5" s="4">
        <f t="shared" si="6"/>
        <v>3</v>
      </c>
      <c r="BE5" s="47">
        <f t="shared" si="7"/>
        <v>86.333333333333329</v>
      </c>
      <c r="BF5" s="4" t="str">
        <f t="shared" si="8"/>
        <v>이상없음</v>
      </c>
      <c r="BG5" s="4">
        <f t="shared" si="9"/>
        <v>4</v>
      </c>
      <c r="BH5" s="4" t="s">
        <v>11808</v>
      </c>
      <c r="BI5" s="4"/>
      <c r="BK5" s="4">
        <v>1</v>
      </c>
      <c r="BL5" s="4">
        <f t="shared" si="12"/>
        <v>15</v>
      </c>
      <c r="BM5" s="4">
        <f t="shared" si="10"/>
        <v>17</v>
      </c>
      <c r="BN5" s="4" t="str">
        <f t="shared" si="13"/>
        <v>배수초과</v>
      </c>
      <c r="BO5" s="4" t="s">
        <v>11827</v>
      </c>
      <c r="BQ5" s="4" t="s">
        <v>11840</v>
      </c>
      <c r="BR5" s="4" t="s">
        <v>11841</v>
      </c>
      <c r="BS5" s="4"/>
    </row>
    <row r="6" spans="1:71" ht="50.1" customHeight="1" x14ac:dyDescent="0.3">
      <c r="A6" s="4">
        <f t="shared" si="11"/>
        <v>5</v>
      </c>
      <c r="B6" s="4" t="s">
        <v>10621</v>
      </c>
      <c r="C6" s="4" t="s">
        <v>10622</v>
      </c>
      <c r="D6" s="4" t="s">
        <v>529</v>
      </c>
      <c r="E6" s="4" t="s">
        <v>530</v>
      </c>
      <c r="F6" s="4" t="s">
        <v>10623</v>
      </c>
      <c r="G6" s="4" t="s">
        <v>10624</v>
      </c>
      <c r="H6" s="4" t="s">
        <v>10625</v>
      </c>
      <c r="I6" s="4" t="s">
        <v>10626</v>
      </c>
      <c r="J6" s="4" t="s">
        <v>275</v>
      </c>
      <c r="K6" s="4" t="s">
        <v>275</v>
      </c>
      <c r="L6" s="4" t="s">
        <v>276</v>
      </c>
      <c r="M6" s="4" t="s">
        <v>277</v>
      </c>
      <c r="N6" s="4" t="s">
        <v>277</v>
      </c>
      <c r="O6" s="4" t="s">
        <v>277</v>
      </c>
      <c r="P6" s="4" t="s">
        <v>277</v>
      </c>
      <c r="Q6" s="4" t="s">
        <v>9004</v>
      </c>
      <c r="R6" s="4" t="s">
        <v>313</v>
      </c>
      <c r="S6" s="4" t="s">
        <v>313</v>
      </c>
      <c r="T6" s="4" t="s">
        <v>313</v>
      </c>
      <c r="U6" s="4" t="s">
        <v>313</v>
      </c>
      <c r="V6" s="4" t="s">
        <v>313</v>
      </c>
      <c r="W6" s="4" t="s">
        <v>11686</v>
      </c>
      <c r="X6" s="4" t="s">
        <v>11727</v>
      </c>
      <c r="Y6" s="4" t="s">
        <v>11686</v>
      </c>
      <c r="Z6" s="4" t="s">
        <v>11727</v>
      </c>
      <c r="AA6" s="4" t="s">
        <v>313</v>
      </c>
      <c r="AB6" s="4" t="s">
        <v>312</v>
      </c>
      <c r="AC6" s="4" t="s">
        <v>313</v>
      </c>
      <c r="AE6" s="4">
        <v>0</v>
      </c>
      <c r="AF6" s="4">
        <v>0</v>
      </c>
      <c r="AG6" s="4">
        <v>0</v>
      </c>
      <c r="AH6" s="4">
        <f t="shared" si="0"/>
        <v>0</v>
      </c>
      <c r="AI6" s="4">
        <f t="shared" si="0"/>
        <v>0</v>
      </c>
      <c r="AJ6" s="4">
        <f t="shared" si="0"/>
        <v>0</v>
      </c>
      <c r="AK6" s="4">
        <f t="shared" si="0"/>
        <v>0</v>
      </c>
      <c r="AL6" s="4">
        <f t="shared" si="0"/>
        <v>0</v>
      </c>
      <c r="AM6" s="4">
        <f t="shared" si="0"/>
        <v>3</v>
      </c>
      <c r="AN6" s="4">
        <f t="shared" si="1"/>
        <v>3</v>
      </c>
      <c r="AO6" s="4" t="str">
        <f t="shared" si="2"/>
        <v>X</v>
      </c>
      <c r="AP6" s="4" t="str">
        <f t="shared" si="2"/>
        <v>우대</v>
      </c>
      <c r="AQ6" s="4" t="str">
        <f t="shared" si="2"/>
        <v>X</v>
      </c>
      <c r="AR6" s="4">
        <f t="shared" si="3"/>
        <v>3</v>
      </c>
      <c r="AT6" s="4" t="s">
        <v>11686</v>
      </c>
      <c r="AU6" s="4">
        <f>VLOOKUP(B6,자격증!B:R,17,0)</f>
        <v>8</v>
      </c>
      <c r="AV6" s="4">
        <f>IF(AT6="해당",VLOOKUP(B6,어학성적!B:Q,16,0),0)</f>
        <v>10</v>
      </c>
      <c r="AW6" s="4">
        <f>IF(AT6="해당",VLOOKUP(B6,논문실적!B:S,18,0),0)</f>
        <v>0</v>
      </c>
      <c r="AX6" s="4">
        <f>VLOOKUP(B6,자격증!B:S,18,0)</f>
        <v>0</v>
      </c>
      <c r="AY6" s="4">
        <f t="shared" si="4"/>
        <v>18</v>
      </c>
      <c r="AZ6" s="41"/>
      <c r="BB6" s="4">
        <f t="shared" si="5"/>
        <v>18</v>
      </c>
      <c r="BC6" s="47">
        <f>VLOOKUP(B6,정성평가!B:AD,29,0)</f>
        <v>62.666666666666664</v>
      </c>
      <c r="BD6" s="4">
        <f t="shared" si="6"/>
        <v>3</v>
      </c>
      <c r="BE6" s="47">
        <f t="shared" si="7"/>
        <v>83.666666666666657</v>
      </c>
      <c r="BF6" s="4" t="str">
        <f t="shared" si="8"/>
        <v>이상없음</v>
      </c>
      <c r="BG6" s="4">
        <f t="shared" si="9"/>
        <v>5</v>
      </c>
      <c r="BH6" s="4" t="s">
        <v>11808</v>
      </c>
      <c r="BI6" s="4"/>
      <c r="BK6" s="4">
        <v>1</v>
      </c>
      <c r="BL6" s="4">
        <f t="shared" si="12"/>
        <v>15</v>
      </c>
      <c r="BM6" s="4">
        <f t="shared" si="10"/>
        <v>17</v>
      </c>
      <c r="BN6" s="4" t="str">
        <f t="shared" si="13"/>
        <v>배수초과</v>
      </c>
      <c r="BO6" s="4" t="s">
        <v>11827</v>
      </c>
      <c r="BQ6" s="4" t="s">
        <v>11840</v>
      </c>
      <c r="BR6" s="4" t="s">
        <v>11841</v>
      </c>
      <c r="BS6" s="4"/>
    </row>
    <row r="7" spans="1:71" ht="50.1" customHeight="1" x14ac:dyDescent="0.3">
      <c r="A7" s="4">
        <f t="shared" si="11"/>
        <v>6</v>
      </c>
      <c r="B7" s="4" t="s">
        <v>2041</v>
      </c>
      <c r="C7" s="4" t="s">
        <v>2042</v>
      </c>
      <c r="D7" s="4" t="s">
        <v>529</v>
      </c>
      <c r="E7" s="4" t="s">
        <v>530</v>
      </c>
      <c r="F7" s="4" t="s">
        <v>2043</v>
      </c>
      <c r="G7" s="4" t="s">
        <v>2044</v>
      </c>
      <c r="H7" s="4" t="s">
        <v>2045</v>
      </c>
      <c r="I7" s="4" t="s">
        <v>2046</v>
      </c>
      <c r="J7" s="4" t="s">
        <v>275</v>
      </c>
      <c r="K7" s="4" t="s">
        <v>275</v>
      </c>
      <c r="L7" s="4" t="s">
        <v>276</v>
      </c>
      <c r="M7" s="4" t="s">
        <v>277</v>
      </c>
      <c r="N7" s="4" t="s">
        <v>277</v>
      </c>
      <c r="O7" s="4" t="s">
        <v>277</v>
      </c>
      <c r="P7" s="4" t="s">
        <v>277</v>
      </c>
      <c r="Q7" s="4" t="s">
        <v>2054</v>
      </c>
      <c r="R7" s="4" t="s">
        <v>313</v>
      </c>
      <c r="S7" s="4" t="s">
        <v>313</v>
      </c>
      <c r="T7" s="4" t="s">
        <v>313</v>
      </c>
      <c r="U7" s="4" t="s">
        <v>313</v>
      </c>
      <c r="V7" s="4" t="s">
        <v>313</v>
      </c>
      <c r="W7" s="4" t="s">
        <v>11686</v>
      </c>
      <c r="X7" s="4" t="s">
        <v>11734</v>
      </c>
      <c r="Y7" s="4" t="s">
        <v>313</v>
      </c>
      <c r="Z7" s="4" t="s">
        <v>313</v>
      </c>
      <c r="AA7" s="4" t="s">
        <v>312</v>
      </c>
      <c r="AB7" s="4" t="s">
        <v>312</v>
      </c>
      <c r="AC7" s="4" t="s">
        <v>313</v>
      </c>
      <c r="AE7" s="4">
        <v>0</v>
      </c>
      <c r="AF7" s="4">
        <v>0</v>
      </c>
      <c r="AG7" s="4">
        <v>0</v>
      </c>
      <c r="AH7" s="4">
        <f t="shared" si="0"/>
        <v>0</v>
      </c>
      <c r="AI7" s="4">
        <f t="shared" si="0"/>
        <v>0</v>
      </c>
      <c r="AJ7" s="4">
        <f t="shared" si="0"/>
        <v>0</v>
      </c>
      <c r="AK7" s="4">
        <f t="shared" si="0"/>
        <v>0</v>
      </c>
      <c r="AL7" s="4">
        <f t="shared" si="0"/>
        <v>0</v>
      </c>
      <c r="AM7" s="4">
        <f t="shared" si="0"/>
        <v>3</v>
      </c>
      <c r="AN7" s="4">
        <f t="shared" si="1"/>
        <v>0</v>
      </c>
      <c r="AO7" s="4" t="str">
        <f t="shared" si="2"/>
        <v>우대</v>
      </c>
      <c r="AP7" s="4" t="str">
        <f t="shared" si="2"/>
        <v>우대</v>
      </c>
      <c r="AQ7" s="4" t="str">
        <f t="shared" si="2"/>
        <v>X</v>
      </c>
      <c r="AR7" s="4">
        <f t="shared" si="3"/>
        <v>3</v>
      </c>
      <c r="AT7" s="4" t="s">
        <v>11686</v>
      </c>
      <c r="AU7" s="4">
        <f>VLOOKUP(B7,자격증!B:R,17,0)</f>
        <v>10</v>
      </c>
      <c r="AV7" s="4">
        <f>IF(AT7="해당",VLOOKUP(B7,어학성적!B:Q,16,0),0)</f>
        <v>10</v>
      </c>
      <c r="AW7" s="4">
        <f>IF(AT7="해당",VLOOKUP(B7,논문실적!B:S,18,0),0)</f>
        <v>0</v>
      </c>
      <c r="AX7" s="4">
        <f>VLOOKUP(B7,자격증!B:S,18,0)</f>
        <v>0</v>
      </c>
      <c r="AY7" s="11">
        <f t="shared" si="4"/>
        <v>20</v>
      </c>
      <c r="AZ7" s="4"/>
      <c r="BB7" s="4">
        <f t="shared" si="5"/>
        <v>20</v>
      </c>
      <c r="BC7" s="47">
        <f>VLOOKUP(B7,정성평가!B:AD,29,0)</f>
        <v>60.333333333333336</v>
      </c>
      <c r="BD7" s="4">
        <f t="shared" si="6"/>
        <v>3</v>
      </c>
      <c r="BE7" s="47">
        <f t="shared" si="7"/>
        <v>83.333333333333343</v>
      </c>
      <c r="BF7" s="4" t="str">
        <f t="shared" si="8"/>
        <v>이상없음</v>
      </c>
      <c r="BG7" s="4">
        <f t="shared" si="9"/>
        <v>6</v>
      </c>
      <c r="BH7" s="4" t="s">
        <v>11808</v>
      </c>
      <c r="BI7" s="4"/>
      <c r="BK7" s="4">
        <v>1</v>
      </c>
      <c r="BL7" s="4">
        <f t="shared" si="12"/>
        <v>15</v>
      </c>
      <c r="BM7" s="4">
        <f t="shared" si="10"/>
        <v>17</v>
      </c>
      <c r="BN7" s="4" t="str">
        <f t="shared" si="13"/>
        <v>배수초과</v>
      </c>
      <c r="BO7" s="4" t="s">
        <v>11827</v>
      </c>
      <c r="BQ7" s="4" t="s">
        <v>11783</v>
      </c>
      <c r="BR7" s="4" t="s">
        <v>276</v>
      </c>
      <c r="BS7" s="4" t="s">
        <v>11842</v>
      </c>
    </row>
    <row r="8" spans="1:71" ht="50.1" customHeight="1" x14ac:dyDescent="0.3">
      <c r="A8" s="4">
        <f t="shared" si="11"/>
        <v>7</v>
      </c>
      <c r="B8" s="4" t="s">
        <v>616</v>
      </c>
      <c r="C8" s="4" t="s">
        <v>617</v>
      </c>
      <c r="D8" s="4" t="s">
        <v>529</v>
      </c>
      <c r="E8" s="4" t="s">
        <v>530</v>
      </c>
      <c r="F8" s="4" t="s">
        <v>618</v>
      </c>
      <c r="G8" s="4" t="s">
        <v>619</v>
      </c>
      <c r="H8" s="4" t="s">
        <v>620</v>
      </c>
      <c r="I8" s="4" t="s">
        <v>621</v>
      </c>
      <c r="J8" s="4" t="s">
        <v>275</v>
      </c>
      <c r="K8" s="4" t="s">
        <v>275</v>
      </c>
      <c r="L8" s="4" t="s">
        <v>276</v>
      </c>
      <c r="M8" s="4" t="s">
        <v>277</v>
      </c>
      <c r="N8" s="4" t="s">
        <v>277</v>
      </c>
      <c r="O8" s="4" t="s">
        <v>277</v>
      </c>
      <c r="P8" s="4" t="s">
        <v>277</v>
      </c>
      <c r="Q8" s="4" t="s">
        <v>630</v>
      </c>
      <c r="R8" s="4" t="s">
        <v>313</v>
      </c>
      <c r="S8" s="4" t="s">
        <v>313</v>
      </c>
      <c r="T8" s="4" t="s">
        <v>313</v>
      </c>
      <c r="U8" s="4" t="s">
        <v>313</v>
      </c>
      <c r="V8" s="4" t="s">
        <v>313</v>
      </c>
      <c r="W8" s="4" t="s">
        <v>11686</v>
      </c>
      <c r="X8" s="4" t="s">
        <v>11729</v>
      </c>
      <c r="Y8" s="4" t="s">
        <v>313</v>
      </c>
      <c r="Z8" s="4" t="s">
        <v>313</v>
      </c>
      <c r="AA8" s="4" t="s">
        <v>313</v>
      </c>
      <c r="AB8" s="4" t="s">
        <v>312</v>
      </c>
      <c r="AC8" s="4" t="s">
        <v>313</v>
      </c>
      <c r="AE8" s="4">
        <v>0</v>
      </c>
      <c r="AF8" s="4">
        <v>0</v>
      </c>
      <c r="AG8" s="4">
        <v>0</v>
      </c>
      <c r="AH8" s="4">
        <f t="shared" si="0"/>
        <v>0</v>
      </c>
      <c r="AI8" s="4">
        <f t="shared" si="0"/>
        <v>0</v>
      </c>
      <c r="AJ8" s="4">
        <f t="shared" si="0"/>
        <v>0</v>
      </c>
      <c r="AK8" s="4">
        <f t="shared" si="0"/>
        <v>0</v>
      </c>
      <c r="AL8" s="4">
        <f t="shared" si="0"/>
        <v>0</v>
      </c>
      <c r="AM8" s="4">
        <f t="shared" si="0"/>
        <v>3</v>
      </c>
      <c r="AN8" s="4">
        <f t="shared" si="1"/>
        <v>0</v>
      </c>
      <c r="AO8" s="4" t="str">
        <f t="shared" si="2"/>
        <v>X</v>
      </c>
      <c r="AP8" s="4" t="str">
        <f t="shared" si="2"/>
        <v>우대</v>
      </c>
      <c r="AQ8" s="4" t="str">
        <f t="shared" si="2"/>
        <v>X</v>
      </c>
      <c r="AR8" s="4">
        <f>MAX(AF8:AN8)</f>
        <v>3</v>
      </c>
      <c r="AT8" s="4" t="s">
        <v>11686</v>
      </c>
      <c r="AU8" s="4">
        <f>VLOOKUP(B8,자격증!B:R,17,0)</f>
        <v>10</v>
      </c>
      <c r="AV8" s="4">
        <f>IF(AT8="해당",VLOOKUP(B8,어학성적!B:Q,16,0),0)</f>
        <v>6</v>
      </c>
      <c r="AW8" s="4">
        <f>IF(AT8="해당",VLOOKUP(B8,논문실적!B:S,18,0),0)</f>
        <v>0</v>
      </c>
      <c r="AX8" s="4">
        <f>VLOOKUP(B8,자격증!B:S,18,0)</f>
        <v>0</v>
      </c>
      <c r="AY8" s="4">
        <f t="shared" si="4"/>
        <v>16</v>
      </c>
      <c r="AZ8" s="4"/>
      <c r="BB8" s="4">
        <f t="shared" si="5"/>
        <v>16</v>
      </c>
      <c r="BC8" s="47">
        <f>VLOOKUP(B8,정성평가!B:AD,29,0)</f>
        <v>64.333333333333329</v>
      </c>
      <c r="BD8" s="4">
        <f t="shared" si="6"/>
        <v>3</v>
      </c>
      <c r="BE8" s="47">
        <f t="shared" si="7"/>
        <v>83.333333333333329</v>
      </c>
      <c r="BF8" s="4" t="str">
        <f t="shared" si="8"/>
        <v>이상없음</v>
      </c>
      <c r="BG8" s="4">
        <f t="shared" si="9"/>
        <v>6</v>
      </c>
      <c r="BH8" s="4" t="s">
        <v>11808</v>
      </c>
      <c r="BI8" s="4"/>
      <c r="BK8" s="4">
        <v>1</v>
      </c>
      <c r="BL8" s="4">
        <f t="shared" si="12"/>
        <v>15</v>
      </c>
      <c r="BM8" s="4">
        <f t="shared" si="10"/>
        <v>17</v>
      </c>
      <c r="BN8" s="4" t="str">
        <f t="shared" si="13"/>
        <v>배수초과</v>
      </c>
      <c r="BO8" s="4" t="s">
        <v>11827</v>
      </c>
      <c r="BQ8" s="4" t="s">
        <v>11840</v>
      </c>
      <c r="BR8" s="4" t="s">
        <v>11841</v>
      </c>
      <c r="BS8" s="4"/>
    </row>
    <row r="9" spans="1:71" ht="50.1" customHeight="1" x14ac:dyDescent="0.3">
      <c r="A9" s="4">
        <f t="shared" si="11"/>
        <v>8</v>
      </c>
      <c r="B9" s="4" t="s">
        <v>3299</v>
      </c>
      <c r="C9" s="4" t="s">
        <v>3300</v>
      </c>
      <c r="D9" s="4" t="s">
        <v>529</v>
      </c>
      <c r="E9" s="4" t="s">
        <v>530</v>
      </c>
      <c r="F9" s="4" t="s">
        <v>3301</v>
      </c>
      <c r="G9" s="4" t="s">
        <v>3302</v>
      </c>
      <c r="H9" s="4" t="s">
        <v>3303</v>
      </c>
      <c r="I9" s="4" t="s">
        <v>3304</v>
      </c>
      <c r="J9" s="4" t="s">
        <v>275</v>
      </c>
      <c r="K9" s="4" t="s">
        <v>275</v>
      </c>
      <c r="L9" s="4" t="s">
        <v>382</v>
      </c>
      <c r="M9" s="4" t="s">
        <v>3305</v>
      </c>
      <c r="N9" s="4" t="s">
        <v>2378</v>
      </c>
      <c r="O9" s="4" t="s">
        <v>562</v>
      </c>
      <c r="P9" s="4" t="s">
        <v>957</v>
      </c>
      <c r="Q9" s="4" t="s">
        <v>1641</v>
      </c>
      <c r="R9" s="4" t="s">
        <v>313</v>
      </c>
      <c r="S9" s="4" t="s">
        <v>313</v>
      </c>
      <c r="T9" s="4" t="s">
        <v>313</v>
      </c>
      <c r="U9" s="4" t="s">
        <v>313</v>
      </c>
      <c r="V9" s="4" t="s">
        <v>313</v>
      </c>
      <c r="W9" s="4" t="s">
        <v>313</v>
      </c>
      <c r="X9" s="4" t="s">
        <v>313</v>
      </c>
      <c r="Y9" s="4" t="s">
        <v>313</v>
      </c>
      <c r="Z9" s="4" t="s">
        <v>313</v>
      </c>
      <c r="AA9" s="4" t="s">
        <v>313</v>
      </c>
      <c r="AB9" s="4" t="s">
        <v>312</v>
      </c>
      <c r="AC9" s="4" t="s">
        <v>313</v>
      </c>
      <c r="AE9" s="4">
        <v>0</v>
      </c>
      <c r="AF9" s="4">
        <v>0</v>
      </c>
      <c r="AG9" s="4">
        <v>0</v>
      </c>
      <c r="AH9" s="4">
        <f t="shared" si="0"/>
        <v>0</v>
      </c>
      <c r="AI9" s="4">
        <f t="shared" si="0"/>
        <v>0</v>
      </c>
      <c r="AJ9" s="4">
        <f t="shared" si="0"/>
        <v>0</v>
      </c>
      <c r="AK9" s="4">
        <f t="shared" si="0"/>
        <v>0</v>
      </c>
      <c r="AL9" s="4">
        <f t="shared" si="0"/>
        <v>0</v>
      </c>
      <c r="AM9" s="4">
        <f t="shared" si="0"/>
        <v>0</v>
      </c>
      <c r="AN9" s="4">
        <f t="shared" si="1"/>
        <v>0</v>
      </c>
      <c r="AO9" s="4" t="str">
        <f t="shared" si="2"/>
        <v>X</v>
      </c>
      <c r="AP9" s="4" t="str">
        <f t="shared" si="2"/>
        <v>우대</v>
      </c>
      <c r="AQ9" s="4" t="str">
        <f t="shared" si="2"/>
        <v>X</v>
      </c>
      <c r="AR9" s="4">
        <f t="shared" si="3"/>
        <v>0</v>
      </c>
      <c r="AT9" s="4" t="s">
        <v>11686</v>
      </c>
      <c r="AU9" s="4">
        <f>VLOOKUP(B9,자격증!B:R,17,0)</f>
        <v>10</v>
      </c>
      <c r="AV9" s="4">
        <f>IF(AT9="해당",VLOOKUP(B9,어학성적!B:Q,16,0),0)</f>
        <v>10</v>
      </c>
      <c r="AW9" s="4">
        <f>IF(AT9="해당",VLOOKUP(B9,논문실적!B:S,18,0),0)</f>
        <v>0</v>
      </c>
      <c r="AX9" s="4">
        <f>VLOOKUP(B9,자격증!B:S,18,0)</f>
        <v>0</v>
      </c>
      <c r="AY9" s="4">
        <f t="shared" si="4"/>
        <v>20</v>
      </c>
      <c r="AZ9" s="4"/>
      <c r="BB9" s="4">
        <f t="shared" si="5"/>
        <v>20</v>
      </c>
      <c r="BC9" s="47">
        <f>VLOOKUP(B9,정성평가!B:AD,29,0)</f>
        <v>61</v>
      </c>
      <c r="BD9" s="4">
        <f t="shared" si="6"/>
        <v>0</v>
      </c>
      <c r="BE9" s="47">
        <f t="shared" si="7"/>
        <v>81</v>
      </c>
      <c r="BF9" s="4" t="str">
        <f t="shared" si="8"/>
        <v>이상없음</v>
      </c>
      <c r="BG9" s="4">
        <f t="shared" si="9"/>
        <v>8</v>
      </c>
      <c r="BH9" s="4" t="s">
        <v>11808</v>
      </c>
      <c r="BI9" s="4"/>
      <c r="BK9" s="4">
        <v>1</v>
      </c>
      <c r="BL9" s="4">
        <f t="shared" si="12"/>
        <v>15</v>
      </c>
      <c r="BM9" s="4">
        <f t="shared" si="10"/>
        <v>17</v>
      </c>
      <c r="BN9" s="4" t="str">
        <f t="shared" si="13"/>
        <v>배수초과</v>
      </c>
      <c r="BO9" s="4" t="s">
        <v>11827</v>
      </c>
      <c r="BQ9" s="4" t="s">
        <v>11840</v>
      </c>
      <c r="BR9" s="4" t="s">
        <v>11841</v>
      </c>
      <c r="BS9" s="4"/>
    </row>
    <row r="10" spans="1:71" ht="50.1" customHeight="1" x14ac:dyDescent="0.3">
      <c r="A10" s="4">
        <f t="shared" si="11"/>
        <v>9</v>
      </c>
      <c r="B10" s="4" t="s">
        <v>10550</v>
      </c>
      <c r="C10" s="4" t="s">
        <v>10551</v>
      </c>
      <c r="D10" s="4" t="s">
        <v>529</v>
      </c>
      <c r="E10" s="4" t="s">
        <v>530</v>
      </c>
      <c r="F10" s="4" t="s">
        <v>10552</v>
      </c>
      <c r="G10" s="4" t="s">
        <v>10553</v>
      </c>
      <c r="H10" s="4" t="s">
        <v>10554</v>
      </c>
      <c r="I10" s="4" t="s">
        <v>10555</v>
      </c>
      <c r="J10" s="4" t="s">
        <v>275</v>
      </c>
      <c r="K10" s="4" t="s">
        <v>275</v>
      </c>
      <c r="L10" s="4" t="s">
        <v>276</v>
      </c>
      <c r="M10" s="4" t="s">
        <v>277</v>
      </c>
      <c r="N10" s="4" t="s">
        <v>277</v>
      </c>
      <c r="O10" s="4" t="s">
        <v>277</v>
      </c>
      <c r="P10" s="4" t="s">
        <v>277</v>
      </c>
      <c r="Q10" s="4" t="s">
        <v>1768</v>
      </c>
      <c r="R10" s="4" t="s">
        <v>313</v>
      </c>
      <c r="S10" s="4" t="s">
        <v>313</v>
      </c>
      <c r="T10" s="4" t="s">
        <v>313</v>
      </c>
      <c r="U10" s="4" t="s">
        <v>313</v>
      </c>
      <c r="V10" s="4" t="s">
        <v>313</v>
      </c>
      <c r="W10" s="4" t="s">
        <v>313</v>
      </c>
      <c r="X10" s="4" t="s">
        <v>313</v>
      </c>
      <c r="Y10" s="4" t="s">
        <v>313</v>
      </c>
      <c r="Z10" s="4" t="s">
        <v>313</v>
      </c>
      <c r="AA10" s="4" t="s">
        <v>313</v>
      </c>
      <c r="AB10" s="4" t="s">
        <v>312</v>
      </c>
      <c r="AC10" s="4" t="s">
        <v>313</v>
      </c>
      <c r="AE10" s="4">
        <v>0</v>
      </c>
      <c r="AF10" s="4">
        <v>0</v>
      </c>
      <c r="AG10" s="4">
        <v>0</v>
      </c>
      <c r="AH10" s="4">
        <f t="shared" si="0"/>
        <v>0</v>
      </c>
      <c r="AI10" s="4">
        <f t="shared" si="0"/>
        <v>0</v>
      </c>
      <c r="AJ10" s="4">
        <f t="shared" si="0"/>
        <v>0</v>
      </c>
      <c r="AK10" s="4">
        <f t="shared" si="0"/>
        <v>0</v>
      </c>
      <c r="AL10" s="4">
        <f t="shared" si="0"/>
        <v>0</v>
      </c>
      <c r="AM10" s="4">
        <f t="shared" si="0"/>
        <v>0</v>
      </c>
      <c r="AN10" s="4">
        <f t="shared" si="1"/>
        <v>0</v>
      </c>
      <c r="AO10" s="4" t="str">
        <f t="shared" si="2"/>
        <v>X</v>
      </c>
      <c r="AP10" s="4" t="str">
        <f t="shared" si="2"/>
        <v>우대</v>
      </c>
      <c r="AQ10" s="4" t="str">
        <f t="shared" si="2"/>
        <v>X</v>
      </c>
      <c r="AR10" s="4">
        <f t="shared" si="3"/>
        <v>0</v>
      </c>
      <c r="AT10" s="4" t="s">
        <v>11686</v>
      </c>
      <c r="AU10" s="4">
        <f>VLOOKUP(B10,자격증!B:R,17,0)</f>
        <v>8</v>
      </c>
      <c r="AV10" s="4">
        <f>IF(AT10="해당",VLOOKUP(B10,어학성적!B:Q,16,0),0)</f>
        <v>10</v>
      </c>
      <c r="AW10" s="4">
        <f>IF(AT10="해당",VLOOKUP(B10,논문실적!B:S,18,0),0)</f>
        <v>0</v>
      </c>
      <c r="AX10" s="4">
        <f>VLOOKUP(B10,자격증!B:S,18,0)</f>
        <v>0</v>
      </c>
      <c r="AY10" s="4">
        <f t="shared" si="4"/>
        <v>18</v>
      </c>
      <c r="AZ10" s="4"/>
      <c r="BB10" s="4">
        <f t="shared" si="5"/>
        <v>18</v>
      </c>
      <c r="BC10" s="47">
        <f>VLOOKUP(B10,정성평가!B:AD,29,0)</f>
        <v>62.333333333333336</v>
      </c>
      <c r="BD10" s="4">
        <f t="shared" si="6"/>
        <v>0</v>
      </c>
      <c r="BE10" s="47">
        <f t="shared" si="7"/>
        <v>80.333333333333343</v>
      </c>
      <c r="BF10" s="4" t="str">
        <f t="shared" si="8"/>
        <v>이상없음</v>
      </c>
      <c r="BG10" s="4">
        <f t="shared" si="9"/>
        <v>9</v>
      </c>
      <c r="BH10" s="4" t="s">
        <v>11808</v>
      </c>
      <c r="BI10" s="4"/>
      <c r="BK10" s="4">
        <v>1</v>
      </c>
      <c r="BL10" s="4">
        <f t="shared" si="12"/>
        <v>15</v>
      </c>
      <c r="BM10" s="4">
        <f t="shared" si="10"/>
        <v>17</v>
      </c>
      <c r="BN10" s="4" t="str">
        <f t="shared" si="13"/>
        <v>배수초과</v>
      </c>
      <c r="BO10" s="4" t="s">
        <v>11827</v>
      </c>
      <c r="BQ10" s="4" t="s">
        <v>11840</v>
      </c>
      <c r="BR10" s="4" t="s">
        <v>11841</v>
      </c>
      <c r="BS10" s="4"/>
    </row>
    <row r="11" spans="1:71" ht="50.1" customHeight="1" x14ac:dyDescent="0.3">
      <c r="A11" s="4">
        <f t="shared" si="11"/>
        <v>10</v>
      </c>
      <c r="B11" s="4" t="s">
        <v>8452</v>
      </c>
      <c r="C11" s="4" t="s">
        <v>8453</v>
      </c>
      <c r="D11" s="4" t="s">
        <v>529</v>
      </c>
      <c r="E11" s="4" t="s">
        <v>530</v>
      </c>
      <c r="F11" s="4" t="s">
        <v>277</v>
      </c>
      <c r="G11" s="4" t="s">
        <v>8454</v>
      </c>
      <c r="H11" s="4" t="s">
        <v>8455</v>
      </c>
      <c r="I11" s="4" t="s">
        <v>8455</v>
      </c>
      <c r="J11" s="4" t="s">
        <v>275</v>
      </c>
      <c r="K11" s="4" t="s">
        <v>275</v>
      </c>
      <c r="L11" s="4" t="s">
        <v>276</v>
      </c>
      <c r="M11" s="4" t="s">
        <v>277</v>
      </c>
      <c r="N11" s="4" t="s">
        <v>277</v>
      </c>
      <c r="O11" s="4" t="s">
        <v>277</v>
      </c>
      <c r="P11" s="4" t="s">
        <v>277</v>
      </c>
      <c r="Q11" s="4" t="s">
        <v>8461</v>
      </c>
      <c r="R11" s="4" t="s">
        <v>313</v>
      </c>
      <c r="S11" s="4" t="s">
        <v>313</v>
      </c>
      <c r="T11" s="4" t="s">
        <v>313</v>
      </c>
      <c r="U11" s="4" t="s">
        <v>313</v>
      </c>
      <c r="V11" s="4" t="s">
        <v>313</v>
      </c>
      <c r="W11" s="4" t="s">
        <v>11686</v>
      </c>
      <c r="X11" s="4" t="s">
        <v>11738</v>
      </c>
      <c r="Y11" s="4" t="s">
        <v>313</v>
      </c>
      <c r="Z11" s="4" t="s">
        <v>313</v>
      </c>
      <c r="AA11" s="4" t="s">
        <v>313</v>
      </c>
      <c r="AB11" s="4" t="s">
        <v>312</v>
      </c>
      <c r="AC11" s="4" t="s">
        <v>313</v>
      </c>
      <c r="AE11" s="4">
        <v>0</v>
      </c>
      <c r="AF11" s="4">
        <v>0</v>
      </c>
      <c r="AG11" s="4">
        <v>0</v>
      </c>
      <c r="AH11" s="4">
        <f t="shared" si="0"/>
        <v>0</v>
      </c>
      <c r="AI11" s="4">
        <f t="shared" si="0"/>
        <v>0</v>
      </c>
      <c r="AJ11" s="4">
        <f t="shared" si="0"/>
        <v>0</v>
      </c>
      <c r="AK11" s="4">
        <f t="shared" si="0"/>
        <v>0</v>
      </c>
      <c r="AL11" s="4">
        <f t="shared" si="0"/>
        <v>0</v>
      </c>
      <c r="AM11" s="4">
        <f t="shared" si="0"/>
        <v>3</v>
      </c>
      <c r="AN11" s="4">
        <f t="shared" si="1"/>
        <v>0</v>
      </c>
      <c r="AO11" s="4" t="str">
        <f t="shared" si="2"/>
        <v>X</v>
      </c>
      <c r="AP11" s="4" t="str">
        <f t="shared" si="2"/>
        <v>우대</v>
      </c>
      <c r="AQ11" s="4" t="str">
        <f t="shared" si="2"/>
        <v>X</v>
      </c>
      <c r="AR11" s="4">
        <f t="shared" si="3"/>
        <v>3</v>
      </c>
      <c r="AT11" s="4" t="s">
        <v>11686</v>
      </c>
      <c r="AU11" s="4">
        <f>VLOOKUP(B11,자격증!B:R,17,0)</f>
        <v>10</v>
      </c>
      <c r="AV11" s="4">
        <f>IF(AT11="해당",VLOOKUP(B11,어학성적!B:Q,16,0),0)</f>
        <v>6</v>
      </c>
      <c r="AW11" s="4">
        <f>IF(AT11="해당",VLOOKUP(B11,논문실적!B:S,18,0),0)</f>
        <v>0</v>
      </c>
      <c r="AX11" s="4">
        <f>VLOOKUP(B11,자격증!B:S,18,0)</f>
        <v>0</v>
      </c>
      <c r="AY11" s="4">
        <f t="shared" si="4"/>
        <v>16</v>
      </c>
      <c r="AZ11" s="4"/>
      <c r="BB11" s="4">
        <f t="shared" si="5"/>
        <v>16</v>
      </c>
      <c r="BC11" s="47">
        <f>VLOOKUP(B11,정성평가!B:AD,29,0)</f>
        <v>61.333333333333336</v>
      </c>
      <c r="BD11" s="4">
        <f t="shared" si="6"/>
        <v>3</v>
      </c>
      <c r="BE11" s="47">
        <f t="shared" si="7"/>
        <v>80.333333333333343</v>
      </c>
      <c r="BF11" s="4" t="str">
        <f t="shared" si="8"/>
        <v>이상없음</v>
      </c>
      <c r="BG11" s="4">
        <f t="shared" si="9"/>
        <v>9</v>
      </c>
      <c r="BH11" s="4" t="s">
        <v>11808</v>
      </c>
      <c r="BI11" s="4"/>
      <c r="BK11" s="4">
        <v>1</v>
      </c>
      <c r="BL11" s="4">
        <f t="shared" si="12"/>
        <v>15</v>
      </c>
      <c r="BM11" s="4">
        <f t="shared" si="10"/>
        <v>17</v>
      </c>
      <c r="BN11" s="4" t="str">
        <f t="shared" si="13"/>
        <v>배수초과</v>
      </c>
      <c r="BO11" s="4" t="s">
        <v>11827</v>
      </c>
      <c r="BQ11" s="4" t="s">
        <v>11783</v>
      </c>
      <c r="BR11" s="4" t="s">
        <v>276</v>
      </c>
      <c r="BS11" s="4" t="s">
        <v>11837</v>
      </c>
    </row>
    <row r="12" spans="1:71" ht="50.1" customHeight="1" x14ac:dyDescent="0.3">
      <c r="A12" s="4">
        <f t="shared" si="11"/>
        <v>11</v>
      </c>
      <c r="B12" s="4" t="s">
        <v>7044</v>
      </c>
      <c r="C12" s="4" t="s">
        <v>7045</v>
      </c>
      <c r="D12" s="4" t="s">
        <v>529</v>
      </c>
      <c r="E12" s="4" t="s">
        <v>530</v>
      </c>
      <c r="F12" s="4" t="s">
        <v>7046</v>
      </c>
      <c r="G12" s="4" t="s">
        <v>7047</v>
      </c>
      <c r="H12" s="4" t="s">
        <v>7048</v>
      </c>
      <c r="I12" s="4" t="s">
        <v>7048</v>
      </c>
      <c r="J12" s="4" t="s">
        <v>275</v>
      </c>
      <c r="K12" s="4" t="s">
        <v>275</v>
      </c>
      <c r="L12" s="4" t="s">
        <v>276</v>
      </c>
      <c r="M12" s="4" t="s">
        <v>277</v>
      </c>
      <c r="N12" s="4" t="s">
        <v>277</v>
      </c>
      <c r="O12" s="4" t="s">
        <v>277</v>
      </c>
      <c r="P12" s="4" t="s">
        <v>277</v>
      </c>
      <c r="Q12" s="4" t="s">
        <v>5749</v>
      </c>
      <c r="R12" s="4" t="s">
        <v>313</v>
      </c>
      <c r="S12" s="4" t="s">
        <v>313</v>
      </c>
      <c r="T12" s="4" t="s">
        <v>313</v>
      </c>
      <c r="U12" s="4" t="s">
        <v>313</v>
      </c>
      <c r="V12" s="4" t="s">
        <v>313</v>
      </c>
      <c r="W12" s="4" t="s">
        <v>11686</v>
      </c>
      <c r="X12" s="4" t="s">
        <v>11737</v>
      </c>
      <c r="Y12" s="4" t="s">
        <v>313</v>
      </c>
      <c r="Z12" s="4" t="s">
        <v>313</v>
      </c>
      <c r="AA12" s="4" t="s">
        <v>312</v>
      </c>
      <c r="AB12" s="4" t="s">
        <v>312</v>
      </c>
      <c r="AC12" s="4" t="s">
        <v>313</v>
      </c>
      <c r="AE12" s="4">
        <v>0</v>
      </c>
      <c r="AF12" s="4">
        <v>0</v>
      </c>
      <c r="AG12" s="4">
        <v>0</v>
      </c>
      <c r="AH12" s="4">
        <f t="shared" si="0"/>
        <v>0</v>
      </c>
      <c r="AI12" s="4">
        <f t="shared" si="0"/>
        <v>0</v>
      </c>
      <c r="AJ12" s="4">
        <f t="shared" si="0"/>
        <v>0</v>
      </c>
      <c r="AK12" s="4">
        <f t="shared" si="0"/>
        <v>0</v>
      </c>
      <c r="AL12" s="4">
        <f t="shared" si="0"/>
        <v>0</v>
      </c>
      <c r="AM12" s="4">
        <f t="shared" si="0"/>
        <v>3</v>
      </c>
      <c r="AN12" s="4">
        <f t="shared" si="1"/>
        <v>0</v>
      </c>
      <c r="AO12" s="4" t="str">
        <f t="shared" si="2"/>
        <v>우대</v>
      </c>
      <c r="AP12" s="4" t="str">
        <f t="shared" si="2"/>
        <v>우대</v>
      </c>
      <c r="AQ12" s="4" t="str">
        <f t="shared" si="2"/>
        <v>X</v>
      </c>
      <c r="AR12" s="4">
        <f t="shared" si="3"/>
        <v>3</v>
      </c>
      <c r="AT12" s="4" t="s">
        <v>11686</v>
      </c>
      <c r="AU12" s="4">
        <f>VLOOKUP(B12,자격증!B:R,17,0)</f>
        <v>8</v>
      </c>
      <c r="AV12" s="4">
        <f>IF(AT12="해당",VLOOKUP(B12,어학성적!B:Q,16,0),0)</f>
        <v>8</v>
      </c>
      <c r="AW12" s="4">
        <f>IF(AT12="해당",VLOOKUP(B12,논문실적!B:S,18,0),0)</f>
        <v>0</v>
      </c>
      <c r="AX12" s="4">
        <f>VLOOKUP(B12,자격증!B:S,18,0)</f>
        <v>0</v>
      </c>
      <c r="AY12" s="4">
        <f t="shared" si="4"/>
        <v>16</v>
      </c>
      <c r="AZ12" s="4"/>
      <c r="BB12" s="4">
        <f t="shared" si="5"/>
        <v>16</v>
      </c>
      <c r="BC12" s="47">
        <f>VLOOKUP(B12,정성평가!B:AD,29,0)</f>
        <v>61.333333333333336</v>
      </c>
      <c r="BD12" s="4">
        <f t="shared" si="6"/>
        <v>3</v>
      </c>
      <c r="BE12" s="47">
        <f t="shared" si="7"/>
        <v>80.333333333333343</v>
      </c>
      <c r="BF12" s="4" t="str">
        <f t="shared" si="8"/>
        <v>이상없음</v>
      </c>
      <c r="BG12" s="4">
        <f t="shared" si="9"/>
        <v>9</v>
      </c>
      <c r="BH12" s="4" t="s">
        <v>11808</v>
      </c>
      <c r="BI12" s="4"/>
      <c r="BK12" s="4">
        <v>1</v>
      </c>
      <c r="BL12" s="4">
        <f t="shared" si="12"/>
        <v>15</v>
      </c>
      <c r="BM12" s="4">
        <f t="shared" si="10"/>
        <v>17</v>
      </c>
      <c r="BN12" s="4" t="str">
        <f t="shared" si="13"/>
        <v>배수초과</v>
      </c>
      <c r="BO12" s="4" t="s">
        <v>11827</v>
      </c>
      <c r="BQ12" s="4" t="s">
        <v>11840</v>
      </c>
      <c r="BR12" s="4" t="s">
        <v>11841</v>
      </c>
      <c r="BS12" s="4"/>
    </row>
    <row r="13" spans="1:71" ht="50.1" customHeight="1" x14ac:dyDescent="0.3">
      <c r="A13" s="4">
        <f t="shared" si="11"/>
        <v>12</v>
      </c>
      <c r="B13" s="4" t="s">
        <v>7930</v>
      </c>
      <c r="C13" s="4" t="s">
        <v>7931</v>
      </c>
      <c r="D13" s="4" t="s">
        <v>529</v>
      </c>
      <c r="E13" s="4" t="s">
        <v>530</v>
      </c>
      <c r="F13" s="4" t="s">
        <v>7932</v>
      </c>
      <c r="G13" s="4" t="s">
        <v>7933</v>
      </c>
      <c r="H13" s="4" t="s">
        <v>7934</v>
      </c>
      <c r="I13" s="4" t="s">
        <v>7935</v>
      </c>
      <c r="J13" s="4" t="s">
        <v>275</v>
      </c>
      <c r="K13" s="4" t="s">
        <v>275</v>
      </c>
      <c r="L13" s="4" t="s">
        <v>276</v>
      </c>
      <c r="M13" s="4" t="s">
        <v>277</v>
      </c>
      <c r="N13" s="4" t="s">
        <v>277</v>
      </c>
      <c r="O13" s="4" t="s">
        <v>277</v>
      </c>
      <c r="P13" s="4" t="s">
        <v>277</v>
      </c>
      <c r="Q13" s="4" t="s">
        <v>7940</v>
      </c>
      <c r="R13" s="4" t="s">
        <v>313</v>
      </c>
      <c r="S13" s="4" t="s">
        <v>313</v>
      </c>
      <c r="T13" s="4" t="s">
        <v>313</v>
      </c>
      <c r="U13" s="4" t="s">
        <v>313</v>
      </c>
      <c r="V13" s="4" t="s">
        <v>313</v>
      </c>
      <c r="W13" s="4" t="s">
        <v>11686</v>
      </c>
      <c r="X13" s="4" t="s">
        <v>11729</v>
      </c>
      <c r="Y13" s="4" t="s">
        <v>313</v>
      </c>
      <c r="Z13" s="4" t="s">
        <v>313</v>
      </c>
      <c r="AA13" s="4" t="s">
        <v>313</v>
      </c>
      <c r="AB13" s="4" t="s">
        <v>312</v>
      </c>
      <c r="AC13" s="4" t="s">
        <v>313</v>
      </c>
      <c r="AE13" s="4">
        <v>0</v>
      </c>
      <c r="AF13" s="4">
        <v>0</v>
      </c>
      <c r="AG13" s="4">
        <v>0</v>
      </c>
      <c r="AH13" s="4">
        <f t="shared" si="0"/>
        <v>0</v>
      </c>
      <c r="AI13" s="4">
        <f t="shared" si="0"/>
        <v>0</v>
      </c>
      <c r="AJ13" s="4">
        <f t="shared" si="0"/>
        <v>0</v>
      </c>
      <c r="AK13" s="4">
        <f t="shared" si="0"/>
        <v>0</v>
      </c>
      <c r="AL13" s="4">
        <f t="shared" si="0"/>
        <v>0</v>
      </c>
      <c r="AM13" s="4">
        <f t="shared" si="0"/>
        <v>3</v>
      </c>
      <c r="AN13" s="4">
        <f t="shared" si="1"/>
        <v>0</v>
      </c>
      <c r="AO13" s="4" t="str">
        <f t="shared" si="2"/>
        <v>X</v>
      </c>
      <c r="AP13" s="4" t="str">
        <f t="shared" si="2"/>
        <v>우대</v>
      </c>
      <c r="AQ13" s="4" t="str">
        <f t="shared" si="2"/>
        <v>X</v>
      </c>
      <c r="AR13" s="4">
        <f t="shared" si="3"/>
        <v>3</v>
      </c>
      <c r="AT13" s="4" t="s">
        <v>11686</v>
      </c>
      <c r="AU13" s="4">
        <f>VLOOKUP(B13,자격증!B:R,17,0)</f>
        <v>8</v>
      </c>
      <c r="AV13" s="4">
        <f>IF(AT13="해당",VLOOKUP(B13,어학성적!B:Q,16,0),0)</f>
        <v>4</v>
      </c>
      <c r="AW13" s="4">
        <f>IF(AT13="해당",VLOOKUP(B13,논문실적!B:S,18,0),0)</f>
        <v>0</v>
      </c>
      <c r="AX13" s="4">
        <f>VLOOKUP(B13,자격증!B:S,18,0)</f>
        <v>0</v>
      </c>
      <c r="AY13" s="4">
        <f t="shared" si="4"/>
        <v>12</v>
      </c>
      <c r="AZ13" s="4"/>
      <c r="BB13" s="4">
        <f t="shared" si="5"/>
        <v>12</v>
      </c>
      <c r="BC13" s="47">
        <f>VLOOKUP(B13,정성평가!B:AD,29,0)</f>
        <v>65</v>
      </c>
      <c r="BD13" s="4">
        <f t="shared" si="6"/>
        <v>3</v>
      </c>
      <c r="BE13" s="47">
        <f t="shared" si="7"/>
        <v>80</v>
      </c>
      <c r="BF13" s="4" t="str">
        <f t="shared" si="8"/>
        <v>이상없음</v>
      </c>
      <c r="BG13" s="4">
        <f t="shared" si="9"/>
        <v>12</v>
      </c>
      <c r="BH13" s="4" t="s">
        <v>11808</v>
      </c>
      <c r="BI13" s="4"/>
      <c r="BK13" s="4">
        <v>1</v>
      </c>
      <c r="BL13" s="4">
        <f t="shared" si="12"/>
        <v>15</v>
      </c>
      <c r="BM13" s="4">
        <f t="shared" si="10"/>
        <v>17</v>
      </c>
      <c r="BN13" s="4" t="str">
        <f t="shared" si="13"/>
        <v>배수초과</v>
      </c>
      <c r="BO13" s="4" t="s">
        <v>11827</v>
      </c>
      <c r="BQ13" s="4" t="s">
        <v>11840</v>
      </c>
      <c r="BR13" s="4" t="s">
        <v>11841</v>
      </c>
      <c r="BS13" s="4"/>
    </row>
    <row r="14" spans="1:71" ht="50.1" customHeight="1" x14ac:dyDescent="0.3">
      <c r="A14" s="4">
        <f t="shared" si="11"/>
        <v>13</v>
      </c>
      <c r="B14" s="4" t="s">
        <v>11194</v>
      </c>
      <c r="C14" s="4" t="s">
        <v>11195</v>
      </c>
      <c r="D14" s="4" t="s">
        <v>529</v>
      </c>
      <c r="E14" s="4" t="s">
        <v>530</v>
      </c>
      <c r="F14" s="4" t="s">
        <v>8103</v>
      </c>
      <c r="G14" s="4" t="s">
        <v>11196</v>
      </c>
      <c r="H14" s="4" t="s">
        <v>11197</v>
      </c>
      <c r="I14" s="4" t="s">
        <v>11198</v>
      </c>
      <c r="J14" s="4" t="s">
        <v>275</v>
      </c>
      <c r="K14" s="4" t="s">
        <v>275</v>
      </c>
      <c r="L14" s="4" t="s">
        <v>276</v>
      </c>
      <c r="M14" s="4" t="s">
        <v>277</v>
      </c>
      <c r="N14" s="4" t="s">
        <v>277</v>
      </c>
      <c r="O14" s="4" t="s">
        <v>277</v>
      </c>
      <c r="P14" s="4" t="s">
        <v>277</v>
      </c>
      <c r="Q14" s="4" t="s">
        <v>11203</v>
      </c>
      <c r="R14" s="4" t="s">
        <v>313</v>
      </c>
      <c r="S14" s="4" t="s">
        <v>313</v>
      </c>
      <c r="T14" s="4" t="s">
        <v>313</v>
      </c>
      <c r="U14" s="4" t="s">
        <v>313</v>
      </c>
      <c r="V14" s="4" t="s">
        <v>313</v>
      </c>
      <c r="W14" s="4" t="s">
        <v>11686</v>
      </c>
      <c r="X14" s="4" t="s">
        <v>11734</v>
      </c>
      <c r="Y14" s="4" t="s">
        <v>313</v>
      </c>
      <c r="Z14" s="4" t="s">
        <v>313</v>
      </c>
      <c r="AA14" s="4" t="s">
        <v>312</v>
      </c>
      <c r="AB14" s="4" t="s">
        <v>312</v>
      </c>
      <c r="AC14" s="4" t="s">
        <v>313</v>
      </c>
      <c r="AE14" s="4">
        <v>0</v>
      </c>
      <c r="AF14" s="4">
        <v>0</v>
      </c>
      <c r="AG14" s="4">
        <v>0</v>
      </c>
      <c r="AH14" s="4">
        <f t="shared" si="0"/>
        <v>0</v>
      </c>
      <c r="AI14" s="4">
        <f t="shared" si="0"/>
        <v>0</v>
      </c>
      <c r="AJ14" s="4">
        <f t="shared" si="0"/>
        <v>0</v>
      </c>
      <c r="AK14" s="4">
        <f t="shared" si="0"/>
        <v>0</v>
      </c>
      <c r="AL14" s="4">
        <f t="shared" si="0"/>
        <v>0</v>
      </c>
      <c r="AM14" s="4">
        <f t="shared" si="0"/>
        <v>3</v>
      </c>
      <c r="AN14" s="4">
        <f t="shared" si="1"/>
        <v>0</v>
      </c>
      <c r="AO14" s="4" t="str">
        <f t="shared" si="2"/>
        <v>우대</v>
      </c>
      <c r="AP14" s="4" t="str">
        <f t="shared" si="2"/>
        <v>우대</v>
      </c>
      <c r="AQ14" s="4" t="str">
        <f t="shared" si="2"/>
        <v>X</v>
      </c>
      <c r="AR14" s="4">
        <f t="shared" si="3"/>
        <v>3</v>
      </c>
      <c r="AT14" s="4" t="s">
        <v>11686</v>
      </c>
      <c r="AU14" s="4">
        <f>VLOOKUP(B14,자격증!B:R,17,0)</f>
        <v>10</v>
      </c>
      <c r="AV14" s="4">
        <f>IF(AT14="해당",VLOOKUP(B14,어학성적!B:Q,16,0),0)</f>
        <v>10</v>
      </c>
      <c r="AW14" s="4">
        <f>IF(AT14="해당",VLOOKUP(B14,논문실적!B:S,18,0),0)</f>
        <v>0</v>
      </c>
      <c r="AX14" s="4">
        <f>VLOOKUP(B14,자격증!B:S,18,0)</f>
        <v>0</v>
      </c>
      <c r="AY14" s="4">
        <f t="shared" si="4"/>
        <v>20</v>
      </c>
      <c r="AZ14" s="4"/>
      <c r="BB14" s="4">
        <f t="shared" si="5"/>
        <v>20</v>
      </c>
      <c r="BC14" s="47">
        <f>VLOOKUP(B14,정성평가!B:AD,29,0)</f>
        <v>56.666666666666664</v>
      </c>
      <c r="BD14" s="4">
        <f t="shared" si="6"/>
        <v>3</v>
      </c>
      <c r="BE14" s="47">
        <f t="shared" si="7"/>
        <v>79.666666666666657</v>
      </c>
      <c r="BF14" s="4" t="str">
        <f t="shared" si="8"/>
        <v>이상없음</v>
      </c>
      <c r="BG14" s="4">
        <f t="shared" si="9"/>
        <v>13</v>
      </c>
      <c r="BH14" s="4" t="s">
        <v>11808</v>
      </c>
      <c r="BI14" s="4"/>
      <c r="BK14" s="4">
        <v>1</v>
      </c>
      <c r="BL14" s="4">
        <f t="shared" si="12"/>
        <v>15</v>
      </c>
      <c r="BM14" s="4">
        <f t="shared" si="10"/>
        <v>17</v>
      </c>
      <c r="BN14" s="4" t="str">
        <f t="shared" si="13"/>
        <v>배수초과</v>
      </c>
      <c r="BO14" s="4" t="s">
        <v>11827</v>
      </c>
      <c r="BQ14" s="4" t="s">
        <v>11783</v>
      </c>
      <c r="BR14" s="4" t="s">
        <v>276</v>
      </c>
      <c r="BS14" s="4" t="s">
        <v>11837</v>
      </c>
    </row>
    <row r="15" spans="1:71" ht="50.1" customHeight="1" x14ac:dyDescent="0.3">
      <c r="A15" s="4">
        <f t="shared" si="11"/>
        <v>14</v>
      </c>
      <c r="B15" s="4" t="s">
        <v>11571</v>
      </c>
      <c r="C15" s="4" t="s">
        <v>11572</v>
      </c>
      <c r="D15" s="4" t="s">
        <v>529</v>
      </c>
      <c r="E15" s="4" t="s">
        <v>530</v>
      </c>
      <c r="F15" s="4" t="s">
        <v>11573</v>
      </c>
      <c r="G15" s="4" t="s">
        <v>11574</v>
      </c>
      <c r="H15" s="4" t="s">
        <v>11575</v>
      </c>
      <c r="I15" s="4" t="s">
        <v>11576</v>
      </c>
      <c r="J15" s="4" t="s">
        <v>275</v>
      </c>
      <c r="K15" s="4" t="s">
        <v>275</v>
      </c>
      <c r="L15" s="4" t="s">
        <v>276</v>
      </c>
      <c r="M15" s="4" t="s">
        <v>277</v>
      </c>
      <c r="N15" s="4" t="s">
        <v>277</v>
      </c>
      <c r="O15" s="4" t="s">
        <v>277</v>
      </c>
      <c r="P15" s="4" t="s">
        <v>277</v>
      </c>
      <c r="Q15" s="4" t="s">
        <v>978</v>
      </c>
      <c r="R15" s="4" t="s">
        <v>313</v>
      </c>
      <c r="S15" s="4" t="s">
        <v>313</v>
      </c>
      <c r="T15" s="4" t="s">
        <v>313</v>
      </c>
      <c r="U15" s="4" t="s">
        <v>313</v>
      </c>
      <c r="V15" s="4" t="s">
        <v>313</v>
      </c>
      <c r="W15" s="4" t="s">
        <v>313</v>
      </c>
      <c r="X15" s="4" t="s">
        <v>313</v>
      </c>
      <c r="Y15" s="4" t="s">
        <v>313</v>
      </c>
      <c r="Z15" s="4" t="s">
        <v>313</v>
      </c>
      <c r="AA15" s="4" t="s">
        <v>313</v>
      </c>
      <c r="AB15" s="4" t="s">
        <v>312</v>
      </c>
      <c r="AC15" s="4" t="s">
        <v>313</v>
      </c>
      <c r="AE15" s="4">
        <v>0</v>
      </c>
      <c r="AF15" s="4">
        <v>0</v>
      </c>
      <c r="AG15" s="4">
        <v>0</v>
      </c>
      <c r="AH15" s="4">
        <f t="shared" si="0"/>
        <v>0</v>
      </c>
      <c r="AI15" s="4">
        <f t="shared" si="0"/>
        <v>0</v>
      </c>
      <c r="AJ15" s="4">
        <f t="shared" si="0"/>
        <v>0</v>
      </c>
      <c r="AK15" s="4">
        <f t="shared" si="0"/>
        <v>0</v>
      </c>
      <c r="AL15" s="4">
        <f t="shared" si="0"/>
        <v>0</v>
      </c>
      <c r="AM15" s="4">
        <f t="shared" si="0"/>
        <v>0</v>
      </c>
      <c r="AN15" s="4">
        <f t="shared" si="1"/>
        <v>0</v>
      </c>
      <c r="AO15" s="4" t="str">
        <f t="shared" si="2"/>
        <v>X</v>
      </c>
      <c r="AP15" s="4" t="str">
        <f t="shared" si="2"/>
        <v>우대</v>
      </c>
      <c r="AQ15" s="4" t="str">
        <f t="shared" si="2"/>
        <v>X</v>
      </c>
      <c r="AR15" s="4">
        <f t="shared" si="3"/>
        <v>0</v>
      </c>
      <c r="AT15" s="4" t="s">
        <v>11686</v>
      </c>
      <c r="AU15" s="4">
        <f>VLOOKUP(B15,자격증!B:R,17,0)</f>
        <v>8</v>
      </c>
      <c r="AV15" s="4">
        <f>IF(AT15="해당",VLOOKUP(B15,어학성적!B:Q,16,0),0)</f>
        <v>10</v>
      </c>
      <c r="AW15" s="4">
        <f>IF(AT15="해당",VLOOKUP(B15,논문실적!B:S,18,0),0)</f>
        <v>0</v>
      </c>
      <c r="AX15" s="4">
        <f>VLOOKUP(B15,자격증!B:S,18,0)</f>
        <v>0</v>
      </c>
      <c r="AY15" s="4">
        <f t="shared" si="4"/>
        <v>18</v>
      </c>
      <c r="AZ15" s="4"/>
      <c r="BB15" s="4">
        <f t="shared" si="5"/>
        <v>18</v>
      </c>
      <c r="BC15" s="47">
        <f>VLOOKUP(B15,정성평가!B:AD,29,0)</f>
        <v>61.666666666666664</v>
      </c>
      <c r="BD15" s="4">
        <f t="shared" si="6"/>
        <v>0</v>
      </c>
      <c r="BE15" s="47">
        <f t="shared" si="7"/>
        <v>79.666666666666657</v>
      </c>
      <c r="BF15" s="4" t="str">
        <f t="shared" si="8"/>
        <v>이상없음</v>
      </c>
      <c r="BG15" s="4">
        <f t="shared" si="9"/>
        <v>13</v>
      </c>
      <c r="BH15" s="4" t="s">
        <v>11808</v>
      </c>
      <c r="BI15" s="4"/>
      <c r="BK15" s="4">
        <v>1</v>
      </c>
      <c r="BL15" s="4">
        <f t="shared" si="12"/>
        <v>15</v>
      </c>
      <c r="BM15" s="4">
        <f t="shared" si="10"/>
        <v>17</v>
      </c>
      <c r="BN15" s="4" t="str">
        <f t="shared" si="13"/>
        <v>배수초과</v>
      </c>
      <c r="BO15" s="4" t="s">
        <v>11827</v>
      </c>
      <c r="BQ15" s="4" t="s">
        <v>11783</v>
      </c>
      <c r="BR15" s="4" t="s">
        <v>276</v>
      </c>
      <c r="BS15" s="4" t="s">
        <v>11837</v>
      </c>
    </row>
    <row r="16" spans="1:71" ht="50.1" customHeight="1" x14ac:dyDescent="0.3">
      <c r="A16" s="4">
        <f t="shared" si="11"/>
        <v>15</v>
      </c>
      <c r="B16" s="4" t="s">
        <v>6359</v>
      </c>
      <c r="C16" s="4" t="s">
        <v>6360</v>
      </c>
      <c r="D16" s="4" t="s">
        <v>529</v>
      </c>
      <c r="E16" s="4" t="s">
        <v>530</v>
      </c>
      <c r="F16" s="4" t="s">
        <v>6361</v>
      </c>
      <c r="G16" s="4" t="s">
        <v>6362</v>
      </c>
      <c r="H16" s="4" t="s">
        <v>6363</v>
      </c>
      <c r="I16" s="4" t="s">
        <v>6364</v>
      </c>
      <c r="J16" s="4" t="s">
        <v>275</v>
      </c>
      <c r="K16" s="4" t="s">
        <v>275</v>
      </c>
      <c r="L16" s="4" t="s">
        <v>382</v>
      </c>
      <c r="M16" s="4" t="s">
        <v>2116</v>
      </c>
      <c r="N16" s="4" t="s">
        <v>2022</v>
      </c>
      <c r="O16" s="4" t="s">
        <v>562</v>
      </c>
      <c r="P16" s="4" t="s">
        <v>957</v>
      </c>
      <c r="Q16" s="4" t="s">
        <v>578</v>
      </c>
      <c r="R16" s="4" t="s">
        <v>313</v>
      </c>
      <c r="S16" s="4" t="s">
        <v>313</v>
      </c>
      <c r="T16" s="4" t="s">
        <v>313</v>
      </c>
      <c r="U16" s="4" t="s">
        <v>313</v>
      </c>
      <c r="V16" s="4" t="s">
        <v>313</v>
      </c>
      <c r="W16" s="4" t="s">
        <v>11686</v>
      </c>
      <c r="X16" s="4" t="s">
        <v>11737</v>
      </c>
      <c r="Y16" s="4" t="s">
        <v>11686</v>
      </c>
      <c r="Z16" s="4" t="s">
        <v>11727</v>
      </c>
      <c r="AA16" s="4" t="s">
        <v>313</v>
      </c>
      <c r="AB16" s="4" t="s">
        <v>312</v>
      </c>
      <c r="AC16" s="4" t="s">
        <v>313</v>
      </c>
      <c r="AE16" s="4">
        <v>0</v>
      </c>
      <c r="AF16" s="4">
        <v>0</v>
      </c>
      <c r="AG16" s="4">
        <v>0</v>
      </c>
      <c r="AH16" s="4">
        <f t="shared" si="0"/>
        <v>0</v>
      </c>
      <c r="AI16" s="4">
        <f t="shared" si="0"/>
        <v>0</v>
      </c>
      <c r="AJ16" s="4">
        <f t="shared" si="0"/>
        <v>0</v>
      </c>
      <c r="AK16" s="4">
        <f t="shared" si="0"/>
        <v>0</v>
      </c>
      <c r="AL16" s="4">
        <f t="shared" si="0"/>
        <v>0</v>
      </c>
      <c r="AM16" s="4">
        <f t="shared" si="0"/>
        <v>3</v>
      </c>
      <c r="AN16" s="4">
        <f t="shared" si="1"/>
        <v>3</v>
      </c>
      <c r="AO16" s="4" t="str">
        <f t="shared" si="2"/>
        <v>X</v>
      </c>
      <c r="AP16" s="4" t="str">
        <f t="shared" si="2"/>
        <v>우대</v>
      </c>
      <c r="AQ16" s="4" t="str">
        <f t="shared" si="2"/>
        <v>X</v>
      </c>
      <c r="AR16" s="4">
        <f t="shared" si="3"/>
        <v>3</v>
      </c>
      <c r="AT16" s="4" t="s">
        <v>11686</v>
      </c>
      <c r="AU16" s="4">
        <f>VLOOKUP(B16,자격증!B:R,17,0)</f>
        <v>10</v>
      </c>
      <c r="AV16" s="4">
        <f>IF(AT16="해당",VLOOKUP(B16,어학성적!B:Q,16,0),0)</f>
        <v>8</v>
      </c>
      <c r="AW16" s="4">
        <f>IF(AT16="해당",VLOOKUP(B16,논문실적!B:S,18,0),0)</f>
        <v>0</v>
      </c>
      <c r="AX16" s="4">
        <f>VLOOKUP(B16,자격증!B:S,18,0)</f>
        <v>0</v>
      </c>
      <c r="AY16" s="4">
        <f t="shared" si="4"/>
        <v>18</v>
      </c>
      <c r="AZ16" s="4"/>
      <c r="BB16" s="4">
        <f t="shared" si="5"/>
        <v>18</v>
      </c>
      <c r="BC16" s="47">
        <f>VLOOKUP(B16,정성평가!B:AD,29,0)</f>
        <v>58.333333333333336</v>
      </c>
      <c r="BD16" s="4">
        <f t="shared" si="6"/>
        <v>3</v>
      </c>
      <c r="BE16" s="47">
        <f t="shared" si="7"/>
        <v>79.333333333333343</v>
      </c>
      <c r="BF16" s="4" t="str">
        <f t="shared" si="8"/>
        <v>이상없음</v>
      </c>
      <c r="BG16" s="4">
        <f t="shared" si="9"/>
        <v>15</v>
      </c>
      <c r="BH16" s="4" t="s">
        <v>11808</v>
      </c>
      <c r="BI16" s="4"/>
      <c r="BK16" s="4">
        <v>1</v>
      </c>
      <c r="BL16" s="4">
        <f t="shared" si="12"/>
        <v>15</v>
      </c>
      <c r="BM16" s="4">
        <f t="shared" si="10"/>
        <v>17</v>
      </c>
      <c r="BN16" s="4" t="str">
        <f t="shared" si="13"/>
        <v>배수초과</v>
      </c>
      <c r="BO16" s="4" t="s">
        <v>11827</v>
      </c>
      <c r="BQ16" s="4" t="s">
        <v>11783</v>
      </c>
      <c r="BR16" s="4" t="s">
        <v>276</v>
      </c>
      <c r="BS16" s="4"/>
    </row>
    <row r="17" spans="1:71" ht="50.1" customHeight="1" x14ac:dyDescent="0.3">
      <c r="A17" s="4">
        <f t="shared" si="11"/>
        <v>16</v>
      </c>
      <c r="B17" s="4" t="s">
        <v>7979</v>
      </c>
      <c r="C17" s="4" t="s">
        <v>7980</v>
      </c>
      <c r="D17" s="4" t="s">
        <v>529</v>
      </c>
      <c r="E17" s="4" t="s">
        <v>530</v>
      </c>
      <c r="F17" s="4" t="s">
        <v>7981</v>
      </c>
      <c r="G17" s="4" t="s">
        <v>7982</v>
      </c>
      <c r="H17" s="4" t="s">
        <v>7983</v>
      </c>
      <c r="I17" s="4" t="s">
        <v>7984</v>
      </c>
      <c r="J17" s="4" t="s">
        <v>275</v>
      </c>
      <c r="K17" s="4" t="s">
        <v>275</v>
      </c>
      <c r="L17" s="4" t="s">
        <v>276</v>
      </c>
      <c r="M17" s="4" t="s">
        <v>277</v>
      </c>
      <c r="N17" s="4" t="s">
        <v>277</v>
      </c>
      <c r="O17" s="4" t="s">
        <v>277</v>
      </c>
      <c r="P17" s="4" t="s">
        <v>277</v>
      </c>
      <c r="Q17" s="4" t="s">
        <v>4045</v>
      </c>
      <c r="R17" s="4" t="s">
        <v>313</v>
      </c>
      <c r="S17" s="4" t="s">
        <v>313</v>
      </c>
      <c r="T17" s="4" t="s">
        <v>313</v>
      </c>
      <c r="U17" s="4" t="s">
        <v>313</v>
      </c>
      <c r="V17" s="4" t="s">
        <v>313</v>
      </c>
      <c r="W17" s="4" t="s">
        <v>11686</v>
      </c>
      <c r="X17" s="4" t="s">
        <v>11737</v>
      </c>
      <c r="Y17" s="4" t="s">
        <v>313</v>
      </c>
      <c r="Z17" s="4" t="s">
        <v>313</v>
      </c>
      <c r="AA17" s="4" t="s">
        <v>312</v>
      </c>
      <c r="AB17" s="4" t="s">
        <v>312</v>
      </c>
      <c r="AC17" s="4" t="s">
        <v>313</v>
      </c>
      <c r="AE17" s="4">
        <v>0</v>
      </c>
      <c r="AF17" s="4">
        <v>0</v>
      </c>
      <c r="AG17" s="4">
        <v>0</v>
      </c>
      <c r="AH17" s="4">
        <f t="shared" si="0"/>
        <v>0</v>
      </c>
      <c r="AI17" s="4">
        <f t="shared" si="0"/>
        <v>0</v>
      </c>
      <c r="AJ17" s="4">
        <f t="shared" si="0"/>
        <v>0</v>
      </c>
      <c r="AK17" s="4">
        <f t="shared" si="0"/>
        <v>0</v>
      </c>
      <c r="AL17" s="4">
        <f t="shared" si="0"/>
        <v>0</v>
      </c>
      <c r="AM17" s="4">
        <f t="shared" si="0"/>
        <v>3</v>
      </c>
      <c r="AN17" s="4">
        <f t="shared" si="1"/>
        <v>0</v>
      </c>
      <c r="AO17" s="4" t="str">
        <f t="shared" si="2"/>
        <v>우대</v>
      </c>
      <c r="AP17" s="4" t="str">
        <f t="shared" si="2"/>
        <v>우대</v>
      </c>
      <c r="AQ17" s="4" t="str">
        <f t="shared" si="2"/>
        <v>X</v>
      </c>
      <c r="AR17" s="4">
        <f t="shared" si="3"/>
        <v>3</v>
      </c>
      <c r="AT17" s="4" t="s">
        <v>11686</v>
      </c>
      <c r="AU17" s="4">
        <f>VLOOKUP(B17,자격증!B:R,17,0)</f>
        <v>5</v>
      </c>
      <c r="AV17" s="4">
        <f>IF(AT17="해당",VLOOKUP(B17,어학성적!B:Q,16,0),0)</f>
        <v>10</v>
      </c>
      <c r="AW17" s="4">
        <f>IF(AT17="해당",VLOOKUP(B17,논문실적!B:S,18,0),0)</f>
        <v>0</v>
      </c>
      <c r="AX17" s="4">
        <f>VLOOKUP(B17,자격증!B:S,18,0)</f>
        <v>0</v>
      </c>
      <c r="AY17" s="4">
        <f t="shared" si="4"/>
        <v>15</v>
      </c>
      <c r="AZ17" s="4"/>
      <c r="BB17" s="4">
        <f t="shared" si="5"/>
        <v>15</v>
      </c>
      <c r="BC17" s="47">
        <f>VLOOKUP(B17,정성평가!B:AD,29,0)</f>
        <v>61.333333333333336</v>
      </c>
      <c r="BD17" s="4">
        <f t="shared" si="6"/>
        <v>3</v>
      </c>
      <c r="BE17" s="47">
        <f t="shared" si="7"/>
        <v>79.333333333333343</v>
      </c>
      <c r="BF17" s="4" t="str">
        <f t="shared" si="8"/>
        <v>이상없음</v>
      </c>
      <c r="BG17" s="4">
        <f t="shared" si="9"/>
        <v>15</v>
      </c>
      <c r="BH17" s="4" t="s">
        <v>11808</v>
      </c>
      <c r="BI17" s="4"/>
      <c r="BK17" s="4">
        <v>1</v>
      </c>
      <c r="BL17" s="4">
        <f t="shared" si="12"/>
        <v>15</v>
      </c>
      <c r="BM17" s="4">
        <f t="shared" si="10"/>
        <v>17</v>
      </c>
      <c r="BN17" s="4" t="str">
        <f t="shared" si="13"/>
        <v>배수초과</v>
      </c>
      <c r="BO17" s="4" t="s">
        <v>11827</v>
      </c>
      <c r="BQ17" s="4" t="s">
        <v>11840</v>
      </c>
      <c r="BR17" s="4" t="s">
        <v>11841</v>
      </c>
      <c r="BS17" s="4"/>
    </row>
    <row r="18" spans="1:71" ht="50.1" customHeight="1" x14ac:dyDescent="0.3">
      <c r="A18" s="4">
        <f t="shared" si="11"/>
        <v>17</v>
      </c>
      <c r="B18" s="4" t="s">
        <v>11001</v>
      </c>
      <c r="C18" s="4" t="s">
        <v>11002</v>
      </c>
      <c r="D18" s="4" t="s">
        <v>529</v>
      </c>
      <c r="E18" s="4" t="s">
        <v>530</v>
      </c>
      <c r="F18" s="4" t="s">
        <v>11003</v>
      </c>
      <c r="G18" s="4" t="s">
        <v>11004</v>
      </c>
      <c r="H18" s="4" t="s">
        <v>11005</v>
      </c>
      <c r="I18" s="4" t="s">
        <v>11006</v>
      </c>
      <c r="J18" s="4" t="s">
        <v>275</v>
      </c>
      <c r="K18" s="4" t="s">
        <v>275</v>
      </c>
      <c r="L18" s="4" t="s">
        <v>276</v>
      </c>
      <c r="M18" s="4" t="s">
        <v>277</v>
      </c>
      <c r="N18" s="4" t="s">
        <v>277</v>
      </c>
      <c r="O18" s="4" t="s">
        <v>277</v>
      </c>
      <c r="P18" s="4" t="s">
        <v>277</v>
      </c>
      <c r="Q18" s="4" t="s">
        <v>4787</v>
      </c>
      <c r="R18" s="4" t="s">
        <v>313</v>
      </c>
      <c r="S18" s="4" t="s">
        <v>313</v>
      </c>
      <c r="T18" s="4" t="s">
        <v>313</v>
      </c>
      <c r="U18" s="4" t="s">
        <v>313</v>
      </c>
      <c r="V18" s="4" t="s">
        <v>313</v>
      </c>
      <c r="W18" s="4" t="s">
        <v>11686</v>
      </c>
      <c r="X18" s="4" t="s">
        <v>11728</v>
      </c>
      <c r="Y18" s="4" t="s">
        <v>313</v>
      </c>
      <c r="Z18" s="4" t="s">
        <v>313</v>
      </c>
      <c r="AA18" s="4" t="s">
        <v>313</v>
      </c>
      <c r="AB18" s="4" t="s">
        <v>312</v>
      </c>
      <c r="AC18" s="4" t="s">
        <v>313</v>
      </c>
      <c r="AE18" s="4">
        <v>0</v>
      </c>
      <c r="AF18" s="4">
        <v>0</v>
      </c>
      <c r="AG18" s="4">
        <v>0</v>
      </c>
      <c r="AH18" s="4">
        <f t="shared" si="0"/>
        <v>0</v>
      </c>
      <c r="AI18" s="4">
        <f t="shared" si="0"/>
        <v>0</v>
      </c>
      <c r="AJ18" s="4">
        <f t="shared" si="0"/>
        <v>0</v>
      </c>
      <c r="AK18" s="4">
        <f t="shared" si="0"/>
        <v>0</v>
      </c>
      <c r="AL18" s="4">
        <f t="shared" si="0"/>
        <v>0</v>
      </c>
      <c r="AM18" s="4">
        <f t="shared" si="0"/>
        <v>3</v>
      </c>
      <c r="AN18" s="4">
        <f t="shared" si="1"/>
        <v>0</v>
      </c>
      <c r="AO18" s="4" t="str">
        <f t="shared" si="2"/>
        <v>X</v>
      </c>
      <c r="AP18" s="4" t="str">
        <f t="shared" si="2"/>
        <v>우대</v>
      </c>
      <c r="AQ18" s="4" t="str">
        <f t="shared" si="2"/>
        <v>X</v>
      </c>
      <c r="AR18" s="4">
        <f t="shared" si="3"/>
        <v>3</v>
      </c>
      <c r="AT18" s="4" t="s">
        <v>11686</v>
      </c>
      <c r="AU18" s="4">
        <f>VLOOKUP(B18,자격증!B:R,17,0)</f>
        <v>5</v>
      </c>
      <c r="AV18" s="4">
        <f>IF(AT18="해당",VLOOKUP(B18,어학성적!B:Q,16,0),0)</f>
        <v>8</v>
      </c>
      <c r="AW18" s="4">
        <f>IF(AT18="해당",VLOOKUP(B18,논문실적!B:S,18,0),0)</f>
        <v>0</v>
      </c>
      <c r="AX18" s="4">
        <f>VLOOKUP(B18,자격증!B:S,18,0)</f>
        <v>0</v>
      </c>
      <c r="AY18" s="4">
        <f t="shared" si="4"/>
        <v>13</v>
      </c>
      <c r="AZ18" s="4"/>
      <c r="BB18" s="4">
        <f t="shared" si="5"/>
        <v>13</v>
      </c>
      <c r="BC18" s="47">
        <f>VLOOKUP(B18,정성평가!B:AD,29,0)</f>
        <v>63.333333333333336</v>
      </c>
      <c r="BD18" s="4">
        <f t="shared" si="6"/>
        <v>3</v>
      </c>
      <c r="BE18" s="47">
        <f t="shared" si="7"/>
        <v>79.333333333333343</v>
      </c>
      <c r="BF18" s="4" t="str">
        <f t="shared" si="8"/>
        <v>이상없음</v>
      </c>
      <c r="BG18" s="4">
        <f t="shared" si="9"/>
        <v>15</v>
      </c>
      <c r="BH18" s="4" t="s">
        <v>11808</v>
      </c>
      <c r="BI18" s="4"/>
      <c r="BK18" s="4">
        <v>1</v>
      </c>
      <c r="BL18" s="4">
        <f t="shared" si="12"/>
        <v>15</v>
      </c>
      <c r="BM18" s="4">
        <f t="shared" si="10"/>
        <v>17</v>
      </c>
      <c r="BN18" s="4" t="str">
        <f t="shared" si="13"/>
        <v>배수초과</v>
      </c>
      <c r="BO18" s="4" t="s">
        <v>11827</v>
      </c>
      <c r="BQ18" s="4" t="s">
        <v>11840</v>
      </c>
      <c r="BR18" s="4" t="s">
        <v>11841</v>
      </c>
      <c r="BS18" s="4"/>
    </row>
    <row r="19" spans="1:71" ht="50.1" customHeight="1" x14ac:dyDescent="0.3">
      <c r="A19" s="4">
        <f t="shared" si="11"/>
        <v>18</v>
      </c>
      <c r="B19" s="4" t="s">
        <v>5189</v>
      </c>
      <c r="C19" s="4" t="s">
        <v>5190</v>
      </c>
      <c r="D19" s="4" t="s">
        <v>529</v>
      </c>
      <c r="E19" s="4" t="s">
        <v>530</v>
      </c>
      <c r="F19" s="4" t="s">
        <v>5191</v>
      </c>
      <c r="G19" s="4" t="s">
        <v>5192</v>
      </c>
      <c r="H19" s="4" t="s">
        <v>5193</v>
      </c>
      <c r="I19" s="4" t="s">
        <v>5194</v>
      </c>
      <c r="J19" s="4" t="s">
        <v>275</v>
      </c>
      <c r="K19" s="4" t="s">
        <v>275</v>
      </c>
      <c r="L19" s="4" t="s">
        <v>276</v>
      </c>
      <c r="M19" s="4" t="s">
        <v>277</v>
      </c>
      <c r="N19" s="4" t="s">
        <v>277</v>
      </c>
      <c r="O19" s="4" t="s">
        <v>277</v>
      </c>
      <c r="P19" s="4" t="s">
        <v>277</v>
      </c>
      <c r="Q19" s="4" t="s">
        <v>967</v>
      </c>
      <c r="R19" s="4" t="s">
        <v>313</v>
      </c>
      <c r="S19" s="4" t="s">
        <v>313</v>
      </c>
      <c r="T19" s="4" t="s">
        <v>313</v>
      </c>
      <c r="U19" s="4" t="s">
        <v>313</v>
      </c>
      <c r="V19" s="4" t="s">
        <v>313</v>
      </c>
      <c r="W19" s="4" t="s">
        <v>11686</v>
      </c>
      <c r="X19" s="4" t="s">
        <v>11737</v>
      </c>
      <c r="Y19" s="4" t="s">
        <v>313</v>
      </c>
      <c r="Z19" s="4" t="s">
        <v>313</v>
      </c>
      <c r="AA19" s="4" t="s">
        <v>313</v>
      </c>
      <c r="AB19" s="4" t="s">
        <v>312</v>
      </c>
      <c r="AC19" s="4" t="s">
        <v>313</v>
      </c>
      <c r="AE19" s="4">
        <v>0</v>
      </c>
      <c r="AF19" s="4">
        <v>0</v>
      </c>
      <c r="AG19" s="4">
        <v>0</v>
      </c>
      <c r="AH19" s="4">
        <f t="shared" si="0"/>
        <v>0</v>
      </c>
      <c r="AI19" s="4">
        <f t="shared" si="0"/>
        <v>0</v>
      </c>
      <c r="AJ19" s="4">
        <f t="shared" si="0"/>
        <v>0</v>
      </c>
      <c r="AK19" s="4">
        <f t="shared" si="0"/>
        <v>0</v>
      </c>
      <c r="AL19" s="4">
        <f t="shared" si="0"/>
        <v>0</v>
      </c>
      <c r="AM19" s="4">
        <f t="shared" si="0"/>
        <v>3</v>
      </c>
      <c r="AN19" s="4">
        <f t="shared" si="1"/>
        <v>0</v>
      </c>
      <c r="AO19" s="4" t="str">
        <f t="shared" si="2"/>
        <v>X</v>
      </c>
      <c r="AP19" s="4" t="str">
        <f t="shared" si="2"/>
        <v>우대</v>
      </c>
      <c r="AQ19" s="4" t="str">
        <f t="shared" si="2"/>
        <v>X</v>
      </c>
      <c r="AR19" s="4">
        <f t="shared" si="3"/>
        <v>3</v>
      </c>
      <c r="AT19" s="4" t="s">
        <v>11686</v>
      </c>
      <c r="AU19" s="4">
        <f>VLOOKUP(B19,자격증!B:R,17,0)</f>
        <v>10</v>
      </c>
      <c r="AV19" s="4">
        <f>IF(AT19="해당",VLOOKUP(B19,어학성적!B:Q,16,0),0)</f>
        <v>6</v>
      </c>
      <c r="AW19" s="4">
        <f>IF(AT19="해당",VLOOKUP(B19,논문실적!B:S,18,0),0)</f>
        <v>0</v>
      </c>
      <c r="AX19" s="4">
        <f>VLOOKUP(B19,자격증!B:S,18,0)</f>
        <v>0</v>
      </c>
      <c r="AY19" s="4">
        <f t="shared" si="4"/>
        <v>16</v>
      </c>
      <c r="AZ19" s="4"/>
      <c r="BB19" s="4">
        <f t="shared" si="5"/>
        <v>16</v>
      </c>
      <c r="BC19" s="47">
        <f>VLOOKUP(B19,정성평가!B:AD,29,0)</f>
        <v>60</v>
      </c>
      <c r="BD19" s="4">
        <f t="shared" si="6"/>
        <v>3</v>
      </c>
      <c r="BE19" s="47">
        <f t="shared" si="7"/>
        <v>79</v>
      </c>
      <c r="BF19" s="4" t="str">
        <f t="shared" si="8"/>
        <v>이상없음</v>
      </c>
      <c r="BG19" s="4">
        <f t="shared" si="9"/>
        <v>18</v>
      </c>
      <c r="BH19" s="4" t="s">
        <v>11829</v>
      </c>
      <c r="BI19" s="4"/>
      <c r="BK19" s="4">
        <v>1</v>
      </c>
      <c r="BL19" s="4">
        <f t="shared" si="12"/>
        <v>15</v>
      </c>
      <c r="BM19" s="4">
        <f t="shared" si="10"/>
        <v>17</v>
      </c>
      <c r="BN19" s="4" t="str">
        <f t="shared" si="13"/>
        <v>배수초과</v>
      </c>
      <c r="BO19" s="4" t="s">
        <v>11827</v>
      </c>
      <c r="BQ19" s="4" t="s">
        <v>11783</v>
      </c>
      <c r="BR19" s="4" t="s">
        <v>276</v>
      </c>
      <c r="BS19" s="4" t="s">
        <v>11842</v>
      </c>
    </row>
    <row r="20" spans="1:71" ht="50.1" customHeight="1" x14ac:dyDescent="0.3">
      <c r="A20" s="4">
        <f t="shared" si="11"/>
        <v>19</v>
      </c>
      <c r="B20" s="4" t="s">
        <v>9384</v>
      </c>
      <c r="C20" s="4" t="s">
        <v>9385</v>
      </c>
      <c r="D20" s="4" t="s">
        <v>529</v>
      </c>
      <c r="E20" s="4" t="s">
        <v>530</v>
      </c>
      <c r="F20" s="4" t="s">
        <v>9386</v>
      </c>
      <c r="G20" s="4" t="s">
        <v>9387</v>
      </c>
      <c r="H20" s="4" t="s">
        <v>9388</v>
      </c>
      <c r="I20" s="4" t="s">
        <v>9389</v>
      </c>
      <c r="J20" s="4" t="s">
        <v>275</v>
      </c>
      <c r="K20" s="4" t="s">
        <v>275</v>
      </c>
      <c r="L20" s="4" t="s">
        <v>276</v>
      </c>
      <c r="M20" s="4" t="s">
        <v>277</v>
      </c>
      <c r="N20" s="4" t="s">
        <v>277</v>
      </c>
      <c r="O20" s="4" t="s">
        <v>277</v>
      </c>
      <c r="P20" s="4" t="s">
        <v>277</v>
      </c>
      <c r="Q20" s="4" t="s">
        <v>1650</v>
      </c>
      <c r="R20" s="4" t="s">
        <v>313</v>
      </c>
      <c r="S20" s="4" t="s">
        <v>313</v>
      </c>
      <c r="T20" s="4" t="s">
        <v>313</v>
      </c>
      <c r="U20" s="4" t="s">
        <v>313</v>
      </c>
      <c r="V20" s="4" t="s">
        <v>313</v>
      </c>
      <c r="W20" s="4" t="s">
        <v>313</v>
      </c>
      <c r="X20" s="4" t="s">
        <v>313</v>
      </c>
      <c r="Y20" s="4" t="s">
        <v>313</v>
      </c>
      <c r="Z20" s="4" t="s">
        <v>313</v>
      </c>
      <c r="AA20" s="4" t="s">
        <v>313</v>
      </c>
      <c r="AB20" s="4" t="s">
        <v>312</v>
      </c>
      <c r="AC20" s="4" t="s">
        <v>313</v>
      </c>
      <c r="AE20" s="4">
        <v>0</v>
      </c>
      <c r="AF20" s="4">
        <v>0</v>
      </c>
      <c r="AG20" s="4">
        <v>0</v>
      </c>
      <c r="AH20" s="4">
        <f t="shared" si="0"/>
        <v>0</v>
      </c>
      <c r="AI20" s="4">
        <f t="shared" si="0"/>
        <v>0</v>
      </c>
      <c r="AJ20" s="4">
        <f t="shared" si="0"/>
        <v>0</v>
      </c>
      <c r="AK20" s="4">
        <f t="shared" si="0"/>
        <v>0</v>
      </c>
      <c r="AL20" s="4">
        <f t="shared" si="0"/>
        <v>0</v>
      </c>
      <c r="AM20" s="4">
        <f t="shared" si="0"/>
        <v>0</v>
      </c>
      <c r="AN20" s="4">
        <f t="shared" si="1"/>
        <v>0</v>
      </c>
      <c r="AO20" s="4" t="str">
        <f t="shared" si="2"/>
        <v>X</v>
      </c>
      <c r="AP20" s="4" t="str">
        <f t="shared" si="2"/>
        <v>우대</v>
      </c>
      <c r="AQ20" s="4" t="str">
        <f t="shared" si="2"/>
        <v>X</v>
      </c>
      <c r="AR20" s="4">
        <f t="shared" si="3"/>
        <v>0</v>
      </c>
      <c r="AT20" s="4" t="s">
        <v>11686</v>
      </c>
      <c r="AU20" s="4">
        <f>VLOOKUP(B20,자격증!B:R,17,0)</f>
        <v>5</v>
      </c>
      <c r="AV20" s="4">
        <f>IF(AT20="해당",VLOOKUP(B20,어학성적!B:Q,16,0),0)</f>
        <v>10</v>
      </c>
      <c r="AW20" s="4">
        <f>IF(AT20="해당",VLOOKUP(B20,논문실적!B:S,18,0),0)</f>
        <v>0</v>
      </c>
      <c r="AX20" s="4">
        <f>VLOOKUP(B20,자격증!B:S,18,0)</f>
        <v>0</v>
      </c>
      <c r="AY20" s="4">
        <f t="shared" si="4"/>
        <v>15</v>
      </c>
      <c r="AZ20" s="4"/>
      <c r="BB20" s="4">
        <f t="shared" si="5"/>
        <v>15</v>
      </c>
      <c r="BC20" s="47">
        <f>VLOOKUP(B20,정성평가!B:AD,29,0)</f>
        <v>63.333333333333336</v>
      </c>
      <c r="BD20" s="4">
        <f t="shared" si="6"/>
        <v>0</v>
      </c>
      <c r="BE20" s="47">
        <f t="shared" si="7"/>
        <v>78.333333333333343</v>
      </c>
      <c r="BF20" s="4" t="str">
        <f t="shared" si="8"/>
        <v>이상없음</v>
      </c>
      <c r="BG20" s="4">
        <f t="shared" si="9"/>
        <v>19</v>
      </c>
      <c r="BH20" s="4" t="s">
        <v>11811</v>
      </c>
      <c r="BI20" s="4" t="s">
        <v>11830</v>
      </c>
      <c r="BK20" s="4">
        <v>1</v>
      </c>
      <c r="BL20" s="4">
        <f t="shared" si="12"/>
        <v>15</v>
      </c>
      <c r="BM20" s="4">
        <f t="shared" si="10"/>
        <v>17</v>
      </c>
      <c r="BN20" s="4" t="str">
        <f t="shared" si="13"/>
        <v>배수초과</v>
      </c>
      <c r="BO20" s="4" t="s">
        <v>11827</v>
      </c>
      <c r="BQ20" s="44" t="s">
        <v>11731</v>
      </c>
      <c r="BR20" s="4" t="s">
        <v>11835</v>
      </c>
      <c r="BS20" s="4" t="s">
        <v>11836</v>
      </c>
    </row>
    <row r="21" spans="1:71" ht="50.1" customHeight="1" x14ac:dyDescent="0.3">
      <c r="A21" s="4">
        <f t="shared" si="11"/>
        <v>20</v>
      </c>
      <c r="B21" s="4" t="s">
        <v>3681</v>
      </c>
      <c r="C21" s="4" t="s">
        <v>3682</v>
      </c>
      <c r="D21" s="4" t="s">
        <v>529</v>
      </c>
      <c r="E21" s="4" t="s">
        <v>530</v>
      </c>
      <c r="F21" s="4" t="s">
        <v>3683</v>
      </c>
      <c r="G21" s="4" t="s">
        <v>3684</v>
      </c>
      <c r="H21" s="4" t="s">
        <v>3685</v>
      </c>
      <c r="I21" s="4" t="s">
        <v>3686</v>
      </c>
      <c r="J21" s="4" t="s">
        <v>275</v>
      </c>
      <c r="K21" s="4" t="s">
        <v>275</v>
      </c>
      <c r="L21" s="4" t="s">
        <v>382</v>
      </c>
      <c r="M21" s="4" t="s">
        <v>2474</v>
      </c>
      <c r="N21" s="4" t="s">
        <v>3687</v>
      </c>
      <c r="O21" s="4" t="s">
        <v>562</v>
      </c>
      <c r="P21" s="4" t="s">
        <v>563</v>
      </c>
      <c r="Q21" s="4" t="s">
        <v>3513</v>
      </c>
      <c r="R21" s="4" t="s">
        <v>313</v>
      </c>
      <c r="S21" s="4" t="s">
        <v>313</v>
      </c>
      <c r="T21" s="4" t="s">
        <v>313</v>
      </c>
      <c r="U21" s="4" t="s">
        <v>313</v>
      </c>
      <c r="V21" s="4" t="s">
        <v>313</v>
      </c>
      <c r="W21" s="4" t="s">
        <v>11686</v>
      </c>
      <c r="X21" s="4" t="s">
        <v>11727</v>
      </c>
      <c r="Y21" s="4" t="s">
        <v>11686</v>
      </c>
      <c r="Z21" s="4" t="s">
        <v>11727</v>
      </c>
      <c r="AA21" s="4" t="s">
        <v>312</v>
      </c>
      <c r="AB21" s="4" t="s">
        <v>312</v>
      </c>
      <c r="AC21" s="4" t="s">
        <v>313</v>
      </c>
      <c r="AE21" s="4">
        <v>0</v>
      </c>
      <c r="AF21" s="4">
        <v>0</v>
      </c>
      <c r="AG21" s="4">
        <v>0</v>
      </c>
      <c r="AH21" s="4">
        <f t="shared" si="0"/>
        <v>0</v>
      </c>
      <c r="AI21" s="4">
        <f t="shared" si="0"/>
        <v>0</v>
      </c>
      <c r="AJ21" s="4">
        <f t="shared" si="0"/>
        <v>0</v>
      </c>
      <c r="AK21" s="4">
        <f t="shared" si="0"/>
        <v>0</v>
      </c>
      <c r="AL21" s="4">
        <f t="shared" si="0"/>
        <v>0</v>
      </c>
      <c r="AM21" s="4">
        <f t="shared" si="0"/>
        <v>3</v>
      </c>
      <c r="AN21" s="4">
        <f t="shared" si="1"/>
        <v>3</v>
      </c>
      <c r="AO21" s="4" t="str">
        <f t="shared" si="2"/>
        <v>우대</v>
      </c>
      <c r="AP21" s="4" t="str">
        <f t="shared" si="2"/>
        <v>우대</v>
      </c>
      <c r="AQ21" s="4" t="str">
        <f t="shared" si="2"/>
        <v>X</v>
      </c>
      <c r="AR21" s="4">
        <f t="shared" si="3"/>
        <v>3</v>
      </c>
      <c r="AT21" s="4" t="s">
        <v>11686</v>
      </c>
      <c r="AU21" s="4">
        <f>VLOOKUP(B21,자격증!B:R,17,0)</f>
        <v>10</v>
      </c>
      <c r="AV21" s="4">
        <f>IF(AT21="해당",VLOOKUP(B21,어학성적!B:Q,16,0),0)</f>
        <v>6</v>
      </c>
      <c r="AW21" s="4">
        <f>IF(AT21="해당",VLOOKUP(B21,논문실적!B:S,18,0),0)</f>
        <v>0</v>
      </c>
      <c r="AX21" s="4">
        <f>VLOOKUP(B21,자격증!B:S,18,0)</f>
        <v>0</v>
      </c>
      <c r="AY21" s="4">
        <f t="shared" si="4"/>
        <v>16</v>
      </c>
      <c r="AZ21" s="4"/>
      <c r="BB21" s="4">
        <f t="shared" si="5"/>
        <v>16</v>
      </c>
      <c r="BC21" s="47">
        <f>VLOOKUP(B21,정성평가!B:AD,29,0)</f>
        <v>59</v>
      </c>
      <c r="BD21" s="4">
        <f t="shared" si="6"/>
        <v>3</v>
      </c>
      <c r="BE21" s="47">
        <f t="shared" si="7"/>
        <v>78</v>
      </c>
      <c r="BF21" s="4" t="str">
        <f t="shared" si="8"/>
        <v>이상없음</v>
      </c>
      <c r="BG21" s="4">
        <f t="shared" si="9"/>
        <v>20</v>
      </c>
      <c r="BH21" s="4" t="s">
        <v>11811</v>
      </c>
      <c r="BI21" s="4" t="s">
        <v>11830</v>
      </c>
      <c r="BK21" s="4">
        <v>1</v>
      </c>
      <c r="BL21" s="4">
        <f t="shared" si="12"/>
        <v>15</v>
      </c>
      <c r="BM21" s="4">
        <f t="shared" si="10"/>
        <v>17</v>
      </c>
      <c r="BN21" s="4" t="str">
        <f t="shared" si="13"/>
        <v>배수초과</v>
      </c>
      <c r="BO21" s="4" t="s">
        <v>11827</v>
      </c>
      <c r="BQ21" s="44" t="s">
        <v>11731</v>
      </c>
      <c r="BR21" s="4" t="s">
        <v>11835</v>
      </c>
      <c r="BS21" s="4" t="s">
        <v>11836</v>
      </c>
    </row>
    <row r="22" spans="1:71" ht="50.1" customHeight="1" x14ac:dyDescent="0.3">
      <c r="A22" s="4">
        <f t="shared" si="11"/>
        <v>21</v>
      </c>
      <c r="B22" s="4" t="s">
        <v>7829</v>
      </c>
      <c r="C22" s="4" t="s">
        <v>4892</v>
      </c>
      <c r="D22" s="4" t="s">
        <v>529</v>
      </c>
      <c r="E22" s="4" t="s">
        <v>530</v>
      </c>
      <c r="F22" s="4" t="s">
        <v>7830</v>
      </c>
      <c r="G22" s="4" t="s">
        <v>7831</v>
      </c>
      <c r="H22" s="4" t="s">
        <v>7832</v>
      </c>
      <c r="I22" s="4" t="s">
        <v>7833</v>
      </c>
      <c r="J22" s="4" t="s">
        <v>275</v>
      </c>
      <c r="K22" s="4" t="s">
        <v>275</v>
      </c>
      <c r="L22" s="4" t="s">
        <v>276</v>
      </c>
      <c r="M22" s="4" t="s">
        <v>277</v>
      </c>
      <c r="N22" s="4" t="s">
        <v>277</v>
      </c>
      <c r="O22" s="4" t="s">
        <v>277</v>
      </c>
      <c r="P22" s="4" t="s">
        <v>277</v>
      </c>
      <c r="Q22" s="4" t="s">
        <v>6601</v>
      </c>
      <c r="R22" s="4" t="s">
        <v>313</v>
      </c>
      <c r="S22" s="4" t="s">
        <v>312</v>
      </c>
      <c r="T22" s="4" t="s">
        <v>313</v>
      </c>
      <c r="U22" s="4" t="s">
        <v>313</v>
      </c>
      <c r="V22" s="4" t="s">
        <v>313</v>
      </c>
      <c r="W22" s="4" t="s">
        <v>11686</v>
      </c>
      <c r="X22" s="4" t="s">
        <v>11742</v>
      </c>
      <c r="Y22" s="4" t="s">
        <v>313</v>
      </c>
      <c r="Z22" s="4" t="s">
        <v>313</v>
      </c>
      <c r="AA22" s="4" t="s">
        <v>312</v>
      </c>
      <c r="AB22" s="4" t="s">
        <v>312</v>
      </c>
      <c r="AC22" s="4" t="s">
        <v>313</v>
      </c>
      <c r="AE22" s="4">
        <v>0</v>
      </c>
      <c r="AF22" s="4">
        <v>0</v>
      </c>
      <c r="AG22" s="4">
        <v>0</v>
      </c>
      <c r="AH22" s="4">
        <f t="shared" si="0"/>
        <v>0</v>
      </c>
      <c r="AI22" s="4">
        <f t="shared" si="0"/>
        <v>3</v>
      </c>
      <c r="AJ22" s="4">
        <f t="shared" si="0"/>
        <v>0</v>
      </c>
      <c r="AK22" s="4">
        <f t="shared" si="0"/>
        <v>0</v>
      </c>
      <c r="AL22" s="4">
        <f t="shared" si="0"/>
        <v>0</v>
      </c>
      <c r="AM22" s="4">
        <f t="shared" si="0"/>
        <v>3</v>
      </c>
      <c r="AN22" s="4">
        <f t="shared" si="1"/>
        <v>0</v>
      </c>
      <c r="AO22" s="4" t="str">
        <f t="shared" si="2"/>
        <v>우대</v>
      </c>
      <c r="AP22" s="4" t="str">
        <f t="shared" si="2"/>
        <v>우대</v>
      </c>
      <c r="AQ22" s="4" t="str">
        <f t="shared" si="2"/>
        <v>X</v>
      </c>
      <c r="AR22" s="4">
        <f t="shared" si="3"/>
        <v>3</v>
      </c>
      <c r="AT22" s="4" t="s">
        <v>11686</v>
      </c>
      <c r="AU22" s="4">
        <f>VLOOKUP(B22,자격증!B:R,17,0)</f>
        <v>10</v>
      </c>
      <c r="AV22" s="4">
        <f>IF(AT22="해당",VLOOKUP(B22,어학성적!B:Q,16,0),0)</f>
        <v>6</v>
      </c>
      <c r="AW22" s="4">
        <f>IF(AT22="해당",VLOOKUP(B22,논문실적!B:S,18,0),0)</f>
        <v>0</v>
      </c>
      <c r="AX22" s="4">
        <f>VLOOKUP(B22,자격증!B:S,18,0)</f>
        <v>0</v>
      </c>
      <c r="AY22" s="4">
        <f t="shared" si="4"/>
        <v>16</v>
      </c>
      <c r="AZ22" s="4"/>
      <c r="BB22" s="4">
        <f t="shared" si="5"/>
        <v>16</v>
      </c>
      <c r="BC22" s="47">
        <f>VLOOKUP(B22,정성평가!B:AD,29,0)</f>
        <v>59</v>
      </c>
      <c r="BD22" s="4">
        <f t="shared" si="6"/>
        <v>3</v>
      </c>
      <c r="BE22" s="47">
        <f t="shared" si="7"/>
        <v>78</v>
      </c>
      <c r="BF22" s="4" t="str">
        <f t="shared" si="8"/>
        <v>이상없음</v>
      </c>
      <c r="BG22" s="4">
        <f t="shared" si="9"/>
        <v>20</v>
      </c>
      <c r="BH22" s="4" t="s">
        <v>11811</v>
      </c>
      <c r="BI22" s="4" t="s">
        <v>11830</v>
      </c>
      <c r="BK22" s="4">
        <v>1</v>
      </c>
      <c r="BL22" s="4">
        <f t="shared" si="12"/>
        <v>15</v>
      </c>
      <c r="BM22" s="4">
        <f t="shared" si="10"/>
        <v>17</v>
      </c>
      <c r="BN22" s="4" t="str">
        <f t="shared" si="13"/>
        <v>배수초과</v>
      </c>
      <c r="BO22" s="4" t="s">
        <v>11827</v>
      </c>
      <c r="BQ22" s="44" t="s">
        <v>11731</v>
      </c>
      <c r="BR22" s="4" t="s">
        <v>11835</v>
      </c>
      <c r="BS22" s="4" t="s">
        <v>11836</v>
      </c>
    </row>
    <row r="23" spans="1:71" ht="50.1" customHeight="1" x14ac:dyDescent="0.3">
      <c r="A23" s="4">
        <f t="shared" si="11"/>
        <v>22</v>
      </c>
      <c r="B23" s="4" t="s">
        <v>8972</v>
      </c>
      <c r="C23" s="4" t="s">
        <v>8973</v>
      </c>
      <c r="D23" s="4" t="s">
        <v>529</v>
      </c>
      <c r="E23" s="4" t="s">
        <v>530</v>
      </c>
      <c r="F23" s="4" t="s">
        <v>8974</v>
      </c>
      <c r="G23" s="4" t="s">
        <v>8975</v>
      </c>
      <c r="H23" s="4" t="s">
        <v>8976</v>
      </c>
      <c r="I23" s="4" t="s">
        <v>8976</v>
      </c>
      <c r="J23" s="4" t="s">
        <v>8977</v>
      </c>
      <c r="K23" s="4" t="s">
        <v>275</v>
      </c>
      <c r="L23" s="4" t="s">
        <v>382</v>
      </c>
      <c r="M23" s="4" t="s">
        <v>8978</v>
      </c>
      <c r="N23" s="4" t="s">
        <v>7531</v>
      </c>
      <c r="O23" s="4" t="s">
        <v>562</v>
      </c>
      <c r="P23" s="4" t="s">
        <v>957</v>
      </c>
      <c r="Q23" s="4" t="s">
        <v>2109</v>
      </c>
      <c r="R23" s="4" t="s">
        <v>313</v>
      </c>
      <c r="S23" s="4" t="s">
        <v>313</v>
      </c>
      <c r="T23" s="4" t="s">
        <v>313</v>
      </c>
      <c r="U23" s="4" t="s">
        <v>313</v>
      </c>
      <c r="V23" s="4" t="s">
        <v>313</v>
      </c>
      <c r="W23" s="4" t="s">
        <v>11686</v>
      </c>
      <c r="X23" s="4" t="s">
        <v>11733</v>
      </c>
      <c r="Y23" s="4" t="s">
        <v>313</v>
      </c>
      <c r="Z23" s="4" t="s">
        <v>313</v>
      </c>
      <c r="AA23" s="4" t="s">
        <v>313</v>
      </c>
      <c r="AB23" s="4" t="s">
        <v>312</v>
      </c>
      <c r="AC23" s="4" t="s">
        <v>313</v>
      </c>
      <c r="AE23" s="4">
        <v>0</v>
      </c>
      <c r="AF23" s="4">
        <v>0</v>
      </c>
      <c r="AG23" s="4">
        <v>5</v>
      </c>
      <c r="AH23" s="4">
        <f t="shared" si="0"/>
        <v>0</v>
      </c>
      <c r="AI23" s="4">
        <f t="shared" si="0"/>
        <v>0</v>
      </c>
      <c r="AJ23" s="4">
        <f t="shared" si="0"/>
        <v>0</v>
      </c>
      <c r="AK23" s="4">
        <f t="shared" si="0"/>
        <v>0</v>
      </c>
      <c r="AL23" s="4">
        <f t="shared" si="0"/>
        <v>0</v>
      </c>
      <c r="AM23" s="4">
        <f t="shared" si="0"/>
        <v>3</v>
      </c>
      <c r="AN23" s="4">
        <f t="shared" si="1"/>
        <v>0</v>
      </c>
      <c r="AO23" s="4" t="str">
        <f t="shared" si="2"/>
        <v>X</v>
      </c>
      <c r="AP23" s="4" t="str">
        <f t="shared" si="2"/>
        <v>우대</v>
      </c>
      <c r="AQ23" s="4" t="str">
        <f t="shared" si="2"/>
        <v>X</v>
      </c>
      <c r="AR23" s="4">
        <f t="shared" si="3"/>
        <v>5</v>
      </c>
      <c r="AT23" s="4" t="s">
        <v>11686</v>
      </c>
      <c r="AU23" s="4">
        <f>VLOOKUP(B23,자격증!B:R,17,0)</f>
        <v>4</v>
      </c>
      <c r="AV23" s="4">
        <f>IF(AT23="해당",VLOOKUP(B23,어학성적!B:Q,16,0),0)</f>
        <v>10</v>
      </c>
      <c r="AW23" s="4">
        <f>IF(AT23="해당",VLOOKUP(B23,논문실적!B:S,18,0),0)</f>
        <v>0</v>
      </c>
      <c r="AX23" s="4">
        <f>VLOOKUP(B23,자격증!B:S,18,0)</f>
        <v>0</v>
      </c>
      <c r="AY23" s="4">
        <f t="shared" si="4"/>
        <v>14</v>
      </c>
      <c r="AZ23" s="4"/>
      <c r="BB23" s="4">
        <f t="shared" si="5"/>
        <v>14</v>
      </c>
      <c r="BC23" s="47">
        <f>VLOOKUP(B23,정성평가!B:AD,29,0)</f>
        <v>58.666666666666664</v>
      </c>
      <c r="BD23" s="4">
        <f t="shared" si="6"/>
        <v>5</v>
      </c>
      <c r="BE23" s="47">
        <f t="shared" si="7"/>
        <v>77.666666666666657</v>
      </c>
      <c r="BF23" s="4" t="str">
        <f t="shared" si="8"/>
        <v>이상없음</v>
      </c>
      <c r="BG23" s="4">
        <f t="shared" si="9"/>
        <v>22</v>
      </c>
      <c r="BH23" s="4" t="s">
        <v>11811</v>
      </c>
      <c r="BI23" s="4" t="s">
        <v>11830</v>
      </c>
      <c r="BK23" s="4">
        <v>1</v>
      </c>
      <c r="BL23" s="4">
        <f t="shared" si="12"/>
        <v>15</v>
      </c>
      <c r="BM23" s="4">
        <f t="shared" si="10"/>
        <v>17</v>
      </c>
      <c r="BN23" s="4" t="str">
        <f t="shared" si="13"/>
        <v>배수초과</v>
      </c>
      <c r="BO23" s="4" t="s">
        <v>11827</v>
      </c>
      <c r="BQ23" s="44" t="s">
        <v>11731</v>
      </c>
      <c r="BR23" s="4" t="s">
        <v>11835</v>
      </c>
      <c r="BS23" s="4" t="s">
        <v>11836</v>
      </c>
    </row>
    <row r="24" spans="1:71" ht="50.1" customHeight="1" x14ac:dyDescent="0.3">
      <c r="A24" s="4">
        <f t="shared" si="11"/>
        <v>23</v>
      </c>
      <c r="B24" s="4" t="s">
        <v>7079</v>
      </c>
      <c r="C24" s="4" t="s">
        <v>7080</v>
      </c>
      <c r="D24" s="4" t="s">
        <v>529</v>
      </c>
      <c r="E24" s="4" t="s">
        <v>530</v>
      </c>
      <c r="F24" s="4" t="s">
        <v>7081</v>
      </c>
      <c r="G24" s="4" t="s">
        <v>7082</v>
      </c>
      <c r="H24" s="4" t="s">
        <v>7083</v>
      </c>
      <c r="I24" s="4" t="s">
        <v>7084</v>
      </c>
      <c r="J24" s="4" t="s">
        <v>275</v>
      </c>
      <c r="K24" s="4" t="s">
        <v>275</v>
      </c>
      <c r="L24" s="4" t="s">
        <v>276</v>
      </c>
      <c r="M24" s="4" t="s">
        <v>277</v>
      </c>
      <c r="N24" s="4" t="s">
        <v>277</v>
      </c>
      <c r="O24" s="4" t="s">
        <v>277</v>
      </c>
      <c r="P24" s="4" t="s">
        <v>277</v>
      </c>
      <c r="Q24" s="4" t="s">
        <v>1224</v>
      </c>
      <c r="R24" s="4" t="s">
        <v>313</v>
      </c>
      <c r="S24" s="4" t="s">
        <v>313</v>
      </c>
      <c r="T24" s="4" t="s">
        <v>313</v>
      </c>
      <c r="U24" s="4" t="s">
        <v>313</v>
      </c>
      <c r="V24" s="4" t="s">
        <v>313</v>
      </c>
      <c r="W24" s="4" t="s">
        <v>11686</v>
      </c>
      <c r="X24" s="4" t="s">
        <v>9552</v>
      </c>
      <c r="Y24" s="4" t="s">
        <v>11686</v>
      </c>
      <c r="Z24" s="4" t="s">
        <v>9552</v>
      </c>
      <c r="AA24" s="4" t="s">
        <v>313</v>
      </c>
      <c r="AB24" s="4" t="s">
        <v>312</v>
      </c>
      <c r="AC24" s="4" t="s">
        <v>313</v>
      </c>
      <c r="AE24" s="4">
        <v>0</v>
      </c>
      <c r="AF24" s="4">
        <v>0</v>
      </c>
      <c r="AG24" s="4">
        <v>0</v>
      </c>
      <c r="AH24" s="4">
        <f t="shared" si="0"/>
        <v>0</v>
      </c>
      <c r="AI24" s="4">
        <f t="shared" si="0"/>
        <v>0</v>
      </c>
      <c r="AJ24" s="4">
        <f t="shared" si="0"/>
        <v>0</v>
      </c>
      <c r="AK24" s="4">
        <f t="shared" si="0"/>
        <v>0</v>
      </c>
      <c r="AL24" s="4">
        <f t="shared" si="0"/>
        <v>0</v>
      </c>
      <c r="AM24" s="4">
        <f t="shared" si="0"/>
        <v>3</v>
      </c>
      <c r="AN24" s="4">
        <f t="shared" si="1"/>
        <v>3</v>
      </c>
      <c r="AO24" s="4" t="str">
        <f t="shared" si="2"/>
        <v>X</v>
      </c>
      <c r="AP24" s="4" t="str">
        <f t="shared" si="2"/>
        <v>우대</v>
      </c>
      <c r="AQ24" s="4" t="str">
        <f t="shared" si="2"/>
        <v>X</v>
      </c>
      <c r="AR24" s="4">
        <f t="shared" si="3"/>
        <v>3</v>
      </c>
      <c r="AT24" s="4" t="s">
        <v>11686</v>
      </c>
      <c r="AU24" s="4">
        <f>VLOOKUP(B24,자격증!B:R,17,0)</f>
        <v>10</v>
      </c>
      <c r="AV24" s="4">
        <f>IF(AT24="해당",VLOOKUP(B24,어학성적!B:Q,16,0),0)</f>
        <v>0</v>
      </c>
      <c r="AW24" s="4">
        <f>IF(AT24="해당",VLOOKUP(B24,논문실적!B:S,18,0),0)</f>
        <v>0</v>
      </c>
      <c r="AX24" s="4">
        <f>VLOOKUP(B24,자격증!B:S,18,0)</f>
        <v>0</v>
      </c>
      <c r="AY24" s="4">
        <f t="shared" si="4"/>
        <v>10</v>
      </c>
      <c r="AZ24" s="4"/>
      <c r="BB24" s="4">
        <f t="shared" si="5"/>
        <v>10</v>
      </c>
      <c r="BC24" s="47">
        <f>VLOOKUP(B24,정성평가!B:AD,29,0)</f>
        <v>64</v>
      </c>
      <c r="BD24" s="4">
        <f t="shared" si="6"/>
        <v>3</v>
      </c>
      <c r="BE24" s="47">
        <f t="shared" si="7"/>
        <v>77</v>
      </c>
      <c r="BF24" s="4" t="str">
        <f t="shared" si="8"/>
        <v>이상없음</v>
      </c>
      <c r="BG24" s="4">
        <f t="shared" si="9"/>
        <v>23</v>
      </c>
      <c r="BH24" s="4" t="s">
        <v>11811</v>
      </c>
      <c r="BI24" s="4" t="s">
        <v>11830</v>
      </c>
      <c r="BK24" s="4">
        <v>1</v>
      </c>
      <c r="BL24" s="4">
        <f t="shared" si="12"/>
        <v>15</v>
      </c>
      <c r="BM24" s="4">
        <f t="shared" si="10"/>
        <v>17</v>
      </c>
      <c r="BN24" s="4" t="str">
        <f t="shared" si="13"/>
        <v>배수초과</v>
      </c>
      <c r="BO24" s="4" t="s">
        <v>11827</v>
      </c>
      <c r="BQ24" s="44" t="s">
        <v>11731</v>
      </c>
      <c r="BR24" s="4" t="s">
        <v>11835</v>
      </c>
      <c r="BS24" s="4" t="s">
        <v>11836</v>
      </c>
    </row>
    <row r="25" spans="1:71" ht="50.1" customHeight="1" x14ac:dyDescent="0.3">
      <c r="A25" s="4">
        <f t="shared" si="11"/>
        <v>24</v>
      </c>
      <c r="B25" s="4" t="s">
        <v>8092</v>
      </c>
      <c r="C25" s="4" t="s">
        <v>8093</v>
      </c>
      <c r="D25" s="4" t="s">
        <v>529</v>
      </c>
      <c r="E25" s="4" t="s">
        <v>530</v>
      </c>
      <c r="F25" s="4" t="s">
        <v>8094</v>
      </c>
      <c r="G25" s="4" t="s">
        <v>8095</v>
      </c>
      <c r="H25" s="4" t="s">
        <v>8096</v>
      </c>
      <c r="I25" s="4" t="s">
        <v>8097</v>
      </c>
      <c r="J25" s="4" t="s">
        <v>275</v>
      </c>
      <c r="K25" s="4" t="s">
        <v>275</v>
      </c>
      <c r="L25" s="4" t="s">
        <v>276</v>
      </c>
      <c r="M25" s="4" t="s">
        <v>277</v>
      </c>
      <c r="N25" s="4" t="s">
        <v>277</v>
      </c>
      <c r="O25" s="4" t="s">
        <v>277</v>
      </c>
      <c r="P25" s="4" t="s">
        <v>277</v>
      </c>
      <c r="Q25" s="4" t="s">
        <v>1188</v>
      </c>
      <c r="R25" s="4" t="s">
        <v>313</v>
      </c>
      <c r="S25" s="4" t="s">
        <v>313</v>
      </c>
      <c r="T25" s="4" t="s">
        <v>313</v>
      </c>
      <c r="U25" s="4" t="s">
        <v>313</v>
      </c>
      <c r="V25" s="4" t="s">
        <v>313</v>
      </c>
      <c r="W25" s="4" t="s">
        <v>11686</v>
      </c>
      <c r="X25" s="4" t="s">
        <v>11744</v>
      </c>
      <c r="Y25" s="4" t="s">
        <v>313</v>
      </c>
      <c r="Z25" s="4" t="s">
        <v>313</v>
      </c>
      <c r="AA25" s="4" t="s">
        <v>313</v>
      </c>
      <c r="AB25" s="4" t="s">
        <v>313</v>
      </c>
      <c r="AC25" s="4" t="s">
        <v>313</v>
      </c>
      <c r="AE25" s="4">
        <v>0</v>
      </c>
      <c r="AF25" s="4">
        <v>0</v>
      </c>
      <c r="AG25" s="4">
        <v>0</v>
      </c>
      <c r="AH25" s="4">
        <f t="shared" si="0"/>
        <v>0</v>
      </c>
      <c r="AI25" s="4">
        <f t="shared" si="0"/>
        <v>0</v>
      </c>
      <c r="AJ25" s="4">
        <f t="shared" si="0"/>
        <v>0</v>
      </c>
      <c r="AK25" s="4">
        <f t="shared" si="0"/>
        <v>0</v>
      </c>
      <c r="AL25" s="4">
        <f t="shared" si="0"/>
        <v>0</v>
      </c>
      <c r="AM25" s="4">
        <f t="shared" si="0"/>
        <v>3</v>
      </c>
      <c r="AN25" s="4">
        <f t="shared" si="1"/>
        <v>0</v>
      </c>
      <c r="AO25" s="4" t="str">
        <f t="shared" si="2"/>
        <v>X</v>
      </c>
      <c r="AP25" s="4" t="str">
        <f t="shared" si="2"/>
        <v>X</v>
      </c>
      <c r="AQ25" s="4" t="str">
        <f t="shared" si="2"/>
        <v>X</v>
      </c>
      <c r="AR25" s="4">
        <f t="shared" si="3"/>
        <v>3</v>
      </c>
      <c r="AT25" s="4" t="s">
        <v>11686</v>
      </c>
      <c r="AU25" s="4">
        <f>VLOOKUP(B25,자격증!B:R,17,0)</f>
        <v>10</v>
      </c>
      <c r="AV25" s="4">
        <f>IF(AT25="해당",VLOOKUP(B25,어학성적!B:Q,16,0),0)</f>
        <v>0</v>
      </c>
      <c r="AW25" s="4">
        <f>IF(AT25="해당",VLOOKUP(B25,논문실적!B:S,18,0),0)</f>
        <v>0</v>
      </c>
      <c r="AX25" s="4">
        <f>VLOOKUP(B25,자격증!B:S,18,0)</f>
        <v>0</v>
      </c>
      <c r="AY25" s="4">
        <f t="shared" si="4"/>
        <v>10</v>
      </c>
      <c r="AZ25" s="4"/>
      <c r="BB25" s="4">
        <f t="shared" si="5"/>
        <v>10</v>
      </c>
      <c r="BC25" s="47">
        <f>VLOOKUP(B25,정성평가!B:AD,29,0)</f>
        <v>64</v>
      </c>
      <c r="BD25" s="4">
        <f t="shared" si="6"/>
        <v>3</v>
      </c>
      <c r="BE25" s="47">
        <f t="shared" si="7"/>
        <v>77</v>
      </c>
      <c r="BF25" s="4" t="str">
        <f t="shared" si="8"/>
        <v>이상없음</v>
      </c>
      <c r="BG25" s="4">
        <f t="shared" si="9"/>
        <v>23</v>
      </c>
      <c r="BH25" s="4" t="s">
        <v>11811</v>
      </c>
      <c r="BI25" s="4" t="s">
        <v>11830</v>
      </c>
      <c r="BK25" s="4">
        <v>1</v>
      </c>
      <c r="BL25" s="4">
        <f t="shared" si="12"/>
        <v>15</v>
      </c>
      <c r="BM25" s="4">
        <f t="shared" si="10"/>
        <v>17</v>
      </c>
      <c r="BN25" s="4" t="str">
        <f t="shared" si="13"/>
        <v>배수초과</v>
      </c>
      <c r="BO25" s="4" t="s">
        <v>11827</v>
      </c>
      <c r="BQ25" s="44" t="s">
        <v>11731</v>
      </c>
      <c r="BR25" s="4" t="s">
        <v>11835</v>
      </c>
      <c r="BS25" s="4" t="s">
        <v>11836</v>
      </c>
    </row>
    <row r="26" spans="1:71" ht="50.1" customHeight="1" x14ac:dyDescent="0.3">
      <c r="A26" s="4">
        <f t="shared" si="11"/>
        <v>25</v>
      </c>
      <c r="B26" s="4" t="s">
        <v>6513</v>
      </c>
      <c r="C26" s="4" t="s">
        <v>6514</v>
      </c>
      <c r="D26" s="4" t="s">
        <v>529</v>
      </c>
      <c r="E26" s="4" t="s">
        <v>530</v>
      </c>
      <c r="F26" s="4" t="s">
        <v>6515</v>
      </c>
      <c r="G26" s="4" t="s">
        <v>6516</v>
      </c>
      <c r="H26" s="4" t="s">
        <v>6517</v>
      </c>
      <c r="I26" s="4" t="s">
        <v>6518</v>
      </c>
      <c r="J26" s="4" t="s">
        <v>275</v>
      </c>
      <c r="K26" s="4" t="s">
        <v>275</v>
      </c>
      <c r="L26" s="4" t="s">
        <v>276</v>
      </c>
      <c r="M26" s="4" t="s">
        <v>277</v>
      </c>
      <c r="N26" s="4" t="s">
        <v>277</v>
      </c>
      <c r="O26" s="4" t="s">
        <v>277</v>
      </c>
      <c r="P26" s="4" t="s">
        <v>277</v>
      </c>
      <c r="Q26" s="4" t="s">
        <v>311</v>
      </c>
      <c r="R26" s="4" t="s">
        <v>313</v>
      </c>
      <c r="S26" s="4" t="s">
        <v>313</v>
      </c>
      <c r="T26" s="4" t="s">
        <v>313</v>
      </c>
      <c r="U26" s="4" t="s">
        <v>313</v>
      </c>
      <c r="V26" s="4" t="s">
        <v>313</v>
      </c>
      <c r="W26" s="4" t="s">
        <v>11686</v>
      </c>
      <c r="X26" s="4" t="s">
        <v>9552</v>
      </c>
      <c r="Y26" s="4" t="s">
        <v>11686</v>
      </c>
      <c r="Z26" s="4" t="s">
        <v>9552</v>
      </c>
      <c r="AA26" s="4" t="s">
        <v>313</v>
      </c>
      <c r="AB26" s="4" t="s">
        <v>313</v>
      </c>
      <c r="AC26" s="4" t="s">
        <v>313</v>
      </c>
      <c r="AE26" s="4">
        <v>0</v>
      </c>
      <c r="AF26" s="4">
        <v>0</v>
      </c>
      <c r="AG26" s="4">
        <v>0</v>
      </c>
      <c r="AH26" s="4">
        <f t="shared" si="0"/>
        <v>0</v>
      </c>
      <c r="AI26" s="4">
        <f t="shared" si="0"/>
        <v>0</v>
      </c>
      <c r="AJ26" s="4">
        <f t="shared" si="0"/>
        <v>0</v>
      </c>
      <c r="AK26" s="4">
        <f t="shared" si="0"/>
        <v>0</v>
      </c>
      <c r="AL26" s="4">
        <f t="shared" si="0"/>
        <v>0</v>
      </c>
      <c r="AM26" s="4">
        <f t="shared" si="0"/>
        <v>3</v>
      </c>
      <c r="AN26" s="4">
        <f t="shared" si="1"/>
        <v>3</v>
      </c>
      <c r="AO26" s="4" t="str">
        <f t="shared" si="2"/>
        <v>X</v>
      </c>
      <c r="AP26" s="4" t="str">
        <f t="shared" si="2"/>
        <v>X</v>
      </c>
      <c r="AQ26" s="4" t="str">
        <f t="shared" si="2"/>
        <v>X</v>
      </c>
      <c r="AR26" s="4">
        <f t="shared" si="3"/>
        <v>3</v>
      </c>
      <c r="AT26" s="4" t="s">
        <v>11686</v>
      </c>
      <c r="AU26" s="4">
        <f>VLOOKUP(B26,자격증!B:R,17,0)</f>
        <v>8</v>
      </c>
      <c r="AV26" s="4">
        <f>IF(AT26="해당",VLOOKUP(B26,어학성적!B:Q,16,0),0)</f>
        <v>6</v>
      </c>
      <c r="AW26" s="4">
        <f>IF(AT26="해당",VLOOKUP(B26,논문실적!B:S,18,0),0)</f>
        <v>0</v>
      </c>
      <c r="AX26" s="4">
        <f>VLOOKUP(B26,자격증!B:S,18,0)</f>
        <v>0</v>
      </c>
      <c r="AY26" s="4">
        <f t="shared" si="4"/>
        <v>14</v>
      </c>
      <c r="AZ26" s="4"/>
      <c r="BB26" s="4">
        <f t="shared" si="5"/>
        <v>14</v>
      </c>
      <c r="BC26" s="47">
        <f>VLOOKUP(B26,정성평가!B:AD,29,0)</f>
        <v>59.333333333333336</v>
      </c>
      <c r="BD26" s="4">
        <f t="shared" si="6"/>
        <v>3</v>
      </c>
      <c r="BE26" s="47">
        <f t="shared" si="7"/>
        <v>76.333333333333343</v>
      </c>
      <c r="BF26" s="4" t="str">
        <f t="shared" si="8"/>
        <v>이상없음</v>
      </c>
      <c r="BG26" s="4">
        <f t="shared" si="9"/>
        <v>25</v>
      </c>
      <c r="BH26" s="4" t="s">
        <v>11811</v>
      </c>
      <c r="BI26" s="4" t="s">
        <v>11830</v>
      </c>
      <c r="BK26" s="4">
        <v>1</v>
      </c>
      <c r="BL26" s="4">
        <f t="shared" si="12"/>
        <v>15</v>
      </c>
      <c r="BM26" s="4">
        <f t="shared" si="10"/>
        <v>17</v>
      </c>
      <c r="BN26" s="4" t="str">
        <f t="shared" si="13"/>
        <v>배수초과</v>
      </c>
      <c r="BO26" s="4" t="s">
        <v>11827</v>
      </c>
      <c r="BQ26" s="44" t="s">
        <v>11731</v>
      </c>
      <c r="BR26" s="4" t="s">
        <v>11835</v>
      </c>
      <c r="BS26" s="4" t="s">
        <v>11836</v>
      </c>
    </row>
    <row r="27" spans="1:71" ht="50.1" customHeight="1" x14ac:dyDescent="0.3">
      <c r="A27" s="4">
        <f t="shared" si="11"/>
        <v>26</v>
      </c>
      <c r="B27" s="4" t="s">
        <v>10120</v>
      </c>
      <c r="C27" s="4" t="s">
        <v>10121</v>
      </c>
      <c r="D27" s="4" t="s">
        <v>529</v>
      </c>
      <c r="E27" s="4" t="s">
        <v>530</v>
      </c>
      <c r="F27" s="4" t="s">
        <v>10122</v>
      </c>
      <c r="G27" s="4" t="s">
        <v>10123</v>
      </c>
      <c r="H27" s="4" t="s">
        <v>10124</v>
      </c>
      <c r="I27" s="4" t="s">
        <v>10125</v>
      </c>
      <c r="J27" s="4" t="s">
        <v>275</v>
      </c>
      <c r="K27" s="4" t="s">
        <v>275</v>
      </c>
      <c r="L27" s="4" t="s">
        <v>276</v>
      </c>
      <c r="M27" s="4" t="s">
        <v>277</v>
      </c>
      <c r="N27" s="4" t="s">
        <v>277</v>
      </c>
      <c r="O27" s="4" t="s">
        <v>277</v>
      </c>
      <c r="P27" s="4" t="s">
        <v>277</v>
      </c>
      <c r="Q27" s="4" t="s">
        <v>1586</v>
      </c>
      <c r="R27" s="4" t="s">
        <v>313</v>
      </c>
      <c r="S27" s="4" t="s">
        <v>313</v>
      </c>
      <c r="T27" s="4" t="s">
        <v>313</v>
      </c>
      <c r="U27" s="4" t="s">
        <v>313</v>
      </c>
      <c r="V27" s="4" t="s">
        <v>313</v>
      </c>
      <c r="W27" s="4" t="s">
        <v>313</v>
      </c>
      <c r="X27" s="4" t="s">
        <v>313</v>
      </c>
      <c r="Y27" s="4" t="s">
        <v>313</v>
      </c>
      <c r="Z27" s="4" t="s">
        <v>313</v>
      </c>
      <c r="AA27" s="4" t="s">
        <v>313</v>
      </c>
      <c r="AB27" s="4" t="s">
        <v>312</v>
      </c>
      <c r="AC27" s="4" t="s">
        <v>313</v>
      </c>
      <c r="AE27" s="4">
        <v>0</v>
      </c>
      <c r="AF27" s="4">
        <v>0</v>
      </c>
      <c r="AG27" s="4">
        <v>0</v>
      </c>
      <c r="AH27" s="4">
        <f t="shared" si="0"/>
        <v>0</v>
      </c>
      <c r="AI27" s="4">
        <f t="shared" si="0"/>
        <v>0</v>
      </c>
      <c r="AJ27" s="4">
        <f t="shared" si="0"/>
        <v>0</v>
      </c>
      <c r="AK27" s="4">
        <f t="shared" si="0"/>
        <v>0</v>
      </c>
      <c r="AL27" s="4">
        <f t="shared" si="0"/>
        <v>0</v>
      </c>
      <c r="AM27" s="4">
        <f t="shared" si="0"/>
        <v>0</v>
      </c>
      <c r="AN27" s="4">
        <f t="shared" si="1"/>
        <v>0</v>
      </c>
      <c r="AO27" s="4" t="str">
        <f t="shared" si="2"/>
        <v>X</v>
      </c>
      <c r="AP27" s="4" t="str">
        <f t="shared" si="2"/>
        <v>우대</v>
      </c>
      <c r="AQ27" s="4" t="str">
        <f t="shared" si="2"/>
        <v>X</v>
      </c>
      <c r="AR27" s="4">
        <f t="shared" si="3"/>
        <v>0</v>
      </c>
      <c r="AT27" s="4" t="s">
        <v>11686</v>
      </c>
      <c r="AU27" s="4">
        <f>VLOOKUP(B27,자격증!B:R,17,0)</f>
        <v>5</v>
      </c>
      <c r="AV27" s="4">
        <f>IF(AT27="해당",VLOOKUP(B27,어학성적!B:Q,16,0),0)</f>
        <v>10</v>
      </c>
      <c r="AW27" s="4">
        <f>IF(AT27="해당",VLOOKUP(B27,논문실적!B:S,18,0),0)</f>
        <v>0</v>
      </c>
      <c r="AX27" s="4">
        <f>VLOOKUP(B27,자격증!B:S,18,0)</f>
        <v>0</v>
      </c>
      <c r="AY27" s="4">
        <f t="shared" si="4"/>
        <v>15</v>
      </c>
      <c r="AZ27" s="4"/>
      <c r="BB27" s="4">
        <f t="shared" si="5"/>
        <v>15</v>
      </c>
      <c r="BC27" s="47">
        <f>VLOOKUP(B27,정성평가!B:AD,29,0)</f>
        <v>61.333333333333336</v>
      </c>
      <c r="BD27" s="4">
        <f t="shared" si="6"/>
        <v>0</v>
      </c>
      <c r="BE27" s="47">
        <f t="shared" si="7"/>
        <v>76.333333333333343</v>
      </c>
      <c r="BF27" s="4" t="str">
        <f t="shared" si="8"/>
        <v>이상없음</v>
      </c>
      <c r="BG27" s="4">
        <f t="shared" si="9"/>
        <v>25</v>
      </c>
      <c r="BH27" s="4" t="s">
        <v>11811</v>
      </c>
      <c r="BI27" s="4" t="s">
        <v>11830</v>
      </c>
      <c r="BK27" s="4">
        <v>1</v>
      </c>
      <c r="BL27" s="4">
        <f t="shared" si="12"/>
        <v>15</v>
      </c>
      <c r="BM27" s="4">
        <f t="shared" si="10"/>
        <v>17</v>
      </c>
      <c r="BN27" s="4" t="str">
        <f t="shared" si="13"/>
        <v>배수초과</v>
      </c>
      <c r="BO27" s="4" t="s">
        <v>11827</v>
      </c>
      <c r="BQ27" s="44" t="s">
        <v>11731</v>
      </c>
      <c r="BR27" s="4" t="s">
        <v>11835</v>
      </c>
      <c r="BS27" s="4" t="s">
        <v>11836</v>
      </c>
    </row>
    <row r="28" spans="1:71" ht="50.1" customHeight="1" x14ac:dyDescent="0.3">
      <c r="A28" s="4">
        <f t="shared" si="11"/>
        <v>27</v>
      </c>
      <c r="B28" s="4" t="s">
        <v>11491</v>
      </c>
      <c r="C28" s="4" t="s">
        <v>11492</v>
      </c>
      <c r="D28" s="4" t="s">
        <v>529</v>
      </c>
      <c r="E28" s="4" t="s">
        <v>530</v>
      </c>
      <c r="F28" s="4" t="s">
        <v>11493</v>
      </c>
      <c r="G28" s="4" t="s">
        <v>11494</v>
      </c>
      <c r="H28" s="4" t="s">
        <v>11495</v>
      </c>
      <c r="I28" s="4" t="s">
        <v>11496</v>
      </c>
      <c r="J28" s="4" t="s">
        <v>275</v>
      </c>
      <c r="K28" s="4" t="s">
        <v>275</v>
      </c>
      <c r="L28" s="4" t="s">
        <v>276</v>
      </c>
      <c r="M28" s="4" t="s">
        <v>277</v>
      </c>
      <c r="N28" s="4" t="s">
        <v>277</v>
      </c>
      <c r="O28" s="4" t="s">
        <v>277</v>
      </c>
      <c r="P28" s="4" t="s">
        <v>277</v>
      </c>
      <c r="Q28" s="4" t="s">
        <v>3755</v>
      </c>
      <c r="R28" s="4" t="s">
        <v>313</v>
      </c>
      <c r="S28" s="4" t="s">
        <v>313</v>
      </c>
      <c r="T28" s="4" t="s">
        <v>313</v>
      </c>
      <c r="U28" s="4" t="s">
        <v>313</v>
      </c>
      <c r="V28" s="4" t="s">
        <v>313</v>
      </c>
      <c r="W28" s="4" t="s">
        <v>313</v>
      </c>
      <c r="X28" s="4" t="s">
        <v>313</v>
      </c>
      <c r="Y28" s="4" t="s">
        <v>313</v>
      </c>
      <c r="Z28" s="4" t="s">
        <v>313</v>
      </c>
      <c r="AA28" s="4" t="s">
        <v>313</v>
      </c>
      <c r="AB28" s="4" t="s">
        <v>312</v>
      </c>
      <c r="AC28" s="4" t="s">
        <v>313</v>
      </c>
      <c r="AE28" s="4">
        <v>0</v>
      </c>
      <c r="AF28" s="4">
        <v>0</v>
      </c>
      <c r="AG28" s="4">
        <v>0</v>
      </c>
      <c r="AH28" s="4">
        <f t="shared" si="0"/>
        <v>0</v>
      </c>
      <c r="AI28" s="4">
        <f t="shared" si="0"/>
        <v>0</v>
      </c>
      <c r="AJ28" s="4">
        <f t="shared" si="0"/>
        <v>0</v>
      </c>
      <c r="AK28" s="4">
        <f t="shared" si="0"/>
        <v>0</v>
      </c>
      <c r="AL28" s="4">
        <f t="shared" si="0"/>
        <v>0</v>
      </c>
      <c r="AM28" s="4">
        <f t="shared" si="0"/>
        <v>0</v>
      </c>
      <c r="AN28" s="4">
        <f t="shared" si="1"/>
        <v>0</v>
      </c>
      <c r="AO28" s="4" t="str">
        <f t="shared" si="2"/>
        <v>X</v>
      </c>
      <c r="AP28" s="4" t="str">
        <f t="shared" si="2"/>
        <v>우대</v>
      </c>
      <c r="AQ28" s="4" t="str">
        <f t="shared" si="2"/>
        <v>X</v>
      </c>
      <c r="AR28" s="4">
        <f t="shared" si="3"/>
        <v>0</v>
      </c>
      <c r="AT28" s="4" t="s">
        <v>11686</v>
      </c>
      <c r="AU28" s="4">
        <f>VLOOKUP(B28,자격증!B:R,17,0)</f>
        <v>5</v>
      </c>
      <c r="AV28" s="4">
        <f>IF(AT28="해당",VLOOKUP(B28,어학성적!B:Q,16,0),0)</f>
        <v>10</v>
      </c>
      <c r="AW28" s="4">
        <f>IF(AT28="해당",VLOOKUP(B28,논문실적!B:S,18,0),0)</f>
        <v>0</v>
      </c>
      <c r="AX28" s="4">
        <f>VLOOKUP(B28,자격증!B:S,18,0)</f>
        <v>0</v>
      </c>
      <c r="AY28" s="4">
        <f t="shared" si="4"/>
        <v>15</v>
      </c>
      <c r="AZ28" s="4"/>
      <c r="BB28" s="4">
        <f t="shared" si="5"/>
        <v>15</v>
      </c>
      <c r="BC28" s="47">
        <f>VLOOKUP(B28,정성평가!B:AD,29,0)</f>
        <v>61</v>
      </c>
      <c r="BD28" s="4">
        <f t="shared" si="6"/>
        <v>0</v>
      </c>
      <c r="BE28" s="47">
        <f t="shared" si="7"/>
        <v>76</v>
      </c>
      <c r="BF28" s="4" t="str">
        <f t="shared" si="8"/>
        <v>이상없음</v>
      </c>
      <c r="BG28" s="4">
        <f t="shared" si="9"/>
        <v>27</v>
      </c>
      <c r="BH28" s="4" t="s">
        <v>11811</v>
      </c>
      <c r="BI28" s="4" t="s">
        <v>11830</v>
      </c>
      <c r="BK28" s="4">
        <v>1</v>
      </c>
      <c r="BL28" s="4">
        <f t="shared" si="12"/>
        <v>15</v>
      </c>
      <c r="BM28" s="4">
        <f t="shared" si="10"/>
        <v>17</v>
      </c>
      <c r="BN28" s="4" t="str">
        <f t="shared" si="13"/>
        <v>배수초과</v>
      </c>
      <c r="BO28" s="4" t="s">
        <v>11827</v>
      </c>
      <c r="BQ28" s="44" t="s">
        <v>11731</v>
      </c>
      <c r="BR28" s="4" t="s">
        <v>11835</v>
      </c>
      <c r="BS28" s="4" t="s">
        <v>11836</v>
      </c>
    </row>
    <row r="29" spans="1:71" ht="50.1" customHeight="1" x14ac:dyDescent="0.3">
      <c r="A29" s="4">
        <f t="shared" si="11"/>
        <v>28</v>
      </c>
      <c r="B29" s="4" t="s">
        <v>9985</v>
      </c>
      <c r="C29" s="4" t="s">
        <v>9986</v>
      </c>
      <c r="D29" s="4" t="s">
        <v>529</v>
      </c>
      <c r="E29" s="4" t="s">
        <v>530</v>
      </c>
      <c r="F29" s="4" t="s">
        <v>9987</v>
      </c>
      <c r="G29" s="4" t="s">
        <v>9988</v>
      </c>
      <c r="H29" s="4" t="s">
        <v>9989</v>
      </c>
      <c r="I29" s="4" t="s">
        <v>9990</v>
      </c>
      <c r="J29" s="4" t="s">
        <v>275</v>
      </c>
      <c r="K29" s="4" t="s">
        <v>275</v>
      </c>
      <c r="L29" s="4" t="s">
        <v>276</v>
      </c>
      <c r="M29" s="4" t="s">
        <v>277</v>
      </c>
      <c r="N29" s="4" t="s">
        <v>277</v>
      </c>
      <c r="O29" s="4" t="s">
        <v>277</v>
      </c>
      <c r="P29" s="4" t="s">
        <v>277</v>
      </c>
      <c r="Q29" s="4" t="s">
        <v>947</v>
      </c>
      <c r="R29" s="4" t="s">
        <v>313</v>
      </c>
      <c r="S29" s="4" t="s">
        <v>313</v>
      </c>
      <c r="T29" s="4" t="s">
        <v>313</v>
      </c>
      <c r="U29" s="4" t="s">
        <v>313</v>
      </c>
      <c r="V29" s="4" t="s">
        <v>313</v>
      </c>
      <c r="W29" s="4" t="s">
        <v>313</v>
      </c>
      <c r="X29" s="4" t="s">
        <v>313</v>
      </c>
      <c r="Y29" s="4" t="s">
        <v>313</v>
      </c>
      <c r="Z29" s="4" t="s">
        <v>313</v>
      </c>
      <c r="AA29" s="4" t="s">
        <v>313</v>
      </c>
      <c r="AB29" s="4" t="s">
        <v>312</v>
      </c>
      <c r="AC29" s="4" t="s">
        <v>313</v>
      </c>
      <c r="AE29" s="4">
        <v>0</v>
      </c>
      <c r="AF29" s="4">
        <v>0</v>
      </c>
      <c r="AG29" s="4">
        <v>0</v>
      </c>
      <c r="AH29" s="4">
        <f t="shared" si="0"/>
        <v>0</v>
      </c>
      <c r="AI29" s="4">
        <f t="shared" si="0"/>
        <v>0</v>
      </c>
      <c r="AJ29" s="4">
        <f t="shared" si="0"/>
        <v>0</v>
      </c>
      <c r="AK29" s="4">
        <f t="shared" si="0"/>
        <v>0</v>
      </c>
      <c r="AL29" s="4">
        <f t="shared" si="0"/>
        <v>0</v>
      </c>
      <c r="AM29" s="4">
        <f t="shared" si="0"/>
        <v>0</v>
      </c>
      <c r="AN29" s="4">
        <f t="shared" si="1"/>
        <v>0</v>
      </c>
      <c r="AO29" s="4" t="str">
        <f t="shared" si="2"/>
        <v>X</v>
      </c>
      <c r="AP29" s="4" t="str">
        <f t="shared" si="2"/>
        <v>우대</v>
      </c>
      <c r="AQ29" s="4" t="str">
        <f t="shared" si="2"/>
        <v>X</v>
      </c>
      <c r="AR29" s="4">
        <f t="shared" si="3"/>
        <v>0</v>
      </c>
      <c r="AT29" s="4" t="s">
        <v>11686</v>
      </c>
      <c r="AU29" s="4">
        <f>VLOOKUP(B29,자격증!B:R,17,0)</f>
        <v>8</v>
      </c>
      <c r="AV29" s="4">
        <f>IF(AT29="해당",VLOOKUP(B29,어학성적!B:Q,16,0),0)</f>
        <v>10</v>
      </c>
      <c r="AW29" s="4">
        <f>IF(AT29="해당",VLOOKUP(B29,논문실적!B:S,18,0),0)</f>
        <v>0</v>
      </c>
      <c r="AX29" s="4">
        <f>VLOOKUP(B29,자격증!B:S,18,0)</f>
        <v>0</v>
      </c>
      <c r="AY29" s="4">
        <f t="shared" si="4"/>
        <v>18</v>
      </c>
      <c r="AZ29" s="4"/>
      <c r="BB29" s="4">
        <f t="shared" si="5"/>
        <v>18</v>
      </c>
      <c r="BC29" s="47">
        <f>VLOOKUP(B29,정성평가!B:AD,29,0)</f>
        <v>57.666666666666664</v>
      </c>
      <c r="BD29" s="4">
        <f t="shared" si="6"/>
        <v>0</v>
      </c>
      <c r="BE29" s="47">
        <f t="shared" si="7"/>
        <v>75.666666666666657</v>
      </c>
      <c r="BF29" s="4" t="str">
        <f t="shared" si="8"/>
        <v>이상없음</v>
      </c>
      <c r="BG29" s="4">
        <f t="shared" si="9"/>
        <v>28</v>
      </c>
      <c r="BH29" s="4" t="s">
        <v>11811</v>
      </c>
      <c r="BI29" s="4" t="s">
        <v>11830</v>
      </c>
      <c r="BK29" s="4">
        <v>1</v>
      </c>
      <c r="BL29" s="4">
        <f t="shared" si="12"/>
        <v>15</v>
      </c>
      <c r="BM29" s="4">
        <f t="shared" si="10"/>
        <v>17</v>
      </c>
      <c r="BN29" s="4" t="str">
        <f t="shared" si="13"/>
        <v>배수초과</v>
      </c>
      <c r="BO29" s="4" t="s">
        <v>11827</v>
      </c>
      <c r="BQ29" s="44" t="s">
        <v>11731</v>
      </c>
      <c r="BR29" s="4" t="s">
        <v>11835</v>
      </c>
      <c r="BS29" s="4" t="s">
        <v>11836</v>
      </c>
    </row>
    <row r="30" spans="1:71" ht="50.1" customHeight="1" x14ac:dyDescent="0.3">
      <c r="A30" s="4">
        <f t="shared" si="11"/>
        <v>29</v>
      </c>
      <c r="B30" s="4" t="s">
        <v>8351</v>
      </c>
      <c r="C30" s="4" t="s">
        <v>8352</v>
      </c>
      <c r="D30" s="4" t="s">
        <v>529</v>
      </c>
      <c r="E30" s="4" t="s">
        <v>530</v>
      </c>
      <c r="F30" s="4" t="s">
        <v>8353</v>
      </c>
      <c r="G30" s="4" t="s">
        <v>8354</v>
      </c>
      <c r="H30" s="4" t="s">
        <v>8355</v>
      </c>
      <c r="I30" s="4" t="s">
        <v>8356</v>
      </c>
      <c r="J30" s="4" t="s">
        <v>275</v>
      </c>
      <c r="K30" s="4" t="s">
        <v>275</v>
      </c>
      <c r="L30" s="4" t="s">
        <v>276</v>
      </c>
      <c r="M30" s="4" t="s">
        <v>277</v>
      </c>
      <c r="N30" s="4" t="s">
        <v>277</v>
      </c>
      <c r="O30" s="4" t="s">
        <v>277</v>
      </c>
      <c r="P30" s="4" t="s">
        <v>277</v>
      </c>
      <c r="Q30" s="4" t="s">
        <v>7545</v>
      </c>
      <c r="R30" s="4" t="s">
        <v>313</v>
      </c>
      <c r="S30" s="4" t="s">
        <v>313</v>
      </c>
      <c r="T30" s="4" t="s">
        <v>313</v>
      </c>
      <c r="U30" s="4" t="s">
        <v>313</v>
      </c>
      <c r="V30" s="4" t="s">
        <v>313</v>
      </c>
      <c r="W30" s="4" t="s">
        <v>313</v>
      </c>
      <c r="X30" s="4" t="s">
        <v>313</v>
      </c>
      <c r="Y30" s="4" t="s">
        <v>313</v>
      </c>
      <c r="Z30" s="4" t="s">
        <v>313</v>
      </c>
      <c r="AA30" s="4" t="s">
        <v>313</v>
      </c>
      <c r="AB30" s="4" t="s">
        <v>312</v>
      </c>
      <c r="AC30" s="4" t="s">
        <v>313</v>
      </c>
      <c r="AE30" s="4">
        <v>0</v>
      </c>
      <c r="AF30" s="4">
        <v>0</v>
      </c>
      <c r="AG30" s="4">
        <v>0</v>
      </c>
      <c r="AH30" s="4">
        <f t="shared" si="0"/>
        <v>0</v>
      </c>
      <c r="AI30" s="4">
        <f t="shared" si="0"/>
        <v>0</v>
      </c>
      <c r="AJ30" s="4">
        <f t="shared" si="0"/>
        <v>0</v>
      </c>
      <c r="AK30" s="4">
        <f t="shared" si="0"/>
        <v>0</v>
      </c>
      <c r="AL30" s="4">
        <f t="shared" si="0"/>
        <v>0</v>
      </c>
      <c r="AM30" s="4">
        <f t="shared" si="0"/>
        <v>0</v>
      </c>
      <c r="AN30" s="4">
        <f t="shared" si="1"/>
        <v>0</v>
      </c>
      <c r="AO30" s="4" t="str">
        <f t="shared" si="2"/>
        <v>X</v>
      </c>
      <c r="AP30" s="4" t="str">
        <f t="shared" si="2"/>
        <v>우대</v>
      </c>
      <c r="AQ30" s="4" t="str">
        <f t="shared" si="2"/>
        <v>X</v>
      </c>
      <c r="AR30" s="4">
        <f t="shared" si="3"/>
        <v>0</v>
      </c>
      <c r="AT30" s="4" t="s">
        <v>11686</v>
      </c>
      <c r="AU30" s="4">
        <f>VLOOKUP(B30,자격증!B:R,17,0)</f>
        <v>5</v>
      </c>
      <c r="AV30" s="4">
        <f>IF(AT30="해당",VLOOKUP(B30,어학성적!B:Q,16,0),0)</f>
        <v>10</v>
      </c>
      <c r="AW30" s="4">
        <f>IF(AT30="해당",VLOOKUP(B30,논문실적!B:S,18,0),0)</f>
        <v>0</v>
      </c>
      <c r="AX30" s="4">
        <f>VLOOKUP(B30,자격증!B:S,18,0)</f>
        <v>0</v>
      </c>
      <c r="AY30" s="4">
        <f t="shared" si="4"/>
        <v>15</v>
      </c>
      <c r="AZ30" s="4"/>
      <c r="BB30" s="4">
        <f t="shared" si="5"/>
        <v>15</v>
      </c>
      <c r="BC30" s="47">
        <f>VLOOKUP(B30,정성평가!B:AD,29,0)</f>
        <v>60.333333333333336</v>
      </c>
      <c r="BD30" s="4">
        <f t="shared" si="6"/>
        <v>0</v>
      </c>
      <c r="BE30" s="47">
        <f t="shared" si="7"/>
        <v>75.333333333333343</v>
      </c>
      <c r="BF30" s="4" t="str">
        <f t="shared" si="8"/>
        <v>이상없음</v>
      </c>
      <c r="BG30" s="4">
        <f t="shared" si="9"/>
        <v>29</v>
      </c>
      <c r="BH30" s="4" t="s">
        <v>11811</v>
      </c>
      <c r="BI30" s="4" t="s">
        <v>11830</v>
      </c>
      <c r="BK30" s="4">
        <v>1</v>
      </c>
      <c r="BL30" s="4">
        <f t="shared" si="12"/>
        <v>15</v>
      </c>
      <c r="BM30" s="4">
        <f t="shared" si="10"/>
        <v>17</v>
      </c>
      <c r="BN30" s="4" t="str">
        <f t="shared" si="13"/>
        <v>배수초과</v>
      </c>
      <c r="BO30" s="4" t="s">
        <v>11827</v>
      </c>
      <c r="BQ30" s="44" t="s">
        <v>11731</v>
      </c>
      <c r="BR30" s="4" t="s">
        <v>11835</v>
      </c>
      <c r="BS30" s="4" t="s">
        <v>11836</v>
      </c>
    </row>
    <row r="31" spans="1:71" ht="50.1" customHeight="1" x14ac:dyDescent="0.3">
      <c r="A31" s="4">
        <f t="shared" si="11"/>
        <v>30</v>
      </c>
      <c r="B31" s="4" t="s">
        <v>6409</v>
      </c>
      <c r="C31" s="4" t="s">
        <v>6410</v>
      </c>
      <c r="D31" s="4" t="s">
        <v>529</v>
      </c>
      <c r="E31" s="4" t="s">
        <v>530</v>
      </c>
      <c r="F31" s="4" t="s">
        <v>6411</v>
      </c>
      <c r="G31" s="4" t="s">
        <v>6412</v>
      </c>
      <c r="H31" s="4" t="s">
        <v>6413</v>
      </c>
      <c r="I31" s="4" t="s">
        <v>6414</v>
      </c>
      <c r="J31" s="4" t="s">
        <v>275</v>
      </c>
      <c r="K31" s="4" t="s">
        <v>275</v>
      </c>
      <c r="L31" s="4" t="s">
        <v>276</v>
      </c>
      <c r="M31" s="4" t="s">
        <v>277</v>
      </c>
      <c r="N31" s="4" t="s">
        <v>277</v>
      </c>
      <c r="O31" s="4" t="s">
        <v>277</v>
      </c>
      <c r="P31" s="4" t="s">
        <v>277</v>
      </c>
      <c r="Q31" s="4" t="s">
        <v>5143</v>
      </c>
      <c r="R31" s="4" t="s">
        <v>313</v>
      </c>
      <c r="S31" s="4" t="s">
        <v>313</v>
      </c>
      <c r="T31" s="4" t="s">
        <v>313</v>
      </c>
      <c r="U31" s="4" t="s">
        <v>313</v>
      </c>
      <c r="V31" s="4" t="s">
        <v>313</v>
      </c>
      <c r="W31" s="4" t="s">
        <v>313</v>
      </c>
      <c r="X31" s="4" t="s">
        <v>313</v>
      </c>
      <c r="Y31" s="4" t="s">
        <v>313</v>
      </c>
      <c r="Z31" s="4" t="s">
        <v>313</v>
      </c>
      <c r="AA31" s="4" t="s">
        <v>313</v>
      </c>
      <c r="AB31" s="4" t="s">
        <v>312</v>
      </c>
      <c r="AC31" s="4" t="s">
        <v>313</v>
      </c>
      <c r="AE31" s="4">
        <v>0</v>
      </c>
      <c r="AF31" s="4">
        <v>0</v>
      </c>
      <c r="AG31" s="4">
        <v>0</v>
      </c>
      <c r="AH31" s="4">
        <f t="shared" si="0"/>
        <v>0</v>
      </c>
      <c r="AI31" s="4">
        <f t="shared" si="0"/>
        <v>0</v>
      </c>
      <c r="AJ31" s="4">
        <f t="shared" si="0"/>
        <v>0</v>
      </c>
      <c r="AK31" s="4">
        <f t="shared" si="0"/>
        <v>0</v>
      </c>
      <c r="AL31" s="4">
        <f t="shared" si="0"/>
        <v>0</v>
      </c>
      <c r="AM31" s="4">
        <f t="shared" si="0"/>
        <v>0</v>
      </c>
      <c r="AN31" s="4">
        <f t="shared" si="1"/>
        <v>0</v>
      </c>
      <c r="AO31" s="4" t="str">
        <f t="shared" si="2"/>
        <v>X</v>
      </c>
      <c r="AP31" s="4" t="str">
        <f t="shared" si="2"/>
        <v>우대</v>
      </c>
      <c r="AQ31" s="4" t="str">
        <f t="shared" si="2"/>
        <v>X</v>
      </c>
      <c r="AR31" s="4">
        <f t="shared" si="3"/>
        <v>0</v>
      </c>
      <c r="AT31" s="4" t="s">
        <v>11686</v>
      </c>
      <c r="AU31" s="4">
        <f>VLOOKUP(B31,자격증!B:R,17,0)</f>
        <v>10</v>
      </c>
      <c r="AV31" s="4">
        <f>IF(AT31="해당",VLOOKUP(B31,어학성적!B:Q,16,0),0)</f>
        <v>4</v>
      </c>
      <c r="AW31" s="4">
        <f>IF(AT31="해당",VLOOKUP(B31,논문실적!B:S,18,0),0)</f>
        <v>0</v>
      </c>
      <c r="AX31" s="4">
        <f>VLOOKUP(B31,자격증!B:S,18,0)</f>
        <v>0</v>
      </c>
      <c r="AY31" s="4">
        <f t="shared" si="4"/>
        <v>14</v>
      </c>
      <c r="AZ31" s="4"/>
      <c r="BB31" s="4">
        <f t="shared" si="5"/>
        <v>14</v>
      </c>
      <c r="BC31" s="47">
        <f>VLOOKUP(B31,정성평가!B:AD,29,0)</f>
        <v>60.666666666666664</v>
      </c>
      <c r="BD31" s="4">
        <f t="shared" si="6"/>
        <v>0</v>
      </c>
      <c r="BE31" s="47">
        <f t="shared" si="7"/>
        <v>74.666666666666657</v>
      </c>
      <c r="BF31" s="4" t="str">
        <f t="shared" si="8"/>
        <v>이상없음</v>
      </c>
      <c r="BG31" s="4">
        <f t="shared" si="9"/>
        <v>30</v>
      </c>
      <c r="BH31" s="4" t="s">
        <v>11811</v>
      </c>
      <c r="BI31" s="4" t="s">
        <v>11830</v>
      </c>
      <c r="BK31" s="4">
        <v>1</v>
      </c>
      <c r="BL31" s="4">
        <f t="shared" si="12"/>
        <v>15</v>
      </c>
      <c r="BM31" s="4">
        <f t="shared" si="10"/>
        <v>17</v>
      </c>
      <c r="BN31" s="4" t="str">
        <f t="shared" si="13"/>
        <v>배수초과</v>
      </c>
      <c r="BO31" s="4" t="s">
        <v>11827</v>
      </c>
      <c r="BQ31" s="44" t="s">
        <v>11731</v>
      </c>
      <c r="BR31" s="4" t="s">
        <v>11835</v>
      </c>
      <c r="BS31" s="4" t="s">
        <v>11836</v>
      </c>
    </row>
    <row r="32" spans="1:71" ht="50.1" customHeight="1" x14ac:dyDescent="0.3">
      <c r="A32" s="4">
        <f t="shared" si="11"/>
        <v>31</v>
      </c>
      <c r="B32" s="4" t="s">
        <v>6765</v>
      </c>
      <c r="C32" s="4" t="s">
        <v>6766</v>
      </c>
      <c r="D32" s="4" t="s">
        <v>529</v>
      </c>
      <c r="E32" s="4" t="s">
        <v>530</v>
      </c>
      <c r="F32" s="4" t="s">
        <v>6767</v>
      </c>
      <c r="G32" s="4" t="s">
        <v>6768</v>
      </c>
      <c r="H32" s="4" t="s">
        <v>6769</v>
      </c>
      <c r="I32" s="4" t="s">
        <v>6770</v>
      </c>
      <c r="J32" s="4" t="s">
        <v>275</v>
      </c>
      <c r="K32" s="4" t="s">
        <v>275</v>
      </c>
      <c r="L32" s="4" t="s">
        <v>276</v>
      </c>
      <c r="M32" s="4" t="s">
        <v>277</v>
      </c>
      <c r="N32" s="4" t="s">
        <v>277</v>
      </c>
      <c r="O32" s="4" t="s">
        <v>277</v>
      </c>
      <c r="P32" s="4" t="s">
        <v>277</v>
      </c>
      <c r="Q32" s="4" t="s">
        <v>3755</v>
      </c>
      <c r="R32" s="4" t="s">
        <v>313</v>
      </c>
      <c r="S32" s="4" t="s">
        <v>313</v>
      </c>
      <c r="T32" s="4" t="s">
        <v>313</v>
      </c>
      <c r="U32" s="4" t="s">
        <v>313</v>
      </c>
      <c r="V32" s="4" t="s">
        <v>313</v>
      </c>
      <c r="W32" s="4" t="s">
        <v>313</v>
      </c>
      <c r="X32" s="4" t="s">
        <v>313</v>
      </c>
      <c r="Y32" s="4" t="s">
        <v>313</v>
      </c>
      <c r="Z32" s="4" t="s">
        <v>313</v>
      </c>
      <c r="AA32" s="4" t="s">
        <v>313</v>
      </c>
      <c r="AB32" s="4" t="s">
        <v>312</v>
      </c>
      <c r="AC32" s="4" t="s">
        <v>313</v>
      </c>
      <c r="AE32" s="4">
        <v>0</v>
      </c>
      <c r="AF32" s="4">
        <v>0</v>
      </c>
      <c r="AG32" s="4">
        <v>0</v>
      </c>
      <c r="AH32" s="4">
        <f t="shared" si="0"/>
        <v>0</v>
      </c>
      <c r="AI32" s="4">
        <f t="shared" si="0"/>
        <v>0</v>
      </c>
      <c r="AJ32" s="4">
        <f t="shared" si="0"/>
        <v>0</v>
      </c>
      <c r="AK32" s="4">
        <f t="shared" si="0"/>
        <v>0</v>
      </c>
      <c r="AL32" s="4">
        <f t="shared" si="0"/>
        <v>0</v>
      </c>
      <c r="AM32" s="4">
        <f t="shared" si="0"/>
        <v>0</v>
      </c>
      <c r="AN32" s="4">
        <f t="shared" si="1"/>
        <v>0</v>
      </c>
      <c r="AO32" s="4" t="str">
        <f t="shared" si="2"/>
        <v>X</v>
      </c>
      <c r="AP32" s="4" t="str">
        <f t="shared" si="2"/>
        <v>우대</v>
      </c>
      <c r="AQ32" s="4" t="str">
        <f t="shared" si="2"/>
        <v>X</v>
      </c>
      <c r="AR32" s="4">
        <f t="shared" si="3"/>
        <v>0</v>
      </c>
      <c r="AT32" s="4" t="s">
        <v>11686</v>
      </c>
      <c r="AU32" s="4">
        <f>VLOOKUP(B32,자격증!B:R,17,0)</f>
        <v>5</v>
      </c>
      <c r="AV32" s="4">
        <f>IF(AT32="해당",VLOOKUP(B32,어학성적!B:Q,16,0),0)</f>
        <v>10</v>
      </c>
      <c r="AW32" s="4">
        <f>IF(AT32="해당",VLOOKUP(B32,논문실적!B:S,18,0),0)</f>
        <v>0</v>
      </c>
      <c r="AX32" s="4">
        <f>VLOOKUP(B32,자격증!B:S,18,0)</f>
        <v>0</v>
      </c>
      <c r="AY32" s="4">
        <f t="shared" si="4"/>
        <v>15</v>
      </c>
      <c r="AZ32" s="4"/>
      <c r="BB32" s="4">
        <f t="shared" si="5"/>
        <v>15</v>
      </c>
      <c r="BC32" s="47">
        <f>VLOOKUP(B32,정성평가!B:AD,29,0)</f>
        <v>59.333333333333336</v>
      </c>
      <c r="BD32" s="4">
        <f t="shared" si="6"/>
        <v>0</v>
      </c>
      <c r="BE32" s="47">
        <f t="shared" si="7"/>
        <v>74.333333333333343</v>
      </c>
      <c r="BF32" s="4" t="str">
        <f t="shared" si="8"/>
        <v>이상없음</v>
      </c>
      <c r="BG32" s="4">
        <f t="shared" si="9"/>
        <v>31</v>
      </c>
      <c r="BH32" s="4" t="s">
        <v>11811</v>
      </c>
      <c r="BI32" s="4" t="s">
        <v>11830</v>
      </c>
      <c r="BK32" s="4">
        <v>1</v>
      </c>
      <c r="BL32" s="4">
        <f t="shared" si="12"/>
        <v>15</v>
      </c>
      <c r="BM32" s="4">
        <f t="shared" si="10"/>
        <v>17</v>
      </c>
      <c r="BN32" s="4" t="str">
        <f t="shared" si="13"/>
        <v>배수초과</v>
      </c>
      <c r="BO32" s="4" t="s">
        <v>11827</v>
      </c>
      <c r="BQ32" s="44" t="s">
        <v>11731</v>
      </c>
      <c r="BR32" s="4" t="s">
        <v>11835</v>
      </c>
      <c r="BS32" s="4" t="s">
        <v>11836</v>
      </c>
    </row>
    <row r="33" spans="1:71" ht="50.1" customHeight="1" x14ac:dyDescent="0.3">
      <c r="A33" s="4">
        <f t="shared" si="11"/>
        <v>32</v>
      </c>
      <c r="B33" s="4" t="s">
        <v>7514</v>
      </c>
      <c r="C33" s="4" t="s">
        <v>7515</v>
      </c>
      <c r="D33" s="4" t="s">
        <v>529</v>
      </c>
      <c r="E33" s="4" t="s">
        <v>530</v>
      </c>
      <c r="F33" s="4" t="s">
        <v>7516</v>
      </c>
      <c r="G33" s="4" t="s">
        <v>7517</v>
      </c>
      <c r="H33" s="4" t="s">
        <v>7518</v>
      </c>
      <c r="I33" s="4" t="s">
        <v>7519</v>
      </c>
      <c r="J33" s="4" t="s">
        <v>275</v>
      </c>
      <c r="K33" s="4" t="s">
        <v>275</v>
      </c>
      <c r="L33" s="4" t="s">
        <v>382</v>
      </c>
      <c r="M33" s="4" t="s">
        <v>5354</v>
      </c>
      <c r="N33" s="4" t="s">
        <v>6945</v>
      </c>
      <c r="O33" s="4" t="s">
        <v>562</v>
      </c>
      <c r="P33" s="4" t="s">
        <v>957</v>
      </c>
      <c r="Q33" s="4" t="s">
        <v>2942</v>
      </c>
      <c r="R33" s="4" t="s">
        <v>313</v>
      </c>
      <c r="S33" s="4" t="s">
        <v>313</v>
      </c>
      <c r="T33" s="4" t="s">
        <v>313</v>
      </c>
      <c r="U33" s="4" t="s">
        <v>313</v>
      </c>
      <c r="V33" s="4" t="s">
        <v>313</v>
      </c>
      <c r="W33" s="4" t="s">
        <v>11686</v>
      </c>
      <c r="X33" s="4" t="s">
        <v>11727</v>
      </c>
      <c r="Y33" s="4" t="s">
        <v>11686</v>
      </c>
      <c r="Z33" s="4" t="s">
        <v>11727</v>
      </c>
      <c r="AA33" s="4" t="s">
        <v>313</v>
      </c>
      <c r="AB33" s="4" t="s">
        <v>312</v>
      </c>
      <c r="AC33" s="4" t="s">
        <v>313</v>
      </c>
      <c r="AE33" s="4">
        <v>0</v>
      </c>
      <c r="AF33" s="4">
        <v>0</v>
      </c>
      <c r="AG33" s="4">
        <v>0</v>
      </c>
      <c r="AH33" s="4">
        <f t="shared" si="0"/>
        <v>0</v>
      </c>
      <c r="AI33" s="4">
        <f t="shared" si="0"/>
        <v>0</v>
      </c>
      <c r="AJ33" s="4">
        <f t="shared" si="0"/>
        <v>0</v>
      </c>
      <c r="AK33" s="4">
        <f t="shared" si="0"/>
        <v>0</v>
      </c>
      <c r="AL33" s="4">
        <f t="shared" si="0"/>
        <v>0</v>
      </c>
      <c r="AM33" s="4">
        <f t="shared" si="0"/>
        <v>3</v>
      </c>
      <c r="AN33" s="4">
        <f t="shared" si="1"/>
        <v>3</v>
      </c>
      <c r="AO33" s="4" t="str">
        <f t="shared" si="2"/>
        <v>X</v>
      </c>
      <c r="AP33" s="4" t="str">
        <f t="shared" si="2"/>
        <v>우대</v>
      </c>
      <c r="AQ33" s="4" t="str">
        <f t="shared" si="2"/>
        <v>X</v>
      </c>
      <c r="AR33" s="4">
        <f t="shared" si="3"/>
        <v>3</v>
      </c>
      <c r="AT33" s="4" t="s">
        <v>11686</v>
      </c>
      <c r="AU33" s="4">
        <f>VLOOKUP(B33,자격증!B:R,17,0)</f>
        <v>3</v>
      </c>
      <c r="AV33" s="4">
        <f>IF(AT33="해당",VLOOKUP(B33,어학성적!B:Q,16,0),0)</f>
        <v>6</v>
      </c>
      <c r="AW33" s="4">
        <f>IF(AT33="해당",VLOOKUP(B33,논문실적!B:S,18,0),0)</f>
        <v>0</v>
      </c>
      <c r="AX33" s="4">
        <f>VLOOKUP(B33,자격증!B:S,18,0)</f>
        <v>0</v>
      </c>
      <c r="AY33" s="4">
        <f t="shared" si="4"/>
        <v>9</v>
      </c>
      <c r="AZ33" s="4"/>
      <c r="BB33" s="4">
        <f t="shared" si="5"/>
        <v>9</v>
      </c>
      <c r="BC33" s="47">
        <f>VLOOKUP(B33,정성평가!B:AD,29,0)</f>
        <v>62.333333333333336</v>
      </c>
      <c r="BD33" s="4">
        <f t="shared" si="6"/>
        <v>3</v>
      </c>
      <c r="BE33" s="47">
        <f t="shared" si="7"/>
        <v>74.333333333333343</v>
      </c>
      <c r="BF33" s="4" t="str">
        <f t="shared" si="8"/>
        <v>이상없음</v>
      </c>
      <c r="BG33" s="4">
        <f t="shared" si="9"/>
        <v>31</v>
      </c>
      <c r="BH33" s="4" t="s">
        <v>11811</v>
      </c>
      <c r="BI33" s="4" t="s">
        <v>11830</v>
      </c>
      <c r="BK33" s="4">
        <v>1</v>
      </c>
      <c r="BL33" s="4">
        <f t="shared" si="12"/>
        <v>15</v>
      </c>
      <c r="BM33" s="4">
        <f t="shared" si="10"/>
        <v>17</v>
      </c>
      <c r="BN33" s="4" t="str">
        <f t="shared" si="13"/>
        <v>배수초과</v>
      </c>
      <c r="BO33" s="4" t="s">
        <v>11827</v>
      </c>
      <c r="BQ33" s="44" t="s">
        <v>11731</v>
      </c>
      <c r="BR33" s="4" t="s">
        <v>11835</v>
      </c>
      <c r="BS33" s="4" t="s">
        <v>11836</v>
      </c>
    </row>
    <row r="34" spans="1:71" ht="50.1" customHeight="1" x14ac:dyDescent="0.3">
      <c r="A34" s="4">
        <f t="shared" si="11"/>
        <v>33</v>
      </c>
      <c r="B34" s="4" t="s">
        <v>7727</v>
      </c>
      <c r="C34" s="4" t="s">
        <v>7728</v>
      </c>
      <c r="D34" s="4" t="s">
        <v>529</v>
      </c>
      <c r="E34" s="4" t="s">
        <v>530</v>
      </c>
      <c r="F34" s="4" t="s">
        <v>7729</v>
      </c>
      <c r="G34" s="4" t="s">
        <v>7730</v>
      </c>
      <c r="H34" s="4" t="s">
        <v>7731</v>
      </c>
      <c r="I34" s="4" t="s">
        <v>7732</v>
      </c>
      <c r="J34" s="4" t="s">
        <v>275</v>
      </c>
      <c r="K34" s="4" t="s">
        <v>275</v>
      </c>
      <c r="L34" s="4" t="s">
        <v>276</v>
      </c>
      <c r="M34" s="4" t="s">
        <v>277</v>
      </c>
      <c r="N34" s="4" t="s">
        <v>277</v>
      </c>
      <c r="O34" s="4" t="s">
        <v>277</v>
      </c>
      <c r="P34" s="4" t="s">
        <v>277</v>
      </c>
      <c r="Q34" s="4" t="s">
        <v>5561</v>
      </c>
      <c r="R34" s="4" t="s">
        <v>313</v>
      </c>
      <c r="S34" s="4" t="s">
        <v>313</v>
      </c>
      <c r="T34" s="4" t="s">
        <v>313</v>
      </c>
      <c r="U34" s="4" t="s">
        <v>313</v>
      </c>
      <c r="V34" s="4" t="s">
        <v>313</v>
      </c>
      <c r="W34" s="4" t="s">
        <v>11686</v>
      </c>
      <c r="X34" s="4" t="s">
        <v>9552</v>
      </c>
      <c r="Y34" s="4" t="s">
        <v>11686</v>
      </c>
      <c r="Z34" s="4" t="s">
        <v>9552</v>
      </c>
      <c r="AA34" s="4" t="s">
        <v>313</v>
      </c>
      <c r="AB34" s="4" t="s">
        <v>313</v>
      </c>
      <c r="AC34" s="4" t="s">
        <v>313</v>
      </c>
      <c r="AE34" s="4">
        <v>0</v>
      </c>
      <c r="AF34" s="4">
        <v>0</v>
      </c>
      <c r="AG34" s="4">
        <v>0</v>
      </c>
      <c r="AH34" s="4">
        <f t="shared" ref="AH34:AM65" si="14">IF(R34="해당",3,0)</f>
        <v>0</v>
      </c>
      <c r="AI34" s="4">
        <f t="shared" si="14"/>
        <v>0</v>
      </c>
      <c r="AJ34" s="4">
        <f t="shared" si="14"/>
        <v>0</v>
      </c>
      <c r="AK34" s="4">
        <f t="shared" si="14"/>
        <v>0</v>
      </c>
      <c r="AL34" s="4">
        <f t="shared" si="14"/>
        <v>0</v>
      </c>
      <c r="AM34" s="4">
        <f t="shared" si="14"/>
        <v>3</v>
      </c>
      <c r="AN34" s="4">
        <f t="shared" si="1"/>
        <v>3</v>
      </c>
      <c r="AO34" s="4" t="str">
        <f t="shared" ref="AO34:AQ65" si="15">IF(AA34="해당","우대","X")</f>
        <v>X</v>
      </c>
      <c r="AP34" s="4" t="str">
        <f t="shared" si="15"/>
        <v>X</v>
      </c>
      <c r="AQ34" s="4" t="str">
        <f t="shared" si="15"/>
        <v>X</v>
      </c>
      <c r="AR34" s="4">
        <f t="shared" si="3"/>
        <v>3</v>
      </c>
      <c r="AT34" s="4" t="s">
        <v>11686</v>
      </c>
      <c r="AU34" s="4">
        <f>VLOOKUP(B34,자격증!B:R,17,0)</f>
        <v>5</v>
      </c>
      <c r="AV34" s="4">
        <f>IF(AT34="해당",VLOOKUP(B34,어학성적!B:Q,16,0),0)</f>
        <v>6</v>
      </c>
      <c r="AW34" s="4">
        <f>IF(AT34="해당",VLOOKUP(B34,논문실적!B:S,18,0),0)</f>
        <v>0</v>
      </c>
      <c r="AX34" s="4">
        <f>VLOOKUP(B34,자격증!B:S,18,0)</f>
        <v>0</v>
      </c>
      <c r="AY34" s="4">
        <f t="shared" si="4"/>
        <v>11</v>
      </c>
      <c r="AZ34" s="4"/>
      <c r="BB34" s="4">
        <f t="shared" si="5"/>
        <v>11</v>
      </c>
      <c r="BC34" s="47">
        <f>VLOOKUP(B34,정성평가!B:AD,29,0)</f>
        <v>59.666666666666664</v>
      </c>
      <c r="BD34" s="4">
        <f t="shared" si="6"/>
        <v>3</v>
      </c>
      <c r="BE34" s="47">
        <f t="shared" si="7"/>
        <v>73.666666666666657</v>
      </c>
      <c r="BF34" s="4" t="str">
        <f t="shared" si="8"/>
        <v>이상없음</v>
      </c>
      <c r="BG34" s="4">
        <f t="shared" si="9"/>
        <v>33</v>
      </c>
      <c r="BH34" s="4" t="s">
        <v>11811</v>
      </c>
      <c r="BI34" s="4" t="s">
        <v>11830</v>
      </c>
      <c r="BK34" s="4">
        <v>1</v>
      </c>
      <c r="BL34" s="4">
        <f t="shared" si="12"/>
        <v>15</v>
      </c>
      <c r="BM34" s="4">
        <f t="shared" si="10"/>
        <v>17</v>
      </c>
      <c r="BN34" s="4" t="str">
        <f t="shared" si="13"/>
        <v>배수초과</v>
      </c>
      <c r="BO34" s="4" t="s">
        <v>11827</v>
      </c>
      <c r="BQ34" s="44" t="s">
        <v>11731</v>
      </c>
      <c r="BR34" s="4" t="s">
        <v>11835</v>
      </c>
      <c r="BS34" s="4" t="s">
        <v>11836</v>
      </c>
    </row>
    <row r="35" spans="1:71" ht="50.1" customHeight="1" x14ac:dyDescent="0.3">
      <c r="A35" s="4">
        <f t="shared" si="11"/>
        <v>34</v>
      </c>
      <c r="B35" s="4" t="s">
        <v>10849</v>
      </c>
      <c r="C35" s="4" t="s">
        <v>10850</v>
      </c>
      <c r="D35" s="4" t="s">
        <v>529</v>
      </c>
      <c r="E35" s="4" t="s">
        <v>530</v>
      </c>
      <c r="F35" s="4" t="s">
        <v>10851</v>
      </c>
      <c r="G35" s="4" t="s">
        <v>10852</v>
      </c>
      <c r="H35" s="4" t="s">
        <v>10853</v>
      </c>
      <c r="I35" s="4" t="s">
        <v>10854</v>
      </c>
      <c r="J35" s="4" t="s">
        <v>275</v>
      </c>
      <c r="K35" s="4" t="s">
        <v>275</v>
      </c>
      <c r="L35" s="4" t="s">
        <v>382</v>
      </c>
      <c r="M35" s="4" t="s">
        <v>10855</v>
      </c>
      <c r="N35" s="4" t="s">
        <v>10856</v>
      </c>
      <c r="O35" s="4" t="s">
        <v>562</v>
      </c>
      <c r="P35" s="4" t="s">
        <v>957</v>
      </c>
      <c r="Q35" s="4" t="s">
        <v>7490</v>
      </c>
      <c r="R35" s="4" t="s">
        <v>313</v>
      </c>
      <c r="S35" s="4" t="s">
        <v>313</v>
      </c>
      <c r="T35" s="4" t="s">
        <v>313</v>
      </c>
      <c r="U35" s="4" t="s">
        <v>313</v>
      </c>
      <c r="V35" s="4" t="s">
        <v>313</v>
      </c>
      <c r="W35" s="4" t="s">
        <v>11686</v>
      </c>
      <c r="X35" s="4" t="s">
        <v>9552</v>
      </c>
      <c r="Y35" s="4" t="s">
        <v>11686</v>
      </c>
      <c r="Z35" s="4" t="s">
        <v>9552</v>
      </c>
      <c r="AA35" s="4" t="s">
        <v>313</v>
      </c>
      <c r="AB35" s="4" t="s">
        <v>312</v>
      </c>
      <c r="AC35" s="4" t="s">
        <v>313</v>
      </c>
      <c r="AE35" s="4">
        <v>0</v>
      </c>
      <c r="AF35" s="4">
        <v>0</v>
      </c>
      <c r="AG35" s="4">
        <v>0</v>
      </c>
      <c r="AH35" s="4">
        <f t="shared" si="14"/>
        <v>0</v>
      </c>
      <c r="AI35" s="4">
        <f t="shared" si="14"/>
        <v>0</v>
      </c>
      <c r="AJ35" s="4">
        <f t="shared" si="14"/>
        <v>0</v>
      </c>
      <c r="AK35" s="4">
        <f t="shared" si="14"/>
        <v>0</v>
      </c>
      <c r="AL35" s="4">
        <f t="shared" si="14"/>
        <v>0</v>
      </c>
      <c r="AM35" s="4">
        <f t="shared" si="14"/>
        <v>3</v>
      </c>
      <c r="AN35" s="4">
        <f t="shared" si="1"/>
        <v>3</v>
      </c>
      <c r="AO35" s="4" t="str">
        <f t="shared" si="15"/>
        <v>X</v>
      </c>
      <c r="AP35" s="4" t="str">
        <f t="shared" si="15"/>
        <v>우대</v>
      </c>
      <c r="AQ35" s="4" t="str">
        <f t="shared" si="15"/>
        <v>X</v>
      </c>
      <c r="AR35" s="4">
        <f t="shared" si="3"/>
        <v>3</v>
      </c>
      <c r="AT35" s="4" t="s">
        <v>11686</v>
      </c>
      <c r="AU35" s="4">
        <f>VLOOKUP(B35,자격증!B:R,17,0)</f>
        <v>5</v>
      </c>
      <c r="AV35" s="4">
        <f>IF(AT35="해당",VLOOKUP(B35,어학성적!B:Q,16,0),0)</f>
        <v>4</v>
      </c>
      <c r="AW35" s="4">
        <f>IF(AT35="해당",VLOOKUP(B35,논문실적!B:S,18,0),0)</f>
        <v>0</v>
      </c>
      <c r="AX35" s="4">
        <f>VLOOKUP(B35,자격증!B:S,18,0)</f>
        <v>0</v>
      </c>
      <c r="AY35" s="4">
        <f t="shared" si="4"/>
        <v>9</v>
      </c>
      <c r="AZ35" s="4"/>
      <c r="BB35" s="4">
        <f t="shared" si="5"/>
        <v>9</v>
      </c>
      <c r="BC35" s="47">
        <f>VLOOKUP(B35,정성평가!B:AD,29,0)</f>
        <v>61.666666666666664</v>
      </c>
      <c r="BD35" s="4">
        <f t="shared" si="6"/>
        <v>3</v>
      </c>
      <c r="BE35" s="47">
        <f t="shared" si="7"/>
        <v>73.666666666666657</v>
      </c>
      <c r="BF35" s="4" t="str">
        <f t="shared" si="8"/>
        <v>이상없음</v>
      </c>
      <c r="BG35" s="4">
        <f t="shared" si="9"/>
        <v>33</v>
      </c>
      <c r="BH35" s="4" t="s">
        <v>11811</v>
      </c>
      <c r="BI35" s="4" t="s">
        <v>11830</v>
      </c>
      <c r="BK35" s="4">
        <v>1</v>
      </c>
      <c r="BL35" s="4">
        <f t="shared" si="12"/>
        <v>15</v>
      </c>
      <c r="BM35" s="4">
        <f t="shared" si="10"/>
        <v>17</v>
      </c>
      <c r="BN35" s="4" t="str">
        <f t="shared" si="13"/>
        <v>배수초과</v>
      </c>
      <c r="BO35" s="4" t="s">
        <v>11827</v>
      </c>
      <c r="BQ35" s="44" t="s">
        <v>11731</v>
      </c>
      <c r="BR35" s="4" t="s">
        <v>11835</v>
      </c>
      <c r="BS35" s="4" t="s">
        <v>11836</v>
      </c>
    </row>
    <row r="36" spans="1:71" ht="50.1" customHeight="1" x14ac:dyDescent="0.3">
      <c r="A36" s="4">
        <f t="shared" si="11"/>
        <v>35</v>
      </c>
      <c r="B36" s="4" t="s">
        <v>8441</v>
      </c>
      <c r="C36" s="4" t="s">
        <v>8442</v>
      </c>
      <c r="D36" s="4" t="s">
        <v>529</v>
      </c>
      <c r="E36" s="4" t="s">
        <v>530</v>
      </c>
      <c r="F36" s="4" t="s">
        <v>8443</v>
      </c>
      <c r="G36" s="4" t="s">
        <v>8444</v>
      </c>
      <c r="H36" s="4" t="s">
        <v>8445</v>
      </c>
      <c r="I36" s="4" t="s">
        <v>8446</v>
      </c>
      <c r="J36" s="4" t="s">
        <v>275</v>
      </c>
      <c r="K36" s="4" t="s">
        <v>275</v>
      </c>
      <c r="L36" s="4" t="s">
        <v>276</v>
      </c>
      <c r="M36" s="4" t="s">
        <v>277</v>
      </c>
      <c r="N36" s="4" t="s">
        <v>277</v>
      </c>
      <c r="O36" s="4" t="s">
        <v>277</v>
      </c>
      <c r="P36" s="4" t="s">
        <v>277</v>
      </c>
      <c r="Q36" s="4" t="s">
        <v>8451</v>
      </c>
      <c r="R36" s="4" t="s">
        <v>313</v>
      </c>
      <c r="S36" s="4" t="s">
        <v>313</v>
      </c>
      <c r="T36" s="4" t="s">
        <v>313</v>
      </c>
      <c r="U36" s="4" t="s">
        <v>313</v>
      </c>
      <c r="V36" s="4" t="s">
        <v>313</v>
      </c>
      <c r="W36" s="4" t="s">
        <v>313</v>
      </c>
      <c r="X36" s="4" t="s">
        <v>313</v>
      </c>
      <c r="Y36" s="4" t="s">
        <v>313</v>
      </c>
      <c r="Z36" s="4" t="s">
        <v>313</v>
      </c>
      <c r="AA36" s="4" t="s">
        <v>312</v>
      </c>
      <c r="AB36" s="4" t="s">
        <v>312</v>
      </c>
      <c r="AC36" s="4" t="s">
        <v>313</v>
      </c>
      <c r="AE36" s="4">
        <v>0</v>
      </c>
      <c r="AF36" s="4">
        <v>0</v>
      </c>
      <c r="AG36" s="4">
        <v>0</v>
      </c>
      <c r="AH36" s="4">
        <f t="shared" si="14"/>
        <v>0</v>
      </c>
      <c r="AI36" s="4">
        <f t="shared" si="14"/>
        <v>0</v>
      </c>
      <c r="AJ36" s="4">
        <f t="shared" si="14"/>
        <v>0</v>
      </c>
      <c r="AK36" s="4">
        <f t="shared" si="14"/>
        <v>0</v>
      </c>
      <c r="AL36" s="4">
        <f t="shared" si="14"/>
        <v>0</v>
      </c>
      <c r="AM36" s="4">
        <f t="shared" si="14"/>
        <v>0</v>
      </c>
      <c r="AN36" s="4">
        <f t="shared" si="1"/>
        <v>0</v>
      </c>
      <c r="AO36" s="4" t="str">
        <f t="shared" si="15"/>
        <v>우대</v>
      </c>
      <c r="AP36" s="4" t="str">
        <f t="shared" si="15"/>
        <v>우대</v>
      </c>
      <c r="AQ36" s="4" t="str">
        <f t="shared" si="15"/>
        <v>X</v>
      </c>
      <c r="AR36" s="4">
        <f t="shared" si="3"/>
        <v>0</v>
      </c>
      <c r="AT36" s="4" t="s">
        <v>11686</v>
      </c>
      <c r="AU36" s="4">
        <f>VLOOKUP(B36,자격증!B:R,17,0)</f>
        <v>10</v>
      </c>
      <c r="AV36" s="4">
        <f>IF(AT36="해당",VLOOKUP(B36,어학성적!B:Q,16,0),0)</f>
        <v>6</v>
      </c>
      <c r="AW36" s="4">
        <f>IF(AT36="해당",VLOOKUP(B36,논문실적!B:S,18,0),0)</f>
        <v>0</v>
      </c>
      <c r="AX36" s="4">
        <f>VLOOKUP(B36,자격증!B:S,18,0)</f>
        <v>0</v>
      </c>
      <c r="AY36" s="4">
        <f t="shared" si="4"/>
        <v>16</v>
      </c>
      <c r="AZ36" s="4"/>
      <c r="BB36" s="4">
        <f t="shared" si="5"/>
        <v>16</v>
      </c>
      <c r="BC36" s="47">
        <f>VLOOKUP(B36,정성평가!B:AD,29,0)</f>
        <v>57.333333333333336</v>
      </c>
      <c r="BD36" s="4">
        <f t="shared" si="6"/>
        <v>0</v>
      </c>
      <c r="BE36" s="47">
        <f t="shared" si="7"/>
        <v>73.333333333333343</v>
      </c>
      <c r="BF36" s="4" t="str">
        <f t="shared" si="8"/>
        <v>이상없음</v>
      </c>
      <c r="BG36" s="4">
        <f t="shared" si="9"/>
        <v>35</v>
      </c>
      <c r="BH36" s="4" t="s">
        <v>11811</v>
      </c>
      <c r="BI36" s="4" t="s">
        <v>11830</v>
      </c>
      <c r="BK36" s="4">
        <v>1</v>
      </c>
      <c r="BL36" s="4">
        <f t="shared" si="12"/>
        <v>15</v>
      </c>
      <c r="BM36" s="4">
        <f t="shared" si="10"/>
        <v>17</v>
      </c>
      <c r="BN36" s="4" t="str">
        <f t="shared" si="13"/>
        <v>배수초과</v>
      </c>
      <c r="BO36" s="4" t="s">
        <v>11827</v>
      </c>
      <c r="BQ36" s="44" t="s">
        <v>11731</v>
      </c>
      <c r="BR36" s="4" t="s">
        <v>11835</v>
      </c>
      <c r="BS36" s="4" t="s">
        <v>11836</v>
      </c>
    </row>
    <row r="37" spans="1:71" ht="50.1" customHeight="1" x14ac:dyDescent="0.3">
      <c r="A37" s="4">
        <f t="shared" si="11"/>
        <v>36</v>
      </c>
      <c r="B37" s="4" t="s">
        <v>7415</v>
      </c>
      <c r="C37" s="4" t="s">
        <v>7416</v>
      </c>
      <c r="D37" s="4" t="s">
        <v>529</v>
      </c>
      <c r="E37" s="4" t="s">
        <v>530</v>
      </c>
      <c r="F37" s="4" t="s">
        <v>7417</v>
      </c>
      <c r="G37" s="4" t="s">
        <v>7418</v>
      </c>
      <c r="H37" s="4" t="s">
        <v>7419</v>
      </c>
      <c r="I37" s="4" t="s">
        <v>7420</v>
      </c>
      <c r="J37" s="4" t="s">
        <v>275</v>
      </c>
      <c r="K37" s="4" t="s">
        <v>275</v>
      </c>
      <c r="L37" s="4" t="s">
        <v>382</v>
      </c>
      <c r="M37" s="4" t="s">
        <v>7421</v>
      </c>
      <c r="N37" s="4" t="s">
        <v>4452</v>
      </c>
      <c r="O37" s="4" t="s">
        <v>562</v>
      </c>
      <c r="P37" s="4" t="s">
        <v>957</v>
      </c>
      <c r="Q37" s="4" t="s">
        <v>2436</v>
      </c>
      <c r="R37" s="4" t="s">
        <v>313</v>
      </c>
      <c r="S37" s="4" t="s">
        <v>313</v>
      </c>
      <c r="T37" s="4" t="s">
        <v>313</v>
      </c>
      <c r="U37" s="4" t="s">
        <v>313</v>
      </c>
      <c r="V37" s="4" t="s">
        <v>313</v>
      </c>
      <c r="W37" s="4" t="s">
        <v>11686</v>
      </c>
      <c r="X37" s="4" t="s">
        <v>11729</v>
      </c>
      <c r="Y37" s="4" t="s">
        <v>313</v>
      </c>
      <c r="Z37" s="4" t="s">
        <v>313</v>
      </c>
      <c r="AA37" s="4" t="s">
        <v>313</v>
      </c>
      <c r="AB37" s="4" t="s">
        <v>312</v>
      </c>
      <c r="AC37" s="4" t="s">
        <v>313</v>
      </c>
      <c r="AE37" s="4">
        <v>0</v>
      </c>
      <c r="AF37" s="4">
        <v>0</v>
      </c>
      <c r="AG37" s="4">
        <v>0</v>
      </c>
      <c r="AH37" s="4">
        <f t="shared" si="14"/>
        <v>0</v>
      </c>
      <c r="AI37" s="4">
        <f t="shared" si="14"/>
        <v>0</v>
      </c>
      <c r="AJ37" s="4">
        <f t="shared" si="14"/>
        <v>0</v>
      </c>
      <c r="AK37" s="4">
        <f t="shared" si="14"/>
        <v>0</v>
      </c>
      <c r="AL37" s="4">
        <f t="shared" si="14"/>
        <v>0</v>
      </c>
      <c r="AM37" s="4">
        <f t="shared" si="14"/>
        <v>3</v>
      </c>
      <c r="AN37" s="4">
        <f t="shared" si="1"/>
        <v>0</v>
      </c>
      <c r="AO37" s="4" t="str">
        <f t="shared" si="15"/>
        <v>X</v>
      </c>
      <c r="AP37" s="4" t="str">
        <f t="shared" si="15"/>
        <v>우대</v>
      </c>
      <c r="AQ37" s="4" t="str">
        <f t="shared" si="15"/>
        <v>X</v>
      </c>
      <c r="AR37" s="4">
        <f t="shared" si="3"/>
        <v>3</v>
      </c>
      <c r="AT37" s="4" t="s">
        <v>11686</v>
      </c>
      <c r="AU37" s="4">
        <f>VLOOKUP(B37,자격증!B:R,17,0)</f>
        <v>1</v>
      </c>
      <c r="AV37" s="4">
        <f>IF(AT37="해당",VLOOKUP(B37,어학성적!B:Q,16,0),0)</f>
        <v>6</v>
      </c>
      <c r="AW37" s="4">
        <f>IF(AT37="해당",VLOOKUP(B37,논문실적!B:S,18,0),0)</f>
        <v>0</v>
      </c>
      <c r="AX37" s="4">
        <f>VLOOKUP(B37,자격증!B:S,18,0)</f>
        <v>0</v>
      </c>
      <c r="AY37" s="4">
        <f t="shared" si="4"/>
        <v>7</v>
      </c>
      <c r="AZ37" s="4"/>
      <c r="BB37" s="4">
        <f t="shared" si="5"/>
        <v>7</v>
      </c>
      <c r="BC37" s="47">
        <f>VLOOKUP(B37,정성평가!B:AD,29,0)</f>
        <v>63.333333333333336</v>
      </c>
      <c r="BD37" s="4">
        <f t="shared" si="6"/>
        <v>3</v>
      </c>
      <c r="BE37" s="47">
        <f t="shared" si="7"/>
        <v>73.333333333333343</v>
      </c>
      <c r="BF37" s="4" t="str">
        <f t="shared" si="8"/>
        <v>이상없음</v>
      </c>
      <c r="BG37" s="4">
        <f t="shared" si="9"/>
        <v>35</v>
      </c>
      <c r="BH37" s="4" t="s">
        <v>11811</v>
      </c>
      <c r="BI37" s="4" t="s">
        <v>11830</v>
      </c>
      <c r="BK37" s="4">
        <v>1</v>
      </c>
      <c r="BL37" s="4">
        <f t="shared" si="12"/>
        <v>15</v>
      </c>
      <c r="BM37" s="4">
        <f t="shared" si="10"/>
        <v>17</v>
      </c>
      <c r="BN37" s="4" t="str">
        <f t="shared" si="13"/>
        <v>배수초과</v>
      </c>
      <c r="BO37" s="4" t="s">
        <v>11827</v>
      </c>
      <c r="BQ37" s="44" t="s">
        <v>11731</v>
      </c>
      <c r="BR37" s="4" t="s">
        <v>11835</v>
      </c>
      <c r="BS37" s="4" t="s">
        <v>11836</v>
      </c>
    </row>
    <row r="38" spans="1:71" ht="50.1" customHeight="1" x14ac:dyDescent="0.3">
      <c r="A38" s="4">
        <f t="shared" si="11"/>
        <v>37</v>
      </c>
      <c r="B38" s="4" t="s">
        <v>11101</v>
      </c>
      <c r="C38" s="4" t="s">
        <v>11102</v>
      </c>
      <c r="D38" s="4" t="s">
        <v>529</v>
      </c>
      <c r="E38" s="4" t="s">
        <v>530</v>
      </c>
      <c r="F38" s="4" t="s">
        <v>11103</v>
      </c>
      <c r="G38" s="4" t="s">
        <v>11104</v>
      </c>
      <c r="H38" s="4" t="s">
        <v>11105</v>
      </c>
      <c r="I38" s="4" t="s">
        <v>11106</v>
      </c>
      <c r="J38" s="4" t="s">
        <v>275</v>
      </c>
      <c r="K38" s="4" t="s">
        <v>275</v>
      </c>
      <c r="L38" s="4" t="s">
        <v>382</v>
      </c>
      <c r="M38" s="4" t="s">
        <v>2991</v>
      </c>
      <c r="N38" s="4" t="s">
        <v>2992</v>
      </c>
      <c r="O38" s="4" t="s">
        <v>562</v>
      </c>
      <c r="P38" s="4" t="s">
        <v>957</v>
      </c>
      <c r="Q38" s="4" t="s">
        <v>4303</v>
      </c>
      <c r="R38" s="4" t="s">
        <v>313</v>
      </c>
      <c r="S38" s="4" t="s">
        <v>313</v>
      </c>
      <c r="T38" s="4" t="s">
        <v>313</v>
      </c>
      <c r="U38" s="4" t="s">
        <v>313</v>
      </c>
      <c r="V38" s="4" t="s">
        <v>313</v>
      </c>
      <c r="W38" s="4" t="s">
        <v>313</v>
      </c>
      <c r="X38" s="4" t="s">
        <v>313</v>
      </c>
      <c r="Y38" s="4" t="s">
        <v>313</v>
      </c>
      <c r="Z38" s="4" t="s">
        <v>313</v>
      </c>
      <c r="AA38" s="4" t="s">
        <v>313</v>
      </c>
      <c r="AB38" s="4" t="s">
        <v>312</v>
      </c>
      <c r="AC38" s="4" t="s">
        <v>313</v>
      </c>
      <c r="AE38" s="4">
        <v>0</v>
      </c>
      <c r="AF38" s="4">
        <v>0</v>
      </c>
      <c r="AG38" s="4">
        <v>0</v>
      </c>
      <c r="AH38" s="4">
        <f t="shared" si="14"/>
        <v>0</v>
      </c>
      <c r="AI38" s="4">
        <f t="shared" si="14"/>
        <v>0</v>
      </c>
      <c r="AJ38" s="4">
        <f t="shared" si="14"/>
        <v>0</v>
      </c>
      <c r="AK38" s="4">
        <f t="shared" si="14"/>
        <v>0</v>
      </c>
      <c r="AL38" s="4">
        <f t="shared" si="14"/>
        <v>0</v>
      </c>
      <c r="AM38" s="4">
        <f t="shared" si="14"/>
        <v>0</v>
      </c>
      <c r="AN38" s="4">
        <f t="shared" si="1"/>
        <v>0</v>
      </c>
      <c r="AO38" s="4" t="str">
        <f t="shared" si="15"/>
        <v>X</v>
      </c>
      <c r="AP38" s="4" t="str">
        <f t="shared" si="15"/>
        <v>우대</v>
      </c>
      <c r="AQ38" s="4" t="str">
        <f t="shared" si="15"/>
        <v>X</v>
      </c>
      <c r="AR38" s="4">
        <f t="shared" si="3"/>
        <v>0</v>
      </c>
      <c r="AT38" s="4" t="s">
        <v>11686</v>
      </c>
      <c r="AU38" s="4">
        <f>VLOOKUP(B38,자격증!B:R,17,0)</f>
        <v>6</v>
      </c>
      <c r="AV38" s="4">
        <f>IF(AT38="해당",VLOOKUP(B38,어학성적!B:Q,16,0),0)</f>
        <v>4</v>
      </c>
      <c r="AW38" s="4">
        <f>IF(AT38="해당",VLOOKUP(B38,논문실적!B:S,18,0),0)</f>
        <v>0</v>
      </c>
      <c r="AX38" s="4">
        <f>VLOOKUP(B38,자격증!B:S,18,0)</f>
        <v>0</v>
      </c>
      <c r="AY38" s="4">
        <f t="shared" si="4"/>
        <v>10</v>
      </c>
      <c r="AZ38" s="4"/>
      <c r="BB38" s="4">
        <f t="shared" si="5"/>
        <v>10</v>
      </c>
      <c r="BC38" s="47">
        <f>VLOOKUP(B38,정성평가!B:AD,29,0)</f>
        <v>63</v>
      </c>
      <c r="BD38" s="4">
        <f t="shared" si="6"/>
        <v>0</v>
      </c>
      <c r="BE38" s="47">
        <f t="shared" si="7"/>
        <v>73</v>
      </c>
      <c r="BF38" s="4" t="str">
        <f t="shared" si="8"/>
        <v>이상없음</v>
      </c>
      <c r="BG38" s="4">
        <f t="shared" si="9"/>
        <v>37</v>
      </c>
      <c r="BH38" s="4" t="s">
        <v>11811</v>
      </c>
      <c r="BI38" s="4" t="s">
        <v>11830</v>
      </c>
      <c r="BK38" s="4">
        <v>1</v>
      </c>
      <c r="BL38" s="4">
        <f t="shared" si="12"/>
        <v>15</v>
      </c>
      <c r="BM38" s="4">
        <f t="shared" si="10"/>
        <v>17</v>
      </c>
      <c r="BN38" s="4" t="str">
        <f t="shared" si="13"/>
        <v>배수초과</v>
      </c>
      <c r="BO38" s="4" t="s">
        <v>11827</v>
      </c>
      <c r="BQ38" s="44" t="s">
        <v>11731</v>
      </c>
      <c r="BR38" s="4" t="s">
        <v>11835</v>
      </c>
      <c r="BS38" s="4" t="s">
        <v>11836</v>
      </c>
    </row>
    <row r="39" spans="1:71" ht="50.1" customHeight="1" x14ac:dyDescent="0.3">
      <c r="A39" s="4">
        <f t="shared" si="11"/>
        <v>38</v>
      </c>
      <c r="B39" s="4" t="s">
        <v>4891</v>
      </c>
      <c r="C39" s="4" t="s">
        <v>4892</v>
      </c>
      <c r="D39" s="4" t="s">
        <v>529</v>
      </c>
      <c r="E39" s="4" t="s">
        <v>530</v>
      </c>
      <c r="F39" s="4" t="s">
        <v>4893</v>
      </c>
      <c r="G39" s="4" t="s">
        <v>4894</v>
      </c>
      <c r="H39" s="4" t="s">
        <v>4895</v>
      </c>
      <c r="I39" s="4" t="s">
        <v>4896</v>
      </c>
      <c r="J39" s="4" t="s">
        <v>275</v>
      </c>
      <c r="K39" s="4" t="s">
        <v>275</v>
      </c>
      <c r="L39" s="4" t="s">
        <v>276</v>
      </c>
      <c r="M39" s="4" t="s">
        <v>277</v>
      </c>
      <c r="N39" s="4" t="s">
        <v>277</v>
      </c>
      <c r="O39" s="4" t="s">
        <v>277</v>
      </c>
      <c r="P39" s="4" t="s">
        <v>277</v>
      </c>
      <c r="Q39" s="4" t="s">
        <v>4903</v>
      </c>
      <c r="R39" s="4" t="s">
        <v>313</v>
      </c>
      <c r="S39" s="4" t="s">
        <v>313</v>
      </c>
      <c r="T39" s="4" t="s">
        <v>313</v>
      </c>
      <c r="U39" s="4" t="s">
        <v>313</v>
      </c>
      <c r="V39" s="4" t="s">
        <v>313</v>
      </c>
      <c r="W39" s="4" t="s">
        <v>11686</v>
      </c>
      <c r="X39" s="4" t="s">
        <v>11727</v>
      </c>
      <c r="Y39" s="4" t="s">
        <v>11686</v>
      </c>
      <c r="Z39" s="4" t="s">
        <v>11727</v>
      </c>
      <c r="AA39" s="4" t="s">
        <v>312</v>
      </c>
      <c r="AB39" s="4" t="s">
        <v>312</v>
      </c>
      <c r="AC39" s="4" t="s">
        <v>313</v>
      </c>
      <c r="AE39" s="4">
        <v>0</v>
      </c>
      <c r="AF39" s="4">
        <v>0</v>
      </c>
      <c r="AG39" s="4">
        <v>0</v>
      </c>
      <c r="AH39" s="4">
        <f t="shared" si="14"/>
        <v>0</v>
      </c>
      <c r="AI39" s="4">
        <f t="shared" si="14"/>
        <v>0</v>
      </c>
      <c r="AJ39" s="4">
        <f t="shared" si="14"/>
        <v>0</v>
      </c>
      <c r="AK39" s="4">
        <f t="shared" si="14"/>
        <v>0</v>
      </c>
      <c r="AL39" s="4">
        <f t="shared" si="14"/>
        <v>0</v>
      </c>
      <c r="AM39" s="4">
        <f t="shared" si="14"/>
        <v>3</v>
      </c>
      <c r="AN39" s="4">
        <f t="shared" si="1"/>
        <v>3</v>
      </c>
      <c r="AO39" s="4" t="str">
        <f t="shared" si="15"/>
        <v>우대</v>
      </c>
      <c r="AP39" s="4" t="str">
        <f t="shared" si="15"/>
        <v>우대</v>
      </c>
      <c r="AQ39" s="4" t="str">
        <f t="shared" si="15"/>
        <v>X</v>
      </c>
      <c r="AR39" s="4">
        <f t="shared" si="3"/>
        <v>3</v>
      </c>
      <c r="AT39" s="4" t="s">
        <v>11686</v>
      </c>
      <c r="AU39" s="4">
        <f>VLOOKUP(B39,자격증!B:R,17,0)</f>
        <v>5</v>
      </c>
      <c r="AV39" s="4">
        <f>IF(AT39="해당",VLOOKUP(B39,어학성적!B:Q,16,0),0)</f>
        <v>4</v>
      </c>
      <c r="AW39" s="4">
        <f>IF(AT39="해당",VLOOKUP(B39,논문실적!B:S,18,0),0)</f>
        <v>0</v>
      </c>
      <c r="AX39" s="4">
        <f>VLOOKUP(B39,자격증!B:S,18,0)</f>
        <v>0</v>
      </c>
      <c r="AY39" s="4">
        <f t="shared" si="4"/>
        <v>9</v>
      </c>
      <c r="AZ39" s="4"/>
      <c r="BB39" s="4">
        <f t="shared" si="5"/>
        <v>9</v>
      </c>
      <c r="BC39" s="47">
        <f>VLOOKUP(B39,정성평가!B:AD,29,0)</f>
        <v>61</v>
      </c>
      <c r="BD39" s="4">
        <f t="shared" si="6"/>
        <v>3</v>
      </c>
      <c r="BE39" s="47">
        <f t="shared" si="7"/>
        <v>73</v>
      </c>
      <c r="BF39" s="4" t="str">
        <f t="shared" si="8"/>
        <v>이상없음</v>
      </c>
      <c r="BG39" s="4">
        <f t="shared" si="9"/>
        <v>37</v>
      </c>
      <c r="BH39" s="4" t="s">
        <v>11811</v>
      </c>
      <c r="BI39" s="4" t="s">
        <v>11830</v>
      </c>
      <c r="BK39" s="4">
        <v>1</v>
      </c>
      <c r="BL39" s="4">
        <f t="shared" si="12"/>
        <v>15</v>
      </c>
      <c r="BM39" s="4">
        <f t="shared" si="10"/>
        <v>17</v>
      </c>
      <c r="BN39" s="4" t="str">
        <f t="shared" si="13"/>
        <v>배수초과</v>
      </c>
      <c r="BO39" s="4" t="s">
        <v>11827</v>
      </c>
      <c r="BQ39" s="44" t="s">
        <v>11731</v>
      </c>
      <c r="BR39" s="4" t="s">
        <v>11835</v>
      </c>
      <c r="BS39" s="4" t="s">
        <v>11836</v>
      </c>
    </row>
    <row r="40" spans="1:71" ht="50.1" customHeight="1" x14ac:dyDescent="0.3">
      <c r="A40" s="4">
        <f t="shared" si="11"/>
        <v>39</v>
      </c>
      <c r="B40" s="4" t="s">
        <v>11019</v>
      </c>
      <c r="C40" s="4" t="s">
        <v>11020</v>
      </c>
      <c r="D40" s="4" t="s">
        <v>529</v>
      </c>
      <c r="E40" s="4" t="s">
        <v>530</v>
      </c>
      <c r="F40" s="4" t="s">
        <v>11021</v>
      </c>
      <c r="G40" s="4" t="s">
        <v>11022</v>
      </c>
      <c r="H40" s="4" t="s">
        <v>11023</v>
      </c>
      <c r="I40" s="4" t="s">
        <v>11024</v>
      </c>
      <c r="J40" s="4" t="s">
        <v>275</v>
      </c>
      <c r="K40" s="4" t="s">
        <v>275</v>
      </c>
      <c r="L40" s="4" t="s">
        <v>276</v>
      </c>
      <c r="M40" s="4" t="s">
        <v>277</v>
      </c>
      <c r="N40" s="4" t="s">
        <v>277</v>
      </c>
      <c r="O40" s="4" t="s">
        <v>277</v>
      </c>
      <c r="P40" s="4" t="s">
        <v>277</v>
      </c>
      <c r="Q40" s="4" t="s">
        <v>9426</v>
      </c>
      <c r="R40" s="4" t="s">
        <v>313</v>
      </c>
      <c r="S40" s="4" t="s">
        <v>313</v>
      </c>
      <c r="T40" s="4" t="s">
        <v>313</v>
      </c>
      <c r="U40" s="4" t="s">
        <v>313</v>
      </c>
      <c r="V40" s="4" t="s">
        <v>313</v>
      </c>
      <c r="W40" s="4" t="s">
        <v>11686</v>
      </c>
      <c r="X40" s="4" t="s">
        <v>9552</v>
      </c>
      <c r="Y40" s="4" t="s">
        <v>11686</v>
      </c>
      <c r="Z40" s="4" t="s">
        <v>9552</v>
      </c>
      <c r="AA40" s="4" t="s">
        <v>313</v>
      </c>
      <c r="AB40" s="4" t="s">
        <v>312</v>
      </c>
      <c r="AC40" s="4" t="s">
        <v>313</v>
      </c>
      <c r="AE40" s="4">
        <v>0</v>
      </c>
      <c r="AF40" s="4">
        <v>0</v>
      </c>
      <c r="AG40" s="4">
        <v>0</v>
      </c>
      <c r="AH40" s="4">
        <f t="shared" si="14"/>
        <v>0</v>
      </c>
      <c r="AI40" s="4">
        <f t="shared" si="14"/>
        <v>0</v>
      </c>
      <c r="AJ40" s="4">
        <f t="shared" si="14"/>
        <v>0</v>
      </c>
      <c r="AK40" s="4">
        <f t="shared" si="14"/>
        <v>0</v>
      </c>
      <c r="AL40" s="4">
        <f t="shared" si="14"/>
        <v>0</v>
      </c>
      <c r="AM40" s="4">
        <f t="shared" si="14"/>
        <v>3</v>
      </c>
      <c r="AN40" s="4">
        <f t="shared" si="1"/>
        <v>3</v>
      </c>
      <c r="AO40" s="4" t="str">
        <f t="shared" si="15"/>
        <v>X</v>
      </c>
      <c r="AP40" s="4" t="str">
        <f t="shared" si="15"/>
        <v>우대</v>
      </c>
      <c r="AQ40" s="4" t="str">
        <f t="shared" si="15"/>
        <v>X</v>
      </c>
      <c r="AR40" s="4">
        <f t="shared" si="3"/>
        <v>3</v>
      </c>
      <c r="AT40" s="4" t="s">
        <v>11686</v>
      </c>
      <c r="AU40" s="4">
        <f>VLOOKUP(B40,자격증!B:R,17,0)</f>
        <v>8</v>
      </c>
      <c r="AV40" s="4">
        <f>IF(AT40="해당",VLOOKUP(B40,어학성적!B:Q,16,0),0)</f>
        <v>4</v>
      </c>
      <c r="AW40" s="4">
        <f>IF(AT40="해당",VLOOKUP(B40,논문실적!B:S,18,0),0)</f>
        <v>0</v>
      </c>
      <c r="AX40" s="4">
        <f>VLOOKUP(B40,자격증!B:S,18,0)</f>
        <v>0</v>
      </c>
      <c r="AY40" s="4">
        <f t="shared" si="4"/>
        <v>12</v>
      </c>
      <c r="AZ40" s="41"/>
      <c r="BB40" s="4">
        <f t="shared" si="5"/>
        <v>12</v>
      </c>
      <c r="BC40" s="47">
        <f>VLOOKUP(B40,정성평가!B:AD,29,0)</f>
        <v>58</v>
      </c>
      <c r="BD40" s="4">
        <f t="shared" si="6"/>
        <v>3</v>
      </c>
      <c r="BE40" s="47">
        <f t="shared" si="7"/>
        <v>73</v>
      </c>
      <c r="BF40" s="4" t="str">
        <f t="shared" si="8"/>
        <v>이상없음</v>
      </c>
      <c r="BG40" s="4">
        <f t="shared" si="9"/>
        <v>37</v>
      </c>
      <c r="BH40" s="4" t="s">
        <v>11811</v>
      </c>
      <c r="BI40" s="4" t="s">
        <v>11830</v>
      </c>
      <c r="BK40" s="4">
        <v>1</v>
      </c>
      <c r="BL40" s="4">
        <f t="shared" si="12"/>
        <v>15</v>
      </c>
      <c r="BM40" s="4">
        <f t="shared" si="10"/>
        <v>17</v>
      </c>
      <c r="BN40" s="4" t="str">
        <f t="shared" si="13"/>
        <v>배수초과</v>
      </c>
      <c r="BO40" s="4" t="s">
        <v>11827</v>
      </c>
      <c r="BQ40" s="44" t="s">
        <v>11731</v>
      </c>
      <c r="BR40" s="4" t="s">
        <v>11835</v>
      </c>
      <c r="BS40" s="4" t="s">
        <v>11836</v>
      </c>
    </row>
    <row r="41" spans="1:71" ht="50.1" customHeight="1" x14ac:dyDescent="0.3">
      <c r="A41" s="4">
        <f t="shared" si="11"/>
        <v>40</v>
      </c>
      <c r="B41" s="4" t="s">
        <v>8273</v>
      </c>
      <c r="C41" s="4" t="s">
        <v>8274</v>
      </c>
      <c r="D41" s="4" t="s">
        <v>529</v>
      </c>
      <c r="E41" s="4" t="s">
        <v>530</v>
      </c>
      <c r="F41" s="4" t="s">
        <v>8275</v>
      </c>
      <c r="G41" s="4" t="s">
        <v>8276</v>
      </c>
      <c r="H41" s="4" t="s">
        <v>8277</v>
      </c>
      <c r="I41" s="4" t="s">
        <v>8278</v>
      </c>
      <c r="J41" s="4" t="s">
        <v>275</v>
      </c>
      <c r="K41" s="4" t="s">
        <v>275</v>
      </c>
      <c r="L41" s="4" t="s">
        <v>276</v>
      </c>
      <c r="M41" s="4" t="s">
        <v>277</v>
      </c>
      <c r="N41" s="4" t="s">
        <v>277</v>
      </c>
      <c r="O41" s="4" t="s">
        <v>277</v>
      </c>
      <c r="P41" s="4" t="s">
        <v>277</v>
      </c>
      <c r="Q41" s="4" t="s">
        <v>2551</v>
      </c>
      <c r="R41" s="4" t="s">
        <v>313</v>
      </c>
      <c r="S41" s="4" t="s">
        <v>313</v>
      </c>
      <c r="T41" s="4" t="s">
        <v>313</v>
      </c>
      <c r="U41" s="4" t="s">
        <v>313</v>
      </c>
      <c r="V41" s="4" t="s">
        <v>313</v>
      </c>
      <c r="W41" s="4" t="s">
        <v>11686</v>
      </c>
      <c r="X41" s="4" t="s">
        <v>11727</v>
      </c>
      <c r="Y41" s="4" t="s">
        <v>313</v>
      </c>
      <c r="Z41" s="4" t="s">
        <v>313</v>
      </c>
      <c r="AA41" s="4" t="s">
        <v>312</v>
      </c>
      <c r="AB41" s="4" t="s">
        <v>313</v>
      </c>
      <c r="AC41" s="4" t="s">
        <v>313</v>
      </c>
      <c r="AE41" s="4">
        <v>0</v>
      </c>
      <c r="AF41" s="4">
        <v>0</v>
      </c>
      <c r="AG41" s="4">
        <v>0</v>
      </c>
      <c r="AH41" s="4">
        <f t="shared" si="14"/>
        <v>0</v>
      </c>
      <c r="AI41" s="4">
        <f t="shared" si="14"/>
        <v>0</v>
      </c>
      <c r="AJ41" s="4">
        <f t="shared" si="14"/>
        <v>0</v>
      </c>
      <c r="AK41" s="4">
        <f t="shared" si="14"/>
        <v>0</v>
      </c>
      <c r="AL41" s="4">
        <f t="shared" si="14"/>
        <v>0</v>
      </c>
      <c r="AM41" s="4">
        <f t="shared" si="14"/>
        <v>3</v>
      </c>
      <c r="AN41" s="4">
        <f t="shared" si="1"/>
        <v>0</v>
      </c>
      <c r="AO41" s="4" t="str">
        <f t="shared" si="15"/>
        <v>우대</v>
      </c>
      <c r="AP41" s="4" t="str">
        <f t="shared" si="15"/>
        <v>X</v>
      </c>
      <c r="AQ41" s="4" t="str">
        <f t="shared" si="15"/>
        <v>X</v>
      </c>
      <c r="AR41" s="4">
        <f t="shared" si="3"/>
        <v>3</v>
      </c>
      <c r="AT41" s="4" t="s">
        <v>11686</v>
      </c>
      <c r="AU41" s="4">
        <f>VLOOKUP(B41,자격증!B:R,17,0)</f>
        <v>10</v>
      </c>
      <c r="AV41" s="4">
        <f>IF(AT41="해당",VLOOKUP(B41,어학성적!B:Q,16,0),0)</f>
        <v>0</v>
      </c>
      <c r="AW41" s="4">
        <f>IF(AT41="해당",VLOOKUP(B41,논문실적!B:S,18,0),0)</f>
        <v>0</v>
      </c>
      <c r="AX41" s="4">
        <f>VLOOKUP(B41,자격증!B:S,18,0)</f>
        <v>0</v>
      </c>
      <c r="AY41" s="11">
        <f t="shared" si="4"/>
        <v>10</v>
      </c>
      <c r="AZ41" s="4"/>
      <c r="BB41" s="4">
        <f t="shared" si="5"/>
        <v>10</v>
      </c>
      <c r="BC41" s="47">
        <f>VLOOKUP(B41,정성평가!B:AD,29,0)</f>
        <v>59.666666666666664</v>
      </c>
      <c r="BD41" s="4">
        <f t="shared" si="6"/>
        <v>3</v>
      </c>
      <c r="BE41" s="47">
        <f t="shared" si="7"/>
        <v>72.666666666666657</v>
      </c>
      <c r="BF41" s="4" t="str">
        <f t="shared" si="8"/>
        <v>이상없음</v>
      </c>
      <c r="BG41" s="4">
        <f t="shared" si="9"/>
        <v>40</v>
      </c>
      <c r="BH41" s="4" t="s">
        <v>11811</v>
      </c>
      <c r="BI41" s="4" t="s">
        <v>11830</v>
      </c>
      <c r="BK41" s="4">
        <v>1</v>
      </c>
      <c r="BL41" s="4">
        <f t="shared" si="12"/>
        <v>15</v>
      </c>
      <c r="BM41" s="4">
        <f t="shared" si="10"/>
        <v>17</v>
      </c>
      <c r="BN41" s="4" t="str">
        <f t="shared" si="13"/>
        <v>배수초과</v>
      </c>
      <c r="BO41" s="4" t="s">
        <v>11827</v>
      </c>
      <c r="BQ41" s="44" t="s">
        <v>11731</v>
      </c>
      <c r="BR41" s="4" t="s">
        <v>11835</v>
      </c>
      <c r="BS41" s="4" t="s">
        <v>11836</v>
      </c>
    </row>
    <row r="42" spans="1:71" ht="50.1" customHeight="1" x14ac:dyDescent="0.3">
      <c r="A42" s="4">
        <f t="shared" si="11"/>
        <v>41</v>
      </c>
      <c r="B42" s="4" t="s">
        <v>10613</v>
      </c>
      <c r="C42" s="4" t="s">
        <v>10614</v>
      </c>
      <c r="D42" s="4" t="s">
        <v>529</v>
      </c>
      <c r="E42" s="4" t="s">
        <v>530</v>
      </c>
      <c r="F42" s="4" t="s">
        <v>10615</v>
      </c>
      <c r="G42" s="4" t="s">
        <v>10616</v>
      </c>
      <c r="H42" s="4" t="s">
        <v>10617</v>
      </c>
      <c r="I42" s="4" t="s">
        <v>10618</v>
      </c>
      <c r="J42" s="4" t="s">
        <v>275</v>
      </c>
      <c r="K42" s="4" t="s">
        <v>275</v>
      </c>
      <c r="L42" s="4" t="s">
        <v>276</v>
      </c>
      <c r="M42" s="4" t="s">
        <v>277</v>
      </c>
      <c r="N42" s="4" t="s">
        <v>277</v>
      </c>
      <c r="O42" s="4" t="s">
        <v>277</v>
      </c>
      <c r="P42" s="4" t="s">
        <v>277</v>
      </c>
      <c r="Q42" s="4" t="s">
        <v>2410</v>
      </c>
      <c r="R42" s="4" t="s">
        <v>313</v>
      </c>
      <c r="S42" s="4" t="s">
        <v>313</v>
      </c>
      <c r="T42" s="4" t="s">
        <v>313</v>
      </c>
      <c r="U42" s="4" t="s">
        <v>313</v>
      </c>
      <c r="V42" s="4" t="s">
        <v>313</v>
      </c>
      <c r="W42" s="4" t="s">
        <v>11686</v>
      </c>
      <c r="X42" s="4" t="s">
        <v>11738</v>
      </c>
      <c r="Y42" s="4" t="s">
        <v>313</v>
      </c>
      <c r="Z42" s="4" t="s">
        <v>313</v>
      </c>
      <c r="AA42" s="4" t="s">
        <v>312</v>
      </c>
      <c r="AB42" s="4" t="s">
        <v>312</v>
      </c>
      <c r="AC42" s="4" t="s">
        <v>313</v>
      </c>
      <c r="AE42" s="4">
        <v>0</v>
      </c>
      <c r="AF42" s="4">
        <v>0</v>
      </c>
      <c r="AG42" s="4">
        <v>0</v>
      </c>
      <c r="AH42" s="4">
        <f t="shared" si="14"/>
        <v>0</v>
      </c>
      <c r="AI42" s="4">
        <f t="shared" si="14"/>
        <v>0</v>
      </c>
      <c r="AJ42" s="4">
        <f t="shared" si="14"/>
        <v>0</v>
      </c>
      <c r="AK42" s="4">
        <f t="shared" si="14"/>
        <v>0</v>
      </c>
      <c r="AL42" s="4">
        <f t="shared" si="14"/>
        <v>0</v>
      </c>
      <c r="AM42" s="4">
        <f t="shared" si="14"/>
        <v>3</v>
      </c>
      <c r="AN42" s="4">
        <f t="shared" si="1"/>
        <v>0</v>
      </c>
      <c r="AO42" s="4" t="str">
        <f t="shared" si="15"/>
        <v>우대</v>
      </c>
      <c r="AP42" s="4" t="str">
        <f t="shared" si="15"/>
        <v>우대</v>
      </c>
      <c r="AQ42" s="4" t="str">
        <f t="shared" si="15"/>
        <v>X</v>
      </c>
      <c r="AR42" s="4">
        <f t="shared" si="3"/>
        <v>3</v>
      </c>
      <c r="AT42" s="4" t="s">
        <v>11686</v>
      </c>
      <c r="AU42" s="4">
        <f>VLOOKUP(B42,자격증!B:R,17,0)</f>
        <v>3</v>
      </c>
      <c r="AV42" s="4">
        <f>IF(AT42="해당",VLOOKUP(B42,어학성적!B:Q,16,0),0)</f>
        <v>4</v>
      </c>
      <c r="AW42" s="4">
        <f>IF(AT42="해당",VLOOKUP(B42,논문실적!B:S,18,0),0)</f>
        <v>0</v>
      </c>
      <c r="AX42" s="4">
        <f>VLOOKUP(B42,자격증!B:S,18,0)</f>
        <v>0</v>
      </c>
      <c r="AY42" s="4">
        <f t="shared" si="4"/>
        <v>7</v>
      </c>
      <c r="AZ42" s="4"/>
      <c r="BB42" s="4">
        <f t="shared" si="5"/>
        <v>7</v>
      </c>
      <c r="BC42" s="47">
        <f>VLOOKUP(B42,정성평가!B:AD,29,0)</f>
        <v>62.666666666666664</v>
      </c>
      <c r="BD42" s="4">
        <f t="shared" si="6"/>
        <v>3</v>
      </c>
      <c r="BE42" s="47">
        <f t="shared" si="7"/>
        <v>72.666666666666657</v>
      </c>
      <c r="BF42" s="4" t="str">
        <f t="shared" si="8"/>
        <v>이상없음</v>
      </c>
      <c r="BG42" s="4">
        <f t="shared" si="9"/>
        <v>40</v>
      </c>
      <c r="BH42" s="4" t="s">
        <v>11811</v>
      </c>
      <c r="BI42" s="4" t="s">
        <v>11830</v>
      </c>
      <c r="BK42" s="4">
        <v>1</v>
      </c>
      <c r="BL42" s="4">
        <f t="shared" si="12"/>
        <v>15</v>
      </c>
      <c r="BM42" s="4">
        <f t="shared" si="10"/>
        <v>17</v>
      </c>
      <c r="BN42" s="4" t="str">
        <f t="shared" si="13"/>
        <v>배수초과</v>
      </c>
      <c r="BO42" s="4" t="s">
        <v>11827</v>
      </c>
      <c r="BQ42" s="44" t="s">
        <v>11731</v>
      </c>
      <c r="BR42" s="4" t="s">
        <v>11835</v>
      </c>
      <c r="BS42" s="4" t="s">
        <v>11836</v>
      </c>
    </row>
    <row r="43" spans="1:71" ht="50.1" customHeight="1" x14ac:dyDescent="0.3">
      <c r="A43" s="4">
        <f t="shared" si="11"/>
        <v>42</v>
      </c>
      <c r="B43" s="4" t="s">
        <v>4304</v>
      </c>
      <c r="C43" s="4" t="s">
        <v>4305</v>
      </c>
      <c r="D43" s="4" t="s">
        <v>529</v>
      </c>
      <c r="E43" s="4" t="s">
        <v>530</v>
      </c>
      <c r="F43" s="4" t="s">
        <v>4306</v>
      </c>
      <c r="G43" s="4" t="s">
        <v>4307</v>
      </c>
      <c r="H43" s="4" t="s">
        <v>4308</v>
      </c>
      <c r="I43" s="4" t="s">
        <v>4309</v>
      </c>
      <c r="J43" s="4" t="s">
        <v>275</v>
      </c>
      <c r="K43" s="4" t="s">
        <v>275</v>
      </c>
      <c r="L43" s="4" t="s">
        <v>276</v>
      </c>
      <c r="M43" s="4" t="s">
        <v>277</v>
      </c>
      <c r="N43" s="4" t="s">
        <v>277</v>
      </c>
      <c r="O43" s="4" t="s">
        <v>277</v>
      </c>
      <c r="P43" s="4" t="s">
        <v>277</v>
      </c>
      <c r="Q43" s="4" t="s">
        <v>786</v>
      </c>
      <c r="R43" s="4" t="s">
        <v>313</v>
      </c>
      <c r="S43" s="4" t="s">
        <v>313</v>
      </c>
      <c r="T43" s="4" t="s">
        <v>313</v>
      </c>
      <c r="U43" s="4" t="s">
        <v>313</v>
      </c>
      <c r="V43" s="4" t="s">
        <v>313</v>
      </c>
      <c r="W43" s="4" t="s">
        <v>11686</v>
      </c>
      <c r="X43" s="4" t="s">
        <v>11735</v>
      </c>
      <c r="Y43" s="4" t="s">
        <v>11686</v>
      </c>
      <c r="Z43" s="4" t="s">
        <v>11735</v>
      </c>
      <c r="AA43" s="4" t="s">
        <v>313</v>
      </c>
      <c r="AB43" s="4" t="s">
        <v>312</v>
      </c>
      <c r="AC43" s="4" t="s">
        <v>313</v>
      </c>
      <c r="AE43" s="4">
        <v>0</v>
      </c>
      <c r="AF43" s="4">
        <v>0</v>
      </c>
      <c r="AG43" s="4">
        <v>0</v>
      </c>
      <c r="AH43" s="4">
        <f t="shared" si="14"/>
        <v>0</v>
      </c>
      <c r="AI43" s="4">
        <f t="shared" si="14"/>
        <v>0</v>
      </c>
      <c r="AJ43" s="4">
        <f t="shared" si="14"/>
        <v>0</v>
      </c>
      <c r="AK43" s="4">
        <f t="shared" si="14"/>
        <v>0</v>
      </c>
      <c r="AL43" s="4">
        <f t="shared" si="14"/>
        <v>0</v>
      </c>
      <c r="AM43" s="4">
        <f t="shared" si="14"/>
        <v>3</v>
      </c>
      <c r="AN43" s="4">
        <f t="shared" si="1"/>
        <v>3</v>
      </c>
      <c r="AO43" s="4" t="str">
        <f t="shared" si="15"/>
        <v>X</v>
      </c>
      <c r="AP43" s="4" t="str">
        <f t="shared" si="15"/>
        <v>우대</v>
      </c>
      <c r="AQ43" s="4" t="str">
        <f t="shared" si="15"/>
        <v>X</v>
      </c>
      <c r="AR43" s="4">
        <f t="shared" si="3"/>
        <v>3</v>
      </c>
      <c r="AT43" s="4" t="s">
        <v>11686</v>
      </c>
      <c r="AU43" s="4">
        <f>VLOOKUP(B43,자격증!B:R,17,0)</f>
        <v>10</v>
      </c>
      <c r="AV43" s="4">
        <f>IF(AT43="해당",VLOOKUP(B43,어학성적!B:Q,16,0),0)</f>
        <v>8</v>
      </c>
      <c r="AW43" s="4">
        <f>IF(AT43="해당",VLOOKUP(B43,논문실적!B:S,18,0),0)</f>
        <v>0</v>
      </c>
      <c r="AX43" s="4">
        <f>VLOOKUP(B43,자격증!B:S,18,0)</f>
        <v>0</v>
      </c>
      <c r="AY43" s="4">
        <f t="shared" si="4"/>
        <v>18</v>
      </c>
      <c r="AZ43" s="4"/>
      <c r="BB43" s="4">
        <f t="shared" si="5"/>
        <v>18</v>
      </c>
      <c r="BC43" s="47">
        <f>VLOOKUP(B43,정성평가!B:AD,29,0)</f>
        <v>51</v>
      </c>
      <c r="BD43" s="4">
        <f t="shared" si="6"/>
        <v>3</v>
      </c>
      <c r="BE43" s="47">
        <f t="shared" si="7"/>
        <v>72</v>
      </c>
      <c r="BF43" s="4" t="str">
        <f t="shared" si="8"/>
        <v>이상없음</v>
      </c>
      <c r="BG43" s="4">
        <f t="shared" si="9"/>
        <v>42</v>
      </c>
      <c r="BH43" s="4" t="s">
        <v>11811</v>
      </c>
      <c r="BI43" s="4" t="s">
        <v>11830</v>
      </c>
      <c r="BK43" s="4">
        <v>1</v>
      </c>
      <c r="BL43" s="4">
        <f t="shared" si="12"/>
        <v>15</v>
      </c>
      <c r="BM43" s="4">
        <f t="shared" si="10"/>
        <v>17</v>
      </c>
      <c r="BN43" s="4" t="str">
        <f t="shared" si="13"/>
        <v>배수초과</v>
      </c>
      <c r="BO43" s="4" t="s">
        <v>11827</v>
      </c>
      <c r="BQ43" s="44" t="s">
        <v>11731</v>
      </c>
      <c r="BR43" s="4" t="s">
        <v>11835</v>
      </c>
      <c r="BS43" s="4" t="s">
        <v>11836</v>
      </c>
    </row>
    <row r="44" spans="1:71" ht="50.1" customHeight="1" x14ac:dyDescent="0.3">
      <c r="A44" s="4">
        <f t="shared" si="11"/>
        <v>43</v>
      </c>
      <c r="B44" s="4" t="s">
        <v>4774</v>
      </c>
      <c r="C44" s="4" t="s">
        <v>4775</v>
      </c>
      <c r="D44" s="4" t="s">
        <v>529</v>
      </c>
      <c r="E44" s="4" t="s">
        <v>530</v>
      </c>
      <c r="F44" s="4" t="s">
        <v>4776</v>
      </c>
      <c r="G44" s="4" t="s">
        <v>4777</v>
      </c>
      <c r="H44" s="4" t="s">
        <v>4778</v>
      </c>
      <c r="I44" s="4" t="s">
        <v>4779</v>
      </c>
      <c r="J44" s="4" t="s">
        <v>275</v>
      </c>
      <c r="K44" s="4" t="s">
        <v>275</v>
      </c>
      <c r="L44" s="4" t="s">
        <v>382</v>
      </c>
      <c r="M44" s="4" t="s">
        <v>4780</v>
      </c>
      <c r="N44" s="4" t="s">
        <v>4781</v>
      </c>
      <c r="O44" s="4" t="s">
        <v>562</v>
      </c>
      <c r="P44" s="4" t="s">
        <v>957</v>
      </c>
      <c r="Q44" s="4" t="s">
        <v>1320</v>
      </c>
      <c r="R44" s="4" t="s">
        <v>313</v>
      </c>
      <c r="S44" s="4" t="s">
        <v>313</v>
      </c>
      <c r="T44" s="4" t="s">
        <v>313</v>
      </c>
      <c r="U44" s="4" t="s">
        <v>313</v>
      </c>
      <c r="V44" s="4" t="s">
        <v>313</v>
      </c>
      <c r="W44" s="4" t="s">
        <v>313</v>
      </c>
      <c r="X44" s="4" t="s">
        <v>313</v>
      </c>
      <c r="Y44" s="4" t="s">
        <v>313</v>
      </c>
      <c r="Z44" s="4" t="s">
        <v>313</v>
      </c>
      <c r="AA44" s="4" t="s">
        <v>313</v>
      </c>
      <c r="AB44" s="4" t="s">
        <v>312</v>
      </c>
      <c r="AC44" s="4" t="s">
        <v>313</v>
      </c>
      <c r="AE44" s="4">
        <v>0</v>
      </c>
      <c r="AF44" s="4">
        <v>0</v>
      </c>
      <c r="AG44" s="4">
        <v>0</v>
      </c>
      <c r="AH44" s="4">
        <f t="shared" si="14"/>
        <v>0</v>
      </c>
      <c r="AI44" s="4">
        <f t="shared" si="14"/>
        <v>0</v>
      </c>
      <c r="AJ44" s="4">
        <f t="shared" si="14"/>
        <v>0</v>
      </c>
      <c r="AK44" s="4">
        <f t="shared" si="14"/>
        <v>0</v>
      </c>
      <c r="AL44" s="4">
        <f t="shared" si="14"/>
        <v>0</v>
      </c>
      <c r="AM44" s="4">
        <f t="shared" si="14"/>
        <v>0</v>
      </c>
      <c r="AN44" s="4">
        <f t="shared" si="1"/>
        <v>0</v>
      </c>
      <c r="AO44" s="4" t="str">
        <f t="shared" si="15"/>
        <v>X</v>
      </c>
      <c r="AP44" s="4" t="str">
        <f t="shared" si="15"/>
        <v>우대</v>
      </c>
      <c r="AQ44" s="4" t="str">
        <f t="shared" si="15"/>
        <v>X</v>
      </c>
      <c r="AR44" s="4">
        <f t="shared" si="3"/>
        <v>0</v>
      </c>
      <c r="AT44" s="4" t="s">
        <v>11686</v>
      </c>
      <c r="AU44" s="4">
        <f>VLOOKUP(B44,자격증!B:R,17,0)</f>
        <v>5</v>
      </c>
      <c r="AV44" s="4">
        <f>IF(AT44="해당",VLOOKUP(B44,어학성적!B:Q,16,0),0)</f>
        <v>10</v>
      </c>
      <c r="AW44" s="4">
        <f>IF(AT44="해당",VLOOKUP(B44,논문실적!B:S,18,0),0)</f>
        <v>0</v>
      </c>
      <c r="AX44" s="4">
        <f>VLOOKUP(B44,자격증!B:S,18,0)</f>
        <v>0</v>
      </c>
      <c r="AY44" s="4">
        <f t="shared" si="4"/>
        <v>15</v>
      </c>
      <c r="AZ44" s="4"/>
      <c r="BB44" s="4">
        <f t="shared" si="5"/>
        <v>15</v>
      </c>
      <c r="BC44" s="47">
        <f>VLOOKUP(B44,정성평가!B:AD,29,0)</f>
        <v>57</v>
      </c>
      <c r="BD44" s="4">
        <f t="shared" si="6"/>
        <v>0</v>
      </c>
      <c r="BE44" s="47">
        <f t="shared" si="7"/>
        <v>72</v>
      </c>
      <c r="BF44" s="4" t="str">
        <f t="shared" si="8"/>
        <v>이상없음</v>
      </c>
      <c r="BG44" s="4">
        <f t="shared" si="9"/>
        <v>42</v>
      </c>
      <c r="BH44" s="4" t="s">
        <v>11811</v>
      </c>
      <c r="BI44" s="4" t="s">
        <v>11830</v>
      </c>
      <c r="BK44" s="4">
        <v>1</v>
      </c>
      <c r="BL44" s="4">
        <f t="shared" si="12"/>
        <v>15</v>
      </c>
      <c r="BM44" s="4">
        <f t="shared" si="10"/>
        <v>17</v>
      </c>
      <c r="BN44" s="4" t="str">
        <f t="shared" si="13"/>
        <v>배수초과</v>
      </c>
      <c r="BO44" s="4" t="s">
        <v>11827</v>
      </c>
      <c r="BQ44" s="44" t="s">
        <v>11731</v>
      </c>
      <c r="BR44" s="4" t="s">
        <v>11835</v>
      </c>
      <c r="BS44" s="4" t="s">
        <v>11836</v>
      </c>
    </row>
    <row r="45" spans="1:71" ht="50.1" customHeight="1" x14ac:dyDescent="0.3">
      <c r="A45" s="4">
        <f t="shared" si="11"/>
        <v>44</v>
      </c>
      <c r="B45" s="4" t="s">
        <v>11480</v>
      </c>
      <c r="C45" s="4" t="s">
        <v>11481</v>
      </c>
      <c r="D45" s="4" t="s">
        <v>529</v>
      </c>
      <c r="E45" s="4" t="s">
        <v>530</v>
      </c>
      <c r="F45" s="4" t="s">
        <v>11482</v>
      </c>
      <c r="G45" s="4" t="s">
        <v>11483</v>
      </c>
      <c r="H45" s="4" t="s">
        <v>11484</v>
      </c>
      <c r="I45" s="4" t="s">
        <v>11485</v>
      </c>
      <c r="J45" s="4" t="s">
        <v>275</v>
      </c>
      <c r="K45" s="4" t="s">
        <v>275</v>
      </c>
      <c r="L45" s="4" t="s">
        <v>276</v>
      </c>
      <c r="M45" s="4" t="s">
        <v>277</v>
      </c>
      <c r="N45" s="4" t="s">
        <v>277</v>
      </c>
      <c r="O45" s="4" t="s">
        <v>277</v>
      </c>
      <c r="P45" s="4" t="s">
        <v>277</v>
      </c>
      <c r="Q45" s="4" t="s">
        <v>576</v>
      </c>
      <c r="R45" s="4" t="s">
        <v>313</v>
      </c>
      <c r="S45" s="4" t="s">
        <v>313</v>
      </c>
      <c r="T45" s="4" t="s">
        <v>313</v>
      </c>
      <c r="U45" s="4" t="s">
        <v>313</v>
      </c>
      <c r="V45" s="4" t="s">
        <v>313</v>
      </c>
      <c r="W45" s="4" t="s">
        <v>11686</v>
      </c>
      <c r="X45" s="4" t="s">
        <v>9552</v>
      </c>
      <c r="Y45" s="4" t="s">
        <v>11686</v>
      </c>
      <c r="Z45" s="4" t="s">
        <v>9552</v>
      </c>
      <c r="AA45" s="4" t="s">
        <v>313</v>
      </c>
      <c r="AB45" s="4" t="s">
        <v>313</v>
      </c>
      <c r="AC45" s="4" t="s">
        <v>313</v>
      </c>
      <c r="AE45" s="4">
        <v>0</v>
      </c>
      <c r="AF45" s="4">
        <v>0</v>
      </c>
      <c r="AG45" s="4">
        <v>0</v>
      </c>
      <c r="AH45" s="4">
        <f t="shared" si="14"/>
        <v>0</v>
      </c>
      <c r="AI45" s="4">
        <f t="shared" si="14"/>
        <v>0</v>
      </c>
      <c r="AJ45" s="4">
        <f t="shared" si="14"/>
        <v>0</v>
      </c>
      <c r="AK45" s="4">
        <f t="shared" si="14"/>
        <v>0</v>
      </c>
      <c r="AL45" s="4">
        <f t="shared" si="14"/>
        <v>0</v>
      </c>
      <c r="AM45" s="4">
        <f t="shared" si="14"/>
        <v>3</v>
      </c>
      <c r="AN45" s="4">
        <f t="shared" si="1"/>
        <v>3</v>
      </c>
      <c r="AO45" s="4" t="str">
        <f t="shared" si="15"/>
        <v>X</v>
      </c>
      <c r="AP45" s="4" t="str">
        <f t="shared" si="15"/>
        <v>X</v>
      </c>
      <c r="AQ45" s="4" t="str">
        <f t="shared" si="15"/>
        <v>X</v>
      </c>
      <c r="AR45" s="4">
        <f t="shared" si="3"/>
        <v>3</v>
      </c>
      <c r="AT45" s="4" t="s">
        <v>11686</v>
      </c>
      <c r="AU45" s="4">
        <f>VLOOKUP(B45,자격증!B:R,17,0)</f>
        <v>3</v>
      </c>
      <c r="AV45" s="4">
        <f>IF(AT45="해당",VLOOKUP(B45,어학성적!B:Q,16,0),0)</f>
        <v>10</v>
      </c>
      <c r="AW45" s="4">
        <f>IF(AT45="해당",VLOOKUP(B45,논문실적!B:S,18,0),0)</f>
        <v>0</v>
      </c>
      <c r="AX45" s="4">
        <f>VLOOKUP(B45,자격증!B:S,18,0)</f>
        <v>0</v>
      </c>
      <c r="AY45" s="4">
        <f t="shared" si="4"/>
        <v>13</v>
      </c>
      <c r="AZ45" s="4"/>
      <c r="BB45" s="4">
        <f t="shared" si="5"/>
        <v>13</v>
      </c>
      <c r="BC45" s="47">
        <f>VLOOKUP(B45,정성평가!B:AD,29,0)</f>
        <v>56</v>
      </c>
      <c r="BD45" s="4">
        <f t="shared" si="6"/>
        <v>3</v>
      </c>
      <c r="BE45" s="47">
        <f t="shared" si="7"/>
        <v>72</v>
      </c>
      <c r="BF45" s="4" t="str">
        <f t="shared" si="8"/>
        <v>이상없음</v>
      </c>
      <c r="BG45" s="4">
        <f t="shared" si="9"/>
        <v>42</v>
      </c>
      <c r="BH45" s="4" t="s">
        <v>11811</v>
      </c>
      <c r="BI45" s="4" t="s">
        <v>11830</v>
      </c>
      <c r="BK45" s="4">
        <v>1</v>
      </c>
      <c r="BL45" s="4">
        <f t="shared" si="12"/>
        <v>15</v>
      </c>
      <c r="BM45" s="4">
        <f t="shared" si="10"/>
        <v>17</v>
      </c>
      <c r="BN45" s="4" t="str">
        <f t="shared" si="13"/>
        <v>배수초과</v>
      </c>
      <c r="BO45" s="4" t="s">
        <v>11827</v>
      </c>
      <c r="BQ45" s="44" t="s">
        <v>11731</v>
      </c>
      <c r="BR45" s="4" t="s">
        <v>11835</v>
      </c>
      <c r="BS45" s="4" t="s">
        <v>11836</v>
      </c>
    </row>
    <row r="46" spans="1:71" ht="50.1" customHeight="1" x14ac:dyDescent="0.3">
      <c r="A46" s="4">
        <f t="shared" si="11"/>
        <v>45</v>
      </c>
      <c r="B46" s="4" t="s">
        <v>5199</v>
      </c>
      <c r="C46" s="4" t="s">
        <v>5200</v>
      </c>
      <c r="D46" s="4" t="s">
        <v>529</v>
      </c>
      <c r="E46" s="4" t="s">
        <v>530</v>
      </c>
      <c r="F46" s="4" t="s">
        <v>5201</v>
      </c>
      <c r="G46" s="4" t="s">
        <v>5202</v>
      </c>
      <c r="H46" s="4" t="s">
        <v>5203</v>
      </c>
      <c r="I46" s="4" t="s">
        <v>5204</v>
      </c>
      <c r="J46" s="4" t="s">
        <v>275</v>
      </c>
      <c r="K46" s="4" t="s">
        <v>275</v>
      </c>
      <c r="L46" s="4" t="s">
        <v>276</v>
      </c>
      <c r="M46" s="4" t="s">
        <v>277</v>
      </c>
      <c r="N46" s="4" t="s">
        <v>277</v>
      </c>
      <c r="O46" s="4" t="s">
        <v>277</v>
      </c>
      <c r="P46" s="4" t="s">
        <v>277</v>
      </c>
      <c r="Q46" s="4" t="s">
        <v>478</v>
      </c>
      <c r="R46" s="4" t="s">
        <v>313</v>
      </c>
      <c r="S46" s="4" t="s">
        <v>313</v>
      </c>
      <c r="T46" s="4" t="s">
        <v>313</v>
      </c>
      <c r="U46" s="4" t="s">
        <v>313</v>
      </c>
      <c r="V46" s="4" t="s">
        <v>313</v>
      </c>
      <c r="W46" s="4" t="s">
        <v>11686</v>
      </c>
      <c r="X46" s="4" t="s">
        <v>11729</v>
      </c>
      <c r="Y46" s="4" t="s">
        <v>11686</v>
      </c>
      <c r="Z46" s="4" t="s">
        <v>9552</v>
      </c>
      <c r="AA46" s="4" t="s">
        <v>312</v>
      </c>
      <c r="AB46" s="4" t="s">
        <v>312</v>
      </c>
      <c r="AC46" s="4" t="s">
        <v>313</v>
      </c>
      <c r="AE46" s="4">
        <v>0</v>
      </c>
      <c r="AF46" s="4">
        <v>0</v>
      </c>
      <c r="AG46" s="4">
        <v>0</v>
      </c>
      <c r="AH46" s="4">
        <f t="shared" si="14"/>
        <v>0</v>
      </c>
      <c r="AI46" s="4">
        <f t="shared" si="14"/>
        <v>0</v>
      </c>
      <c r="AJ46" s="4">
        <f t="shared" si="14"/>
        <v>0</v>
      </c>
      <c r="AK46" s="4">
        <f t="shared" si="14"/>
        <v>0</v>
      </c>
      <c r="AL46" s="4">
        <f t="shared" si="14"/>
        <v>0</v>
      </c>
      <c r="AM46" s="4">
        <f t="shared" si="14"/>
        <v>3</v>
      </c>
      <c r="AN46" s="4">
        <f t="shared" si="1"/>
        <v>3</v>
      </c>
      <c r="AO46" s="4" t="str">
        <f t="shared" si="15"/>
        <v>우대</v>
      </c>
      <c r="AP46" s="4" t="str">
        <f t="shared" si="15"/>
        <v>우대</v>
      </c>
      <c r="AQ46" s="4" t="str">
        <f t="shared" si="15"/>
        <v>X</v>
      </c>
      <c r="AR46" s="4">
        <f t="shared" si="3"/>
        <v>3</v>
      </c>
      <c r="AT46" s="4" t="s">
        <v>11686</v>
      </c>
      <c r="AU46" s="4">
        <f>VLOOKUP(B46,자격증!B:R,17,0)</f>
        <v>3</v>
      </c>
      <c r="AV46" s="4">
        <f>IF(AT46="해당",VLOOKUP(B46,어학성적!B:Q,16,0),0)</f>
        <v>6</v>
      </c>
      <c r="AW46" s="4">
        <f>IF(AT46="해당",VLOOKUP(B46,논문실적!B:S,18,0),0)</f>
        <v>0</v>
      </c>
      <c r="AX46" s="4">
        <f>VLOOKUP(B46,자격증!B:S,18,0)</f>
        <v>0</v>
      </c>
      <c r="AY46" s="4">
        <f t="shared" si="4"/>
        <v>9</v>
      </c>
      <c r="AZ46" s="4"/>
      <c r="BB46" s="4">
        <f t="shared" si="5"/>
        <v>9</v>
      </c>
      <c r="BC46" s="47">
        <f>VLOOKUP(B46,정성평가!B:AD,29,0)</f>
        <v>60</v>
      </c>
      <c r="BD46" s="4">
        <f t="shared" si="6"/>
        <v>3</v>
      </c>
      <c r="BE46" s="47">
        <f t="shared" si="7"/>
        <v>72</v>
      </c>
      <c r="BF46" s="4" t="str">
        <f t="shared" si="8"/>
        <v>이상없음</v>
      </c>
      <c r="BG46" s="4">
        <f t="shared" si="9"/>
        <v>42</v>
      </c>
      <c r="BH46" s="4" t="s">
        <v>11811</v>
      </c>
      <c r="BI46" s="4" t="s">
        <v>11830</v>
      </c>
      <c r="BK46" s="4">
        <v>1</v>
      </c>
      <c r="BL46" s="4">
        <f t="shared" si="12"/>
        <v>15</v>
      </c>
      <c r="BM46" s="4">
        <f t="shared" si="10"/>
        <v>17</v>
      </c>
      <c r="BN46" s="4" t="str">
        <f t="shared" si="13"/>
        <v>배수초과</v>
      </c>
      <c r="BO46" s="4" t="s">
        <v>11827</v>
      </c>
      <c r="BQ46" s="44" t="s">
        <v>11731</v>
      </c>
      <c r="BR46" s="4" t="s">
        <v>11835</v>
      </c>
      <c r="BS46" s="4" t="s">
        <v>11836</v>
      </c>
    </row>
    <row r="47" spans="1:71" ht="50.1" customHeight="1" x14ac:dyDescent="0.3">
      <c r="A47" s="4">
        <f t="shared" si="11"/>
        <v>46</v>
      </c>
      <c r="B47" s="4" t="s">
        <v>10146</v>
      </c>
      <c r="C47" s="4" t="s">
        <v>10147</v>
      </c>
      <c r="D47" s="4" t="s">
        <v>529</v>
      </c>
      <c r="E47" s="4" t="s">
        <v>530</v>
      </c>
      <c r="F47" s="4" t="s">
        <v>10148</v>
      </c>
      <c r="G47" s="4" t="s">
        <v>10149</v>
      </c>
      <c r="H47" s="4" t="s">
        <v>10150</v>
      </c>
      <c r="I47" s="4" t="s">
        <v>10151</v>
      </c>
      <c r="J47" s="4" t="s">
        <v>275</v>
      </c>
      <c r="K47" s="4" t="s">
        <v>275</v>
      </c>
      <c r="L47" s="4" t="s">
        <v>276</v>
      </c>
      <c r="M47" s="4" t="s">
        <v>277</v>
      </c>
      <c r="N47" s="4" t="s">
        <v>277</v>
      </c>
      <c r="O47" s="4" t="s">
        <v>277</v>
      </c>
      <c r="P47" s="4" t="s">
        <v>277</v>
      </c>
      <c r="Q47" s="4" t="s">
        <v>10155</v>
      </c>
      <c r="R47" s="4" t="s">
        <v>313</v>
      </c>
      <c r="S47" s="4" t="s">
        <v>313</v>
      </c>
      <c r="T47" s="4" t="s">
        <v>313</v>
      </c>
      <c r="U47" s="4" t="s">
        <v>313</v>
      </c>
      <c r="V47" s="4" t="s">
        <v>313</v>
      </c>
      <c r="W47" s="4" t="s">
        <v>11686</v>
      </c>
      <c r="X47" s="4" t="s">
        <v>11737</v>
      </c>
      <c r="Y47" s="4" t="s">
        <v>313</v>
      </c>
      <c r="Z47" s="4" t="s">
        <v>313</v>
      </c>
      <c r="AA47" s="4" t="s">
        <v>313</v>
      </c>
      <c r="AB47" s="4" t="s">
        <v>312</v>
      </c>
      <c r="AC47" s="4" t="s">
        <v>313</v>
      </c>
      <c r="AE47" s="4">
        <v>0</v>
      </c>
      <c r="AF47" s="4">
        <v>0</v>
      </c>
      <c r="AG47" s="4">
        <v>0</v>
      </c>
      <c r="AH47" s="4">
        <f t="shared" si="14"/>
        <v>0</v>
      </c>
      <c r="AI47" s="4">
        <f t="shared" si="14"/>
        <v>0</v>
      </c>
      <c r="AJ47" s="4">
        <f t="shared" si="14"/>
        <v>0</v>
      </c>
      <c r="AK47" s="4">
        <f t="shared" si="14"/>
        <v>0</v>
      </c>
      <c r="AL47" s="4">
        <f t="shared" si="14"/>
        <v>0</v>
      </c>
      <c r="AM47" s="4">
        <f t="shared" si="14"/>
        <v>3</v>
      </c>
      <c r="AN47" s="4">
        <f t="shared" si="1"/>
        <v>0</v>
      </c>
      <c r="AO47" s="4" t="str">
        <f t="shared" si="15"/>
        <v>X</v>
      </c>
      <c r="AP47" s="4" t="str">
        <f t="shared" si="15"/>
        <v>우대</v>
      </c>
      <c r="AQ47" s="4" t="str">
        <f t="shared" si="15"/>
        <v>X</v>
      </c>
      <c r="AR47" s="4">
        <f t="shared" si="3"/>
        <v>3</v>
      </c>
      <c r="AT47" s="4" t="s">
        <v>11686</v>
      </c>
      <c r="AU47" s="4">
        <f>VLOOKUP(B47,자격증!B:R,17,0)</f>
        <v>3</v>
      </c>
      <c r="AV47" s="4">
        <f>IF(AT47="해당",VLOOKUP(B47,어학성적!B:Q,16,0),0)</f>
        <v>8</v>
      </c>
      <c r="AW47" s="4">
        <f>IF(AT47="해당",VLOOKUP(B47,논문실적!B:S,18,0),0)</f>
        <v>0</v>
      </c>
      <c r="AX47" s="4">
        <f>VLOOKUP(B47,자격증!B:S,18,0)</f>
        <v>0</v>
      </c>
      <c r="AY47" s="4">
        <f t="shared" si="4"/>
        <v>11</v>
      </c>
      <c r="AZ47" s="4"/>
      <c r="BB47" s="4">
        <f t="shared" si="5"/>
        <v>11</v>
      </c>
      <c r="BC47" s="47">
        <f>VLOOKUP(B47,정성평가!B:AD,29,0)</f>
        <v>57.666666666666664</v>
      </c>
      <c r="BD47" s="4">
        <f t="shared" si="6"/>
        <v>3</v>
      </c>
      <c r="BE47" s="47">
        <f t="shared" si="7"/>
        <v>71.666666666666657</v>
      </c>
      <c r="BF47" s="4" t="str">
        <f t="shared" si="8"/>
        <v>이상없음</v>
      </c>
      <c r="BG47" s="4">
        <f t="shared" si="9"/>
        <v>46</v>
      </c>
      <c r="BH47" s="4" t="s">
        <v>11811</v>
      </c>
      <c r="BI47" s="4" t="s">
        <v>11830</v>
      </c>
      <c r="BK47" s="4">
        <v>1</v>
      </c>
      <c r="BL47" s="4">
        <f t="shared" si="12"/>
        <v>15</v>
      </c>
      <c r="BM47" s="4">
        <f t="shared" si="10"/>
        <v>17</v>
      </c>
      <c r="BN47" s="4" t="str">
        <f t="shared" si="13"/>
        <v>배수초과</v>
      </c>
      <c r="BO47" s="4" t="s">
        <v>11827</v>
      </c>
      <c r="BQ47" s="44" t="s">
        <v>11731</v>
      </c>
      <c r="BR47" s="4" t="s">
        <v>11835</v>
      </c>
      <c r="BS47" s="4" t="s">
        <v>11836</v>
      </c>
    </row>
    <row r="48" spans="1:71" ht="50.1" customHeight="1" x14ac:dyDescent="0.3">
      <c r="A48" s="4">
        <f t="shared" si="11"/>
        <v>47</v>
      </c>
      <c r="B48" s="4" t="s">
        <v>4672</v>
      </c>
      <c r="C48" s="4" t="s">
        <v>4673</v>
      </c>
      <c r="D48" s="4" t="s">
        <v>529</v>
      </c>
      <c r="E48" s="4" t="s">
        <v>530</v>
      </c>
      <c r="F48" s="4" t="s">
        <v>4674</v>
      </c>
      <c r="G48" s="4" t="s">
        <v>4675</v>
      </c>
      <c r="H48" s="4" t="s">
        <v>4676</v>
      </c>
      <c r="I48" s="4" t="s">
        <v>4677</v>
      </c>
      <c r="J48" s="4" t="s">
        <v>275</v>
      </c>
      <c r="K48" s="4" t="s">
        <v>275</v>
      </c>
      <c r="L48" s="4" t="s">
        <v>382</v>
      </c>
      <c r="M48" s="4" t="s">
        <v>4678</v>
      </c>
      <c r="N48" s="4" t="s">
        <v>4679</v>
      </c>
      <c r="O48" s="4" t="s">
        <v>385</v>
      </c>
      <c r="P48" s="4" t="s">
        <v>386</v>
      </c>
      <c r="Q48" s="4" t="s">
        <v>4468</v>
      </c>
      <c r="R48" s="4" t="s">
        <v>313</v>
      </c>
      <c r="S48" s="4" t="s">
        <v>313</v>
      </c>
      <c r="T48" s="4" t="s">
        <v>313</v>
      </c>
      <c r="U48" s="4" t="s">
        <v>313</v>
      </c>
      <c r="V48" s="4" t="s">
        <v>313</v>
      </c>
      <c r="W48" s="4" t="s">
        <v>11686</v>
      </c>
      <c r="X48" s="4" t="s">
        <v>9552</v>
      </c>
      <c r="Y48" s="4" t="s">
        <v>11686</v>
      </c>
      <c r="Z48" s="4" t="s">
        <v>9552</v>
      </c>
      <c r="AA48" s="4" t="s">
        <v>313</v>
      </c>
      <c r="AB48" s="4" t="s">
        <v>313</v>
      </c>
      <c r="AC48" s="4" t="s">
        <v>313</v>
      </c>
      <c r="AE48" s="4">
        <v>0</v>
      </c>
      <c r="AF48" s="4">
        <v>0</v>
      </c>
      <c r="AG48" s="4">
        <v>0</v>
      </c>
      <c r="AH48" s="4">
        <f t="shared" si="14"/>
        <v>0</v>
      </c>
      <c r="AI48" s="4">
        <f t="shared" si="14"/>
        <v>0</v>
      </c>
      <c r="AJ48" s="4">
        <f t="shared" si="14"/>
        <v>0</v>
      </c>
      <c r="AK48" s="4">
        <f t="shared" si="14"/>
        <v>0</v>
      </c>
      <c r="AL48" s="4">
        <f t="shared" si="14"/>
        <v>0</v>
      </c>
      <c r="AM48" s="4">
        <f t="shared" si="14"/>
        <v>3</v>
      </c>
      <c r="AN48" s="4">
        <f t="shared" si="1"/>
        <v>3</v>
      </c>
      <c r="AO48" s="4" t="str">
        <f t="shared" si="15"/>
        <v>X</v>
      </c>
      <c r="AP48" s="4" t="str">
        <f t="shared" si="15"/>
        <v>X</v>
      </c>
      <c r="AQ48" s="4" t="str">
        <f t="shared" si="15"/>
        <v>X</v>
      </c>
      <c r="AR48" s="4">
        <f t="shared" si="3"/>
        <v>3</v>
      </c>
      <c r="AT48" s="4" t="s">
        <v>11686</v>
      </c>
      <c r="AU48" s="4">
        <f>VLOOKUP(B48,자격증!B:R,17,0)</f>
        <v>3</v>
      </c>
      <c r="AV48" s="4">
        <f>IF(AT48="해당",VLOOKUP(B48,어학성적!B:Q,16,0),0)</f>
        <v>8</v>
      </c>
      <c r="AW48" s="4">
        <f>IF(AT48="해당",VLOOKUP(B48,논문실적!B:S,18,0),0)</f>
        <v>0</v>
      </c>
      <c r="AX48" s="4">
        <f>VLOOKUP(B48,자격증!B:S,18,0)</f>
        <v>0</v>
      </c>
      <c r="AY48" s="4">
        <f t="shared" si="4"/>
        <v>11</v>
      </c>
      <c r="AZ48" s="4"/>
      <c r="BB48" s="4">
        <f t="shared" si="5"/>
        <v>11</v>
      </c>
      <c r="BC48" s="47">
        <f>VLOOKUP(B48,정성평가!B:AD,29,0)</f>
        <v>57.666666666666664</v>
      </c>
      <c r="BD48" s="4">
        <f t="shared" si="6"/>
        <v>3</v>
      </c>
      <c r="BE48" s="47">
        <f t="shared" si="7"/>
        <v>71.666666666666657</v>
      </c>
      <c r="BF48" s="4" t="str">
        <f t="shared" si="8"/>
        <v>이상없음</v>
      </c>
      <c r="BG48" s="4">
        <f t="shared" si="9"/>
        <v>46</v>
      </c>
      <c r="BH48" s="4" t="s">
        <v>11811</v>
      </c>
      <c r="BI48" s="4" t="s">
        <v>11830</v>
      </c>
      <c r="BK48" s="4">
        <v>1</v>
      </c>
      <c r="BL48" s="4">
        <f t="shared" si="12"/>
        <v>15</v>
      </c>
      <c r="BM48" s="4">
        <f t="shared" si="10"/>
        <v>17</v>
      </c>
      <c r="BN48" s="4" t="str">
        <f t="shared" si="13"/>
        <v>배수초과</v>
      </c>
      <c r="BO48" s="4" t="s">
        <v>11827</v>
      </c>
      <c r="BQ48" s="44" t="s">
        <v>11731</v>
      </c>
      <c r="BR48" s="4" t="s">
        <v>11835</v>
      </c>
      <c r="BS48" s="4" t="s">
        <v>11836</v>
      </c>
    </row>
    <row r="49" spans="1:71" ht="50.1" customHeight="1" x14ac:dyDescent="0.3">
      <c r="A49" s="4">
        <f t="shared" si="11"/>
        <v>48</v>
      </c>
      <c r="B49" s="4" t="s">
        <v>2396</v>
      </c>
      <c r="C49" s="4" t="s">
        <v>2397</v>
      </c>
      <c r="D49" s="4" t="s">
        <v>529</v>
      </c>
      <c r="E49" s="4" t="s">
        <v>530</v>
      </c>
      <c r="F49" s="4" t="s">
        <v>2398</v>
      </c>
      <c r="G49" s="4" t="s">
        <v>2399</v>
      </c>
      <c r="H49" s="4" t="s">
        <v>2400</v>
      </c>
      <c r="I49" s="4" t="s">
        <v>2401</v>
      </c>
      <c r="J49" s="4" t="s">
        <v>275</v>
      </c>
      <c r="K49" s="4" t="s">
        <v>275</v>
      </c>
      <c r="L49" s="4" t="s">
        <v>382</v>
      </c>
      <c r="M49" s="4" t="s">
        <v>2402</v>
      </c>
      <c r="N49" s="4" t="s">
        <v>2403</v>
      </c>
      <c r="O49" s="4" t="s">
        <v>562</v>
      </c>
      <c r="P49" s="4" t="s">
        <v>957</v>
      </c>
      <c r="Q49" s="4" t="s">
        <v>2410</v>
      </c>
      <c r="R49" s="4" t="s">
        <v>313</v>
      </c>
      <c r="S49" s="4" t="s">
        <v>313</v>
      </c>
      <c r="T49" s="4" t="s">
        <v>313</v>
      </c>
      <c r="U49" s="4" t="s">
        <v>313</v>
      </c>
      <c r="V49" s="4" t="s">
        <v>313</v>
      </c>
      <c r="W49" s="4" t="s">
        <v>11686</v>
      </c>
      <c r="X49" s="4" t="s">
        <v>11727</v>
      </c>
      <c r="Y49" s="4" t="s">
        <v>11686</v>
      </c>
      <c r="Z49" s="4" t="s">
        <v>11727</v>
      </c>
      <c r="AA49" s="4" t="s">
        <v>312</v>
      </c>
      <c r="AB49" s="4" t="s">
        <v>312</v>
      </c>
      <c r="AC49" s="4" t="s">
        <v>313</v>
      </c>
      <c r="AE49" s="4">
        <v>0</v>
      </c>
      <c r="AF49" s="4">
        <v>0</v>
      </c>
      <c r="AG49" s="4">
        <v>0</v>
      </c>
      <c r="AH49" s="4">
        <f t="shared" si="14"/>
        <v>0</v>
      </c>
      <c r="AI49" s="4">
        <f t="shared" si="14"/>
        <v>0</v>
      </c>
      <c r="AJ49" s="4">
        <f t="shared" si="14"/>
        <v>0</v>
      </c>
      <c r="AK49" s="4">
        <f t="shared" si="14"/>
        <v>0</v>
      </c>
      <c r="AL49" s="4">
        <f t="shared" si="14"/>
        <v>0</v>
      </c>
      <c r="AM49" s="4">
        <f t="shared" si="14"/>
        <v>3</v>
      </c>
      <c r="AN49" s="4">
        <f t="shared" si="1"/>
        <v>3</v>
      </c>
      <c r="AO49" s="4" t="str">
        <f t="shared" si="15"/>
        <v>우대</v>
      </c>
      <c r="AP49" s="4" t="str">
        <f t="shared" si="15"/>
        <v>우대</v>
      </c>
      <c r="AQ49" s="4" t="str">
        <f t="shared" si="15"/>
        <v>X</v>
      </c>
      <c r="AR49" s="4">
        <f t="shared" si="3"/>
        <v>3</v>
      </c>
      <c r="AT49" s="4" t="s">
        <v>11686</v>
      </c>
      <c r="AU49" s="4">
        <f>VLOOKUP(B49,자격증!B:R,17,0)</f>
        <v>8</v>
      </c>
      <c r="AV49" s="4">
        <f>IF(AT49="해당",VLOOKUP(B49,어학성적!B:Q,16,0),0)</f>
        <v>0</v>
      </c>
      <c r="AW49" s="4">
        <f>IF(AT49="해당",VLOOKUP(B49,논문실적!B:S,18,0),0)</f>
        <v>0</v>
      </c>
      <c r="AX49" s="4">
        <f>VLOOKUP(B49,자격증!B:S,18,0)</f>
        <v>0</v>
      </c>
      <c r="AY49" s="4">
        <f t="shared" si="4"/>
        <v>8</v>
      </c>
      <c r="AZ49" s="4"/>
      <c r="BB49" s="4">
        <f t="shared" si="5"/>
        <v>8</v>
      </c>
      <c r="BC49" s="47">
        <f>VLOOKUP(B49,정성평가!B:AD,29,0)</f>
        <v>60.666666666666664</v>
      </c>
      <c r="BD49" s="4">
        <f t="shared" si="6"/>
        <v>3</v>
      </c>
      <c r="BE49" s="47">
        <f t="shared" si="7"/>
        <v>71.666666666666657</v>
      </c>
      <c r="BF49" s="4" t="str">
        <f t="shared" si="8"/>
        <v>이상없음</v>
      </c>
      <c r="BG49" s="4">
        <f t="shared" si="9"/>
        <v>46</v>
      </c>
      <c r="BH49" s="4" t="s">
        <v>11811</v>
      </c>
      <c r="BI49" s="4" t="s">
        <v>11830</v>
      </c>
      <c r="BK49" s="4">
        <v>1</v>
      </c>
      <c r="BL49" s="4">
        <f t="shared" si="12"/>
        <v>15</v>
      </c>
      <c r="BM49" s="4">
        <f t="shared" si="10"/>
        <v>17</v>
      </c>
      <c r="BN49" s="4" t="str">
        <f t="shared" si="13"/>
        <v>배수초과</v>
      </c>
      <c r="BO49" s="4" t="s">
        <v>11827</v>
      </c>
      <c r="BQ49" s="44" t="s">
        <v>11731</v>
      </c>
      <c r="BR49" s="4" t="s">
        <v>11835</v>
      </c>
      <c r="BS49" s="4" t="s">
        <v>11836</v>
      </c>
    </row>
    <row r="50" spans="1:71" ht="50.1" customHeight="1" x14ac:dyDescent="0.3">
      <c r="A50" s="4">
        <f t="shared" si="11"/>
        <v>49</v>
      </c>
      <c r="B50" s="4" t="s">
        <v>8144</v>
      </c>
      <c r="C50" s="4" t="s">
        <v>8145</v>
      </c>
      <c r="D50" s="4" t="s">
        <v>529</v>
      </c>
      <c r="E50" s="4" t="s">
        <v>530</v>
      </c>
      <c r="F50" s="4" t="s">
        <v>8146</v>
      </c>
      <c r="G50" s="4" t="s">
        <v>8147</v>
      </c>
      <c r="H50" s="4" t="s">
        <v>8148</v>
      </c>
      <c r="I50" s="4" t="s">
        <v>8149</v>
      </c>
      <c r="J50" s="4" t="s">
        <v>275</v>
      </c>
      <c r="K50" s="4" t="s">
        <v>275</v>
      </c>
      <c r="L50" s="4" t="s">
        <v>276</v>
      </c>
      <c r="M50" s="4" t="s">
        <v>277</v>
      </c>
      <c r="N50" s="4" t="s">
        <v>277</v>
      </c>
      <c r="O50" s="4" t="s">
        <v>277</v>
      </c>
      <c r="P50" s="4" t="s">
        <v>277</v>
      </c>
      <c r="Q50" s="4" t="s">
        <v>7433</v>
      </c>
      <c r="R50" s="4" t="s">
        <v>313</v>
      </c>
      <c r="S50" s="4" t="s">
        <v>313</v>
      </c>
      <c r="T50" s="4" t="s">
        <v>313</v>
      </c>
      <c r="U50" s="4" t="s">
        <v>313</v>
      </c>
      <c r="V50" s="4" t="s">
        <v>313</v>
      </c>
      <c r="W50" s="4" t="s">
        <v>11686</v>
      </c>
      <c r="X50" s="4" t="s">
        <v>9552</v>
      </c>
      <c r="Y50" s="4" t="s">
        <v>313</v>
      </c>
      <c r="Z50" s="4" t="s">
        <v>313</v>
      </c>
      <c r="AA50" s="4" t="s">
        <v>313</v>
      </c>
      <c r="AB50" s="4" t="s">
        <v>313</v>
      </c>
      <c r="AC50" s="4" t="s">
        <v>313</v>
      </c>
      <c r="AE50" s="4">
        <v>0</v>
      </c>
      <c r="AF50" s="4">
        <v>0</v>
      </c>
      <c r="AG50" s="4">
        <v>0</v>
      </c>
      <c r="AH50" s="4">
        <f t="shared" si="14"/>
        <v>0</v>
      </c>
      <c r="AI50" s="4">
        <f t="shared" si="14"/>
        <v>0</v>
      </c>
      <c r="AJ50" s="4">
        <f t="shared" si="14"/>
        <v>0</v>
      </c>
      <c r="AK50" s="4">
        <f t="shared" si="14"/>
        <v>0</v>
      </c>
      <c r="AL50" s="4">
        <f t="shared" si="14"/>
        <v>0</v>
      </c>
      <c r="AM50" s="4">
        <f t="shared" si="14"/>
        <v>3</v>
      </c>
      <c r="AN50" s="4">
        <f t="shared" si="1"/>
        <v>0</v>
      </c>
      <c r="AO50" s="4" t="str">
        <f t="shared" si="15"/>
        <v>X</v>
      </c>
      <c r="AP50" s="4" t="str">
        <f t="shared" si="15"/>
        <v>X</v>
      </c>
      <c r="AQ50" s="4" t="str">
        <f t="shared" si="15"/>
        <v>X</v>
      </c>
      <c r="AR50" s="4">
        <f t="shared" si="3"/>
        <v>3</v>
      </c>
      <c r="AT50" s="4" t="s">
        <v>11686</v>
      </c>
      <c r="AU50" s="4">
        <f>VLOOKUP(B50,자격증!B:R,17,0)</f>
        <v>3</v>
      </c>
      <c r="AV50" s="4">
        <f>IF(AT50="해당",VLOOKUP(B50,어학성적!B:Q,16,0),0)</f>
        <v>0</v>
      </c>
      <c r="AW50" s="4">
        <f>IF(AT50="해당",VLOOKUP(B50,논문실적!B:S,18,0),0)</f>
        <v>0</v>
      </c>
      <c r="AX50" s="4">
        <f>VLOOKUP(B50,자격증!B:S,18,0)</f>
        <v>0</v>
      </c>
      <c r="AY50" s="4">
        <f t="shared" si="4"/>
        <v>3</v>
      </c>
      <c r="AZ50" s="4"/>
      <c r="BB50" s="4">
        <f t="shared" si="5"/>
        <v>3</v>
      </c>
      <c r="BC50" s="47">
        <f>VLOOKUP(B50,정성평가!B:AD,29,0)</f>
        <v>65.333333333333329</v>
      </c>
      <c r="BD50" s="4">
        <f t="shared" si="6"/>
        <v>3</v>
      </c>
      <c r="BE50" s="47">
        <f t="shared" si="7"/>
        <v>71.333333333333329</v>
      </c>
      <c r="BF50" s="4" t="str">
        <f t="shared" si="8"/>
        <v>이상없음</v>
      </c>
      <c r="BG50" s="4">
        <f t="shared" si="9"/>
        <v>49</v>
      </c>
      <c r="BH50" s="4" t="s">
        <v>11811</v>
      </c>
      <c r="BI50" s="4" t="s">
        <v>11830</v>
      </c>
      <c r="BK50" s="4">
        <v>1</v>
      </c>
      <c r="BL50" s="4">
        <f t="shared" si="12"/>
        <v>15</v>
      </c>
      <c r="BM50" s="4">
        <f t="shared" si="10"/>
        <v>17</v>
      </c>
      <c r="BN50" s="4" t="str">
        <f t="shared" si="13"/>
        <v>배수초과</v>
      </c>
      <c r="BO50" s="4" t="s">
        <v>11827</v>
      </c>
      <c r="BQ50" s="44" t="s">
        <v>11731</v>
      </c>
      <c r="BR50" s="4" t="s">
        <v>11835</v>
      </c>
      <c r="BS50" s="4" t="s">
        <v>11836</v>
      </c>
    </row>
    <row r="51" spans="1:71" ht="50.1" customHeight="1" x14ac:dyDescent="0.3">
      <c r="A51" s="4">
        <f t="shared" si="11"/>
        <v>50</v>
      </c>
      <c r="B51" s="4" t="s">
        <v>9477</v>
      </c>
      <c r="C51" s="4" t="s">
        <v>9478</v>
      </c>
      <c r="D51" s="4" t="s">
        <v>529</v>
      </c>
      <c r="E51" s="4" t="s">
        <v>530</v>
      </c>
      <c r="F51" s="4" t="s">
        <v>9479</v>
      </c>
      <c r="G51" s="4" t="s">
        <v>9480</v>
      </c>
      <c r="H51" s="4" t="s">
        <v>9481</v>
      </c>
      <c r="I51" s="4" t="s">
        <v>9481</v>
      </c>
      <c r="J51" s="4" t="s">
        <v>275</v>
      </c>
      <c r="K51" s="4" t="s">
        <v>275</v>
      </c>
      <c r="L51" s="4" t="s">
        <v>382</v>
      </c>
      <c r="M51" s="4" t="s">
        <v>9482</v>
      </c>
      <c r="N51" s="4" t="s">
        <v>8020</v>
      </c>
      <c r="O51" s="4" t="s">
        <v>562</v>
      </c>
      <c r="P51" s="4" t="s">
        <v>957</v>
      </c>
      <c r="Q51" s="4" t="s">
        <v>678</v>
      </c>
      <c r="R51" s="4" t="s">
        <v>313</v>
      </c>
      <c r="S51" s="4" t="s">
        <v>313</v>
      </c>
      <c r="T51" s="4" t="s">
        <v>313</v>
      </c>
      <c r="U51" s="4" t="s">
        <v>313</v>
      </c>
      <c r="V51" s="4" t="s">
        <v>313</v>
      </c>
      <c r="W51" s="4" t="s">
        <v>11686</v>
      </c>
      <c r="X51" s="4" t="s">
        <v>11735</v>
      </c>
      <c r="Y51" s="4" t="s">
        <v>11686</v>
      </c>
      <c r="Z51" s="4" t="s">
        <v>11735</v>
      </c>
      <c r="AA51" s="4" t="s">
        <v>313</v>
      </c>
      <c r="AB51" s="4" t="s">
        <v>312</v>
      </c>
      <c r="AC51" s="4" t="s">
        <v>313</v>
      </c>
      <c r="AE51" s="4">
        <v>0</v>
      </c>
      <c r="AF51" s="4">
        <v>0</v>
      </c>
      <c r="AG51" s="4">
        <v>0</v>
      </c>
      <c r="AH51" s="4">
        <f t="shared" si="14"/>
        <v>0</v>
      </c>
      <c r="AI51" s="4">
        <f t="shared" si="14"/>
        <v>0</v>
      </c>
      <c r="AJ51" s="4">
        <f t="shared" si="14"/>
        <v>0</v>
      </c>
      <c r="AK51" s="4">
        <f t="shared" si="14"/>
        <v>0</v>
      </c>
      <c r="AL51" s="4">
        <f t="shared" si="14"/>
        <v>0</v>
      </c>
      <c r="AM51" s="4">
        <f t="shared" si="14"/>
        <v>3</v>
      </c>
      <c r="AN51" s="4">
        <f t="shared" si="1"/>
        <v>3</v>
      </c>
      <c r="AO51" s="4" t="str">
        <f t="shared" si="15"/>
        <v>X</v>
      </c>
      <c r="AP51" s="4" t="str">
        <f t="shared" si="15"/>
        <v>우대</v>
      </c>
      <c r="AQ51" s="4" t="str">
        <f t="shared" si="15"/>
        <v>X</v>
      </c>
      <c r="AR51" s="4">
        <f t="shared" si="3"/>
        <v>3</v>
      </c>
      <c r="AT51" s="4" t="s">
        <v>11686</v>
      </c>
      <c r="AU51" s="4">
        <f>VLOOKUP(B51,자격증!B:R,17,0)</f>
        <v>5</v>
      </c>
      <c r="AV51" s="4">
        <f>IF(AT51="해당",VLOOKUP(B51,어학성적!B:Q,16,0),0)</f>
        <v>2</v>
      </c>
      <c r="AW51" s="4">
        <f>IF(AT51="해당",VLOOKUP(B51,논문실적!B:S,18,0),0)</f>
        <v>0</v>
      </c>
      <c r="AX51" s="4">
        <f>VLOOKUP(B51,자격증!B:S,18,0)</f>
        <v>0</v>
      </c>
      <c r="AY51" s="4">
        <f t="shared" si="4"/>
        <v>7</v>
      </c>
      <c r="AZ51" s="4"/>
      <c r="BB51" s="4">
        <f t="shared" si="5"/>
        <v>7</v>
      </c>
      <c r="BC51" s="47">
        <f>VLOOKUP(B51,정성평가!B:AD,29,0)</f>
        <v>61</v>
      </c>
      <c r="BD51" s="4">
        <f t="shared" si="6"/>
        <v>3</v>
      </c>
      <c r="BE51" s="47">
        <f t="shared" si="7"/>
        <v>71</v>
      </c>
      <c r="BF51" s="4" t="str">
        <f t="shared" si="8"/>
        <v>이상없음</v>
      </c>
      <c r="BG51" s="4">
        <f t="shared" si="9"/>
        <v>50</v>
      </c>
      <c r="BH51" s="4" t="s">
        <v>11811</v>
      </c>
      <c r="BI51" s="4" t="s">
        <v>11830</v>
      </c>
      <c r="BK51" s="4">
        <v>1</v>
      </c>
      <c r="BL51" s="4">
        <f t="shared" si="12"/>
        <v>15</v>
      </c>
      <c r="BM51" s="4">
        <f t="shared" si="10"/>
        <v>17</v>
      </c>
      <c r="BN51" s="4" t="str">
        <f t="shared" si="13"/>
        <v>배수초과</v>
      </c>
      <c r="BO51" s="4" t="s">
        <v>11827</v>
      </c>
      <c r="BQ51" s="44" t="s">
        <v>11731</v>
      </c>
      <c r="BR51" s="4" t="s">
        <v>11835</v>
      </c>
      <c r="BS51" s="4" t="s">
        <v>11836</v>
      </c>
    </row>
    <row r="52" spans="1:71" ht="50.1" customHeight="1" x14ac:dyDescent="0.3">
      <c r="A52" s="4">
        <f t="shared" si="11"/>
        <v>51</v>
      </c>
      <c r="B52" s="4" t="s">
        <v>3192</v>
      </c>
      <c r="C52" s="4" t="s">
        <v>3193</v>
      </c>
      <c r="D52" s="4" t="s">
        <v>529</v>
      </c>
      <c r="E52" s="4" t="s">
        <v>530</v>
      </c>
      <c r="F52" s="4" t="s">
        <v>3194</v>
      </c>
      <c r="G52" s="4" t="s">
        <v>3195</v>
      </c>
      <c r="H52" s="4" t="s">
        <v>3196</v>
      </c>
      <c r="I52" s="4" t="s">
        <v>3197</v>
      </c>
      <c r="J52" s="4" t="s">
        <v>275</v>
      </c>
      <c r="K52" s="4" t="s">
        <v>275</v>
      </c>
      <c r="L52" s="4" t="s">
        <v>382</v>
      </c>
      <c r="M52" s="4" t="s">
        <v>3198</v>
      </c>
      <c r="N52" s="4" t="s">
        <v>3199</v>
      </c>
      <c r="O52" s="4" t="s">
        <v>385</v>
      </c>
      <c r="P52" s="4" t="s">
        <v>957</v>
      </c>
      <c r="Q52" s="4" t="s">
        <v>3205</v>
      </c>
      <c r="R52" s="4" t="s">
        <v>313</v>
      </c>
      <c r="S52" s="4" t="s">
        <v>313</v>
      </c>
      <c r="T52" s="4" t="s">
        <v>313</v>
      </c>
      <c r="U52" s="4" t="s">
        <v>313</v>
      </c>
      <c r="V52" s="4" t="s">
        <v>313</v>
      </c>
      <c r="W52" s="4" t="s">
        <v>11686</v>
      </c>
      <c r="X52" s="4" t="s">
        <v>11727</v>
      </c>
      <c r="Y52" s="4" t="s">
        <v>11686</v>
      </c>
      <c r="Z52" s="4" t="s">
        <v>11727</v>
      </c>
      <c r="AA52" s="4" t="s">
        <v>313</v>
      </c>
      <c r="AB52" s="4" t="s">
        <v>312</v>
      </c>
      <c r="AC52" s="4" t="s">
        <v>313</v>
      </c>
      <c r="AE52" s="4">
        <v>0</v>
      </c>
      <c r="AF52" s="4">
        <v>0</v>
      </c>
      <c r="AG52" s="4">
        <v>0</v>
      </c>
      <c r="AH52" s="4">
        <f t="shared" si="14"/>
        <v>0</v>
      </c>
      <c r="AI52" s="4">
        <f t="shared" si="14"/>
        <v>0</v>
      </c>
      <c r="AJ52" s="4">
        <f t="shared" si="14"/>
        <v>0</v>
      </c>
      <c r="AK52" s="4">
        <f t="shared" si="14"/>
        <v>0</v>
      </c>
      <c r="AL52" s="4">
        <f t="shared" si="14"/>
        <v>0</v>
      </c>
      <c r="AM52" s="4">
        <f t="shared" si="14"/>
        <v>3</v>
      </c>
      <c r="AN52" s="4">
        <f t="shared" si="1"/>
        <v>3</v>
      </c>
      <c r="AO52" s="4" t="str">
        <f t="shared" si="15"/>
        <v>X</v>
      </c>
      <c r="AP52" s="4" t="str">
        <f t="shared" si="15"/>
        <v>우대</v>
      </c>
      <c r="AQ52" s="4" t="str">
        <f t="shared" si="15"/>
        <v>X</v>
      </c>
      <c r="AR52" s="4">
        <f t="shared" si="3"/>
        <v>3</v>
      </c>
      <c r="AT52" s="4" t="s">
        <v>11686</v>
      </c>
      <c r="AU52" s="4">
        <f>VLOOKUP(B52,자격증!B:R,17,0)</f>
        <v>8</v>
      </c>
      <c r="AV52" s="4">
        <f>IF(AT52="해당",VLOOKUP(B52,어학성적!B:Q,16,0),0)</f>
        <v>0</v>
      </c>
      <c r="AW52" s="4">
        <f>IF(AT52="해당",VLOOKUP(B52,논문실적!B:S,18,0),0)</f>
        <v>0</v>
      </c>
      <c r="AX52" s="4">
        <f>VLOOKUP(B52,자격증!B:S,18,0)</f>
        <v>0</v>
      </c>
      <c r="AY52" s="4">
        <f t="shared" si="4"/>
        <v>8</v>
      </c>
      <c r="AZ52" s="4"/>
      <c r="BB52" s="4">
        <f t="shared" si="5"/>
        <v>8</v>
      </c>
      <c r="BC52" s="47">
        <f>VLOOKUP(B52,정성평가!B:AD,29,0)</f>
        <v>59.666666666666664</v>
      </c>
      <c r="BD52" s="4">
        <f t="shared" si="6"/>
        <v>3</v>
      </c>
      <c r="BE52" s="47">
        <f t="shared" si="7"/>
        <v>70.666666666666657</v>
      </c>
      <c r="BF52" s="4" t="str">
        <f t="shared" si="8"/>
        <v>이상없음</v>
      </c>
      <c r="BG52" s="4">
        <f t="shared" si="9"/>
        <v>51</v>
      </c>
      <c r="BH52" s="4" t="s">
        <v>11811</v>
      </c>
      <c r="BI52" s="4" t="s">
        <v>11830</v>
      </c>
      <c r="BK52" s="4">
        <v>1</v>
      </c>
      <c r="BL52" s="4">
        <f t="shared" si="12"/>
        <v>15</v>
      </c>
      <c r="BM52" s="4">
        <f t="shared" si="10"/>
        <v>17</v>
      </c>
      <c r="BN52" s="4" t="str">
        <f t="shared" si="13"/>
        <v>배수초과</v>
      </c>
      <c r="BO52" s="4" t="s">
        <v>11827</v>
      </c>
      <c r="BQ52" s="44" t="s">
        <v>11731</v>
      </c>
      <c r="BR52" s="4" t="s">
        <v>11835</v>
      </c>
      <c r="BS52" s="4" t="s">
        <v>11836</v>
      </c>
    </row>
    <row r="53" spans="1:71" ht="50.1" customHeight="1" x14ac:dyDescent="0.3">
      <c r="A53" s="4">
        <f t="shared" si="11"/>
        <v>52</v>
      </c>
      <c r="B53" s="4" t="s">
        <v>7157</v>
      </c>
      <c r="C53" s="4" t="s">
        <v>7158</v>
      </c>
      <c r="D53" s="4" t="s">
        <v>529</v>
      </c>
      <c r="E53" s="4" t="s">
        <v>530</v>
      </c>
      <c r="F53" s="4" t="s">
        <v>7159</v>
      </c>
      <c r="G53" s="4" t="s">
        <v>7160</v>
      </c>
      <c r="H53" s="4" t="s">
        <v>7161</v>
      </c>
      <c r="I53" s="4" t="s">
        <v>7162</v>
      </c>
      <c r="J53" s="4" t="s">
        <v>275</v>
      </c>
      <c r="K53" s="4" t="s">
        <v>275</v>
      </c>
      <c r="L53" s="4" t="s">
        <v>382</v>
      </c>
      <c r="M53" s="4" t="s">
        <v>1793</v>
      </c>
      <c r="N53" s="4" t="s">
        <v>7163</v>
      </c>
      <c r="O53" s="4" t="s">
        <v>562</v>
      </c>
      <c r="P53" s="4" t="s">
        <v>957</v>
      </c>
      <c r="Q53" s="4" t="s">
        <v>2942</v>
      </c>
      <c r="R53" s="4" t="s">
        <v>313</v>
      </c>
      <c r="S53" s="4" t="s">
        <v>313</v>
      </c>
      <c r="T53" s="4" t="s">
        <v>313</v>
      </c>
      <c r="U53" s="4" t="s">
        <v>313</v>
      </c>
      <c r="V53" s="4" t="s">
        <v>313</v>
      </c>
      <c r="W53" s="4" t="s">
        <v>11686</v>
      </c>
      <c r="X53" s="4" t="s">
        <v>9552</v>
      </c>
      <c r="Y53" s="4" t="s">
        <v>11686</v>
      </c>
      <c r="Z53" s="4" t="s">
        <v>9552</v>
      </c>
      <c r="AA53" s="4" t="s">
        <v>313</v>
      </c>
      <c r="AB53" s="4" t="s">
        <v>312</v>
      </c>
      <c r="AC53" s="4" t="s">
        <v>313</v>
      </c>
      <c r="AE53" s="4">
        <v>0</v>
      </c>
      <c r="AF53" s="4">
        <v>0</v>
      </c>
      <c r="AG53" s="4">
        <v>0</v>
      </c>
      <c r="AH53" s="4">
        <f t="shared" si="14"/>
        <v>0</v>
      </c>
      <c r="AI53" s="4">
        <f t="shared" si="14"/>
        <v>0</v>
      </c>
      <c r="AJ53" s="4">
        <f t="shared" si="14"/>
        <v>0</v>
      </c>
      <c r="AK53" s="4">
        <f t="shared" si="14"/>
        <v>0</v>
      </c>
      <c r="AL53" s="4">
        <f t="shared" si="14"/>
        <v>0</v>
      </c>
      <c r="AM53" s="4">
        <f t="shared" si="14"/>
        <v>3</v>
      </c>
      <c r="AN53" s="4">
        <f t="shared" si="1"/>
        <v>3</v>
      </c>
      <c r="AO53" s="4" t="str">
        <f t="shared" si="15"/>
        <v>X</v>
      </c>
      <c r="AP53" s="4" t="str">
        <f t="shared" si="15"/>
        <v>우대</v>
      </c>
      <c r="AQ53" s="4" t="str">
        <f t="shared" si="15"/>
        <v>X</v>
      </c>
      <c r="AR53" s="4">
        <f t="shared" si="3"/>
        <v>3</v>
      </c>
      <c r="AT53" s="4" t="s">
        <v>11686</v>
      </c>
      <c r="AU53" s="4">
        <f>VLOOKUP(B53,자격증!B:R,17,0)</f>
        <v>0</v>
      </c>
      <c r="AV53" s="4">
        <f>IF(AT53="해당",VLOOKUP(B53,어학성적!B:Q,16,0),0)</f>
        <v>6</v>
      </c>
      <c r="AW53" s="4">
        <f>IF(AT53="해당",VLOOKUP(B53,논문실적!B:S,18,0),0)</f>
        <v>0</v>
      </c>
      <c r="AX53" s="4">
        <f>VLOOKUP(B53,자격증!B:S,18,0)</f>
        <v>0</v>
      </c>
      <c r="AY53" s="4">
        <f t="shared" si="4"/>
        <v>6</v>
      </c>
      <c r="AZ53" s="4"/>
      <c r="BB53" s="4">
        <f t="shared" si="5"/>
        <v>6</v>
      </c>
      <c r="BC53" s="47">
        <f>VLOOKUP(B53,정성평가!B:AD,29,0)</f>
        <v>61.666666666666664</v>
      </c>
      <c r="BD53" s="4">
        <f t="shared" si="6"/>
        <v>3</v>
      </c>
      <c r="BE53" s="47">
        <f t="shared" si="7"/>
        <v>70.666666666666657</v>
      </c>
      <c r="BF53" s="4" t="str">
        <f t="shared" si="8"/>
        <v>이상없음</v>
      </c>
      <c r="BG53" s="4">
        <f t="shared" si="9"/>
        <v>51</v>
      </c>
      <c r="BH53" s="4" t="s">
        <v>11811</v>
      </c>
      <c r="BI53" s="4" t="s">
        <v>11830</v>
      </c>
      <c r="BK53" s="4">
        <v>1</v>
      </c>
      <c r="BL53" s="4">
        <f t="shared" si="12"/>
        <v>15</v>
      </c>
      <c r="BM53" s="4">
        <f t="shared" si="10"/>
        <v>17</v>
      </c>
      <c r="BN53" s="4" t="str">
        <f t="shared" si="13"/>
        <v>배수초과</v>
      </c>
      <c r="BO53" s="4" t="s">
        <v>11827</v>
      </c>
      <c r="BQ53" s="44" t="s">
        <v>11731</v>
      </c>
      <c r="BR53" s="4" t="s">
        <v>11835</v>
      </c>
      <c r="BS53" s="4" t="s">
        <v>11836</v>
      </c>
    </row>
    <row r="54" spans="1:71" ht="50.1" customHeight="1" x14ac:dyDescent="0.3">
      <c r="A54" s="4">
        <f t="shared" si="11"/>
        <v>53</v>
      </c>
      <c r="B54" s="4" t="s">
        <v>8390</v>
      </c>
      <c r="C54" s="4" t="s">
        <v>8391</v>
      </c>
      <c r="D54" s="4" t="s">
        <v>529</v>
      </c>
      <c r="E54" s="4" t="s">
        <v>530</v>
      </c>
      <c r="F54" s="4" t="s">
        <v>8392</v>
      </c>
      <c r="G54" s="4" t="s">
        <v>8393</v>
      </c>
      <c r="H54" s="4" t="s">
        <v>8394</v>
      </c>
      <c r="I54" s="4" t="s">
        <v>8395</v>
      </c>
      <c r="J54" s="4" t="s">
        <v>275</v>
      </c>
      <c r="K54" s="4" t="s">
        <v>275</v>
      </c>
      <c r="L54" s="4" t="s">
        <v>276</v>
      </c>
      <c r="M54" s="4" t="s">
        <v>277</v>
      </c>
      <c r="N54" s="4" t="s">
        <v>277</v>
      </c>
      <c r="O54" s="4" t="s">
        <v>277</v>
      </c>
      <c r="P54" s="4" t="s">
        <v>277</v>
      </c>
      <c r="Q54" s="4" t="s">
        <v>5458</v>
      </c>
      <c r="R54" s="4" t="s">
        <v>313</v>
      </c>
      <c r="S54" s="4" t="s">
        <v>313</v>
      </c>
      <c r="T54" s="4" t="s">
        <v>313</v>
      </c>
      <c r="U54" s="4" t="s">
        <v>313</v>
      </c>
      <c r="V54" s="4" t="s">
        <v>313</v>
      </c>
      <c r="W54" s="4" t="s">
        <v>11686</v>
      </c>
      <c r="X54" s="4" t="s">
        <v>9552</v>
      </c>
      <c r="Y54" s="4" t="s">
        <v>11686</v>
      </c>
      <c r="Z54" s="4" t="s">
        <v>9552</v>
      </c>
      <c r="AA54" s="4" t="s">
        <v>313</v>
      </c>
      <c r="AB54" s="4" t="s">
        <v>312</v>
      </c>
      <c r="AC54" s="4" t="s">
        <v>313</v>
      </c>
      <c r="AE54" s="4">
        <v>0</v>
      </c>
      <c r="AF54" s="4">
        <v>0</v>
      </c>
      <c r="AG54" s="4">
        <v>0</v>
      </c>
      <c r="AH54" s="4">
        <f t="shared" si="14"/>
        <v>0</v>
      </c>
      <c r="AI54" s="4">
        <f t="shared" si="14"/>
        <v>0</v>
      </c>
      <c r="AJ54" s="4">
        <f t="shared" si="14"/>
        <v>0</v>
      </c>
      <c r="AK54" s="4">
        <f t="shared" si="14"/>
        <v>0</v>
      </c>
      <c r="AL54" s="4">
        <f t="shared" si="14"/>
        <v>0</v>
      </c>
      <c r="AM54" s="4">
        <f t="shared" si="14"/>
        <v>3</v>
      </c>
      <c r="AN54" s="4">
        <f t="shared" si="1"/>
        <v>3</v>
      </c>
      <c r="AO54" s="4" t="str">
        <f t="shared" si="15"/>
        <v>X</v>
      </c>
      <c r="AP54" s="4" t="str">
        <f t="shared" si="15"/>
        <v>우대</v>
      </c>
      <c r="AQ54" s="4" t="str">
        <f t="shared" si="15"/>
        <v>X</v>
      </c>
      <c r="AR54" s="4">
        <f t="shared" si="3"/>
        <v>3</v>
      </c>
      <c r="AT54" s="4" t="s">
        <v>11686</v>
      </c>
      <c r="AU54" s="4">
        <f>VLOOKUP(B54,자격증!B:R,17,0)</f>
        <v>8</v>
      </c>
      <c r="AV54" s="4">
        <f>IF(AT54="해당",VLOOKUP(B54,어학성적!B:Q,16,0),0)</f>
        <v>0</v>
      </c>
      <c r="AW54" s="4">
        <f>IF(AT54="해당",VLOOKUP(B54,논문실적!B:S,18,0),0)</f>
        <v>0</v>
      </c>
      <c r="AX54" s="4">
        <f>VLOOKUP(B54,자격증!B:S,18,0)</f>
        <v>0</v>
      </c>
      <c r="AY54" s="4">
        <f t="shared" si="4"/>
        <v>8</v>
      </c>
      <c r="AZ54" s="4"/>
      <c r="BB54" s="4">
        <f t="shared" si="5"/>
        <v>8</v>
      </c>
      <c r="BC54" s="47">
        <f>VLOOKUP(B54,정성평가!B:AD,29,0)</f>
        <v>59.666666666666664</v>
      </c>
      <c r="BD54" s="4">
        <f t="shared" si="6"/>
        <v>3</v>
      </c>
      <c r="BE54" s="47">
        <f t="shared" si="7"/>
        <v>70.666666666666657</v>
      </c>
      <c r="BF54" s="4" t="str">
        <f t="shared" si="8"/>
        <v>이상없음</v>
      </c>
      <c r="BG54" s="4">
        <f t="shared" si="9"/>
        <v>51</v>
      </c>
      <c r="BH54" s="4" t="s">
        <v>11811</v>
      </c>
      <c r="BI54" s="4" t="s">
        <v>11830</v>
      </c>
      <c r="BK54" s="4">
        <v>1</v>
      </c>
      <c r="BL54" s="4">
        <f t="shared" si="12"/>
        <v>15</v>
      </c>
      <c r="BM54" s="4">
        <f t="shared" si="10"/>
        <v>17</v>
      </c>
      <c r="BN54" s="4" t="str">
        <f t="shared" si="13"/>
        <v>배수초과</v>
      </c>
      <c r="BO54" s="4" t="s">
        <v>11827</v>
      </c>
      <c r="BQ54" s="44" t="s">
        <v>11731</v>
      </c>
      <c r="BR54" s="4" t="s">
        <v>11835</v>
      </c>
      <c r="BS54" s="4" t="s">
        <v>11836</v>
      </c>
    </row>
    <row r="55" spans="1:71" ht="50.1" customHeight="1" x14ac:dyDescent="0.3">
      <c r="A55" s="4">
        <f t="shared" si="11"/>
        <v>54</v>
      </c>
      <c r="B55" s="4" t="s">
        <v>1560</v>
      </c>
      <c r="C55" s="4" t="s">
        <v>1561</v>
      </c>
      <c r="D55" s="4" t="s">
        <v>529</v>
      </c>
      <c r="E55" s="4" t="s">
        <v>530</v>
      </c>
      <c r="F55" s="4" t="s">
        <v>1562</v>
      </c>
      <c r="G55" s="4" t="s">
        <v>1563</v>
      </c>
      <c r="H55" s="4" t="s">
        <v>1564</v>
      </c>
      <c r="I55" s="4" t="s">
        <v>1565</v>
      </c>
      <c r="J55" s="4" t="s">
        <v>275</v>
      </c>
      <c r="K55" s="4" t="s">
        <v>275</v>
      </c>
      <c r="L55" s="4" t="s">
        <v>276</v>
      </c>
      <c r="M55" s="4" t="s">
        <v>277</v>
      </c>
      <c r="N55" s="4" t="s">
        <v>277</v>
      </c>
      <c r="O55" s="4" t="s">
        <v>277</v>
      </c>
      <c r="P55" s="4" t="s">
        <v>277</v>
      </c>
      <c r="Q55" s="4" t="s">
        <v>1575</v>
      </c>
      <c r="R55" s="4" t="s">
        <v>313</v>
      </c>
      <c r="S55" s="4" t="s">
        <v>313</v>
      </c>
      <c r="T55" s="4" t="s">
        <v>313</v>
      </c>
      <c r="U55" s="4" t="s">
        <v>313</v>
      </c>
      <c r="V55" s="4" t="s">
        <v>313</v>
      </c>
      <c r="W55" s="4" t="s">
        <v>11686</v>
      </c>
      <c r="X55" s="4" t="s">
        <v>9552</v>
      </c>
      <c r="Y55" s="4" t="s">
        <v>313</v>
      </c>
      <c r="Z55" s="4" t="s">
        <v>313</v>
      </c>
      <c r="AA55" s="4" t="s">
        <v>313</v>
      </c>
      <c r="AB55" s="4" t="s">
        <v>313</v>
      </c>
      <c r="AC55" s="4" t="s">
        <v>313</v>
      </c>
      <c r="AE55" s="4">
        <v>0</v>
      </c>
      <c r="AF55" s="4">
        <v>0</v>
      </c>
      <c r="AG55" s="4">
        <v>0</v>
      </c>
      <c r="AH55" s="4">
        <f t="shared" si="14"/>
        <v>0</v>
      </c>
      <c r="AI55" s="4">
        <f t="shared" si="14"/>
        <v>0</v>
      </c>
      <c r="AJ55" s="4">
        <f t="shared" si="14"/>
        <v>0</v>
      </c>
      <c r="AK55" s="4">
        <f t="shared" si="14"/>
        <v>0</v>
      </c>
      <c r="AL55" s="4">
        <f t="shared" si="14"/>
        <v>0</v>
      </c>
      <c r="AM55" s="4">
        <f t="shared" si="14"/>
        <v>3</v>
      </c>
      <c r="AN55" s="4">
        <f t="shared" si="1"/>
        <v>0</v>
      </c>
      <c r="AO55" s="4" t="str">
        <f t="shared" si="15"/>
        <v>X</v>
      </c>
      <c r="AP55" s="4" t="str">
        <f t="shared" si="15"/>
        <v>X</v>
      </c>
      <c r="AQ55" s="4" t="str">
        <f t="shared" si="15"/>
        <v>X</v>
      </c>
      <c r="AR55" s="4">
        <f t="shared" si="3"/>
        <v>3</v>
      </c>
      <c r="AT55" s="4" t="s">
        <v>11686</v>
      </c>
      <c r="AU55" s="4">
        <f>VLOOKUP(B55,자격증!B:R,17,0)</f>
        <v>3</v>
      </c>
      <c r="AV55" s="4">
        <f>IF(AT55="해당",VLOOKUP(B55,어학성적!B:Q,16,0),0)</f>
        <v>0</v>
      </c>
      <c r="AW55" s="4">
        <f>IF(AT55="해당",VLOOKUP(B55,논문실적!B:S,18,0),0)</f>
        <v>0</v>
      </c>
      <c r="AX55" s="4">
        <f>VLOOKUP(B55,자격증!B:S,18,0)</f>
        <v>0</v>
      </c>
      <c r="AY55" s="4">
        <f t="shared" si="4"/>
        <v>3</v>
      </c>
      <c r="AZ55" s="4"/>
      <c r="BB55" s="4">
        <f t="shared" si="5"/>
        <v>3</v>
      </c>
      <c r="BC55" s="47">
        <f>VLOOKUP(B55,정성평가!B:AD,29,0)</f>
        <v>64.666666666666671</v>
      </c>
      <c r="BD55" s="4">
        <f t="shared" si="6"/>
        <v>3</v>
      </c>
      <c r="BE55" s="47">
        <f t="shared" si="7"/>
        <v>70.666666666666671</v>
      </c>
      <c r="BF55" s="4" t="str">
        <f t="shared" si="8"/>
        <v>이상없음</v>
      </c>
      <c r="BG55" s="4">
        <f t="shared" si="9"/>
        <v>51</v>
      </c>
      <c r="BH55" s="4" t="s">
        <v>11811</v>
      </c>
      <c r="BI55" s="4" t="s">
        <v>11830</v>
      </c>
      <c r="BK55" s="4">
        <v>1</v>
      </c>
      <c r="BL55" s="4">
        <f t="shared" si="12"/>
        <v>15</v>
      </c>
      <c r="BM55" s="4">
        <f t="shared" si="10"/>
        <v>17</v>
      </c>
      <c r="BN55" s="4" t="str">
        <f t="shared" si="13"/>
        <v>배수초과</v>
      </c>
      <c r="BO55" s="4" t="s">
        <v>11827</v>
      </c>
      <c r="BQ55" s="44" t="s">
        <v>11731</v>
      </c>
      <c r="BR55" s="4" t="s">
        <v>11835</v>
      </c>
      <c r="BS55" s="4" t="s">
        <v>11836</v>
      </c>
    </row>
    <row r="56" spans="1:71" ht="50.1" customHeight="1" x14ac:dyDescent="0.3">
      <c r="A56" s="4">
        <f t="shared" si="11"/>
        <v>55</v>
      </c>
      <c r="B56" s="4" t="s">
        <v>9619</v>
      </c>
      <c r="C56" s="4" t="s">
        <v>9620</v>
      </c>
      <c r="D56" s="4" t="s">
        <v>529</v>
      </c>
      <c r="E56" s="4" t="s">
        <v>530</v>
      </c>
      <c r="F56" s="4" t="s">
        <v>9621</v>
      </c>
      <c r="G56" s="4" t="s">
        <v>9622</v>
      </c>
      <c r="H56" s="4" t="s">
        <v>9623</v>
      </c>
      <c r="I56" s="4" t="s">
        <v>9623</v>
      </c>
      <c r="J56" s="4" t="s">
        <v>275</v>
      </c>
      <c r="K56" s="4" t="s">
        <v>275</v>
      </c>
      <c r="L56" s="4" t="s">
        <v>276</v>
      </c>
      <c r="M56" s="4" t="s">
        <v>277</v>
      </c>
      <c r="N56" s="4" t="s">
        <v>277</v>
      </c>
      <c r="O56" s="4" t="s">
        <v>277</v>
      </c>
      <c r="P56" s="4" t="s">
        <v>277</v>
      </c>
      <c r="Q56" s="4" t="s">
        <v>766</v>
      </c>
      <c r="R56" s="4" t="s">
        <v>313</v>
      </c>
      <c r="S56" s="4" t="s">
        <v>313</v>
      </c>
      <c r="T56" s="4" t="s">
        <v>313</v>
      </c>
      <c r="U56" s="4" t="s">
        <v>313</v>
      </c>
      <c r="V56" s="4" t="s">
        <v>313</v>
      </c>
      <c r="W56" s="4" t="s">
        <v>11686</v>
      </c>
      <c r="X56" s="4" t="s">
        <v>11729</v>
      </c>
      <c r="Y56" s="4" t="s">
        <v>11686</v>
      </c>
      <c r="Z56" s="4" t="s">
        <v>11727</v>
      </c>
      <c r="AA56" s="4" t="s">
        <v>313</v>
      </c>
      <c r="AB56" s="4" t="s">
        <v>312</v>
      </c>
      <c r="AC56" s="4" t="s">
        <v>313</v>
      </c>
      <c r="AE56" s="4">
        <v>0</v>
      </c>
      <c r="AF56" s="4">
        <v>0</v>
      </c>
      <c r="AG56" s="4">
        <v>0</v>
      </c>
      <c r="AH56" s="4">
        <f t="shared" si="14"/>
        <v>0</v>
      </c>
      <c r="AI56" s="4">
        <f t="shared" si="14"/>
        <v>0</v>
      </c>
      <c r="AJ56" s="4">
        <f t="shared" si="14"/>
        <v>0</v>
      </c>
      <c r="AK56" s="4">
        <f t="shared" si="14"/>
        <v>0</v>
      </c>
      <c r="AL56" s="4">
        <f t="shared" si="14"/>
        <v>0</v>
      </c>
      <c r="AM56" s="4">
        <f t="shared" si="14"/>
        <v>3</v>
      </c>
      <c r="AN56" s="4">
        <f t="shared" si="1"/>
        <v>3</v>
      </c>
      <c r="AO56" s="4" t="str">
        <f t="shared" si="15"/>
        <v>X</v>
      </c>
      <c r="AP56" s="4" t="str">
        <f t="shared" si="15"/>
        <v>우대</v>
      </c>
      <c r="AQ56" s="4" t="str">
        <f t="shared" si="15"/>
        <v>X</v>
      </c>
      <c r="AR56" s="4">
        <f t="shared" si="3"/>
        <v>3</v>
      </c>
      <c r="AT56" s="4" t="s">
        <v>11686</v>
      </c>
      <c r="AU56" s="4">
        <f>VLOOKUP(B56,자격증!B:R,17,0)</f>
        <v>8</v>
      </c>
      <c r="AV56" s="4">
        <f>IF(AT56="해당",VLOOKUP(B56,어학성적!B:Q,16,0),0)</f>
        <v>0</v>
      </c>
      <c r="AW56" s="4">
        <f>IF(AT56="해당",VLOOKUP(B56,논문실적!B:S,18,0),0)</f>
        <v>0</v>
      </c>
      <c r="AX56" s="4">
        <f>VLOOKUP(B56,자격증!B:S,18,0)</f>
        <v>0</v>
      </c>
      <c r="AY56" s="4">
        <f t="shared" si="4"/>
        <v>8</v>
      </c>
      <c r="AZ56" s="4"/>
      <c r="BB56" s="4">
        <f t="shared" si="5"/>
        <v>8</v>
      </c>
      <c r="BC56" s="47">
        <f>VLOOKUP(B56,정성평가!B:AD,29,0)</f>
        <v>59</v>
      </c>
      <c r="BD56" s="4">
        <f t="shared" si="6"/>
        <v>3</v>
      </c>
      <c r="BE56" s="47">
        <f t="shared" si="7"/>
        <v>70</v>
      </c>
      <c r="BF56" s="4" t="str">
        <f t="shared" si="8"/>
        <v>이상없음</v>
      </c>
      <c r="BG56" s="4">
        <f t="shared" si="9"/>
        <v>55</v>
      </c>
      <c r="BH56" s="4" t="s">
        <v>11811</v>
      </c>
      <c r="BI56" s="4" t="s">
        <v>11830</v>
      </c>
      <c r="BK56" s="4">
        <v>1</v>
      </c>
      <c r="BL56" s="4">
        <f t="shared" si="12"/>
        <v>15</v>
      </c>
      <c r="BM56" s="4">
        <f t="shared" si="10"/>
        <v>17</v>
      </c>
      <c r="BN56" s="4" t="str">
        <f t="shared" si="13"/>
        <v>배수초과</v>
      </c>
      <c r="BO56" s="4" t="s">
        <v>11827</v>
      </c>
      <c r="BQ56" s="44" t="s">
        <v>11731</v>
      </c>
      <c r="BR56" s="4" t="s">
        <v>11835</v>
      </c>
      <c r="BS56" s="4" t="s">
        <v>11836</v>
      </c>
    </row>
    <row r="57" spans="1:71" ht="50.1" customHeight="1" x14ac:dyDescent="0.3">
      <c r="A57" s="4">
        <f t="shared" si="11"/>
        <v>56</v>
      </c>
      <c r="B57" s="4" t="s">
        <v>11119</v>
      </c>
      <c r="C57" s="4" t="s">
        <v>11120</v>
      </c>
      <c r="D57" s="4" t="s">
        <v>529</v>
      </c>
      <c r="E57" s="4" t="s">
        <v>530</v>
      </c>
      <c r="F57" s="4" t="s">
        <v>11121</v>
      </c>
      <c r="G57" s="4" t="s">
        <v>11122</v>
      </c>
      <c r="H57" s="4" t="s">
        <v>11123</v>
      </c>
      <c r="I57" s="4" t="s">
        <v>11124</v>
      </c>
      <c r="J57" s="4" t="s">
        <v>275</v>
      </c>
      <c r="K57" s="4" t="s">
        <v>275</v>
      </c>
      <c r="L57" s="4" t="s">
        <v>382</v>
      </c>
      <c r="M57" s="4" t="s">
        <v>9852</v>
      </c>
      <c r="N57" s="4" t="s">
        <v>8417</v>
      </c>
      <c r="O57" s="4" t="s">
        <v>562</v>
      </c>
      <c r="P57" s="4" t="s">
        <v>957</v>
      </c>
      <c r="Q57" s="4" t="s">
        <v>10699</v>
      </c>
      <c r="R57" s="4" t="s">
        <v>313</v>
      </c>
      <c r="S57" s="4" t="s">
        <v>313</v>
      </c>
      <c r="T57" s="4" t="s">
        <v>313</v>
      </c>
      <c r="U57" s="4" t="s">
        <v>313</v>
      </c>
      <c r="V57" s="4" t="s">
        <v>313</v>
      </c>
      <c r="W57" s="4" t="s">
        <v>313</v>
      </c>
      <c r="X57" s="4" t="s">
        <v>313</v>
      </c>
      <c r="Y57" s="4" t="s">
        <v>313</v>
      </c>
      <c r="Z57" s="4" t="s">
        <v>313</v>
      </c>
      <c r="AA57" s="4" t="s">
        <v>312</v>
      </c>
      <c r="AB57" s="4" t="s">
        <v>312</v>
      </c>
      <c r="AC57" s="4" t="s">
        <v>313</v>
      </c>
      <c r="AE57" s="4">
        <v>0</v>
      </c>
      <c r="AF57" s="4">
        <v>0</v>
      </c>
      <c r="AG57" s="4">
        <v>0</v>
      </c>
      <c r="AH57" s="4">
        <f t="shared" si="14"/>
        <v>0</v>
      </c>
      <c r="AI57" s="4">
        <f t="shared" si="14"/>
        <v>0</v>
      </c>
      <c r="AJ57" s="4">
        <f t="shared" si="14"/>
        <v>0</v>
      </c>
      <c r="AK57" s="4">
        <f t="shared" si="14"/>
        <v>0</v>
      </c>
      <c r="AL57" s="4">
        <f t="shared" si="14"/>
        <v>0</v>
      </c>
      <c r="AM57" s="4">
        <f t="shared" si="14"/>
        <v>0</v>
      </c>
      <c r="AN57" s="4">
        <f t="shared" si="1"/>
        <v>0</v>
      </c>
      <c r="AO57" s="4" t="str">
        <f t="shared" si="15"/>
        <v>우대</v>
      </c>
      <c r="AP57" s="4" t="str">
        <f t="shared" si="15"/>
        <v>우대</v>
      </c>
      <c r="AQ57" s="4" t="str">
        <f t="shared" si="15"/>
        <v>X</v>
      </c>
      <c r="AR57" s="4">
        <f t="shared" si="3"/>
        <v>0</v>
      </c>
      <c r="AT57" s="4" t="s">
        <v>11686</v>
      </c>
      <c r="AU57" s="4">
        <f>VLOOKUP(B57,자격증!B:R,17,0)</f>
        <v>8</v>
      </c>
      <c r="AV57" s="4">
        <f>IF(AT57="해당",VLOOKUP(B57,어학성적!B:Q,16,0),0)</f>
        <v>10</v>
      </c>
      <c r="AW57" s="4">
        <f>IF(AT57="해당",VLOOKUP(B57,논문실적!B:S,18,0),0)</f>
        <v>0</v>
      </c>
      <c r="AX57" s="4">
        <f>VLOOKUP(B57,자격증!B:S,18,0)</f>
        <v>0</v>
      </c>
      <c r="AY57" s="4">
        <f t="shared" si="4"/>
        <v>18</v>
      </c>
      <c r="AZ57" s="4"/>
      <c r="BB57" s="4">
        <f t="shared" si="5"/>
        <v>18</v>
      </c>
      <c r="BC57" s="47">
        <f>VLOOKUP(B57,정성평가!B:AD,29,0)</f>
        <v>51.666666666666664</v>
      </c>
      <c r="BD57" s="4">
        <f t="shared" si="6"/>
        <v>0</v>
      </c>
      <c r="BE57" s="47">
        <f t="shared" si="7"/>
        <v>69.666666666666657</v>
      </c>
      <c r="BF57" s="4" t="str">
        <f t="shared" si="8"/>
        <v>과락</v>
      </c>
      <c r="BG57" s="4">
        <f t="shared" si="9"/>
        <v>56</v>
      </c>
      <c r="BH57" s="4" t="s">
        <v>11811</v>
      </c>
      <c r="BI57" s="4" t="s">
        <v>11809</v>
      </c>
      <c r="BK57" s="4">
        <v>1</v>
      </c>
      <c r="BL57" s="4">
        <f t="shared" si="12"/>
        <v>15</v>
      </c>
      <c r="BM57" s="4">
        <f t="shared" si="10"/>
        <v>17</v>
      </c>
      <c r="BN57" s="4" t="str">
        <f t="shared" si="13"/>
        <v>배수초과</v>
      </c>
      <c r="BO57" s="4" t="s">
        <v>11827</v>
      </c>
      <c r="BQ57" s="44" t="s">
        <v>11731</v>
      </c>
      <c r="BR57" s="4" t="s">
        <v>11835</v>
      </c>
      <c r="BS57" s="4" t="s">
        <v>11836</v>
      </c>
    </row>
    <row r="58" spans="1:71" ht="50.1" customHeight="1" x14ac:dyDescent="0.3">
      <c r="A58" s="4">
        <f t="shared" si="11"/>
        <v>57</v>
      </c>
      <c r="B58" s="4" t="s">
        <v>7558</v>
      </c>
      <c r="C58" s="4" t="s">
        <v>7559</v>
      </c>
      <c r="D58" s="4" t="s">
        <v>529</v>
      </c>
      <c r="E58" s="4" t="s">
        <v>530</v>
      </c>
      <c r="F58" s="4" t="s">
        <v>7560</v>
      </c>
      <c r="G58" s="4" t="s">
        <v>7561</v>
      </c>
      <c r="H58" s="4" t="s">
        <v>5766</v>
      </c>
      <c r="I58" s="4" t="s">
        <v>5765</v>
      </c>
      <c r="J58" s="4" t="s">
        <v>275</v>
      </c>
      <c r="K58" s="4" t="s">
        <v>275</v>
      </c>
      <c r="L58" s="4" t="s">
        <v>276</v>
      </c>
      <c r="M58" s="4" t="s">
        <v>277</v>
      </c>
      <c r="N58" s="4" t="s">
        <v>277</v>
      </c>
      <c r="O58" s="4" t="s">
        <v>277</v>
      </c>
      <c r="P58" s="4" t="s">
        <v>277</v>
      </c>
      <c r="Q58" s="4" t="s">
        <v>5143</v>
      </c>
      <c r="R58" s="4" t="s">
        <v>313</v>
      </c>
      <c r="S58" s="4" t="s">
        <v>313</v>
      </c>
      <c r="T58" s="4" t="s">
        <v>313</v>
      </c>
      <c r="U58" s="4" t="s">
        <v>313</v>
      </c>
      <c r="V58" s="4" t="s">
        <v>313</v>
      </c>
      <c r="W58" s="4" t="s">
        <v>11686</v>
      </c>
      <c r="X58" s="4" t="s">
        <v>9552</v>
      </c>
      <c r="Y58" s="4" t="s">
        <v>11686</v>
      </c>
      <c r="Z58" s="4" t="s">
        <v>9552</v>
      </c>
      <c r="AA58" s="4" t="s">
        <v>313</v>
      </c>
      <c r="AB58" s="4" t="s">
        <v>312</v>
      </c>
      <c r="AC58" s="4" t="s">
        <v>313</v>
      </c>
      <c r="AE58" s="4">
        <v>0</v>
      </c>
      <c r="AF58" s="4">
        <v>0</v>
      </c>
      <c r="AG58" s="4">
        <v>0</v>
      </c>
      <c r="AH58" s="4">
        <f t="shared" si="14"/>
        <v>0</v>
      </c>
      <c r="AI58" s="4">
        <f t="shared" si="14"/>
        <v>0</v>
      </c>
      <c r="AJ58" s="4">
        <f t="shared" si="14"/>
        <v>0</v>
      </c>
      <c r="AK58" s="4">
        <f t="shared" si="14"/>
        <v>0</v>
      </c>
      <c r="AL58" s="4">
        <f t="shared" si="14"/>
        <v>0</v>
      </c>
      <c r="AM58" s="4">
        <f t="shared" si="14"/>
        <v>3</v>
      </c>
      <c r="AN58" s="4">
        <f t="shared" si="1"/>
        <v>3</v>
      </c>
      <c r="AO58" s="4" t="str">
        <f t="shared" si="15"/>
        <v>X</v>
      </c>
      <c r="AP58" s="4" t="str">
        <f t="shared" si="15"/>
        <v>우대</v>
      </c>
      <c r="AQ58" s="4" t="str">
        <f t="shared" si="15"/>
        <v>X</v>
      </c>
      <c r="AR58" s="4">
        <f t="shared" si="3"/>
        <v>3</v>
      </c>
      <c r="AT58" s="4" t="s">
        <v>11686</v>
      </c>
      <c r="AU58" s="4">
        <f>VLOOKUP(B58,자격증!B:R,17,0)</f>
        <v>5</v>
      </c>
      <c r="AV58" s="4">
        <f>IF(AT58="해당",VLOOKUP(B58,어학성적!B:Q,16,0),0)</f>
        <v>0</v>
      </c>
      <c r="AW58" s="4">
        <f>IF(AT58="해당",VLOOKUP(B58,논문실적!B:S,18,0),0)</f>
        <v>0</v>
      </c>
      <c r="AX58" s="4">
        <f>VLOOKUP(B58,자격증!B:S,18,0)</f>
        <v>0</v>
      </c>
      <c r="AY58" s="4">
        <f t="shared" si="4"/>
        <v>5</v>
      </c>
      <c r="AZ58" s="4"/>
      <c r="BB58" s="4">
        <f t="shared" si="5"/>
        <v>5</v>
      </c>
      <c r="BC58" s="47">
        <f>VLOOKUP(B58,정성평가!B:AD,29,0)</f>
        <v>61.333333333333336</v>
      </c>
      <c r="BD58" s="4">
        <f t="shared" si="6"/>
        <v>3</v>
      </c>
      <c r="BE58" s="47">
        <f t="shared" si="7"/>
        <v>69.333333333333343</v>
      </c>
      <c r="BF58" s="4" t="str">
        <f t="shared" si="8"/>
        <v>과락</v>
      </c>
      <c r="BG58" s="4">
        <f t="shared" si="9"/>
        <v>57</v>
      </c>
      <c r="BH58" s="4" t="s">
        <v>11811</v>
      </c>
      <c r="BI58" s="4" t="s">
        <v>11809</v>
      </c>
      <c r="BK58" s="4">
        <v>1</v>
      </c>
      <c r="BL58" s="4">
        <f t="shared" si="12"/>
        <v>15</v>
      </c>
      <c r="BM58" s="4">
        <f t="shared" si="10"/>
        <v>17</v>
      </c>
      <c r="BN58" s="4" t="str">
        <f t="shared" si="13"/>
        <v>배수초과</v>
      </c>
      <c r="BO58" s="4" t="s">
        <v>11827</v>
      </c>
      <c r="BQ58" s="44" t="s">
        <v>11731</v>
      </c>
      <c r="BR58" s="4" t="s">
        <v>11835</v>
      </c>
      <c r="BS58" s="4" t="s">
        <v>11836</v>
      </c>
    </row>
    <row r="59" spans="1:71" ht="50.1" customHeight="1" x14ac:dyDescent="0.3">
      <c r="A59" s="4">
        <f t="shared" si="11"/>
        <v>58</v>
      </c>
      <c r="B59" s="4" t="s">
        <v>9775</v>
      </c>
      <c r="C59" s="4" t="s">
        <v>9776</v>
      </c>
      <c r="D59" s="4" t="s">
        <v>529</v>
      </c>
      <c r="E59" s="4" t="s">
        <v>530</v>
      </c>
      <c r="F59" s="4" t="s">
        <v>9777</v>
      </c>
      <c r="G59" s="4" t="s">
        <v>9778</v>
      </c>
      <c r="H59" s="4" t="s">
        <v>9779</v>
      </c>
      <c r="I59" s="4" t="s">
        <v>9780</v>
      </c>
      <c r="J59" s="4" t="s">
        <v>275</v>
      </c>
      <c r="K59" s="4" t="s">
        <v>275</v>
      </c>
      <c r="L59" s="4" t="s">
        <v>276</v>
      </c>
      <c r="M59" s="4" t="s">
        <v>277</v>
      </c>
      <c r="N59" s="4" t="s">
        <v>277</v>
      </c>
      <c r="O59" s="4" t="s">
        <v>277</v>
      </c>
      <c r="P59" s="4" t="s">
        <v>277</v>
      </c>
      <c r="Q59" s="4" t="s">
        <v>2014</v>
      </c>
      <c r="R59" s="4" t="s">
        <v>313</v>
      </c>
      <c r="S59" s="4" t="s">
        <v>313</v>
      </c>
      <c r="T59" s="4" t="s">
        <v>313</v>
      </c>
      <c r="U59" s="4" t="s">
        <v>313</v>
      </c>
      <c r="V59" s="4" t="s">
        <v>313</v>
      </c>
      <c r="W59" s="4" t="s">
        <v>11686</v>
      </c>
      <c r="X59" s="4" t="s">
        <v>9552</v>
      </c>
      <c r="Y59" s="4" t="s">
        <v>11686</v>
      </c>
      <c r="Z59" s="4" t="s">
        <v>9552</v>
      </c>
      <c r="AA59" s="4" t="s">
        <v>313</v>
      </c>
      <c r="AB59" s="4" t="s">
        <v>312</v>
      </c>
      <c r="AC59" s="4" t="s">
        <v>313</v>
      </c>
      <c r="AE59" s="4">
        <v>0</v>
      </c>
      <c r="AF59" s="4">
        <v>0</v>
      </c>
      <c r="AG59" s="4">
        <v>0</v>
      </c>
      <c r="AH59" s="4">
        <f t="shared" si="14"/>
        <v>0</v>
      </c>
      <c r="AI59" s="4">
        <f t="shared" si="14"/>
        <v>0</v>
      </c>
      <c r="AJ59" s="4">
        <f t="shared" si="14"/>
        <v>0</v>
      </c>
      <c r="AK59" s="4">
        <f t="shared" si="14"/>
        <v>0</v>
      </c>
      <c r="AL59" s="4">
        <f t="shared" si="14"/>
        <v>0</v>
      </c>
      <c r="AM59" s="4">
        <f t="shared" si="14"/>
        <v>3</v>
      </c>
      <c r="AN59" s="4">
        <f t="shared" si="1"/>
        <v>3</v>
      </c>
      <c r="AO59" s="4" t="str">
        <f t="shared" si="15"/>
        <v>X</v>
      </c>
      <c r="AP59" s="4" t="str">
        <f t="shared" si="15"/>
        <v>우대</v>
      </c>
      <c r="AQ59" s="4" t="str">
        <f t="shared" si="15"/>
        <v>X</v>
      </c>
      <c r="AR59" s="4">
        <f t="shared" si="3"/>
        <v>3</v>
      </c>
      <c r="AT59" s="4" t="s">
        <v>11686</v>
      </c>
      <c r="AU59" s="4">
        <f>VLOOKUP(B59,자격증!B:R,17,0)</f>
        <v>8</v>
      </c>
      <c r="AV59" s="4">
        <f>IF(AT59="해당",VLOOKUP(B59,어학성적!B:Q,16,0),0)</f>
        <v>0</v>
      </c>
      <c r="AW59" s="4">
        <f>IF(AT59="해당",VLOOKUP(B59,논문실적!B:S,18,0),0)</f>
        <v>0</v>
      </c>
      <c r="AX59" s="4">
        <f>VLOOKUP(B59,자격증!B:S,18,0)</f>
        <v>0</v>
      </c>
      <c r="AY59" s="4">
        <f t="shared" si="4"/>
        <v>8</v>
      </c>
      <c r="AZ59" s="4"/>
      <c r="BB59" s="4">
        <f t="shared" si="5"/>
        <v>8</v>
      </c>
      <c r="BC59" s="47">
        <f>VLOOKUP(B59,정성평가!B:AD,29,0)</f>
        <v>58</v>
      </c>
      <c r="BD59" s="4">
        <f t="shared" si="6"/>
        <v>3</v>
      </c>
      <c r="BE59" s="47">
        <f t="shared" si="7"/>
        <v>69</v>
      </c>
      <c r="BF59" s="4" t="str">
        <f t="shared" si="8"/>
        <v>과락</v>
      </c>
      <c r="BG59" s="4">
        <f t="shared" si="9"/>
        <v>58</v>
      </c>
      <c r="BH59" s="4" t="s">
        <v>11811</v>
      </c>
      <c r="BI59" s="4" t="s">
        <v>11809</v>
      </c>
      <c r="BK59" s="4">
        <v>1</v>
      </c>
      <c r="BL59" s="4">
        <f t="shared" si="12"/>
        <v>15</v>
      </c>
      <c r="BM59" s="4">
        <f t="shared" si="10"/>
        <v>17</v>
      </c>
      <c r="BN59" s="4" t="str">
        <f t="shared" si="13"/>
        <v>배수초과</v>
      </c>
      <c r="BO59" s="4" t="s">
        <v>11827</v>
      </c>
      <c r="BQ59" s="44" t="s">
        <v>11731</v>
      </c>
      <c r="BR59" s="4" t="s">
        <v>11835</v>
      </c>
      <c r="BS59" s="4" t="s">
        <v>11836</v>
      </c>
    </row>
    <row r="60" spans="1:71" ht="50.1" customHeight="1" x14ac:dyDescent="0.3">
      <c r="A60" s="4">
        <f t="shared" si="11"/>
        <v>59</v>
      </c>
      <c r="B60" s="4" t="s">
        <v>11532</v>
      </c>
      <c r="C60" s="4" t="s">
        <v>11533</v>
      </c>
      <c r="D60" s="4" t="s">
        <v>529</v>
      </c>
      <c r="E60" s="4" t="s">
        <v>530</v>
      </c>
      <c r="F60" s="4" t="s">
        <v>11534</v>
      </c>
      <c r="G60" s="4" t="s">
        <v>11535</v>
      </c>
      <c r="H60" s="4" t="s">
        <v>11536</v>
      </c>
      <c r="I60" s="4" t="s">
        <v>11537</v>
      </c>
      <c r="J60" s="4" t="s">
        <v>275</v>
      </c>
      <c r="K60" s="4" t="s">
        <v>275</v>
      </c>
      <c r="L60" s="4" t="s">
        <v>382</v>
      </c>
      <c r="M60" s="4" t="s">
        <v>1163</v>
      </c>
      <c r="N60" s="4" t="s">
        <v>4520</v>
      </c>
      <c r="O60" s="4" t="s">
        <v>562</v>
      </c>
      <c r="P60" s="4" t="s">
        <v>957</v>
      </c>
      <c r="Q60" s="4" t="s">
        <v>2312</v>
      </c>
      <c r="R60" s="4" t="s">
        <v>313</v>
      </c>
      <c r="S60" s="4" t="s">
        <v>313</v>
      </c>
      <c r="T60" s="4" t="s">
        <v>313</v>
      </c>
      <c r="U60" s="4" t="s">
        <v>313</v>
      </c>
      <c r="V60" s="4" t="s">
        <v>313</v>
      </c>
      <c r="W60" s="4" t="s">
        <v>11686</v>
      </c>
      <c r="X60" s="4" t="s">
        <v>9552</v>
      </c>
      <c r="Y60" s="4" t="s">
        <v>11686</v>
      </c>
      <c r="Z60" s="4" t="s">
        <v>9552</v>
      </c>
      <c r="AA60" s="4" t="s">
        <v>313</v>
      </c>
      <c r="AB60" s="4" t="s">
        <v>312</v>
      </c>
      <c r="AC60" s="4" t="s">
        <v>313</v>
      </c>
      <c r="AE60" s="4">
        <v>0</v>
      </c>
      <c r="AF60" s="4">
        <v>0</v>
      </c>
      <c r="AG60" s="4">
        <v>0</v>
      </c>
      <c r="AH60" s="4">
        <f t="shared" si="14"/>
        <v>0</v>
      </c>
      <c r="AI60" s="4">
        <f t="shared" si="14"/>
        <v>0</v>
      </c>
      <c r="AJ60" s="4">
        <f t="shared" si="14"/>
        <v>0</v>
      </c>
      <c r="AK60" s="4">
        <f t="shared" si="14"/>
        <v>0</v>
      </c>
      <c r="AL60" s="4">
        <f t="shared" si="14"/>
        <v>0</v>
      </c>
      <c r="AM60" s="4">
        <f t="shared" si="14"/>
        <v>3</v>
      </c>
      <c r="AN60" s="4">
        <f t="shared" si="1"/>
        <v>3</v>
      </c>
      <c r="AO60" s="4" t="str">
        <f t="shared" si="15"/>
        <v>X</v>
      </c>
      <c r="AP60" s="4" t="str">
        <f t="shared" si="15"/>
        <v>우대</v>
      </c>
      <c r="AQ60" s="4" t="str">
        <f t="shared" si="15"/>
        <v>X</v>
      </c>
      <c r="AR60" s="4">
        <f t="shared" si="3"/>
        <v>3</v>
      </c>
      <c r="AT60" s="4" t="s">
        <v>11686</v>
      </c>
      <c r="AU60" s="4">
        <f>VLOOKUP(B60,자격증!B:R,17,0)</f>
        <v>3</v>
      </c>
      <c r="AV60" s="4">
        <f>IF(AT60="해당",VLOOKUP(B60,어학성적!B:Q,16,0),0)</f>
        <v>0</v>
      </c>
      <c r="AW60" s="4">
        <f>IF(AT60="해당",VLOOKUP(B60,논문실적!B:S,18,0),0)</f>
        <v>0</v>
      </c>
      <c r="AX60" s="4">
        <f>VLOOKUP(B60,자격증!B:S,18,0)</f>
        <v>0</v>
      </c>
      <c r="AY60" s="4">
        <f t="shared" si="4"/>
        <v>3</v>
      </c>
      <c r="AZ60" s="4"/>
      <c r="BB60" s="4">
        <f t="shared" si="5"/>
        <v>3</v>
      </c>
      <c r="BC60" s="47">
        <f>VLOOKUP(B60,정성평가!B:AD,29,0)</f>
        <v>63</v>
      </c>
      <c r="BD60" s="4">
        <f t="shared" si="6"/>
        <v>3</v>
      </c>
      <c r="BE60" s="47">
        <f t="shared" si="7"/>
        <v>69</v>
      </c>
      <c r="BF60" s="4" t="str">
        <f t="shared" si="8"/>
        <v>과락</v>
      </c>
      <c r="BG60" s="4">
        <f t="shared" si="9"/>
        <v>58</v>
      </c>
      <c r="BH60" s="4" t="s">
        <v>11811</v>
      </c>
      <c r="BI60" s="4" t="s">
        <v>11809</v>
      </c>
      <c r="BK60" s="4">
        <v>1</v>
      </c>
      <c r="BL60" s="4">
        <f t="shared" si="12"/>
        <v>15</v>
      </c>
      <c r="BM60" s="4">
        <f t="shared" si="10"/>
        <v>17</v>
      </c>
      <c r="BN60" s="4" t="str">
        <f t="shared" si="13"/>
        <v>배수초과</v>
      </c>
      <c r="BO60" s="4" t="s">
        <v>11827</v>
      </c>
      <c r="BQ60" s="44" t="s">
        <v>11731</v>
      </c>
      <c r="BR60" s="4" t="s">
        <v>11835</v>
      </c>
      <c r="BS60" s="4" t="s">
        <v>11836</v>
      </c>
    </row>
    <row r="61" spans="1:71" ht="50.1" customHeight="1" x14ac:dyDescent="0.3">
      <c r="A61" s="4">
        <f t="shared" si="11"/>
        <v>60</v>
      </c>
      <c r="B61" s="4" t="s">
        <v>2491</v>
      </c>
      <c r="C61" s="4" t="s">
        <v>2492</v>
      </c>
      <c r="D61" s="4" t="s">
        <v>529</v>
      </c>
      <c r="E61" s="4" t="s">
        <v>530</v>
      </c>
      <c r="F61" s="4" t="s">
        <v>2493</v>
      </c>
      <c r="G61" s="4" t="s">
        <v>2494</v>
      </c>
      <c r="H61" s="4" t="s">
        <v>2495</v>
      </c>
      <c r="I61" s="4" t="s">
        <v>2496</v>
      </c>
      <c r="J61" s="4" t="s">
        <v>275</v>
      </c>
      <c r="K61" s="4" t="s">
        <v>275</v>
      </c>
      <c r="L61" s="4" t="s">
        <v>276</v>
      </c>
      <c r="M61" s="4" t="s">
        <v>277</v>
      </c>
      <c r="N61" s="4" t="s">
        <v>277</v>
      </c>
      <c r="O61" s="4" t="s">
        <v>277</v>
      </c>
      <c r="P61" s="4" t="s">
        <v>277</v>
      </c>
      <c r="Q61" s="4" t="s">
        <v>1188</v>
      </c>
      <c r="R61" s="4" t="s">
        <v>313</v>
      </c>
      <c r="S61" s="4" t="s">
        <v>313</v>
      </c>
      <c r="T61" s="4" t="s">
        <v>313</v>
      </c>
      <c r="U61" s="4" t="s">
        <v>313</v>
      </c>
      <c r="V61" s="4" t="s">
        <v>313</v>
      </c>
      <c r="W61" s="4" t="s">
        <v>11686</v>
      </c>
      <c r="X61" s="4" t="s">
        <v>9552</v>
      </c>
      <c r="Y61" s="4" t="s">
        <v>11686</v>
      </c>
      <c r="Z61" s="4" t="s">
        <v>9552</v>
      </c>
      <c r="AA61" s="4" t="s">
        <v>313</v>
      </c>
      <c r="AB61" s="4" t="s">
        <v>312</v>
      </c>
      <c r="AC61" s="4" t="s">
        <v>313</v>
      </c>
      <c r="AE61" s="4">
        <v>0</v>
      </c>
      <c r="AF61" s="4">
        <v>0</v>
      </c>
      <c r="AG61" s="4">
        <v>0</v>
      </c>
      <c r="AH61" s="4">
        <f t="shared" si="14"/>
        <v>0</v>
      </c>
      <c r="AI61" s="4">
        <f t="shared" si="14"/>
        <v>0</v>
      </c>
      <c r="AJ61" s="4">
        <f t="shared" si="14"/>
        <v>0</v>
      </c>
      <c r="AK61" s="4">
        <f t="shared" si="14"/>
        <v>0</v>
      </c>
      <c r="AL61" s="4">
        <f t="shared" si="14"/>
        <v>0</v>
      </c>
      <c r="AM61" s="4">
        <f t="shared" si="14"/>
        <v>3</v>
      </c>
      <c r="AN61" s="4">
        <f t="shared" si="1"/>
        <v>3</v>
      </c>
      <c r="AO61" s="4" t="str">
        <f t="shared" si="15"/>
        <v>X</v>
      </c>
      <c r="AP61" s="4" t="str">
        <f t="shared" si="15"/>
        <v>우대</v>
      </c>
      <c r="AQ61" s="4" t="str">
        <f t="shared" si="15"/>
        <v>X</v>
      </c>
      <c r="AR61" s="4">
        <f t="shared" si="3"/>
        <v>3</v>
      </c>
      <c r="AT61" s="4" t="s">
        <v>11686</v>
      </c>
      <c r="AU61" s="4">
        <f>VLOOKUP(B61,자격증!B:R,17,0)</f>
        <v>8</v>
      </c>
      <c r="AV61" s="4">
        <f>IF(AT61="해당",VLOOKUP(B61,어학성적!B:Q,16,0),0)</f>
        <v>4</v>
      </c>
      <c r="AW61" s="4">
        <f>IF(AT61="해당",VLOOKUP(B61,논문실적!B:S,18,0),0)</f>
        <v>0</v>
      </c>
      <c r="AX61" s="4">
        <f>VLOOKUP(B61,자격증!B:S,18,0)</f>
        <v>0</v>
      </c>
      <c r="AY61" s="4">
        <f t="shared" si="4"/>
        <v>12</v>
      </c>
      <c r="AZ61" s="4"/>
      <c r="BB61" s="4">
        <f t="shared" si="5"/>
        <v>12</v>
      </c>
      <c r="BC61" s="47">
        <f>VLOOKUP(B61,정성평가!B:AD,29,0)</f>
        <v>53.666666666666664</v>
      </c>
      <c r="BD61" s="4">
        <f t="shared" si="6"/>
        <v>3</v>
      </c>
      <c r="BE61" s="47">
        <f t="shared" si="7"/>
        <v>68.666666666666657</v>
      </c>
      <c r="BF61" s="4" t="str">
        <f t="shared" si="8"/>
        <v>과락</v>
      </c>
      <c r="BG61" s="4">
        <f t="shared" si="9"/>
        <v>60</v>
      </c>
      <c r="BH61" s="4" t="s">
        <v>11811</v>
      </c>
      <c r="BI61" s="4" t="s">
        <v>11809</v>
      </c>
      <c r="BK61" s="4">
        <v>1</v>
      </c>
      <c r="BL61" s="4">
        <f t="shared" si="12"/>
        <v>15</v>
      </c>
      <c r="BM61" s="4">
        <f t="shared" si="10"/>
        <v>17</v>
      </c>
      <c r="BN61" s="4" t="str">
        <f t="shared" si="13"/>
        <v>배수초과</v>
      </c>
      <c r="BO61" s="4" t="s">
        <v>11827</v>
      </c>
      <c r="BQ61" s="44" t="s">
        <v>11731</v>
      </c>
      <c r="BR61" s="4" t="s">
        <v>11835</v>
      </c>
      <c r="BS61" s="4" t="s">
        <v>11836</v>
      </c>
    </row>
    <row r="62" spans="1:71" ht="50.1" customHeight="1" x14ac:dyDescent="0.3">
      <c r="A62" s="4">
        <f t="shared" si="11"/>
        <v>61</v>
      </c>
      <c r="B62" s="4" t="s">
        <v>9247</v>
      </c>
      <c r="C62" s="4" t="s">
        <v>9248</v>
      </c>
      <c r="D62" s="4" t="s">
        <v>529</v>
      </c>
      <c r="E62" s="4" t="s">
        <v>530</v>
      </c>
      <c r="F62" s="4" t="s">
        <v>9249</v>
      </c>
      <c r="G62" s="4" t="s">
        <v>9250</v>
      </c>
      <c r="H62" s="4" t="s">
        <v>9251</v>
      </c>
      <c r="I62" s="4" t="s">
        <v>9252</v>
      </c>
      <c r="J62" s="4" t="s">
        <v>275</v>
      </c>
      <c r="K62" s="4" t="s">
        <v>275</v>
      </c>
      <c r="L62" s="4" t="s">
        <v>276</v>
      </c>
      <c r="M62" s="4" t="s">
        <v>277</v>
      </c>
      <c r="N62" s="4" t="s">
        <v>277</v>
      </c>
      <c r="O62" s="4" t="s">
        <v>277</v>
      </c>
      <c r="P62" s="4" t="s">
        <v>277</v>
      </c>
      <c r="Q62" s="4" t="s">
        <v>3180</v>
      </c>
      <c r="R62" s="4" t="s">
        <v>313</v>
      </c>
      <c r="S62" s="4" t="s">
        <v>313</v>
      </c>
      <c r="T62" s="4" t="s">
        <v>313</v>
      </c>
      <c r="U62" s="4" t="s">
        <v>313</v>
      </c>
      <c r="V62" s="4" t="s">
        <v>313</v>
      </c>
      <c r="W62" s="4" t="s">
        <v>313</v>
      </c>
      <c r="X62" s="4" t="s">
        <v>313</v>
      </c>
      <c r="Y62" s="4" t="s">
        <v>11686</v>
      </c>
      <c r="Z62" s="4" t="s">
        <v>11745</v>
      </c>
      <c r="AA62" s="4" t="s">
        <v>313</v>
      </c>
      <c r="AB62" s="4" t="s">
        <v>312</v>
      </c>
      <c r="AC62" s="4" t="s">
        <v>313</v>
      </c>
      <c r="AE62" s="4">
        <v>0</v>
      </c>
      <c r="AF62" s="4">
        <v>0</v>
      </c>
      <c r="AG62" s="4">
        <v>0</v>
      </c>
      <c r="AH62" s="4">
        <f t="shared" si="14"/>
        <v>0</v>
      </c>
      <c r="AI62" s="4">
        <f t="shared" si="14"/>
        <v>0</v>
      </c>
      <c r="AJ62" s="4">
        <f t="shared" si="14"/>
        <v>0</v>
      </c>
      <c r="AK62" s="4">
        <f t="shared" si="14"/>
        <v>0</v>
      </c>
      <c r="AL62" s="4">
        <f t="shared" si="14"/>
        <v>0</v>
      </c>
      <c r="AM62" s="4">
        <f t="shared" si="14"/>
        <v>0</v>
      </c>
      <c r="AN62" s="4">
        <f t="shared" si="1"/>
        <v>3</v>
      </c>
      <c r="AO62" s="4" t="str">
        <f t="shared" si="15"/>
        <v>X</v>
      </c>
      <c r="AP62" s="4" t="str">
        <f t="shared" si="15"/>
        <v>우대</v>
      </c>
      <c r="AQ62" s="4" t="str">
        <f t="shared" si="15"/>
        <v>X</v>
      </c>
      <c r="AR62" s="4">
        <f t="shared" si="3"/>
        <v>3</v>
      </c>
      <c r="AT62" s="4" t="s">
        <v>11686</v>
      </c>
      <c r="AU62" s="4">
        <f>VLOOKUP(B62,자격증!B:R,17,0)</f>
        <v>0</v>
      </c>
      <c r="AV62" s="4">
        <f>IF(AT62="해당",VLOOKUP(B62,어학성적!B:Q,16,0),0)</f>
        <v>2</v>
      </c>
      <c r="AW62" s="4">
        <f>IF(AT62="해당",VLOOKUP(B62,논문실적!B:S,18,0),0)</f>
        <v>0</v>
      </c>
      <c r="AX62" s="4">
        <f>VLOOKUP(B62,자격증!B:S,18,0)</f>
        <v>0</v>
      </c>
      <c r="AY62" s="4">
        <f t="shared" si="4"/>
        <v>2</v>
      </c>
      <c r="AZ62" s="4"/>
      <c r="BB62" s="4">
        <f t="shared" si="5"/>
        <v>2</v>
      </c>
      <c r="BC62" s="47">
        <f>VLOOKUP(B62,정성평가!B:AD,29,0)</f>
        <v>63.666666666666664</v>
      </c>
      <c r="BD62" s="4">
        <f t="shared" si="6"/>
        <v>3</v>
      </c>
      <c r="BE62" s="47">
        <f t="shared" si="7"/>
        <v>68.666666666666657</v>
      </c>
      <c r="BF62" s="4" t="str">
        <f t="shared" si="8"/>
        <v>과락</v>
      </c>
      <c r="BG62" s="4">
        <f t="shared" si="9"/>
        <v>60</v>
      </c>
      <c r="BH62" s="4" t="s">
        <v>11811</v>
      </c>
      <c r="BI62" s="4" t="s">
        <v>11809</v>
      </c>
      <c r="BK62" s="4">
        <v>1</v>
      </c>
      <c r="BL62" s="4">
        <f t="shared" si="12"/>
        <v>15</v>
      </c>
      <c r="BM62" s="4">
        <f t="shared" si="10"/>
        <v>17</v>
      </c>
      <c r="BN62" s="4" t="str">
        <f t="shared" si="13"/>
        <v>배수초과</v>
      </c>
      <c r="BO62" s="4" t="s">
        <v>11827</v>
      </c>
      <c r="BQ62" s="44" t="s">
        <v>11731</v>
      </c>
      <c r="BR62" s="4" t="s">
        <v>11835</v>
      </c>
      <c r="BS62" s="4" t="s">
        <v>11836</v>
      </c>
    </row>
    <row r="63" spans="1:71" ht="50.1" customHeight="1" x14ac:dyDescent="0.3">
      <c r="A63" s="4">
        <f t="shared" si="11"/>
        <v>62</v>
      </c>
      <c r="B63" s="4" t="s">
        <v>3643</v>
      </c>
      <c r="C63" s="4" t="s">
        <v>3644</v>
      </c>
      <c r="D63" s="4" t="s">
        <v>529</v>
      </c>
      <c r="E63" s="4" t="s">
        <v>530</v>
      </c>
      <c r="F63" s="4" t="s">
        <v>3645</v>
      </c>
      <c r="G63" s="4" t="s">
        <v>3646</v>
      </c>
      <c r="H63" s="4" t="s">
        <v>3647</v>
      </c>
      <c r="I63" s="4" t="s">
        <v>3648</v>
      </c>
      <c r="J63" s="4" t="s">
        <v>275</v>
      </c>
      <c r="K63" s="4" t="s">
        <v>275</v>
      </c>
      <c r="L63" s="4" t="s">
        <v>276</v>
      </c>
      <c r="M63" s="4" t="s">
        <v>277</v>
      </c>
      <c r="N63" s="4" t="s">
        <v>277</v>
      </c>
      <c r="O63" s="4" t="s">
        <v>277</v>
      </c>
      <c r="P63" s="4" t="s">
        <v>277</v>
      </c>
      <c r="Q63" s="4" t="s">
        <v>3651</v>
      </c>
      <c r="R63" s="4" t="s">
        <v>312</v>
      </c>
      <c r="S63" s="4" t="s">
        <v>312</v>
      </c>
      <c r="T63" s="4" t="s">
        <v>313</v>
      </c>
      <c r="U63" s="4" t="s">
        <v>313</v>
      </c>
      <c r="V63" s="4" t="s">
        <v>313</v>
      </c>
      <c r="W63" s="4" t="s">
        <v>11686</v>
      </c>
      <c r="X63" s="4" t="s">
        <v>11737</v>
      </c>
      <c r="Y63" s="4" t="s">
        <v>313</v>
      </c>
      <c r="Z63" s="4" t="s">
        <v>313</v>
      </c>
      <c r="AA63" s="4" t="s">
        <v>313</v>
      </c>
      <c r="AB63" s="4" t="s">
        <v>312</v>
      </c>
      <c r="AC63" s="4" t="s">
        <v>313</v>
      </c>
      <c r="AE63" s="4">
        <v>0</v>
      </c>
      <c r="AF63" s="4">
        <v>0</v>
      </c>
      <c r="AG63" s="4">
        <v>0</v>
      </c>
      <c r="AH63" s="4">
        <f t="shared" si="14"/>
        <v>3</v>
      </c>
      <c r="AI63" s="4">
        <f t="shared" si="14"/>
        <v>3</v>
      </c>
      <c r="AJ63" s="4">
        <f t="shared" si="14"/>
        <v>0</v>
      </c>
      <c r="AK63" s="4">
        <f t="shared" si="14"/>
        <v>0</v>
      </c>
      <c r="AL63" s="4">
        <f t="shared" si="14"/>
        <v>0</v>
      </c>
      <c r="AM63" s="4">
        <f t="shared" si="14"/>
        <v>3</v>
      </c>
      <c r="AN63" s="4">
        <f t="shared" si="1"/>
        <v>0</v>
      </c>
      <c r="AO63" s="4" t="str">
        <f t="shared" si="15"/>
        <v>X</v>
      </c>
      <c r="AP63" s="4" t="str">
        <f t="shared" si="15"/>
        <v>우대</v>
      </c>
      <c r="AQ63" s="4" t="str">
        <f t="shared" si="15"/>
        <v>X</v>
      </c>
      <c r="AR63" s="4">
        <f t="shared" si="3"/>
        <v>3</v>
      </c>
      <c r="AT63" s="4" t="s">
        <v>11686</v>
      </c>
      <c r="AU63" s="4">
        <f>VLOOKUP(B63,자격증!B:R,17,0)</f>
        <v>3</v>
      </c>
      <c r="AV63" s="4">
        <f>IF(AT63="해당",VLOOKUP(B63,어학성적!B:Q,16,0),0)</f>
        <v>0</v>
      </c>
      <c r="AW63" s="4">
        <f>IF(AT63="해당",VLOOKUP(B63,논문실적!B:S,18,0),0)</f>
        <v>0</v>
      </c>
      <c r="AX63" s="4">
        <f>VLOOKUP(B63,자격증!B:S,18,0)</f>
        <v>0</v>
      </c>
      <c r="AY63" s="4">
        <f t="shared" si="4"/>
        <v>3</v>
      </c>
      <c r="AZ63" s="4"/>
      <c r="BB63" s="4">
        <f t="shared" si="5"/>
        <v>3</v>
      </c>
      <c r="BC63" s="47">
        <f>VLOOKUP(B63,정성평가!B:AD,29,0)</f>
        <v>61.333333333333336</v>
      </c>
      <c r="BD63" s="4">
        <f t="shared" si="6"/>
        <v>3</v>
      </c>
      <c r="BE63" s="47">
        <f t="shared" si="7"/>
        <v>67.333333333333343</v>
      </c>
      <c r="BF63" s="4" t="str">
        <f t="shared" si="8"/>
        <v>과락</v>
      </c>
      <c r="BG63" s="4">
        <f t="shared" si="9"/>
        <v>62</v>
      </c>
      <c r="BH63" s="4" t="s">
        <v>11811</v>
      </c>
      <c r="BI63" s="4" t="s">
        <v>11809</v>
      </c>
      <c r="BK63" s="4">
        <v>1</v>
      </c>
      <c r="BL63" s="4">
        <f t="shared" si="12"/>
        <v>15</v>
      </c>
      <c r="BM63" s="4">
        <f t="shared" si="10"/>
        <v>17</v>
      </c>
      <c r="BN63" s="4" t="str">
        <f t="shared" si="13"/>
        <v>배수초과</v>
      </c>
      <c r="BO63" s="4" t="s">
        <v>11827</v>
      </c>
      <c r="BQ63" s="44" t="s">
        <v>11731</v>
      </c>
      <c r="BR63" s="4" t="s">
        <v>11835</v>
      </c>
      <c r="BS63" s="4" t="s">
        <v>11836</v>
      </c>
    </row>
    <row r="64" spans="1:71" ht="50.1" customHeight="1" x14ac:dyDescent="0.3">
      <c r="A64" s="4">
        <f t="shared" si="11"/>
        <v>63</v>
      </c>
      <c r="B64" s="4" t="s">
        <v>4748</v>
      </c>
      <c r="C64" s="4" t="s">
        <v>4749</v>
      </c>
      <c r="D64" s="4" t="s">
        <v>529</v>
      </c>
      <c r="E64" s="4" t="s">
        <v>530</v>
      </c>
      <c r="F64" s="4" t="s">
        <v>4750</v>
      </c>
      <c r="G64" s="4" t="s">
        <v>4751</v>
      </c>
      <c r="H64" s="4" t="s">
        <v>4752</v>
      </c>
      <c r="I64" s="4" t="s">
        <v>4753</v>
      </c>
      <c r="J64" s="4" t="s">
        <v>275</v>
      </c>
      <c r="K64" s="4" t="s">
        <v>275</v>
      </c>
      <c r="L64" s="4" t="s">
        <v>276</v>
      </c>
      <c r="M64" s="4" t="s">
        <v>277</v>
      </c>
      <c r="N64" s="4" t="s">
        <v>277</v>
      </c>
      <c r="O64" s="4" t="s">
        <v>277</v>
      </c>
      <c r="P64" s="4" t="s">
        <v>277</v>
      </c>
      <c r="Q64" s="4" t="s">
        <v>1257</v>
      </c>
      <c r="R64" s="4" t="s">
        <v>313</v>
      </c>
      <c r="S64" s="4" t="s">
        <v>313</v>
      </c>
      <c r="T64" s="4" t="s">
        <v>313</v>
      </c>
      <c r="U64" s="4" t="s">
        <v>313</v>
      </c>
      <c r="V64" s="4" t="s">
        <v>313</v>
      </c>
      <c r="W64" s="4" t="s">
        <v>313</v>
      </c>
      <c r="X64" s="4" t="s">
        <v>313</v>
      </c>
      <c r="Y64" s="4" t="s">
        <v>313</v>
      </c>
      <c r="Z64" s="4" t="s">
        <v>313</v>
      </c>
      <c r="AA64" s="4" t="s">
        <v>312</v>
      </c>
      <c r="AB64" s="4" t="s">
        <v>312</v>
      </c>
      <c r="AC64" s="4" t="s">
        <v>313</v>
      </c>
      <c r="AE64" s="4">
        <v>0</v>
      </c>
      <c r="AF64" s="4">
        <v>0</v>
      </c>
      <c r="AG64" s="4">
        <v>0</v>
      </c>
      <c r="AH64" s="4">
        <f t="shared" si="14"/>
        <v>0</v>
      </c>
      <c r="AI64" s="4">
        <f t="shared" si="14"/>
        <v>0</v>
      </c>
      <c r="AJ64" s="4">
        <f t="shared" si="14"/>
        <v>0</v>
      </c>
      <c r="AK64" s="4">
        <f t="shared" si="14"/>
        <v>0</v>
      </c>
      <c r="AL64" s="4">
        <f t="shared" si="14"/>
        <v>0</v>
      </c>
      <c r="AM64" s="4">
        <f t="shared" si="14"/>
        <v>0</v>
      </c>
      <c r="AN64" s="4">
        <f t="shared" si="1"/>
        <v>0</v>
      </c>
      <c r="AO64" s="4" t="str">
        <f t="shared" si="15"/>
        <v>우대</v>
      </c>
      <c r="AP64" s="4" t="str">
        <f t="shared" si="15"/>
        <v>우대</v>
      </c>
      <c r="AQ64" s="4" t="str">
        <f t="shared" si="15"/>
        <v>X</v>
      </c>
      <c r="AR64" s="4">
        <f t="shared" si="3"/>
        <v>0</v>
      </c>
      <c r="AT64" s="4" t="s">
        <v>11686</v>
      </c>
      <c r="AU64" s="4">
        <f>VLOOKUP(B64,자격증!B:R,17,0)</f>
        <v>1</v>
      </c>
      <c r="AV64" s="4">
        <f>IF(AT64="해당",VLOOKUP(B64,어학성적!B:Q,16,0),0)</f>
        <v>6</v>
      </c>
      <c r="AW64" s="4">
        <f>IF(AT64="해당",VLOOKUP(B64,논문실적!B:S,18,0),0)</f>
        <v>6</v>
      </c>
      <c r="AX64" s="4">
        <f>VLOOKUP(B64,자격증!B:S,18,0)</f>
        <v>0</v>
      </c>
      <c r="AY64" s="4">
        <f t="shared" si="4"/>
        <v>13</v>
      </c>
      <c r="AZ64" s="4"/>
      <c r="BB64" s="4">
        <f t="shared" si="5"/>
        <v>13</v>
      </c>
      <c r="BC64" s="47">
        <f>VLOOKUP(B64,정성평가!B:AD,29,0)</f>
        <v>54</v>
      </c>
      <c r="BD64" s="4">
        <f t="shared" si="6"/>
        <v>0</v>
      </c>
      <c r="BE64" s="47">
        <f t="shared" si="7"/>
        <v>67</v>
      </c>
      <c r="BF64" s="4" t="str">
        <f t="shared" si="8"/>
        <v>과락</v>
      </c>
      <c r="BG64" s="4">
        <f t="shared" si="9"/>
        <v>63</v>
      </c>
      <c r="BH64" s="4" t="s">
        <v>11811</v>
      </c>
      <c r="BI64" s="4" t="s">
        <v>11809</v>
      </c>
      <c r="BK64" s="4">
        <v>1</v>
      </c>
      <c r="BL64" s="4">
        <f t="shared" si="12"/>
        <v>15</v>
      </c>
      <c r="BM64" s="4">
        <f t="shared" si="10"/>
        <v>17</v>
      </c>
      <c r="BN64" s="4" t="str">
        <f t="shared" si="13"/>
        <v>배수초과</v>
      </c>
      <c r="BO64" s="4" t="s">
        <v>11827</v>
      </c>
      <c r="BQ64" s="44" t="s">
        <v>11731</v>
      </c>
      <c r="BR64" s="4" t="s">
        <v>11835</v>
      </c>
      <c r="BS64" s="4" t="s">
        <v>11836</v>
      </c>
    </row>
    <row r="65" spans="1:71" ht="50.1" customHeight="1" x14ac:dyDescent="0.3">
      <c r="A65" s="4">
        <f t="shared" si="11"/>
        <v>64</v>
      </c>
      <c r="B65" s="4" t="s">
        <v>7996</v>
      </c>
      <c r="C65" s="4" t="s">
        <v>7997</v>
      </c>
      <c r="D65" s="4" t="s">
        <v>529</v>
      </c>
      <c r="E65" s="4" t="s">
        <v>530</v>
      </c>
      <c r="F65" s="4" t="s">
        <v>7998</v>
      </c>
      <c r="G65" s="4" t="s">
        <v>7999</v>
      </c>
      <c r="H65" s="4" t="s">
        <v>8000</v>
      </c>
      <c r="I65" s="4" t="s">
        <v>8001</v>
      </c>
      <c r="J65" s="4" t="s">
        <v>275</v>
      </c>
      <c r="K65" s="4" t="s">
        <v>275</v>
      </c>
      <c r="L65" s="4" t="s">
        <v>276</v>
      </c>
      <c r="M65" s="4" t="s">
        <v>277</v>
      </c>
      <c r="N65" s="4" t="s">
        <v>277</v>
      </c>
      <c r="O65" s="4" t="s">
        <v>277</v>
      </c>
      <c r="P65" s="4" t="s">
        <v>277</v>
      </c>
      <c r="Q65" s="4" t="s">
        <v>2690</v>
      </c>
      <c r="R65" s="4" t="s">
        <v>313</v>
      </c>
      <c r="S65" s="4" t="s">
        <v>313</v>
      </c>
      <c r="T65" s="4" t="s">
        <v>313</v>
      </c>
      <c r="U65" s="4" t="s">
        <v>313</v>
      </c>
      <c r="V65" s="4" t="s">
        <v>313</v>
      </c>
      <c r="W65" s="4" t="s">
        <v>313</v>
      </c>
      <c r="X65" s="4" t="s">
        <v>313</v>
      </c>
      <c r="Y65" s="4" t="s">
        <v>313</v>
      </c>
      <c r="Z65" s="4" t="s">
        <v>313</v>
      </c>
      <c r="AA65" s="4" t="s">
        <v>313</v>
      </c>
      <c r="AB65" s="4" t="s">
        <v>313</v>
      </c>
      <c r="AC65" s="4" t="s">
        <v>313</v>
      </c>
      <c r="AE65" s="4">
        <v>0</v>
      </c>
      <c r="AF65" s="4">
        <v>0</v>
      </c>
      <c r="AG65" s="4">
        <v>0</v>
      </c>
      <c r="AH65" s="4">
        <f t="shared" si="14"/>
        <v>0</v>
      </c>
      <c r="AI65" s="4">
        <f t="shared" si="14"/>
        <v>0</v>
      </c>
      <c r="AJ65" s="4">
        <f t="shared" si="14"/>
        <v>0</v>
      </c>
      <c r="AK65" s="4">
        <f t="shared" si="14"/>
        <v>0</v>
      </c>
      <c r="AL65" s="4">
        <f t="shared" si="14"/>
        <v>0</v>
      </c>
      <c r="AM65" s="4">
        <f t="shared" si="14"/>
        <v>0</v>
      </c>
      <c r="AN65" s="4">
        <f t="shared" si="1"/>
        <v>0</v>
      </c>
      <c r="AO65" s="4" t="str">
        <f t="shared" si="15"/>
        <v>X</v>
      </c>
      <c r="AP65" s="4" t="str">
        <f t="shared" si="15"/>
        <v>X</v>
      </c>
      <c r="AQ65" s="4" t="str">
        <f t="shared" si="15"/>
        <v>X</v>
      </c>
      <c r="AR65" s="4">
        <f t="shared" si="3"/>
        <v>0</v>
      </c>
      <c r="AT65" s="4" t="s">
        <v>11686</v>
      </c>
      <c r="AU65" s="4">
        <f>VLOOKUP(B65,자격증!B:R,17,0)</f>
        <v>5</v>
      </c>
      <c r="AV65" s="4">
        <f>IF(AT65="해당",VLOOKUP(B65,어학성적!B:Q,16,0),0)</f>
        <v>4</v>
      </c>
      <c r="AW65" s="4">
        <f>IF(AT65="해당",VLOOKUP(B65,논문실적!B:S,18,0),0)</f>
        <v>0</v>
      </c>
      <c r="AX65" s="4">
        <f>VLOOKUP(B65,자격증!B:S,18,0)</f>
        <v>0</v>
      </c>
      <c r="AY65" s="4">
        <f t="shared" si="4"/>
        <v>9</v>
      </c>
      <c r="AZ65" s="4"/>
      <c r="BB65" s="4">
        <f t="shared" si="5"/>
        <v>9</v>
      </c>
      <c r="BC65" s="47">
        <f>VLOOKUP(B65,정성평가!B:AD,29,0)</f>
        <v>57.666666666666664</v>
      </c>
      <c r="BD65" s="4">
        <f t="shared" si="6"/>
        <v>0</v>
      </c>
      <c r="BE65" s="47">
        <f t="shared" si="7"/>
        <v>66.666666666666657</v>
      </c>
      <c r="BF65" s="4" t="str">
        <f t="shared" si="8"/>
        <v>과락</v>
      </c>
      <c r="BG65" s="4">
        <f t="shared" si="9"/>
        <v>64</v>
      </c>
      <c r="BH65" s="4" t="s">
        <v>11811</v>
      </c>
      <c r="BI65" s="4" t="s">
        <v>11809</v>
      </c>
      <c r="BK65" s="4">
        <v>1</v>
      </c>
      <c r="BL65" s="4">
        <f t="shared" si="12"/>
        <v>15</v>
      </c>
      <c r="BM65" s="4">
        <f t="shared" si="10"/>
        <v>17</v>
      </c>
      <c r="BN65" s="4" t="str">
        <f t="shared" si="13"/>
        <v>배수초과</v>
      </c>
      <c r="BO65" s="4" t="s">
        <v>11827</v>
      </c>
      <c r="BQ65" s="44" t="s">
        <v>11731</v>
      </c>
      <c r="BR65" s="4" t="s">
        <v>11835</v>
      </c>
      <c r="BS65" s="4" t="s">
        <v>11836</v>
      </c>
    </row>
    <row r="66" spans="1:71" ht="50.1" customHeight="1" x14ac:dyDescent="0.3">
      <c r="A66" s="4">
        <f t="shared" si="11"/>
        <v>65</v>
      </c>
      <c r="B66" s="4" t="s">
        <v>8310</v>
      </c>
      <c r="C66" s="4" t="s">
        <v>8311</v>
      </c>
      <c r="D66" s="4" t="s">
        <v>529</v>
      </c>
      <c r="E66" s="4" t="s">
        <v>530</v>
      </c>
      <c r="F66" s="4" t="s">
        <v>8312</v>
      </c>
      <c r="G66" s="4" t="s">
        <v>8313</v>
      </c>
      <c r="H66" s="4" t="s">
        <v>8314</v>
      </c>
      <c r="I66" s="4" t="s">
        <v>8315</v>
      </c>
      <c r="J66" s="4" t="s">
        <v>275</v>
      </c>
      <c r="K66" s="4" t="s">
        <v>275</v>
      </c>
      <c r="L66" s="4" t="s">
        <v>276</v>
      </c>
      <c r="M66" s="4" t="s">
        <v>277</v>
      </c>
      <c r="N66" s="4" t="s">
        <v>277</v>
      </c>
      <c r="O66" s="4" t="s">
        <v>277</v>
      </c>
      <c r="P66" s="4" t="s">
        <v>277</v>
      </c>
      <c r="Q66" s="4" t="s">
        <v>6938</v>
      </c>
      <c r="R66" s="4" t="s">
        <v>313</v>
      </c>
      <c r="S66" s="4" t="s">
        <v>313</v>
      </c>
      <c r="T66" s="4" t="s">
        <v>313</v>
      </c>
      <c r="U66" s="4" t="s">
        <v>313</v>
      </c>
      <c r="V66" s="4" t="s">
        <v>313</v>
      </c>
      <c r="W66" s="4" t="s">
        <v>11686</v>
      </c>
      <c r="X66" s="4" t="s">
        <v>11744</v>
      </c>
      <c r="Y66" s="4" t="s">
        <v>313</v>
      </c>
      <c r="Z66" s="4" t="s">
        <v>313</v>
      </c>
      <c r="AA66" s="4" t="s">
        <v>313</v>
      </c>
      <c r="AB66" s="4" t="s">
        <v>312</v>
      </c>
      <c r="AC66" s="4" t="s">
        <v>313</v>
      </c>
      <c r="AE66" s="4">
        <v>0</v>
      </c>
      <c r="AF66" s="4">
        <v>0</v>
      </c>
      <c r="AG66" s="4">
        <v>0</v>
      </c>
      <c r="AH66" s="4">
        <f t="shared" ref="AH66:AM97" si="16">IF(R66="해당",3,0)</f>
        <v>0</v>
      </c>
      <c r="AI66" s="4">
        <f t="shared" si="16"/>
        <v>0</v>
      </c>
      <c r="AJ66" s="4">
        <f t="shared" si="16"/>
        <v>0</v>
      </c>
      <c r="AK66" s="4">
        <f t="shared" si="16"/>
        <v>0</v>
      </c>
      <c r="AL66" s="4">
        <f t="shared" si="16"/>
        <v>0</v>
      </c>
      <c r="AM66" s="4">
        <f t="shared" si="16"/>
        <v>3</v>
      </c>
      <c r="AN66" s="4">
        <f t="shared" ref="AN66:AN116" si="17">IF(Y66="해당",3,0)</f>
        <v>0</v>
      </c>
      <c r="AO66" s="4" t="str">
        <f t="shared" ref="AO66:AQ97" si="18">IF(AA66="해당","우대","X")</f>
        <v>X</v>
      </c>
      <c r="AP66" s="4" t="str">
        <f t="shared" si="18"/>
        <v>우대</v>
      </c>
      <c r="AQ66" s="4" t="str">
        <f t="shared" si="18"/>
        <v>X</v>
      </c>
      <c r="AR66" s="4">
        <f t="shared" ref="AR66:AR116" si="19">MAX(AF66:AN66)</f>
        <v>3</v>
      </c>
      <c r="AT66" s="4" t="s">
        <v>11686</v>
      </c>
      <c r="AU66" s="4">
        <f>VLOOKUP(B66,자격증!B:R,17,0)</f>
        <v>5</v>
      </c>
      <c r="AV66" s="4">
        <f>IF(AT66="해당",VLOOKUP(B66,어학성적!B:Q,16,0),0)</f>
        <v>4</v>
      </c>
      <c r="AW66" s="4">
        <f>IF(AT66="해당",VLOOKUP(B66,논문실적!B:S,18,0),0)</f>
        <v>0</v>
      </c>
      <c r="AX66" s="4">
        <f>VLOOKUP(B66,자격증!B:S,18,0)</f>
        <v>0</v>
      </c>
      <c r="AY66" s="4">
        <f t="shared" ref="AY66:AY116" si="20">IF(SUM(AU66:AX66)&gt;20,20,SUM(AU66:AX66))</f>
        <v>9</v>
      </c>
      <c r="AZ66" s="4"/>
      <c r="BB66" s="4">
        <f t="shared" ref="BB66:BB107" si="21">IF(AT66="해당",AY66,"정량심사 비해당")</f>
        <v>9</v>
      </c>
      <c r="BC66" s="47">
        <f>VLOOKUP(B66,정성평가!B:AD,29,0)</f>
        <v>54.666666666666664</v>
      </c>
      <c r="BD66" s="4">
        <f t="shared" ref="BD66:BD107" si="22">AR66</f>
        <v>3</v>
      </c>
      <c r="BE66" s="47">
        <f t="shared" ref="BE66:BE107" si="23">SUM(BB66:BD66)</f>
        <v>66.666666666666657</v>
      </c>
      <c r="BF66" s="4" t="str">
        <f t="shared" ref="BF66:BF116" si="24">IF(BE66&lt;70,"과락","이상없음")</f>
        <v>과락</v>
      </c>
      <c r="BG66" s="4">
        <f t="shared" ref="BG66:BG116" si="25">COUNTIFS(D:D,D66,BE:BE,"&gt;"&amp;BE66)+1</f>
        <v>64</v>
      </c>
      <c r="BH66" s="4" t="s">
        <v>11811</v>
      </c>
      <c r="BI66" s="4" t="s">
        <v>11809</v>
      </c>
      <c r="BK66" s="4">
        <v>1</v>
      </c>
      <c r="BL66" s="4">
        <f t="shared" si="12"/>
        <v>15</v>
      </c>
      <c r="BM66" s="4">
        <f t="shared" ref="BM66:BM116" si="26">COUNTIFS(D:D,D66,BH:BH,"서류전형 합격")</f>
        <v>17</v>
      </c>
      <c r="BN66" s="4" t="str">
        <f t="shared" si="13"/>
        <v>배수초과</v>
      </c>
      <c r="BO66" s="4" t="s">
        <v>11827</v>
      </c>
      <c r="BQ66" s="44" t="s">
        <v>11731</v>
      </c>
      <c r="BR66" s="4" t="s">
        <v>11835</v>
      </c>
      <c r="BS66" s="4" t="s">
        <v>11836</v>
      </c>
    </row>
    <row r="67" spans="1:71" ht="50.1" customHeight="1" x14ac:dyDescent="0.3">
      <c r="A67" s="4">
        <f t="shared" ref="A67:A130" si="27">IF(E67=E66,A66+1,1)</f>
        <v>66</v>
      </c>
      <c r="B67" s="4" t="s">
        <v>9304</v>
      </c>
      <c r="C67" s="4" t="s">
        <v>9305</v>
      </c>
      <c r="D67" s="4" t="s">
        <v>529</v>
      </c>
      <c r="E67" s="4" t="s">
        <v>530</v>
      </c>
      <c r="F67" s="4" t="s">
        <v>9306</v>
      </c>
      <c r="G67" s="4" t="s">
        <v>9307</v>
      </c>
      <c r="H67" s="4" t="s">
        <v>9308</v>
      </c>
      <c r="I67" s="4" t="s">
        <v>9309</v>
      </c>
      <c r="J67" s="4" t="s">
        <v>275</v>
      </c>
      <c r="K67" s="4" t="s">
        <v>275</v>
      </c>
      <c r="L67" s="4" t="s">
        <v>382</v>
      </c>
      <c r="M67" s="4" t="s">
        <v>2417</v>
      </c>
      <c r="N67" s="4" t="s">
        <v>9310</v>
      </c>
      <c r="O67" s="4" t="s">
        <v>562</v>
      </c>
      <c r="P67" s="4" t="s">
        <v>957</v>
      </c>
      <c r="Q67" s="4" t="s">
        <v>2359</v>
      </c>
      <c r="R67" s="4" t="s">
        <v>313</v>
      </c>
      <c r="S67" s="4" t="s">
        <v>313</v>
      </c>
      <c r="T67" s="4" t="s">
        <v>313</v>
      </c>
      <c r="U67" s="4" t="s">
        <v>313</v>
      </c>
      <c r="V67" s="4" t="s">
        <v>313</v>
      </c>
      <c r="W67" s="4" t="s">
        <v>11686</v>
      </c>
      <c r="X67" s="4" t="s">
        <v>9552</v>
      </c>
      <c r="Y67" s="4" t="s">
        <v>313</v>
      </c>
      <c r="Z67" s="4" t="s">
        <v>313</v>
      </c>
      <c r="AA67" s="4" t="s">
        <v>313</v>
      </c>
      <c r="AB67" s="4" t="s">
        <v>312</v>
      </c>
      <c r="AC67" s="4" t="s">
        <v>313</v>
      </c>
      <c r="AE67" s="4">
        <v>0</v>
      </c>
      <c r="AF67" s="4">
        <v>0</v>
      </c>
      <c r="AG67" s="4">
        <v>0</v>
      </c>
      <c r="AH67" s="4">
        <f t="shared" si="16"/>
        <v>0</v>
      </c>
      <c r="AI67" s="4">
        <f t="shared" si="16"/>
        <v>0</v>
      </c>
      <c r="AJ67" s="4">
        <f t="shared" si="16"/>
        <v>0</v>
      </c>
      <c r="AK67" s="4">
        <f t="shared" si="16"/>
        <v>0</v>
      </c>
      <c r="AL67" s="4">
        <f t="shared" si="16"/>
        <v>0</v>
      </c>
      <c r="AM67" s="4">
        <f t="shared" si="16"/>
        <v>3</v>
      </c>
      <c r="AN67" s="4">
        <f t="shared" si="17"/>
        <v>0</v>
      </c>
      <c r="AO67" s="4" t="str">
        <f t="shared" si="18"/>
        <v>X</v>
      </c>
      <c r="AP67" s="4" t="str">
        <f t="shared" si="18"/>
        <v>우대</v>
      </c>
      <c r="AQ67" s="4" t="str">
        <f t="shared" si="18"/>
        <v>X</v>
      </c>
      <c r="AR67" s="4">
        <f t="shared" si="19"/>
        <v>3</v>
      </c>
      <c r="AT67" s="4" t="s">
        <v>11686</v>
      </c>
      <c r="AU67" s="4">
        <f>VLOOKUP(B67,자격증!B:R,17,0)</f>
        <v>5</v>
      </c>
      <c r="AV67" s="4">
        <f>IF(AT67="해당",VLOOKUP(B67,어학성적!B:Q,16,0),0)</f>
        <v>4</v>
      </c>
      <c r="AW67" s="4">
        <f>IF(AT67="해당",VLOOKUP(B67,논문실적!B:S,18,0),0)</f>
        <v>0</v>
      </c>
      <c r="AX67" s="4">
        <f>VLOOKUP(B67,자격증!B:S,18,0)</f>
        <v>0</v>
      </c>
      <c r="AY67" s="4">
        <f t="shared" si="20"/>
        <v>9</v>
      </c>
      <c r="AZ67" s="4"/>
      <c r="BB67" s="4">
        <f t="shared" si="21"/>
        <v>9</v>
      </c>
      <c r="BC67" s="47">
        <f>VLOOKUP(B67,정성평가!B:AD,29,0)</f>
        <v>54.666666666666664</v>
      </c>
      <c r="BD67" s="4">
        <f t="shared" si="22"/>
        <v>3</v>
      </c>
      <c r="BE67" s="47">
        <f t="shared" si="23"/>
        <v>66.666666666666657</v>
      </c>
      <c r="BF67" s="4" t="str">
        <f t="shared" si="24"/>
        <v>과락</v>
      </c>
      <c r="BG67" s="4">
        <f t="shared" si="25"/>
        <v>64</v>
      </c>
      <c r="BH67" s="4" t="s">
        <v>11811</v>
      </c>
      <c r="BI67" s="4" t="s">
        <v>11809</v>
      </c>
      <c r="BK67" s="4">
        <v>1</v>
      </c>
      <c r="BL67" s="4">
        <f t="shared" ref="BL67:BL131" si="28">BK67*15</f>
        <v>15</v>
      </c>
      <c r="BM67" s="4">
        <f t="shared" si="26"/>
        <v>17</v>
      </c>
      <c r="BN67" s="4" t="str">
        <f t="shared" ref="BN67:BN131" si="29">IF(BL67=BM67,"일치",IF(BM67&gt;BL67,"배수초과","배수미달"))</f>
        <v>배수초과</v>
      </c>
      <c r="BO67" s="4" t="s">
        <v>11827</v>
      </c>
      <c r="BQ67" s="44" t="s">
        <v>11731</v>
      </c>
      <c r="BR67" s="4" t="s">
        <v>11835</v>
      </c>
      <c r="BS67" s="4" t="s">
        <v>11836</v>
      </c>
    </row>
    <row r="68" spans="1:71" ht="50.1" customHeight="1" x14ac:dyDescent="0.3">
      <c r="A68" s="4">
        <f t="shared" si="27"/>
        <v>67</v>
      </c>
      <c r="B68" s="4" t="s">
        <v>10607</v>
      </c>
      <c r="C68" s="4" t="s">
        <v>10608</v>
      </c>
      <c r="D68" s="4" t="s">
        <v>529</v>
      </c>
      <c r="E68" s="4" t="s">
        <v>530</v>
      </c>
      <c r="F68" s="4" t="s">
        <v>10609</v>
      </c>
      <c r="G68" s="4" t="s">
        <v>10610</v>
      </c>
      <c r="H68" s="4" t="s">
        <v>10611</v>
      </c>
      <c r="I68" s="4" t="s">
        <v>10612</v>
      </c>
      <c r="J68" s="4" t="s">
        <v>275</v>
      </c>
      <c r="K68" s="4" t="s">
        <v>275</v>
      </c>
      <c r="L68" s="4" t="s">
        <v>382</v>
      </c>
      <c r="M68" s="4" t="s">
        <v>3879</v>
      </c>
      <c r="N68" s="4" t="s">
        <v>4780</v>
      </c>
      <c r="O68" s="4" t="s">
        <v>385</v>
      </c>
      <c r="P68" s="4" t="s">
        <v>386</v>
      </c>
      <c r="Q68" s="4" t="s">
        <v>3601</v>
      </c>
      <c r="R68" s="4" t="s">
        <v>313</v>
      </c>
      <c r="S68" s="4" t="s">
        <v>313</v>
      </c>
      <c r="T68" s="4" t="s">
        <v>313</v>
      </c>
      <c r="U68" s="4" t="s">
        <v>313</v>
      </c>
      <c r="V68" s="4" t="s">
        <v>313</v>
      </c>
      <c r="W68" s="4" t="s">
        <v>11686</v>
      </c>
      <c r="X68" s="4" t="s">
        <v>11734</v>
      </c>
      <c r="Y68" s="4" t="s">
        <v>313</v>
      </c>
      <c r="Z68" s="4" t="s">
        <v>313</v>
      </c>
      <c r="AA68" s="4" t="s">
        <v>313</v>
      </c>
      <c r="AB68" s="4" t="s">
        <v>313</v>
      </c>
      <c r="AC68" s="4" t="s">
        <v>313</v>
      </c>
      <c r="AE68" s="4">
        <v>0</v>
      </c>
      <c r="AF68" s="4">
        <v>0</v>
      </c>
      <c r="AG68" s="4">
        <v>0</v>
      </c>
      <c r="AH68" s="4">
        <f t="shared" si="16"/>
        <v>0</v>
      </c>
      <c r="AI68" s="4">
        <f t="shared" si="16"/>
        <v>0</v>
      </c>
      <c r="AJ68" s="4">
        <f t="shared" si="16"/>
        <v>0</v>
      </c>
      <c r="AK68" s="4">
        <f t="shared" si="16"/>
        <v>0</v>
      </c>
      <c r="AL68" s="4">
        <f t="shared" si="16"/>
        <v>0</v>
      </c>
      <c r="AM68" s="4">
        <f t="shared" si="16"/>
        <v>3</v>
      </c>
      <c r="AN68" s="4">
        <f t="shared" si="17"/>
        <v>0</v>
      </c>
      <c r="AO68" s="4" t="str">
        <f t="shared" si="18"/>
        <v>X</v>
      </c>
      <c r="AP68" s="4" t="str">
        <f t="shared" si="18"/>
        <v>X</v>
      </c>
      <c r="AQ68" s="4" t="str">
        <f t="shared" si="18"/>
        <v>X</v>
      </c>
      <c r="AR68" s="4">
        <f t="shared" si="19"/>
        <v>3</v>
      </c>
      <c r="AT68" s="4" t="s">
        <v>11686</v>
      </c>
      <c r="AU68" s="4">
        <f>VLOOKUP(B68,자격증!B:R,17,0)</f>
        <v>0</v>
      </c>
      <c r="AV68" s="4">
        <f>IF(AT68="해당",VLOOKUP(B68,어학성적!B:Q,16,0),0)</f>
        <v>0</v>
      </c>
      <c r="AW68" s="4">
        <f>IF(AT68="해당",VLOOKUP(B68,논문실적!B:S,18,0),0)</f>
        <v>0</v>
      </c>
      <c r="AX68" s="4">
        <f>VLOOKUP(B68,자격증!B:S,18,0)</f>
        <v>0</v>
      </c>
      <c r="AY68" s="4">
        <f t="shared" si="20"/>
        <v>0</v>
      </c>
      <c r="AZ68" s="4"/>
      <c r="BB68" s="4">
        <f t="shared" si="21"/>
        <v>0</v>
      </c>
      <c r="BC68" s="47">
        <f>VLOOKUP(B68,정성평가!B:AD,29,0)</f>
        <v>63.666666666666664</v>
      </c>
      <c r="BD68" s="4">
        <f t="shared" si="22"/>
        <v>3</v>
      </c>
      <c r="BE68" s="47">
        <f t="shared" si="23"/>
        <v>66.666666666666657</v>
      </c>
      <c r="BF68" s="4" t="str">
        <f t="shared" si="24"/>
        <v>과락</v>
      </c>
      <c r="BG68" s="4">
        <f t="shared" si="25"/>
        <v>64</v>
      </c>
      <c r="BH68" s="4" t="s">
        <v>11811</v>
      </c>
      <c r="BI68" s="4" t="s">
        <v>11809</v>
      </c>
      <c r="BK68" s="4">
        <v>1</v>
      </c>
      <c r="BL68" s="4">
        <f t="shared" si="28"/>
        <v>15</v>
      </c>
      <c r="BM68" s="4">
        <f t="shared" si="26"/>
        <v>17</v>
      </c>
      <c r="BN68" s="4" t="str">
        <f t="shared" si="29"/>
        <v>배수초과</v>
      </c>
      <c r="BO68" s="4" t="s">
        <v>11827</v>
      </c>
      <c r="BQ68" s="44" t="s">
        <v>11731</v>
      </c>
      <c r="BR68" s="4" t="s">
        <v>11835</v>
      </c>
      <c r="BS68" s="4" t="s">
        <v>11836</v>
      </c>
    </row>
    <row r="69" spans="1:71" ht="50.1" customHeight="1" x14ac:dyDescent="0.3">
      <c r="A69" s="4">
        <f t="shared" si="27"/>
        <v>68</v>
      </c>
      <c r="B69" s="4" t="s">
        <v>10662</v>
      </c>
      <c r="C69" s="4" t="s">
        <v>10663</v>
      </c>
      <c r="D69" s="4" t="s">
        <v>529</v>
      </c>
      <c r="E69" s="4" t="s">
        <v>530</v>
      </c>
      <c r="F69" s="4" t="s">
        <v>10664</v>
      </c>
      <c r="G69" s="4" t="s">
        <v>10665</v>
      </c>
      <c r="H69" s="4" t="s">
        <v>10666</v>
      </c>
      <c r="I69" s="4" t="s">
        <v>10667</v>
      </c>
      <c r="J69" s="4" t="s">
        <v>275</v>
      </c>
      <c r="K69" s="4" t="s">
        <v>275</v>
      </c>
      <c r="L69" s="4" t="s">
        <v>276</v>
      </c>
      <c r="M69" s="4" t="s">
        <v>277</v>
      </c>
      <c r="N69" s="4" t="s">
        <v>277</v>
      </c>
      <c r="O69" s="4" t="s">
        <v>277</v>
      </c>
      <c r="P69" s="4" t="s">
        <v>277</v>
      </c>
      <c r="Q69" s="4" t="s">
        <v>1586</v>
      </c>
      <c r="R69" s="4" t="s">
        <v>313</v>
      </c>
      <c r="S69" s="4" t="s">
        <v>313</v>
      </c>
      <c r="T69" s="4" t="s">
        <v>313</v>
      </c>
      <c r="U69" s="4" t="s">
        <v>313</v>
      </c>
      <c r="V69" s="4" t="s">
        <v>313</v>
      </c>
      <c r="W69" s="4" t="s">
        <v>11686</v>
      </c>
      <c r="X69" s="4" t="s">
        <v>11735</v>
      </c>
      <c r="Y69" s="4" t="s">
        <v>11686</v>
      </c>
      <c r="Z69" s="4" t="s">
        <v>11735</v>
      </c>
      <c r="AA69" s="4" t="s">
        <v>312</v>
      </c>
      <c r="AB69" s="4" t="s">
        <v>312</v>
      </c>
      <c r="AC69" s="4" t="s">
        <v>313</v>
      </c>
      <c r="AE69" s="4">
        <v>0</v>
      </c>
      <c r="AF69" s="4">
        <v>0</v>
      </c>
      <c r="AG69" s="4">
        <v>0</v>
      </c>
      <c r="AH69" s="4">
        <f t="shared" si="16"/>
        <v>0</v>
      </c>
      <c r="AI69" s="4">
        <f t="shared" si="16"/>
        <v>0</v>
      </c>
      <c r="AJ69" s="4">
        <f t="shared" si="16"/>
        <v>0</v>
      </c>
      <c r="AK69" s="4">
        <f t="shared" si="16"/>
        <v>0</v>
      </c>
      <c r="AL69" s="4">
        <f t="shared" si="16"/>
        <v>0</v>
      </c>
      <c r="AM69" s="4">
        <f t="shared" si="16"/>
        <v>3</v>
      </c>
      <c r="AN69" s="4">
        <f t="shared" si="17"/>
        <v>3</v>
      </c>
      <c r="AO69" s="4" t="str">
        <f t="shared" si="18"/>
        <v>우대</v>
      </c>
      <c r="AP69" s="4" t="str">
        <f t="shared" si="18"/>
        <v>우대</v>
      </c>
      <c r="AQ69" s="4" t="str">
        <f t="shared" si="18"/>
        <v>X</v>
      </c>
      <c r="AR69" s="4">
        <f t="shared" si="19"/>
        <v>3</v>
      </c>
      <c r="AT69" s="4" t="s">
        <v>11686</v>
      </c>
      <c r="AU69" s="4">
        <f>VLOOKUP(B69,자격증!B:R,17,0)</f>
        <v>8</v>
      </c>
      <c r="AV69" s="4">
        <f>IF(AT69="해당",VLOOKUP(B69,어학성적!B:Q,16,0),0)</f>
        <v>0</v>
      </c>
      <c r="AW69" s="4">
        <f>IF(AT69="해당",VLOOKUP(B69,논문실적!B:S,18,0),0)</f>
        <v>0</v>
      </c>
      <c r="AX69" s="4">
        <f>VLOOKUP(B69,자격증!B:S,18,0)</f>
        <v>0</v>
      </c>
      <c r="AY69" s="4">
        <f t="shared" si="20"/>
        <v>8</v>
      </c>
      <c r="AZ69" s="4"/>
      <c r="BB69" s="4">
        <f t="shared" si="21"/>
        <v>8</v>
      </c>
      <c r="BC69" s="47">
        <f>VLOOKUP(B69,정성평가!B:AD,29,0)</f>
        <v>55.333333333333336</v>
      </c>
      <c r="BD69" s="4">
        <f t="shared" si="22"/>
        <v>3</v>
      </c>
      <c r="BE69" s="47">
        <f t="shared" si="23"/>
        <v>66.333333333333343</v>
      </c>
      <c r="BF69" s="4" t="str">
        <f t="shared" si="24"/>
        <v>과락</v>
      </c>
      <c r="BG69" s="4">
        <f t="shared" si="25"/>
        <v>68</v>
      </c>
      <c r="BH69" s="4" t="s">
        <v>11811</v>
      </c>
      <c r="BI69" s="4" t="s">
        <v>11809</v>
      </c>
      <c r="BK69" s="4">
        <v>1</v>
      </c>
      <c r="BL69" s="4">
        <f t="shared" si="28"/>
        <v>15</v>
      </c>
      <c r="BM69" s="4">
        <f t="shared" si="26"/>
        <v>17</v>
      </c>
      <c r="BN69" s="4" t="str">
        <f t="shared" si="29"/>
        <v>배수초과</v>
      </c>
      <c r="BO69" s="4" t="s">
        <v>11827</v>
      </c>
      <c r="BQ69" s="44" t="s">
        <v>11731</v>
      </c>
      <c r="BR69" s="4" t="s">
        <v>11835</v>
      </c>
      <c r="BS69" s="4" t="s">
        <v>11836</v>
      </c>
    </row>
    <row r="70" spans="1:71" ht="50.1" customHeight="1" x14ac:dyDescent="0.3">
      <c r="A70" s="4">
        <f t="shared" si="27"/>
        <v>69</v>
      </c>
      <c r="B70" s="4" t="s">
        <v>971</v>
      </c>
      <c r="C70" s="4" t="s">
        <v>972</v>
      </c>
      <c r="D70" s="4" t="s">
        <v>529</v>
      </c>
      <c r="E70" s="4" t="s">
        <v>530</v>
      </c>
      <c r="F70" s="4" t="s">
        <v>973</v>
      </c>
      <c r="G70" s="4" t="s">
        <v>974</v>
      </c>
      <c r="H70" s="4" t="s">
        <v>975</v>
      </c>
      <c r="I70" s="4" t="s">
        <v>976</v>
      </c>
      <c r="J70" s="4" t="s">
        <v>275</v>
      </c>
      <c r="K70" s="4" t="s">
        <v>275</v>
      </c>
      <c r="L70" s="4" t="s">
        <v>276</v>
      </c>
      <c r="M70" s="4" t="s">
        <v>277</v>
      </c>
      <c r="N70" s="4" t="s">
        <v>277</v>
      </c>
      <c r="O70" s="4" t="s">
        <v>277</v>
      </c>
      <c r="P70" s="4" t="s">
        <v>277</v>
      </c>
      <c r="Q70" s="4" t="s">
        <v>978</v>
      </c>
      <c r="R70" s="4" t="s">
        <v>313</v>
      </c>
      <c r="S70" s="4" t="s">
        <v>313</v>
      </c>
      <c r="T70" s="4" t="s">
        <v>313</v>
      </c>
      <c r="U70" s="4" t="s">
        <v>313</v>
      </c>
      <c r="V70" s="4" t="s">
        <v>313</v>
      </c>
      <c r="W70" s="4" t="s">
        <v>11686</v>
      </c>
      <c r="X70" s="4" t="s">
        <v>11727</v>
      </c>
      <c r="Y70" s="4" t="s">
        <v>11686</v>
      </c>
      <c r="Z70" s="4" t="s">
        <v>11727</v>
      </c>
      <c r="AA70" s="4" t="s">
        <v>313</v>
      </c>
      <c r="AB70" s="4" t="s">
        <v>312</v>
      </c>
      <c r="AC70" s="4" t="s">
        <v>313</v>
      </c>
      <c r="AE70" s="4">
        <v>0</v>
      </c>
      <c r="AF70" s="4">
        <v>0</v>
      </c>
      <c r="AG70" s="4">
        <v>0</v>
      </c>
      <c r="AH70" s="4">
        <f t="shared" si="16"/>
        <v>0</v>
      </c>
      <c r="AI70" s="4">
        <f t="shared" si="16"/>
        <v>0</v>
      </c>
      <c r="AJ70" s="4">
        <f t="shared" si="16"/>
        <v>0</v>
      </c>
      <c r="AK70" s="4">
        <f t="shared" si="16"/>
        <v>0</v>
      </c>
      <c r="AL70" s="4">
        <f t="shared" si="16"/>
        <v>0</v>
      </c>
      <c r="AM70" s="4">
        <f t="shared" si="16"/>
        <v>3</v>
      </c>
      <c r="AN70" s="4">
        <f t="shared" si="17"/>
        <v>3</v>
      </c>
      <c r="AO70" s="4" t="str">
        <f t="shared" si="18"/>
        <v>X</v>
      </c>
      <c r="AP70" s="4" t="str">
        <f t="shared" si="18"/>
        <v>우대</v>
      </c>
      <c r="AQ70" s="4" t="str">
        <f t="shared" si="18"/>
        <v>X</v>
      </c>
      <c r="AR70" s="4">
        <f t="shared" si="19"/>
        <v>3</v>
      </c>
      <c r="AT70" s="4" t="s">
        <v>11686</v>
      </c>
      <c r="AU70" s="4">
        <f>VLOOKUP(B70,자격증!B:R,17,0)</f>
        <v>0</v>
      </c>
      <c r="AV70" s="4">
        <f>IF(AT70="해당",VLOOKUP(B70,어학성적!B:Q,16,0),0)</f>
        <v>0</v>
      </c>
      <c r="AW70" s="4">
        <f>IF(AT70="해당",VLOOKUP(B70,논문실적!B:S,18,0),0)</f>
        <v>0</v>
      </c>
      <c r="AX70" s="4">
        <f>VLOOKUP(B70,자격증!B:S,18,0)</f>
        <v>0</v>
      </c>
      <c r="AY70" s="4">
        <f t="shared" si="20"/>
        <v>0</v>
      </c>
      <c r="AZ70" s="4"/>
      <c r="BB70" s="4">
        <f t="shared" si="21"/>
        <v>0</v>
      </c>
      <c r="BC70" s="47">
        <f>VLOOKUP(B70,정성평가!B:AD,29,0)</f>
        <v>63</v>
      </c>
      <c r="BD70" s="4">
        <f t="shared" si="22"/>
        <v>3</v>
      </c>
      <c r="BE70" s="47">
        <f t="shared" si="23"/>
        <v>66</v>
      </c>
      <c r="BF70" s="4" t="str">
        <f t="shared" si="24"/>
        <v>과락</v>
      </c>
      <c r="BG70" s="4">
        <f t="shared" si="25"/>
        <v>69</v>
      </c>
      <c r="BH70" s="4" t="s">
        <v>11811</v>
      </c>
      <c r="BI70" s="4" t="s">
        <v>11809</v>
      </c>
      <c r="BK70" s="4">
        <v>1</v>
      </c>
      <c r="BL70" s="4">
        <f t="shared" si="28"/>
        <v>15</v>
      </c>
      <c r="BM70" s="4">
        <f t="shared" si="26"/>
        <v>17</v>
      </c>
      <c r="BN70" s="4" t="str">
        <f t="shared" si="29"/>
        <v>배수초과</v>
      </c>
      <c r="BO70" s="4" t="s">
        <v>11827</v>
      </c>
      <c r="BQ70" s="44" t="s">
        <v>11731</v>
      </c>
      <c r="BR70" s="4" t="s">
        <v>11835</v>
      </c>
      <c r="BS70" s="4" t="s">
        <v>11836</v>
      </c>
    </row>
    <row r="71" spans="1:71" ht="50.1" customHeight="1" x14ac:dyDescent="0.3">
      <c r="A71" s="4">
        <f t="shared" si="27"/>
        <v>70</v>
      </c>
      <c r="B71" s="4" t="s">
        <v>4071</v>
      </c>
      <c r="C71" s="4" t="s">
        <v>4072</v>
      </c>
      <c r="D71" s="4" t="s">
        <v>529</v>
      </c>
      <c r="E71" s="4" t="s">
        <v>530</v>
      </c>
      <c r="F71" s="4" t="s">
        <v>4073</v>
      </c>
      <c r="G71" s="4" t="s">
        <v>4074</v>
      </c>
      <c r="H71" s="4" t="s">
        <v>4075</v>
      </c>
      <c r="I71" s="4" t="s">
        <v>4076</v>
      </c>
      <c r="J71" s="4" t="s">
        <v>275</v>
      </c>
      <c r="K71" s="4" t="s">
        <v>275</v>
      </c>
      <c r="L71" s="4" t="s">
        <v>276</v>
      </c>
      <c r="M71" s="4" t="s">
        <v>277</v>
      </c>
      <c r="N71" s="4" t="s">
        <v>277</v>
      </c>
      <c r="O71" s="4" t="s">
        <v>277</v>
      </c>
      <c r="P71" s="4" t="s">
        <v>277</v>
      </c>
      <c r="Q71" s="4" t="s">
        <v>1523</v>
      </c>
      <c r="R71" s="4" t="s">
        <v>313</v>
      </c>
      <c r="S71" s="4" t="s">
        <v>313</v>
      </c>
      <c r="T71" s="4" t="s">
        <v>313</v>
      </c>
      <c r="U71" s="4" t="s">
        <v>313</v>
      </c>
      <c r="V71" s="4" t="s">
        <v>313</v>
      </c>
      <c r="W71" s="4" t="s">
        <v>313</v>
      </c>
      <c r="X71" s="4" t="s">
        <v>313</v>
      </c>
      <c r="Y71" s="4" t="s">
        <v>313</v>
      </c>
      <c r="Z71" s="4" t="s">
        <v>313</v>
      </c>
      <c r="AA71" s="4" t="s">
        <v>312</v>
      </c>
      <c r="AB71" s="4" t="s">
        <v>312</v>
      </c>
      <c r="AC71" s="4" t="s">
        <v>312</v>
      </c>
      <c r="AE71" s="4">
        <v>0</v>
      </c>
      <c r="AF71" s="4">
        <v>0</v>
      </c>
      <c r="AG71" s="4">
        <v>0</v>
      </c>
      <c r="AH71" s="4">
        <f t="shared" si="16"/>
        <v>0</v>
      </c>
      <c r="AI71" s="4">
        <f t="shared" si="16"/>
        <v>0</v>
      </c>
      <c r="AJ71" s="4">
        <f t="shared" si="16"/>
        <v>0</v>
      </c>
      <c r="AK71" s="4">
        <f t="shared" si="16"/>
        <v>0</v>
      </c>
      <c r="AL71" s="4">
        <f t="shared" si="16"/>
        <v>0</v>
      </c>
      <c r="AM71" s="4">
        <f t="shared" si="16"/>
        <v>0</v>
      </c>
      <c r="AN71" s="4">
        <f t="shared" si="17"/>
        <v>0</v>
      </c>
      <c r="AO71" s="4" t="str">
        <f t="shared" si="18"/>
        <v>우대</v>
      </c>
      <c r="AP71" s="4" t="str">
        <f t="shared" si="18"/>
        <v>우대</v>
      </c>
      <c r="AQ71" s="4" t="str">
        <f t="shared" si="18"/>
        <v>우대</v>
      </c>
      <c r="AR71" s="4">
        <f t="shared" si="19"/>
        <v>0</v>
      </c>
      <c r="AT71" s="4" t="s">
        <v>11686</v>
      </c>
      <c r="AU71" s="4">
        <f>VLOOKUP(B71,자격증!B:R,17,0)</f>
        <v>5</v>
      </c>
      <c r="AV71" s="4">
        <f>IF(AT71="해당",VLOOKUP(B71,어학성적!B:Q,16,0),0)</f>
        <v>6</v>
      </c>
      <c r="AW71" s="4">
        <f>IF(AT71="해당",VLOOKUP(B71,논문실적!B:S,18,0),0)</f>
        <v>0</v>
      </c>
      <c r="AX71" s="4">
        <f>VLOOKUP(B71,자격증!B:S,18,0)</f>
        <v>0</v>
      </c>
      <c r="AY71" s="4">
        <f t="shared" si="20"/>
        <v>11</v>
      </c>
      <c r="AZ71" s="4"/>
      <c r="BB71" s="4">
        <f t="shared" si="21"/>
        <v>11</v>
      </c>
      <c r="BC71" s="47">
        <f>VLOOKUP(B71,정성평가!B:AD,29,0)</f>
        <v>54.333333333333336</v>
      </c>
      <c r="BD71" s="4">
        <f t="shared" si="22"/>
        <v>0</v>
      </c>
      <c r="BE71" s="47">
        <f t="shared" si="23"/>
        <v>65.333333333333343</v>
      </c>
      <c r="BF71" s="4" t="str">
        <f t="shared" si="24"/>
        <v>과락</v>
      </c>
      <c r="BG71" s="4">
        <f t="shared" si="25"/>
        <v>70</v>
      </c>
      <c r="BH71" s="4" t="s">
        <v>11811</v>
      </c>
      <c r="BI71" s="4" t="s">
        <v>11809</v>
      </c>
      <c r="BK71" s="4">
        <v>1</v>
      </c>
      <c r="BL71" s="4">
        <f t="shared" si="28"/>
        <v>15</v>
      </c>
      <c r="BM71" s="4">
        <f t="shared" si="26"/>
        <v>17</v>
      </c>
      <c r="BN71" s="4" t="str">
        <f t="shared" si="29"/>
        <v>배수초과</v>
      </c>
      <c r="BO71" s="4" t="s">
        <v>11827</v>
      </c>
      <c r="BQ71" s="44" t="s">
        <v>11731</v>
      </c>
      <c r="BR71" s="4" t="s">
        <v>11835</v>
      </c>
      <c r="BS71" s="4" t="s">
        <v>11836</v>
      </c>
    </row>
    <row r="72" spans="1:71" ht="50.1" customHeight="1" x14ac:dyDescent="0.3">
      <c r="A72" s="4">
        <f t="shared" si="27"/>
        <v>71</v>
      </c>
      <c r="B72" s="4" t="s">
        <v>8328</v>
      </c>
      <c r="C72" s="4" t="s">
        <v>8329</v>
      </c>
      <c r="D72" s="4" t="s">
        <v>529</v>
      </c>
      <c r="E72" s="4" t="s">
        <v>530</v>
      </c>
      <c r="F72" s="4" t="s">
        <v>8330</v>
      </c>
      <c r="G72" s="4" t="s">
        <v>8331</v>
      </c>
      <c r="H72" s="4" t="s">
        <v>8332</v>
      </c>
      <c r="I72" s="4" t="s">
        <v>8333</v>
      </c>
      <c r="J72" s="4" t="s">
        <v>275</v>
      </c>
      <c r="K72" s="4" t="s">
        <v>275</v>
      </c>
      <c r="L72" s="4" t="s">
        <v>382</v>
      </c>
      <c r="M72" s="4" t="s">
        <v>1113</v>
      </c>
      <c r="N72" s="4" t="s">
        <v>8334</v>
      </c>
      <c r="O72" s="4" t="s">
        <v>562</v>
      </c>
      <c r="P72" s="4" t="s">
        <v>957</v>
      </c>
      <c r="Q72" s="4" t="s">
        <v>8338</v>
      </c>
      <c r="R72" s="4" t="s">
        <v>313</v>
      </c>
      <c r="S72" s="4" t="s">
        <v>313</v>
      </c>
      <c r="T72" s="4" t="s">
        <v>313</v>
      </c>
      <c r="U72" s="4" t="s">
        <v>313</v>
      </c>
      <c r="V72" s="4" t="s">
        <v>313</v>
      </c>
      <c r="W72" s="4" t="s">
        <v>11686</v>
      </c>
      <c r="X72" s="4" t="s">
        <v>11738</v>
      </c>
      <c r="Y72" s="4" t="s">
        <v>313</v>
      </c>
      <c r="Z72" s="4" t="s">
        <v>313</v>
      </c>
      <c r="AA72" s="4" t="s">
        <v>313</v>
      </c>
      <c r="AB72" s="4" t="s">
        <v>312</v>
      </c>
      <c r="AC72" s="4" t="s">
        <v>313</v>
      </c>
      <c r="AE72" s="4">
        <v>0</v>
      </c>
      <c r="AF72" s="4">
        <v>0</v>
      </c>
      <c r="AG72" s="4">
        <v>0</v>
      </c>
      <c r="AH72" s="4">
        <f t="shared" si="16"/>
        <v>0</v>
      </c>
      <c r="AI72" s="4">
        <f t="shared" si="16"/>
        <v>0</v>
      </c>
      <c r="AJ72" s="4">
        <f t="shared" si="16"/>
        <v>0</v>
      </c>
      <c r="AK72" s="4">
        <f t="shared" si="16"/>
        <v>0</v>
      </c>
      <c r="AL72" s="4">
        <f t="shared" si="16"/>
        <v>0</v>
      </c>
      <c r="AM72" s="4">
        <f t="shared" si="16"/>
        <v>3</v>
      </c>
      <c r="AN72" s="4">
        <f t="shared" si="17"/>
        <v>0</v>
      </c>
      <c r="AO72" s="4" t="str">
        <f t="shared" si="18"/>
        <v>X</v>
      </c>
      <c r="AP72" s="4" t="str">
        <f t="shared" si="18"/>
        <v>우대</v>
      </c>
      <c r="AQ72" s="4" t="str">
        <f t="shared" si="18"/>
        <v>X</v>
      </c>
      <c r="AR72" s="4">
        <f t="shared" si="19"/>
        <v>3</v>
      </c>
      <c r="AT72" s="4" t="s">
        <v>11686</v>
      </c>
      <c r="AU72" s="4">
        <f>VLOOKUP(B72,자격증!B:R,17,0)</f>
        <v>5</v>
      </c>
      <c r="AV72" s="4">
        <f>IF(AT72="해당",VLOOKUP(B72,어학성적!B:Q,16,0),0)</f>
        <v>2</v>
      </c>
      <c r="AW72" s="4">
        <f>IF(AT72="해당",VLOOKUP(B72,논문실적!B:S,18,0),0)</f>
        <v>0</v>
      </c>
      <c r="AX72" s="4">
        <f>VLOOKUP(B72,자격증!B:S,18,0)</f>
        <v>0</v>
      </c>
      <c r="AY72" s="4">
        <f t="shared" si="20"/>
        <v>7</v>
      </c>
      <c r="AZ72" s="4"/>
      <c r="BB72" s="4">
        <f t="shared" si="21"/>
        <v>7</v>
      </c>
      <c r="BC72" s="47">
        <f>VLOOKUP(B72,정성평가!B:AD,29,0)</f>
        <v>55.333333333333336</v>
      </c>
      <c r="BD72" s="4">
        <f t="shared" si="22"/>
        <v>3</v>
      </c>
      <c r="BE72" s="47">
        <f t="shared" si="23"/>
        <v>65.333333333333343</v>
      </c>
      <c r="BF72" s="4" t="str">
        <f t="shared" si="24"/>
        <v>과락</v>
      </c>
      <c r="BG72" s="4">
        <f t="shared" si="25"/>
        <v>70</v>
      </c>
      <c r="BH72" s="4" t="s">
        <v>11811</v>
      </c>
      <c r="BI72" s="4" t="s">
        <v>11809</v>
      </c>
      <c r="BK72" s="4">
        <v>1</v>
      </c>
      <c r="BL72" s="4">
        <f t="shared" si="28"/>
        <v>15</v>
      </c>
      <c r="BM72" s="4">
        <f t="shared" si="26"/>
        <v>17</v>
      </c>
      <c r="BN72" s="4" t="str">
        <f t="shared" si="29"/>
        <v>배수초과</v>
      </c>
      <c r="BO72" s="4" t="s">
        <v>11827</v>
      </c>
      <c r="BQ72" s="44" t="s">
        <v>11731</v>
      </c>
      <c r="BR72" s="4" t="s">
        <v>11835</v>
      </c>
      <c r="BS72" s="4" t="s">
        <v>11836</v>
      </c>
    </row>
    <row r="73" spans="1:71" ht="50.1" customHeight="1" x14ac:dyDescent="0.3">
      <c r="A73" s="4">
        <f t="shared" si="27"/>
        <v>72</v>
      </c>
      <c r="B73" s="4" t="s">
        <v>9760</v>
      </c>
      <c r="C73" s="4" t="s">
        <v>9761</v>
      </c>
      <c r="D73" s="4" t="s">
        <v>529</v>
      </c>
      <c r="E73" s="4" t="s">
        <v>530</v>
      </c>
      <c r="F73" s="4" t="s">
        <v>9762</v>
      </c>
      <c r="G73" s="4" t="s">
        <v>9763</v>
      </c>
      <c r="H73" s="4" t="s">
        <v>9764</v>
      </c>
      <c r="I73" s="4" t="s">
        <v>9764</v>
      </c>
      <c r="J73" s="4" t="s">
        <v>275</v>
      </c>
      <c r="K73" s="4" t="s">
        <v>275</v>
      </c>
      <c r="L73" s="4" t="s">
        <v>276</v>
      </c>
      <c r="M73" s="4" t="s">
        <v>277</v>
      </c>
      <c r="N73" s="4" t="s">
        <v>277</v>
      </c>
      <c r="O73" s="4" t="s">
        <v>277</v>
      </c>
      <c r="P73" s="4" t="s">
        <v>277</v>
      </c>
      <c r="Q73" s="4" t="s">
        <v>766</v>
      </c>
      <c r="R73" s="4" t="s">
        <v>313</v>
      </c>
      <c r="S73" s="4" t="s">
        <v>313</v>
      </c>
      <c r="T73" s="4" t="s">
        <v>313</v>
      </c>
      <c r="U73" s="4" t="s">
        <v>313</v>
      </c>
      <c r="V73" s="4" t="s">
        <v>313</v>
      </c>
      <c r="W73" s="4" t="s">
        <v>313</v>
      </c>
      <c r="X73" s="4" t="s">
        <v>313</v>
      </c>
      <c r="Y73" s="4" t="s">
        <v>313</v>
      </c>
      <c r="Z73" s="4" t="s">
        <v>313</v>
      </c>
      <c r="AA73" s="4" t="s">
        <v>313</v>
      </c>
      <c r="AB73" s="4" t="s">
        <v>313</v>
      </c>
      <c r="AC73" s="4" t="s">
        <v>313</v>
      </c>
      <c r="AE73" s="4">
        <v>0</v>
      </c>
      <c r="AF73" s="4">
        <v>0</v>
      </c>
      <c r="AG73" s="4">
        <v>0</v>
      </c>
      <c r="AH73" s="4">
        <f t="shared" si="16"/>
        <v>0</v>
      </c>
      <c r="AI73" s="4">
        <f t="shared" si="16"/>
        <v>0</v>
      </c>
      <c r="AJ73" s="4">
        <f t="shared" si="16"/>
        <v>0</v>
      </c>
      <c r="AK73" s="4">
        <f t="shared" si="16"/>
        <v>0</v>
      </c>
      <c r="AL73" s="4">
        <f t="shared" si="16"/>
        <v>0</v>
      </c>
      <c r="AM73" s="4">
        <f t="shared" si="16"/>
        <v>0</v>
      </c>
      <c r="AN73" s="4">
        <f t="shared" si="17"/>
        <v>0</v>
      </c>
      <c r="AO73" s="4" t="str">
        <f t="shared" si="18"/>
        <v>X</v>
      </c>
      <c r="AP73" s="4" t="str">
        <f t="shared" si="18"/>
        <v>X</v>
      </c>
      <c r="AQ73" s="4" t="str">
        <f t="shared" si="18"/>
        <v>X</v>
      </c>
      <c r="AR73" s="4">
        <f t="shared" si="19"/>
        <v>0</v>
      </c>
      <c r="AT73" s="4" t="s">
        <v>11686</v>
      </c>
      <c r="AU73" s="4">
        <f>VLOOKUP(B73,자격증!B:R,17,0)</f>
        <v>8</v>
      </c>
      <c r="AV73" s="4">
        <f>IF(AT73="해당",VLOOKUP(B73,어학성적!B:Q,16,0),0)</f>
        <v>0</v>
      </c>
      <c r="AW73" s="4">
        <f>IF(AT73="해당",VLOOKUP(B73,논문실적!B:S,18,0),0)</f>
        <v>0</v>
      </c>
      <c r="AX73" s="4">
        <f>VLOOKUP(B73,자격증!B:S,18,0)</f>
        <v>0</v>
      </c>
      <c r="AY73" s="4">
        <f t="shared" si="20"/>
        <v>8</v>
      </c>
      <c r="AZ73" s="4"/>
      <c r="BB73" s="4">
        <f t="shared" si="21"/>
        <v>8</v>
      </c>
      <c r="BC73" s="47">
        <f>VLOOKUP(B73,정성평가!B:AD,29,0)</f>
        <v>57</v>
      </c>
      <c r="BD73" s="4">
        <f t="shared" si="22"/>
        <v>0</v>
      </c>
      <c r="BE73" s="47">
        <f t="shared" si="23"/>
        <v>65</v>
      </c>
      <c r="BF73" s="4" t="str">
        <f t="shared" si="24"/>
        <v>과락</v>
      </c>
      <c r="BG73" s="4">
        <f t="shared" si="25"/>
        <v>72</v>
      </c>
      <c r="BH73" s="4" t="s">
        <v>11811</v>
      </c>
      <c r="BI73" s="4" t="s">
        <v>11809</v>
      </c>
      <c r="BK73" s="4">
        <v>1</v>
      </c>
      <c r="BL73" s="4">
        <f t="shared" si="28"/>
        <v>15</v>
      </c>
      <c r="BM73" s="4">
        <f t="shared" si="26"/>
        <v>17</v>
      </c>
      <c r="BN73" s="4" t="str">
        <f t="shared" si="29"/>
        <v>배수초과</v>
      </c>
      <c r="BO73" s="4" t="s">
        <v>11827</v>
      </c>
      <c r="BQ73" s="44" t="s">
        <v>11731</v>
      </c>
      <c r="BR73" s="4" t="s">
        <v>11835</v>
      </c>
      <c r="BS73" s="4" t="s">
        <v>11836</v>
      </c>
    </row>
    <row r="74" spans="1:71" ht="50.1" customHeight="1" x14ac:dyDescent="0.3">
      <c r="A74" s="4">
        <f t="shared" si="27"/>
        <v>73</v>
      </c>
      <c r="B74" s="4" t="s">
        <v>8912</v>
      </c>
      <c r="C74" s="4" t="s">
        <v>8913</v>
      </c>
      <c r="D74" s="4" t="s">
        <v>529</v>
      </c>
      <c r="E74" s="4" t="s">
        <v>530</v>
      </c>
      <c r="F74" s="4" t="s">
        <v>8914</v>
      </c>
      <c r="G74" s="4" t="s">
        <v>8915</v>
      </c>
      <c r="H74" s="4" t="s">
        <v>8916</v>
      </c>
      <c r="I74" s="4" t="s">
        <v>8917</v>
      </c>
      <c r="J74" s="4" t="s">
        <v>275</v>
      </c>
      <c r="K74" s="4" t="s">
        <v>275</v>
      </c>
      <c r="L74" s="4" t="s">
        <v>382</v>
      </c>
      <c r="M74" s="4" t="s">
        <v>3866</v>
      </c>
      <c r="N74" s="4" t="s">
        <v>3867</v>
      </c>
      <c r="O74" s="4" t="s">
        <v>562</v>
      </c>
      <c r="P74" s="4" t="s">
        <v>957</v>
      </c>
      <c r="Q74" s="4" t="s">
        <v>5252</v>
      </c>
      <c r="R74" s="4" t="s">
        <v>313</v>
      </c>
      <c r="S74" s="4" t="s">
        <v>313</v>
      </c>
      <c r="T74" s="4" t="s">
        <v>313</v>
      </c>
      <c r="U74" s="4" t="s">
        <v>313</v>
      </c>
      <c r="V74" s="4" t="s">
        <v>313</v>
      </c>
      <c r="W74" s="4" t="s">
        <v>11686</v>
      </c>
      <c r="X74" s="4" t="s">
        <v>9552</v>
      </c>
      <c r="Y74" s="4" t="s">
        <v>11686</v>
      </c>
      <c r="Z74" s="4" t="s">
        <v>9552</v>
      </c>
      <c r="AA74" s="4" t="s">
        <v>313</v>
      </c>
      <c r="AB74" s="4" t="s">
        <v>312</v>
      </c>
      <c r="AC74" s="4" t="s">
        <v>313</v>
      </c>
      <c r="AE74" s="4">
        <v>0</v>
      </c>
      <c r="AF74" s="4">
        <v>0</v>
      </c>
      <c r="AG74" s="4">
        <v>0</v>
      </c>
      <c r="AH74" s="4">
        <f t="shared" si="16"/>
        <v>0</v>
      </c>
      <c r="AI74" s="4">
        <f t="shared" si="16"/>
        <v>0</v>
      </c>
      <c r="AJ74" s="4">
        <f t="shared" si="16"/>
        <v>0</v>
      </c>
      <c r="AK74" s="4">
        <f t="shared" si="16"/>
        <v>0</v>
      </c>
      <c r="AL74" s="4">
        <f t="shared" si="16"/>
        <v>0</v>
      </c>
      <c r="AM74" s="4">
        <f t="shared" si="16"/>
        <v>3</v>
      </c>
      <c r="AN74" s="4">
        <f t="shared" si="17"/>
        <v>3</v>
      </c>
      <c r="AO74" s="4" t="str">
        <f t="shared" si="18"/>
        <v>X</v>
      </c>
      <c r="AP74" s="4" t="str">
        <f t="shared" si="18"/>
        <v>우대</v>
      </c>
      <c r="AQ74" s="4" t="str">
        <f t="shared" si="18"/>
        <v>X</v>
      </c>
      <c r="AR74" s="4">
        <f t="shared" si="19"/>
        <v>3</v>
      </c>
      <c r="AT74" s="4" t="s">
        <v>11686</v>
      </c>
      <c r="AU74" s="4">
        <f>VLOOKUP(B74,자격증!B:R,17,0)</f>
        <v>0</v>
      </c>
      <c r="AV74" s="4">
        <f>IF(AT74="해당",VLOOKUP(B74,어학성적!B:Q,16,0),0)</f>
        <v>0</v>
      </c>
      <c r="AW74" s="4">
        <f>IF(AT74="해당",VLOOKUP(B74,논문실적!B:S,18,0),0)</f>
        <v>0</v>
      </c>
      <c r="AX74" s="4">
        <f>VLOOKUP(B74,자격증!B:S,18,0)</f>
        <v>0</v>
      </c>
      <c r="AY74" s="4">
        <f t="shared" si="20"/>
        <v>0</v>
      </c>
      <c r="AZ74" s="4"/>
      <c r="BB74" s="4">
        <f t="shared" si="21"/>
        <v>0</v>
      </c>
      <c r="BC74" s="47">
        <f>VLOOKUP(B74,정성평가!B:AD,29,0)</f>
        <v>62</v>
      </c>
      <c r="BD74" s="4">
        <f t="shared" si="22"/>
        <v>3</v>
      </c>
      <c r="BE74" s="47">
        <f t="shared" si="23"/>
        <v>65</v>
      </c>
      <c r="BF74" s="4" t="str">
        <f t="shared" si="24"/>
        <v>과락</v>
      </c>
      <c r="BG74" s="4">
        <f t="shared" si="25"/>
        <v>72</v>
      </c>
      <c r="BH74" s="4" t="s">
        <v>11811</v>
      </c>
      <c r="BI74" s="4" t="s">
        <v>11809</v>
      </c>
      <c r="BK74" s="4">
        <v>1</v>
      </c>
      <c r="BL74" s="4">
        <f t="shared" si="28"/>
        <v>15</v>
      </c>
      <c r="BM74" s="4">
        <f t="shared" si="26"/>
        <v>17</v>
      </c>
      <c r="BN74" s="4" t="str">
        <f t="shared" si="29"/>
        <v>배수초과</v>
      </c>
      <c r="BO74" s="4" t="s">
        <v>11827</v>
      </c>
      <c r="BQ74" s="44" t="s">
        <v>11731</v>
      </c>
      <c r="BR74" s="4" t="s">
        <v>11835</v>
      </c>
      <c r="BS74" s="4" t="s">
        <v>11836</v>
      </c>
    </row>
    <row r="75" spans="1:71" ht="50.1" customHeight="1" x14ac:dyDescent="0.3">
      <c r="A75" s="4">
        <f t="shared" si="27"/>
        <v>74</v>
      </c>
      <c r="B75" s="4" t="s">
        <v>10534</v>
      </c>
      <c r="C75" s="4" t="s">
        <v>10535</v>
      </c>
      <c r="D75" s="4" t="s">
        <v>529</v>
      </c>
      <c r="E75" s="4" t="s">
        <v>530</v>
      </c>
      <c r="F75" s="4" t="s">
        <v>10536</v>
      </c>
      <c r="G75" s="4" t="s">
        <v>10537</v>
      </c>
      <c r="H75" s="4" t="s">
        <v>10538</v>
      </c>
      <c r="I75" s="4" t="s">
        <v>10538</v>
      </c>
      <c r="J75" s="4" t="s">
        <v>275</v>
      </c>
      <c r="K75" s="4" t="s">
        <v>275</v>
      </c>
      <c r="L75" s="4" t="s">
        <v>276</v>
      </c>
      <c r="M75" s="4" t="s">
        <v>277</v>
      </c>
      <c r="N75" s="4" t="s">
        <v>277</v>
      </c>
      <c r="O75" s="4" t="s">
        <v>277</v>
      </c>
      <c r="P75" s="4" t="s">
        <v>277</v>
      </c>
      <c r="Q75" s="4" t="s">
        <v>3240</v>
      </c>
      <c r="R75" s="4" t="s">
        <v>313</v>
      </c>
      <c r="S75" s="4" t="s">
        <v>313</v>
      </c>
      <c r="T75" s="4" t="s">
        <v>313</v>
      </c>
      <c r="U75" s="4" t="s">
        <v>313</v>
      </c>
      <c r="V75" s="4" t="s">
        <v>313</v>
      </c>
      <c r="W75" s="4" t="s">
        <v>11686</v>
      </c>
      <c r="X75" s="4" t="s">
        <v>11729</v>
      </c>
      <c r="Y75" s="4" t="s">
        <v>313</v>
      </c>
      <c r="Z75" s="4" t="s">
        <v>313</v>
      </c>
      <c r="AA75" s="4" t="s">
        <v>313</v>
      </c>
      <c r="AB75" s="4" t="s">
        <v>312</v>
      </c>
      <c r="AC75" s="4" t="s">
        <v>313</v>
      </c>
      <c r="AE75" s="4">
        <v>0</v>
      </c>
      <c r="AF75" s="4">
        <v>0</v>
      </c>
      <c r="AG75" s="4">
        <v>0</v>
      </c>
      <c r="AH75" s="4">
        <f t="shared" si="16"/>
        <v>0</v>
      </c>
      <c r="AI75" s="4">
        <f t="shared" si="16"/>
        <v>0</v>
      </c>
      <c r="AJ75" s="4">
        <f t="shared" si="16"/>
        <v>0</v>
      </c>
      <c r="AK75" s="4">
        <f t="shared" si="16"/>
        <v>0</v>
      </c>
      <c r="AL75" s="4">
        <f t="shared" si="16"/>
        <v>0</v>
      </c>
      <c r="AM75" s="4">
        <f t="shared" si="16"/>
        <v>3</v>
      </c>
      <c r="AN75" s="4">
        <f t="shared" si="17"/>
        <v>0</v>
      </c>
      <c r="AO75" s="4" t="str">
        <f t="shared" si="18"/>
        <v>X</v>
      </c>
      <c r="AP75" s="4" t="str">
        <f t="shared" si="18"/>
        <v>우대</v>
      </c>
      <c r="AQ75" s="4" t="str">
        <f t="shared" si="18"/>
        <v>X</v>
      </c>
      <c r="AR75" s="4">
        <f t="shared" si="19"/>
        <v>3</v>
      </c>
      <c r="AT75" s="4" t="s">
        <v>11686</v>
      </c>
      <c r="AU75" s="4">
        <f>VLOOKUP(B75,자격증!B:R,17,0)</f>
        <v>10</v>
      </c>
      <c r="AV75" s="4">
        <f>IF(AT75="해당",VLOOKUP(B75,어학성적!B:Q,16,0),0)</f>
        <v>0</v>
      </c>
      <c r="AW75" s="4">
        <f>IF(AT75="해당",VLOOKUP(B75,논문실적!B:S,18,0),0)</f>
        <v>0</v>
      </c>
      <c r="AX75" s="4">
        <f>VLOOKUP(B75,자격증!B:S,18,0)</f>
        <v>0</v>
      </c>
      <c r="AY75" s="4">
        <f t="shared" si="20"/>
        <v>10</v>
      </c>
      <c r="AZ75" s="4"/>
      <c r="BB75" s="4">
        <f t="shared" si="21"/>
        <v>10</v>
      </c>
      <c r="BC75" s="47">
        <f>VLOOKUP(B75,정성평가!B:AD,29,0)</f>
        <v>51.666666666666664</v>
      </c>
      <c r="BD75" s="4">
        <f t="shared" si="22"/>
        <v>3</v>
      </c>
      <c r="BE75" s="47">
        <f t="shared" si="23"/>
        <v>64.666666666666657</v>
      </c>
      <c r="BF75" s="4" t="str">
        <f t="shared" si="24"/>
        <v>과락</v>
      </c>
      <c r="BG75" s="4">
        <f t="shared" si="25"/>
        <v>74</v>
      </c>
      <c r="BH75" s="4" t="s">
        <v>11811</v>
      </c>
      <c r="BI75" s="4" t="s">
        <v>11809</v>
      </c>
      <c r="BK75" s="4">
        <v>1</v>
      </c>
      <c r="BL75" s="4">
        <f t="shared" si="28"/>
        <v>15</v>
      </c>
      <c r="BM75" s="4">
        <f t="shared" si="26"/>
        <v>17</v>
      </c>
      <c r="BN75" s="4" t="str">
        <f t="shared" si="29"/>
        <v>배수초과</v>
      </c>
      <c r="BO75" s="4" t="s">
        <v>11827</v>
      </c>
      <c r="BQ75" s="44" t="s">
        <v>11731</v>
      </c>
      <c r="BR75" s="4" t="s">
        <v>11835</v>
      </c>
      <c r="BS75" s="4" t="s">
        <v>11836</v>
      </c>
    </row>
    <row r="76" spans="1:71" ht="50.1" customHeight="1" x14ac:dyDescent="0.3">
      <c r="A76" s="4">
        <f t="shared" si="27"/>
        <v>75</v>
      </c>
      <c r="B76" s="4" t="s">
        <v>3351</v>
      </c>
      <c r="C76" s="4" t="s">
        <v>3352</v>
      </c>
      <c r="D76" s="4" t="s">
        <v>529</v>
      </c>
      <c r="E76" s="4" t="s">
        <v>530</v>
      </c>
      <c r="F76" s="4" t="s">
        <v>3353</v>
      </c>
      <c r="G76" s="4" t="s">
        <v>3354</v>
      </c>
      <c r="H76" s="4" t="s">
        <v>3355</v>
      </c>
      <c r="I76" s="4" t="s">
        <v>3356</v>
      </c>
      <c r="J76" s="4" t="s">
        <v>275</v>
      </c>
      <c r="K76" s="4" t="s">
        <v>275</v>
      </c>
      <c r="L76" s="4" t="s">
        <v>276</v>
      </c>
      <c r="M76" s="4" t="s">
        <v>277</v>
      </c>
      <c r="N76" s="4" t="s">
        <v>277</v>
      </c>
      <c r="O76" s="4" t="s">
        <v>277</v>
      </c>
      <c r="P76" s="4" t="s">
        <v>277</v>
      </c>
      <c r="Q76" s="4" t="s">
        <v>3359</v>
      </c>
      <c r="R76" s="4" t="s">
        <v>313</v>
      </c>
      <c r="S76" s="4" t="s">
        <v>313</v>
      </c>
      <c r="T76" s="4" t="s">
        <v>313</v>
      </c>
      <c r="U76" s="4" t="s">
        <v>313</v>
      </c>
      <c r="V76" s="4" t="s">
        <v>313</v>
      </c>
      <c r="W76" s="4" t="s">
        <v>11686</v>
      </c>
      <c r="X76" s="4" t="s">
        <v>11727</v>
      </c>
      <c r="Y76" s="4" t="s">
        <v>11686</v>
      </c>
      <c r="Z76" s="4" t="s">
        <v>11727</v>
      </c>
      <c r="AA76" s="4" t="s">
        <v>312</v>
      </c>
      <c r="AB76" s="4" t="s">
        <v>313</v>
      </c>
      <c r="AC76" s="4" t="s">
        <v>313</v>
      </c>
      <c r="AE76" s="4">
        <v>0</v>
      </c>
      <c r="AF76" s="4">
        <v>0</v>
      </c>
      <c r="AG76" s="4">
        <v>0</v>
      </c>
      <c r="AH76" s="4">
        <f t="shared" si="16"/>
        <v>0</v>
      </c>
      <c r="AI76" s="4">
        <f t="shared" si="16"/>
        <v>0</v>
      </c>
      <c r="AJ76" s="4">
        <f t="shared" si="16"/>
        <v>0</v>
      </c>
      <c r="AK76" s="4">
        <f t="shared" si="16"/>
        <v>0</v>
      </c>
      <c r="AL76" s="4">
        <f t="shared" si="16"/>
        <v>0</v>
      </c>
      <c r="AM76" s="4">
        <f t="shared" si="16"/>
        <v>3</v>
      </c>
      <c r="AN76" s="4">
        <f t="shared" si="17"/>
        <v>3</v>
      </c>
      <c r="AO76" s="4" t="str">
        <f t="shared" si="18"/>
        <v>우대</v>
      </c>
      <c r="AP76" s="4" t="str">
        <f t="shared" si="18"/>
        <v>X</v>
      </c>
      <c r="AQ76" s="4" t="str">
        <f t="shared" si="18"/>
        <v>X</v>
      </c>
      <c r="AR76" s="4">
        <f t="shared" si="19"/>
        <v>3</v>
      </c>
      <c r="AT76" s="4" t="s">
        <v>11686</v>
      </c>
      <c r="AU76" s="4">
        <f>VLOOKUP(B76,자격증!B:R,17,0)</f>
        <v>8</v>
      </c>
      <c r="AV76" s="4">
        <f>IF(AT76="해당",VLOOKUP(B76,어학성적!B:Q,16,0),0)</f>
        <v>0</v>
      </c>
      <c r="AW76" s="4">
        <f>IF(AT76="해당",VLOOKUP(B76,논문실적!B:S,18,0),0)</f>
        <v>0</v>
      </c>
      <c r="AX76" s="4">
        <f>VLOOKUP(B76,자격증!B:S,18,0)</f>
        <v>0</v>
      </c>
      <c r="AY76" s="4">
        <f t="shared" si="20"/>
        <v>8</v>
      </c>
      <c r="AZ76" s="4"/>
      <c r="BB76" s="4">
        <f t="shared" si="21"/>
        <v>8</v>
      </c>
      <c r="BC76" s="47">
        <f>VLOOKUP(B76,정성평가!B:AD,29,0)</f>
        <v>53.666666666666664</v>
      </c>
      <c r="BD76" s="4">
        <f t="shared" si="22"/>
        <v>3</v>
      </c>
      <c r="BE76" s="47">
        <f t="shared" si="23"/>
        <v>64.666666666666657</v>
      </c>
      <c r="BF76" s="4" t="str">
        <f t="shared" si="24"/>
        <v>과락</v>
      </c>
      <c r="BG76" s="4">
        <f t="shared" si="25"/>
        <v>74</v>
      </c>
      <c r="BH76" s="4" t="s">
        <v>11811</v>
      </c>
      <c r="BI76" s="4" t="s">
        <v>11809</v>
      </c>
      <c r="BK76" s="4">
        <v>1</v>
      </c>
      <c r="BL76" s="4">
        <f t="shared" si="28"/>
        <v>15</v>
      </c>
      <c r="BM76" s="4">
        <f t="shared" si="26"/>
        <v>17</v>
      </c>
      <c r="BN76" s="4" t="str">
        <f t="shared" si="29"/>
        <v>배수초과</v>
      </c>
      <c r="BO76" s="4" t="s">
        <v>11827</v>
      </c>
      <c r="BQ76" s="44" t="s">
        <v>11731</v>
      </c>
      <c r="BR76" s="4" t="s">
        <v>11835</v>
      </c>
      <c r="BS76" s="4" t="s">
        <v>11836</v>
      </c>
    </row>
    <row r="77" spans="1:71" ht="50.1" customHeight="1" x14ac:dyDescent="0.3">
      <c r="A77" s="4">
        <f t="shared" si="27"/>
        <v>76</v>
      </c>
      <c r="B77" s="4" t="s">
        <v>9028</v>
      </c>
      <c r="C77" s="4" t="s">
        <v>9029</v>
      </c>
      <c r="D77" s="4" t="s">
        <v>529</v>
      </c>
      <c r="E77" s="4" t="s">
        <v>530</v>
      </c>
      <c r="F77" s="4" t="s">
        <v>9030</v>
      </c>
      <c r="G77" s="4" t="s">
        <v>9031</v>
      </c>
      <c r="H77" s="4" t="s">
        <v>9032</v>
      </c>
      <c r="I77" s="4" t="s">
        <v>9033</v>
      </c>
      <c r="J77" s="4" t="s">
        <v>275</v>
      </c>
      <c r="K77" s="4" t="s">
        <v>275</v>
      </c>
      <c r="L77" s="4" t="s">
        <v>276</v>
      </c>
      <c r="M77" s="4" t="s">
        <v>277</v>
      </c>
      <c r="N77" s="4" t="s">
        <v>277</v>
      </c>
      <c r="O77" s="4" t="s">
        <v>277</v>
      </c>
      <c r="P77" s="4" t="s">
        <v>277</v>
      </c>
      <c r="Q77" s="4" t="s">
        <v>9036</v>
      </c>
      <c r="R77" s="4" t="s">
        <v>313</v>
      </c>
      <c r="S77" s="4" t="s">
        <v>313</v>
      </c>
      <c r="T77" s="4" t="s">
        <v>313</v>
      </c>
      <c r="U77" s="4" t="s">
        <v>313</v>
      </c>
      <c r="V77" s="4" t="s">
        <v>313</v>
      </c>
      <c r="W77" s="4" t="s">
        <v>313</v>
      </c>
      <c r="X77" s="4" t="s">
        <v>313</v>
      </c>
      <c r="Y77" s="4" t="s">
        <v>313</v>
      </c>
      <c r="Z77" s="4" t="s">
        <v>313</v>
      </c>
      <c r="AA77" s="4" t="s">
        <v>313</v>
      </c>
      <c r="AB77" s="4" t="s">
        <v>313</v>
      </c>
      <c r="AC77" s="4" t="s">
        <v>313</v>
      </c>
      <c r="AE77" s="4">
        <v>0</v>
      </c>
      <c r="AF77" s="4">
        <v>0</v>
      </c>
      <c r="AG77" s="4">
        <v>0</v>
      </c>
      <c r="AH77" s="4">
        <f t="shared" si="16"/>
        <v>0</v>
      </c>
      <c r="AI77" s="4">
        <f t="shared" si="16"/>
        <v>0</v>
      </c>
      <c r="AJ77" s="4">
        <f t="shared" si="16"/>
        <v>0</v>
      </c>
      <c r="AK77" s="4">
        <f t="shared" si="16"/>
        <v>0</v>
      </c>
      <c r="AL77" s="4">
        <f t="shared" si="16"/>
        <v>0</v>
      </c>
      <c r="AM77" s="4">
        <f t="shared" si="16"/>
        <v>0</v>
      </c>
      <c r="AN77" s="4">
        <f t="shared" si="17"/>
        <v>0</v>
      </c>
      <c r="AO77" s="4" t="str">
        <f t="shared" si="18"/>
        <v>X</v>
      </c>
      <c r="AP77" s="4" t="str">
        <f t="shared" si="18"/>
        <v>X</v>
      </c>
      <c r="AQ77" s="4" t="str">
        <f t="shared" si="18"/>
        <v>X</v>
      </c>
      <c r="AR77" s="4">
        <f t="shared" si="19"/>
        <v>0</v>
      </c>
      <c r="AT77" s="4" t="s">
        <v>11686</v>
      </c>
      <c r="AU77" s="4">
        <f>VLOOKUP(B77,자격증!B:R,17,0)</f>
        <v>8</v>
      </c>
      <c r="AV77" s="4">
        <f>IF(AT77="해당",VLOOKUP(B77,어학성적!B:Q,16,0),0)</f>
        <v>0</v>
      </c>
      <c r="AW77" s="4">
        <f>IF(AT77="해당",VLOOKUP(B77,논문실적!B:S,18,0),0)</f>
        <v>0</v>
      </c>
      <c r="AX77" s="4">
        <f>VLOOKUP(B77,자격증!B:S,18,0)</f>
        <v>0</v>
      </c>
      <c r="AY77" s="4">
        <f t="shared" si="20"/>
        <v>8</v>
      </c>
      <c r="AZ77" s="4"/>
      <c r="BB77" s="4">
        <f t="shared" si="21"/>
        <v>8</v>
      </c>
      <c r="BC77" s="47">
        <f>VLOOKUP(B77,정성평가!B:AD,29,0)</f>
        <v>56.333333333333336</v>
      </c>
      <c r="BD77" s="4">
        <f t="shared" si="22"/>
        <v>0</v>
      </c>
      <c r="BE77" s="47">
        <f t="shared" si="23"/>
        <v>64.333333333333343</v>
      </c>
      <c r="BF77" s="4" t="str">
        <f t="shared" si="24"/>
        <v>과락</v>
      </c>
      <c r="BG77" s="4">
        <f t="shared" si="25"/>
        <v>76</v>
      </c>
      <c r="BH77" s="4" t="s">
        <v>11811</v>
      </c>
      <c r="BI77" s="4" t="s">
        <v>11809</v>
      </c>
      <c r="BK77" s="4">
        <v>1</v>
      </c>
      <c r="BL77" s="4">
        <f t="shared" si="28"/>
        <v>15</v>
      </c>
      <c r="BM77" s="4">
        <f t="shared" si="26"/>
        <v>17</v>
      </c>
      <c r="BN77" s="4" t="str">
        <f t="shared" si="29"/>
        <v>배수초과</v>
      </c>
      <c r="BO77" s="4" t="s">
        <v>11827</v>
      </c>
      <c r="BQ77" s="44" t="s">
        <v>11731</v>
      </c>
      <c r="BR77" s="4" t="s">
        <v>11835</v>
      </c>
      <c r="BS77" s="4" t="s">
        <v>11836</v>
      </c>
    </row>
    <row r="78" spans="1:71" ht="50.1" customHeight="1" x14ac:dyDescent="0.3">
      <c r="A78" s="4">
        <f t="shared" si="27"/>
        <v>77</v>
      </c>
      <c r="B78" s="4" t="s">
        <v>5163</v>
      </c>
      <c r="C78" s="4" t="s">
        <v>1244</v>
      </c>
      <c r="D78" s="4" t="s">
        <v>529</v>
      </c>
      <c r="E78" s="4" t="s">
        <v>530</v>
      </c>
      <c r="F78" s="4" t="s">
        <v>1653</v>
      </c>
      <c r="G78" s="4" t="s">
        <v>5164</v>
      </c>
      <c r="H78" s="4" t="s">
        <v>5165</v>
      </c>
      <c r="I78" s="4" t="s">
        <v>5165</v>
      </c>
      <c r="J78" s="4" t="s">
        <v>275</v>
      </c>
      <c r="K78" s="4" t="s">
        <v>275</v>
      </c>
      <c r="L78" s="4" t="s">
        <v>276</v>
      </c>
      <c r="M78" s="4" t="s">
        <v>277</v>
      </c>
      <c r="N78" s="4" t="s">
        <v>277</v>
      </c>
      <c r="O78" s="4" t="s">
        <v>277</v>
      </c>
      <c r="P78" s="4" t="s">
        <v>277</v>
      </c>
      <c r="Q78" s="4" t="s">
        <v>2124</v>
      </c>
      <c r="R78" s="4" t="s">
        <v>313</v>
      </c>
      <c r="S78" s="4" t="s">
        <v>313</v>
      </c>
      <c r="T78" s="4" t="s">
        <v>313</v>
      </c>
      <c r="U78" s="4" t="s">
        <v>313</v>
      </c>
      <c r="V78" s="4" t="s">
        <v>313</v>
      </c>
      <c r="W78" s="4" t="s">
        <v>11686</v>
      </c>
      <c r="X78" s="4" t="s">
        <v>11727</v>
      </c>
      <c r="Y78" s="4" t="s">
        <v>11686</v>
      </c>
      <c r="Z78" s="4" t="s">
        <v>11727</v>
      </c>
      <c r="AA78" s="4" t="s">
        <v>313</v>
      </c>
      <c r="AB78" s="4" t="s">
        <v>312</v>
      </c>
      <c r="AC78" s="4" t="s">
        <v>313</v>
      </c>
      <c r="AE78" s="4">
        <v>0</v>
      </c>
      <c r="AF78" s="4">
        <v>0</v>
      </c>
      <c r="AG78" s="4">
        <v>0</v>
      </c>
      <c r="AH78" s="4">
        <f t="shared" si="16"/>
        <v>0</v>
      </c>
      <c r="AI78" s="4">
        <f t="shared" si="16"/>
        <v>0</v>
      </c>
      <c r="AJ78" s="4">
        <f t="shared" si="16"/>
        <v>0</v>
      </c>
      <c r="AK78" s="4">
        <f t="shared" si="16"/>
        <v>0</v>
      </c>
      <c r="AL78" s="4">
        <f t="shared" si="16"/>
        <v>0</v>
      </c>
      <c r="AM78" s="4">
        <f t="shared" si="16"/>
        <v>3</v>
      </c>
      <c r="AN78" s="4">
        <f t="shared" si="17"/>
        <v>3</v>
      </c>
      <c r="AO78" s="4" t="str">
        <f t="shared" si="18"/>
        <v>X</v>
      </c>
      <c r="AP78" s="4" t="str">
        <f t="shared" si="18"/>
        <v>우대</v>
      </c>
      <c r="AQ78" s="4" t="str">
        <f t="shared" si="18"/>
        <v>X</v>
      </c>
      <c r="AR78" s="4">
        <f t="shared" si="19"/>
        <v>3</v>
      </c>
      <c r="AT78" s="4" t="s">
        <v>11686</v>
      </c>
      <c r="AU78" s="4">
        <f>VLOOKUP(B78,자격증!B:R,17,0)</f>
        <v>6</v>
      </c>
      <c r="AV78" s="4">
        <f>IF(AT78="해당",VLOOKUP(B78,어학성적!B:Q,16,0),0)</f>
        <v>0</v>
      </c>
      <c r="AW78" s="4">
        <f>IF(AT78="해당",VLOOKUP(B78,논문실적!B:S,18,0),0)</f>
        <v>0</v>
      </c>
      <c r="AX78" s="4">
        <f>VLOOKUP(B78,자격증!B:S,18,0)</f>
        <v>0</v>
      </c>
      <c r="AY78" s="4">
        <f t="shared" si="20"/>
        <v>6</v>
      </c>
      <c r="AZ78" s="4"/>
      <c r="BB78" s="4">
        <f t="shared" si="21"/>
        <v>6</v>
      </c>
      <c r="BC78" s="47">
        <f>VLOOKUP(B78,정성평가!B:AD,29,0)</f>
        <v>55</v>
      </c>
      <c r="BD78" s="4">
        <f t="shared" si="22"/>
        <v>3</v>
      </c>
      <c r="BE78" s="47">
        <f t="shared" si="23"/>
        <v>64</v>
      </c>
      <c r="BF78" s="4" t="str">
        <f t="shared" si="24"/>
        <v>과락</v>
      </c>
      <c r="BG78" s="4">
        <f t="shared" si="25"/>
        <v>77</v>
      </c>
      <c r="BH78" s="4" t="s">
        <v>11811</v>
      </c>
      <c r="BI78" s="4" t="s">
        <v>11809</v>
      </c>
      <c r="BK78" s="4">
        <v>1</v>
      </c>
      <c r="BL78" s="4">
        <f t="shared" si="28"/>
        <v>15</v>
      </c>
      <c r="BM78" s="4">
        <f t="shared" si="26"/>
        <v>17</v>
      </c>
      <c r="BN78" s="4" t="str">
        <f t="shared" si="29"/>
        <v>배수초과</v>
      </c>
      <c r="BO78" s="4" t="s">
        <v>11827</v>
      </c>
      <c r="BQ78" s="44" t="s">
        <v>11731</v>
      </c>
      <c r="BR78" s="4" t="s">
        <v>11835</v>
      </c>
      <c r="BS78" s="4" t="s">
        <v>11836</v>
      </c>
    </row>
    <row r="79" spans="1:71" ht="50.1" customHeight="1" x14ac:dyDescent="0.3">
      <c r="A79" s="4">
        <f t="shared" si="27"/>
        <v>78</v>
      </c>
      <c r="B79" s="4" t="s">
        <v>9333</v>
      </c>
      <c r="C79" s="4" t="s">
        <v>9334</v>
      </c>
      <c r="D79" s="4" t="s">
        <v>529</v>
      </c>
      <c r="E79" s="4" t="s">
        <v>530</v>
      </c>
      <c r="F79" s="4" t="s">
        <v>9335</v>
      </c>
      <c r="G79" s="4" t="s">
        <v>9336</v>
      </c>
      <c r="H79" s="4" t="s">
        <v>9337</v>
      </c>
      <c r="I79" s="4" t="s">
        <v>9338</v>
      </c>
      <c r="J79" s="4" t="s">
        <v>275</v>
      </c>
      <c r="K79" s="4" t="s">
        <v>275</v>
      </c>
      <c r="L79" s="4" t="s">
        <v>276</v>
      </c>
      <c r="M79" s="4" t="s">
        <v>277</v>
      </c>
      <c r="N79" s="4" t="s">
        <v>277</v>
      </c>
      <c r="O79" s="4" t="s">
        <v>277</v>
      </c>
      <c r="P79" s="4" t="s">
        <v>277</v>
      </c>
      <c r="Q79" s="4" t="s">
        <v>3163</v>
      </c>
      <c r="R79" s="4" t="s">
        <v>313</v>
      </c>
      <c r="S79" s="4" t="s">
        <v>313</v>
      </c>
      <c r="T79" s="4" t="s">
        <v>313</v>
      </c>
      <c r="U79" s="4" t="s">
        <v>313</v>
      </c>
      <c r="V79" s="4" t="s">
        <v>313</v>
      </c>
      <c r="W79" s="4" t="s">
        <v>11686</v>
      </c>
      <c r="X79" s="4" t="s">
        <v>9552</v>
      </c>
      <c r="Y79" s="4" t="s">
        <v>11686</v>
      </c>
      <c r="Z79" s="4" t="s">
        <v>9552</v>
      </c>
      <c r="AA79" s="4" t="s">
        <v>313</v>
      </c>
      <c r="AB79" s="4" t="s">
        <v>313</v>
      </c>
      <c r="AC79" s="4" t="s">
        <v>313</v>
      </c>
      <c r="AE79" s="4">
        <v>0</v>
      </c>
      <c r="AF79" s="4">
        <v>0</v>
      </c>
      <c r="AG79" s="4">
        <v>0</v>
      </c>
      <c r="AH79" s="4">
        <f t="shared" si="16"/>
        <v>0</v>
      </c>
      <c r="AI79" s="4">
        <f t="shared" si="16"/>
        <v>0</v>
      </c>
      <c r="AJ79" s="4">
        <f t="shared" si="16"/>
        <v>0</v>
      </c>
      <c r="AK79" s="4">
        <f t="shared" si="16"/>
        <v>0</v>
      </c>
      <c r="AL79" s="4">
        <f t="shared" si="16"/>
        <v>0</v>
      </c>
      <c r="AM79" s="4">
        <f t="shared" si="16"/>
        <v>3</v>
      </c>
      <c r="AN79" s="4">
        <f t="shared" si="17"/>
        <v>3</v>
      </c>
      <c r="AO79" s="4" t="str">
        <f t="shared" si="18"/>
        <v>X</v>
      </c>
      <c r="AP79" s="4" t="str">
        <f t="shared" si="18"/>
        <v>X</v>
      </c>
      <c r="AQ79" s="4" t="str">
        <f t="shared" si="18"/>
        <v>X</v>
      </c>
      <c r="AR79" s="4">
        <f t="shared" si="19"/>
        <v>3</v>
      </c>
      <c r="AT79" s="4" t="s">
        <v>11686</v>
      </c>
      <c r="AU79" s="4">
        <f>VLOOKUP(B79,자격증!B:R,17,0)</f>
        <v>5</v>
      </c>
      <c r="AV79" s="4">
        <f>IF(AT79="해당",VLOOKUP(B79,어학성적!B:Q,16,0),0)</f>
        <v>0</v>
      </c>
      <c r="AW79" s="4">
        <f>IF(AT79="해당",VLOOKUP(B79,논문실적!B:S,18,0),0)</f>
        <v>0</v>
      </c>
      <c r="AX79" s="4">
        <f>VLOOKUP(B79,자격증!B:S,18,0)</f>
        <v>0</v>
      </c>
      <c r="AY79" s="4">
        <f t="shared" si="20"/>
        <v>5</v>
      </c>
      <c r="AZ79" s="4"/>
      <c r="BB79" s="4">
        <f t="shared" si="21"/>
        <v>5</v>
      </c>
      <c r="BC79" s="47">
        <f>VLOOKUP(B79,정성평가!B:AD,29,0)</f>
        <v>55.333333333333336</v>
      </c>
      <c r="BD79" s="4">
        <f t="shared" si="22"/>
        <v>3</v>
      </c>
      <c r="BE79" s="47">
        <f t="shared" si="23"/>
        <v>63.333333333333336</v>
      </c>
      <c r="BF79" s="4" t="str">
        <f t="shared" si="24"/>
        <v>과락</v>
      </c>
      <c r="BG79" s="4">
        <f t="shared" si="25"/>
        <v>78</v>
      </c>
      <c r="BH79" s="4" t="s">
        <v>11811</v>
      </c>
      <c r="BI79" s="4" t="s">
        <v>11809</v>
      </c>
      <c r="BK79" s="4">
        <v>1</v>
      </c>
      <c r="BL79" s="4">
        <f t="shared" si="28"/>
        <v>15</v>
      </c>
      <c r="BM79" s="4">
        <f t="shared" si="26"/>
        <v>17</v>
      </c>
      <c r="BN79" s="4" t="str">
        <f t="shared" si="29"/>
        <v>배수초과</v>
      </c>
      <c r="BO79" s="4" t="s">
        <v>11827</v>
      </c>
      <c r="BQ79" s="44" t="s">
        <v>11731</v>
      </c>
      <c r="BR79" s="4" t="s">
        <v>11835</v>
      </c>
      <c r="BS79" s="4" t="s">
        <v>11836</v>
      </c>
    </row>
    <row r="80" spans="1:71" ht="50.1" customHeight="1" x14ac:dyDescent="0.3">
      <c r="A80" s="4">
        <f t="shared" si="27"/>
        <v>79</v>
      </c>
      <c r="B80" s="4" t="s">
        <v>10196</v>
      </c>
      <c r="C80" s="4" t="s">
        <v>7107</v>
      </c>
      <c r="D80" s="4" t="s">
        <v>529</v>
      </c>
      <c r="E80" s="4" t="s">
        <v>530</v>
      </c>
      <c r="F80" s="4" t="s">
        <v>10197</v>
      </c>
      <c r="G80" s="4" t="s">
        <v>10198</v>
      </c>
      <c r="H80" s="4" t="s">
        <v>10199</v>
      </c>
      <c r="I80" s="4" t="s">
        <v>10200</v>
      </c>
      <c r="J80" s="4" t="s">
        <v>275</v>
      </c>
      <c r="K80" s="4" t="s">
        <v>275</v>
      </c>
      <c r="L80" s="4" t="s">
        <v>382</v>
      </c>
      <c r="M80" s="4" t="s">
        <v>8846</v>
      </c>
      <c r="N80" s="4" t="s">
        <v>6475</v>
      </c>
      <c r="O80" s="4" t="s">
        <v>562</v>
      </c>
      <c r="P80" s="4" t="s">
        <v>957</v>
      </c>
      <c r="Q80" s="4" t="s">
        <v>2310</v>
      </c>
      <c r="R80" s="4" t="s">
        <v>313</v>
      </c>
      <c r="S80" s="4" t="s">
        <v>313</v>
      </c>
      <c r="T80" s="4" t="s">
        <v>313</v>
      </c>
      <c r="U80" s="4" t="s">
        <v>313</v>
      </c>
      <c r="V80" s="4" t="s">
        <v>313</v>
      </c>
      <c r="W80" s="4" t="s">
        <v>11686</v>
      </c>
      <c r="X80" s="4" t="s">
        <v>11734</v>
      </c>
      <c r="Y80" s="4" t="s">
        <v>313</v>
      </c>
      <c r="Z80" s="4" t="s">
        <v>313</v>
      </c>
      <c r="AA80" s="4" t="s">
        <v>312</v>
      </c>
      <c r="AB80" s="4" t="s">
        <v>312</v>
      </c>
      <c r="AC80" s="4" t="s">
        <v>313</v>
      </c>
      <c r="AE80" s="4">
        <v>0</v>
      </c>
      <c r="AF80" s="4">
        <v>0</v>
      </c>
      <c r="AG80" s="4">
        <v>0</v>
      </c>
      <c r="AH80" s="4">
        <f t="shared" si="16"/>
        <v>0</v>
      </c>
      <c r="AI80" s="4">
        <f t="shared" si="16"/>
        <v>0</v>
      </c>
      <c r="AJ80" s="4">
        <f t="shared" si="16"/>
        <v>0</v>
      </c>
      <c r="AK80" s="4">
        <f t="shared" si="16"/>
        <v>0</v>
      </c>
      <c r="AL80" s="4">
        <f t="shared" si="16"/>
        <v>0</v>
      </c>
      <c r="AM80" s="4">
        <f t="shared" si="16"/>
        <v>3</v>
      </c>
      <c r="AN80" s="4">
        <f t="shared" si="17"/>
        <v>0</v>
      </c>
      <c r="AO80" s="4" t="str">
        <f t="shared" si="18"/>
        <v>우대</v>
      </c>
      <c r="AP80" s="4" t="str">
        <f t="shared" si="18"/>
        <v>우대</v>
      </c>
      <c r="AQ80" s="4" t="str">
        <f t="shared" si="18"/>
        <v>X</v>
      </c>
      <c r="AR80" s="4">
        <f t="shared" si="19"/>
        <v>3</v>
      </c>
      <c r="AT80" s="4" t="s">
        <v>11686</v>
      </c>
      <c r="AU80" s="4">
        <f>VLOOKUP(B80,자격증!B:R,17,0)</f>
        <v>8</v>
      </c>
      <c r="AV80" s="4">
        <f>IF(AT80="해당",VLOOKUP(B80,어학성적!B:Q,16,0),0)</f>
        <v>2</v>
      </c>
      <c r="AW80" s="4">
        <f>IF(AT80="해당",VLOOKUP(B80,논문실적!B:S,18,0),0)</f>
        <v>0</v>
      </c>
      <c r="AX80" s="4">
        <f>VLOOKUP(B80,자격증!B:S,18,0)</f>
        <v>0</v>
      </c>
      <c r="AY80" s="4">
        <f t="shared" si="20"/>
        <v>10</v>
      </c>
      <c r="AZ80" s="4"/>
      <c r="BB80" s="4">
        <f t="shared" si="21"/>
        <v>10</v>
      </c>
      <c r="BC80" s="47">
        <f>VLOOKUP(B80,정성평가!B:AD,29,0)</f>
        <v>50</v>
      </c>
      <c r="BD80" s="4">
        <f t="shared" si="22"/>
        <v>3</v>
      </c>
      <c r="BE80" s="47">
        <f t="shared" si="23"/>
        <v>63</v>
      </c>
      <c r="BF80" s="4" t="str">
        <f t="shared" si="24"/>
        <v>과락</v>
      </c>
      <c r="BG80" s="4">
        <f t="shared" si="25"/>
        <v>79</v>
      </c>
      <c r="BH80" s="4" t="s">
        <v>11811</v>
      </c>
      <c r="BI80" s="4" t="s">
        <v>11809</v>
      </c>
      <c r="BK80" s="4">
        <v>1</v>
      </c>
      <c r="BL80" s="4">
        <f t="shared" si="28"/>
        <v>15</v>
      </c>
      <c r="BM80" s="4">
        <f t="shared" si="26"/>
        <v>17</v>
      </c>
      <c r="BN80" s="4" t="str">
        <f t="shared" si="29"/>
        <v>배수초과</v>
      </c>
      <c r="BO80" s="4" t="s">
        <v>11827</v>
      </c>
      <c r="BQ80" s="44" t="s">
        <v>11731</v>
      </c>
      <c r="BR80" s="4" t="s">
        <v>11835</v>
      </c>
      <c r="BS80" s="4" t="s">
        <v>11836</v>
      </c>
    </row>
    <row r="81" spans="1:71" ht="50.1" customHeight="1" x14ac:dyDescent="0.3">
      <c r="A81" s="4">
        <f t="shared" si="27"/>
        <v>80</v>
      </c>
      <c r="B81" s="4" t="s">
        <v>767</v>
      </c>
      <c r="C81" s="4" t="s">
        <v>768</v>
      </c>
      <c r="D81" s="4" t="s">
        <v>529</v>
      </c>
      <c r="E81" s="4" t="s">
        <v>530</v>
      </c>
      <c r="F81" s="4" t="s">
        <v>769</v>
      </c>
      <c r="G81" s="4" t="s">
        <v>770</v>
      </c>
      <c r="H81" s="4" t="s">
        <v>771</v>
      </c>
      <c r="I81" s="4" t="s">
        <v>772</v>
      </c>
      <c r="J81" s="4" t="s">
        <v>275</v>
      </c>
      <c r="K81" s="4" t="s">
        <v>275</v>
      </c>
      <c r="L81" s="4" t="s">
        <v>276</v>
      </c>
      <c r="M81" s="4" t="s">
        <v>277</v>
      </c>
      <c r="N81" s="4" t="s">
        <v>277</v>
      </c>
      <c r="O81" s="4" t="s">
        <v>277</v>
      </c>
      <c r="P81" s="4" t="s">
        <v>277</v>
      </c>
      <c r="Q81" s="4" t="s">
        <v>786</v>
      </c>
      <c r="R81" s="4" t="s">
        <v>313</v>
      </c>
      <c r="S81" s="4" t="s">
        <v>313</v>
      </c>
      <c r="T81" s="4" t="s">
        <v>313</v>
      </c>
      <c r="U81" s="4" t="s">
        <v>313</v>
      </c>
      <c r="V81" s="4" t="s">
        <v>313</v>
      </c>
      <c r="W81" s="4" t="s">
        <v>313</v>
      </c>
      <c r="X81" s="4" t="s">
        <v>313</v>
      </c>
      <c r="Y81" s="4" t="s">
        <v>313</v>
      </c>
      <c r="Z81" s="4" t="s">
        <v>313</v>
      </c>
      <c r="AA81" s="4" t="s">
        <v>313</v>
      </c>
      <c r="AB81" s="4" t="s">
        <v>313</v>
      </c>
      <c r="AC81" s="4" t="s">
        <v>313</v>
      </c>
      <c r="AE81" s="4">
        <v>0</v>
      </c>
      <c r="AF81" s="4">
        <v>0</v>
      </c>
      <c r="AG81" s="4">
        <v>0</v>
      </c>
      <c r="AH81" s="4">
        <f t="shared" si="16"/>
        <v>0</v>
      </c>
      <c r="AI81" s="4">
        <f t="shared" si="16"/>
        <v>0</v>
      </c>
      <c r="AJ81" s="4">
        <f t="shared" si="16"/>
        <v>0</v>
      </c>
      <c r="AK81" s="4">
        <f t="shared" si="16"/>
        <v>0</v>
      </c>
      <c r="AL81" s="4">
        <f t="shared" si="16"/>
        <v>0</v>
      </c>
      <c r="AM81" s="4">
        <f t="shared" si="16"/>
        <v>0</v>
      </c>
      <c r="AN81" s="4">
        <f t="shared" si="17"/>
        <v>0</v>
      </c>
      <c r="AO81" s="4" t="str">
        <f t="shared" si="18"/>
        <v>X</v>
      </c>
      <c r="AP81" s="4" t="str">
        <f t="shared" si="18"/>
        <v>X</v>
      </c>
      <c r="AQ81" s="4" t="str">
        <f t="shared" si="18"/>
        <v>X</v>
      </c>
      <c r="AR81" s="4">
        <f t="shared" si="19"/>
        <v>0</v>
      </c>
      <c r="AT81" s="4" t="s">
        <v>11686</v>
      </c>
      <c r="AU81" s="4">
        <f>VLOOKUP(B81,자격증!B:R,17,0)</f>
        <v>5</v>
      </c>
      <c r="AV81" s="4">
        <f>IF(AT81="해당",VLOOKUP(B81,어학성적!B:Q,16,0),0)</f>
        <v>2</v>
      </c>
      <c r="AW81" s="4">
        <f>IF(AT81="해당",VLOOKUP(B81,논문실적!B:S,18,0),0)</f>
        <v>0</v>
      </c>
      <c r="AX81" s="4">
        <f>VLOOKUP(B81,자격증!B:S,18,0)</f>
        <v>0</v>
      </c>
      <c r="AY81" s="4">
        <f t="shared" si="20"/>
        <v>7</v>
      </c>
      <c r="AZ81" s="41"/>
      <c r="BB81" s="4">
        <f t="shared" si="21"/>
        <v>7</v>
      </c>
      <c r="BC81" s="47">
        <f>VLOOKUP(B81,정성평가!B:AD,29,0)</f>
        <v>56</v>
      </c>
      <c r="BD81" s="4">
        <f t="shared" si="22"/>
        <v>0</v>
      </c>
      <c r="BE81" s="47">
        <f t="shared" si="23"/>
        <v>63</v>
      </c>
      <c r="BF81" s="4" t="str">
        <f t="shared" si="24"/>
        <v>과락</v>
      </c>
      <c r="BG81" s="4">
        <f t="shared" si="25"/>
        <v>79</v>
      </c>
      <c r="BH81" s="4" t="s">
        <v>11811</v>
      </c>
      <c r="BI81" s="4" t="s">
        <v>11809</v>
      </c>
      <c r="BK81" s="4">
        <v>1</v>
      </c>
      <c r="BL81" s="4">
        <f t="shared" si="28"/>
        <v>15</v>
      </c>
      <c r="BM81" s="4">
        <f t="shared" si="26"/>
        <v>17</v>
      </c>
      <c r="BN81" s="4" t="str">
        <f t="shared" si="29"/>
        <v>배수초과</v>
      </c>
      <c r="BO81" s="4" t="s">
        <v>11827</v>
      </c>
      <c r="BQ81" s="44" t="s">
        <v>11731</v>
      </c>
      <c r="BR81" s="4" t="s">
        <v>11835</v>
      </c>
      <c r="BS81" s="4" t="s">
        <v>11836</v>
      </c>
    </row>
    <row r="82" spans="1:71" ht="50.1" customHeight="1" x14ac:dyDescent="0.3">
      <c r="A82" s="4">
        <f t="shared" si="27"/>
        <v>81</v>
      </c>
      <c r="B82" s="4" t="s">
        <v>9580</v>
      </c>
      <c r="C82" s="4" t="s">
        <v>9581</v>
      </c>
      <c r="D82" s="4" t="s">
        <v>529</v>
      </c>
      <c r="E82" s="4" t="s">
        <v>530</v>
      </c>
      <c r="F82" s="4" t="s">
        <v>9582</v>
      </c>
      <c r="G82" s="4" t="s">
        <v>9583</v>
      </c>
      <c r="H82" s="4" t="s">
        <v>9584</v>
      </c>
      <c r="I82" s="4" t="s">
        <v>9585</v>
      </c>
      <c r="J82" s="4" t="s">
        <v>275</v>
      </c>
      <c r="K82" s="4" t="s">
        <v>275</v>
      </c>
      <c r="L82" s="4" t="s">
        <v>382</v>
      </c>
      <c r="M82" s="4" t="s">
        <v>3811</v>
      </c>
      <c r="N82" s="4" t="s">
        <v>8863</v>
      </c>
      <c r="O82" s="4" t="s">
        <v>562</v>
      </c>
      <c r="P82" s="4" t="s">
        <v>957</v>
      </c>
      <c r="Q82" s="4" t="s">
        <v>6254</v>
      </c>
      <c r="R82" s="4" t="s">
        <v>313</v>
      </c>
      <c r="S82" s="4" t="s">
        <v>313</v>
      </c>
      <c r="T82" s="4" t="s">
        <v>313</v>
      </c>
      <c r="U82" s="4" t="s">
        <v>313</v>
      </c>
      <c r="V82" s="4" t="s">
        <v>313</v>
      </c>
      <c r="W82" s="4" t="s">
        <v>313</v>
      </c>
      <c r="X82" s="4" t="s">
        <v>313</v>
      </c>
      <c r="Y82" s="4" t="s">
        <v>313</v>
      </c>
      <c r="Z82" s="4" t="s">
        <v>313</v>
      </c>
      <c r="AA82" s="4" t="s">
        <v>313</v>
      </c>
      <c r="AB82" s="4" t="s">
        <v>312</v>
      </c>
      <c r="AC82" s="4" t="s">
        <v>313</v>
      </c>
      <c r="AE82" s="4">
        <v>0</v>
      </c>
      <c r="AF82" s="4">
        <v>0</v>
      </c>
      <c r="AG82" s="4">
        <v>0</v>
      </c>
      <c r="AH82" s="4">
        <f t="shared" si="16"/>
        <v>0</v>
      </c>
      <c r="AI82" s="4">
        <f t="shared" si="16"/>
        <v>0</v>
      </c>
      <c r="AJ82" s="4">
        <f t="shared" si="16"/>
        <v>0</v>
      </c>
      <c r="AK82" s="4">
        <f t="shared" si="16"/>
        <v>0</v>
      </c>
      <c r="AL82" s="4">
        <f t="shared" si="16"/>
        <v>0</v>
      </c>
      <c r="AM82" s="4">
        <f t="shared" si="16"/>
        <v>0</v>
      </c>
      <c r="AN82" s="4">
        <f t="shared" si="17"/>
        <v>0</v>
      </c>
      <c r="AO82" s="4" t="str">
        <f t="shared" si="18"/>
        <v>X</v>
      </c>
      <c r="AP82" s="4" t="str">
        <f t="shared" si="18"/>
        <v>우대</v>
      </c>
      <c r="AQ82" s="4" t="str">
        <f t="shared" si="18"/>
        <v>X</v>
      </c>
      <c r="AR82" s="4">
        <f t="shared" si="19"/>
        <v>0</v>
      </c>
      <c r="AT82" s="4" t="s">
        <v>11686</v>
      </c>
      <c r="AU82" s="4">
        <f>VLOOKUP(B82,자격증!B:R,17,0)</f>
        <v>5</v>
      </c>
      <c r="AV82" s="4">
        <f>IF(AT82="해당",VLOOKUP(B82,어학성적!B:Q,16,0),0)</f>
        <v>0</v>
      </c>
      <c r="AW82" s="4">
        <f>IF(AT82="해당",VLOOKUP(B82,논문실적!B:S,18,0),0)</f>
        <v>0</v>
      </c>
      <c r="AX82" s="4">
        <f>VLOOKUP(B82,자격증!B:S,18,0)</f>
        <v>0</v>
      </c>
      <c r="AY82" s="11">
        <f t="shared" si="20"/>
        <v>5</v>
      </c>
      <c r="AZ82" s="4"/>
      <c r="BB82" s="4">
        <f t="shared" si="21"/>
        <v>5</v>
      </c>
      <c r="BC82" s="47">
        <f>VLOOKUP(B82,정성평가!B:AD,29,0)</f>
        <v>58</v>
      </c>
      <c r="BD82" s="4">
        <f t="shared" si="22"/>
        <v>0</v>
      </c>
      <c r="BE82" s="47">
        <f t="shared" si="23"/>
        <v>63</v>
      </c>
      <c r="BF82" s="4" t="str">
        <f t="shared" si="24"/>
        <v>과락</v>
      </c>
      <c r="BG82" s="4">
        <f t="shared" si="25"/>
        <v>79</v>
      </c>
      <c r="BH82" s="4" t="s">
        <v>11811</v>
      </c>
      <c r="BI82" s="4" t="s">
        <v>11809</v>
      </c>
      <c r="BK82" s="4">
        <v>1</v>
      </c>
      <c r="BL82" s="4">
        <f t="shared" si="28"/>
        <v>15</v>
      </c>
      <c r="BM82" s="4">
        <f t="shared" si="26"/>
        <v>17</v>
      </c>
      <c r="BN82" s="4" t="str">
        <f t="shared" si="29"/>
        <v>배수초과</v>
      </c>
      <c r="BO82" s="4" t="s">
        <v>11827</v>
      </c>
      <c r="BQ82" s="44" t="s">
        <v>11731</v>
      </c>
      <c r="BR82" s="4" t="s">
        <v>11835</v>
      </c>
      <c r="BS82" s="4" t="s">
        <v>11836</v>
      </c>
    </row>
    <row r="83" spans="1:71" ht="50.1" customHeight="1" x14ac:dyDescent="0.3">
      <c r="A83" s="4">
        <f t="shared" si="27"/>
        <v>82</v>
      </c>
      <c r="B83" s="4" t="s">
        <v>3000</v>
      </c>
      <c r="C83" s="4" t="s">
        <v>3001</v>
      </c>
      <c r="D83" s="4" t="s">
        <v>529</v>
      </c>
      <c r="E83" s="4" t="s">
        <v>530</v>
      </c>
      <c r="F83" s="4" t="s">
        <v>3002</v>
      </c>
      <c r="G83" s="4" t="s">
        <v>3003</v>
      </c>
      <c r="H83" s="4" t="s">
        <v>3004</v>
      </c>
      <c r="I83" s="4" t="s">
        <v>3005</v>
      </c>
      <c r="J83" s="4" t="s">
        <v>275</v>
      </c>
      <c r="K83" s="4" t="s">
        <v>275</v>
      </c>
      <c r="L83" s="4" t="s">
        <v>382</v>
      </c>
      <c r="M83" s="4" t="s">
        <v>3006</v>
      </c>
      <c r="N83" s="4" t="s">
        <v>3007</v>
      </c>
      <c r="O83" s="4" t="s">
        <v>562</v>
      </c>
      <c r="P83" s="4" t="s">
        <v>3008</v>
      </c>
      <c r="Q83" s="4" t="s">
        <v>3013</v>
      </c>
      <c r="R83" s="4" t="s">
        <v>313</v>
      </c>
      <c r="S83" s="4" t="s">
        <v>313</v>
      </c>
      <c r="T83" s="4" t="s">
        <v>313</v>
      </c>
      <c r="U83" s="4" t="s">
        <v>313</v>
      </c>
      <c r="V83" s="4" t="s">
        <v>313</v>
      </c>
      <c r="W83" s="4" t="s">
        <v>11686</v>
      </c>
      <c r="X83" s="4" t="s">
        <v>9552</v>
      </c>
      <c r="Y83" s="4" t="s">
        <v>11686</v>
      </c>
      <c r="Z83" s="4" t="s">
        <v>9552</v>
      </c>
      <c r="AA83" s="4" t="s">
        <v>313</v>
      </c>
      <c r="AB83" s="4" t="s">
        <v>312</v>
      </c>
      <c r="AC83" s="4" t="s">
        <v>313</v>
      </c>
      <c r="AE83" s="4">
        <v>0</v>
      </c>
      <c r="AF83" s="4">
        <v>0</v>
      </c>
      <c r="AG83" s="4">
        <v>0</v>
      </c>
      <c r="AH83" s="4">
        <f t="shared" si="16"/>
        <v>0</v>
      </c>
      <c r="AI83" s="4">
        <f t="shared" si="16"/>
        <v>0</v>
      </c>
      <c r="AJ83" s="4">
        <f t="shared" si="16"/>
        <v>0</v>
      </c>
      <c r="AK83" s="4">
        <f t="shared" si="16"/>
        <v>0</v>
      </c>
      <c r="AL83" s="4">
        <f t="shared" si="16"/>
        <v>0</v>
      </c>
      <c r="AM83" s="4">
        <f t="shared" si="16"/>
        <v>3</v>
      </c>
      <c r="AN83" s="4">
        <f t="shared" si="17"/>
        <v>3</v>
      </c>
      <c r="AO83" s="4" t="str">
        <f t="shared" si="18"/>
        <v>X</v>
      </c>
      <c r="AP83" s="4" t="str">
        <f t="shared" si="18"/>
        <v>우대</v>
      </c>
      <c r="AQ83" s="4" t="str">
        <f t="shared" si="18"/>
        <v>X</v>
      </c>
      <c r="AR83" s="4">
        <f t="shared" si="19"/>
        <v>3</v>
      </c>
      <c r="AT83" s="4" t="s">
        <v>11686</v>
      </c>
      <c r="AU83" s="4">
        <f>VLOOKUP(B83,자격증!B:R,17,0)</f>
        <v>0</v>
      </c>
      <c r="AV83" s="4">
        <f>IF(AT83="해당",VLOOKUP(B83,어학성적!B:Q,16,0),0)</f>
        <v>2</v>
      </c>
      <c r="AW83" s="4">
        <f>IF(AT83="해당",VLOOKUP(B83,논문실적!B:S,18,0),0)</f>
        <v>0</v>
      </c>
      <c r="AX83" s="4">
        <f>VLOOKUP(B83,자격증!B:S,18,0)</f>
        <v>0</v>
      </c>
      <c r="AY83" s="4">
        <f t="shared" si="20"/>
        <v>2</v>
      </c>
      <c r="AZ83" s="42"/>
      <c r="BB83" s="4">
        <f t="shared" si="21"/>
        <v>2</v>
      </c>
      <c r="BC83" s="47">
        <f>VLOOKUP(B83,정성평가!B:AD,29,0)</f>
        <v>58</v>
      </c>
      <c r="BD83" s="4">
        <f t="shared" si="22"/>
        <v>3</v>
      </c>
      <c r="BE83" s="47">
        <f t="shared" si="23"/>
        <v>63</v>
      </c>
      <c r="BF83" s="4" t="str">
        <f t="shared" si="24"/>
        <v>과락</v>
      </c>
      <c r="BG83" s="4">
        <f t="shared" si="25"/>
        <v>79</v>
      </c>
      <c r="BH83" s="4" t="s">
        <v>11811</v>
      </c>
      <c r="BI83" s="4" t="s">
        <v>11809</v>
      </c>
      <c r="BK83" s="4">
        <v>1</v>
      </c>
      <c r="BL83" s="4">
        <f t="shared" si="28"/>
        <v>15</v>
      </c>
      <c r="BM83" s="4">
        <f t="shared" si="26"/>
        <v>17</v>
      </c>
      <c r="BN83" s="4" t="str">
        <f t="shared" si="29"/>
        <v>배수초과</v>
      </c>
      <c r="BO83" s="4" t="s">
        <v>11827</v>
      </c>
      <c r="BQ83" s="44" t="s">
        <v>11731</v>
      </c>
      <c r="BR83" s="4" t="s">
        <v>11835</v>
      </c>
      <c r="BS83" s="4" t="s">
        <v>11836</v>
      </c>
    </row>
    <row r="84" spans="1:71" ht="50.1" customHeight="1" x14ac:dyDescent="0.3">
      <c r="A84" s="4">
        <f t="shared" si="27"/>
        <v>83</v>
      </c>
      <c r="B84" s="4" t="s">
        <v>4514</v>
      </c>
      <c r="C84" s="4" t="s">
        <v>4515</v>
      </c>
      <c r="D84" s="4" t="s">
        <v>529</v>
      </c>
      <c r="E84" s="4" t="s">
        <v>530</v>
      </c>
      <c r="F84" s="4" t="s">
        <v>4516</v>
      </c>
      <c r="G84" s="4" t="s">
        <v>4517</v>
      </c>
      <c r="H84" s="4" t="s">
        <v>4518</v>
      </c>
      <c r="I84" s="4" t="s">
        <v>4519</v>
      </c>
      <c r="J84" s="4" t="s">
        <v>275</v>
      </c>
      <c r="K84" s="4" t="s">
        <v>275</v>
      </c>
      <c r="L84" s="4" t="s">
        <v>382</v>
      </c>
      <c r="M84" s="4" t="s">
        <v>4520</v>
      </c>
      <c r="N84" s="4" t="s">
        <v>4521</v>
      </c>
      <c r="O84" s="4" t="s">
        <v>385</v>
      </c>
      <c r="P84" s="4" t="s">
        <v>386</v>
      </c>
      <c r="Q84" s="4" t="s">
        <v>2027</v>
      </c>
      <c r="R84" s="4" t="s">
        <v>313</v>
      </c>
      <c r="S84" s="4" t="s">
        <v>313</v>
      </c>
      <c r="T84" s="4" t="s">
        <v>313</v>
      </c>
      <c r="U84" s="4" t="s">
        <v>313</v>
      </c>
      <c r="V84" s="4" t="s">
        <v>313</v>
      </c>
      <c r="W84" s="4" t="s">
        <v>11686</v>
      </c>
      <c r="X84" s="4" t="s">
        <v>11738</v>
      </c>
      <c r="Y84" s="4" t="s">
        <v>313</v>
      </c>
      <c r="Z84" s="4" t="s">
        <v>313</v>
      </c>
      <c r="AA84" s="4" t="s">
        <v>313</v>
      </c>
      <c r="AB84" s="4" t="s">
        <v>312</v>
      </c>
      <c r="AC84" s="4" t="s">
        <v>313</v>
      </c>
      <c r="AE84" s="4">
        <v>0</v>
      </c>
      <c r="AF84" s="4">
        <v>0</v>
      </c>
      <c r="AG84" s="4">
        <v>0</v>
      </c>
      <c r="AH84" s="4">
        <f t="shared" si="16"/>
        <v>0</v>
      </c>
      <c r="AI84" s="4">
        <f t="shared" si="16"/>
        <v>0</v>
      </c>
      <c r="AJ84" s="4">
        <f t="shared" si="16"/>
        <v>0</v>
      </c>
      <c r="AK84" s="4">
        <f t="shared" si="16"/>
        <v>0</v>
      </c>
      <c r="AL84" s="4">
        <f t="shared" si="16"/>
        <v>0</v>
      </c>
      <c r="AM84" s="4">
        <f t="shared" si="16"/>
        <v>3</v>
      </c>
      <c r="AN84" s="4">
        <f t="shared" si="17"/>
        <v>0</v>
      </c>
      <c r="AO84" s="4" t="str">
        <f t="shared" si="18"/>
        <v>X</v>
      </c>
      <c r="AP84" s="4" t="str">
        <f t="shared" si="18"/>
        <v>우대</v>
      </c>
      <c r="AQ84" s="4" t="str">
        <f t="shared" si="18"/>
        <v>X</v>
      </c>
      <c r="AR84" s="4">
        <f t="shared" si="19"/>
        <v>3</v>
      </c>
      <c r="AT84" s="4" t="s">
        <v>11686</v>
      </c>
      <c r="AU84" s="4">
        <f>VLOOKUP(B84,자격증!B:R,17,0)</f>
        <v>0</v>
      </c>
      <c r="AV84" s="4">
        <f>IF(AT84="해당",VLOOKUP(B84,어학성적!B:Q,16,0),0)</f>
        <v>2</v>
      </c>
      <c r="AW84" s="4">
        <f>IF(AT84="해당",VLOOKUP(B84,논문실적!B:S,18,0),0)</f>
        <v>0</v>
      </c>
      <c r="AX84" s="4">
        <f>VLOOKUP(B84,자격증!B:S,18,0)</f>
        <v>0</v>
      </c>
      <c r="AY84" s="4">
        <f t="shared" si="20"/>
        <v>2</v>
      </c>
      <c r="AZ84" s="4"/>
      <c r="BB84" s="4">
        <f t="shared" si="21"/>
        <v>2</v>
      </c>
      <c r="BC84" s="47">
        <f>VLOOKUP(B84,정성평가!B:AD,29,0)</f>
        <v>57.666666666666664</v>
      </c>
      <c r="BD84" s="4">
        <f t="shared" si="22"/>
        <v>3</v>
      </c>
      <c r="BE84" s="47">
        <f t="shared" si="23"/>
        <v>62.666666666666664</v>
      </c>
      <c r="BF84" s="4" t="str">
        <f t="shared" si="24"/>
        <v>과락</v>
      </c>
      <c r="BG84" s="4">
        <f t="shared" si="25"/>
        <v>83</v>
      </c>
      <c r="BH84" s="4" t="s">
        <v>11811</v>
      </c>
      <c r="BI84" s="4" t="s">
        <v>11809</v>
      </c>
      <c r="BK84" s="4">
        <v>1</v>
      </c>
      <c r="BL84" s="4">
        <f t="shared" si="28"/>
        <v>15</v>
      </c>
      <c r="BM84" s="4">
        <f t="shared" si="26"/>
        <v>17</v>
      </c>
      <c r="BN84" s="4" t="str">
        <f t="shared" si="29"/>
        <v>배수초과</v>
      </c>
      <c r="BO84" s="4" t="s">
        <v>11827</v>
      </c>
      <c r="BQ84" s="44" t="s">
        <v>11731</v>
      </c>
      <c r="BR84" s="4" t="s">
        <v>11835</v>
      </c>
      <c r="BS84" s="4" t="s">
        <v>11836</v>
      </c>
    </row>
    <row r="85" spans="1:71" ht="50.1" customHeight="1" x14ac:dyDescent="0.3">
      <c r="A85" s="4">
        <f t="shared" si="27"/>
        <v>84</v>
      </c>
      <c r="B85" s="4" t="s">
        <v>1611</v>
      </c>
      <c r="C85" s="4" t="s">
        <v>1612</v>
      </c>
      <c r="D85" s="4" t="s">
        <v>529</v>
      </c>
      <c r="E85" s="4" t="s">
        <v>530</v>
      </c>
      <c r="F85" s="4" t="s">
        <v>1613</v>
      </c>
      <c r="G85" s="4" t="s">
        <v>1614</v>
      </c>
      <c r="H85" s="4" t="s">
        <v>1615</v>
      </c>
      <c r="I85" s="4" t="s">
        <v>1616</v>
      </c>
      <c r="J85" s="4" t="s">
        <v>275</v>
      </c>
      <c r="K85" s="4" t="s">
        <v>275</v>
      </c>
      <c r="L85" s="4" t="s">
        <v>382</v>
      </c>
      <c r="M85" s="4" t="s">
        <v>1617</v>
      </c>
      <c r="N85" s="4" t="s">
        <v>1618</v>
      </c>
      <c r="O85" s="4" t="s">
        <v>385</v>
      </c>
      <c r="P85" s="4" t="s">
        <v>386</v>
      </c>
      <c r="Q85" s="4" t="s">
        <v>1626</v>
      </c>
      <c r="R85" s="4" t="s">
        <v>313</v>
      </c>
      <c r="S85" s="4" t="s">
        <v>313</v>
      </c>
      <c r="T85" s="4" t="s">
        <v>313</v>
      </c>
      <c r="U85" s="4" t="s">
        <v>313</v>
      </c>
      <c r="V85" s="4" t="s">
        <v>313</v>
      </c>
      <c r="W85" s="4" t="s">
        <v>313</v>
      </c>
      <c r="X85" s="4" t="s">
        <v>313</v>
      </c>
      <c r="Y85" s="4" t="s">
        <v>313</v>
      </c>
      <c r="Z85" s="4" t="s">
        <v>313</v>
      </c>
      <c r="AA85" s="4" t="s">
        <v>313</v>
      </c>
      <c r="AB85" s="4" t="s">
        <v>312</v>
      </c>
      <c r="AC85" s="4" t="s">
        <v>313</v>
      </c>
      <c r="AE85" s="4">
        <v>0</v>
      </c>
      <c r="AF85" s="4">
        <v>0</v>
      </c>
      <c r="AG85" s="4">
        <v>0</v>
      </c>
      <c r="AH85" s="4">
        <f t="shared" si="16"/>
        <v>0</v>
      </c>
      <c r="AI85" s="4">
        <f t="shared" si="16"/>
        <v>0</v>
      </c>
      <c r="AJ85" s="4">
        <f t="shared" si="16"/>
        <v>0</v>
      </c>
      <c r="AK85" s="4">
        <f t="shared" si="16"/>
        <v>0</v>
      </c>
      <c r="AL85" s="4">
        <f t="shared" si="16"/>
        <v>0</v>
      </c>
      <c r="AM85" s="4">
        <f t="shared" si="16"/>
        <v>0</v>
      </c>
      <c r="AN85" s="4">
        <f t="shared" si="17"/>
        <v>0</v>
      </c>
      <c r="AO85" s="4" t="str">
        <f t="shared" si="18"/>
        <v>X</v>
      </c>
      <c r="AP85" s="4" t="str">
        <f t="shared" si="18"/>
        <v>우대</v>
      </c>
      <c r="AQ85" s="4" t="str">
        <f t="shared" si="18"/>
        <v>X</v>
      </c>
      <c r="AR85" s="4">
        <f t="shared" si="19"/>
        <v>0</v>
      </c>
      <c r="AT85" s="4" t="s">
        <v>11686</v>
      </c>
      <c r="AU85" s="4">
        <f>VLOOKUP(B85,자격증!B:R,17,0)</f>
        <v>0</v>
      </c>
      <c r="AV85" s="4">
        <f>IF(AT85="해당",VLOOKUP(B85,어학성적!B:Q,16,0),0)</f>
        <v>0</v>
      </c>
      <c r="AW85" s="4">
        <f>IF(AT85="해당",VLOOKUP(B85,논문실적!B:S,18,0),0)</f>
        <v>0</v>
      </c>
      <c r="AX85" s="4">
        <f>VLOOKUP(B85,자격증!B:S,18,0)</f>
        <v>0</v>
      </c>
      <c r="AY85" s="4">
        <f t="shared" si="20"/>
        <v>0</v>
      </c>
      <c r="AZ85" s="4"/>
      <c r="BB85" s="4">
        <f t="shared" si="21"/>
        <v>0</v>
      </c>
      <c r="BC85" s="47">
        <f>VLOOKUP(B85,정성평가!B:AD,29,0)</f>
        <v>62.666666666666664</v>
      </c>
      <c r="BD85" s="4">
        <f t="shared" si="22"/>
        <v>0</v>
      </c>
      <c r="BE85" s="47">
        <f t="shared" si="23"/>
        <v>62.666666666666664</v>
      </c>
      <c r="BF85" s="4" t="str">
        <f t="shared" si="24"/>
        <v>과락</v>
      </c>
      <c r="BG85" s="4">
        <f t="shared" si="25"/>
        <v>83</v>
      </c>
      <c r="BH85" s="4" t="s">
        <v>11811</v>
      </c>
      <c r="BI85" s="4" t="s">
        <v>11809</v>
      </c>
      <c r="BK85" s="4">
        <v>1</v>
      </c>
      <c r="BL85" s="4">
        <f t="shared" si="28"/>
        <v>15</v>
      </c>
      <c r="BM85" s="4">
        <f t="shared" si="26"/>
        <v>17</v>
      </c>
      <c r="BN85" s="4" t="str">
        <f t="shared" si="29"/>
        <v>배수초과</v>
      </c>
      <c r="BO85" s="4" t="s">
        <v>11827</v>
      </c>
      <c r="BQ85" s="44" t="s">
        <v>11731</v>
      </c>
      <c r="BR85" s="4" t="s">
        <v>11835</v>
      </c>
      <c r="BS85" s="4" t="s">
        <v>11836</v>
      </c>
    </row>
    <row r="86" spans="1:71" ht="50.1" customHeight="1" x14ac:dyDescent="0.3">
      <c r="A86" s="4">
        <f t="shared" si="27"/>
        <v>85</v>
      </c>
      <c r="B86" s="4" t="s">
        <v>1847</v>
      </c>
      <c r="C86" s="4" t="s">
        <v>1848</v>
      </c>
      <c r="D86" s="4" t="s">
        <v>529</v>
      </c>
      <c r="E86" s="4" t="s">
        <v>530</v>
      </c>
      <c r="F86" s="4" t="s">
        <v>1849</v>
      </c>
      <c r="G86" s="4" t="s">
        <v>1850</v>
      </c>
      <c r="H86" s="4" t="s">
        <v>1851</v>
      </c>
      <c r="I86" s="4" t="s">
        <v>1852</v>
      </c>
      <c r="J86" s="4" t="s">
        <v>275</v>
      </c>
      <c r="K86" s="4" t="s">
        <v>275</v>
      </c>
      <c r="L86" s="4" t="s">
        <v>276</v>
      </c>
      <c r="M86" s="4" t="s">
        <v>277</v>
      </c>
      <c r="N86" s="4" t="s">
        <v>277</v>
      </c>
      <c r="O86" s="4" t="s">
        <v>277</v>
      </c>
      <c r="P86" s="4" t="s">
        <v>277</v>
      </c>
      <c r="Q86" s="4" t="s">
        <v>1626</v>
      </c>
      <c r="R86" s="4" t="s">
        <v>313</v>
      </c>
      <c r="S86" s="4" t="s">
        <v>313</v>
      </c>
      <c r="T86" s="4" t="s">
        <v>313</v>
      </c>
      <c r="U86" s="4" t="s">
        <v>313</v>
      </c>
      <c r="V86" s="4" t="s">
        <v>313</v>
      </c>
      <c r="W86" s="4" t="s">
        <v>11686</v>
      </c>
      <c r="X86" s="4" t="s">
        <v>9552</v>
      </c>
      <c r="Y86" s="4" t="s">
        <v>313</v>
      </c>
      <c r="Z86" s="4" t="s">
        <v>313</v>
      </c>
      <c r="AA86" s="4" t="s">
        <v>313</v>
      </c>
      <c r="AB86" s="4" t="s">
        <v>313</v>
      </c>
      <c r="AC86" s="4" t="s">
        <v>313</v>
      </c>
      <c r="AE86" s="4">
        <v>0</v>
      </c>
      <c r="AF86" s="4">
        <v>0</v>
      </c>
      <c r="AG86" s="4">
        <v>0</v>
      </c>
      <c r="AH86" s="4">
        <f t="shared" si="16"/>
        <v>0</v>
      </c>
      <c r="AI86" s="4">
        <f t="shared" si="16"/>
        <v>0</v>
      </c>
      <c r="AJ86" s="4">
        <f t="shared" si="16"/>
        <v>0</v>
      </c>
      <c r="AK86" s="4">
        <f t="shared" si="16"/>
        <v>0</v>
      </c>
      <c r="AL86" s="4">
        <f t="shared" si="16"/>
        <v>0</v>
      </c>
      <c r="AM86" s="4">
        <f t="shared" si="16"/>
        <v>3</v>
      </c>
      <c r="AN86" s="4">
        <f t="shared" si="17"/>
        <v>0</v>
      </c>
      <c r="AO86" s="4" t="str">
        <f t="shared" si="18"/>
        <v>X</v>
      </c>
      <c r="AP86" s="4" t="str">
        <f t="shared" si="18"/>
        <v>X</v>
      </c>
      <c r="AQ86" s="4" t="str">
        <f t="shared" si="18"/>
        <v>X</v>
      </c>
      <c r="AR86" s="4">
        <f t="shared" si="19"/>
        <v>3</v>
      </c>
      <c r="AT86" s="4" t="s">
        <v>11686</v>
      </c>
      <c r="AU86" s="4">
        <f>VLOOKUP(B86,자격증!B:R,17,0)</f>
        <v>0</v>
      </c>
      <c r="AV86" s="4">
        <f>IF(AT86="해당",VLOOKUP(B86,어학성적!B:Q,16,0),0)</f>
        <v>0</v>
      </c>
      <c r="AW86" s="4">
        <f>IF(AT86="해당",VLOOKUP(B86,논문실적!B:S,18,0),0)</f>
        <v>0</v>
      </c>
      <c r="AX86" s="4">
        <f>VLOOKUP(B86,자격증!B:S,18,0)</f>
        <v>0</v>
      </c>
      <c r="AY86" s="4">
        <f t="shared" si="20"/>
        <v>0</v>
      </c>
      <c r="AZ86" s="4"/>
      <c r="BB86" s="4">
        <f t="shared" si="21"/>
        <v>0</v>
      </c>
      <c r="BC86" s="47">
        <f>VLOOKUP(B86,정성평가!B:AD,29,0)</f>
        <v>59</v>
      </c>
      <c r="BD86" s="4">
        <f t="shared" si="22"/>
        <v>3</v>
      </c>
      <c r="BE86" s="47">
        <f t="shared" si="23"/>
        <v>62</v>
      </c>
      <c r="BF86" s="4" t="str">
        <f t="shared" si="24"/>
        <v>과락</v>
      </c>
      <c r="BG86" s="4">
        <f t="shared" si="25"/>
        <v>85</v>
      </c>
      <c r="BH86" s="4" t="s">
        <v>11811</v>
      </c>
      <c r="BI86" s="4" t="s">
        <v>11809</v>
      </c>
      <c r="BK86" s="4">
        <v>1</v>
      </c>
      <c r="BL86" s="4">
        <f t="shared" si="28"/>
        <v>15</v>
      </c>
      <c r="BM86" s="4">
        <f t="shared" si="26"/>
        <v>17</v>
      </c>
      <c r="BN86" s="4" t="str">
        <f t="shared" si="29"/>
        <v>배수초과</v>
      </c>
      <c r="BO86" s="4" t="s">
        <v>11827</v>
      </c>
      <c r="BQ86" s="44" t="s">
        <v>11731</v>
      </c>
      <c r="BR86" s="4" t="s">
        <v>11835</v>
      </c>
      <c r="BS86" s="4" t="s">
        <v>11836</v>
      </c>
    </row>
    <row r="87" spans="1:71" ht="50.1" customHeight="1" x14ac:dyDescent="0.3">
      <c r="A87" s="4">
        <f t="shared" si="27"/>
        <v>86</v>
      </c>
      <c r="B87" s="4" t="s">
        <v>7856</v>
      </c>
      <c r="C87" s="4" t="s">
        <v>7857</v>
      </c>
      <c r="D87" s="4" t="s">
        <v>529</v>
      </c>
      <c r="E87" s="4" t="s">
        <v>530</v>
      </c>
      <c r="F87" s="4" t="s">
        <v>7858</v>
      </c>
      <c r="G87" s="4" t="s">
        <v>7859</v>
      </c>
      <c r="H87" s="4" t="s">
        <v>7860</v>
      </c>
      <c r="I87" s="4" t="s">
        <v>7861</v>
      </c>
      <c r="J87" s="4" t="s">
        <v>275</v>
      </c>
      <c r="K87" s="4" t="s">
        <v>275</v>
      </c>
      <c r="L87" s="4" t="s">
        <v>382</v>
      </c>
      <c r="M87" s="4" t="s">
        <v>7862</v>
      </c>
      <c r="N87" s="4" t="s">
        <v>1617</v>
      </c>
      <c r="O87" s="4" t="s">
        <v>562</v>
      </c>
      <c r="P87" s="4" t="s">
        <v>957</v>
      </c>
      <c r="Q87" s="4" t="s">
        <v>931</v>
      </c>
      <c r="R87" s="4" t="s">
        <v>313</v>
      </c>
      <c r="S87" s="4" t="s">
        <v>313</v>
      </c>
      <c r="T87" s="4" t="s">
        <v>313</v>
      </c>
      <c r="U87" s="4" t="s">
        <v>313</v>
      </c>
      <c r="V87" s="4" t="s">
        <v>313</v>
      </c>
      <c r="W87" s="4" t="s">
        <v>11686</v>
      </c>
      <c r="X87" s="4" t="s">
        <v>9552</v>
      </c>
      <c r="Y87" s="4" t="s">
        <v>11686</v>
      </c>
      <c r="Z87" s="4" t="s">
        <v>9552</v>
      </c>
      <c r="AA87" s="4" t="s">
        <v>313</v>
      </c>
      <c r="AB87" s="4" t="s">
        <v>313</v>
      </c>
      <c r="AC87" s="4" t="s">
        <v>313</v>
      </c>
      <c r="AE87" s="4">
        <v>0</v>
      </c>
      <c r="AF87" s="4">
        <v>0</v>
      </c>
      <c r="AG87" s="4">
        <v>0</v>
      </c>
      <c r="AH87" s="4">
        <f t="shared" si="16"/>
        <v>0</v>
      </c>
      <c r="AI87" s="4">
        <f t="shared" si="16"/>
        <v>0</v>
      </c>
      <c r="AJ87" s="4">
        <f t="shared" si="16"/>
        <v>0</v>
      </c>
      <c r="AK87" s="4">
        <f t="shared" si="16"/>
        <v>0</v>
      </c>
      <c r="AL87" s="4">
        <f t="shared" si="16"/>
        <v>0</v>
      </c>
      <c r="AM87" s="4">
        <f t="shared" si="16"/>
        <v>3</v>
      </c>
      <c r="AN87" s="4">
        <f t="shared" si="17"/>
        <v>3</v>
      </c>
      <c r="AO87" s="4" t="str">
        <f t="shared" si="18"/>
        <v>X</v>
      </c>
      <c r="AP87" s="4" t="str">
        <f t="shared" si="18"/>
        <v>X</v>
      </c>
      <c r="AQ87" s="4" t="str">
        <f t="shared" si="18"/>
        <v>X</v>
      </c>
      <c r="AR87" s="4">
        <f t="shared" si="19"/>
        <v>3</v>
      </c>
      <c r="AT87" s="4" t="s">
        <v>11686</v>
      </c>
      <c r="AU87" s="4">
        <f>VLOOKUP(B87,자격증!B:R,17,0)</f>
        <v>3</v>
      </c>
      <c r="AV87" s="4">
        <f>IF(AT87="해당",VLOOKUP(B87,어학성적!B:Q,16,0),0)</f>
        <v>0</v>
      </c>
      <c r="AW87" s="4">
        <f>IF(AT87="해당",VLOOKUP(B87,논문실적!B:S,18,0),0)</f>
        <v>0</v>
      </c>
      <c r="AX87" s="4">
        <f>VLOOKUP(B87,자격증!B:S,18,0)</f>
        <v>0</v>
      </c>
      <c r="AY87" s="4">
        <f t="shared" si="20"/>
        <v>3</v>
      </c>
      <c r="AZ87" s="4"/>
      <c r="BB87" s="4">
        <f t="shared" si="21"/>
        <v>3</v>
      </c>
      <c r="BC87" s="47">
        <f>VLOOKUP(B87,정성평가!B:AD,29,0)</f>
        <v>55.666666666666664</v>
      </c>
      <c r="BD87" s="4">
        <f t="shared" si="22"/>
        <v>3</v>
      </c>
      <c r="BE87" s="47">
        <f t="shared" si="23"/>
        <v>61.666666666666664</v>
      </c>
      <c r="BF87" s="4" t="str">
        <f t="shared" si="24"/>
        <v>과락</v>
      </c>
      <c r="BG87" s="4">
        <f t="shared" si="25"/>
        <v>86</v>
      </c>
      <c r="BH87" s="4" t="s">
        <v>11811</v>
      </c>
      <c r="BI87" s="4" t="s">
        <v>11809</v>
      </c>
      <c r="BK87" s="4">
        <v>1</v>
      </c>
      <c r="BL87" s="4">
        <f t="shared" si="28"/>
        <v>15</v>
      </c>
      <c r="BM87" s="4">
        <f t="shared" si="26"/>
        <v>17</v>
      </c>
      <c r="BN87" s="4" t="str">
        <f t="shared" si="29"/>
        <v>배수초과</v>
      </c>
      <c r="BO87" s="4" t="s">
        <v>11827</v>
      </c>
      <c r="BQ87" s="44" t="s">
        <v>11731</v>
      </c>
      <c r="BR87" s="4" t="s">
        <v>11835</v>
      </c>
      <c r="BS87" s="4" t="s">
        <v>11836</v>
      </c>
    </row>
    <row r="88" spans="1:71" ht="50.1" customHeight="1" x14ac:dyDescent="0.3">
      <c r="A88" s="4">
        <f t="shared" si="27"/>
        <v>87</v>
      </c>
      <c r="B88" s="4" t="s">
        <v>5170</v>
      </c>
      <c r="C88" s="4" t="s">
        <v>5171</v>
      </c>
      <c r="D88" s="4" t="s">
        <v>529</v>
      </c>
      <c r="E88" s="4" t="s">
        <v>530</v>
      </c>
      <c r="F88" s="4" t="s">
        <v>5172</v>
      </c>
      <c r="G88" s="4" t="s">
        <v>5173</v>
      </c>
      <c r="H88" s="4" t="s">
        <v>5174</v>
      </c>
      <c r="I88" s="4" t="s">
        <v>5175</v>
      </c>
      <c r="J88" s="4" t="s">
        <v>275</v>
      </c>
      <c r="K88" s="4" t="s">
        <v>275</v>
      </c>
      <c r="L88" s="4" t="s">
        <v>276</v>
      </c>
      <c r="M88" s="4" t="s">
        <v>277</v>
      </c>
      <c r="N88" s="4" t="s">
        <v>277</v>
      </c>
      <c r="O88" s="4" t="s">
        <v>277</v>
      </c>
      <c r="P88" s="4" t="s">
        <v>277</v>
      </c>
      <c r="Q88" s="4" t="s">
        <v>3452</v>
      </c>
      <c r="R88" s="4" t="s">
        <v>313</v>
      </c>
      <c r="S88" s="4" t="s">
        <v>313</v>
      </c>
      <c r="T88" s="4" t="s">
        <v>313</v>
      </c>
      <c r="U88" s="4" t="s">
        <v>313</v>
      </c>
      <c r="V88" s="4" t="s">
        <v>312</v>
      </c>
      <c r="W88" s="4" t="s">
        <v>11686</v>
      </c>
      <c r="X88" s="4" t="s">
        <v>11739</v>
      </c>
      <c r="Y88" s="4" t="s">
        <v>313</v>
      </c>
      <c r="Z88" s="4" t="s">
        <v>313</v>
      </c>
      <c r="AA88" s="4" t="s">
        <v>313</v>
      </c>
      <c r="AB88" s="4" t="s">
        <v>312</v>
      </c>
      <c r="AC88" s="4" t="s">
        <v>313</v>
      </c>
      <c r="AE88" s="4">
        <v>0</v>
      </c>
      <c r="AF88" s="4">
        <v>0</v>
      </c>
      <c r="AG88" s="4">
        <v>0</v>
      </c>
      <c r="AH88" s="4">
        <f t="shared" si="16"/>
        <v>0</v>
      </c>
      <c r="AI88" s="4">
        <f t="shared" si="16"/>
        <v>0</v>
      </c>
      <c r="AJ88" s="4">
        <f t="shared" si="16"/>
        <v>0</v>
      </c>
      <c r="AK88" s="4">
        <f t="shared" si="16"/>
        <v>0</v>
      </c>
      <c r="AL88" s="4">
        <f t="shared" si="16"/>
        <v>3</v>
      </c>
      <c r="AM88" s="4">
        <f t="shared" si="16"/>
        <v>3</v>
      </c>
      <c r="AN88" s="4">
        <f t="shared" si="17"/>
        <v>0</v>
      </c>
      <c r="AO88" s="4" t="str">
        <f t="shared" si="18"/>
        <v>X</v>
      </c>
      <c r="AP88" s="4" t="str">
        <f t="shared" si="18"/>
        <v>우대</v>
      </c>
      <c r="AQ88" s="4" t="str">
        <f t="shared" si="18"/>
        <v>X</v>
      </c>
      <c r="AR88" s="4">
        <f t="shared" si="19"/>
        <v>3</v>
      </c>
      <c r="AT88" s="4" t="s">
        <v>11686</v>
      </c>
      <c r="AU88" s="4">
        <f>VLOOKUP(B88,자격증!B:R,17,0)</f>
        <v>3</v>
      </c>
      <c r="AV88" s="4">
        <f>IF(AT88="해당",VLOOKUP(B88,어학성적!B:Q,16,0),0)</f>
        <v>0</v>
      </c>
      <c r="AW88" s="4">
        <f>IF(AT88="해당",VLOOKUP(B88,논문실적!B:S,18,0),0)</f>
        <v>0</v>
      </c>
      <c r="AX88" s="4">
        <f>VLOOKUP(B88,자격증!B:S,18,0)</f>
        <v>0</v>
      </c>
      <c r="AY88" s="4">
        <f t="shared" si="20"/>
        <v>3</v>
      </c>
      <c r="AZ88" s="4"/>
      <c r="BB88" s="4">
        <f t="shared" si="21"/>
        <v>3</v>
      </c>
      <c r="BC88" s="47">
        <f>VLOOKUP(B88,정성평가!B:AD,29,0)</f>
        <v>55.666666666666664</v>
      </c>
      <c r="BD88" s="4">
        <f t="shared" si="22"/>
        <v>3</v>
      </c>
      <c r="BE88" s="47">
        <f t="shared" si="23"/>
        <v>61.666666666666664</v>
      </c>
      <c r="BF88" s="4" t="str">
        <f t="shared" si="24"/>
        <v>과락</v>
      </c>
      <c r="BG88" s="4">
        <f t="shared" si="25"/>
        <v>86</v>
      </c>
      <c r="BH88" s="4" t="s">
        <v>11811</v>
      </c>
      <c r="BI88" s="4" t="s">
        <v>11809</v>
      </c>
      <c r="BK88" s="4">
        <v>1</v>
      </c>
      <c r="BL88" s="4">
        <f t="shared" si="28"/>
        <v>15</v>
      </c>
      <c r="BM88" s="4">
        <f t="shared" si="26"/>
        <v>17</v>
      </c>
      <c r="BN88" s="4" t="str">
        <f t="shared" si="29"/>
        <v>배수초과</v>
      </c>
      <c r="BO88" s="4" t="s">
        <v>11827</v>
      </c>
      <c r="BQ88" s="44" t="s">
        <v>11731</v>
      </c>
      <c r="BR88" s="4" t="s">
        <v>11835</v>
      </c>
      <c r="BS88" s="4" t="s">
        <v>11836</v>
      </c>
    </row>
    <row r="89" spans="1:71" ht="50.1" customHeight="1" x14ac:dyDescent="0.3">
      <c r="A89" s="4">
        <f t="shared" si="27"/>
        <v>88</v>
      </c>
      <c r="B89" s="4" t="s">
        <v>3039</v>
      </c>
      <c r="C89" s="4" t="s">
        <v>3040</v>
      </c>
      <c r="D89" s="4" t="s">
        <v>529</v>
      </c>
      <c r="E89" s="4" t="s">
        <v>530</v>
      </c>
      <c r="F89" s="4" t="s">
        <v>3041</v>
      </c>
      <c r="G89" s="4" t="s">
        <v>3042</v>
      </c>
      <c r="H89" s="4" t="s">
        <v>3043</v>
      </c>
      <c r="I89" s="4" t="s">
        <v>3044</v>
      </c>
      <c r="J89" s="4" t="s">
        <v>275</v>
      </c>
      <c r="K89" s="4" t="s">
        <v>275</v>
      </c>
      <c r="L89" s="4" t="s">
        <v>382</v>
      </c>
      <c r="M89" s="4" t="s">
        <v>1433</v>
      </c>
      <c r="N89" s="4" t="s">
        <v>3045</v>
      </c>
      <c r="O89" s="4" t="s">
        <v>562</v>
      </c>
      <c r="P89" s="4" t="s">
        <v>3046</v>
      </c>
      <c r="Q89" s="4" t="s">
        <v>3054</v>
      </c>
      <c r="R89" s="4" t="s">
        <v>313</v>
      </c>
      <c r="S89" s="4" t="s">
        <v>313</v>
      </c>
      <c r="T89" s="4" t="s">
        <v>313</v>
      </c>
      <c r="U89" s="4" t="s">
        <v>313</v>
      </c>
      <c r="V89" s="4" t="s">
        <v>313</v>
      </c>
      <c r="W89" s="4" t="s">
        <v>11686</v>
      </c>
      <c r="X89" s="4" t="s">
        <v>11727</v>
      </c>
      <c r="Y89" s="4" t="s">
        <v>11686</v>
      </c>
      <c r="Z89" s="4" t="s">
        <v>11727</v>
      </c>
      <c r="AA89" s="4" t="s">
        <v>313</v>
      </c>
      <c r="AB89" s="4" t="s">
        <v>312</v>
      </c>
      <c r="AC89" s="4" t="s">
        <v>313</v>
      </c>
      <c r="AE89" s="4">
        <v>0</v>
      </c>
      <c r="AF89" s="4">
        <v>0</v>
      </c>
      <c r="AG89" s="4">
        <v>0</v>
      </c>
      <c r="AH89" s="4">
        <f t="shared" si="16"/>
        <v>0</v>
      </c>
      <c r="AI89" s="4">
        <f t="shared" si="16"/>
        <v>0</v>
      </c>
      <c r="AJ89" s="4">
        <f t="shared" si="16"/>
        <v>0</v>
      </c>
      <c r="AK89" s="4">
        <f t="shared" si="16"/>
        <v>0</v>
      </c>
      <c r="AL89" s="4">
        <f t="shared" si="16"/>
        <v>0</v>
      </c>
      <c r="AM89" s="4">
        <f t="shared" si="16"/>
        <v>3</v>
      </c>
      <c r="AN89" s="4">
        <f t="shared" si="17"/>
        <v>3</v>
      </c>
      <c r="AO89" s="4" t="str">
        <f t="shared" si="18"/>
        <v>X</v>
      </c>
      <c r="AP89" s="4" t="str">
        <f t="shared" si="18"/>
        <v>우대</v>
      </c>
      <c r="AQ89" s="4" t="str">
        <f t="shared" si="18"/>
        <v>X</v>
      </c>
      <c r="AR89" s="4">
        <f t="shared" si="19"/>
        <v>3</v>
      </c>
      <c r="AT89" s="4" t="s">
        <v>11686</v>
      </c>
      <c r="AU89" s="4">
        <f>VLOOKUP(B89,자격증!B:R,17,0)</f>
        <v>3</v>
      </c>
      <c r="AV89" s="4">
        <f>IF(AT89="해당",VLOOKUP(B89,어학성적!B:Q,16,0),0)</f>
        <v>0</v>
      </c>
      <c r="AW89" s="4">
        <f>IF(AT89="해당",VLOOKUP(B89,논문실적!B:S,18,0),0)</f>
        <v>0</v>
      </c>
      <c r="AX89" s="4">
        <f>VLOOKUP(B89,자격증!B:S,18,0)</f>
        <v>0</v>
      </c>
      <c r="AY89" s="4">
        <f t="shared" si="20"/>
        <v>3</v>
      </c>
      <c r="AZ89" s="4"/>
      <c r="BB89" s="4">
        <f t="shared" si="21"/>
        <v>3</v>
      </c>
      <c r="BC89" s="47">
        <f>VLOOKUP(B89,정성평가!B:AD,29,0)</f>
        <v>55.666666666666664</v>
      </c>
      <c r="BD89" s="4">
        <f t="shared" si="22"/>
        <v>3</v>
      </c>
      <c r="BE89" s="47">
        <f t="shared" si="23"/>
        <v>61.666666666666664</v>
      </c>
      <c r="BF89" s="4" t="str">
        <f t="shared" si="24"/>
        <v>과락</v>
      </c>
      <c r="BG89" s="4">
        <f t="shared" si="25"/>
        <v>86</v>
      </c>
      <c r="BH89" s="4" t="s">
        <v>11811</v>
      </c>
      <c r="BI89" s="4" t="s">
        <v>11809</v>
      </c>
      <c r="BK89" s="4">
        <v>1</v>
      </c>
      <c r="BL89" s="4">
        <f t="shared" si="28"/>
        <v>15</v>
      </c>
      <c r="BM89" s="4">
        <f t="shared" si="26"/>
        <v>17</v>
      </c>
      <c r="BN89" s="4" t="str">
        <f t="shared" si="29"/>
        <v>배수초과</v>
      </c>
      <c r="BO89" s="4" t="s">
        <v>11827</v>
      </c>
      <c r="BQ89" s="44" t="s">
        <v>11731</v>
      </c>
      <c r="BR89" s="4" t="s">
        <v>11835</v>
      </c>
      <c r="BS89" s="4" t="s">
        <v>11836</v>
      </c>
    </row>
    <row r="90" spans="1:71" ht="50.1" customHeight="1" x14ac:dyDescent="0.3">
      <c r="A90" s="4">
        <f t="shared" si="27"/>
        <v>89</v>
      </c>
      <c r="B90" s="4" t="s">
        <v>5671</v>
      </c>
      <c r="C90" s="4" t="s">
        <v>5672</v>
      </c>
      <c r="D90" s="4" t="s">
        <v>529</v>
      </c>
      <c r="E90" s="4" t="s">
        <v>530</v>
      </c>
      <c r="F90" s="4" t="s">
        <v>5673</v>
      </c>
      <c r="G90" s="4" t="s">
        <v>5674</v>
      </c>
      <c r="H90" s="4" t="s">
        <v>5675</v>
      </c>
      <c r="I90" s="4" t="s">
        <v>5676</v>
      </c>
      <c r="J90" s="4" t="s">
        <v>275</v>
      </c>
      <c r="K90" s="4" t="s">
        <v>275</v>
      </c>
      <c r="L90" s="4" t="s">
        <v>382</v>
      </c>
      <c r="M90" s="4" t="s">
        <v>3305</v>
      </c>
      <c r="N90" s="4" t="s">
        <v>4833</v>
      </c>
      <c r="O90" s="4" t="s">
        <v>562</v>
      </c>
      <c r="P90" s="4" t="s">
        <v>957</v>
      </c>
      <c r="Q90" s="4" t="s">
        <v>2310</v>
      </c>
      <c r="R90" s="4" t="s">
        <v>313</v>
      </c>
      <c r="S90" s="4" t="s">
        <v>313</v>
      </c>
      <c r="T90" s="4" t="s">
        <v>313</v>
      </c>
      <c r="U90" s="4" t="s">
        <v>313</v>
      </c>
      <c r="V90" s="4" t="s">
        <v>313</v>
      </c>
      <c r="W90" s="4" t="s">
        <v>11686</v>
      </c>
      <c r="X90" s="4" t="s">
        <v>11737</v>
      </c>
      <c r="Y90" s="4" t="s">
        <v>313</v>
      </c>
      <c r="Z90" s="4" t="s">
        <v>313</v>
      </c>
      <c r="AA90" s="4" t="s">
        <v>313</v>
      </c>
      <c r="AB90" s="4" t="s">
        <v>312</v>
      </c>
      <c r="AC90" s="4" t="s">
        <v>313</v>
      </c>
      <c r="AE90" s="4">
        <v>0</v>
      </c>
      <c r="AF90" s="4">
        <v>0</v>
      </c>
      <c r="AG90" s="4">
        <v>0</v>
      </c>
      <c r="AH90" s="4">
        <f t="shared" si="16"/>
        <v>0</v>
      </c>
      <c r="AI90" s="4">
        <f t="shared" si="16"/>
        <v>0</v>
      </c>
      <c r="AJ90" s="4">
        <f t="shared" si="16"/>
        <v>0</v>
      </c>
      <c r="AK90" s="4">
        <f t="shared" si="16"/>
        <v>0</v>
      </c>
      <c r="AL90" s="4">
        <f t="shared" si="16"/>
        <v>0</v>
      </c>
      <c r="AM90" s="4">
        <f t="shared" si="16"/>
        <v>3</v>
      </c>
      <c r="AN90" s="4">
        <f t="shared" si="17"/>
        <v>0</v>
      </c>
      <c r="AO90" s="4" t="str">
        <f t="shared" si="18"/>
        <v>X</v>
      </c>
      <c r="AP90" s="4" t="str">
        <f t="shared" si="18"/>
        <v>우대</v>
      </c>
      <c r="AQ90" s="4" t="str">
        <f t="shared" si="18"/>
        <v>X</v>
      </c>
      <c r="AR90" s="4">
        <f t="shared" si="19"/>
        <v>3</v>
      </c>
      <c r="AT90" s="4" t="s">
        <v>11686</v>
      </c>
      <c r="AU90" s="4">
        <f>VLOOKUP(B90,자격증!B:R,17,0)</f>
        <v>0</v>
      </c>
      <c r="AV90" s="4">
        <f>IF(AT90="해당",VLOOKUP(B90,어학성적!B:Q,16,0),0)</f>
        <v>0</v>
      </c>
      <c r="AW90" s="4">
        <f>IF(AT90="해당",VLOOKUP(B90,논문실적!B:S,18,0),0)</f>
        <v>0</v>
      </c>
      <c r="AX90" s="4">
        <f>VLOOKUP(B90,자격증!B:S,18,0)</f>
        <v>0</v>
      </c>
      <c r="AY90" s="4">
        <f t="shared" si="20"/>
        <v>0</v>
      </c>
      <c r="AZ90" s="4"/>
      <c r="BB90" s="4">
        <f t="shared" si="21"/>
        <v>0</v>
      </c>
      <c r="BC90" s="47">
        <f>VLOOKUP(B90,정성평가!B:AD,29,0)</f>
        <v>58.333333333333336</v>
      </c>
      <c r="BD90" s="4">
        <f t="shared" si="22"/>
        <v>3</v>
      </c>
      <c r="BE90" s="47">
        <f t="shared" si="23"/>
        <v>61.333333333333336</v>
      </c>
      <c r="BF90" s="4" t="str">
        <f t="shared" si="24"/>
        <v>과락</v>
      </c>
      <c r="BG90" s="4">
        <f t="shared" si="25"/>
        <v>89</v>
      </c>
      <c r="BH90" s="4" t="s">
        <v>11811</v>
      </c>
      <c r="BI90" s="4" t="s">
        <v>11809</v>
      </c>
      <c r="BK90" s="4">
        <v>1</v>
      </c>
      <c r="BL90" s="4">
        <f t="shared" si="28"/>
        <v>15</v>
      </c>
      <c r="BM90" s="4">
        <f t="shared" si="26"/>
        <v>17</v>
      </c>
      <c r="BN90" s="4" t="str">
        <f t="shared" si="29"/>
        <v>배수초과</v>
      </c>
      <c r="BO90" s="4" t="s">
        <v>11827</v>
      </c>
      <c r="BQ90" s="44" t="s">
        <v>11731</v>
      </c>
      <c r="BR90" s="4" t="s">
        <v>11835</v>
      </c>
      <c r="BS90" s="4" t="s">
        <v>11836</v>
      </c>
    </row>
    <row r="91" spans="1:71" ht="50.1" customHeight="1" x14ac:dyDescent="0.3">
      <c r="A91" s="4">
        <f t="shared" si="27"/>
        <v>90</v>
      </c>
      <c r="B91" s="4" t="s">
        <v>2015</v>
      </c>
      <c r="C91" s="4" t="s">
        <v>2016</v>
      </c>
      <c r="D91" s="4" t="s">
        <v>529</v>
      </c>
      <c r="E91" s="4" t="s">
        <v>530</v>
      </c>
      <c r="F91" s="4" t="s">
        <v>2017</v>
      </c>
      <c r="G91" s="4" t="s">
        <v>2018</v>
      </c>
      <c r="H91" s="4" t="s">
        <v>2019</v>
      </c>
      <c r="I91" s="4" t="s">
        <v>2020</v>
      </c>
      <c r="J91" s="4" t="s">
        <v>275</v>
      </c>
      <c r="K91" s="4" t="s">
        <v>275</v>
      </c>
      <c r="L91" s="4" t="s">
        <v>382</v>
      </c>
      <c r="M91" s="4" t="s">
        <v>2021</v>
      </c>
      <c r="N91" s="4" t="s">
        <v>2022</v>
      </c>
      <c r="O91" s="4" t="s">
        <v>562</v>
      </c>
      <c r="P91" s="4" t="s">
        <v>957</v>
      </c>
      <c r="Q91" s="4" t="s">
        <v>2027</v>
      </c>
      <c r="R91" s="4" t="s">
        <v>313</v>
      </c>
      <c r="S91" s="4" t="s">
        <v>313</v>
      </c>
      <c r="T91" s="4" t="s">
        <v>313</v>
      </c>
      <c r="U91" s="4" t="s">
        <v>313</v>
      </c>
      <c r="V91" s="4" t="s">
        <v>313</v>
      </c>
      <c r="W91" s="4" t="s">
        <v>11686</v>
      </c>
      <c r="X91" s="4" t="s">
        <v>11733</v>
      </c>
      <c r="Y91" s="4" t="s">
        <v>313</v>
      </c>
      <c r="Z91" s="4" t="s">
        <v>313</v>
      </c>
      <c r="AA91" s="4" t="s">
        <v>312</v>
      </c>
      <c r="AB91" s="4" t="s">
        <v>313</v>
      </c>
      <c r="AC91" s="4" t="s">
        <v>313</v>
      </c>
      <c r="AE91" s="4">
        <v>0</v>
      </c>
      <c r="AF91" s="4">
        <v>0</v>
      </c>
      <c r="AG91" s="4">
        <v>0</v>
      </c>
      <c r="AH91" s="4">
        <f t="shared" si="16"/>
        <v>0</v>
      </c>
      <c r="AI91" s="4">
        <f t="shared" si="16"/>
        <v>0</v>
      </c>
      <c r="AJ91" s="4">
        <f t="shared" si="16"/>
        <v>0</v>
      </c>
      <c r="AK91" s="4">
        <f t="shared" si="16"/>
        <v>0</v>
      </c>
      <c r="AL91" s="4">
        <f t="shared" si="16"/>
        <v>0</v>
      </c>
      <c r="AM91" s="4">
        <f t="shared" si="16"/>
        <v>3</v>
      </c>
      <c r="AN91" s="4">
        <f t="shared" si="17"/>
        <v>0</v>
      </c>
      <c r="AO91" s="4" t="str">
        <f t="shared" si="18"/>
        <v>우대</v>
      </c>
      <c r="AP91" s="4" t="str">
        <f t="shared" si="18"/>
        <v>X</v>
      </c>
      <c r="AQ91" s="4" t="str">
        <f t="shared" si="18"/>
        <v>X</v>
      </c>
      <c r="AR91" s="4">
        <f t="shared" si="19"/>
        <v>3</v>
      </c>
      <c r="AT91" s="4" t="s">
        <v>11686</v>
      </c>
      <c r="AU91" s="4">
        <f>VLOOKUP(B91,자격증!B:R,17,0)</f>
        <v>0</v>
      </c>
      <c r="AV91" s="4">
        <f>IF(AT91="해당",VLOOKUP(B91,어학성적!B:Q,16,0),0)</f>
        <v>4</v>
      </c>
      <c r="AW91" s="4">
        <f>IF(AT91="해당",VLOOKUP(B91,논문실적!B:S,18,0),0)</f>
        <v>0</v>
      </c>
      <c r="AX91" s="4">
        <f>VLOOKUP(B91,자격증!B:S,18,0)</f>
        <v>0</v>
      </c>
      <c r="AY91" s="4">
        <f t="shared" si="20"/>
        <v>4</v>
      </c>
      <c r="AZ91" s="4"/>
      <c r="BB91" s="4">
        <f t="shared" si="21"/>
        <v>4</v>
      </c>
      <c r="BC91" s="47">
        <f>VLOOKUP(B91,정성평가!B:AD,29,0)</f>
        <v>53</v>
      </c>
      <c r="BD91" s="4">
        <f t="shared" si="22"/>
        <v>3</v>
      </c>
      <c r="BE91" s="47">
        <f t="shared" si="23"/>
        <v>60</v>
      </c>
      <c r="BF91" s="4" t="str">
        <f t="shared" si="24"/>
        <v>과락</v>
      </c>
      <c r="BG91" s="4">
        <f t="shared" si="25"/>
        <v>90</v>
      </c>
      <c r="BH91" s="4" t="s">
        <v>11811</v>
      </c>
      <c r="BI91" s="4" t="s">
        <v>11809</v>
      </c>
      <c r="BK91" s="4">
        <v>1</v>
      </c>
      <c r="BL91" s="4">
        <f t="shared" si="28"/>
        <v>15</v>
      </c>
      <c r="BM91" s="4">
        <f t="shared" si="26"/>
        <v>17</v>
      </c>
      <c r="BN91" s="4" t="str">
        <f t="shared" si="29"/>
        <v>배수초과</v>
      </c>
      <c r="BO91" s="4" t="s">
        <v>11827</v>
      </c>
      <c r="BQ91" s="44" t="s">
        <v>11731</v>
      </c>
      <c r="BR91" s="4" t="s">
        <v>11835</v>
      </c>
      <c r="BS91" s="4" t="s">
        <v>11836</v>
      </c>
    </row>
    <row r="92" spans="1:71" ht="50.1" customHeight="1" x14ac:dyDescent="0.3">
      <c r="A92" s="4">
        <f t="shared" si="27"/>
        <v>91</v>
      </c>
      <c r="B92" s="4" t="s">
        <v>5761</v>
      </c>
      <c r="C92" s="4" t="s">
        <v>5762</v>
      </c>
      <c r="D92" s="4" t="s">
        <v>529</v>
      </c>
      <c r="E92" s="4" t="s">
        <v>530</v>
      </c>
      <c r="F92" s="4" t="s">
        <v>5763</v>
      </c>
      <c r="G92" s="4" t="s">
        <v>5764</v>
      </c>
      <c r="H92" s="4" t="s">
        <v>5765</v>
      </c>
      <c r="I92" s="4" t="s">
        <v>5766</v>
      </c>
      <c r="J92" s="4" t="s">
        <v>275</v>
      </c>
      <c r="K92" s="4" t="s">
        <v>275</v>
      </c>
      <c r="L92" s="4" t="s">
        <v>276</v>
      </c>
      <c r="M92" s="4" t="s">
        <v>277</v>
      </c>
      <c r="N92" s="4" t="s">
        <v>277</v>
      </c>
      <c r="O92" s="4" t="s">
        <v>277</v>
      </c>
      <c r="P92" s="4" t="s">
        <v>277</v>
      </c>
      <c r="Q92" s="4" t="s">
        <v>5771</v>
      </c>
      <c r="R92" s="4" t="s">
        <v>313</v>
      </c>
      <c r="S92" s="4" t="s">
        <v>313</v>
      </c>
      <c r="T92" s="4" t="s">
        <v>313</v>
      </c>
      <c r="U92" s="4" t="s">
        <v>313</v>
      </c>
      <c r="V92" s="4" t="s">
        <v>313</v>
      </c>
      <c r="W92" s="4" t="s">
        <v>11686</v>
      </c>
      <c r="X92" s="4" t="s">
        <v>9552</v>
      </c>
      <c r="Y92" s="4" t="s">
        <v>11686</v>
      </c>
      <c r="Z92" s="4" t="s">
        <v>9552</v>
      </c>
      <c r="AA92" s="4" t="s">
        <v>313</v>
      </c>
      <c r="AB92" s="4" t="s">
        <v>312</v>
      </c>
      <c r="AC92" s="4" t="s">
        <v>313</v>
      </c>
      <c r="AE92" s="4">
        <v>0</v>
      </c>
      <c r="AF92" s="4">
        <v>0</v>
      </c>
      <c r="AG92" s="4">
        <v>0</v>
      </c>
      <c r="AH92" s="4">
        <f t="shared" si="16"/>
        <v>0</v>
      </c>
      <c r="AI92" s="4">
        <f t="shared" si="16"/>
        <v>0</v>
      </c>
      <c r="AJ92" s="4">
        <f t="shared" si="16"/>
        <v>0</v>
      </c>
      <c r="AK92" s="4">
        <f t="shared" si="16"/>
        <v>0</v>
      </c>
      <c r="AL92" s="4">
        <f t="shared" si="16"/>
        <v>0</v>
      </c>
      <c r="AM92" s="4">
        <f t="shared" si="16"/>
        <v>3</v>
      </c>
      <c r="AN92" s="4">
        <f t="shared" si="17"/>
        <v>3</v>
      </c>
      <c r="AO92" s="4" t="str">
        <f t="shared" si="18"/>
        <v>X</v>
      </c>
      <c r="AP92" s="4" t="str">
        <f t="shared" si="18"/>
        <v>우대</v>
      </c>
      <c r="AQ92" s="4" t="str">
        <f t="shared" si="18"/>
        <v>X</v>
      </c>
      <c r="AR92" s="4">
        <f t="shared" si="19"/>
        <v>3</v>
      </c>
      <c r="AT92" s="4" t="s">
        <v>11686</v>
      </c>
      <c r="AU92" s="4">
        <f>VLOOKUP(B92,자격증!B:R,17,0)</f>
        <v>3</v>
      </c>
      <c r="AV92" s="4">
        <f>IF(AT92="해당",VLOOKUP(B92,어학성적!B:Q,16,0),0)</f>
        <v>0</v>
      </c>
      <c r="AW92" s="4">
        <f>IF(AT92="해당",VLOOKUP(B92,논문실적!B:S,18,0),0)</f>
        <v>0</v>
      </c>
      <c r="AX92" s="4">
        <f>VLOOKUP(B92,자격증!B:S,18,0)</f>
        <v>0</v>
      </c>
      <c r="AY92" s="4">
        <f t="shared" si="20"/>
        <v>3</v>
      </c>
      <c r="AZ92" s="4"/>
      <c r="BB92" s="4">
        <f t="shared" si="21"/>
        <v>3</v>
      </c>
      <c r="BC92" s="47">
        <f>VLOOKUP(B92,정성평가!B:AD,29,0)</f>
        <v>54</v>
      </c>
      <c r="BD92" s="4">
        <f t="shared" si="22"/>
        <v>3</v>
      </c>
      <c r="BE92" s="47">
        <f t="shared" si="23"/>
        <v>60</v>
      </c>
      <c r="BF92" s="4" t="str">
        <f t="shared" si="24"/>
        <v>과락</v>
      </c>
      <c r="BG92" s="4">
        <f t="shared" si="25"/>
        <v>90</v>
      </c>
      <c r="BH92" s="4" t="s">
        <v>11811</v>
      </c>
      <c r="BI92" s="4" t="s">
        <v>11809</v>
      </c>
      <c r="BK92" s="4">
        <v>1</v>
      </c>
      <c r="BL92" s="4">
        <f t="shared" si="28"/>
        <v>15</v>
      </c>
      <c r="BM92" s="4">
        <f t="shared" si="26"/>
        <v>17</v>
      </c>
      <c r="BN92" s="4" t="str">
        <f t="shared" si="29"/>
        <v>배수초과</v>
      </c>
      <c r="BO92" s="4" t="s">
        <v>11827</v>
      </c>
      <c r="BQ92" s="44" t="s">
        <v>11731</v>
      </c>
      <c r="BR92" s="4" t="s">
        <v>11835</v>
      </c>
      <c r="BS92" s="4" t="s">
        <v>11836</v>
      </c>
    </row>
    <row r="93" spans="1:71" ht="50.1" customHeight="1" x14ac:dyDescent="0.3">
      <c r="A93" s="4">
        <f t="shared" si="27"/>
        <v>92</v>
      </c>
      <c r="B93" s="4" t="s">
        <v>8058</v>
      </c>
      <c r="C93" s="4" t="s">
        <v>8059</v>
      </c>
      <c r="D93" s="4" t="s">
        <v>529</v>
      </c>
      <c r="E93" s="4" t="s">
        <v>530</v>
      </c>
      <c r="F93" s="4" t="s">
        <v>8060</v>
      </c>
      <c r="G93" s="4" t="s">
        <v>8061</v>
      </c>
      <c r="H93" s="4" t="s">
        <v>8062</v>
      </c>
      <c r="I93" s="4" t="s">
        <v>8063</v>
      </c>
      <c r="J93" s="4" t="s">
        <v>275</v>
      </c>
      <c r="K93" s="4" t="s">
        <v>275</v>
      </c>
      <c r="L93" s="4" t="s">
        <v>276</v>
      </c>
      <c r="M93" s="4" t="s">
        <v>277</v>
      </c>
      <c r="N93" s="4" t="s">
        <v>277</v>
      </c>
      <c r="O93" s="4" t="s">
        <v>277</v>
      </c>
      <c r="P93" s="4" t="s">
        <v>277</v>
      </c>
      <c r="Q93" s="4" t="s">
        <v>6495</v>
      </c>
      <c r="R93" s="4" t="s">
        <v>313</v>
      </c>
      <c r="S93" s="4" t="s">
        <v>313</v>
      </c>
      <c r="T93" s="4" t="s">
        <v>313</v>
      </c>
      <c r="U93" s="4" t="s">
        <v>313</v>
      </c>
      <c r="V93" s="4" t="s">
        <v>313</v>
      </c>
      <c r="W93" s="4" t="s">
        <v>313</v>
      </c>
      <c r="X93" s="4" t="s">
        <v>313</v>
      </c>
      <c r="Y93" s="4" t="s">
        <v>313</v>
      </c>
      <c r="Z93" s="4" t="s">
        <v>313</v>
      </c>
      <c r="AA93" s="4" t="s">
        <v>313</v>
      </c>
      <c r="AB93" s="4" t="s">
        <v>312</v>
      </c>
      <c r="AC93" s="4" t="s">
        <v>313</v>
      </c>
      <c r="AE93" s="4">
        <v>0</v>
      </c>
      <c r="AF93" s="4">
        <v>0</v>
      </c>
      <c r="AG93" s="4">
        <v>0</v>
      </c>
      <c r="AH93" s="4">
        <f t="shared" si="16"/>
        <v>0</v>
      </c>
      <c r="AI93" s="4">
        <f t="shared" si="16"/>
        <v>0</v>
      </c>
      <c r="AJ93" s="4">
        <f t="shared" si="16"/>
        <v>0</v>
      </c>
      <c r="AK93" s="4">
        <f t="shared" si="16"/>
        <v>0</v>
      </c>
      <c r="AL93" s="4">
        <f t="shared" si="16"/>
        <v>0</v>
      </c>
      <c r="AM93" s="4">
        <f t="shared" si="16"/>
        <v>0</v>
      </c>
      <c r="AN93" s="4">
        <f t="shared" si="17"/>
        <v>0</v>
      </c>
      <c r="AO93" s="4" t="str">
        <f t="shared" si="18"/>
        <v>X</v>
      </c>
      <c r="AP93" s="4" t="str">
        <f t="shared" si="18"/>
        <v>우대</v>
      </c>
      <c r="AQ93" s="4" t="str">
        <f t="shared" si="18"/>
        <v>X</v>
      </c>
      <c r="AR93" s="4">
        <f t="shared" si="19"/>
        <v>0</v>
      </c>
      <c r="AT93" s="4" t="s">
        <v>11686</v>
      </c>
      <c r="AU93" s="4">
        <f>VLOOKUP(B93,자격증!B:R,17,0)</f>
        <v>0</v>
      </c>
      <c r="AV93" s="4">
        <f>IF(AT93="해당",VLOOKUP(B93,어학성적!B:Q,16,0),0)</f>
        <v>0</v>
      </c>
      <c r="AW93" s="4">
        <f>IF(AT93="해당",VLOOKUP(B93,논문실적!B:S,18,0),0)</f>
        <v>0</v>
      </c>
      <c r="AX93" s="4">
        <f>VLOOKUP(B93,자격증!B:S,18,0)</f>
        <v>0</v>
      </c>
      <c r="AY93" s="4">
        <f t="shared" si="20"/>
        <v>0</v>
      </c>
      <c r="AZ93" s="4"/>
      <c r="BB93" s="4">
        <f t="shared" si="21"/>
        <v>0</v>
      </c>
      <c r="BC93" s="47">
        <f>VLOOKUP(B93,정성평가!B:AD,29,0)</f>
        <v>60</v>
      </c>
      <c r="BD93" s="4">
        <f t="shared" si="22"/>
        <v>0</v>
      </c>
      <c r="BE93" s="47">
        <f t="shared" si="23"/>
        <v>60</v>
      </c>
      <c r="BF93" s="4" t="str">
        <f t="shared" si="24"/>
        <v>과락</v>
      </c>
      <c r="BG93" s="4">
        <f t="shared" si="25"/>
        <v>90</v>
      </c>
      <c r="BH93" s="4" t="s">
        <v>11811</v>
      </c>
      <c r="BI93" s="4" t="s">
        <v>11809</v>
      </c>
      <c r="BK93" s="4">
        <v>1</v>
      </c>
      <c r="BL93" s="4">
        <f t="shared" si="28"/>
        <v>15</v>
      </c>
      <c r="BM93" s="4">
        <f t="shared" si="26"/>
        <v>17</v>
      </c>
      <c r="BN93" s="4" t="str">
        <f t="shared" si="29"/>
        <v>배수초과</v>
      </c>
      <c r="BO93" s="4" t="s">
        <v>11827</v>
      </c>
      <c r="BQ93" s="44" t="s">
        <v>11731</v>
      </c>
      <c r="BR93" s="4" t="s">
        <v>11835</v>
      </c>
      <c r="BS93" s="4" t="s">
        <v>11836</v>
      </c>
    </row>
    <row r="94" spans="1:71" ht="50.1" customHeight="1" x14ac:dyDescent="0.3">
      <c r="A94" s="4">
        <f t="shared" si="27"/>
        <v>93</v>
      </c>
      <c r="B94" s="4" t="s">
        <v>5243</v>
      </c>
      <c r="C94" s="4" t="s">
        <v>5244</v>
      </c>
      <c r="D94" s="4" t="s">
        <v>529</v>
      </c>
      <c r="E94" s="4" t="s">
        <v>530</v>
      </c>
      <c r="F94" s="4" t="s">
        <v>5245</v>
      </c>
      <c r="G94" s="4" t="s">
        <v>5246</v>
      </c>
      <c r="H94" s="4" t="s">
        <v>5247</v>
      </c>
      <c r="I94" s="4" t="s">
        <v>5248</v>
      </c>
      <c r="J94" s="4" t="s">
        <v>275</v>
      </c>
      <c r="K94" s="4" t="s">
        <v>275</v>
      </c>
      <c r="L94" s="4" t="s">
        <v>276</v>
      </c>
      <c r="M94" s="4" t="s">
        <v>277</v>
      </c>
      <c r="N94" s="4" t="s">
        <v>277</v>
      </c>
      <c r="O94" s="4" t="s">
        <v>277</v>
      </c>
      <c r="P94" s="4" t="s">
        <v>277</v>
      </c>
      <c r="Q94" s="4" t="s">
        <v>5252</v>
      </c>
      <c r="R94" s="4" t="s">
        <v>313</v>
      </c>
      <c r="S94" s="4" t="s">
        <v>313</v>
      </c>
      <c r="T94" s="4" t="s">
        <v>313</v>
      </c>
      <c r="U94" s="4" t="s">
        <v>313</v>
      </c>
      <c r="V94" s="4" t="s">
        <v>313</v>
      </c>
      <c r="W94" s="4" t="s">
        <v>11686</v>
      </c>
      <c r="X94" s="4" t="s">
        <v>9552</v>
      </c>
      <c r="Y94" s="4" t="s">
        <v>11686</v>
      </c>
      <c r="Z94" s="4" t="s">
        <v>9552</v>
      </c>
      <c r="AA94" s="4" t="s">
        <v>313</v>
      </c>
      <c r="AB94" s="4" t="s">
        <v>312</v>
      </c>
      <c r="AC94" s="4" t="s">
        <v>313</v>
      </c>
      <c r="AE94" s="4">
        <v>0</v>
      </c>
      <c r="AF94" s="4">
        <v>0</v>
      </c>
      <c r="AG94" s="4">
        <v>0</v>
      </c>
      <c r="AH94" s="4">
        <f t="shared" si="16"/>
        <v>0</v>
      </c>
      <c r="AI94" s="4">
        <f t="shared" si="16"/>
        <v>0</v>
      </c>
      <c r="AJ94" s="4">
        <f t="shared" si="16"/>
        <v>0</v>
      </c>
      <c r="AK94" s="4">
        <f t="shared" si="16"/>
        <v>0</v>
      </c>
      <c r="AL94" s="4">
        <f t="shared" si="16"/>
        <v>0</v>
      </c>
      <c r="AM94" s="4">
        <f t="shared" si="16"/>
        <v>3</v>
      </c>
      <c r="AN94" s="4">
        <f t="shared" si="17"/>
        <v>3</v>
      </c>
      <c r="AO94" s="4" t="str">
        <f t="shared" si="18"/>
        <v>X</v>
      </c>
      <c r="AP94" s="4" t="str">
        <f t="shared" si="18"/>
        <v>우대</v>
      </c>
      <c r="AQ94" s="4" t="str">
        <f t="shared" si="18"/>
        <v>X</v>
      </c>
      <c r="AR94" s="4">
        <f t="shared" si="19"/>
        <v>3</v>
      </c>
      <c r="AT94" s="4" t="s">
        <v>11686</v>
      </c>
      <c r="AU94" s="4">
        <f>VLOOKUP(B94,자격증!B:R,17,0)</f>
        <v>3</v>
      </c>
      <c r="AV94" s="4">
        <f>IF(AT94="해당",VLOOKUP(B94,어학성적!B:Q,16,0),0)</f>
        <v>0</v>
      </c>
      <c r="AW94" s="4">
        <f>IF(AT94="해당",VLOOKUP(B94,논문실적!B:S,18,0),0)</f>
        <v>0</v>
      </c>
      <c r="AX94" s="4">
        <f>VLOOKUP(B94,자격증!B:S,18,0)</f>
        <v>0</v>
      </c>
      <c r="AY94" s="4">
        <f t="shared" si="20"/>
        <v>3</v>
      </c>
      <c r="AZ94" s="4"/>
      <c r="BB94" s="4">
        <f t="shared" si="21"/>
        <v>3</v>
      </c>
      <c r="BC94" s="47">
        <f>VLOOKUP(B94,정성평가!B:AD,29,0)</f>
        <v>54</v>
      </c>
      <c r="BD94" s="4">
        <f t="shared" si="22"/>
        <v>3</v>
      </c>
      <c r="BE94" s="47">
        <f t="shared" si="23"/>
        <v>60</v>
      </c>
      <c r="BF94" s="4" t="str">
        <f t="shared" si="24"/>
        <v>과락</v>
      </c>
      <c r="BG94" s="4">
        <f t="shared" si="25"/>
        <v>90</v>
      </c>
      <c r="BH94" s="4" t="s">
        <v>11811</v>
      </c>
      <c r="BI94" s="4" t="s">
        <v>11809</v>
      </c>
      <c r="BK94" s="4">
        <v>1</v>
      </c>
      <c r="BL94" s="4">
        <f t="shared" si="28"/>
        <v>15</v>
      </c>
      <c r="BM94" s="4">
        <f t="shared" si="26"/>
        <v>17</v>
      </c>
      <c r="BN94" s="4" t="str">
        <f t="shared" si="29"/>
        <v>배수초과</v>
      </c>
      <c r="BO94" s="4" t="s">
        <v>11827</v>
      </c>
      <c r="BQ94" s="44" t="s">
        <v>11731</v>
      </c>
      <c r="BR94" s="4" t="s">
        <v>11835</v>
      </c>
      <c r="BS94" s="4" t="s">
        <v>11836</v>
      </c>
    </row>
    <row r="95" spans="1:71" ht="50.1" customHeight="1" x14ac:dyDescent="0.3">
      <c r="A95" s="4">
        <f t="shared" si="27"/>
        <v>94</v>
      </c>
      <c r="B95" s="4" t="s">
        <v>10245</v>
      </c>
      <c r="C95" s="4" t="s">
        <v>10246</v>
      </c>
      <c r="D95" s="4" t="s">
        <v>529</v>
      </c>
      <c r="E95" s="4" t="s">
        <v>530</v>
      </c>
      <c r="F95" s="4" t="s">
        <v>10247</v>
      </c>
      <c r="G95" s="4" t="s">
        <v>10248</v>
      </c>
      <c r="H95" s="4" t="s">
        <v>10249</v>
      </c>
      <c r="I95" s="4" t="s">
        <v>10250</v>
      </c>
      <c r="J95" s="4" t="s">
        <v>275</v>
      </c>
      <c r="K95" s="4" t="s">
        <v>275</v>
      </c>
      <c r="L95" s="4" t="s">
        <v>276</v>
      </c>
      <c r="M95" s="4" t="s">
        <v>277</v>
      </c>
      <c r="N95" s="4" t="s">
        <v>277</v>
      </c>
      <c r="O95" s="4" t="s">
        <v>277</v>
      </c>
      <c r="P95" s="4" t="s">
        <v>277</v>
      </c>
      <c r="Q95" s="4" t="s">
        <v>1343</v>
      </c>
      <c r="R95" s="4" t="s">
        <v>313</v>
      </c>
      <c r="S95" s="4" t="s">
        <v>313</v>
      </c>
      <c r="T95" s="4" t="s">
        <v>313</v>
      </c>
      <c r="U95" s="4" t="s">
        <v>313</v>
      </c>
      <c r="V95" s="4" t="s">
        <v>313</v>
      </c>
      <c r="W95" s="4" t="s">
        <v>313</v>
      </c>
      <c r="X95" s="4" t="s">
        <v>313</v>
      </c>
      <c r="Y95" s="4" t="s">
        <v>313</v>
      </c>
      <c r="Z95" s="4" t="s">
        <v>313</v>
      </c>
      <c r="AA95" s="4" t="s">
        <v>313</v>
      </c>
      <c r="AB95" s="4" t="s">
        <v>313</v>
      </c>
      <c r="AC95" s="4" t="s">
        <v>313</v>
      </c>
      <c r="AE95" s="4">
        <v>0</v>
      </c>
      <c r="AF95" s="4">
        <v>0</v>
      </c>
      <c r="AG95" s="4">
        <v>0</v>
      </c>
      <c r="AH95" s="4">
        <f t="shared" si="16"/>
        <v>0</v>
      </c>
      <c r="AI95" s="4">
        <f t="shared" si="16"/>
        <v>0</v>
      </c>
      <c r="AJ95" s="4">
        <f t="shared" si="16"/>
        <v>0</v>
      </c>
      <c r="AK95" s="4">
        <f t="shared" si="16"/>
        <v>0</v>
      </c>
      <c r="AL95" s="4">
        <f t="shared" si="16"/>
        <v>0</v>
      </c>
      <c r="AM95" s="4">
        <f t="shared" si="16"/>
        <v>0</v>
      </c>
      <c r="AN95" s="4">
        <f t="shared" si="17"/>
        <v>0</v>
      </c>
      <c r="AO95" s="4" t="str">
        <f t="shared" si="18"/>
        <v>X</v>
      </c>
      <c r="AP95" s="4" t="str">
        <f t="shared" si="18"/>
        <v>X</v>
      </c>
      <c r="AQ95" s="4" t="str">
        <f t="shared" si="18"/>
        <v>X</v>
      </c>
      <c r="AR95" s="4">
        <f t="shared" si="19"/>
        <v>0</v>
      </c>
      <c r="AT95" s="4" t="s">
        <v>11686</v>
      </c>
      <c r="AU95" s="4">
        <f>VLOOKUP(B95,자격증!B:R,17,0)</f>
        <v>10</v>
      </c>
      <c r="AV95" s="4">
        <f>IF(AT95="해당",VLOOKUP(B95,어학성적!B:Q,16,0),0)</f>
        <v>0</v>
      </c>
      <c r="AW95" s="4">
        <f>IF(AT95="해당",VLOOKUP(B95,논문실적!B:S,18,0),0)</f>
        <v>0</v>
      </c>
      <c r="AX95" s="4">
        <f>VLOOKUP(B95,자격증!B:S,18,0)</f>
        <v>0</v>
      </c>
      <c r="AY95" s="4">
        <f t="shared" si="20"/>
        <v>10</v>
      </c>
      <c r="AZ95" s="4"/>
      <c r="BB95" s="4">
        <f t="shared" si="21"/>
        <v>10</v>
      </c>
      <c r="BC95" s="47">
        <f>VLOOKUP(B95,정성평가!B:AD,29,0)</f>
        <v>49.666666666666664</v>
      </c>
      <c r="BD95" s="4">
        <f t="shared" si="22"/>
        <v>0</v>
      </c>
      <c r="BE95" s="47">
        <f t="shared" si="23"/>
        <v>59.666666666666664</v>
      </c>
      <c r="BF95" s="4" t="str">
        <f t="shared" si="24"/>
        <v>과락</v>
      </c>
      <c r="BG95" s="4">
        <f t="shared" si="25"/>
        <v>94</v>
      </c>
      <c r="BH95" s="4" t="s">
        <v>11811</v>
      </c>
      <c r="BI95" s="4" t="s">
        <v>11809</v>
      </c>
      <c r="BK95" s="4">
        <v>1</v>
      </c>
      <c r="BL95" s="4">
        <f t="shared" si="28"/>
        <v>15</v>
      </c>
      <c r="BM95" s="4">
        <f t="shared" si="26"/>
        <v>17</v>
      </c>
      <c r="BN95" s="4" t="str">
        <f t="shared" si="29"/>
        <v>배수초과</v>
      </c>
      <c r="BO95" s="4" t="s">
        <v>11827</v>
      </c>
      <c r="BQ95" s="44" t="s">
        <v>11731</v>
      </c>
      <c r="BR95" s="4" t="s">
        <v>11835</v>
      </c>
      <c r="BS95" s="4" t="s">
        <v>11836</v>
      </c>
    </row>
    <row r="96" spans="1:71" ht="50.1" customHeight="1" x14ac:dyDescent="0.3">
      <c r="A96" s="4">
        <f t="shared" si="27"/>
        <v>95</v>
      </c>
      <c r="B96" s="4" t="s">
        <v>3695</v>
      </c>
      <c r="C96" s="4" t="s">
        <v>3696</v>
      </c>
      <c r="D96" s="4" t="s">
        <v>529</v>
      </c>
      <c r="E96" s="4" t="s">
        <v>530</v>
      </c>
      <c r="F96" s="4" t="s">
        <v>3697</v>
      </c>
      <c r="G96" s="4" t="s">
        <v>3698</v>
      </c>
      <c r="H96" s="4" t="s">
        <v>3699</v>
      </c>
      <c r="I96" s="4" t="s">
        <v>3700</v>
      </c>
      <c r="J96" s="4" t="s">
        <v>275</v>
      </c>
      <c r="K96" s="4" t="s">
        <v>275</v>
      </c>
      <c r="L96" s="4" t="s">
        <v>276</v>
      </c>
      <c r="M96" s="4" t="s">
        <v>277</v>
      </c>
      <c r="N96" s="4" t="s">
        <v>277</v>
      </c>
      <c r="O96" s="4" t="s">
        <v>277</v>
      </c>
      <c r="P96" s="4" t="s">
        <v>277</v>
      </c>
      <c r="Q96" s="4" t="s">
        <v>3012</v>
      </c>
      <c r="R96" s="4" t="s">
        <v>313</v>
      </c>
      <c r="S96" s="4" t="s">
        <v>313</v>
      </c>
      <c r="T96" s="4" t="s">
        <v>313</v>
      </c>
      <c r="U96" s="4" t="s">
        <v>313</v>
      </c>
      <c r="V96" s="4" t="s">
        <v>313</v>
      </c>
      <c r="W96" s="4" t="s">
        <v>313</v>
      </c>
      <c r="X96" s="4" t="s">
        <v>313</v>
      </c>
      <c r="Y96" s="4" t="s">
        <v>313</v>
      </c>
      <c r="Z96" s="4" t="s">
        <v>313</v>
      </c>
      <c r="AA96" s="4" t="s">
        <v>313</v>
      </c>
      <c r="AB96" s="4" t="s">
        <v>313</v>
      </c>
      <c r="AC96" s="4" t="s">
        <v>313</v>
      </c>
      <c r="AE96" s="4">
        <v>0</v>
      </c>
      <c r="AF96" s="4">
        <v>0</v>
      </c>
      <c r="AG96" s="4">
        <v>0</v>
      </c>
      <c r="AH96" s="4">
        <f t="shared" si="16"/>
        <v>0</v>
      </c>
      <c r="AI96" s="4">
        <f t="shared" si="16"/>
        <v>0</v>
      </c>
      <c r="AJ96" s="4">
        <f t="shared" si="16"/>
        <v>0</v>
      </c>
      <c r="AK96" s="4">
        <f t="shared" si="16"/>
        <v>0</v>
      </c>
      <c r="AL96" s="4">
        <f t="shared" si="16"/>
        <v>0</v>
      </c>
      <c r="AM96" s="4">
        <f t="shared" si="16"/>
        <v>0</v>
      </c>
      <c r="AN96" s="4">
        <f t="shared" si="17"/>
        <v>0</v>
      </c>
      <c r="AO96" s="4" t="str">
        <f t="shared" si="18"/>
        <v>X</v>
      </c>
      <c r="AP96" s="4" t="str">
        <f t="shared" si="18"/>
        <v>X</v>
      </c>
      <c r="AQ96" s="4" t="str">
        <f t="shared" si="18"/>
        <v>X</v>
      </c>
      <c r="AR96" s="4">
        <f t="shared" si="19"/>
        <v>0</v>
      </c>
      <c r="AT96" s="4" t="s">
        <v>11686</v>
      </c>
      <c r="AU96" s="4">
        <f>VLOOKUP(B96,자격증!B:R,17,0)</f>
        <v>0</v>
      </c>
      <c r="AV96" s="4">
        <f>IF(AT96="해당",VLOOKUP(B96,어학성적!B:Q,16,0),0)</f>
        <v>0</v>
      </c>
      <c r="AW96" s="4">
        <f>IF(AT96="해당",VLOOKUP(B96,논문실적!B:S,18,0),0)</f>
        <v>0</v>
      </c>
      <c r="AX96" s="4">
        <f>VLOOKUP(B96,자격증!B:S,18,0)</f>
        <v>0</v>
      </c>
      <c r="AY96" s="4">
        <f t="shared" si="20"/>
        <v>0</v>
      </c>
      <c r="AZ96" s="4"/>
      <c r="BB96" s="4">
        <f t="shared" si="21"/>
        <v>0</v>
      </c>
      <c r="BC96" s="47">
        <f>VLOOKUP(B96,정성평가!B:AD,29,0)</f>
        <v>59.666666666666664</v>
      </c>
      <c r="BD96" s="4">
        <f t="shared" si="22"/>
        <v>0</v>
      </c>
      <c r="BE96" s="47">
        <f t="shared" si="23"/>
        <v>59.666666666666664</v>
      </c>
      <c r="BF96" s="4" t="str">
        <f t="shared" si="24"/>
        <v>과락</v>
      </c>
      <c r="BG96" s="4">
        <f t="shared" si="25"/>
        <v>94</v>
      </c>
      <c r="BH96" s="4" t="s">
        <v>11811</v>
      </c>
      <c r="BI96" s="4" t="s">
        <v>11809</v>
      </c>
      <c r="BK96" s="4">
        <v>1</v>
      </c>
      <c r="BL96" s="4">
        <f t="shared" si="28"/>
        <v>15</v>
      </c>
      <c r="BM96" s="4">
        <f t="shared" si="26"/>
        <v>17</v>
      </c>
      <c r="BN96" s="4" t="str">
        <f t="shared" si="29"/>
        <v>배수초과</v>
      </c>
      <c r="BO96" s="4" t="s">
        <v>11827</v>
      </c>
      <c r="BQ96" s="44" t="s">
        <v>11731</v>
      </c>
      <c r="BR96" s="4" t="s">
        <v>11835</v>
      </c>
      <c r="BS96" s="4" t="s">
        <v>11836</v>
      </c>
    </row>
    <row r="97" spans="1:71" ht="50.1" customHeight="1" x14ac:dyDescent="0.3">
      <c r="A97" s="4">
        <f t="shared" si="27"/>
        <v>96</v>
      </c>
      <c r="B97" s="4" t="s">
        <v>5821</v>
      </c>
      <c r="C97" s="4" t="s">
        <v>5822</v>
      </c>
      <c r="D97" s="4" t="s">
        <v>529</v>
      </c>
      <c r="E97" s="4" t="s">
        <v>530</v>
      </c>
      <c r="F97" s="4" t="s">
        <v>5823</v>
      </c>
      <c r="G97" s="4" t="s">
        <v>5824</v>
      </c>
      <c r="H97" s="4" t="s">
        <v>5825</v>
      </c>
      <c r="I97" s="4" t="s">
        <v>5826</v>
      </c>
      <c r="J97" s="4" t="s">
        <v>275</v>
      </c>
      <c r="K97" s="4" t="s">
        <v>275</v>
      </c>
      <c r="L97" s="4" t="s">
        <v>382</v>
      </c>
      <c r="M97" s="4" t="s">
        <v>2949</v>
      </c>
      <c r="N97" s="4" t="s">
        <v>4780</v>
      </c>
      <c r="O97" s="4" t="s">
        <v>562</v>
      </c>
      <c r="P97" s="4" t="s">
        <v>563</v>
      </c>
      <c r="Q97" s="4" t="s">
        <v>1142</v>
      </c>
      <c r="R97" s="4" t="s">
        <v>313</v>
      </c>
      <c r="S97" s="4" t="s">
        <v>313</v>
      </c>
      <c r="T97" s="4" t="s">
        <v>313</v>
      </c>
      <c r="U97" s="4" t="s">
        <v>313</v>
      </c>
      <c r="V97" s="4" t="s">
        <v>313</v>
      </c>
      <c r="W97" s="4" t="s">
        <v>11686</v>
      </c>
      <c r="X97" s="4" t="s">
        <v>11728</v>
      </c>
      <c r="Y97" s="4" t="s">
        <v>313</v>
      </c>
      <c r="Z97" s="4" t="s">
        <v>313</v>
      </c>
      <c r="AA97" s="4" t="s">
        <v>313</v>
      </c>
      <c r="AB97" s="4" t="s">
        <v>313</v>
      </c>
      <c r="AC97" s="4" t="s">
        <v>313</v>
      </c>
      <c r="AE97" s="4">
        <v>0</v>
      </c>
      <c r="AF97" s="4">
        <v>0</v>
      </c>
      <c r="AG97" s="4">
        <v>0</v>
      </c>
      <c r="AH97" s="4">
        <f t="shared" si="16"/>
        <v>0</v>
      </c>
      <c r="AI97" s="4">
        <f t="shared" si="16"/>
        <v>0</v>
      </c>
      <c r="AJ97" s="4">
        <f t="shared" si="16"/>
        <v>0</v>
      </c>
      <c r="AK97" s="4">
        <f t="shared" si="16"/>
        <v>0</v>
      </c>
      <c r="AL97" s="4">
        <f t="shared" si="16"/>
        <v>0</v>
      </c>
      <c r="AM97" s="4">
        <f t="shared" si="16"/>
        <v>3</v>
      </c>
      <c r="AN97" s="4">
        <f t="shared" si="17"/>
        <v>0</v>
      </c>
      <c r="AO97" s="4" t="str">
        <f t="shared" si="18"/>
        <v>X</v>
      </c>
      <c r="AP97" s="4" t="str">
        <f t="shared" si="18"/>
        <v>X</v>
      </c>
      <c r="AQ97" s="4" t="str">
        <f t="shared" si="18"/>
        <v>X</v>
      </c>
      <c r="AR97" s="4">
        <f t="shared" si="19"/>
        <v>3</v>
      </c>
      <c r="AT97" s="4" t="s">
        <v>11686</v>
      </c>
      <c r="AU97" s="4">
        <f>VLOOKUP(B97,자격증!B:R,17,0)</f>
        <v>5</v>
      </c>
      <c r="AV97" s="4">
        <f>IF(AT97="해당",VLOOKUP(B97,어학성적!B:Q,16,0),0)</f>
        <v>0</v>
      </c>
      <c r="AW97" s="4">
        <f>IF(AT97="해당",VLOOKUP(B97,논문실적!B:S,18,0),0)</f>
        <v>0</v>
      </c>
      <c r="AX97" s="4">
        <f>VLOOKUP(B97,자격증!B:S,18,0)</f>
        <v>0</v>
      </c>
      <c r="AY97" s="4">
        <f t="shared" si="20"/>
        <v>5</v>
      </c>
      <c r="AZ97" s="4"/>
      <c r="BB97" s="4">
        <f t="shared" si="21"/>
        <v>5</v>
      </c>
      <c r="BC97" s="47">
        <f>VLOOKUP(B97,정성평가!B:AD,29,0)</f>
        <v>50</v>
      </c>
      <c r="BD97" s="4">
        <f t="shared" si="22"/>
        <v>3</v>
      </c>
      <c r="BE97" s="47">
        <f t="shared" si="23"/>
        <v>58</v>
      </c>
      <c r="BF97" s="4" t="str">
        <f t="shared" si="24"/>
        <v>과락</v>
      </c>
      <c r="BG97" s="4">
        <f t="shared" si="25"/>
        <v>96</v>
      </c>
      <c r="BH97" s="4" t="s">
        <v>11811</v>
      </c>
      <c r="BI97" s="4" t="s">
        <v>11809</v>
      </c>
      <c r="BK97" s="4">
        <v>1</v>
      </c>
      <c r="BL97" s="4">
        <f t="shared" si="28"/>
        <v>15</v>
      </c>
      <c r="BM97" s="4">
        <f t="shared" si="26"/>
        <v>17</v>
      </c>
      <c r="BN97" s="4" t="str">
        <f t="shared" si="29"/>
        <v>배수초과</v>
      </c>
      <c r="BO97" s="4" t="s">
        <v>11827</v>
      </c>
      <c r="BQ97" s="44" t="s">
        <v>11731</v>
      </c>
      <c r="BR97" s="4" t="s">
        <v>11835</v>
      </c>
      <c r="BS97" s="4" t="s">
        <v>11836</v>
      </c>
    </row>
    <row r="98" spans="1:71" ht="50.1" customHeight="1" x14ac:dyDescent="0.3">
      <c r="A98" s="4">
        <f t="shared" si="27"/>
        <v>97</v>
      </c>
      <c r="B98" s="4" t="s">
        <v>2565</v>
      </c>
      <c r="C98" s="4" t="s">
        <v>2566</v>
      </c>
      <c r="D98" s="4" t="s">
        <v>529</v>
      </c>
      <c r="E98" s="4" t="s">
        <v>530</v>
      </c>
      <c r="F98" s="4" t="s">
        <v>2567</v>
      </c>
      <c r="G98" s="4" t="s">
        <v>2568</v>
      </c>
      <c r="H98" s="4" t="s">
        <v>2569</v>
      </c>
      <c r="I98" s="4" t="s">
        <v>2570</v>
      </c>
      <c r="J98" s="4" t="s">
        <v>275</v>
      </c>
      <c r="K98" s="4" t="s">
        <v>275</v>
      </c>
      <c r="L98" s="4" t="s">
        <v>276</v>
      </c>
      <c r="M98" s="4" t="s">
        <v>277</v>
      </c>
      <c r="N98" s="4" t="s">
        <v>277</v>
      </c>
      <c r="O98" s="4" t="s">
        <v>277</v>
      </c>
      <c r="P98" s="4" t="s">
        <v>277</v>
      </c>
      <c r="Q98" s="4" t="s">
        <v>809</v>
      </c>
      <c r="R98" s="4" t="s">
        <v>313</v>
      </c>
      <c r="S98" s="4" t="s">
        <v>313</v>
      </c>
      <c r="T98" s="4" t="s">
        <v>313</v>
      </c>
      <c r="U98" s="4" t="s">
        <v>313</v>
      </c>
      <c r="V98" s="4" t="s">
        <v>313</v>
      </c>
      <c r="W98" s="4" t="s">
        <v>11686</v>
      </c>
      <c r="X98" s="4" t="s">
        <v>11727</v>
      </c>
      <c r="Y98" s="4" t="s">
        <v>11686</v>
      </c>
      <c r="Z98" s="4" t="s">
        <v>11727</v>
      </c>
      <c r="AA98" s="4" t="s">
        <v>313</v>
      </c>
      <c r="AB98" s="4" t="s">
        <v>313</v>
      </c>
      <c r="AC98" s="4" t="s">
        <v>313</v>
      </c>
      <c r="AE98" s="4">
        <v>0</v>
      </c>
      <c r="AF98" s="4">
        <v>0</v>
      </c>
      <c r="AG98" s="4">
        <v>0</v>
      </c>
      <c r="AH98" s="4">
        <f t="shared" ref="AH98:AM116" si="30">IF(R98="해당",3,0)</f>
        <v>0</v>
      </c>
      <c r="AI98" s="4">
        <f t="shared" si="30"/>
        <v>0</v>
      </c>
      <c r="AJ98" s="4">
        <f t="shared" si="30"/>
        <v>0</v>
      </c>
      <c r="AK98" s="4">
        <f t="shared" si="30"/>
        <v>0</v>
      </c>
      <c r="AL98" s="4">
        <f t="shared" si="30"/>
        <v>0</v>
      </c>
      <c r="AM98" s="4">
        <f t="shared" si="30"/>
        <v>3</v>
      </c>
      <c r="AN98" s="4">
        <f t="shared" si="17"/>
        <v>3</v>
      </c>
      <c r="AO98" s="4" t="str">
        <f t="shared" ref="AO98:AQ116" si="31">IF(AA98="해당","우대","X")</f>
        <v>X</v>
      </c>
      <c r="AP98" s="4" t="str">
        <f t="shared" si="31"/>
        <v>X</v>
      </c>
      <c r="AQ98" s="4" t="str">
        <f t="shared" si="31"/>
        <v>X</v>
      </c>
      <c r="AR98" s="4">
        <f t="shared" si="19"/>
        <v>3</v>
      </c>
      <c r="AT98" s="4" t="s">
        <v>11686</v>
      </c>
      <c r="AU98" s="4">
        <f>VLOOKUP(B98,자격증!B:R,17,0)</f>
        <v>0</v>
      </c>
      <c r="AV98" s="4">
        <f>IF(AT98="해당",VLOOKUP(B98,어학성적!B:Q,16,0),0)</f>
        <v>0</v>
      </c>
      <c r="AW98" s="4">
        <f>IF(AT98="해당",VLOOKUP(B98,논문실적!B:S,18,0),0)</f>
        <v>0</v>
      </c>
      <c r="AX98" s="4">
        <f>VLOOKUP(B98,자격증!B:S,18,0)</f>
        <v>0</v>
      </c>
      <c r="AY98" s="4">
        <f t="shared" si="20"/>
        <v>0</v>
      </c>
      <c r="AZ98" s="4"/>
      <c r="BB98" s="4">
        <f t="shared" si="21"/>
        <v>0</v>
      </c>
      <c r="BC98" s="47">
        <f>VLOOKUP(B98,정성평가!B:AD,29,0)</f>
        <v>55</v>
      </c>
      <c r="BD98" s="4">
        <f t="shared" si="22"/>
        <v>3</v>
      </c>
      <c r="BE98" s="47">
        <f t="shared" si="23"/>
        <v>58</v>
      </c>
      <c r="BF98" s="4" t="str">
        <f t="shared" si="24"/>
        <v>과락</v>
      </c>
      <c r="BG98" s="4">
        <f t="shared" si="25"/>
        <v>96</v>
      </c>
      <c r="BH98" s="4" t="s">
        <v>11811</v>
      </c>
      <c r="BI98" s="4" t="s">
        <v>11809</v>
      </c>
      <c r="BK98" s="4">
        <v>1</v>
      </c>
      <c r="BL98" s="4">
        <f t="shared" si="28"/>
        <v>15</v>
      </c>
      <c r="BM98" s="4">
        <f t="shared" si="26"/>
        <v>17</v>
      </c>
      <c r="BN98" s="4" t="str">
        <f t="shared" si="29"/>
        <v>배수초과</v>
      </c>
      <c r="BO98" s="4" t="s">
        <v>11827</v>
      </c>
      <c r="BQ98" s="44" t="s">
        <v>11731</v>
      </c>
      <c r="BR98" s="4" t="s">
        <v>11835</v>
      </c>
      <c r="BS98" s="4" t="s">
        <v>11836</v>
      </c>
    </row>
    <row r="99" spans="1:71" ht="50.1" customHeight="1" x14ac:dyDescent="0.3">
      <c r="A99" s="4">
        <f t="shared" si="27"/>
        <v>98</v>
      </c>
      <c r="B99" s="4" t="s">
        <v>5056</v>
      </c>
      <c r="C99" s="4" t="s">
        <v>5057</v>
      </c>
      <c r="D99" s="4" t="s">
        <v>529</v>
      </c>
      <c r="E99" s="4" t="s">
        <v>530</v>
      </c>
      <c r="F99" s="4" t="s">
        <v>5058</v>
      </c>
      <c r="G99" s="4" t="s">
        <v>5059</v>
      </c>
      <c r="H99" s="4" t="s">
        <v>5060</v>
      </c>
      <c r="I99" s="4" t="s">
        <v>5060</v>
      </c>
      <c r="J99" s="4" t="s">
        <v>275</v>
      </c>
      <c r="K99" s="4" t="s">
        <v>275</v>
      </c>
      <c r="L99" s="4" t="s">
        <v>276</v>
      </c>
      <c r="M99" s="4" t="s">
        <v>277</v>
      </c>
      <c r="N99" s="4" t="s">
        <v>277</v>
      </c>
      <c r="O99" s="4" t="s">
        <v>277</v>
      </c>
      <c r="P99" s="4" t="s">
        <v>277</v>
      </c>
      <c r="Q99" s="4" t="s">
        <v>5063</v>
      </c>
      <c r="R99" s="4" t="s">
        <v>313</v>
      </c>
      <c r="S99" s="4" t="s">
        <v>313</v>
      </c>
      <c r="T99" s="4" t="s">
        <v>313</v>
      </c>
      <c r="U99" s="4" t="s">
        <v>313</v>
      </c>
      <c r="V99" s="4" t="s">
        <v>313</v>
      </c>
      <c r="W99" s="4" t="s">
        <v>11686</v>
      </c>
      <c r="X99" s="4" t="s">
        <v>11735</v>
      </c>
      <c r="Y99" s="4" t="s">
        <v>11686</v>
      </c>
      <c r="Z99" s="4" t="s">
        <v>11735</v>
      </c>
      <c r="AA99" s="4" t="s">
        <v>313</v>
      </c>
      <c r="AB99" s="4" t="s">
        <v>312</v>
      </c>
      <c r="AC99" s="4" t="s">
        <v>313</v>
      </c>
      <c r="AE99" s="4">
        <v>0</v>
      </c>
      <c r="AF99" s="4">
        <v>0</v>
      </c>
      <c r="AG99" s="4">
        <v>0</v>
      </c>
      <c r="AH99" s="4">
        <f t="shared" si="30"/>
        <v>0</v>
      </c>
      <c r="AI99" s="4">
        <f t="shared" si="30"/>
        <v>0</v>
      </c>
      <c r="AJ99" s="4">
        <f t="shared" si="30"/>
        <v>0</v>
      </c>
      <c r="AK99" s="4">
        <f t="shared" si="30"/>
        <v>0</v>
      </c>
      <c r="AL99" s="4">
        <f t="shared" si="30"/>
        <v>0</v>
      </c>
      <c r="AM99" s="4">
        <f t="shared" si="30"/>
        <v>3</v>
      </c>
      <c r="AN99" s="4">
        <f t="shared" si="17"/>
        <v>3</v>
      </c>
      <c r="AO99" s="4" t="str">
        <f t="shared" si="31"/>
        <v>X</v>
      </c>
      <c r="AP99" s="4" t="str">
        <f t="shared" si="31"/>
        <v>우대</v>
      </c>
      <c r="AQ99" s="4" t="str">
        <f t="shared" si="31"/>
        <v>X</v>
      </c>
      <c r="AR99" s="4">
        <f t="shared" si="19"/>
        <v>3</v>
      </c>
      <c r="AT99" s="4" t="s">
        <v>11686</v>
      </c>
      <c r="AU99" s="4">
        <f>VLOOKUP(B99,자격증!B:R,17,0)</f>
        <v>3</v>
      </c>
      <c r="AV99" s="4">
        <f>IF(AT99="해당",VLOOKUP(B99,어학성적!B:Q,16,0),0)</f>
        <v>0</v>
      </c>
      <c r="AW99" s="4">
        <f>IF(AT99="해당",VLOOKUP(B99,논문실적!B:S,18,0),0)</f>
        <v>0</v>
      </c>
      <c r="AX99" s="4">
        <f>VLOOKUP(B99,자격증!B:S,18,0)</f>
        <v>0</v>
      </c>
      <c r="AY99" s="4">
        <f t="shared" si="20"/>
        <v>3</v>
      </c>
      <c r="AZ99" s="4"/>
      <c r="BB99" s="4">
        <f t="shared" si="21"/>
        <v>3</v>
      </c>
      <c r="BC99" s="47">
        <f>VLOOKUP(B99,정성평가!B:AD,29,0)</f>
        <v>51.666666666666664</v>
      </c>
      <c r="BD99" s="4">
        <f t="shared" si="22"/>
        <v>3</v>
      </c>
      <c r="BE99" s="47">
        <f t="shared" si="23"/>
        <v>57.666666666666664</v>
      </c>
      <c r="BF99" s="4" t="str">
        <f t="shared" si="24"/>
        <v>과락</v>
      </c>
      <c r="BG99" s="4">
        <f t="shared" si="25"/>
        <v>98</v>
      </c>
      <c r="BH99" s="4" t="s">
        <v>11811</v>
      </c>
      <c r="BI99" s="4" t="s">
        <v>11809</v>
      </c>
      <c r="BK99" s="4">
        <v>1</v>
      </c>
      <c r="BL99" s="4">
        <f t="shared" si="28"/>
        <v>15</v>
      </c>
      <c r="BM99" s="4">
        <f t="shared" si="26"/>
        <v>17</v>
      </c>
      <c r="BN99" s="4" t="str">
        <f t="shared" si="29"/>
        <v>배수초과</v>
      </c>
      <c r="BO99" s="4" t="s">
        <v>11827</v>
      </c>
      <c r="BQ99" s="44" t="s">
        <v>11731</v>
      </c>
      <c r="BR99" s="4" t="s">
        <v>11835</v>
      </c>
      <c r="BS99" s="4" t="s">
        <v>11836</v>
      </c>
    </row>
    <row r="100" spans="1:71" ht="50.1" customHeight="1" x14ac:dyDescent="0.3">
      <c r="A100" s="4">
        <f t="shared" si="27"/>
        <v>99</v>
      </c>
      <c r="B100" s="4" t="s">
        <v>3557</v>
      </c>
      <c r="C100" s="4" t="s">
        <v>3558</v>
      </c>
      <c r="D100" s="4" t="s">
        <v>529</v>
      </c>
      <c r="E100" s="4" t="s">
        <v>530</v>
      </c>
      <c r="F100" s="4" t="s">
        <v>3559</v>
      </c>
      <c r="G100" s="4" t="s">
        <v>3560</v>
      </c>
      <c r="H100" s="4" t="s">
        <v>3561</v>
      </c>
      <c r="I100" s="4" t="s">
        <v>3561</v>
      </c>
      <c r="J100" s="4" t="s">
        <v>275</v>
      </c>
      <c r="K100" s="4" t="s">
        <v>275</v>
      </c>
      <c r="L100" s="4" t="s">
        <v>276</v>
      </c>
      <c r="M100" s="4" t="s">
        <v>277</v>
      </c>
      <c r="N100" s="4" t="s">
        <v>277</v>
      </c>
      <c r="O100" s="4" t="s">
        <v>277</v>
      </c>
      <c r="P100" s="4" t="s">
        <v>277</v>
      </c>
      <c r="Q100" s="4" t="s">
        <v>3563</v>
      </c>
      <c r="R100" s="4" t="s">
        <v>313</v>
      </c>
      <c r="S100" s="4" t="s">
        <v>313</v>
      </c>
      <c r="T100" s="4" t="s">
        <v>313</v>
      </c>
      <c r="U100" s="4" t="s">
        <v>313</v>
      </c>
      <c r="V100" s="4" t="s">
        <v>313</v>
      </c>
      <c r="W100" s="4" t="s">
        <v>313</v>
      </c>
      <c r="X100" s="4" t="s">
        <v>313</v>
      </c>
      <c r="Y100" s="4" t="s">
        <v>313</v>
      </c>
      <c r="Z100" s="4" t="s">
        <v>313</v>
      </c>
      <c r="AA100" s="4" t="s">
        <v>313</v>
      </c>
      <c r="AB100" s="4" t="s">
        <v>313</v>
      </c>
      <c r="AC100" s="4" t="s">
        <v>313</v>
      </c>
      <c r="AE100" s="4">
        <v>0</v>
      </c>
      <c r="AF100" s="4">
        <v>0</v>
      </c>
      <c r="AG100" s="4">
        <v>0</v>
      </c>
      <c r="AH100" s="4">
        <f t="shared" si="30"/>
        <v>0</v>
      </c>
      <c r="AI100" s="4">
        <f t="shared" si="30"/>
        <v>0</v>
      </c>
      <c r="AJ100" s="4">
        <f t="shared" si="30"/>
        <v>0</v>
      </c>
      <c r="AK100" s="4">
        <f t="shared" si="30"/>
        <v>0</v>
      </c>
      <c r="AL100" s="4">
        <f t="shared" si="30"/>
        <v>0</v>
      </c>
      <c r="AM100" s="4">
        <f t="shared" si="30"/>
        <v>0</v>
      </c>
      <c r="AN100" s="4">
        <f t="shared" si="17"/>
        <v>0</v>
      </c>
      <c r="AO100" s="4" t="str">
        <f t="shared" si="31"/>
        <v>X</v>
      </c>
      <c r="AP100" s="4" t="str">
        <f t="shared" si="31"/>
        <v>X</v>
      </c>
      <c r="AQ100" s="4" t="str">
        <f t="shared" si="31"/>
        <v>X</v>
      </c>
      <c r="AR100" s="4">
        <f t="shared" si="19"/>
        <v>0</v>
      </c>
      <c r="AT100" s="4" t="s">
        <v>11686</v>
      </c>
      <c r="AU100" s="4">
        <f>VLOOKUP(B100,자격증!B:R,17,0)</f>
        <v>0</v>
      </c>
      <c r="AV100" s="4">
        <f>IF(AT100="해당",VLOOKUP(B100,어학성적!B:Q,16,0),0)</f>
        <v>0</v>
      </c>
      <c r="AW100" s="4">
        <f>IF(AT100="해당",VLOOKUP(B100,논문실적!B:S,18,0),0)</f>
        <v>0</v>
      </c>
      <c r="AX100" s="4">
        <f>VLOOKUP(B100,자격증!B:S,18,0)</f>
        <v>0</v>
      </c>
      <c r="AY100" s="4">
        <f t="shared" si="20"/>
        <v>0</v>
      </c>
      <c r="AZ100" s="4"/>
      <c r="BB100" s="4">
        <f t="shared" si="21"/>
        <v>0</v>
      </c>
      <c r="BC100" s="47">
        <f>VLOOKUP(B100,정성평가!B:AD,29,0)</f>
        <v>57.333333333333336</v>
      </c>
      <c r="BD100" s="4">
        <f t="shared" si="22"/>
        <v>0</v>
      </c>
      <c r="BE100" s="47">
        <f t="shared" si="23"/>
        <v>57.333333333333336</v>
      </c>
      <c r="BF100" s="4" t="str">
        <f t="shared" si="24"/>
        <v>과락</v>
      </c>
      <c r="BG100" s="4">
        <f t="shared" si="25"/>
        <v>99</v>
      </c>
      <c r="BH100" s="4" t="s">
        <v>11811</v>
      </c>
      <c r="BI100" s="4" t="s">
        <v>11809</v>
      </c>
      <c r="BK100" s="4">
        <v>1</v>
      </c>
      <c r="BL100" s="4">
        <f t="shared" si="28"/>
        <v>15</v>
      </c>
      <c r="BM100" s="4">
        <f t="shared" si="26"/>
        <v>17</v>
      </c>
      <c r="BN100" s="4" t="str">
        <f t="shared" si="29"/>
        <v>배수초과</v>
      </c>
      <c r="BO100" s="4" t="s">
        <v>11827</v>
      </c>
      <c r="BQ100" s="44" t="s">
        <v>11731</v>
      </c>
      <c r="BR100" s="4" t="s">
        <v>11835</v>
      </c>
      <c r="BS100" s="4" t="s">
        <v>11836</v>
      </c>
    </row>
    <row r="101" spans="1:71" ht="50.1" customHeight="1" x14ac:dyDescent="0.3">
      <c r="A101" s="4">
        <f t="shared" si="27"/>
        <v>100</v>
      </c>
      <c r="B101" s="4" t="s">
        <v>6468</v>
      </c>
      <c r="C101" s="4" t="s">
        <v>6469</v>
      </c>
      <c r="D101" s="4" t="s">
        <v>529</v>
      </c>
      <c r="E101" s="4" t="s">
        <v>530</v>
      </c>
      <c r="F101" s="4" t="s">
        <v>6470</v>
      </c>
      <c r="G101" s="4" t="s">
        <v>6471</v>
      </c>
      <c r="H101" s="4" t="s">
        <v>6472</v>
      </c>
      <c r="I101" s="4" t="s">
        <v>6473</v>
      </c>
      <c r="J101" s="4" t="s">
        <v>275</v>
      </c>
      <c r="K101" s="4" t="s">
        <v>275</v>
      </c>
      <c r="L101" s="4" t="s">
        <v>382</v>
      </c>
      <c r="M101" s="4" t="s">
        <v>6474</v>
      </c>
      <c r="N101" s="4" t="s">
        <v>6475</v>
      </c>
      <c r="O101" s="4" t="s">
        <v>385</v>
      </c>
      <c r="P101" s="4" t="s">
        <v>386</v>
      </c>
      <c r="Q101" s="4" t="s">
        <v>2451</v>
      </c>
      <c r="R101" s="4" t="s">
        <v>313</v>
      </c>
      <c r="S101" s="4" t="s">
        <v>313</v>
      </c>
      <c r="T101" s="4" t="s">
        <v>313</v>
      </c>
      <c r="U101" s="4" t="s">
        <v>313</v>
      </c>
      <c r="V101" s="4" t="s">
        <v>313</v>
      </c>
      <c r="W101" s="4" t="s">
        <v>313</v>
      </c>
      <c r="X101" s="4" t="s">
        <v>313</v>
      </c>
      <c r="Y101" s="4" t="s">
        <v>313</v>
      </c>
      <c r="Z101" s="4" t="s">
        <v>313</v>
      </c>
      <c r="AA101" s="4" t="s">
        <v>313</v>
      </c>
      <c r="AB101" s="4" t="s">
        <v>312</v>
      </c>
      <c r="AC101" s="4" t="s">
        <v>313</v>
      </c>
      <c r="AE101" s="4">
        <v>0</v>
      </c>
      <c r="AF101" s="4">
        <v>0</v>
      </c>
      <c r="AG101" s="4">
        <v>0</v>
      </c>
      <c r="AH101" s="4">
        <f t="shared" si="30"/>
        <v>0</v>
      </c>
      <c r="AI101" s="4">
        <f t="shared" si="30"/>
        <v>0</v>
      </c>
      <c r="AJ101" s="4">
        <f t="shared" si="30"/>
        <v>0</v>
      </c>
      <c r="AK101" s="4">
        <f t="shared" si="30"/>
        <v>0</v>
      </c>
      <c r="AL101" s="4">
        <f t="shared" si="30"/>
        <v>0</v>
      </c>
      <c r="AM101" s="4">
        <f t="shared" si="30"/>
        <v>0</v>
      </c>
      <c r="AN101" s="4">
        <f t="shared" si="17"/>
        <v>0</v>
      </c>
      <c r="AO101" s="4" t="str">
        <f t="shared" si="31"/>
        <v>X</v>
      </c>
      <c r="AP101" s="4" t="str">
        <f t="shared" si="31"/>
        <v>우대</v>
      </c>
      <c r="AQ101" s="4" t="str">
        <f t="shared" si="31"/>
        <v>X</v>
      </c>
      <c r="AR101" s="4">
        <f t="shared" si="19"/>
        <v>0</v>
      </c>
      <c r="AT101" s="4" t="s">
        <v>11686</v>
      </c>
      <c r="AU101" s="4">
        <f>VLOOKUP(B101,자격증!B:R,17,0)</f>
        <v>10</v>
      </c>
      <c r="AV101" s="4">
        <f>IF(AT101="해당",VLOOKUP(B101,어학성적!B:Q,16,0),0)</f>
        <v>6</v>
      </c>
      <c r="AW101" s="4">
        <f>IF(AT101="해당",VLOOKUP(B101,논문실적!B:S,18,0),0)</f>
        <v>0</v>
      </c>
      <c r="AX101" s="4">
        <f>VLOOKUP(B101,자격증!B:S,18,0)</f>
        <v>0</v>
      </c>
      <c r="AY101" s="4">
        <f t="shared" si="20"/>
        <v>16</v>
      </c>
      <c r="AZ101" s="4"/>
      <c r="BB101" s="4">
        <f t="shared" si="21"/>
        <v>16</v>
      </c>
      <c r="BC101" s="47">
        <f>VLOOKUP(B101,정성평가!B:AD,29,0)</f>
        <v>37.666666666666664</v>
      </c>
      <c r="BD101" s="4">
        <f t="shared" si="22"/>
        <v>0</v>
      </c>
      <c r="BE101" s="47">
        <f t="shared" si="23"/>
        <v>53.666666666666664</v>
      </c>
      <c r="BF101" s="4" t="str">
        <f t="shared" si="24"/>
        <v>과락</v>
      </c>
      <c r="BG101" s="4">
        <f t="shared" si="25"/>
        <v>100</v>
      </c>
      <c r="BH101" s="4" t="s">
        <v>11811</v>
      </c>
      <c r="BI101" s="4" t="s">
        <v>11809</v>
      </c>
      <c r="BK101" s="4">
        <v>1</v>
      </c>
      <c r="BL101" s="4">
        <f t="shared" si="28"/>
        <v>15</v>
      </c>
      <c r="BM101" s="4">
        <f t="shared" si="26"/>
        <v>17</v>
      </c>
      <c r="BN101" s="4" t="str">
        <f t="shared" si="29"/>
        <v>배수초과</v>
      </c>
      <c r="BO101" s="4" t="s">
        <v>11827</v>
      </c>
      <c r="BQ101" s="44" t="s">
        <v>11731</v>
      </c>
      <c r="BR101" s="4" t="s">
        <v>11835</v>
      </c>
      <c r="BS101" s="4" t="s">
        <v>11836</v>
      </c>
    </row>
    <row r="102" spans="1:71" ht="50.1" customHeight="1" x14ac:dyDescent="0.3">
      <c r="A102" s="4">
        <f t="shared" si="27"/>
        <v>101</v>
      </c>
      <c r="B102" s="4" t="s">
        <v>10342</v>
      </c>
      <c r="C102" s="4" t="s">
        <v>10343</v>
      </c>
      <c r="D102" s="4" t="s">
        <v>529</v>
      </c>
      <c r="E102" s="4" t="s">
        <v>530</v>
      </c>
      <c r="F102" s="4" t="s">
        <v>10344</v>
      </c>
      <c r="G102" s="4" t="s">
        <v>10345</v>
      </c>
      <c r="H102" s="4" t="s">
        <v>10346</v>
      </c>
      <c r="I102" s="4" t="s">
        <v>10347</v>
      </c>
      <c r="J102" s="4" t="s">
        <v>275</v>
      </c>
      <c r="K102" s="4" t="s">
        <v>275</v>
      </c>
      <c r="L102" s="4" t="s">
        <v>382</v>
      </c>
      <c r="M102" s="4" t="s">
        <v>3198</v>
      </c>
      <c r="N102" s="4" t="s">
        <v>8698</v>
      </c>
      <c r="O102" s="4" t="s">
        <v>385</v>
      </c>
      <c r="P102" s="4" t="s">
        <v>386</v>
      </c>
      <c r="Q102" s="4" t="s">
        <v>1485</v>
      </c>
      <c r="R102" s="4" t="s">
        <v>313</v>
      </c>
      <c r="S102" s="4" t="s">
        <v>313</v>
      </c>
      <c r="T102" s="4" t="s">
        <v>313</v>
      </c>
      <c r="U102" s="4" t="s">
        <v>313</v>
      </c>
      <c r="V102" s="4" t="s">
        <v>313</v>
      </c>
      <c r="W102" s="4" t="s">
        <v>11686</v>
      </c>
      <c r="X102" s="4" t="s">
        <v>11737</v>
      </c>
      <c r="Y102" s="4" t="s">
        <v>313</v>
      </c>
      <c r="Z102" s="4" t="s">
        <v>313</v>
      </c>
      <c r="AA102" s="4" t="s">
        <v>312</v>
      </c>
      <c r="AB102" s="4" t="s">
        <v>312</v>
      </c>
      <c r="AC102" s="4" t="s">
        <v>313</v>
      </c>
      <c r="AE102" s="4">
        <v>0</v>
      </c>
      <c r="AF102" s="4">
        <v>0</v>
      </c>
      <c r="AG102" s="4">
        <v>0</v>
      </c>
      <c r="AH102" s="4">
        <f t="shared" si="30"/>
        <v>0</v>
      </c>
      <c r="AI102" s="4">
        <f t="shared" si="30"/>
        <v>0</v>
      </c>
      <c r="AJ102" s="4">
        <f t="shared" si="30"/>
        <v>0</v>
      </c>
      <c r="AK102" s="4">
        <f t="shared" si="30"/>
        <v>0</v>
      </c>
      <c r="AL102" s="4">
        <f t="shared" si="30"/>
        <v>0</v>
      </c>
      <c r="AM102" s="4">
        <f t="shared" si="30"/>
        <v>3</v>
      </c>
      <c r="AN102" s="4">
        <f t="shared" si="17"/>
        <v>0</v>
      </c>
      <c r="AO102" s="4" t="str">
        <f t="shared" si="31"/>
        <v>우대</v>
      </c>
      <c r="AP102" s="4" t="str">
        <f t="shared" si="31"/>
        <v>우대</v>
      </c>
      <c r="AQ102" s="4" t="str">
        <f t="shared" si="31"/>
        <v>X</v>
      </c>
      <c r="AR102" s="4">
        <f t="shared" si="19"/>
        <v>3</v>
      </c>
      <c r="AT102" s="4" t="s">
        <v>11686</v>
      </c>
      <c r="AU102" s="4">
        <f>VLOOKUP(B102,자격증!B:R,17,0)</f>
        <v>0</v>
      </c>
      <c r="AV102" s="4">
        <f>IF(AT102="해당",VLOOKUP(B102,어학성적!B:Q,16,0),0)</f>
        <v>0</v>
      </c>
      <c r="AW102" s="4">
        <f>IF(AT102="해당",VLOOKUP(B102,논문실적!B:S,18,0),0)</f>
        <v>0</v>
      </c>
      <c r="AX102" s="4">
        <f>VLOOKUP(B102,자격증!B:S,18,0)</f>
        <v>0</v>
      </c>
      <c r="AY102" s="4">
        <f t="shared" si="20"/>
        <v>0</v>
      </c>
      <c r="AZ102" s="4"/>
      <c r="BB102" s="4">
        <f t="shared" si="21"/>
        <v>0</v>
      </c>
      <c r="BC102" s="47">
        <f>VLOOKUP(B102,정성평가!B:AD,29,0)</f>
        <v>50.666666666666664</v>
      </c>
      <c r="BD102" s="4">
        <f t="shared" si="22"/>
        <v>3</v>
      </c>
      <c r="BE102" s="47">
        <f t="shared" si="23"/>
        <v>53.666666666666664</v>
      </c>
      <c r="BF102" s="4" t="str">
        <f t="shared" si="24"/>
        <v>과락</v>
      </c>
      <c r="BG102" s="4">
        <f t="shared" si="25"/>
        <v>100</v>
      </c>
      <c r="BH102" s="4" t="s">
        <v>11811</v>
      </c>
      <c r="BI102" s="4" t="s">
        <v>11809</v>
      </c>
      <c r="BK102" s="4">
        <v>1</v>
      </c>
      <c r="BL102" s="4">
        <f t="shared" si="28"/>
        <v>15</v>
      </c>
      <c r="BM102" s="4">
        <f t="shared" si="26"/>
        <v>17</v>
      </c>
      <c r="BN102" s="4" t="str">
        <f t="shared" si="29"/>
        <v>배수초과</v>
      </c>
      <c r="BO102" s="4" t="s">
        <v>11827</v>
      </c>
      <c r="BQ102" s="44" t="s">
        <v>11731</v>
      </c>
      <c r="BR102" s="4" t="s">
        <v>11835</v>
      </c>
      <c r="BS102" s="4" t="s">
        <v>11836</v>
      </c>
    </row>
    <row r="103" spans="1:71" ht="50.1" customHeight="1" x14ac:dyDescent="0.3">
      <c r="A103" s="4">
        <f t="shared" si="27"/>
        <v>102</v>
      </c>
      <c r="B103" s="4" t="s">
        <v>603</v>
      </c>
      <c r="C103" s="4" t="s">
        <v>604</v>
      </c>
      <c r="D103" s="4" t="s">
        <v>529</v>
      </c>
      <c r="E103" s="4" t="s">
        <v>530</v>
      </c>
      <c r="F103" s="4" t="s">
        <v>605</v>
      </c>
      <c r="G103" s="4" t="s">
        <v>606</v>
      </c>
      <c r="H103" s="4" t="s">
        <v>607</v>
      </c>
      <c r="I103" s="4" t="s">
        <v>608</v>
      </c>
      <c r="J103" s="4" t="s">
        <v>275</v>
      </c>
      <c r="K103" s="4" t="s">
        <v>275</v>
      </c>
      <c r="L103" s="4" t="s">
        <v>276</v>
      </c>
      <c r="M103" s="4" t="s">
        <v>277</v>
      </c>
      <c r="N103" s="4" t="s">
        <v>277</v>
      </c>
      <c r="O103" s="4" t="s">
        <v>277</v>
      </c>
      <c r="P103" s="4" t="s">
        <v>277</v>
      </c>
      <c r="Q103" s="4" t="s">
        <v>615</v>
      </c>
      <c r="R103" s="4" t="s">
        <v>313</v>
      </c>
      <c r="S103" s="4" t="s">
        <v>313</v>
      </c>
      <c r="T103" s="4" t="s">
        <v>313</v>
      </c>
      <c r="U103" s="4" t="s">
        <v>313</v>
      </c>
      <c r="V103" s="4" t="s">
        <v>313</v>
      </c>
      <c r="W103" s="4" t="s">
        <v>11686</v>
      </c>
      <c r="X103" s="4" t="s">
        <v>11728</v>
      </c>
      <c r="Y103" s="4" t="s">
        <v>313</v>
      </c>
      <c r="Z103" s="4" t="s">
        <v>313</v>
      </c>
      <c r="AA103" s="4" t="s">
        <v>313</v>
      </c>
      <c r="AB103" s="4" t="s">
        <v>312</v>
      </c>
      <c r="AC103" s="4" t="s">
        <v>313</v>
      </c>
      <c r="AE103" s="4">
        <v>0</v>
      </c>
      <c r="AF103" s="4">
        <v>0</v>
      </c>
      <c r="AG103" s="4">
        <v>0</v>
      </c>
      <c r="AH103" s="4">
        <f t="shared" si="30"/>
        <v>0</v>
      </c>
      <c r="AI103" s="4">
        <f t="shared" si="30"/>
        <v>0</v>
      </c>
      <c r="AJ103" s="4">
        <f t="shared" si="30"/>
        <v>0</v>
      </c>
      <c r="AK103" s="4">
        <f t="shared" si="30"/>
        <v>0</v>
      </c>
      <c r="AL103" s="4">
        <f t="shared" si="30"/>
        <v>0</v>
      </c>
      <c r="AM103" s="4">
        <f t="shared" si="30"/>
        <v>3</v>
      </c>
      <c r="AN103" s="4">
        <f t="shared" si="17"/>
        <v>0</v>
      </c>
      <c r="AO103" s="4" t="str">
        <f t="shared" si="31"/>
        <v>X</v>
      </c>
      <c r="AP103" s="4" t="str">
        <f t="shared" si="31"/>
        <v>우대</v>
      </c>
      <c r="AQ103" s="4" t="str">
        <f t="shared" si="31"/>
        <v>X</v>
      </c>
      <c r="AR103" s="4">
        <f t="shared" si="19"/>
        <v>3</v>
      </c>
      <c r="AT103" s="4" t="s">
        <v>11686</v>
      </c>
      <c r="AU103" s="4">
        <f>VLOOKUP(B103,자격증!B:R,17,0)</f>
        <v>1</v>
      </c>
      <c r="AV103" s="4">
        <f>IF(AT103="해당",VLOOKUP(B103,어학성적!B:Q,16,0),0)</f>
        <v>0</v>
      </c>
      <c r="AW103" s="4">
        <f>IF(AT103="해당",VLOOKUP(B103,논문실적!B:S,18,0),0)</f>
        <v>0</v>
      </c>
      <c r="AX103" s="4">
        <f>VLOOKUP(B103,자격증!B:S,18,0)</f>
        <v>0</v>
      </c>
      <c r="AY103" s="4">
        <f t="shared" si="20"/>
        <v>1</v>
      </c>
      <c r="AZ103" s="4"/>
      <c r="BB103" s="4">
        <f t="shared" si="21"/>
        <v>1</v>
      </c>
      <c r="BC103" s="47">
        <f>VLOOKUP(B103,정성평가!B:AD,29,0)</f>
        <v>49.333333333333336</v>
      </c>
      <c r="BD103" s="4">
        <f t="shared" si="22"/>
        <v>3</v>
      </c>
      <c r="BE103" s="47">
        <f t="shared" si="23"/>
        <v>53.333333333333336</v>
      </c>
      <c r="BF103" s="4" t="str">
        <f t="shared" si="24"/>
        <v>과락</v>
      </c>
      <c r="BG103" s="4">
        <f t="shared" si="25"/>
        <v>102</v>
      </c>
      <c r="BH103" s="4" t="s">
        <v>11811</v>
      </c>
      <c r="BI103" s="4" t="s">
        <v>11809</v>
      </c>
      <c r="BK103" s="4">
        <v>1</v>
      </c>
      <c r="BL103" s="4">
        <f t="shared" si="28"/>
        <v>15</v>
      </c>
      <c r="BM103" s="4">
        <f t="shared" si="26"/>
        <v>17</v>
      </c>
      <c r="BN103" s="4" t="str">
        <f t="shared" si="29"/>
        <v>배수초과</v>
      </c>
      <c r="BO103" s="4" t="s">
        <v>11827</v>
      </c>
      <c r="BQ103" s="44" t="s">
        <v>11731</v>
      </c>
      <c r="BR103" s="4" t="s">
        <v>11835</v>
      </c>
      <c r="BS103" s="4" t="s">
        <v>11836</v>
      </c>
    </row>
    <row r="104" spans="1:71" ht="50.1" customHeight="1" x14ac:dyDescent="0.3">
      <c r="A104" s="4">
        <f t="shared" si="27"/>
        <v>103</v>
      </c>
      <c r="B104" s="4" t="s">
        <v>8955</v>
      </c>
      <c r="C104" s="4" t="s">
        <v>8956</v>
      </c>
      <c r="D104" s="4" t="s">
        <v>529</v>
      </c>
      <c r="E104" s="4" t="s">
        <v>530</v>
      </c>
      <c r="F104" s="4" t="s">
        <v>8957</v>
      </c>
      <c r="G104" s="4" t="s">
        <v>8958</v>
      </c>
      <c r="H104" s="4" t="s">
        <v>8959</v>
      </c>
      <c r="I104" s="4" t="s">
        <v>8960</v>
      </c>
      <c r="J104" s="4" t="s">
        <v>275</v>
      </c>
      <c r="K104" s="4" t="s">
        <v>275</v>
      </c>
      <c r="L104" s="4" t="s">
        <v>276</v>
      </c>
      <c r="M104" s="4" t="s">
        <v>277</v>
      </c>
      <c r="N104" s="4" t="s">
        <v>277</v>
      </c>
      <c r="O104" s="4" t="s">
        <v>277</v>
      </c>
      <c r="P104" s="4" t="s">
        <v>277</v>
      </c>
      <c r="Q104" s="4" t="s">
        <v>2691</v>
      </c>
      <c r="R104" s="4" t="s">
        <v>313</v>
      </c>
      <c r="S104" s="4" t="s">
        <v>313</v>
      </c>
      <c r="T104" s="4" t="s">
        <v>313</v>
      </c>
      <c r="U104" s="4" t="s">
        <v>313</v>
      </c>
      <c r="V104" s="4" t="s">
        <v>313</v>
      </c>
      <c r="W104" s="4" t="s">
        <v>313</v>
      </c>
      <c r="X104" s="4" t="s">
        <v>313</v>
      </c>
      <c r="Y104" s="4" t="s">
        <v>313</v>
      </c>
      <c r="Z104" s="4" t="s">
        <v>313</v>
      </c>
      <c r="AA104" s="4" t="s">
        <v>313</v>
      </c>
      <c r="AB104" s="4" t="s">
        <v>313</v>
      </c>
      <c r="AC104" s="4" t="s">
        <v>313</v>
      </c>
      <c r="AE104" s="4">
        <v>0</v>
      </c>
      <c r="AF104" s="4">
        <v>0</v>
      </c>
      <c r="AG104" s="4">
        <v>0</v>
      </c>
      <c r="AH104" s="4">
        <f t="shared" si="30"/>
        <v>0</v>
      </c>
      <c r="AI104" s="4">
        <f t="shared" si="30"/>
        <v>0</v>
      </c>
      <c r="AJ104" s="4">
        <f t="shared" si="30"/>
        <v>0</v>
      </c>
      <c r="AK104" s="4">
        <f t="shared" si="30"/>
        <v>0</v>
      </c>
      <c r="AL104" s="4">
        <f t="shared" si="30"/>
        <v>0</v>
      </c>
      <c r="AM104" s="4">
        <f t="shared" si="30"/>
        <v>0</v>
      </c>
      <c r="AN104" s="4">
        <f t="shared" si="17"/>
        <v>0</v>
      </c>
      <c r="AO104" s="4" t="str">
        <f t="shared" si="31"/>
        <v>X</v>
      </c>
      <c r="AP104" s="4" t="str">
        <f t="shared" si="31"/>
        <v>X</v>
      </c>
      <c r="AQ104" s="4" t="str">
        <f t="shared" si="31"/>
        <v>X</v>
      </c>
      <c r="AR104" s="4">
        <f t="shared" si="19"/>
        <v>0</v>
      </c>
      <c r="AT104" s="4" t="s">
        <v>11686</v>
      </c>
      <c r="AU104" s="4">
        <f>VLOOKUP(B104,자격증!B:R,17,0)</f>
        <v>0</v>
      </c>
      <c r="AV104" s="4">
        <f>IF(AT104="해당",VLOOKUP(B104,어학성적!B:Q,16,0),0)</f>
        <v>0</v>
      </c>
      <c r="AW104" s="4">
        <f>IF(AT104="해당",VLOOKUP(B104,논문실적!B:S,18,0),0)</f>
        <v>0</v>
      </c>
      <c r="AX104" s="4">
        <f>VLOOKUP(B104,자격증!B:S,18,0)</f>
        <v>0</v>
      </c>
      <c r="AY104" s="4">
        <f t="shared" si="20"/>
        <v>0</v>
      </c>
      <c r="AZ104" s="4"/>
      <c r="BB104" s="4">
        <f t="shared" si="21"/>
        <v>0</v>
      </c>
      <c r="BC104" s="47">
        <f>VLOOKUP(B104,정성평가!B:AD,29,0)</f>
        <v>51.666666666666664</v>
      </c>
      <c r="BD104" s="4">
        <f t="shared" si="22"/>
        <v>0</v>
      </c>
      <c r="BE104" s="47">
        <f t="shared" si="23"/>
        <v>51.666666666666664</v>
      </c>
      <c r="BF104" s="4" t="str">
        <f t="shared" si="24"/>
        <v>과락</v>
      </c>
      <c r="BG104" s="4">
        <f t="shared" si="25"/>
        <v>103</v>
      </c>
      <c r="BH104" s="4" t="s">
        <v>11811</v>
      </c>
      <c r="BI104" s="4" t="s">
        <v>11809</v>
      </c>
      <c r="BK104" s="4">
        <v>1</v>
      </c>
      <c r="BL104" s="4">
        <f t="shared" si="28"/>
        <v>15</v>
      </c>
      <c r="BM104" s="4">
        <f t="shared" si="26"/>
        <v>17</v>
      </c>
      <c r="BN104" s="4" t="str">
        <f t="shared" si="29"/>
        <v>배수초과</v>
      </c>
      <c r="BO104" s="4" t="s">
        <v>11827</v>
      </c>
      <c r="BQ104" s="44" t="s">
        <v>11731</v>
      </c>
      <c r="BR104" s="4" t="s">
        <v>11835</v>
      </c>
      <c r="BS104" s="4" t="s">
        <v>11836</v>
      </c>
    </row>
    <row r="105" spans="1:71" ht="50.1" customHeight="1" x14ac:dyDescent="0.3">
      <c r="A105" s="4">
        <f t="shared" si="27"/>
        <v>104</v>
      </c>
      <c r="B105" s="4" t="s">
        <v>11416</v>
      </c>
      <c r="C105" s="4" t="s">
        <v>11417</v>
      </c>
      <c r="D105" s="4" t="s">
        <v>529</v>
      </c>
      <c r="E105" s="4" t="s">
        <v>530</v>
      </c>
      <c r="F105" s="4" t="s">
        <v>11418</v>
      </c>
      <c r="G105" s="4" t="s">
        <v>11419</v>
      </c>
      <c r="H105" s="4" t="s">
        <v>11420</v>
      </c>
      <c r="I105" s="4" t="s">
        <v>11421</v>
      </c>
      <c r="J105" s="4" t="s">
        <v>275</v>
      </c>
      <c r="K105" s="4" t="s">
        <v>275</v>
      </c>
      <c r="L105" s="4" t="s">
        <v>382</v>
      </c>
      <c r="M105" s="4" t="s">
        <v>1793</v>
      </c>
      <c r="N105" s="4" t="s">
        <v>7163</v>
      </c>
      <c r="O105" s="4" t="s">
        <v>562</v>
      </c>
      <c r="P105" s="4" t="s">
        <v>957</v>
      </c>
      <c r="Q105" s="4" t="s">
        <v>1832</v>
      </c>
      <c r="R105" s="4" t="s">
        <v>313</v>
      </c>
      <c r="S105" s="4" t="s">
        <v>313</v>
      </c>
      <c r="T105" s="4" t="s">
        <v>313</v>
      </c>
      <c r="U105" s="4" t="s">
        <v>313</v>
      </c>
      <c r="V105" s="4" t="s">
        <v>313</v>
      </c>
      <c r="W105" s="4" t="s">
        <v>313</v>
      </c>
      <c r="X105" s="4" t="s">
        <v>313</v>
      </c>
      <c r="Y105" s="4" t="s">
        <v>313</v>
      </c>
      <c r="Z105" s="4" t="s">
        <v>313</v>
      </c>
      <c r="AA105" s="4" t="s">
        <v>313</v>
      </c>
      <c r="AB105" s="4" t="s">
        <v>312</v>
      </c>
      <c r="AC105" s="4" t="s">
        <v>313</v>
      </c>
      <c r="AE105" s="4">
        <v>0</v>
      </c>
      <c r="AF105" s="4">
        <v>0</v>
      </c>
      <c r="AG105" s="4">
        <v>0</v>
      </c>
      <c r="AH105" s="4">
        <f t="shared" si="30"/>
        <v>0</v>
      </c>
      <c r="AI105" s="4">
        <f t="shared" si="30"/>
        <v>0</v>
      </c>
      <c r="AJ105" s="4">
        <f t="shared" si="30"/>
        <v>0</v>
      </c>
      <c r="AK105" s="4">
        <f t="shared" si="30"/>
        <v>0</v>
      </c>
      <c r="AL105" s="4">
        <f t="shared" si="30"/>
        <v>0</v>
      </c>
      <c r="AM105" s="4">
        <f t="shared" si="30"/>
        <v>0</v>
      </c>
      <c r="AN105" s="4">
        <f t="shared" si="17"/>
        <v>0</v>
      </c>
      <c r="AO105" s="4" t="str">
        <f t="shared" si="31"/>
        <v>X</v>
      </c>
      <c r="AP105" s="4" t="str">
        <f t="shared" si="31"/>
        <v>우대</v>
      </c>
      <c r="AQ105" s="4" t="str">
        <f t="shared" si="31"/>
        <v>X</v>
      </c>
      <c r="AR105" s="4">
        <f t="shared" si="19"/>
        <v>0</v>
      </c>
      <c r="AT105" s="4" t="s">
        <v>11686</v>
      </c>
      <c r="AU105" s="4">
        <f>VLOOKUP(B105,자격증!B:R,17,0)</f>
        <v>0</v>
      </c>
      <c r="AV105" s="4">
        <f>IF(AT105="해당",VLOOKUP(B105,어학성적!B:Q,16,0),0)</f>
        <v>0</v>
      </c>
      <c r="AW105" s="4">
        <f>IF(AT105="해당",VLOOKUP(B105,논문실적!B:S,18,0),0)</f>
        <v>0</v>
      </c>
      <c r="AX105" s="4">
        <f>VLOOKUP(B105,자격증!B:S,18,0)</f>
        <v>0</v>
      </c>
      <c r="AY105" s="4">
        <f t="shared" si="20"/>
        <v>0</v>
      </c>
      <c r="AZ105" s="4"/>
      <c r="BB105" s="4">
        <f t="shared" si="21"/>
        <v>0</v>
      </c>
      <c r="BC105" s="47">
        <f>VLOOKUP(B105,정성평가!B:AD,29,0)</f>
        <v>50.666666666666664</v>
      </c>
      <c r="BD105" s="4">
        <f t="shared" si="22"/>
        <v>0</v>
      </c>
      <c r="BE105" s="47">
        <f t="shared" si="23"/>
        <v>50.666666666666664</v>
      </c>
      <c r="BF105" s="4" t="str">
        <f t="shared" si="24"/>
        <v>과락</v>
      </c>
      <c r="BG105" s="4">
        <f t="shared" si="25"/>
        <v>104</v>
      </c>
      <c r="BH105" s="4" t="s">
        <v>11811</v>
      </c>
      <c r="BI105" s="4" t="s">
        <v>11809</v>
      </c>
      <c r="BK105" s="4">
        <v>1</v>
      </c>
      <c r="BL105" s="4">
        <f t="shared" si="28"/>
        <v>15</v>
      </c>
      <c r="BM105" s="4">
        <f t="shared" si="26"/>
        <v>17</v>
      </c>
      <c r="BN105" s="4" t="str">
        <f t="shared" si="29"/>
        <v>배수초과</v>
      </c>
      <c r="BO105" s="4" t="s">
        <v>11827</v>
      </c>
      <c r="BQ105" s="44" t="s">
        <v>11731</v>
      </c>
      <c r="BR105" s="4" t="s">
        <v>11835</v>
      </c>
      <c r="BS105" s="4" t="s">
        <v>11836</v>
      </c>
    </row>
    <row r="106" spans="1:71" ht="50.1" customHeight="1" x14ac:dyDescent="0.3">
      <c r="A106" s="4">
        <f t="shared" si="27"/>
        <v>105</v>
      </c>
      <c r="B106" s="4" t="s">
        <v>6993</v>
      </c>
      <c r="C106" s="4" t="s">
        <v>6994</v>
      </c>
      <c r="D106" s="4" t="s">
        <v>529</v>
      </c>
      <c r="E106" s="4" t="s">
        <v>530</v>
      </c>
      <c r="F106" s="4" t="s">
        <v>6995</v>
      </c>
      <c r="G106" s="4" t="s">
        <v>6996</v>
      </c>
      <c r="H106" s="4" t="s">
        <v>6997</v>
      </c>
      <c r="I106" s="4" t="s">
        <v>6997</v>
      </c>
      <c r="J106" s="4" t="s">
        <v>275</v>
      </c>
      <c r="K106" s="4" t="s">
        <v>275</v>
      </c>
      <c r="L106" s="4" t="s">
        <v>382</v>
      </c>
      <c r="M106" s="4" t="s">
        <v>6998</v>
      </c>
      <c r="N106" s="4" t="s">
        <v>6999</v>
      </c>
      <c r="O106" s="4" t="s">
        <v>562</v>
      </c>
      <c r="P106" s="4" t="s">
        <v>957</v>
      </c>
      <c r="Q106" s="4" t="s">
        <v>7000</v>
      </c>
      <c r="R106" s="4" t="s">
        <v>313</v>
      </c>
      <c r="S106" s="4" t="s">
        <v>313</v>
      </c>
      <c r="T106" s="4" t="s">
        <v>313</v>
      </c>
      <c r="U106" s="4" t="s">
        <v>313</v>
      </c>
      <c r="V106" s="4" t="s">
        <v>313</v>
      </c>
      <c r="W106" s="4" t="s">
        <v>313</v>
      </c>
      <c r="X106" s="4" t="s">
        <v>313</v>
      </c>
      <c r="Y106" s="4" t="s">
        <v>313</v>
      </c>
      <c r="Z106" s="4" t="s">
        <v>313</v>
      </c>
      <c r="AA106" s="4" t="s">
        <v>312</v>
      </c>
      <c r="AB106" s="4" t="s">
        <v>313</v>
      </c>
      <c r="AC106" s="4" t="s">
        <v>313</v>
      </c>
      <c r="AE106" s="4">
        <v>0</v>
      </c>
      <c r="AF106" s="4">
        <v>0</v>
      </c>
      <c r="AG106" s="4">
        <v>0</v>
      </c>
      <c r="AH106" s="4">
        <f t="shared" si="30"/>
        <v>0</v>
      </c>
      <c r="AI106" s="4">
        <f t="shared" si="30"/>
        <v>0</v>
      </c>
      <c r="AJ106" s="4">
        <f t="shared" si="30"/>
        <v>0</v>
      </c>
      <c r="AK106" s="4">
        <f t="shared" si="30"/>
        <v>0</v>
      </c>
      <c r="AL106" s="4">
        <f t="shared" si="30"/>
        <v>0</v>
      </c>
      <c r="AM106" s="4">
        <f t="shared" si="30"/>
        <v>0</v>
      </c>
      <c r="AN106" s="4">
        <f t="shared" si="17"/>
        <v>0</v>
      </c>
      <c r="AO106" s="4" t="str">
        <f t="shared" si="31"/>
        <v>우대</v>
      </c>
      <c r="AP106" s="4" t="str">
        <f t="shared" si="31"/>
        <v>X</v>
      </c>
      <c r="AQ106" s="4" t="str">
        <f t="shared" si="31"/>
        <v>X</v>
      </c>
      <c r="AR106" s="4">
        <f t="shared" si="19"/>
        <v>0</v>
      </c>
      <c r="AT106" s="4" t="s">
        <v>11686</v>
      </c>
      <c r="AU106" s="4">
        <f>VLOOKUP(B106,자격증!B:R,17,0)</f>
        <v>0</v>
      </c>
      <c r="AV106" s="4">
        <f>IF(AT106="해당",VLOOKUP(B106,어학성적!B:Q,16,0),0)</f>
        <v>0</v>
      </c>
      <c r="AW106" s="4">
        <f>IF(AT106="해당",VLOOKUP(B106,논문실적!B:S,18,0),0)</f>
        <v>0</v>
      </c>
      <c r="AX106" s="4">
        <f>VLOOKUP(B106,자격증!B:S,18,0)</f>
        <v>0</v>
      </c>
      <c r="AY106" s="4">
        <f t="shared" si="20"/>
        <v>0</v>
      </c>
      <c r="AZ106" s="4"/>
      <c r="BB106" s="4">
        <f t="shared" si="21"/>
        <v>0</v>
      </c>
      <c r="BC106" s="47">
        <f>VLOOKUP(B106,정성평가!B:AD,29,0)</f>
        <v>50.666666666666664</v>
      </c>
      <c r="BD106" s="4">
        <f t="shared" si="22"/>
        <v>0</v>
      </c>
      <c r="BE106" s="47">
        <f t="shared" si="23"/>
        <v>50.666666666666664</v>
      </c>
      <c r="BF106" s="4" t="str">
        <f t="shared" si="24"/>
        <v>과락</v>
      </c>
      <c r="BG106" s="4">
        <f t="shared" si="25"/>
        <v>104</v>
      </c>
      <c r="BH106" s="4" t="s">
        <v>11811</v>
      </c>
      <c r="BI106" s="4" t="s">
        <v>11809</v>
      </c>
      <c r="BK106" s="4">
        <v>1</v>
      </c>
      <c r="BL106" s="4">
        <f t="shared" si="28"/>
        <v>15</v>
      </c>
      <c r="BM106" s="4">
        <f t="shared" si="26"/>
        <v>17</v>
      </c>
      <c r="BN106" s="4" t="str">
        <f t="shared" si="29"/>
        <v>배수초과</v>
      </c>
      <c r="BO106" s="4" t="s">
        <v>11827</v>
      </c>
      <c r="BQ106" s="44" t="s">
        <v>11731</v>
      </c>
      <c r="BR106" s="4" t="s">
        <v>11835</v>
      </c>
      <c r="BS106" s="4" t="s">
        <v>11836</v>
      </c>
    </row>
    <row r="107" spans="1:71" ht="50.1" customHeight="1" x14ac:dyDescent="0.3">
      <c r="A107" s="4">
        <f t="shared" si="27"/>
        <v>106</v>
      </c>
      <c r="B107" s="4" t="s">
        <v>6082</v>
      </c>
      <c r="C107" s="4" t="s">
        <v>6083</v>
      </c>
      <c r="D107" s="4" t="s">
        <v>529</v>
      </c>
      <c r="E107" s="4" t="s">
        <v>530</v>
      </c>
      <c r="F107" s="4" t="s">
        <v>6084</v>
      </c>
      <c r="G107" s="4" t="s">
        <v>6085</v>
      </c>
      <c r="H107" s="4" t="s">
        <v>6086</v>
      </c>
      <c r="I107" s="4" t="s">
        <v>6087</v>
      </c>
      <c r="J107" s="4" t="s">
        <v>275</v>
      </c>
      <c r="K107" s="4" t="s">
        <v>275</v>
      </c>
      <c r="L107" s="4" t="s">
        <v>382</v>
      </c>
      <c r="M107" s="4" t="s">
        <v>6088</v>
      </c>
      <c r="N107" s="4" t="s">
        <v>6089</v>
      </c>
      <c r="O107" s="4" t="s">
        <v>562</v>
      </c>
      <c r="P107" s="4" t="s">
        <v>957</v>
      </c>
      <c r="Q107" s="4" t="s">
        <v>1188</v>
      </c>
      <c r="R107" s="4" t="s">
        <v>313</v>
      </c>
      <c r="S107" s="4" t="s">
        <v>313</v>
      </c>
      <c r="T107" s="4" t="s">
        <v>313</v>
      </c>
      <c r="U107" s="4" t="s">
        <v>313</v>
      </c>
      <c r="V107" s="4" t="s">
        <v>313</v>
      </c>
      <c r="W107" s="4" t="s">
        <v>11686</v>
      </c>
      <c r="X107" s="4" t="s">
        <v>11734</v>
      </c>
      <c r="Y107" s="4" t="s">
        <v>313</v>
      </c>
      <c r="Z107" s="4" t="s">
        <v>313</v>
      </c>
      <c r="AA107" s="4" t="s">
        <v>313</v>
      </c>
      <c r="AB107" s="4" t="s">
        <v>313</v>
      </c>
      <c r="AC107" s="4" t="s">
        <v>313</v>
      </c>
      <c r="AE107" s="4">
        <v>0</v>
      </c>
      <c r="AF107" s="4">
        <v>0</v>
      </c>
      <c r="AG107" s="4">
        <v>0</v>
      </c>
      <c r="AH107" s="4">
        <f t="shared" si="30"/>
        <v>0</v>
      </c>
      <c r="AI107" s="4">
        <f t="shared" si="30"/>
        <v>0</v>
      </c>
      <c r="AJ107" s="4">
        <f t="shared" si="30"/>
        <v>0</v>
      </c>
      <c r="AK107" s="4">
        <f t="shared" si="30"/>
        <v>0</v>
      </c>
      <c r="AL107" s="4">
        <f t="shared" si="30"/>
        <v>0</v>
      </c>
      <c r="AM107" s="4">
        <f t="shared" si="30"/>
        <v>3</v>
      </c>
      <c r="AN107" s="4">
        <f t="shared" si="17"/>
        <v>0</v>
      </c>
      <c r="AO107" s="4" t="str">
        <f t="shared" si="31"/>
        <v>X</v>
      </c>
      <c r="AP107" s="4" t="str">
        <f t="shared" si="31"/>
        <v>X</v>
      </c>
      <c r="AQ107" s="4" t="str">
        <f t="shared" si="31"/>
        <v>X</v>
      </c>
      <c r="AR107" s="4">
        <f t="shared" si="19"/>
        <v>3</v>
      </c>
      <c r="AT107" s="4" t="s">
        <v>11686</v>
      </c>
      <c r="AU107" s="4">
        <f>VLOOKUP(B107,자격증!B:R,17,0)</f>
        <v>0</v>
      </c>
      <c r="AV107" s="4">
        <f>IF(AT107="해당",VLOOKUP(B107,어학성적!B:Q,16,0),0)</f>
        <v>0</v>
      </c>
      <c r="AW107" s="4">
        <f>IF(AT107="해당",VLOOKUP(B107,논문실적!B:S,18,0),0)</f>
        <v>0</v>
      </c>
      <c r="AX107" s="4">
        <f>VLOOKUP(B107,자격증!B:S,18,0)</f>
        <v>0</v>
      </c>
      <c r="AY107" s="4">
        <f t="shared" si="20"/>
        <v>0</v>
      </c>
      <c r="AZ107" s="4"/>
      <c r="BB107" s="4">
        <f t="shared" si="21"/>
        <v>0</v>
      </c>
      <c r="BC107" s="47">
        <f>VLOOKUP(B107,정성평가!B:AD,29,0)</f>
        <v>39</v>
      </c>
      <c r="BD107" s="4">
        <f t="shared" si="22"/>
        <v>3</v>
      </c>
      <c r="BE107" s="47">
        <f t="shared" si="23"/>
        <v>42</v>
      </c>
      <c r="BF107" s="4" t="str">
        <f t="shared" si="24"/>
        <v>과락</v>
      </c>
      <c r="BG107" s="4">
        <f t="shared" si="25"/>
        <v>106</v>
      </c>
      <c r="BH107" s="4" t="s">
        <v>11811</v>
      </c>
      <c r="BI107" s="4" t="s">
        <v>11809</v>
      </c>
      <c r="BK107" s="4">
        <v>1</v>
      </c>
      <c r="BL107" s="4">
        <f t="shared" si="28"/>
        <v>15</v>
      </c>
      <c r="BM107" s="4">
        <f t="shared" si="26"/>
        <v>17</v>
      </c>
      <c r="BN107" s="4" t="str">
        <f t="shared" si="29"/>
        <v>배수초과</v>
      </c>
      <c r="BO107" s="4" t="s">
        <v>11827</v>
      </c>
      <c r="BQ107" s="44" t="s">
        <v>11731</v>
      </c>
      <c r="BR107" s="4" t="s">
        <v>11835</v>
      </c>
      <c r="BS107" s="4" t="s">
        <v>11836</v>
      </c>
    </row>
    <row r="108" spans="1:71" ht="50.1" customHeight="1" x14ac:dyDescent="0.3">
      <c r="A108" s="4">
        <f t="shared" si="27"/>
        <v>107</v>
      </c>
      <c r="B108" s="38" t="s">
        <v>1013</v>
      </c>
      <c r="C108" s="38" t="s">
        <v>1014</v>
      </c>
      <c r="D108" s="38" t="s">
        <v>529</v>
      </c>
      <c r="E108" s="38" t="s">
        <v>530</v>
      </c>
      <c r="F108" s="38" t="s">
        <v>1015</v>
      </c>
      <c r="G108" s="38" t="s">
        <v>1016</v>
      </c>
      <c r="H108" s="38" t="s">
        <v>1017</v>
      </c>
      <c r="I108" s="38" t="s">
        <v>1018</v>
      </c>
      <c r="J108" s="38" t="s">
        <v>275</v>
      </c>
      <c r="K108" s="38" t="s">
        <v>275</v>
      </c>
      <c r="L108" s="38" t="s">
        <v>276</v>
      </c>
      <c r="M108" s="38" t="s">
        <v>277</v>
      </c>
      <c r="N108" s="38" t="s">
        <v>277</v>
      </c>
      <c r="O108" s="38" t="s">
        <v>277</v>
      </c>
      <c r="P108" s="38" t="s">
        <v>277</v>
      </c>
      <c r="Q108" s="38" t="s">
        <v>1023</v>
      </c>
      <c r="R108" s="38" t="s">
        <v>313</v>
      </c>
      <c r="S108" s="38" t="s">
        <v>313</v>
      </c>
      <c r="T108" s="38" t="s">
        <v>313</v>
      </c>
      <c r="U108" s="38" t="s">
        <v>313</v>
      </c>
      <c r="V108" s="38" t="s">
        <v>313</v>
      </c>
      <c r="W108" s="38" t="s">
        <v>313</v>
      </c>
      <c r="X108" s="38" t="s">
        <v>313</v>
      </c>
      <c r="Y108" s="38" t="s">
        <v>313</v>
      </c>
      <c r="Z108" s="38" t="s">
        <v>313</v>
      </c>
      <c r="AA108" s="38" t="s">
        <v>313</v>
      </c>
      <c r="AB108" s="38" t="s">
        <v>312</v>
      </c>
      <c r="AC108" s="38" t="s">
        <v>313</v>
      </c>
      <c r="AE108" s="38">
        <v>0</v>
      </c>
      <c r="AF108" s="38">
        <v>0</v>
      </c>
      <c r="AG108" s="38">
        <v>0</v>
      </c>
      <c r="AH108" s="38">
        <f t="shared" si="30"/>
        <v>0</v>
      </c>
      <c r="AI108" s="38">
        <f t="shared" si="30"/>
        <v>0</v>
      </c>
      <c r="AJ108" s="38">
        <f t="shared" si="30"/>
        <v>0</v>
      </c>
      <c r="AK108" s="38">
        <f t="shared" si="30"/>
        <v>0</v>
      </c>
      <c r="AL108" s="38">
        <f t="shared" si="30"/>
        <v>0</v>
      </c>
      <c r="AM108" s="38">
        <f t="shared" si="30"/>
        <v>0</v>
      </c>
      <c r="AN108" s="38">
        <f t="shared" si="17"/>
        <v>0</v>
      </c>
      <c r="AO108" s="38" t="str">
        <f t="shared" si="31"/>
        <v>X</v>
      </c>
      <c r="AP108" s="38" t="str">
        <f t="shared" si="31"/>
        <v>우대</v>
      </c>
      <c r="AQ108" s="38" t="str">
        <f t="shared" si="31"/>
        <v>X</v>
      </c>
      <c r="AR108" s="38">
        <f t="shared" si="19"/>
        <v>0</v>
      </c>
      <c r="AT108" s="38" t="s">
        <v>11686</v>
      </c>
      <c r="AU108" s="38">
        <f>VLOOKUP(B108,자격증!B:R,17,0)</f>
        <v>8</v>
      </c>
      <c r="AV108" s="38">
        <f>IF(AT108="해당",VLOOKUP(B108,어학성적!B:Q,16,0),0)</f>
        <v>0</v>
      </c>
      <c r="AW108" s="38">
        <f>IF(AT108="해당",VLOOKUP(B108,논문실적!B:S,18,0),0)</f>
        <v>0</v>
      </c>
      <c r="AX108" s="38">
        <f>VLOOKUP(B108,자격증!B:S,18,0)</f>
        <v>0</v>
      </c>
      <c r="AY108" s="38">
        <f t="shared" si="20"/>
        <v>8</v>
      </c>
      <c r="AZ108" s="38" t="s">
        <v>11730</v>
      </c>
      <c r="BB108" s="45" t="s">
        <v>11731</v>
      </c>
      <c r="BC108" s="64" t="s">
        <v>11731</v>
      </c>
      <c r="BD108" s="45" t="s">
        <v>11731</v>
      </c>
      <c r="BE108" s="63">
        <v>0</v>
      </c>
      <c r="BF108" s="4" t="str">
        <f t="shared" si="24"/>
        <v>과락</v>
      </c>
      <c r="BG108" s="4">
        <f t="shared" si="25"/>
        <v>107</v>
      </c>
      <c r="BH108" s="4" t="s">
        <v>11811</v>
      </c>
      <c r="BI108" s="4" t="s">
        <v>11732</v>
      </c>
      <c r="BK108" s="4">
        <v>1</v>
      </c>
      <c r="BL108" s="4">
        <f t="shared" si="28"/>
        <v>15</v>
      </c>
      <c r="BM108" s="4">
        <f t="shared" si="26"/>
        <v>17</v>
      </c>
      <c r="BN108" s="4" t="str">
        <f t="shared" si="29"/>
        <v>배수초과</v>
      </c>
      <c r="BO108" s="4" t="s">
        <v>11827</v>
      </c>
      <c r="BQ108" s="44" t="s">
        <v>11731</v>
      </c>
      <c r="BR108" s="4" t="s">
        <v>11835</v>
      </c>
      <c r="BS108" s="4" t="s">
        <v>11836</v>
      </c>
    </row>
    <row r="109" spans="1:71" ht="50.1" customHeight="1" x14ac:dyDescent="0.3">
      <c r="A109" s="4">
        <f t="shared" si="27"/>
        <v>108</v>
      </c>
      <c r="B109" s="38" t="s">
        <v>2505</v>
      </c>
      <c r="C109" s="38" t="s">
        <v>2506</v>
      </c>
      <c r="D109" s="38" t="s">
        <v>529</v>
      </c>
      <c r="E109" s="38" t="s">
        <v>530</v>
      </c>
      <c r="F109" s="38" t="s">
        <v>2507</v>
      </c>
      <c r="G109" s="38" t="s">
        <v>2508</v>
      </c>
      <c r="H109" s="38" t="s">
        <v>2509</v>
      </c>
      <c r="I109" s="38" t="s">
        <v>2509</v>
      </c>
      <c r="J109" s="38" t="s">
        <v>275</v>
      </c>
      <c r="K109" s="38" t="s">
        <v>275</v>
      </c>
      <c r="L109" s="38" t="s">
        <v>382</v>
      </c>
      <c r="M109" s="38" t="s">
        <v>2510</v>
      </c>
      <c r="N109" s="38" t="s">
        <v>2511</v>
      </c>
      <c r="O109" s="38" t="s">
        <v>562</v>
      </c>
      <c r="P109" s="38" t="s">
        <v>957</v>
      </c>
      <c r="Q109" s="38" t="s">
        <v>1321</v>
      </c>
      <c r="R109" s="38" t="s">
        <v>313</v>
      </c>
      <c r="S109" s="38" t="s">
        <v>313</v>
      </c>
      <c r="T109" s="38" t="s">
        <v>313</v>
      </c>
      <c r="U109" s="38" t="s">
        <v>313</v>
      </c>
      <c r="V109" s="38" t="s">
        <v>313</v>
      </c>
      <c r="W109" s="38" t="s">
        <v>313</v>
      </c>
      <c r="X109" s="38" t="s">
        <v>313</v>
      </c>
      <c r="Y109" s="38" t="s">
        <v>11686</v>
      </c>
      <c r="Z109" s="38" t="s">
        <v>11735</v>
      </c>
      <c r="AA109" s="38" t="s">
        <v>313</v>
      </c>
      <c r="AB109" s="38" t="s">
        <v>313</v>
      </c>
      <c r="AC109" s="38" t="s">
        <v>313</v>
      </c>
      <c r="AE109" s="38">
        <v>0</v>
      </c>
      <c r="AF109" s="38">
        <v>0</v>
      </c>
      <c r="AG109" s="38">
        <v>0</v>
      </c>
      <c r="AH109" s="38">
        <f t="shared" si="30"/>
        <v>0</v>
      </c>
      <c r="AI109" s="38">
        <f t="shared" si="30"/>
        <v>0</v>
      </c>
      <c r="AJ109" s="38">
        <f t="shared" si="30"/>
        <v>0</v>
      </c>
      <c r="AK109" s="38">
        <f t="shared" si="30"/>
        <v>0</v>
      </c>
      <c r="AL109" s="38">
        <f t="shared" si="30"/>
        <v>0</v>
      </c>
      <c r="AM109" s="38">
        <f t="shared" si="30"/>
        <v>0</v>
      </c>
      <c r="AN109" s="38">
        <f t="shared" si="17"/>
        <v>3</v>
      </c>
      <c r="AO109" s="38" t="str">
        <f t="shared" si="31"/>
        <v>X</v>
      </c>
      <c r="AP109" s="38" t="str">
        <f t="shared" si="31"/>
        <v>X</v>
      </c>
      <c r="AQ109" s="38" t="str">
        <f t="shared" si="31"/>
        <v>X</v>
      </c>
      <c r="AR109" s="38">
        <f t="shared" si="19"/>
        <v>3</v>
      </c>
      <c r="AT109" s="38" t="s">
        <v>11686</v>
      </c>
      <c r="AU109" s="38">
        <f>VLOOKUP(B109,자격증!B:R,17,0)</f>
        <v>0</v>
      </c>
      <c r="AV109" s="38">
        <f>IF(AT109="해당",VLOOKUP(B109,어학성적!B:Q,16,0),0)</f>
        <v>0</v>
      </c>
      <c r="AW109" s="38">
        <f>IF(AT109="해당",VLOOKUP(B109,논문실적!B:S,18,0),0)</f>
        <v>0</v>
      </c>
      <c r="AX109" s="38">
        <f>VLOOKUP(B109,자격증!B:S,18,0)</f>
        <v>0</v>
      </c>
      <c r="AY109" s="38">
        <f t="shared" si="20"/>
        <v>0</v>
      </c>
      <c r="AZ109" s="38" t="s">
        <v>11736</v>
      </c>
      <c r="BB109" s="45" t="s">
        <v>11731</v>
      </c>
      <c r="BC109" s="64" t="s">
        <v>11731</v>
      </c>
      <c r="BD109" s="45" t="s">
        <v>11731</v>
      </c>
      <c r="BE109" s="63">
        <v>0</v>
      </c>
      <c r="BF109" s="4" t="str">
        <f t="shared" si="24"/>
        <v>과락</v>
      </c>
      <c r="BG109" s="4">
        <f t="shared" si="25"/>
        <v>107</v>
      </c>
      <c r="BH109" s="4" t="s">
        <v>11811</v>
      </c>
      <c r="BI109" s="38" t="s">
        <v>11732</v>
      </c>
      <c r="BK109" s="4">
        <v>1</v>
      </c>
      <c r="BL109" s="4">
        <f t="shared" si="28"/>
        <v>15</v>
      </c>
      <c r="BM109" s="4">
        <f t="shared" si="26"/>
        <v>17</v>
      </c>
      <c r="BN109" s="4" t="str">
        <f t="shared" si="29"/>
        <v>배수초과</v>
      </c>
      <c r="BO109" s="4" t="s">
        <v>11827</v>
      </c>
      <c r="BQ109" s="44" t="s">
        <v>11731</v>
      </c>
      <c r="BR109" s="4" t="s">
        <v>11835</v>
      </c>
      <c r="BS109" s="4" t="s">
        <v>11836</v>
      </c>
    </row>
    <row r="110" spans="1:71" ht="50.1" customHeight="1" x14ac:dyDescent="0.3">
      <c r="A110" s="4">
        <f t="shared" si="27"/>
        <v>109</v>
      </c>
      <c r="B110" s="38" t="s">
        <v>5356</v>
      </c>
      <c r="C110" s="38" t="s">
        <v>5357</v>
      </c>
      <c r="D110" s="38" t="s">
        <v>529</v>
      </c>
      <c r="E110" s="38" t="s">
        <v>530</v>
      </c>
      <c r="F110" s="38" t="s">
        <v>5358</v>
      </c>
      <c r="G110" s="38" t="s">
        <v>5359</v>
      </c>
      <c r="H110" s="38" t="s">
        <v>5360</v>
      </c>
      <c r="I110" s="38" t="s">
        <v>5361</v>
      </c>
      <c r="J110" s="38" t="s">
        <v>275</v>
      </c>
      <c r="K110" s="38" t="s">
        <v>275</v>
      </c>
      <c r="L110" s="38" t="s">
        <v>276</v>
      </c>
      <c r="M110" s="38" t="s">
        <v>277</v>
      </c>
      <c r="N110" s="38" t="s">
        <v>277</v>
      </c>
      <c r="O110" s="38" t="s">
        <v>277</v>
      </c>
      <c r="P110" s="38" t="s">
        <v>277</v>
      </c>
      <c r="Q110" s="38" t="s">
        <v>3413</v>
      </c>
      <c r="R110" s="38" t="s">
        <v>313</v>
      </c>
      <c r="S110" s="38" t="s">
        <v>313</v>
      </c>
      <c r="T110" s="38" t="s">
        <v>313</v>
      </c>
      <c r="U110" s="38" t="s">
        <v>313</v>
      </c>
      <c r="V110" s="38" t="s">
        <v>313</v>
      </c>
      <c r="W110" s="38" t="s">
        <v>313</v>
      </c>
      <c r="X110" s="38" t="s">
        <v>313</v>
      </c>
      <c r="Y110" s="38" t="s">
        <v>313</v>
      </c>
      <c r="Z110" s="38" t="s">
        <v>313</v>
      </c>
      <c r="AA110" s="38" t="s">
        <v>313</v>
      </c>
      <c r="AB110" s="38" t="s">
        <v>312</v>
      </c>
      <c r="AC110" s="38" t="s">
        <v>312</v>
      </c>
      <c r="AE110" s="38">
        <v>0</v>
      </c>
      <c r="AF110" s="38">
        <v>0</v>
      </c>
      <c r="AG110" s="38">
        <v>0</v>
      </c>
      <c r="AH110" s="38">
        <f t="shared" si="30"/>
        <v>0</v>
      </c>
      <c r="AI110" s="38">
        <f t="shared" si="30"/>
        <v>0</v>
      </c>
      <c r="AJ110" s="38">
        <f t="shared" si="30"/>
        <v>0</v>
      </c>
      <c r="AK110" s="38">
        <f t="shared" si="30"/>
        <v>0</v>
      </c>
      <c r="AL110" s="38">
        <f t="shared" si="30"/>
        <v>0</v>
      </c>
      <c r="AM110" s="38">
        <f t="shared" si="30"/>
        <v>0</v>
      </c>
      <c r="AN110" s="38">
        <f t="shared" si="17"/>
        <v>0</v>
      </c>
      <c r="AO110" s="38" t="str">
        <f t="shared" si="31"/>
        <v>X</v>
      </c>
      <c r="AP110" s="38" t="str">
        <f t="shared" si="31"/>
        <v>우대</v>
      </c>
      <c r="AQ110" s="38" t="str">
        <f t="shared" si="31"/>
        <v>우대</v>
      </c>
      <c r="AR110" s="38">
        <f t="shared" si="19"/>
        <v>0</v>
      </c>
      <c r="AT110" s="38" t="s">
        <v>11686</v>
      </c>
      <c r="AU110" s="38">
        <f>VLOOKUP(B110,자격증!B:R,17,0)</f>
        <v>3</v>
      </c>
      <c r="AV110" s="38">
        <f>IF(AT110="해당",VLOOKUP(B110,어학성적!B:Q,16,0),0)</f>
        <v>0</v>
      </c>
      <c r="AW110" s="38">
        <f>IF(AT110="해당",VLOOKUP(B110,논문실적!B:S,18,0),0)</f>
        <v>0</v>
      </c>
      <c r="AX110" s="38">
        <f>VLOOKUP(B110,자격증!B:S,18,0)</f>
        <v>0</v>
      </c>
      <c r="AY110" s="38">
        <f t="shared" si="20"/>
        <v>3</v>
      </c>
      <c r="AZ110" s="38" t="s">
        <v>11740</v>
      </c>
      <c r="BB110" s="45" t="s">
        <v>11731</v>
      </c>
      <c r="BC110" s="64" t="s">
        <v>11731</v>
      </c>
      <c r="BD110" s="45" t="s">
        <v>11731</v>
      </c>
      <c r="BE110" s="63">
        <v>0</v>
      </c>
      <c r="BF110" s="4" t="str">
        <f t="shared" si="24"/>
        <v>과락</v>
      </c>
      <c r="BG110" s="4">
        <f t="shared" si="25"/>
        <v>107</v>
      </c>
      <c r="BH110" s="4" t="s">
        <v>11811</v>
      </c>
      <c r="BI110" s="38" t="s">
        <v>11732</v>
      </c>
      <c r="BK110" s="4">
        <v>1</v>
      </c>
      <c r="BL110" s="4">
        <f t="shared" si="28"/>
        <v>15</v>
      </c>
      <c r="BM110" s="4">
        <f t="shared" si="26"/>
        <v>17</v>
      </c>
      <c r="BN110" s="4" t="str">
        <f t="shared" si="29"/>
        <v>배수초과</v>
      </c>
      <c r="BO110" s="4" t="s">
        <v>11827</v>
      </c>
      <c r="BQ110" s="44" t="s">
        <v>11731</v>
      </c>
      <c r="BR110" s="4" t="s">
        <v>11835</v>
      </c>
      <c r="BS110" s="4" t="s">
        <v>11836</v>
      </c>
    </row>
    <row r="111" spans="1:71" ht="50.1" customHeight="1" x14ac:dyDescent="0.3">
      <c r="A111" s="4">
        <f t="shared" si="27"/>
        <v>110</v>
      </c>
      <c r="B111" s="38" t="s">
        <v>5530</v>
      </c>
      <c r="C111" s="38" t="s">
        <v>5531</v>
      </c>
      <c r="D111" s="38" t="s">
        <v>529</v>
      </c>
      <c r="E111" s="38" t="s">
        <v>530</v>
      </c>
      <c r="F111" s="38" t="s">
        <v>5532</v>
      </c>
      <c r="G111" s="38" t="s">
        <v>5533</v>
      </c>
      <c r="H111" s="38" t="s">
        <v>5534</v>
      </c>
      <c r="I111" s="38" t="s">
        <v>5535</v>
      </c>
      <c r="J111" s="38" t="s">
        <v>275</v>
      </c>
      <c r="K111" s="38" t="s">
        <v>275</v>
      </c>
      <c r="L111" s="38" t="s">
        <v>382</v>
      </c>
      <c r="M111" s="38" t="s">
        <v>5536</v>
      </c>
      <c r="N111" s="38" t="s">
        <v>3622</v>
      </c>
      <c r="O111" s="38" t="s">
        <v>562</v>
      </c>
      <c r="P111" s="38" t="s">
        <v>957</v>
      </c>
      <c r="Q111" s="38" t="s">
        <v>5542</v>
      </c>
      <c r="R111" s="38" t="s">
        <v>313</v>
      </c>
      <c r="S111" s="38" t="s">
        <v>313</v>
      </c>
      <c r="T111" s="38" t="s">
        <v>313</v>
      </c>
      <c r="U111" s="38" t="s">
        <v>313</v>
      </c>
      <c r="V111" s="38" t="s">
        <v>313</v>
      </c>
      <c r="W111" s="38" t="s">
        <v>11686</v>
      </c>
      <c r="X111" s="38" t="s">
        <v>11738</v>
      </c>
      <c r="Y111" s="38" t="s">
        <v>313</v>
      </c>
      <c r="Z111" s="38" t="s">
        <v>313</v>
      </c>
      <c r="AA111" s="38" t="s">
        <v>313</v>
      </c>
      <c r="AB111" s="38" t="s">
        <v>313</v>
      </c>
      <c r="AC111" s="38" t="s">
        <v>313</v>
      </c>
      <c r="AE111" s="38">
        <v>0</v>
      </c>
      <c r="AF111" s="38">
        <v>0</v>
      </c>
      <c r="AG111" s="38">
        <v>0</v>
      </c>
      <c r="AH111" s="38">
        <f t="shared" si="30"/>
        <v>0</v>
      </c>
      <c r="AI111" s="38">
        <f t="shared" si="30"/>
        <v>0</v>
      </c>
      <c r="AJ111" s="38">
        <f t="shared" si="30"/>
        <v>0</v>
      </c>
      <c r="AK111" s="38">
        <f t="shared" si="30"/>
        <v>0</v>
      </c>
      <c r="AL111" s="38">
        <f t="shared" si="30"/>
        <v>0</v>
      </c>
      <c r="AM111" s="38">
        <f t="shared" si="30"/>
        <v>3</v>
      </c>
      <c r="AN111" s="38">
        <f t="shared" si="17"/>
        <v>0</v>
      </c>
      <c r="AO111" s="38" t="str">
        <f t="shared" si="31"/>
        <v>X</v>
      </c>
      <c r="AP111" s="38" t="str">
        <f t="shared" si="31"/>
        <v>X</v>
      </c>
      <c r="AQ111" s="38" t="str">
        <f t="shared" si="31"/>
        <v>X</v>
      </c>
      <c r="AR111" s="38">
        <f t="shared" si="19"/>
        <v>3</v>
      </c>
      <c r="AT111" s="38" t="s">
        <v>11686</v>
      </c>
      <c r="AU111" s="38">
        <f>VLOOKUP(B111,자격증!B:R,17,0)</f>
        <v>0</v>
      </c>
      <c r="AV111" s="38">
        <f>IF(AT111="해당",VLOOKUP(B111,어학성적!B:Q,16,0),0)</f>
        <v>0</v>
      </c>
      <c r="AW111" s="38">
        <f>IF(AT111="해당",VLOOKUP(B111,논문실적!B:S,18,0),0)</f>
        <v>0</v>
      </c>
      <c r="AX111" s="38">
        <f>VLOOKUP(B111,자격증!B:S,18,0)</f>
        <v>0</v>
      </c>
      <c r="AY111" s="38">
        <f t="shared" si="20"/>
        <v>0</v>
      </c>
      <c r="AZ111" s="38" t="s">
        <v>11741</v>
      </c>
      <c r="BB111" s="45" t="s">
        <v>11731</v>
      </c>
      <c r="BC111" s="64" t="s">
        <v>11731</v>
      </c>
      <c r="BD111" s="45" t="s">
        <v>11731</v>
      </c>
      <c r="BE111" s="63">
        <v>0</v>
      </c>
      <c r="BF111" s="4" t="str">
        <f t="shared" si="24"/>
        <v>과락</v>
      </c>
      <c r="BG111" s="4">
        <f t="shared" si="25"/>
        <v>107</v>
      </c>
      <c r="BH111" s="4" t="s">
        <v>11811</v>
      </c>
      <c r="BI111" s="38" t="s">
        <v>11732</v>
      </c>
      <c r="BK111" s="4">
        <v>1</v>
      </c>
      <c r="BL111" s="4">
        <f t="shared" si="28"/>
        <v>15</v>
      </c>
      <c r="BM111" s="4">
        <f t="shared" si="26"/>
        <v>17</v>
      </c>
      <c r="BN111" s="4" t="str">
        <f t="shared" si="29"/>
        <v>배수초과</v>
      </c>
      <c r="BO111" s="4" t="s">
        <v>11827</v>
      </c>
      <c r="BQ111" s="44" t="s">
        <v>11731</v>
      </c>
      <c r="BR111" s="4" t="s">
        <v>11835</v>
      </c>
      <c r="BS111" s="4" t="s">
        <v>11836</v>
      </c>
    </row>
    <row r="112" spans="1:71" ht="50.1" customHeight="1" x14ac:dyDescent="0.3">
      <c r="A112" s="4">
        <f t="shared" si="27"/>
        <v>111</v>
      </c>
      <c r="B112" s="38" t="s">
        <v>7875</v>
      </c>
      <c r="C112" s="38" t="s">
        <v>7876</v>
      </c>
      <c r="D112" s="38" t="s">
        <v>529</v>
      </c>
      <c r="E112" s="38" t="s">
        <v>530</v>
      </c>
      <c r="F112" s="38" t="s">
        <v>7877</v>
      </c>
      <c r="G112" s="38" t="s">
        <v>7878</v>
      </c>
      <c r="H112" s="38" t="s">
        <v>7879</v>
      </c>
      <c r="I112" s="38" t="s">
        <v>7880</v>
      </c>
      <c r="J112" s="38" t="s">
        <v>275</v>
      </c>
      <c r="K112" s="38" t="s">
        <v>275</v>
      </c>
      <c r="L112" s="38" t="s">
        <v>382</v>
      </c>
      <c r="M112" s="38" t="s">
        <v>2021</v>
      </c>
      <c r="N112" s="38" t="s">
        <v>2022</v>
      </c>
      <c r="O112" s="38" t="s">
        <v>562</v>
      </c>
      <c r="P112" s="38" t="s">
        <v>957</v>
      </c>
      <c r="Q112" s="38" t="s">
        <v>5458</v>
      </c>
      <c r="R112" s="38" t="s">
        <v>313</v>
      </c>
      <c r="S112" s="38" t="s">
        <v>313</v>
      </c>
      <c r="T112" s="38" t="s">
        <v>313</v>
      </c>
      <c r="U112" s="38" t="s">
        <v>313</v>
      </c>
      <c r="V112" s="38" t="s">
        <v>313</v>
      </c>
      <c r="W112" s="38" t="s">
        <v>11686</v>
      </c>
      <c r="X112" s="38" t="s">
        <v>11737</v>
      </c>
      <c r="Y112" s="38" t="s">
        <v>313</v>
      </c>
      <c r="Z112" s="38" t="s">
        <v>313</v>
      </c>
      <c r="AA112" s="38" t="s">
        <v>313</v>
      </c>
      <c r="AB112" s="38" t="s">
        <v>312</v>
      </c>
      <c r="AC112" s="38" t="s">
        <v>313</v>
      </c>
      <c r="AE112" s="38">
        <v>0</v>
      </c>
      <c r="AF112" s="38">
        <v>0</v>
      </c>
      <c r="AG112" s="38">
        <v>0</v>
      </c>
      <c r="AH112" s="38">
        <f t="shared" si="30"/>
        <v>0</v>
      </c>
      <c r="AI112" s="38">
        <f t="shared" si="30"/>
        <v>0</v>
      </c>
      <c r="AJ112" s="38">
        <f t="shared" si="30"/>
        <v>0</v>
      </c>
      <c r="AK112" s="38">
        <f t="shared" si="30"/>
        <v>0</v>
      </c>
      <c r="AL112" s="38">
        <f t="shared" si="30"/>
        <v>0</v>
      </c>
      <c r="AM112" s="38">
        <f t="shared" si="30"/>
        <v>3</v>
      </c>
      <c r="AN112" s="38">
        <f t="shared" si="17"/>
        <v>0</v>
      </c>
      <c r="AO112" s="38" t="str">
        <f t="shared" si="31"/>
        <v>X</v>
      </c>
      <c r="AP112" s="38" t="str">
        <f t="shared" si="31"/>
        <v>우대</v>
      </c>
      <c r="AQ112" s="38" t="str">
        <f t="shared" si="31"/>
        <v>X</v>
      </c>
      <c r="AR112" s="38">
        <f t="shared" si="19"/>
        <v>3</v>
      </c>
      <c r="AT112" s="38" t="s">
        <v>11686</v>
      </c>
      <c r="AU112" s="38">
        <f>VLOOKUP(B112,자격증!B:R,17,0)</f>
        <v>5</v>
      </c>
      <c r="AV112" s="38">
        <f>IF(AT112="해당",VLOOKUP(B112,어학성적!B:Q,16,0),0)</f>
        <v>10</v>
      </c>
      <c r="AW112" s="38">
        <f>IF(AT112="해당",VLOOKUP(B112,논문실적!B:S,18,0),0)</f>
        <v>0</v>
      </c>
      <c r="AX112" s="38">
        <f>VLOOKUP(B112,자격증!B:S,18,0)</f>
        <v>0</v>
      </c>
      <c r="AY112" s="38">
        <f t="shared" si="20"/>
        <v>15</v>
      </c>
      <c r="AZ112" s="38" t="s">
        <v>11743</v>
      </c>
      <c r="BB112" s="45" t="s">
        <v>11731</v>
      </c>
      <c r="BC112" s="64" t="s">
        <v>11731</v>
      </c>
      <c r="BD112" s="45" t="s">
        <v>11731</v>
      </c>
      <c r="BE112" s="63">
        <v>0</v>
      </c>
      <c r="BF112" s="4" t="str">
        <f t="shared" si="24"/>
        <v>과락</v>
      </c>
      <c r="BG112" s="4">
        <f t="shared" si="25"/>
        <v>107</v>
      </c>
      <c r="BH112" s="4" t="s">
        <v>11811</v>
      </c>
      <c r="BI112" s="38" t="s">
        <v>11732</v>
      </c>
      <c r="BK112" s="4">
        <v>1</v>
      </c>
      <c r="BL112" s="4">
        <f t="shared" si="28"/>
        <v>15</v>
      </c>
      <c r="BM112" s="4">
        <f t="shared" si="26"/>
        <v>17</v>
      </c>
      <c r="BN112" s="4" t="str">
        <f t="shared" si="29"/>
        <v>배수초과</v>
      </c>
      <c r="BO112" s="4" t="s">
        <v>11827</v>
      </c>
      <c r="BQ112" s="44" t="s">
        <v>11731</v>
      </c>
      <c r="BR112" s="4" t="s">
        <v>11835</v>
      </c>
      <c r="BS112" s="4" t="s">
        <v>11836</v>
      </c>
    </row>
    <row r="113" spans="1:71" ht="50.1" customHeight="1" x14ac:dyDescent="0.3">
      <c r="A113" s="4">
        <f t="shared" si="27"/>
        <v>112</v>
      </c>
      <c r="B113" s="38" t="s">
        <v>9254</v>
      </c>
      <c r="C113" s="38" t="s">
        <v>9255</v>
      </c>
      <c r="D113" s="38" t="s">
        <v>529</v>
      </c>
      <c r="E113" s="38" t="s">
        <v>530</v>
      </c>
      <c r="F113" s="38" t="s">
        <v>9256</v>
      </c>
      <c r="G113" s="38" t="s">
        <v>9257</v>
      </c>
      <c r="H113" s="38" t="s">
        <v>9258</v>
      </c>
      <c r="I113" s="38" t="s">
        <v>9259</v>
      </c>
      <c r="J113" s="38" t="s">
        <v>275</v>
      </c>
      <c r="K113" s="38" t="s">
        <v>275</v>
      </c>
      <c r="L113" s="38" t="s">
        <v>276</v>
      </c>
      <c r="M113" s="38" t="s">
        <v>277</v>
      </c>
      <c r="N113" s="38" t="s">
        <v>277</v>
      </c>
      <c r="O113" s="38" t="s">
        <v>277</v>
      </c>
      <c r="P113" s="38" t="s">
        <v>277</v>
      </c>
      <c r="Q113" s="38" t="s">
        <v>9036</v>
      </c>
      <c r="R113" s="38" t="s">
        <v>313</v>
      </c>
      <c r="S113" s="38" t="s">
        <v>313</v>
      </c>
      <c r="T113" s="38" t="s">
        <v>313</v>
      </c>
      <c r="U113" s="38" t="s">
        <v>313</v>
      </c>
      <c r="V113" s="38" t="s">
        <v>313</v>
      </c>
      <c r="W113" s="38" t="s">
        <v>11686</v>
      </c>
      <c r="X113" s="38" t="s">
        <v>11742</v>
      </c>
      <c r="Y113" s="38" t="s">
        <v>313</v>
      </c>
      <c r="Z113" s="38" t="s">
        <v>313</v>
      </c>
      <c r="AA113" s="38" t="s">
        <v>313</v>
      </c>
      <c r="AB113" s="38" t="s">
        <v>312</v>
      </c>
      <c r="AC113" s="38" t="s">
        <v>313</v>
      </c>
      <c r="AE113" s="38">
        <v>0</v>
      </c>
      <c r="AF113" s="38">
        <v>0</v>
      </c>
      <c r="AG113" s="38">
        <v>0</v>
      </c>
      <c r="AH113" s="38">
        <f t="shared" si="30"/>
        <v>0</v>
      </c>
      <c r="AI113" s="38">
        <f t="shared" si="30"/>
        <v>0</v>
      </c>
      <c r="AJ113" s="38">
        <f t="shared" si="30"/>
        <v>0</v>
      </c>
      <c r="AK113" s="38">
        <f t="shared" si="30"/>
        <v>0</v>
      </c>
      <c r="AL113" s="38">
        <f t="shared" si="30"/>
        <v>0</v>
      </c>
      <c r="AM113" s="38">
        <f t="shared" si="30"/>
        <v>3</v>
      </c>
      <c r="AN113" s="38">
        <f t="shared" si="17"/>
        <v>0</v>
      </c>
      <c r="AO113" s="38" t="str">
        <f t="shared" si="31"/>
        <v>X</v>
      </c>
      <c r="AP113" s="38" t="str">
        <f t="shared" si="31"/>
        <v>우대</v>
      </c>
      <c r="AQ113" s="38" t="str">
        <f t="shared" si="31"/>
        <v>X</v>
      </c>
      <c r="AR113" s="38">
        <f t="shared" si="19"/>
        <v>3</v>
      </c>
      <c r="AT113" s="38" t="s">
        <v>11686</v>
      </c>
      <c r="AU113" s="38">
        <f>VLOOKUP(B113,자격증!B:R,17,0)</f>
        <v>3</v>
      </c>
      <c r="AV113" s="38">
        <f>IF(AT113="해당",VLOOKUP(B113,어학성적!B:Q,16,0),0)</f>
        <v>0</v>
      </c>
      <c r="AW113" s="38">
        <f>IF(AT113="해당",VLOOKUP(B113,논문실적!B:S,18,0),0)</f>
        <v>0</v>
      </c>
      <c r="AX113" s="38">
        <f>VLOOKUP(B113,자격증!B:S,18,0)</f>
        <v>0</v>
      </c>
      <c r="AY113" s="38">
        <f t="shared" si="20"/>
        <v>3</v>
      </c>
      <c r="AZ113" s="38" t="s">
        <v>11746</v>
      </c>
      <c r="BB113" s="45" t="s">
        <v>11731</v>
      </c>
      <c r="BC113" s="64" t="s">
        <v>11731</v>
      </c>
      <c r="BD113" s="45" t="s">
        <v>11731</v>
      </c>
      <c r="BE113" s="63">
        <v>0</v>
      </c>
      <c r="BF113" s="4" t="str">
        <f t="shared" si="24"/>
        <v>과락</v>
      </c>
      <c r="BG113" s="4">
        <f t="shared" si="25"/>
        <v>107</v>
      </c>
      <c r="BH113" s="4" t="s">
        <v>11811</v>
      </c>
      <c r="BI113" s="38" t="s">
        <v>11732</v>
      </c>
      <c r="BK113" s="4">
        <v>1</v>
      </c>
      <c r="BL113" s="4">
        <f t="shared" si="28"/>
        <v>15</v>
      </c>
      <c r="BM113" s="4">
        <f t="shared" si="26"/>
        <v>17</v>
      </c>
      <c r="BN113" s="4" t="str">
        <f t="shared" si="29"/>
        <v>배수초과</v>
      </c>
      <c r="BO113" s="4" t="s">
        <v>11827</v>
      </c>
      <c r="BQ113" s="44" t="s">
        <v>11731</v>
      </c>
      <c r="BR113" s="4" t="s">
        <v>11835</v>
      </c>
      <c r="BS113" s="4" t="s">
        <v>11836</v>
      </c>
    </row>
    <row r="114" spans="1:71" ht="50.1" customHeight="1" x14ac:dyDescent="0.3">
      <c r="A114" s="4">
        <f t="shared" si="27"/>
        <v>113</v>
      </c>
      <c r="B114" s="38" t="s">
        <v>10106</v>
      </c>
      <c r="C114" s="38" t="s">
        <v>5046</v>
      </c>
      <c r="D114" s="38" t="s">
        <v>529</v>
      </c>
      <c r="E114" s="38" t="s">
        <v>530</v>
      </c>
      <c r="F114" s="38" t="s">
        <v>10107</v>
      </c>
      <c r="G114" s="38" t="s">
        <v>10108</v>
      </c>
      <c r="H114" s="38" t="s">
        <v>10109</v>
      </c>
      <c r="I114" s="38" t="s">
        <v>10109</v>
      </c>
      <c r="J114" s="38" t="s">
        <v>275</v>
      </c>
      <c r="K114" s="38" t="s">
        <v>275</v>
      </c>
      <c r="L114" s="38" t="s">
        <v>276</v>
      </c>
      <c r="M114" s="38" t="s">
        <v>277</v>
      </c>
      <c r="N114" s="38" t="s">
        <v>277</v>
      </c>
      <c r="O114" s="38" t="s">
        <v>277</v>
      </c>
      <c r="P114" s="38" t="s">
        <v>277</v>
      </c>
      <c r="Q114" s="38" t="s">
        <v>3337</v>
      </c>
      <c r="R114" s="38" t="s">
        <v>313</v>
      </c>
      <c r="S114" s="38" t="s">
        <v>313</v>
      </c>
      <c r="T114" s="38" t="s">
        <v>313</v>
      </c>
      <c r="U114" s="38" t="s">
        <v>313</v>
      </c>
      <c r="V114" s="38" t="s">
        <v>313</v>
      </c>
      <c r="W114" s="38" t="s">
        <v>11686</v>
      </c>
      <c r="X114" s="38" t="s">
        <v>9552</v>
      </c>
      <c r="Y114" s="38" t="s">
        <v>11686</v>
      </c>
      <c r="Z114" s="38" t="s">
        <v>9552</v>
      </c>
      <c r="AA114" s="38" t="s">
        <v>312</v>
      </c>
      <c r="AB114" s="38" t="s">
        <v>312</v>
      </c>
      <c r="AC114" s="38" t="s">
        <v>313</v>
      </c>
      <c r="AE114" s="38">
        <v>0</v>
      </c>
      <c r="AF114" s="38">
        <v>0</v>
      </c>
      <c r="AG114" s="38">
        <v>0</v>
      </c>
      <c r="AH114" s="38">
        <f t="shared" si="30"/>
        <v>0</v>
      </c>
      <c r="AI114" s="38">
        <f t="shared" si="30"/>
        <v>0</v>
      </c>
      <c r="AJ114" s="38">
        <f t="shared" si="30"/>
        <v>0</v>
      </c>
      <c r="AK114" s="38">
        <f t="shared" si="30"/>
        <v>0</v>
      </c>
      <c r="AL114" s="38">
        <f t="shared" si="30"/>
        <v>0</v>
      </c>
      <c r="AM114" s="38">
        <f t="shared" si="30"/>
        <v>3</v>
      </c>
      <c r="AN114" s="38">
        <f t="shared" si="17"/>
        <v>3</v>
      </c>
      <c r="AO114" s="38" t="str">
        <f t="shared" si="31"/>
        <v>우대</v>
      </c>
      <c r="AP114" s="38" t="str">
        <f t="shared" si="31"/>
        <v>우대</v>
      </c>
      <c r="AQ114" s="38" t="str">
        <f t="shared" si="31"/>
        <v>X</v>
      </c>
      <c r="AR114" s="38">
        <f t="shared" si="19"/>
        <v>3</v>
      </c>
      <c r="AT114" s="38" t="s">
        <v>11686</v>
      </c>
      <c r="AU114" s="38">
        <f>VLOOKUP(B114,자격증!B:R,17,0)</f>
        <v>6</v>
      </c>
      <c r="AV114" s="38">
        <f>IF(AT114="해당",VLOOKUP(B114,어학성적!B:Q,16,0),0)</f>
        <v>0</v>
      </c>
      <c r="AW114" s="38">
        <f>IF(AT114="해당",VLOOKUP(B114,논문실적!B:S,18,0),0)</f>
        <v>0</v>
      </c>
      <c r="AX114" s="38">
        <f>VLOOKUP(B114,자격증!B:S,18,0)</f>
        <v>0</v>
      </c>
      <c r="AY114" s="38">
        <f t="shared" si="20"/>
        <v>6</v>
      </c>
      <c r="AZ114" s="38" t="s">
        <v>11778</v>
      </c>
      <c r="BB114" s="45" t="s">
        <v>11731</v>
      </c>
      <c r="BC114" s="64" t="s">
        <v>11731</v>
      </c>
      <c r="BD114" s="45" t="s">
        <v>11731</v>
      </c>
      <c r="BE114" s="63">
        <v>0</v>
      </c>
      <c r="BF114" s="4" t="str">
        <f t="shared" si="24"/>
        <v>과락</v>
      </c>
      <c r="BG114" s="4">
        <f t="shared" si="25"/>
        <v>107</v>
      </c>
      <c r="BH114" s="4" t="s">
        <v>11811</v>
      </c>
      <c r="BI114" s="38" t="s">
        <v>11732</v>
      </c>
      <c r="BK114" s="4">
        <v>1</v>
      </c>
      <c r="BL114" s="4">
        <f t="shared" si="28"/>
        <v>15</v>
      </c>
      <c r="BM114" s="4">
        <f t="shared" si="26"/>
        <v>17</v>
      </c>
      <c r="BN114" s="4" t="str">
        <f t="shared" si="29"/>
        <v>배수초과</v>
      </c>
      <c r="BO114" s="4" t="s">
        <v>11827</v>
      </c>
      <c r="BQ114" s="44" t="s">
        <v>11731</v>
      </c>
      <c r="BR114" s="4" t="s">
        <v>11835</v>
      </c>
      <c r="BS114" s="4" t="s">
        <v>11836</v>
      </c>
    </row>
    <row r="115" spans="1:71" ht="50.1" customHeight="1" x14ac:dyDescent="0.3">
      <c r="A115" s="4">
        <f t="shared" si="27"/>
        <v>114</v>
      </c>
      <c r="B115" s="38" t="s">
        <v>10380</v>
      </c>
      <c r="C115" s="38" t="s">
        <v>10381</v>
      </c>
      <c r="D115" s="38" t="s">
        <v>529</v>
      </c>
      <c r="E115" s="38" t="s">
        <v>530</v>
      </c>
      <c r="F115" s="38" t="s">
        <v>10382</v>
      </c>
      <c r="G115" s="38" t="s">
        <v>10383</v>
      </c>
      <c r="H115" s="38" t="s">
        <v>10384</v>
      </c>
      <c r="I115" s="38" t="s">
        <v>10385</v>
      </c>
      <c r="J115" s="38" t="s">
        <v>275</v>
      </c>
      <c r="K115" s="38" t="s">
        <v>275</v>
      </c>
      <c r="L115" s="38" t="s">
        <v>276</v>
      </c>
      <c r="M115" s="38" t="s">
        <v>277</v>
      </c>
      <c r="N115" s="38" t="s">
        <v>277</v>
      </c>
      <c r="O115" s="38" t="s">
        <v>277</v>
      </c>
      <c r="P115" s="38" t="s">
        <v>277</v>
      </c>
      <c r="Q115" s="38" t="s">
        <v>3149</v>
      </c>
      <c r="R115" s="38" t="s">
        <v>313</v>
      </c>
      <c r="S115" s="38" t="s">
        <v>313</v>
      </c>
      <c r="T115" s="38" t="s">
        <v>313</v>
      </c>
      <c r="U115" s="38" t="s">
        <v>313</v>
      </c>
      <c r="V115" s="38" t="s">
        <v>313</v>
      </c>
      <c r="W115" s="38" t="s">
        <v>11686</v>
      </c>
      <c r="X115" s="38" t="s">
        <v>11744</v>
      </c>
      <c r="Y115" s="38" t="s">
        <v>313</v>
      </c>
      <c r="Z115" s="38" t="s">
        <v>313</v>
      </c>
      <c r="AA115" s="38" t="s">
        <v>313</v>
      </c>
      <c r="AB115" s="38" t="s">
        <v>313</v>
      </c>
      <c r="AC115" s="38" t="s">
        <v>313</v>
      </c>
      <c r="AE115" s="38">
        <v>0</v>
      </c>
      <c r="AF115" s="38">
        <v>0</v>
      </c>
      <c r="AG115" s="38">
        <v>0</v>
      </c>
      <c r="AH115" s="38">
        <f t="shared" si="30"/>
        <v>0</v>
      </c>
      <c r="AI115" s="38">
        <f t="shared" si="30"/>
        <v>0</v>
      </c>
      <c r="AJ115" s="38">
        <f t="shared" si="30"/>
        <v>0</v>
      </c>
      <c r="AK115" s="38">
        <f t="shared" si="30"/>
        <v>0</v>
      </c>
      <c r="AL115" s="38">
        <f t="shared" si="30"/>
        <v>0</v>
      </c>
      <c r="AM115" s="38">
        <f t="shared" si="30"/>
        <v>3</v>
      </c>
      <c r="AN115" s="38">
        <f t="shared" si="17"/>
        <v>0</v>
      </c>
      <c r="AO115" s="38" t="str">
        <f t="shared" si="31"/>
        <v>X</v>
      </c>
      <c r="AP115" s="38" t="str">
        <f t="shared" si="31"/>
        <v>X</v>
      </c>
      <c r="AQ115" s="38" t="str">
        <f t="shared" si="31"/>
        <v>X</v>
      </c>
      <c r="AR115" s="38">
        <f t="shared" si="19"/>
        <v>3</v>
      </c>
      <c r="AT115" s="38" t="s">
        <v>11686</v>
      </c>
      <c r="AU115" s="38">
        <f>VLOOKUP(B115,자격증!B:R,17,0)</f>
        <v>0</v>
      </c>
      <c r="AV115" s="38">
        <f>IF(AT115="해당",VLOOKUP(B115,어학성적!B:Q,16,0),0)</f>
        <v>0</v>
      </c>
      <c r="AW115" s="38">
        <f>IF(AT115="해당",VLOOKUP(B115,논문실적!B:S,18,0),0)</f>
        <v>0</v>
      </c>
      <c r="AX115" s="38">
        <f>VLOOKUP(B115,자격증!B:S,18,0)</f>
        <v>0</v>
      </c>
      <c r="AY115" s="38">
        <f t="shared" si="20"/>
        <v>0</v>
      </c>
      <c r="AZ115" s="38" t="s">
        <v>11778</v>
      </c>
      <c r="BB115" s="45" t="s">
        <v>11731</v>
      </c>
      <c r="BC115" s="64" t="s">
        <v>11731</v>
      </c>
      <c r="BD115" s="45" t="s">
        <v>11731</v>
      </c>
      <c r="BE115" s="63">
        <v>0</v>
      </c>
      <c r="BF115" s="4" t="str">
        <f t="shared" si="24"/>
        <v>과락</v>
      </c>
      <c r="BG115" s="4">
        <f t="shared" si="25"/>
        <v>107</v>
      </c>
      <c r="BH115" s="4" t="s">
        <v>11811</v>
      </c>
      <c r="BI115" s="38" t="s">
        <v>11732</v>
      </c>
      <c r="BK115" s="4">
        <v>1</v>
      </c>
      <c r="BL115" s="4">
        <f t="shared" si="28"/>
        <v>15</v>
      </c>
      <c r="BM115" s="4">
        <f t="shared" si="26"/>
        <v>17</v>
      </c>
      <c r="BN115" s="4" t="str">
        <f t="shared" si="29"/>
        <v>배수초과</v>
      </c>
      <c r="BO115" s="4" t="s">
        <v>11827</v>
      </c>
      <c r="BQ115" s="44" t="s">
        <v>11731</v>
      </c>
      <c r="BR115" s="4" t="s">
        <v>11835</v>
      </c>
      <c r="BS115" s="4" t="s">
        <v>11836</v>
      </c>
    </row>
    <row r="116" spans="1:71" ht="50.1" customHeight="1" x14ac:dyDescent="0.3">
      <c r="A116" s="4">
        <f t="shared" si="27"/>
        <v>115</v>
      </c>
      <c r="B116" s="38" t="s">
        <v>11433</v>
      </c>
      <c r="C116" s="38" t="s">
        <v>11434</v>
      </c>
      <c r="D116" s="38" t="s">
        <v>529</v>
      </c>
      <c r="E116" s="38" t="s">
        <v>530</v>
      </c>
      <c r="F116" s="38" t="s">
        <v>11435</v>
      </c>
      <c r="G116" s="38" t="s">
        <v>11436</v>
      </c>
      <c r="H116" s="38" t="s">
        <v>11437</v>
      </c>
      <c r="I116" s="38" t="s">
        <v>11438</v>
      </c>
      <c r="J116" s="38" t="s">
        <v>275</v>
      </c>
      <c r="K116" s="38" t="s">
        <v>275</v>
      </c>
      <c r="L116" s="38" t="s">
        <v>382</v>
      </c>
      <c r="M116" s="38" t="s">
        <v>4507</v>
      </c>
      <c r="N116" s="38" t="s">
        <v>3811</v>
      </c>
      <c r="O116" s="38" t="s">
        <v>562</v>
      </c>
      <c r="P116" s="38" t="s">
        <v>957</v>
      </c>
      <c r="Q116" s="38" t="s">
        <v>8994</v>
      </c>
      <c r="R116" s="38" t="s">
        <v>313</v>
      </c>
      <c r="S116" s="38" t="s">
        <v>313</v>
      </c>
      <c r="T116" s="38" t="s">
        <v>313</v>
      </c>
      <c r="U116" s="38" t="s">
        <v>313</v>
      </c>
      <c r="V116" s="38" t="s">
        <v>313</v>
      </c>
      <c r="W116" s="38" t="s">
        <v>11686</v>
      </c>
      <c r="X116" s="38" t="s">
        <v>11738</v>
      </c>
      <c r="Y116" s="38" t="s">
        <v>313</v>
      </c>
      <c r="Z116" s="38" t="s">
        <v>313</v>
      </c>
      <c r="AA116" s="38" t="s">
        <v>313</v>
      </c>
      <c r="AB116" s="38" t="s">
        <v>312</v>
      </c>
      <c r="AC116" s="38" t="s">
        <v>313</v>
      </c>
      <c r="AE116" s="38">
        <v>0</v>
      </c>
      <c r="AF116" s="38">
        <v>0</v>
      </c>
      <c r="AG116" s="38">
        <v>0</v>
      </c>
      <c r="AH116" s="38">
        <f t="shared" si="30"/>
        <v>0</v>
      </c>
      <c r="AI116" s="38">
        <f t="shared" si="30"/>
        <v>0</v>
      </c>
      <c r="AJ116" s="38">
        <f t="shared" si="30"/>
        <v>0</v>
      </c>
      <c r="AK116" s="38">
        <f t="shared" si="30"/>
        <v>0</v>
      </c>
      <c r="AL116" s="38">
        <f t="shared" si="30"/>
        <v>0</v>
      </c>
      <c r="AM116" s="38">
        <f t="shared" si="30"/>
        <v>3</v>
      </c>
      <c r="AN116" s="38">
        <f t="shared" si="17"/>
        <v>0</v>
      </c>
      <c r="AO116" s="38" t="str">
        <f t="shared" si="31"/>
        <v>X</v>
      </c>
      <c r="AP116" s="38" t="str">
        <f t="shared" si="31"/>
        <v>우대</v>
      </c>
      <c r="AQ116" s="38" t="str">
        <f t="shared" si="31"/>
        <v>X</v>
      </c>
      <c r="AR116" s="38">
        <f t="shared" si="19"/>
        <v>3</v>
      </c>
      <c r="AT116" s="38" t="s">
        <v>11686</v>
      </c>
      <c r="AU116" s="38">
        <f>VLOOKUP(B116,자격증!B:R,17,0)</f>
        <v>10</v>
      </c>
      <c r="AV116" s="38">
        <f>IF(AT116="해당",VLOOKUP(B116,어학성적!B:Q,16,0),0)</f>
        <v>10</v>
      </c>
      <c r="AW116" s="38">
        <f>IF(AT116="해당",VLOOKUP(B116,논문실적!B:S,18,0),0)</f>
        <v>0</v>
      </c>
      <c r="AX116" s="38">
        <f>VLOOKUP(B116,자격증!B:S,18,0)</f>
        <v>0</v>
      </c>
      <c r="AY116" s="38">
        <f t="shared" si="20"/>
        <v>20</v>
      </c>
      <c r="AZ116" s="38" t="s">
        <v>11779</v>
      </c>
      <c r="BB116" s="45" t="s">
        <v>11731</v>
      </c>
      <c r="BC116" s="64" t="s">
        <v>11731</v>
      </c>
      <c r="BD116" s="45" t="s">
        <v>11731</v>
      </c>
      <c r="BE116" s="63">
        <v>0</v>
      </c>
      <c r="BF116" s="4" t="str">
        <f t="shared" si="24"/>
        <v>과락</v>
      </c>
      <c r="BG116" s="4">
        <f t="shared" si="25"/>
        <v>107</v>
      </c>
      <c r="BH116" s="4" t="s">
        <v>11811</v>
      </c>
      <c r="BI116" s="38" t="s">
        <v>11732</v>
      </c>
      <c r="BK116" s="4">
        <v>1</v>
      </c>
      <c r="BL116" s="4">
        <f t="shared" si="28"/>
        <v>15</v>
      </c>
      <c r="BM116" s="4">
        <f t="shared" si="26"/>
        <v>17</v>
      </c>
      <c r="BN116" s="4" t="str">
        <f t="shared" si="29"/>
        <v>배수초과</v>
      </c>
      <c r="BO116" s="4" t="s">
        <v>11827</v>
      </c>
      <c r="BQ116" s="44" t="s">
        <v>11731</v>
      </c>
      <c r="BR116" s="4" t="s">
        <v>11835</v>
      </c>
      <c r="BS116" s="4" t="s">
        <v>11836</v>
      </c>
    </row>
    <row r="117" spans="1:71" ht="50.1" customHeight="1" x14ac:dyDescent="0.3">
      <c r="A117" s="1" t="s">
        <v>11653</v>
      </c>
      <c r="B117" s="1" t="s">
        <v>0</v>
      </c>
      <c r="C117" s="1" t="s">
        <v>1</v>
      </c>
      <c r="D117" s="1" t="s">
        <v>2</v>
      </c>
      <c r="E117" s="3" t="s">
        <v>3</v>
      </c>
      <c r="F117" s="1" t="s">
        <v>8</v>
      </c>
      <c r="G117" s="1" t="s">
        <v>9</v>
      </c>
      <c r="H117" s="1" t="s">
        <v>10</v>
      </c>
      <c r="I117" s="1" t="s">
        <v>11</v>
      </c>
      <c r="J117" s="1" t="s">
        <v>12</v>
      </c>
      <c r="K117" s="1" t="s">
        <v>13</v>
      </c>
      <c r="L117" s="1" t="s">
        <v>14</v>
      </c>
      <c r="M117" s="1" t="s">
        <v>15</v>
      </c>
      <c r="N117" s="1" t="s">
        <v>16</v>
      </c>
      <c r="O117" s="1" t="s">
        <v>17</v>
      </c>
      <c r="P117" s="1" t="s">
        <v>18</v>
      </c>
      <c r="Q117" s="1" t="s">
        <v>248</v>
      </c>
      <c r="R117" s="1" t="s">
        <v>249</v>
      </c>
      <c r="S117" s="1" t="s">
        <v>250</v>
      </c>
      <c r="T117" s="1" t="s">
        <v>251</v>
      </c>
      <c r="U117" s="1" t="s">
        <v>252</v>
      </c>
      <c r="V117" s="1" t="s">
        <v>253</v>
      </c>
      <c r="W117" s="1" t="s">
        <v>254</v>
      </c>
      <c r="X117" s="1" t="s">
        <v>254</v>
      </c>
      <c r="Y117" s="1" t="s">
        <v>255</v>
      </c>
      <c r="Z117" s="1" t="s">
        <v>255</v>
      </c>
      <c r="AA117" s="21" t="s">
        <v>256</v>
      </c>
      <c r="AB117" s="21" t="s">
        <v>257</v>
      </c>
      <c r="AC117" s="21" t="s">
        <v>258</v>
      </c>
      <c r="AE117" s="7" t="s">
        <v>11702</v>
      </c>
      <c r="AF117" s="7" t="s">
        <v>11703</v>
      </c>
      <c r="AG117" s="7" t="s">
        <v>11704</v>
      </c>
      <c r="AH117" s="7" t="s">
        <v>11705</v>
      </c>
      <c r="AI117" s="7" t="s">
        <v>11706</v>
      </c>
      <c r="AJ117" s="7" t="s">
        <v>11707</v>
      </c>
      <c r="AK117" s="7" t="s">
        <v>11708</v>
      </c>
      <c r="AL117" s="7" t="s">
        <v>11709</v>
      </c>
      <c r="AM117" s="7" t="s">
        <v>11710</v>
      </c>
      <c r="AN117" s="7" t="s">
        <v>11711</v>
      </c>
      <c r="AO117" s="22" t="s">
        <v>11712</v>
      </c>
      <c r="AP117" s="22" t="s">
        <v>11713</v>
      </c>
      <c r="AQ117" s="22" t="s">
        <v>11714</v>
      </c>
      <c r="AR117" s="25" t="s">
        <v>11715</v>
      </c>
      <c r="AT117" s="40" t="s">
        <v>11716</v>
      </c>
      <c r="AU117" s="24" t="s">
        <v>11717</v>
      </c>
      <c r="AV117" s="24" t="s">
        <v>11718</v>
      </c>
      <c r="AW117" s="24" t="s">
        <v>11719</v>
      </c>
      <c r="AX117" s="24" t="s">
        <v>11720</v>
      </c>
      <c r="AY117" s="25" t="s">
        <v>11721</v>
      </c>
      <c r="AZ117" s="25" t="s">
        <v>11655</v>
      </c>
      <c r="BB117" s="8" t="s">
        <v>11722</v>
      </c>
      <c r="BC117" s="8" t="s">
        <v>11723</v>
      </c>
      <c r="BD117" s="8" t="s">
        <v>11724</v>
      </c>
      <c r="BE117" s="8" t="s">
        <v>11725</v>
      </c>
      <c r="BF117" s="8" t="s">
        <v>11784</v>
      </c>
      <c r="BG117" s="8" t="s">
        <v>11726</v>
      </c>
      <c r="BH117" s="8" t="s">
        <v>11810</v>
      </c>
      <c r="BI117" s="8" t="s">
        <v>11655</v>
      </c>
      <c r="BK117" s="65" t="s">
        <v>11822</v>
      </c>
      <c r="BL117" s="65" t="s">
        <v>11823</v>
      </c>
      <c r="BM117" s="65" t="s">
        <v>11824</v>
      </c>
      <c r="BN117" s="65" t="s">
        <v>11825</v>
      </c>
      <c r="BO117" s="65" t="s">
        <v>11826</v>
      </c>
      <c r="BQ117" s="8" t="s">
        <v>11833</v>
      </c>
      <c r="BR117" s="8" t="s">
        <v>11834</v>
      </c>
      <c r="BS117" s="8" t="s">
        <v>11655</v>
      </c>
    </row>
    <row r="118" spans="1:71" ht="50.1" customHeight="1" x14ac:dyDescent="0.3">
      <c r="A118" s="4">
        <f>IF(E118=E116,A116+1,1)</f>
        <v>1</v>
      </c>
      <c r="B118" s="4" t="s">
        <v>2437</v>
      </c>
      <c r="C118" s="4" t="s">
        <v>2438</v>
      </c>
      <c r="D118" s="4" t="s">
        <v>554</v>
      </c>
      <c r="E118" s="4" t="s">
        <v>555</v>
      </c>
      <c r="F118" s="4" t="s">
        <v>2439</v>
      </c>
      <c r="G118" s="4" t="s">
        <v>2440</v>
      </c>
      <c r="H118" s="4" t="s">
        <v>2441</v>
      </c>
      <c r="I118" s="4" t="s">
        <v>2442</v>
      </c>
      <c r="J118" s="4" t="s">
        <v>275</v>
      </c>
      <c r="K118" s="4" t="s">
        <v>275</v>
      </c>
      <c r="L118" s="4" t="s">
        <v>276</v>
      </c>
      <c r="M118" s="4" t="s">
        <v>277</v>
      </c>
      <c r="N118" s="4" t="s">
        <v>277</v>
      </c>
      <c r="O118" s="4" t="s">
        <v>277</v>
      </c>
      <c r="P118" s="4" t="s">
        <v>277</v>
      </c>
      <c r="Q118" s="4" t="s">
        <v>2451</v>
      </c>
      <c r="R118" s="4" t="s">
        <v>313</v>
      </c>
      <c r="S118" s="4" t="s">
        <v>313</v>
      </c>
      <c r="T118" s="4" t="s">
        <v>313</v>
      </c>
      <c r="U118" s="4" t="s">
        <v>313</v>
      </c>
      <c r="V118" s="4" t="s">
        <v>313</v>
      </c>
      <c r="W118" s="4" t="s">
        <v>313</v>
      </c>
      <c r="X118" s="4" t="s">
        <v>313</v>
      </c>
      <c r="Y118" s="4" t="s">
        <v>313</v>
      </c>
      <c r="Z118" s="4" t="s">
        <v>313</v>
      </c>
      <c r="AA118" s="4" t="s">
        <v>313</v>
      </c>
      <c r="AB118" s="4" t="s">
        <v>313</v>
      </c>
      <c r="AC118" s="4" t="s">
        <v>313</v>
      </c>
      <c r="AE118" s="4">
        <v>0</v>
      </c>
      <c r="AF118" s="4">
        <v>0</v>
      </c>
      <c r="AG118" s="4">
        <v>0</v>
      </c>
      <c r="AH118" s="4">
        <f t="shared" ref="AH118:AM149" si="32">IF(R118="해당",3,0)</f>
        <v>0</v>
      </c>
      <c r="AI118" s="4">
        <f t="shared" si="32"/>
        <v>0</v>
      </c>
      <c r="AJ118" s="4">
        <f t="shared" si="32"/>
        <v>0</v>
      </c>
      <c r="AK118" s="4">
        <f t="shared" si="32"/>
        <v>0</v>
      </c>
      <c r="AL118" s="4">
        <f t="shared" si="32"/>
        <v>0</v>
      </c>
      <c r="AM118" s="4">
        <f t="shared" si="32"/>
        <v>0</v>
      </c>
      <c r="AN118" s="4">
        <f t="shared" ref="AN118:AN181" si="33">IF(Y118="해당",3,0)</f>
        <v>0</v>
      </c>
      <c r="AO118" s="4" t="str">
        <f t="shared" ref="AO118:AQ149" si="34">IF(AA118="해당","우대","X")</f>
        <v>X</v>
      </c>
      <c r="AP118" s="4" t="str">
        <f t="shared" si="34"/>
        <v>X</v>
      </c>
      <c r="AQ118" s="4" t="str">
        <f t="shared" si="34"/>
        <v>X</v>
      </c>
      <c r="AR118" s="4">
        <f t="shared" ref="AR118:AR181" si="35">MAX(AF118:AN118)</f>
        <v>0</v>
      </c>
      <c r="AT118" s="4" t="s">
        <v>11686</v>
      </c>
      <c r="AU118" s="4">
        <f>VLOOKUP(B118,자격증!B:R,17,0)</f>
        <v>0</v>
      </c>
      <c r="AV118" s="4">
        <f>IF(AT118="해당",VLOOKUP(B118,어학성적!B:Q,16,0),0)</f>
        <v>10</v>
      </c>
      <c r="AW118" s="4">
        <f>IF(AT118="해당",VLOOKUP(B118,논문실적!B:S,18,0),0)</f>
        <v>6</v>
      </c>
      <c r="AX118" s="4">
        <f>VLOOKUP(B118,자격증!B:S,18,0)</f>
        <v>0</v>
      </c>
      <c r="AY118" s="4">
        <f t="shared" ref="AY118:AY181" si="36">IF(SUM(AU118:AX118)&gt;20,20,SUM(AU118:AX118))</f>
        <v>16</v>
      </c>
      <c r="AZ118" s="4"/>
      <c r="BB118" s="4">
        <f t="shared" ref="BB118:BB181" si="37">IF(AT118="해당",AY118,"정량심사 비해당")</f>
        <v>16</v>
      </c>
      <c r="BC118" s="47">
        <f>VLOOKUP(B118,정성평가!B:AD,29,0)</f>
        <v>70.333333333333329</v>
      </c>
      <c r="BD118" s="4">
        <f t="shared" ref="BD118:BD181" si="38">AR118</f>
        <v>0</v>
      </c>
      <c r="BE118" s="47">
        <f t="shared" ref="BE118:BE181" si="39">SUM(BB118:BD118)</f>
        <v>86.333333333333329</v>
      </c>
      <c r="BF118" s="4" t="str">
        <f t="shared" ref="BF118:BF181" si="40">IF(BE118&lt;70,"과락","이상없음")</f>
        <v>이상없음</v>
      </c>
      <c r="BG118" s="4">
        <f t="shared" ref="BG118:BG181" si="41">COUNTIFS(D:D,D118,BE:BE,"&gt;"&amp;BE118)+1</f>
        <v>1</v>
      </c>
      <c r="BH118" s="4" t="s">
        <v>11808</v>
      </c>
      <c r="BI118" s="4"/>
      <c r="BK118" s="4">
        <v>2</v>
      </c>
      <c r="BL118" s="4">
        <f t="shared" si="28"/>
        <v>30</v>
      </c>
      <c r="BM118" s="4">
        <f t="shared" ref="BM118:BM181" si="42">COUNTIFS(D:D,D118,BH:BH,"서류전형 합격")</f>
        <v>30</v>
      </c>
      <c r="BN118" s="4" t="str">
        <f t="shared" si="29"/>
        <v>일치</v>
      </c>
      <c r="BO118" s="4"/>
      <c r="BQ118" s="4" t="s">
        <v>11840</v>
      </c>
      <c r="BR118" s="4" t="s">
        <v>11841</v>
      </c>
      <c r="BS118" s="4"/>
    </row>
    <row r="119" spans="1:71" ht="50.1" customHeight="1" x14ac:dyDescent="0.3">
      <c r="A119" s="4">
        <f t="shared" si="27"/>
        <v>2</v>
      </c>
      <c r="B119" s="4" t="s">
        <v>1785</v>
      </c>
      <c r="C119" s="4" t="s">
        <v>1786</v>
      </c>
      <c r="D119" s="4" t="s">
        <v>554</v>
      </c>
      <c r="E119" s="4" t="s">
        <v>555</v>
      </c>
      <c r="F119" s="4" t="s">
        <v>1788</v>
      </c>
      <c r="G119" s="4" t="s">
        <v>1789</v>
      </c>
      <c r="H119" s="4" t="s">
        <v>1790</v>
      </c>
      <c r="I119" s="4" t="s">
        <v>1791</v>
      </c>
      <c r="J119" s="4" t="s">
        <v>275</v>
      </c>
      <c r="K119" s="4" t="s">
        <v>275</v>
      </c>
      <c r="L119" s="4" t="s">
        <v>382</v>
      </c>
      <c r="M119" s="4" t="s">
        <v>1792</v>
      </c>
      <c r="N119" s="4" t="s">
        <v>1793</v>
      </c>
      <c r="O119" s="4" t="s">
        <v>562</v>
      </c>
      <c r="P119" s="4" t="s">
        <v>957</v>
      </c>
      <c r="Q119" s="4" t="s">
        <v>1799</v>
      </c>
      <c r="R119" s="4" t="s">
        <v>313</v>
      </c>
      <c r="S119" s="4" t="s">
        <v>313</v>
      </c>
      <c r="T119" s="4" t="s">
        <v>313</v>
      </c>
      <c r="U119" s="4" t="s">
        <v>313</v>
      </c>
      <c r="V119" s="4" t="s">
        <v>313</v>
      </c>
      <c r="W119" s="4" t="s">
        <v>11686</v>
      </c>
      <c r="X119" s="4" t="s">
        <v>11728</v>
      </c>
      <c r="Y119" s="4" t="s">
        <v>313</v>
      </c>
      <c r="Z119" s="4" t="s">
        <v>313</v>
      </c>
      <c r="AA119" s="4" t="s">
        <v>313</v>
      </c>
      <c r="AB119" s="4" t="s">
        <v>312</v>
      </c>
      <c r="AC119" s="4" t="s">
        <v>313</v>
      </c>
      <c r="AE119" s="4">
        <v>0</v>
      </c>
      <c r="AF119" s="4">
        <v>0</v>
      </c>
      <c r="AG119" s="4">
        <v>0</v>
      </c>
      <c r="AH119" s="4">
        <f t="shared" si="32"/>
        <v>0</v>
      </c>
      <c r="AI119" s="4">
        <f t="shared" si="32"/>
        <v>0</v>
      </c>
      <c r="AJ119" s="4">
        <f t="shared" si="32"/>
        <v>0</v>
      </c>
      <c r="AK119" s="4">
        <f t="shared" si="32"/>
        <v>0</v>
      </c>
      <c r="AL119" s="4">
        <f t="shared" si="32"/>
        <v>0</v>
      </c>
      <c r="AM119" s="4">
        <f t="shared" si="32"/>
        <v>3</v>
      </c>
      <c r="AN119" s="4">
        <f t="shared" si="33"/>
        <v>0</v>
      </c>
      <c r="AO119" s="4" t="str">
        <f t="shared" si="34"/>
        <v>X</v>
      </c>
      <c r="AP119" s="4" t="str">
        <f t="shared" si="34"/>
        <v>우대</v>
      </c>
      <c r="AQ119" s="4" t="str">
        <f t="shared" si="34"/>
        <v>X</v>
      </c>
      <c r="AR119" s="4">
        <f t="shared" si="35"/>
        <v>3</v>
      </c>
      <c r="AT119" s="4" t="s">
        <v>11686</v>
      </c>
      <c r="AU119" s="4">
        <f>VLOOKUP(B119,자격증!B:R,17,0)</f>
        <v>8</v>
      </c>
      <c r="AV119" s="4">
        <f>IF(AT119="해당",VLOOKUP(B119,어학성적!B:Q,16,0),0)</f>
        <v>10</v>
      </c>
      <c r="AW119" s="4">
        <f>IF(AT119="해당",VLOOKUP(B119,논문실적!B:S,18,0),0)</f>
        <v>0</v>
      </c>
      <c r="AX119" s="4">
        <f>VLOOKUP(B119,자격증!B:S,18,0)</f>
        <v>0</v>
      </c>
      <c r="AY119" s="4">
        <f t="shared" si="36"/>
        <v>18</v>
      </c>
      <c r="AZ119" s="4"/>
      <c r="BB119" s="4">
        <f t="shared" si="37"/>
        <v>18</v>
      </c>
      <c r="BC119" s="47">
        <f>VLOOKUP(B119,정성평가!B:AD,29,0)</f>
        <v>63.333333333333336</v>
      </c>
      <c r="BD119" s="4">
        <f t="shared" si="38"/>
        <v>3</v>
      </c>
      <c r="BE119" s="47">
        <f t="shared" si="39"/>
        <v>84.333333333333343</v>
      </c>
      <c r="BF119" s="4" t="str">
        <f t="shared" si="40"/>
        <v>이상없음</v>
      </c>
      <c r="BG119" s="4">
        <f t="shared" si="41"/>
        <v>2</v>
      </c>
      <c r="BH119" s="4" t="s">
        <v>11808</v>
      </c>
      <c r="BI119" s="4"/>
      <c r="BK119" s="4">
        <v>2</v>
      </c>
      <c r="BL119" s="4">
        <f t="shared" si="28"/>
        <v>30</v>
      </c>
      <c r="BM119" s="4">
        <f t="shared" si="42"/>
        <v>30</v>
      </c>
      <c r="BN119" s="4" t="str">
        <f t="shared" si="29"/>
        <v>일치</v>
      </c>
      <c r="BO119" s="4"/>
      <c r="BQ119" s="4" t="s">
        <v>11783</v>
      </c>
      <c r="BR119" s="4" t="s">
        <v>276</v>
      </c>
      <c r="BS119" s="4" t="s">
        <v>11837</v>
      </c>
    </row>
    <row r="120" spans="1:71" ht="50.1" customHeight="1" x14ac:dyDescent="0.3">
      <c r="A120" s="4">
        <f t="shared" si="27"/>
        <v>3</v>
      </c>
      <c r="B120" s="4" t="s">
        <v>4329</v>
      </c>
      <c r="C120" s="4" t="s">
        <v>4330</v>
      </c>
      <c r="D120" s="4" t="s">
        <v>554</v>
      </c>
      <c r="E120" s="4" t="s">
        <v>555</v>
      </c>
      <c r="F120" s="4" t="s">
        <v>4331</v>
      </c>
      <c r="G120" s="4" t="s">
        <v>4332</v>
      </c>
      <c r="H120" s="4" t="s">
        <v>4333</v>
      </c>
      <c r="I120" s="4" t="s">
        <v>4334</v>
      </c>
      <c r="J120" s="4" t="s">
        <v>275</v>
      </c>
      <c r="K120" s="4" t="s">
        <v>275</v>
      </c>
      <c r="L120" s="4" t="s">
        <v>276</v>
      </c>
      <c r="M120" s="4" t="s">
        <v>277</v>
      </c>
      <c r="N120" s="4" t="s">
        <v>277</v>
      </c>
      <c r="O120" s="4" t="s">
        <v>277</v>
      </c>
      <c r="P120" s="4" t="s">
        <v>277</v>
      </c>
      <c r="Q120" s="4" t="s">
        <v>4371</v>
      </c>
      <c r="R120" s="4" t="s">
        <v>313</v>
      </c>
      <c r="S120" s="4" t="s">
        <v>313</v>
      </c>
      <c r="T120" s="4" t="s">
        <v>313</v>
      </c>
      <c r="U120" s="4" t="s">
        <v>313</v>
      </c>
      <c r="V120" s="4" t="s">
        <v>313</v>
      </c>
      <c r="W120" s="4" t="s">
        <v>313</v>
      </c>
      <c r="X120" s="4" t="s">
        <v>313</v>
      </c>
      <c r="Y120" s="4" t="s">
        <v>313</v>
      </c>
      <c r="Z120" s="4" t="s">
        <v>313</v>
      </c>
      <c r="AA120" s="4" t="s">
        <v>313</v>
      </c>
      <c r="AB120" s="4" t="s">
        <v>313</v>
      </c>
      <c r="AC120" s="4" t="s">
        <v>313</v>
      </c>
      <c r="AE120" s="4">
        <v>0</v>
      </c>
      <c r="AF120" s="4">
        <v>0</v>
      </c>
      <c r="AG120" s="4">
        <v>0</v>
      </c>
      <c r="AH120" s="4">
        <f t="shared" si="32"/>
        <v>0</v>
      </c>
      <c r="AI120" s="4">
        <f t="shared" si="32"/>
        <v>0</v>
      </c>
      <c r="AJ120" s="4">
        <f t="shared" si="32"/>
        <v>0</v>
      </c>
      <c r="AK120" s="4">
        <f t="shared" si="32"/>
        <v>0</v>
      </c>
      <c r="AL120" s="4">
        <f t="shared" si="32"/>
        <v>0</v>
      </c>
      <c r="AM120" s="4">
        <f t="shared" si="32"/>
        <v>0</v>
      </c>
      <c r="AN120" s="4">
        <f t="shared" si="33"/>
        <v>0</v>
      </c>
      <c r="AO120" s="4" t="str">
        <f t="shared" si="34"/>
        <v>X</v>
      </c>
      <c r="AP120" s="4" t="str">
        <f t="shared" si="34"/>
        <v>X</v>
      </c>
      <c r="AQ120" s="4" t="str">
        <f t="shared" si="34"/>
        <v>X</v>
      </c>
      <c r="AR120" s="4">
        <f t="shared" si="35"/>
        <v>0</v>
      </c>
      <c r="AT120" s="4" t="s">
        <v>11686</v>
      </c>
      <c r="AU120" s="4">
        <f>VLOOKUP(B120,자격증!B:R,17,0)</f>
        <v>8</v>
      </c>
      <c r="AV120" s="4">
        <f>IF(AT120="해당",VLOOKUP(B120,어학성적!B:Q,16,0),0)</f>
        <v>10</v>
      </c>
      <c r="AW120" s="4">
        <f>IF(AT120="해당",VLOOKUP(B120,논문실적!B:S,18,0),0)</f>
        <v>0</v>
      </c>
      <c r="AX120" s="4">
        <f>VLOOKUP(B120,자격증!B:S,18,0)</f>
        <v>0</v>
      </c>
      <c r="AY120" s="4">
        <f t="shared" si="36"/>
        <v>18</v>
      </c>
      <c r="AZ120" s="4"/>
      <c r="BB120" s="4">
        <f t="shared" si="37"/>
        <v>18</v>
      </c>
      <c r="BC120" s="47">
        <f>VLOOKUP(B120,정성평가!B:AD,29,0)</f>
        <v>65.666666666666671</v>
      </c>
      <c r="BD120" s="4">
        <f t="shared" si="38"/>
        <v>0</v>
      </c>
      <c r="BE120" s="47">
        <f t="shared" si="39"/>
        <v>83.666666666666671</v>
      </c>
      <c r="BF120" s="4" t="str">
        <f t="shared" si="40"/>
        <v>이상없음</v>
      </c>
      <c r="BG120" s="4">
        <f t="shared" si="41"/>
        <v>3</v>
      </c>
      <c r="BH120" s="4" t="s">
        <v>11808</v>
      </c>
      <c r="BI120" s="4"/>
      <c r="BK120" s="4">
        <v>2</v>
      </c>
      <c r="BL120" s="4">
        <f t="shared" si="28"/>
        <v>30</v>
      </c>
      <c r="BM120" s="4">
        <f t="shared" si="42"/>
        <v>30</v>
      </c>
      <c r="BN120" s="4" t="str">
        <f t="shared" si="29"/>
        <v>일치</v>
      </c>
      <c r="BO120" s="4"/>
      <c r="BQ120" s="4" t="s">
        <v>11840</v>
      </c>
      <c r="BR120" s="4" t="s">
        <v>11841</v>
      </c>
      <c r="BS120" s="4"/>
    </row>
    <row r="121" spans="1:71" ht="50.1" customHeight="1" x14ac:dyDescent="0.3">
      <c r="A121" s="4">
        <f t="shared" si="27"/>
        <v>4</v>
      </c>
      <c r="B121" s="4" t="s">
        <v>9570</v>
      </c>
      <c r="C121" s="4" t="s">
        <v>9571</v>
      </c>
      <c r="D121" s="4" t="s">
        <v>554</v>
      </c>
      <c r="E121" s="4" t="s">
        <v>555</v>
      </c>
      <c r="F121" s="4" t="s">
        <v>9572</v>
      </c>
      <c r="G121" s="4" t="s">
        <v>9573</v>
      </c>
      <c r="H121" s="4" t="s">
        <v>9574</v>
      </c>
      <c r="I121" s="4" t="s">
        <v>9575</v>
      </c>
      <c r="J121" s="4" t="s">
        <v>275</v>
      </c>
      <c r="K121" s="4" t="s">
        <v>275</v>
      </c>
      <c r="L121" s="4" t="s">
        <v>276</v>
      </c>
      <c r="M121" s="4" t="s">
        <v>277</v>
      </c>
      <c r="N121" s="4" t="s">
        <v>277</v>
      </c>
      <c r="O121" s="4" t="s">
        <v>277</v>
      </c>
      <c r="P121" s="4" t="s">
        <v>277</v>
      </c>
      <c r="Q121" s="4" t="s">
        <v>5652</v>
      </c>
      <c r="R121" s="4" t="s">
        <v>313</v>
      </c>
      <c r="S121" s="4" t="s">
        <v>313</v>
      </c>
      <c r="T121" s="4" t="s">
        <v>313</v>
      </c>
      <c r="U121" s="4" t="s">
        <v>313</v>
      </c>
      <c r="V121" s="4" t="s">
        <v>313</v>
      </c>
      <c r="W121" s="4" t="s">
        <v>11686</v>
      </c>
      <c r="X121" s="4" t="s">
        <v>11738</v>
      </c>
      <c r="Y121" s="4" t="s">
        <v>313</v>
      </c>
      <c r="Z121" s="4" t="s">
        <v>313</v>
      </c>
      <c r="AA121" s="4" t="s">
        <v>313</v>
      </c>
      <c r="AB121" s="4" t="s">
        <v>312</v>
      </c>
      <c r="AC121" s="4" t="s">
        <v>313</v>
      </c>
      <c r="AE121" s="4">
        <v>0</v>
      </c>
      <c r="AF121" s="4">
        <v>0</v>
      </c>
      <c r="AG121" s="4">
        <v>0</v>
      </c>
      <c r="AH121" s="4">
        <f t="shared" si="32"/>
        <v>0</v>
      </c>
      <c r="AI121" s="4">
        <f t="shared" si="32"/>
        <v>0</v>
      </c>
      <c r="AJ121" s="4">
        <f t="shared" si="32"/>
        <v>0</v>
      </c>
      <c r="AK121" s="4">
        <f t="shared" si="32"/>
        <v>0</v>
      </c>
      <c r="AL121" s="4">
        <f t="shared" si="32"/>
        <v>0</v>
      </c>
      <c r="AM121" s="4">
        <f t="shared" si="32"/>
        <v>3</v>
      </c>
      <c r="AN121" s="4">
        <f t="shared" si="33"/>
        <v>0</v>
      </c>
      <c r="AO121" s="4" t="str">
        <f t="shared" si="34"/>
        <v>X</v>
      </c>
      <c r="AP121" s="4" t="str">
        <f t="shared" si="34"/>
        <v>우대</v>
      </c>
      <c r="AQ121" s="4" t="str">
        <f t="shared" si="34"/>
        <v>X</v>
      </c>
      <c r="AR121" s="4">
        <f t="shared" si="35"/>
        <v>3</v>
      </c>
      <c r="AT121" s="4" t="s">
        <v>11686</v>
      </c>
      <c r="AU121" s="4">
        <f>VLOOKUP(B121,자격증!B:R,17,0)</f>
        <v>0</v>
      </c>
      <c r="AV121" s="4">
        <f>IF(AT121="해당",VLOOKUP(B121,어학성적!B:Q,16,0),0)</f>
        <v>10</v>
      </c>
      <c r="AW121" s="4">
        <f>IF(AT121="해당",VLOOKUP(B121,논문실적!B:S,18,0),0)</f>
        <v>6</v>
      </c>
      <c r="AX121" s="4">
        <f>VLOOKUP(B121,자격증!B:S,18,0)</f>
        <v>0</v>
      </c>
      <c r="AY121" s="4">
        <f t="shared" si="36"/>
        <v>16</v>
      </c>
      <c r="AZ121" s="4"/>
      <c r="BB121" s="4">
        <f t="shared" si="37"/>
        <v>16</v>
      </c>
      <c r="BC121" s="47">
        <f>VLOOKUP(B121,정성평가!B:AD,29,0)</f>
        <v>64.666666666666671</v>
      </c>
      <c r="BD121" s="4">
        <f t="shared" si="38"/>
        <v>3</v>
      </c>
      <c r="BE121" s="47">
        <f t="shared" si="39"/>
        <v>83.666666666666671</v>
      </c>
      <c r="BF121" s="4" t="str">
        <f t="shared" si="40"/>
        <v>이상없음</v>
      </c>
      <c r="BG121" s="4">
        <f t="shared" si="41"/>
        <v>3</v>
      </c>
      <c r="BH121" s="4" t="s">
        <v>11808</v>
      </c>
      <c r="BI121" s="4"/>
      <c r="BK121" s="4">
        <v>2</v>
      </c>
      <c r="BL121" s="4">
        <f t="shared" si="28"/>
        <v>30</v>
      </c>
      <c r="BM121" s="4">
        <f t="shared" si="42"/>
        <v>30</v>
      </c>
      <c r="BN121" s="4" t="str">
        <f t="shared" si="29"/>
        <v>일치</v>
      </c>
      <c r="BO121" s="4"/>
      <c r="BQ121" s="4" t="s">
        <v>11840</v>
      </c>
      <c r="BR121" s="4" t="s">
        <v>11841</v>
      </c>
      <c r="BS121" s="4"/>
    </row>
    <row r="122" spans="1:71" ht="50.1" customHeight="1" x14ac:dyDescent="0.3">
      <c r="A122" s="4">
        <f t="shared" si="27"/>
        <v>5</v>
      </c>
      <c r="B122" s="4" t="s">
        <v>3206</v>
      </c>
      <c r="C122" s="4" t="s">
        <v>3207</v>
      </c>
      <c r="D122" s="4" t="s">
        <v>554</v>
      </c>
      <c r="E122" s="4" t="s">
        <v>555</v>
      </c>
      <c r="F122" s="4" t="s">
        <v>3208</v>
      </c>
      <c r="G122" s="4" t="s">
        <v>3209</v>
      </c>
      <c r="H122" s="4" t="s">
        <v>3210</v>
      </c>
      <c r="I122" s="4" t="s">
        <v>3211</v>
      </c>
      <c r="J122" s="4" t="s">
        <v>275</v>
      </c>
      <c r="K122" s="4" t="s">
        <v>275</v>
      </c>
      <c r="L122" s="4" t="s">
        <v>276</v>
      </c>
      <c r="M122" s="4" t="s">
        <v>277</v>
      </c>
      <c r="N122" s="4" t="s">
        <v>277</v>
      </c>
      <c r="O122" s="4" t="s">
        <v>277</v>
      </c>
      <c r="P122" s="4" t="s">
        <v>277</v>
      </c>
      <c r="Q122" s="4" t="s">
        <v>1503</v>
      </c>
      <c r="R122" s="4" t="s">
        <v>313</v>
      </c>
      <c r="S122" s="4" t="s">
        <v>313</v>
      </c>
      <c r="T122" s="4" t="s">
        <v>313</v>
      </c>
      <c r="U122" s="4" t="s">
        <v>313</v>
      </c>
      <c r="V122" s="4" t="s">
        <v>313</v>
      </c>
      <c r="W122" s="4" t="s">
        <v>11686</v>
      </c>
      <c r="X122" s="4" t="s">
        <v>11738</v>
      </c>
      <c r="Y122" s="4" t="s">
        <v>313</v>
      </c>
      <c r="Z122" s="4" t="s">
        <v>313</v>
      </c>
      <c r="AA122" s="4" t="s">
        <v>313</v>
      </c>
      <c r="AB122" s="4" t="s">
        <v>312</v>
      </c>
      <c r="AC122" s="4" t="s">
        <v>313</v>
      </c>
      <c r="AE122" s="4">
        <v>0</v>
      </c>
      <c r="AF122" s="4">
        <v>0</v>
      </c>
      <c r="AG122" s="4">
        <v>0</v>
      </c>
      <c r="AH122" s="4">
        <f t="shared" si="32"/>
        <v>0</v>
      </c>
      <c r="AI122" s="4">
        <f t="shared" si="32"/>
        <v>0</v>
      </c>
      <c r="AJ122" s="4">
        <f t="shared" si="32"/>
        <v>0</v>
      </c>
      <c r="AK122" s="4">
        <f t="shared" si="32"/>
        <v>0</v>
      </c>
      <c r="AL122" s="4">
        <f t="shared" si="32"/>
        <v>0</v>
      </c>
      <c r="AM122" s="4">
        <f t="shared" si="32"/>
        <v>3</v>
      </c>
      <c r="AN122" s="4">
        <f t="shared" si="33"/>
        <v>0</v>
      </c>
      <c r="AO122" s="4" t="str">
        <f t="shared" si="34"/>
        <v>X</v>
      </c>
      <c r="AP122" s="4" t="str">
        <f t="shared" si="34"/>
        <v>우대</v>
      </c>
      <c r="AQ122" s="4" t="str">
        <f t="shared" si="34"/>
        <v>X</v>
      </c>
      <c r="AR122" s="4">
        <f t="shared" si="35"/>
        <v>3</v>
      </c>
      <c r="AT122" s="4" t="s">
        <v>11686</v>
      </c>
      <c r="AU122" s="4">
        <f>VLOOKUP(B122,자격증!B:R,17,0)</f>
        <v>10</v>
      </c>
      <c r="AV122" s="4">
        <f>IF(AT122="해당",VLOOKUP(B122,어학성적!B:Q,16,0),0)</f>
        <v>6</v>
      </c>
      <c r="AW122" s="4">
        <f>IF(AT122="해당",VLOOKUP(B122,논문실적!B:S,18,0),0)</f>
        <v>0</v>
      </c>
      <c r="AX122" s="4">
        <f>VLOOKUP(B122,자격증!B:S,18,0)</f>
        <v>0</v>
      </c>
      <c r="AY122" s="4">
        <f t="shared" si="36"/>
        <v>16</v>
      </c>
      <c r="AZ122" s="4"/>
      <c r="BB122" s="4">
        <f t="shared" si="37"/>
        <v>16</v>
      </c>
      <c r="BC122" s="47">
        <f>VLOOKUP(B122,정성평가!B:AD,29,0)</f>
        <v>63</v>
      </c>
      <c r="BD122" s="4">
        <f t="shared" si="38"/>
        <v>3</v>
      </c>
      <c r="BE122" s="47">
        <f t="shared" si="39"/>
        <v>82</v>
      </c>
      <c r="BF122" s="4" t="str">
        <f t="shared" si="40"/>
        <v>이상없음</v>
      </c>
      <c r="BG122" s="4">
        <f t="shared" si="41"/>
        <v>5</v>
      </c>
      <c r="BH122" s="4" t="s">
        <v>11808</v>
      </c>
      <c r="BI122" s="4"/>
      <c r="BK122" s="4">
        <v>2</v>
      </c>
      <c r="BL122" s="4">
        <f t="shared" si="28"/>
        <v>30</v>
      </c>
      <c r="BM122" s="4">
        <f t="shared" si="42"/>
        <v>30</v>
      </c>
      <c r="BN122" s="4" t="str">
        <f t="shared" si="29"/>
        <v>일치</v>
      </c>
      <c r="BO122" s="4"/>
      <c r="BQ122" s="4" t="s">
        <v>11840</v>
      </c>
      <c r="BR122" s="4" t="s">
        <v>11841</v>
      </c>
      <c r="BS122" s="4"/>
    </row>
    <row r="123" spans="1:71" ht="50.1" customHeight="1" x14ac:dyDescent="0.3">
      <c r="A123" s="4">
        <f t="shared" si="27"/>
        <v>6</v>
      </c>
      <c r="B123" s="4" t="s">
        <v>9324</v>
      </c>
      <c r="C123" s="4" t="s">
        <v>9325</v>
      </c>
      <c r="D123" s="4" t="s">
        <v>554</v>
      </c>
      <c r="E123" s="4" t="s">
        <v>555</v>
      </c>
      <c r="F123" s="4" t="s">
        <v>9326</v>
      </c>
      <c r="G123" s="4" t="s">
        <v>9327</v>
      </c>
      <c r="H123" s="4" t="s">
        <v>9328</v>
      </c>
      <c r="I123" s="4" t="s">
        <v>9329</v>
      </c>
      <c r="J123" s="4" t="s">
        <v>275</v>
      </c>
      <c r="K123" s="4" t="s">
        <v>275</v>
      </c>
      <c r="L123" s="4" t="s">
        <v>276</v>
      </c>
      <c r="M123" s="4" t="s">
        <v>277</v>
      </c>
      <c r="N123" s="4" t="s">
        <v>277</v>
      </c>
      <c r="O123" s="4" t="s">
        <v>277</v>
      </c>
      <c r="P123" s="4" t="s">
        <v>277</v>
      </c>
      <c r="Q123" s="4" t="s">
        <v>5726</v>
      </c>
      <c r="R123" s="4" t="s">
        <v>313</v>
      </c>
      <c r="S123" s="4" t="s">
        <v>313</v>
      </c>
      <c r="T123" s="4" t="s">
        <v>313</v>
      </c>
      <c r="U123" s="4" t="s">
        <v>313</v>
      </c>
      <c r="V123" s="4" t="s">
        <v>313</v>
      </c>
      <c r="W123" s="4" t="s">
        <v>313</v>
      </c>
      <c r="X123" s="4" t="s">
        <v>313</v>
      </c>
      <c r="Y123" s="4" t="s">
        <v>313</v>
      </c>
      <c r="Z123" s="4" t="s">
        <v>313</v>
      </c>
      <c r="AA123" s="4" t="s">
        <v>313</v>
      </c>
      <c r="AB123" s="4" t="s">
        <v>312</v>
      </c>
      <c r="AC123" s="4" t="s">
        <v>313</v>
      </c>
      <c r="AE123" s="4">
        <v>0</v>
      </c>
      <c r="AF123" s="4">
        <v>0</v>
      </c>
      <c r="AG123" s="4">
        <v>0</v>
      </c>
      <c r="AH123" s="4">
        <f t="shared" si="32"/>
        <v>0</v>
      </c>
      <c r="AI123" s="4">
        <f t="shared" si="32"/>
        <v>0</v>
      </c>
      <c r="AJ123" s="4">
        <f t="shared" si="32"/>
        <v>0</v>
      </c>
      <c r="AK123" s="4">
        <f t="shared" si="32"/>
        <v>0</v>
      </c>
      <c r="AL123" s="4">
        <f t="shared" si="32"/>
        <v>0</v>
      </c>
      <c r="AM123" s="4">
        <f t="shared" si="32"/>
        <v>0</v>
      </c>
      <c r="AN123" s="4">
        <f t="shared" si="33"/>
        <v>0</v>
      </c>
      <c r="AO123" s="4" t="str">
        <f t="shared" si="34"/>
        <v>X</v>
      </c>
      <c r="AP123" s="4" t="str">
        <f t="shared" si="34"/>
        <v>우대</v>
      </c>
      <c r="AQ123" s="4" t="str">
        <f t="shared" si="34"/>
        <v>X</v>
      </c>
      <c r="AR123" s="4">
        <f t="shared" si="35"/>
        <v>0</v>
      </c>
      <c r="AT123" s="4" t="s">
        <v>11686</v>
      </c>
      <c r="AU123" s="4">
        <f>VLOOKUP(B123,자격증!B:R,17,0)</f>
        <v>10</v>
      </c>
      <c r="AV123" s="4">
        <f>IF(AT123="해당",VLOOKUP(B123,어학성적!B:Q,16,0),0)</f>
        <v>10</v>
      </c>
      <c r="AW123" s="4">
        <f>IF(AT123="해당",VLOOKUP(B123,논문실적!B:S,18,0),0)</f>
        <v>0</v>
      </c>
      <c r="AX123" s="4">
        <f>VLOOKUP(B123,자격증!B:S,18,0)</f>
        <v>0</v>
      </c>
      <c r="AY123" s="4">
        <f t="shared" si="36"/>
        <v>20</v>
      </c>
      <c r="AZ123" s="4"/>
      <c r="BB123" s="4">
        <f t="shared" si="37"/>
        <v>20</v>
      </c>
      <c r="BC123" s="47">
        <f>VLOOKUP(B123,정성평가!B:AD,29,0)</f>
        <v>61.666666666666664</v>
      </c>
      <c r="BD123" s="4">
        <f t="shared" si="38"/>
        <v>0</v>
      </c>
      <c r="BE123" s="47">
        <f t="shared" si="39"/>
        <v>81.666666666666657</v>
      </c>
      <c r="BF123" s="4" t="str">
        <f t="shared" si="40"/>
        <v>이상없음</v>
      </c>
      <c r="BG123" s="4">
        <f t="shared" si="41"/>
        <v>6</v>
      </c>
      <c r="BH123" s="4" t="s">
        <v>11808</v>
      </c>
      <c r="BI123" s="4"/>
      <c r="BK123" s="4">
        <v>2</v>
      </c>
      <c r="BL123" s="4">
        <f t="shared" si="28"/>
        <v>30</v>
      </c>
      <c r="BM123" s="4">
        <f t="shared" si="42"/>
        <v>30</v>
      </c>
      <c r="BN123" s="4" t="str">
        <f t="shared" si="29"/>
        <v>일치</v>
      </c>
      <c r="BO123" s="4"/>
      <c r="BQ123" s="4" t="s">
        <v>11840</v>
      </c>
      <c r="BR123" s="4" t="s">
        <v>11841</v>
      </c>
      <c r="BS123" s="4"/>
    </row>
    <row r="124" spans="1:71" ht="50.1" customHeight="1" x14ac:dyDescent="0.3">
      <c r="A124" s="4">
        <f t="shared" si="27"/>
        <v>7</v>
      </c>
      <c r="B124" s="4" t="s">
        <v>2929</v>
      </c>
      <c r="C124" s="4" t="s">
        <v>2930</v>
      </c>
      <c r="D124" s="4" t="s">
        <v>554</v>
      </c>
      <c r="E124" s="4" t="s">
        <v>555</v>
      </c>
      <c r="F124" s="4" t="s">
        <v>2931</v>
      </c>
      <c r="G124" s="4" t="s">
        <v>2932</v>
      </c>
      <c r="H124" s="4" t="s">
        <v>2933</v>
      </c>
      <c r="I124" s="4" t="s">
        <v>2934</v>
      </c>
      <c r="J124" s="4" t="s">
        <v>275</v>
      </c>
      <c r="K124" s="4" t="s">
        <v>275</v>
      </c>
      <c r="L124" s="4" t="s">
        <v>276</v>
      </c>
      <c r="M124" s="4" t="s">
        <v>277</v>
      </c>
      <c r="N124" s="4" t="s">
        <v>277</v>
      </c>
      <c r="O124" s="4" t="s">
        <v>277</v>
      </c>
      <c r="P124" s="4" t="s">
        <v>277</v>
      </c>
      <c r="Q124" s="4" t="s">
        <v>2942</v>
      </c>
      <c r="R124" s="4" t="s">
        <v>313</v>
      </c>
      <c r="S124" s="4" t="s">
        <v>313</v>
      </c>
      <c r="T124" s="4" t="s">
        <v>313</v>
      </c>
      <c r="U124" s="4" t="s">
        <v>313</v>
      </c>
      <c r="V124" s="4" t="s">
        <v>313</v>
      </c>
      <c r="W124" s="4" t="s">
        <v>11686</v>
      </c>
      <c r="X124" s="4" t="s">
        <v>11742</v>
      </c>
      <c r="Y124" s="4" t="s">
        <v>313</v>
      </c>
      <c r="Z124" s="4" t="s">
        <v>313</v>
      </c>
      <c r="AA124" s="4" t="s">
        <v>313</v>
      </c>
      <c r="AB124" s="4" t="s">
        <v>312</v>
      </c>
      <c r="AC124" s="4" t="s">
        <v>313</v>
      </c>
      <c r="AE124" s="4">
        <v>0</v>
      </c>
      <c r="AF124" s="4">
        <v>0</v>
      </c>
      <c r="AG124" s="4">
        <v>0</v>
      </c>
      <c r="AH124" s="4">
        <f t="shared" si="32"/>
        <v>0</v>
      </c>
      <c r="AI124" s="4">
        <f t="shared" si="32"/>
        <v>0</v>
      </c>
      <c r="AJ124" s="4">
        <f t="shared" si="32"/>
        <v>0</v>
      </c>
      <c r="AK124" s="4">
        <f t="shared" si="32"/>
        <v>0</v>
      </c>
      <c r="AL124" s="4">
        <f t="shared" si="32"/>
        <v>0</v>
      </c>
      <c r="AM124" s="4">
        <f t="shared" si="32"/>
        <v>3</v>
      </c>
      <c r="AN124" s="4">
        <f t="shared" si="33"/>
        <v>0</v>
      </c>
      <c r="AO124" s="4" t="str">
        <f t="shared" si="34"/>
        <v>X</v>
      </c>
      <c r="AP124" s="4" t="str">
        <f t="shared" si="34"/>
        <v>우대</v>
      </c>
      <c r="AQ124" s="4" t="str">
        <f t="shared" si="34"/>
        <v>X</v>
      </c>
      <c r="AR124" s="4">
        <f t="shared" si="35"/>
        <v>3</v>
      </c>
      <c r="AT124" s="4" t="s">
        <v>11686</v>
      </c>
      <c r="AU124" s="4">
        <f>VLOOKUP(B124,자격증!B:R,17,0)</f>
        <v>10</v>
      </c>
      <c r="AV124" s="4">
        <f>IF(AT124="해당",VLOOKUP(B124,어학성적!B:Q,16,0),0)</f>
        <v>6</v>
      </c>
      <c r="AW124" s="4">
        <f>IF(AT124="해당",VLOOKUP(B124,논문실적!B:S,18,0),0)</f>
        <v>0</v>
      </c>
      <c r="AX124" s="4">
        <f>VLOOKUP(B124,자격증!B:S,18,0)</f>
        <v>0</v>
      </c>
      <c r="AY124" s="4">
        <f t="shared" si="36"/>
        <v>16</v>
      </c>
      <c r="AZ124" s="4"/>
      <c r="BB124" s="4">
        <f t="shared" si="37"/>
        <v>16</v>
      </c>
      <c r="BC124" s="47">
        <f>VLOOKUP(B124,정성평가!B:AD,29,0)</f>
        <v>62.666666666666664</v>
      </c>
      <c r="BD124" s="4">
        <f t="shared" si="38"/>
        <v>3</v>
      </c>
      <c r="BE124" s="47">
        <f t="shared" si="39"/>
        <v>81.666666666666657</v>
      </c>
      <c r="BF124" s="4" t="str">
        <f t="shared" si="40"/>
        <v>이상없음</v>
      </c>
      <c r="BG124" s="4">
        <f t="shared" si="41"/>
        <v>6</v>
      </c>
      <c r="BH124" s="4" t="s">
        <v>11808</v>
      </c>
      <c r="BI124" s="4"/>
      <c r="BK124" s="4">
        <v>2</v>
      </c>
      <c r="BL124" s="4">
        <f t="shared" si="28"/>
        <v>30</v>
      </c>
      <c r="BM124" s="4">
        <f t="shared" si="42"/>
        <v>30</v>
      </c>
      <c r="BN124" s="4" t="str">
        <f t="shared" si="29"/>
        <v>일치</v>
      </c>
      <c r="BO124" s="4"/>
      <c r="BQ124" s="4" t="s">
        <v>11840</v>
      </c>
      <c r="BR124" s="4" t="s">
        <v>11841</v>
      </c>
      <c r="BS124" s="4"/>
    </row>
    <row r="125" spans="1:71" ht="50.1" customHeight="1" x14ac:dyDescent="0.3">
      <c r="A125" s="4">
        <f t="shared" si="27"/>
        <v>8</v>
      </c>
      <c r="B125" s="4" t="s">
        <v>4559</v>
      </c>
      <c r="C125" s="4" t="s">
        <v>4560</v>
      </c>
      <c r="D125" s="4" t="s">
        <v>554</v>
      </c>
      <c r="E125" s="4" t="s">
        <v>555</v>
      </c>
      <c r="F125" s="4" t="s">
        <v>4561</v>
      </c>
      <c r="G125" s="4" t="s">
        <v>4562</v>
      </c>
      <c r="H125" s="4" t="s">
        <v>4563</v>
      </c>
      <c r="I125" s="4" t="s">
        <v>4564</v>
      </c>
      <c r="J125" s="4" t="s">
        <v>275</v>
      </c>
      <c r="K125" s="4" t="s">
        <v>275</v>
      </c>
      <c r="L125" s="4" t="s">
        <v>382</v>
      </c>
      <c r="M125" s="4" t="s">
        <v>4565</v>
      </c>
      <c r="N125" s="4" t="s">
        <v>3880</v>
      </c>
      <c r="O125" s="4" t="s">
        <v>562</v>
      </c>
      <c r="P125" s="4" t="s">
        <v>957</v>
      </c>
      <c r="Q125" s="4" t="s">
        <v>766</v>
      </c>
      <c r="R125" s="4" t="s">
        <v>313</v>
      </c>
      <c r="S125" s="4" t="s">
        <v>313</v>
      </c>
      <c r="T125" s="4" t="s">
        <v>313</v>
      </c>
      <c r="U125" s="4" t="s">
        <v>313</v>
      </c>
      <c r="V125" s="4" t="s">
        <v>313</v>
      </c>
      <c r="W125" s="4" t="s">
        <v>11686</v>
      </c>
      <c r="X125" s="4" t="s">
        <v>11729</v>
      </c>
      <c r="Y125" s="4" t="s">
        <v>313</v>
      </c>
      <c r="Z125" s="4" t="s">
        <v>313</v>
      </c>
      <c r="AA125" s="4" t="s">
        <v>313</v>
      </c>
      <c r="AB125" s="4" t="s">
        <v>312</v>
      </c>
      <c r="AC125" s="4" t="s">
        <v>313</v>
      </c>
      <c r="AE125" s="4">
        <v>0</v>
      </c>
      <c r="AF125" s="4">
        <v>0</v>
      </c>
      <c r="AG125" s="4">
        <v>0</v>
      </c>
      <c r="AH125" s="4">
        <f t="shared" si="32"/>
        <v>0</v>
      </c>
      <c r="AI125" s="4">
        <f t="shared" si="32"/>
        <v>0</v>
      </c>
      <c r="AJ125" s="4">
        <f t="shared" si="32"/>
        <v>0</v>
      </c>
      <c r="AK125" s="4">
        <f t="shared" si="32"/>
        <v>0</v>
      </c>
      <c r="AL125" s="4">
        <f t="shared" si="32"/>
        <v>0</v>
      </c>
      <c r="AM125" s="4">
        <f t="shared" si="32"/>
        <v>3</v>
      </c>
      <c r="AN125" s="4">
        <f t="shared" si="33"/>
        <v>0</v>
      </c>
      <c r="AO125" s="4" t="str">
        <f t="shared" si="34"/>
        <v>X</v>
      </c>
      <c r="AP125" s="4" t="str">
        <f t="shared" si="34"/>
        <v>우대</v>
      </c>
      <c r="AQ125" s="4" t="str">
        <f t="shared" si="34"/>
        <v>X</v>
      </c>
      <c r="AR125" s="4">
        <f t="shared" si="35"/>
        <v>3</v>
      </c>
      <c r="AT125" s="4" t="s">
        <v>11686</v>
      </c>
      <c r="AU125" s="4">
        <f>VLOOKUP(B125,자격증!B:R,17,0)</f>
        <v>10</v>
      </c>
      <c r="AV125" s="4">
        <f>IF(AT125="해당",VLOOKUP(B125,어학성적!B:Q,16,0),0)</f>
        <v>6</v>
      </c>
      <c r="AW125" s="4">
        <f>IF(AT125="해당",VLOOKUP(B125,논문실적!B:S,18,0),0)</f>
        <v>0</v>
      </c>
      <c r="AX125" s="4">
        <f>VLOOKUP(B125,자격증!B:S,18,0)</f>
        <v>0</v>
      </c>
      <c r="AY125" s="4">
        <f t="shared" si="36"/>
        <v>16</v>
      </c>
      <c r="AZ125" s="4"/>
      <c r="BB125" s="4">
        <f t="shared" si="37"/>
        <v>16</v>
      </c>
      <c r="BC125" s="47">
        <f>VLOOKUP(B125,정성평가!B:AD,29,0)</f>
        <v>61.666666666666664</v>
      </c>
      <c r="BD125" s="4">
        <f t="shared" si="38"/>
        <v>3</v>
      </c>
      <c r="BE125" s="47">
        <f t="shared" si="39"/>
        <v>80.666666666666657</v>
      </c>
      <c r="BF125" s="4" t="str">
        <f t="shared" si="40"/>
        <v>이상없음</v>
      </c>
      <c r="BG125" s="4">
        <f t="shared" si="41"/>
        <v>8</v>
      </c>
      <c r="BH125" s="4" t="s">
        <v>11808</v>
      </c>
      <c r="BI125" s="4"/>
      <c r="BK125" s="4">
        <v>2</v>
      </c>
      <c r="BL125" s="4">
        <f t="shared" si="28"/>
        <v>30</v>
      </c>
      <c r="BM125" s="4">
        <f t="shared" si="42"/>
        <v>30</v>
      </c>
      <c r="BN125" s="4" t="str">
        <f t="shared" si="29"/>
        <v>일치</v>
      </c>
      <c r="BO125" s="4"/>
      <c r="BQ125" s="4" t="s">
        <v>11783</v>
      </c>
      <c r="BR125" s="4" t="s">
        <v>276</v>
      </c>
      <c r="BS125" s="4" t="s">
        <v>11839</v>
      </c>
    </row>
    <row r="126" spans="1:71" ht="50.1" customHeight="1" x14ac:dyDescent="0.3">
      <c r="A126" s="4">
        <f t="shared" si="27"/>
        <v>9</v>
      </c>
      <c r="B126" s="4" t="s">
        <v>10642</v>
      </c>
      <c r="C126" s="4" t="s">
        <v>10643</v>
      </c>
      <c r="D126" s="4" t="s">
        <v>554</v>
      </c>
      <c r="E126" s="4" t="s">
        <v>555</v>
      </c>
      <c r="F126" s="4" t="s">
        <v>10644</v>
      </c>
      <c r="G126" s="4" t="s">
        <v>10645</v>
      </c>
      <c r="H126" s="4" t="s">
        <v>10646</v>
      </c>
      <c r="I126" s="4" t="s">
        <v>10647</v>
      </c>
      <c r="J126" s="4" t="s">
        <v>275</v>
      </c>
      <c r="K126" s="4" t="s">
        <v>275</v>
      </c>
      <c r="L126" s="4" t="s">
        <v>276</v>
      </c>
      <c r="M126" s="4" t="s">
        <v>277</v>
      </c>
      <c r="N126" s="4" t="s">
        <v>277</v>
      </c>
      <c r="O126" s="4" t="s">
        <v>277</v>
      </c>
      <c r="P126" s="4" t="s">
        <v>277</v>
      </c>
      <c r="Q126" s="4" t="s">
        <v>3240</v>
      </c>
      <c r="R126" s="4" t="s">
        <v>313</v>
      </c>
      <c r="S126" s="4" t="s">
        <v>313</v>
      </c>
      <c r="T126" s="4" t="s">
        <v>313</v>
      </c>
      <c r="U126" s="4" t="s">
        <v>313</v>
      </c>
      <c r="V126" s="4" t="s">
        <v>313</v>
      </c>
      <c r="W126" s="4" t="s">
        <v>11686</v>
      </c>
      <c r="X126" s="4" t="s">
        <v>11737</v>
      </c>
      <c r="Y126" s="4" t="s">
        <v>313</v>
      </c>
      <c r="Z126" s="4" t="s">
        <v>313</v>
      </c>
      <c r="AA126" s="4" t="s">
        <v>313</v>
      </c>
      <c r="AB126" s="4" t="s">
        <v>312</v>
      </c>
      <c r="AC126" s="4" t="s">
        <v>313</v>
      </c>
      <c r="AE126" s="4">
        <v>0</v>
      </c>
      <c r="AF126" s="4">
        <v>0</v>
      </c>
      <c r="AG126" s="4">
        <v>0</v>
      </c>
      <c r="AH126" s="4">
        <f t="shared" si="32"/>
        <v>0</v>
      </c>
      <c r="AI126" s="4">
        <f t="shared" si="32"/>
        <v>0</v>
      </c>
      <c r="AJ126" s="4">
        <f t="shared" si="32"/>
        <v>0</v>
      </c>
      <c r="AK126" s="4">
        <f t="shared" si="32"/>
        <v>0</v>
      </c>
      <c r="AL126" s="4">
        <f t="shared" si="32"/>
        <v>0</v>
      </c>
      <c r="AM126" s="4">
        <f t="shared" si="32"/>
        <v>3</v>
      </c>
      <c r="AN126" s="4">
        <f t="shared" si="33"/>
        <v>0</v>
      </c>
      <c r="AO126" s="4" t="str">
        <f t="shared" si="34"/>
        <v>X</v>
      </c>
      <c r="AP126" s="4" t="str">
        <f t="shared" si="34"/>
        <v>우대</v>
      </c>
      <c r="AQ126" s="4" t="str">
        <f t="shared" si="34"/>
        <v>X</v>
      </c>
      <c r="AR126" s="4">
        <f t="shared" si="35"/>
        <v>3</v>
      </c>
      <c r="AT126" s="4" t="s">
        <v>11686</v>
      </c>
      <c r="AU126" s="4">
        <f>VLOOKUP(B126,자격증!B:R,17,0)</f>
        <v>10</v>
      </c>
      <c r="AV126" s="4">
        <f>IF(AT126="해당",VLOOKUP(B126,어학성적!B:Q,16,0),0)</f>
        <v>6</v>
      </c>
      <c r="AW126" s="4">
        <f>IF(AT126="해당",VLOOKUP(B126,논문실적!B:S,18,0),0)</f>
        <v>0</v>
      </c>
      <c r="AX126" s="4">
        <f>VLOOKUP(B126,자격증!B:S,18,0)</f>
        <v>0</v>
      </c>
      <c r="AY126" s="4">
        <f t="shared" si="36"/>
        <v>16</v>
      </c>
      <c r="AZ126" s="4"/>
      <c r="BB126" s="4">
        <f t="shared" si="37"/>
        <v>16</v>
      </c>
      <c r="BC126" s="47">
        <f>VLOOKUP(B126,정성평가!B:AD,29,0)</f>
        <v>61.666666666666664</v>
      </c>
      <c r="BD126" s="4">
        <f t="shared" si="38"/>
        <v>3</v>
      </c>
      <c r="BE126" s="47">
        <f t="shared" si="39"/>
        <v>80.666666666666657</v>
      </c>
      <c r="BF126" s="4" t="str">
        <f t="shared" si="40"/>
        <v>이상없음</v>
      </c>
      <c r="BG126" s="4">
        <f t="shared" si="41"/>
        <v>8</v>
      </c>
      <c r="BH126" s="4" t="s">
        <v>11808</v>
      </c>
      <c r="BI126" s="4"/>
      <c r="BK126" s="4">
        <v>2</v>
      </c>
      <c r="BL126" s="4">
        <f t="shared" si="28"/>
        <v>30</v>
      </c>
      <c r="BM126" s="4">
        <f t="shared" si="42"/>
        <v>30</v>
      </c>
      <c r="BN126" s="4" t="str">
        <f t="shared" si="29"/>
        <v>일치</v>
      </c>
      <c r="BO126" s="4"/>
      <c r="BQ126" s="4" t="s">
        <v>11840</v>
      </c>
      <c r="BR126" s="4" t="s">
        <v>11841</v>
      </c>
      <c r="BS126" s="4"/>
    </row>
    <row r="127" spans="1:71" ht="50.1" customHeight="1" x14ac:dyDescent="0.3">
      <c r="A127" s="4">
        <f t="shared" si="27"/>
        <v>10</v>
      </c>
      <c r="B127" s="4" t="s">
        <v>10514</v>
      </c>
      <c r="C127" s="4" t="s">
        <v>10515</v>
      </c>
      <c r="D127" s="4" t="s">
        <v>554</v>
      </c>
      <c r="E127" s="4" t="s">
        <v>555</v>
      </c>
      <c r="F127" s="4" t="s">
        <v>10516</v>
      </c>
      <c r="G127" s="4" t="s">
        <v>10517</v>
      </c>
      <c r="H127" s="4" t="s">
        <v>10518</v>
      </c>
      <c r="I127" s="4" t="s">
        <v>10519</v>
      </c>
      <c r="J127" s="4" t="s">
        <v>275</v>
      </c>
      <c r="K127" s="4" t="s">
        <v>275</v>
      </c>
      <c r="L127" s="4" t="s">
        <v>382</v>
      </c>
      <c r="M127" s="4" t="s">
        <v>6945</v>
      </c>
      <c r="N127" s="4" t="s">
        <v>7530</v>
      </c>
      <c r="O127" s="4" t="s">
        <v>562</v>
      </c>
      <c r="P127" s="4" t="s">
        <v>957</v>
      </c>
      <c r="Q127" s="4" t="s">
        <v>4166</v>
      </c>
      <c r="R127" s="4" t="s">
        <v>313</v>
      </c>
      <c r="S127" s="4" t="s">
        <v>313</v>
      </c>
      <c r="T127" s="4" t="s">
        <v>313</v>
      </c>
      <c r="U127" s="4" t="s">
        <v>313</v>
      </c>
      <c r="V127" s="4" t="s">
        <v>313</v>
      </c>
      <c r="W127" s="4" t="s">
        <v>11686</v>
      </c>
      <c r="X127" s="4" t="s">
        <v>11727</v>
      </c>
      <c r="Y127" s="4" t="s">
        <v>11686</v>
      </c>
      <c r="Z127" s="4" t="s">
        <v>11727</v>
      </c>
      <c r="AA127" s="4" t="s">
        <v>312</v>
      </c>
      <c r="AB127" s="4" t="s">
        <v>312</v>
      </c>
      <c r="AC127" s="4" t="s">
        <v>313</v>
      </c>
      <c r="AE127" s="4">
        <v>0</v>
      </c>
      <c r="AF127" s="4">
        <v>0</v>
      </c>
      <c r="AG127" s="4">
        <v>0</v>
      </c>
      <c r="AH127" s="4">
        <f t="shared" si="32"/>
        <v>0</v>
      </c>
      <c r="AI127" s="4">
        <f t="shared" si="32"/>
        <v>0</v>
      </c>
      <c r="AJ127" s="4">
        <f t="shared" si="32"/>
        <v>0</v>
      </c>
      <c r="AK127" s="4">
        <f t="shared" si="32"/>
        <v>0</v>
      </c>
      <c r="AL127" s="4">
        <f t="shared" si="32"/>
        <v>0</v>
      </c>
      <c r="AM127" s="4">
        <f t="shared" si="32"/>
        <v>3</v>
      </c>
      <c r="AN127" s="4">
        <f t="shared" si="33"/>
        <v>3</v>
      </c>
      <c r="AO127" s="4" t="str">
        <f t="shared" si="34"/>
        <v>우대</v>
      </c>
      <c r="AP127" s="4" t="str">
        <f t="shared" si="34"/>
        <v>우대</v>
      </c>
      <c r="AQ127" s="4" t="str">
        <f t="shared" si="34"/>
        <v>X</v>
      </c>
      <c r="AR127" s="4">
        <f t="shared" si="35"/>
        <v>3</v>
      </c>
      <c r="AT127" s="4" t="s">
        <v>11686</v>
      </c>
      <c r="AU127" s="4">
        <f>VLOOKUP(B127,자격증!B:R,17,0)</f>
        <v>8</v>
      </c>
      <c r="AV127" s="4">
        <f>IF(AT127="해당",VLOOKUP(B127,어학성적!B:Q,16,0),0)</f>
        <v>2</v>
      </c>
      <c r="AW127" s="4">
        <f>IF(AT127="해당",VLOOKUP(B127,논문실적!B:S,18,0),0)</f>
        <v>0</v>
      </c>
      <c r="AX127" s="4">
        <f>VLOOKUP(B127,자격증!B:S,18,0)</f>
        <v>0</v>
      </c>
      <c r="AY127" s="4">
        <f t="shared" si="36"/>
        <v>10</v>
      </c>
      <c r="AZ127" s="4"/>
      <c r="BB127" s="4">
        <f t="shared" si="37"/>
        <v>10</v>
      </c>
      <c r="BC127" s="47">
        <f>VLOOKUP(B127,정성평가!B:AD,29,0)</f>
        <v>67.666666666666671</v>
      </c>
      <c r="BD127" s="4">
        <f t="shared" si="38"/>
        <v>3</v>
      </c>
      <c r="BE127" s="47">
        <f t="shared" si="39"/>
        <v>80.666666666666671</v>
      </c>
      <c r="BF127" s="4" t="str">
        <f t="shared" si="40"/>
        <v>이상없음</v>
      </c>
      <c r="BG127" s="4">
        <f t="shared" si="41"/>
        <v>8</v>
      </c>
      <c r="BH127" s="4" t="s">
        <v>11808</v>
      </c>
      <c r="BI127" s="4"/>
      <c r="BK127" s="4">
        <v>2</v>
      </c>
      <c r="BL127" s="4">
        <f t="shared" si="28"/>
        <v>30</v>
      </c>
      <c r="BM127" s="4">
        <f t="shared" si="42"/>
        <v>30</v>
      </c>
      <c r="BN127" s="4" t="str">
        <f t="shared" si="29"/>
        <v>일치</v>
      </c>
      <c r="BO127" s="4"/>
      <c r="BQ127" s="4" t="s">
        <v>11840</v>
      </c>
      <c r="BR127" s="4" t="s">
        <v>11841</v>
      </c>
      <c r="BS127" s="4"/>
    </row>
    <row r="128" spans="1:71" ht="50.1" customHeight="1" x14ac:dyDescent="0.3">
      <c r="A128" s="4">
        <f t="shared" si="27"/>
        <v>11</v>
      </c>
      <c r="B128" s="4" t="s">
        <v>6059</v>
      </c>
      <c r="C128" s="4" t="s">
        <v>6060</v>
      </c>
      <c r="D128" s="4" t="s">
        <v>554</v>
      </c>
      <c r="E128" s="4" t="s">
        <v>555</v>
      </c>
      <c r="F128" s="4" t="s">
        <v>6061</v>
      </c>
      <c r="G128" s="4" t="s">
        <v>6062</v>
      </c>
      <c r="H128" s="4" t="s">
        <v>6063</v>
      </c>
      <c r="I128" s="4" t="s">
        <v>6064</v>
      </c>
      <c r="J128" s="4" t="s">
        <v>275</v>
      </c>
      <c r="K128" s="4" t="s">
        <v>275</v>
      </c>
      <c r="L128" s="4" t="s">
        <v>382</v>
      </c>
      <c r="M128" s="4" t="s">
        <v>1351</v>
      </c>
      <c r="N128" s="4" t="s">
        <v>6065</v>
      </c>
      <c r="O128" s="4" t="s">
        <v>562</v>
      </c>
      <c r="P128" s="4" t="s">
        <v>957</v>
      </c>
      <c r="Q128" s="4" t="s">
        <v>2632</v>
      </c>
      <c r="R128" s="4" t="s">
        <v>313</v>
      </c>
      <c r="S128" s="4" t="s">
        <v>313</v>
      </c>
      <c r="T128" s="4" t="s">
        <v>313</v>
      </c>
      <c r="U128" s="4" t="s">
        <v>313</v>
      </c>
      <c r="V128" s="4" t="s">
        <v>313</v>
      </c>
      <c r="W128" s="4" t="s">
        <v>11686</v>
      </c>
      <c r="X128" s="4" t="s">
        <v>9552</v>
      </c>
      <c r="Y128" s="4" t="s">
        <v>11686</v>
      </c>
      <c r="Z128" s="4" t="s">
        <v>9552</v>
      </c>
      <c r="AA128" s="4" t="s">
        <v>313</v>
      </c>
      <c r="AB128" s="4" t="s">
        <v>313</v>
      </c>
      <c r="AC128" s="4" t="s">
        <v>313</v>
      </c>
      <c r="AE128" s="4">
        <v>0</v>
      </c>
      <c r="AF128" s="4">
        <v>0</v>
      </c>
      <c r="AG128" s="4">
        <v>0</v>
      </c>
      <c r="AH128" s="4">
        <f t="shared" si="32"/>
        <v>0</v>
      </c>
      <c r="AI128" s="4">
        <f t="shared" si="32"/>
        <v>0</v>
      </c>
      <c r="AJ128" s="4">
        <f t="shared" si="32"/>
        <v>0</v>
      </c>
      <c r="AK128" s="4">
        <f t="shared" si="32"/>
        <v>0</v>
      </c>
      <c r="AL128" s="4">
        <f t="shared" si="32"/>
        <v>0</v>
      </c>
      <c r="AM128" s="4">
        <f t="shared" si="32"/>
        <v>3</v>
      </c>
      <c r="AN128" s="4">
        <f t="shared" si="33"/>
        <v>3</v>
      </c>
      <c r="AO128" s="4" t="str">
        <f t="shared" si="34"/>
        <v>X</v>
      </c>
      <c r="AP128" s="4" t="str">
        <f t="shared" si="34"/>
        <v>X</v>
      </c>
      <c r="AQ128" s="4" t="str">
        <f t="shared" si="34"/>
        <v>X</v>
      </c>
      <c r="AR128" s="4">
        <f t="shared" si="35"/>
        <v>3</v>
      </c>
      <c r="AT128" s="4" t="s">
        <v>11686</v>
      </c>
      <c r="AU128" s="4">
        <f>VLOOKUP(B128,자격증!B:R,17,0)</f>
        <v>5</v>
      </c>
      <c r="AV128" s="4">
        <f>IF(AT128="해당",VLOOKUP(B128,어학성적!B:Q,16,0),0)</f>
        <v>8</v>
      </c>
      <c r="AW128" s="4">
        <f>IF(AT128="해당",VLOOKUP(B128,논문실적!B:S,18,0),0)</f>
        <v>10</v>
      </c>
      <c r="AX128" s="4">
        <f>VLOOKUP(B128,자격증!B:S,18,0)</f>
        <v>0</v>
      </c>
      <c r="AY128" s="4">
        <f t="shared" si="36"/>
        <v>20</v>
      </c>
      <c r="AZ128" s="4"/>
      <c r="BB128" s="4">
        <f t="shared" si="37"/>
        <v>20</v>
      </c>
      <c r="BC128" s="47">
        <f>VLOOKUP(B128,정성평가!B:AD,29,0)</f>
        <v>54.333333333333336</v>
      </c>
      <c r="BD128" s="4">
        <f t="shared" si="38"/>
        <v>3</v>
      </c>
      <c r="BE128" s="47">
        <f t="shared" si="39"/>
        <v>77.333333333333343</v>
      </c>
      <c r="BF128" s="4" t="str">
        <f t="shared" si="40"/>
        <v>이상없음</v>
      </c>
      <c r="BG128" s="4">
        <f t="shared" si="41"/>
        <v>11</v>
      </c>
      <c r="BH128" s="4" t="s">
        <v>11808</v>
      </c>
      <c r="BI128" s="4"/>
      <c r="BK128" s="4">
        <v>2</v>
      </c>
      <c r="BL128" s="4">
        <f t="shared" si="28"/>
        <v>30</v>
      </c>
      <c r="BM128" s="4">
        <f t="shared" si="42"/>
        <v>30</v>
      </c>
      <c r="BN128" s="4" t="str">
        <f t="shared" si="29"/>
        <v>일치</v>
      </c>
      <c r="BO128" s="4"/>
      <c r="BQ128" s="4" t="s">
        <v>11783</v>
      </c>
      <c r="BR128" s="4" t="s">
        <v>276</v>
      </c>
      <c r="BS128" s="4"/>
    </row>
    <row r="129" spans="1:71" ht="50.1" customHeight="1" x14ac:dyDescent="0.3">
      <c r="A129" s="4">
        <f t="shared" si="27"/>
        <v>12</v>
      </c>
      <c r="B129" s="4" t="s">
        <v>8714</v>
      </c>
      <c r="C129" s="4" t="s">
        <v>8715</v>
      </c>
      <c r="D129" s="4" t="s">
        <v>554</v>
      </c>
      <c r="E129" s="4" t="s">
        <v>555</v>
      </c>
      <c r="F129" s="4" t="s">
        <v>8716</v>
      </c>
      <c r="G129" s="4" t="s">
        <v>8717</v>
      </c>
      <c r="H129" s="4" t="s">
        <v>8718</v>
      </c>
      <c r="I129" s="4" t="s">
        <v>8719</v>
      </c>
      <c r="J129" s="4" t="s">
        <v>275</v>
      </c>
      <c r="K129" s="4" t="s">
        <v>275</v>
      </c>
      <c r="L129" s="4" t="s">
        <v>382</v>
      </c>
      <c r="M129" s="4" t="s">
        <v>4781</v>
      </c>
      <c r="N129" s="4" t="s">
        <v>1113</v>
      </c>
      <c r="O129" s="4" t="s">
        <v>562</v>
      </c>
      <c r="P129" s="4" t="s">
        <v>957</v>
      </c>
      <c r="Q129" s="4" t="s">
        <v>8471</v>
      </c>
      <c r="R129" s="4" t="s">
        <v>313</v>
      </c>
      <c r="S129" s="4" t="s">
        <v>313</v>
      </c>
      <c r="T129" s="4" t="s">
        <v>313</v>
      </c>
      <c r="U129" s="4" t="s">
        <v>313</v>
      </c>
      <c r="V129" s="4" t="s">
        <v>313</v>
      </c>
      <c r="W129" s="4" t="s">
        <v>11686</v>
      </c>
      <c r="X129" s="4" t="s">
        <v>11745</v>
      </c>
      <c r="Y129" s="4" t="s">
        <v>11686</v>
      </c>
      <c r="Z129" s="4" t="s">
        <v>11745</v>
      </c>
      <c r="AA129" s="4" t="s">
        <v>312</v>
      </c>
      <c r="AB129" s="4" t="s">
        <v>312</v>
      </c>
      <c r="AC129" s="4" t="s">
        <v>313</v>
      </c>
      <c r="AE129" s="4">
        <v>0</v>
      </c>
      <c r="AF129" s="4">
        <v>0</v>
      </c>
      <c r="AG129" s="4">
        <v>0</v>
      </c>
      <c r="AH129" s="4">
        <f t="shared" si="32"/>
        <v>0</v>
      </c>
      <c r="AI129" s="4">
        <f t="shared" si="32"/>
        <v>0</v>
      </c>
      <c r="AJ129" s="4">
        <f t="shared" si="32"/>
        <v>0</v>
      </c>
      <c r="AK129" s="4">
        <f t="shared" si="32"/>
        <v>0</v>
      </c>
      <c r="AL129" s="4">
        <f t="shared" si="32"/>
        <v>0</v>
      </c>
      <c r="AM129" s="4">
        <f t="shared" si="32"/>
        <v>3</v>
      </c>
      <c r="AN129" s="4">
        <f t="shared" si="33"/>
        <v>3</v>
      </c>
      <c r="AO129" s="4" t="str">
        <f t="shared" si="34"/>
        <v>우대</v>
      </c>
      <c r="AP129" s="4" t="str">
        <f t="shared" si="34"/>
        <v>우대</v>
      </c>
      <c r="AQ129" s="4" t="str">
        <f t="shared" si="34"/>
        <v>X</v>
      </c>
      <c r="AR129" s="4">
        <f t="shared" si="35"/>
        <v>3</v>
      </c>
      <c r="AT129" s="4" t="s">
        <v>11686</v>
      </c>
      <c r="AU129" s="4">
        <f>VLOOKUP(B129,자격증!B:R,17,0)</f>
        <v>10</v>
      </c>
      <c r="AV129" s="4">
        <f>IF(AT129="해당",VLOOKUP(B129,어학성적!B:Q,16,0),0)</f>
        <v>10</v>
      </c>
      <c r="AW129" s="4">
        <f>IF(AT129="해당",VLOOKUP(B129,논문실적!B:S,18,0),0)</f>
        <v>0</v>
      </c>
      <c r="AX129" s="4">
        <f>VLOOKUP(B129,자격증!B:S,18,0)</f>
        <v>0</v>
      </c>
      <c r="AY129" s="4">
        <f t="shared" si="36"/>
        <v>20</v>
      </c>
      <c r="AZ129" s="4"/>
      <c r="BB129" s="4">
        <f t="shared" si="37"/>
        <v>20</v>
      </c>
      <c r="BC129" s="47">
        <f>VLOOKUP(B129,정성평가!B:AD,29,0)</f>
        <v>54</v>
      </c>
      <c r="BD129" s="4">
        <f t="shared" si="38"/>
        <v>3</v>
      </c>
      <c r="BE129" s="47">
        <f t="shared" si="39"/>
        <v>77</v>
      </c>
      <c r="BF129" s="4" t="str">
        <f t="shared" si="40"/>
        <v>이상없음</v>
      </c>
      <c r="BG129" s="4">
        <f t="shared" si="41"/>
        <v>12</v>
      </c>
      <c r="BH129" s="4" t="s">
        <v>11808</v>
      </c>
      <c r="BI129" s="4"/>
      <c r="BK129" s="4">
        <v>2</v>
      </c>
      <c r="BL129" s="4">
        <f t="shared" si="28"/>
        <v>30</v>
      </c>
      <c r="BM129" s="4">
        <f t="shared" si="42"/>
        <v>30</v>
      </c>
      <c r="BN129" s="4" t="str">
        <f t="shared" si="29"/>
        <v>일치</v>
      </c>
      <c r="BO129" s="4"/>
      <c r="BQ129" s="4" t="s">
        <v>11840</v>
      </c>
      <c r="BR129" s="4" t="s">
        <v>11841</v>
      </c>
      <c r="BS129" s="4"/>
    </row>
    <row r="130" spans="1:71" ht="50.1" customHeight="1" x14ac:dyDescent="0.3">
      <c r="A130" s="4">
        <f t="shared" si="27"/>
        <v>13</v>
      </c>
      <c r="B130" s="4" t="s">
        <v>5253</v>
      </c>
      <c r="C130" s="4" t="s">
        <v>5254</v>
      </c>
      <c r="D130" s="4" t="s">
        <v>554</v>
      </c>
      <c r="E130" s="4" t="s">
        <v>555</v>
      </c>
      <c r="F130" s="4" t="s">
        <v>5255</v>
      </c>
      <c r="G130" s="4" t="s">
        <v>5256</v>
      </c>
      <c r="H130" s="4" t="s">
        <v>5257</v>
      </c>
      <c r="I130" s="4" t="s">
        <v>5258</v>
      </c>
      <c r="J130" s="4" t="s">
        <v>275</v>
      </c>
      <c r="K130" s="4" t="s">
        <v>275</v>
      </c>
      <c r="L130" s="4" t="s">
        <v>276</v>
      </c>
      <c r="M130" s="4" t="s">
        <v>277</v>
      </c>
      <c r="N130" s="4" t="s">
        <v>277</v>
      </c>
      <c r="O130" s="4" t="s">
        <v>277</v>
      </c>
      <c r="P130" s="4" t="s">
        <v>277</v>
      </c>
      <c r="Q130" s="4" t="s">
        <v>5263</v>
      </c>
      <c r="R130" s="4" t="s">
        <v>313</v>
      </c>
      <c r="S130" s="4" t="s">
        <v>313</v>
      </c>
      <c r="T130" s="4" t="s">
        <v>313</v>
      </c>
      <c r="U130" s="4" t="s">
        <v>313</v>
      </c>
      <c r="V130" s="4" t="s">
        <v>313</v>
      </c>
      <c r="W130" s="4" t="s">
        <v>313</v>
      </c>
      <c r="X130" s="4" t="s">
        <v>313</v>
      </c>
      <c r="Y130" s="4" t="s">
        <v>313</v>
      </c>
      <c r="Z130" s="4" t="s">
        <v>313</v>
      </c>
      <c r="AA130" s="4" t="s">
        <v>313</v>
      </c>
      <c r="AB130" s="4" t="s">
        <v>312</v>
      </c>
      <c r="AC130" s="4" t="s">
        <v>313</v>
      </c>
      <c r="AE130" s="4">
        <v>0</v>
      </c>
      <c r="AF130" s="4">
        <v>0</v>
      </c>
      <c r="AG130" s="4">
        <v>0</v>
      </c>
      <c r="AH130" s="4">
        <f t="shared" si="32"/>
        <v>0</v>
      </c>
      <c r="AI130" s="4">
        <f t="shared" si="32"/>
        <v>0</v>
      </c>
      <c r="AJ130" s="4">
        <f t="shared" si="32"/>
        <v>0</v>
      </c>
      <c r="AK130" s="4">
        <f t="shared" si="32"/>
        <v>0</v>
      </c>
      <c r="AL130" s="4">
        <f t="shared" si="32"/>
        <v>0</v>
      </c>
      <c r="AM130" s="4">
        <f t="shared" si="32"/>
        <v>0</v>
      </c>
      <c r="AN130" s="4">
        <f t="shared" si="33"/>
        <v>0</v>
      </c>
      <c r="AO130" s="4" t="str">
        <f t="shared" si="34"/>
        <v>X</v>
      </c>
      <c r="AP130" s="4" t="str">
        <f t="shared" si="34"/>
        <v>우대</v>
      </c>
      <c r="AQ130" s="4" t="str">
        <f t="shared" si="34"/>
        <v>X</v>
      </c>
      <c r="AR130" s="4">
        <f t="shared" si="35"/>
        <v>0</v>
      </c>
      <c r="AT130" s="4" t="s">
        <v>11686</v>
      </c>
      <c r="AU130" s="4">
        <f>VLOOKUP(B130,자격증!B:R,17,0)</f>
        <v>8</v>
      </c>
      <c r="AV130" s="4">
        <f>IF(AT130="해당",VLOOKUP(B130,어학성적!B:Q,16,0),0)</f>
        <v>10</v>
      </c>
      <c r="AW130" s="4">
        <f>IF(AT130="해당",VLOOKUP(B130,논문실적!B:S,18,0),0)</f>
        <v>0</v>
      </c>
      <c r="AX130" s="4">
        <f>VLOOKUP(B130,자격증!B:S,18,0)</f>
        <v>0</v>
      </c>
      <c r="AY130" s="4">
        <f t="shared" si="36"/>
        <v>18</v>
      </c>
      <c r="AZ130" s="4"/>
      <c r="BB130" s="4">
        <f t="shared" si="37"/>
        <v>18</v>
      </c>
      <c r="BC130" s="47">
        <f>VLOOKUP(B130,정성평가!B:AD,29,0)</f>
        <v>58.333333333333336</v>
      </c>
      <c r="BD130" s="4">
        <f t="shared" si="38"/>
        <v>0</v>
      </c>
      <c r="BE130" s="47">
        <f t="shared" si="39"/>
        <v>76.333333333333343</v>
      </c>
      <c r="BF130" s="4" t="str">
        <f t="shared" si="40"/>
        <v>이상없음</v>
      </c>
      <c r="BG130" s="4">
        <f t="shared" si="41"/>
        <v>13</v>
      </c>
      <c r="BH130" s="4" t="s">
        <v>11808</v>
      </c>
      <c r="BI130" s="4"/>
      <c r="BK130" s="4">
        <v>2</v>
      </c>
      <c r="BL130" s="4">
        <f t="shared" si="28"/>
        <v>30</v>
      </c>
      <c r="BM130" s="4">
        <f t="shared" si="42"/>
        <v>30</v>
      </c>
      <c r="BN130" s="4" t="str">
        <f t="shared" si="29"/>
        <v>일치</v>
      </c>
      <c r="BO130" s="4"/>
      <c r="BQ130" s="4" t="s">
        <v>11840</v>
      </c>
      <c r="BR130" s="4" t="s">
        <v>11841</v>
      </c>
      <c r="BS130" s="4"/>
    </row>
    <row r="131" spans="1:71" ht="50.1" customHeight="1" x14ac:dyDescent="0.3">
      <c r="A131" s="4">
        <f t="shared" ref="A131:A194" si="43">IF(E131=E130,A130+1,1)</f>
        <v>14</v>
      </c>
      <c r="B131" s="4" t="s">
        <v>11375</v>
      </c>
      <c r="C131" s="4" t="s">
        <v>11376</v>
      </c>
      <c r="D131" s="4" t="s">
        <v>554</v>
      </c>
      <c r="E131" s="4" t="s">
        <v>555</v>
      </c>
      <c r="F131" s="4" t="s">
        <v>11377</v>
      </c>
      <c r="G131" s="4" t="s">
        <v>11378</v>
      </c>
      <c r="H131" s="4" t="s">
        <v>11379</v>
      </c>
      <c r="I131" s="4" t="s">
        <v>11380</v>
      </c>
      <c r="J131" s="4" t="s">
        <v>275</v>
      </c>
      <c r="K131" s="4" t="s">
        <v>275</v>
      </c>
      <c r="L131" s="4" t="s">
        <v>382</v>
      </c>
      <c r="M131" s="4" t="s">
        <v>11381</v>
      </c>
      <c r="N131" s="4" t="s">
        <v>3879</v>
      </c>
      <c r="O131" s="4" t="s">
        <v>562</v>
      </c>
      <c r="P131" s="4" t="s">
        <v>957</v>
      </c>
      <c r="Q131" s="4" t="s">
        <v>2424</v>
      </c>
      <c r="R131" s="4" t="s">
        <v>313</v>
      </c>
      <c r="S131" s="4" t="s">
        <v>313</v>
      </c>
      <c r="T131" s="4" t="s">
        <v>313</v>
      </c>
      <c r="U131" s="4" t="s">
        <v>313</v>
      </c>
      <c r="V131" s="4" t="s">
        <v>313</v>
      </c>
      <c r="W131" s="4" t="s">
        <v>11686</v>
      </c>
      <c r="X131" s="4" t="s">
        <v>9552</v>
      </c>
      <c r="Y131" s="4" t="s">
        <v>11686</v>
      </c>
      <c r="Z131" s="4" t="s">
        <v>9552</v>
      </c>
      <c r="AA131" s="4" t="s">
        <v>313</v>
      </c>
      <c r="AB131" s="4" t="s">
        <v>312</v>
      </c>
      <c r="AC131" s="4" t="s">
        <v>313</v>
      </c>
      <c r="AE131" s="4">
        <v>0</v>
      </c>
      <c r="AF131" s="4">
        <v>0</v>
      </c>
      <c r="AG131" s="4">
        <v>0</v>
      </c>
      <c r="AH131" s="4">
        <f t="shared" si="32"/>
        <v>0</v>
      </c>
      <c r="AI131" s="4">
        <f t="shared" si="32"/>
        <v>0</v>
      </c>
      <c r="AJ131" s="4">
        <f t="shared" si="32"/>
        <v>0</v>
      </c>
      <c r="AK131" s="4">
        <f t="shared" si="32"/>
        <v>0</v>
      </c>
      <c r="AL131" s="4">
        <f t="shared" si="32"/>
        <v>0</v>
      </c>
      <c r="AM131" s="4">
        <f t="shared" si="32"/>
        <v>3</v>
      </c>
      <c r="AN131" s="4">
        <f t="shared" si="33"/>
        <v>3</v>
      </c>
      <c r="AO131" s="4" t="str">
        <f t="shared" si="34"/>
        <v>X</v>
      </c>
      <c r="AP131" s="4" t="str">
        <f t="shared" si="34"/>
        <v>우대</v>
      </c>
      <c r="AQ131" s="4" t="str">
        <f t="shared" si="34"/>
        <v>X</v>
      </c>
      <c r="AR131" s="4">
        <f t="shared" si="35"/>
        <v>3</v>
      </c>
      <c r="AT131" s="4" t="s">
        <v>11686</v>
      </c>
      <c r="AU131" s="4">
        <f>VLOOKUP(B131,자격증!B:R,17,0)</f>
        <v>10</v>
      </c>
      <c r="AV131" s="4">
        <f>IF(AT131="해당",VLOOKUP(B131,어학성적!B:Q,16,0),0)</f>
        <v>0</v>
      </c>
      <c r="AW131" s="4">
        <f>IF(AT131="해당",VLOOKUP(B131,논문실적!B:S,18,0),0)</f>
        <v>0</v>
      </c>
      <c r="AX131" s="4">
        <f>VLOOKUP(B131,자격증!B:S,18,0)</f>
        <v>0</v>
      </c>
      <c r="AY131" s="4">
        <f t="shared" si="36"/>
        <v>10</v>
      </c>
      <c r="AZ131" s="4"/>
      <c r="BB131" s="4">
        <f t="shared" si="37"/>
        <v>10</v>
      </c>
      <c r="BC131" s="47">
        <f>VLOOKUP(B131,정성평가!B:AD,29,0)</f>
        <v>62.333333333333336</v>
      </c>
      <c r="BD131" s="4">
        <f t="shared" si="38"/>
        <v>3</v>
      </c>
      <c r="BE131" s="47">
        <f t="shared" si="39"/>
        <v>75.333333333333343</v>
      </c>
      <c r="BF131" s="4" t="str">
        <f t="shared" si="40"/>
        <v>이상없음</v>
      </c>
      <c r="BG131" s="4">
        <f t="shared" si="41"/>
        <v>14</v>
      </c>
      <c r="BH131" s="4" t="s">
        <v>11808</v>
      </c>
      <c r="BI131" s="4"/>
      <c r="BK131" s="4">
        <v>2</v>
      </c>
      <c r="BL131" s="4">
        <f t="shared" si="28"/>
        <v>30</v>
      </c>
      <c r="BM131" s="4">
        <f t="shared" si="42"/>
        <v>30</v>
      </c>
      <c r="BN131" s="4" t="str">
        <f t="shared" si="29"/>
        <v>일치</v>
      </c>
      <c r="BO131" s="4"/>
      <c r="BQ131" s="4" t="s">
        <v>11840</v>
      </c>
      <c r="BR131" s="4" t="s">
        <v>11841</v>
      </c>
      <c r="BS131" s="4"/>
    </row>
    <row r="132" spans="1:71" ht="50.1" customHeight="1" x14ac:dyDescent="0.3">
      <c r="A132" s="4">
        <f t="shared" si="43"/>
        <v>15</v>
      </c>
      <c r="B132" s="4" t="s">
        <v>9174</v>
      </c>
      <c r="C132" s="4" t="s">
        <v>9175</v>
      </c>
      <c r="D132" s="4" t="s">
        <v>554</v>
      </c>
      <c r="E132" s="4" t="s">
        <v>555</v>
      </c>
      <c r="F132" s="4" t="s">
        <v>9176</v>
      </c>
      <c r="G132" s="4" t="s">
        <v>9177</v>
      </c>
      <c r="H132" s="4" t="s">
        <v>9178</v>
      </c>
      <c r="I132" s="4" t="s">
        <v>9179</v>
      </c>
      <c r="J132" s="4" t="s">
        <v>275</v>
      </c>
      <c r="K132" s="4" t="s">
        <v>275</v>
      </c>
      <c r="L132" s="4" t="s">
        <v>276</v>
      </c>
      <c r="M132" s="4" t="s">
        <v>277</v>
      </c>
      <c r="N132" s="4" t="s">
        <v>277</v>
      </c>
      <c r="O132" s="4" t="s">
        <v>277</v>
      </c>
      <c r="P132" s="4" t="s">
        <v>277</v>
      </c>
      <c r="Q132" s="4" t="s">
        <v>2716</v>
      </c>
      <c r="R132" s="4" t="s">
        <v>313</v>
      </c>
      <c r="S132" s="4" t="s">
        <v>313</v>
      </c>
      <c r="T132" s="4" t="s">
        <v>313</v>
      </c>
      <c r="U132" s="4" t="s">
        <v>313</v>
      </c>
      <c r="V132" s="4" t="s">
        <v>313</v>
      </c>
      <c r="W132" s="4" t="s">
        <v>11686</v>
      </c>
      <c r="X132" s="4" t="s">
        <v>11734</v>
      </c>
      <c r="Y132" s="4" t="s">
        <v>313</v>
      </c>
      <c r="Z132" s="4" t="s">
        <v>313</v>
      </c>
      <c r="AA132" s="4" t="s">
        <v>312</v>
      </c>
      <c r="AB132" s="4" t="s">
        <v>312</v>
      </c>
      <c r="AC132" s="4" t="s">
        <v>313</v>
      </c>
      <c r="AE132" s="4">
        <v>0</v>
      </c>
      <c r="AF132" s="4">
        <v>0</v>
      </c>
      <c r="AG132" s="4">
        <v>0</v>
      </c>
      <c r="AH132" s="4">
        <f t="shared" si="32"/>
        <v>0</v>
      </c>
      <c r="AI132" s="4">
        <f t="shared" si="32"/>
        <v>0</v>
      </c>
      <c r="AJ132" s="4">
        <f t="shared" si="32"/>
        <v>0</v>
      </c>
      <c r="AK132" s="4">
        <f t="shared" si="32"/>
        <v>0</v>
      </c>
      <c r="AL132" s="4">
        <f t="shared" si="32"/>
        <v>0</v>
      </c>
      <c r="AM132" s="4">
        <f t="shared" si="32"/>
        <v>3</v>
      </c>
      <c r="AN132" s="4">
        <f t="shared" si="33"/>
        <v>0</v>
      </c>
      <c r="AO132" s="4" t="str">
        <f t="shared" si="34"/>
        <v>우대</v>
      </c>
      <c r="AP132" s="4" t="str">
        <f t="shared" si="34"/>
        <v>우대</v>
      </c>
      <c r="AQ132" s="4" t="str">
        <f t="shared" si="34"/>
        <v>X</v>
      </c>
      <c r="AR132" s="4">
        <f t="shared" si="35"/>
        <v>3</v>
      </c>
      <c r="AT132" s="4" t="s">
        <v>11686</v>
      </c>
      <c r="AU132" s="4">
        <f>VLOOKUP(B132,자격증!B:R,17,0)</f>
        <v>10</v>
      </c>
      <c r="AV132" s="4">
        <f>IF(AT132="해당",VLOOKUP(B132,어학성적!B:Q,16,0),0)</f>
        <v>10</v>
      </c>
      <c r="AW132" s="4">
        <f>IF(AT132="해당",VLOOKUP(B132,논문실적!B:S,18,0),0)</f>
        <v>0</v>
      </c>
      <c r="AX132" s="4">
        <f>VLOOKUP(B132,자격증!B:S,18,0)</f>
        <v>0</v>
      </c>
      <c r="AY132" s="4">
        <f t="shared" si="36"/>
        <v>20</v>
      </c>
      <c r="AZ132" s="4"/>
      <c r="BB132" s="4">
        <f t="shared" si="37"/>
        <v>20</v>
      </c>
      <c r="BC132" s="47">
        <f>VLOOKUP(B132,정성평가!B:AD,29,0)</f>
        <v>52</v>
      </c>
      <c r="BD132" s="4">
        <f t="shared" si="38"/>
        <v>3</v>
      </c>
      <c r="BE132" s="47">
        <f t="shared" si="39"/>
        <v>75</v>
      </c>
      <c r="BF132" s="4" t="str">
        <f t="shared" si="40"/>
        <v>이상없음</v>
      </c>
      <c r="BG132" s="4">
        <f t="shared" si="41"/>
        <v>15</v>
      </c>
      <c r="BH132" s="4" t="s">
        <v>11808</v>
      </c>
      <c r="BI132" s="4"/>
      <c r="BK132" s="4">
        <v>2</v>
      </c>
      <c r="BL132" s="4">
        <f t="shared" ref="BL132:BL195" si="44">BK132*15</f>
        <v>30</v>
      </c>
      <c r="BM132" s="4">
        <f t="shared" si="42"/>
        <v>30</v>
      </c>
      <c r="BN132" s="4" t="str">
        <f t="shared" ref="BN132:BN195" si="45">IF(BL132=BM132,"일치",IF(BM132&gt;BL132,"배수초과","배수미달"))</f>
        <v>일치</v>
      </c>
      <c r="BO132" s="4"/>
      <c r="BQ132" s="4" t="s">
        <v>11840</v>
      </c>
      <c r="BR132" s="4" t="s">
        <v>11841</v>
      </c>
      <c r="BS132" s="4"/>
    </row>
    <row r="133" spans="1:71" ht="50.1" customHeight="1" x14ac:dyDescent="0.3">
      <c r="A133" s="4">
        <f t="shared" si="43"/>
        <v>16</v>
      </c>
      <c r="B133" s="4" t="s">
        <v>5519</v>
      </c>
      <c r="C133" s="4" t="s">
        <v>5520</v>
      </c>
      <c r="D133" s="4" t="s">
        <v>554</v>
      </c>
      <c r="E133" s="4" t="s">
        <v>555</v>
      </c>
      <c r="F133" s="4" t="s">
        <v>5521</v>
      </c>
      <c r="G133" s="4" t="s">
        <v>5522</v>
      </c>
      <c r="H133" s="4" t="s">
        <v>5523</v>
      </c>
      <c r="I133" s="4" t="s">
        <v>5524</v>
      </c>
      <c r="J133" s="4" t="s">
        <v>275</v>
      </c>
      <c r="K133" s="4" t="s">
        <v>275</v>
      </c>
      <c r="L133" s="4" t="s">
        <v>276</v>
      </c>
      <c r="M133" s="4" t="s">
        <v>277</v>
      </c>
      <c r="N133" s="4" t="s">
        <v>277</v>
      </c>
      <c r="O133" s="4" t="s">
        <v>277</v>
      </c>
      <c r="P133" s="4" t="s">
        <v>277</v>
      </c>
      <c r="Q133" s="4" t="s">
        <v>2603</v>
      </c>
      <c r="R133" s="4" t="s">
        <v>313</v>
      </c>
      <c r="S133" s="4" t="s">
        <v>313</v>
      </c>
      <c r="T133" s="4" t="s">
        <v>313</v>
      </c>
      <c r="U133" s="4" t="s">
        <v>313</v>
      </c>
      <c r="V133" s="4" t="s">
        <v>313</v>
      </c>
      <c r="W133" s="4" t="s">
        <v>11686</v>
      </c>
      <c r="X133" s="4" t="s">
        <v>11735</v>
      </c>
      <c r="Y133" s="4" t="s">
        <v>11686</v>
      </c>
      <c r="Z133" s="4" t="s">
        <v>11735</v>
      </c>
      <c r="AA133" s="4" t="s">
        <v>313</v>
      </c>
      <c r="AB133" s="4" t="s">
        <v>312</v>
      </c>
      <c r="AC133" s="4" t="s">
        <v>313</v>
      </c>
      <c r="AE133" s="4">
        <v>0</v>
      </c>
      <c r="AF133" s="4">
        <v>0</v>
      </c>
      <c r="AG133" s="4">
        <v>0</v>
      </c>
      <c r="AH133" s="4">
        <f t="shared" si="32"/>
        <v>0</v>
      </c>
      <c r="AI133" s="4">
        <f t="shared" si="32"/>
        <v>0</v>
      </c>
      <c r="AJ133" s="4">
        <f t="shared" si="32"/>
        <v>0</v>
      </c>
      <c r="AK133" s="4">
        <f t="shared" si="32"/>
        <v>0</v>
      </c>
      <c r="AL133" s="4">
        <f t="shared" si="32"/>
        <v>0</v>
      </c>
      <c r="AM133" s="4">
        <f t="shared" si="32"/>
        <v>3</v>
      </c>
      <c r="AN133" s="4">
        <f t="shared" si="33"/>
        <v>3</v>
      </c>
      <c r="AO133" s="4" t="str">
        <f t="shared" si="34"/>
        <v>X</v>
      </c>
      <c r="AP133" s="4" t="str">
        <f t="shared" si="34"/>
        <v>우대</v>
      </c>
      <c r="AQ133" s="4" t="str">
        <f t="shared" si="34"/>
        <v>X</v>
      </c>
      <c r="AR133" s="4">
        <f t="shared" si="35"/>
        <v>3</v>
      </c>
      <c r="AT133" s="4" t="s">
        <v>11686</v>
      </c>
      <c r="AU133" s="4">
        <f>VLOOKUP(B133,자격증!B:R,17,0)</f>
        <v>8</v>
      </c>
      <c r="AV133" s="4">
        <f>IF(AT133="해당",VLOOKUP(B133,어학성적!B:Q,16,0),0)</f>
        <v>8</v>
      </c>
      <c r="AW133" s="4">
        <f>IF(AT133="해당",VLOOKUP(B133,논문실적!B:S,18,0),0)</f>
        <v>0</v>
      </c>
      <c r="AX133" s="4">
        <f>VLOOKUP(B133,자격증!B:S,18,0)</f>
        <v>0</v>
      </c>
      <c r="AY133" s="4">
        <f t="shared" si="36"/>
        <v>16</v>
      </c>
      <c r="AZ133" s="4"/>
      <c r="BB133" s="4">
        <f t="shared" si="37"/>
        <v>16</v>
      </c>
      <c r="BC133" s="47">
        <f>VLOOKUP(B133,정성평가!B:AD,29,0)</f>
        <v>55.333333333333336</v>
      </c>
      <c r="BD133" s="4">
        <f t="shared" si="38"/>
        <v>3</v>
      </c>
      <c r="BE133" s="47">
        <f t="shared" si="39"/>
        <v>74.333333333333343</v>
      </c>
      <c r="BF133" s="4" t="str">
        <f t="shared" si="40"/>
        <v>이상없음</v>
      </c>
      <c r="BG133" s="4">
        <f t="shared" si="41"/>
        <v>16</v>
      </c>
      <c r="BH133" s="4" t="s">
        <v>11808</v>
      </c>
      <c r="BI133" s="4"/>
      <c r="BK133" s="4">
        <v>2</v>
      </c>
      <c r="BL133" s="4">
        <f t="shared" si="44"/>
        <v>30</v>
      </c>
      <c r="BM133" s="4">
        <f t="shared" si="42"/>
        <v>30</v>
      </c>
      <c r="BN133" s="4" t="str">
        <f t="shared" si="45"/>
        <v>일치</v>
      </c>
      <c r="BO133" s="4"/>
      <c r="BQ133" s="4" t="s">
        <v>11840</v>
      </c>
      <c r="BR133" s="4" t="s">
        <v>11841</v>
      </c>
      <c r="BS133" s="4"/>
    </row>
    <row r="134" spans="1:71" ht="50.1" customHeight="1" x14ac:dyDescent="0.3">
      <c r="A134" s="4">
        <f t="shared" si="43"/>
        <v>17</v>
      </c>
      <c r="B134" s="4" t="s">
        <v>2467</v>
      </c>
      <c r="C134" s="4" t="s">
        <v>2468</v>
      </c>
      <c r="D134" s="4" t="s">
        <v>554</v>
      </c>
      <c r="E134" s="4" t="s">
        <v>555</v>
      </c>
      <c r="F134" s="4" t="s">
        <v>2469</v>
      </c>
      <c r="G134" s="4" t="s">
        <v>2470</v>
      </c>
      <c r="H134" s="4" t="s">
        <v>2471</v>
      </c>
      <c r="I134" s="4" t="s">
        <v>2472</v>
      </c>
      <c r="J134" s="4" t="s">
        <v>275</v>
      </c>
      <c r="K134" s="4" t="s">
        <v>275</v>
      </c>
      <c r="L134" s="4" t="s">
        <v>382</v>
      </c>
      <c r="M134" s="4" t="s">
        <v>2473</v>
      </c>
      <c r="N134" s="4" t="s">
        <v>2474</v>
      </c>
      <c r="O134" s="4" t="s">
        <v>562</v>
      </c>
      <c r="P134" s="4" t="s">
        <v>957</v>
      </c>
      <c r="Q134" s="4" t="s">
        <v>991</v>
      </c>
      <c r="R134" s="4" t="s">
        <v>313</v>
      </c>
      <c r="S134" s="4" t="s">
        <v>313</v>
      </c>
      <c r="T134" s="4" t="s">
        <v>313</v>
      </c>
      <c r="U134" s="4" t="s">
        <v>313</v>
      </c>
      <c r="V134" s="4" t="s">
        <v>313</v>
      </c>
      <c r="W134" s="4" t="s">
        <v>11686</v>
      </c>
      <c r="X134" s="4" t="s">
        <v>11727</v>
      </c>
      <c r="Y134" s="4" t="s">
        <v>11686</v>
      </c>
      <c r="Z134" s="4" t="s">
        <v>11727</v>
      </c>
      <c r="AA134" s="4" t="s">
        <v>312</v>
      </c>
      <c r="AB134" s="4" t="s">
        <v>312</v>
      </c>
      <c r="AC134" s="4" t="s">
        <v>313</v>
      </c>
      <c r="AE134" s="4">
        <v>0</v>
      </c>
      <c r="AF134" s="4">
        <v>0</v>
      </c>
      <c r="AG134" s="4">
        <v>0</v>
      </c>
      <c r="AH134" s="4">
        <f t="shared" si="32"/>
        <v>0</v>
      </c>
      <c r="AI134" s="4">
        <f t="shared" si="32"/>
        <v>0</v>
      </c>
      <c r="AJ134" s="4">
        <f t="shared" si="32"/>
        <v>0</v>
      </c>
      <c r="AK134" s="4">
        <f t="shared" si="32"/>
        <v>0</v>
      </c>
      <c r="AL134" s="4">
        <f t="shared" si="32"/>
        <v>0</v>
      </c>
      <c r="AM134" s="4">
        <f t="shared" si="32"/>
        <v>3</v>
      </c>
      <c r="AN134" s="4">
        <f t="shared" si="33"/>
        <v>3</v>
      </c>
      <c r="AO134" s="4" t="str">
        <f t="shared" si="34"/>
        <v>우대</v>
      </c>
      <c r="AP134" s="4" t="str">
        <f t="shared" si="34"/>
        <v>우대</v>
      </c>
      <c r="AQ134" s="4" t="str">
        <f t="shared" si="34"/>
        <v>X</v>
      </c>
      <c r="AR134" s="4">
        <f t="shared" si="35"/>
        <v>3</v>
      </c>
      <c r="AT134" s="4" t="s">
        <v>11686</v>
      </c>
      <c r="AU134" s="4">
        <f>VLOOKUP(B134,자격증!B:R,17,0)</f>
        <v>10</v>
      </c>
      <c r="AV134" s="4">
        <f>IF(AT134="해당",VLOOKUP(B134,어학성적!B:Q,16,0),0)</f>
        <v>6</v>
      </c>
      <c r="AW134" s="4">
        <f>IF(AT134="해당",VLOOKUP(B134,논문실적!B:S,18,0),0)</f>
        <v>0</v>
      </c>
      <c r="AX134" s="4">
        <f>VLOOKUP(B134,자격증!B:S,18,0)</f>
        <v>0</v>
      </c>
      <c r="AY134" s="4">
        <f t="shared" si="36"/>
        <v>16</v>
      </c>
      <c r="AZ134" s="4"/>
      <c r="BB134" s="4">
        <f t="shared" si="37"/>
        <v>16</v>
      </c>
      <c r="BC134" s="47">
        <f>VLOOKUP(B134,정성평가!B:AD,29,0)</f>
        <v>55</v>
      </c>
      <c r="BD134" s="4">
        <f t="shared" si="38"/>
        <v>3</v>
      </c>
      <c r="BE134" s="47">
        <f t="shared" si="39"/>
        <v>74</v>
      </c>
      <c r="BF134" s="4" t="str">
        <f t="shared" si="40"/>
        <v>이상없음</v>
      </c>
      <c r="BG134" s="4">
        <f t="shared" si="41"/>
        <v>17</v>
      </c>
      <c r="BH134" s="4" t="s">
        <v>11808</v>
      </c>
      <c r="BI134" s="4"/>
      <c r="BK134" s="4">
        <v>2</v>
      </c>
      <c r="BL134" s="4">
        <f t="shared" si="44"/>
        <v>30</v>
      </c>
      <c r="BM134" s="4">
        <f t="shared" si="42"/>
        <v>30</v>
      </c>
      <c r="BN134" s="4" t="str">
        <f t="shared" si="45"/>
        <v>일치</v>
      </c>
      <c r="BO134" s="4"/>
      <c r="BQ134" s="4" t="s">
        <v>11840</v>
      </c>
      <c r="BR134" s="4" t="s">
        <v>11841</v>
      </c>
      <c r="BS134" s="4"/>
    </row>
    <row r="135" spans="1:71" ht="50.1" customHeight="1" x14ac:dyDescent="0.3">
      <c r="A135" s="4">
        <f t="shared" si="43"/>
        <v>18</v>
      </c>
      <c r="B135" s="4" t="s">
        <v>787</v>
      </c>
      <c r="C135" s="4" t="s">
        <v>788</v>
      </c>
      <c r="D135" s="4" t="s">
        <v>554</v>
      </c>
      <c r="E135" s="4" t="s">
        <v>555</v>
      </c>
      <c r="F135" s="4" t="s">
        <v>789</v>
      </c>
      <c r="G135" s="4" t="s">
        <v>790</v>
      </c>
      <c r="H135" s="4" t="s">
        <v>791</v>
      </c>
      <c r="I135" s="4" t="s">
        <v>792</v>
      </c>
      <c r="J135" s="4" t="s">
        <v>275</v>
      </c>
      <c r="K135" s="4" t="s">
        <v>275</v>
      </c>
      <c r="L135" s="4" t="s">
        <v>276</v>
      </c>
      <c r="M135" s="4" t="s">
        <v>277</v>
      </c>
      <c r="N135" s="4" t="s">
        <v>277</v>
      </c>
      <c r="O135" s="4" t="s">
        <v>277</v>
      </c>
      <c r="P135" s="4" t="s">
        <v>277</v>
      </c>
      <c r="Q135" s="4" t="s">
        <v>809</v>
      </c>
      <c r="R135" s="4" t="s">
        <v>313</v>
      </c>
      <c r="S135" s="4" t="s">
        <v>313</v>
      </c>
      <c r="T135" s="4" t="s">
        <v>313</v>
      </c>
      <c r="U135" s="4" t="s">
        <v>313</v>
      </c>
      <c r="V135" s="4" t="s">
        <v>313</v>
      </c>
      <c r="W135" s="4" t="s">
        <v>11686</v>
      </c>
      <c r="X135" s="4" t="s">
        <v>11735</v>
      </c>
      <c r="Y135" s="4" t="s">
        <v>11686</v>
      </c>
      <c r="Z135" s="4" t="s">
        <v>11735</v>
      </c>
      <c r="AA135" s="4" t="s">
        <v>312</v>
      </c>
      <c r="AB135" s="4" t="s">
        <v>312</v>
      </c>
      <c r="AC135" s="4" t="s">
        <v>313</v>
      </c>
      <c r="AE135" s="4">
        <v>0</v>
      </c>
      <c r="AF135" s="4">
        <v>0</v>
      </c>
      <c r="AG135" s="4">
        <v>0</v>
      </c>
      <c r="AH135" s="4">
        <f t="shared" si="32"/>
        <v>0</v>
      </c>
      <c r="AI135" s="4">
        <f t="shared" si="32"/>
        <v>0</v>
      </c>
      <c r="AJ135" s="4">
        <f t="shared" si="32"/>
        <v>0</v>
      </c>
      <c r="AK135" s="4">
        <f t="shared" si="32"/>
        <v>0</v>
      </c>
      <c r="AL135" s="4">
        <f t="shared" si="32"/>
        <v>0</v>
      </c>
      <c r="AM135" s="4">
        <f t="shared" si="32"/>
        <v>3</v>
      </c>
      <c r="AN135" s="4">
        <f t="shared" si="33"/>
        <v>3</v>
      </c>
      <c r="AO135" s="4" t="str">
        <f t="shared" si="34"/>
        <v>우대</v>
      </c>
      <c r="AP135" s="4" t="str">
        <f t="shared" si="34"/>
        <v>우대</v>
      </c>
      <c r="AQ135" s="4" t="str">
        <f t="shared" si="34"/>
        <v>X</v>
      </c>
      <c r="AR135" s="4">
        <f t="shared" si="35"/>
        <v>3</v>
      </c>
      <c r="AT135" s="4" t="s">
        <v>11686</v>
      </c>
      <c r="AU135" s="4">
        <f>VLOOKUP(B135,자격증!B:R,17,0)</f>
        <v>6</v>
      </c>
      <c r="AV135" s="4">
        <f>IF(AT135="해당",VLOOKUP(B135,어학성적!B:Q,16,0),0)</f>
        <v>8</v>
      </c>
      <c r="AW135" s="4">
        <f>IF(AT135="해당",VLOOKUP(B135,논문실적!B:S,18,0),0)</f>
        <v>0</v>
      </c>
      <c r="AX135" s="4">
        <f>VLOOKUP(B135,자격증!B:S,18,0)</f>
        <v>0</v>
      </c>
      <c r="AY135" s="4">
        <f t="shared" si="36"/>
        <v>14</v>
      </c>
      <c r="AZ135" s="4"/>
      <c r="BB135" s="4">
        <f t="shared" si="37"/>
        <v>14</v>
      </c>
      <c r="BC135" s="47">
        <f>VLOOKUP(B135,정성평가!B:AD,29,0)</f>
        <v>56.666666666666664</v>
      </c>
      <c r="BD135" s="4">
        <f t="shared" si="38"/>
        <v>3</v>
      </c>
      <c r="BE135" s="47">
        <f t="shared" si="39"/>
        <v>73.666666666666657</v>
      </c>
      <c r="BF135" s="4" t="str">
        <f t="shared" si="40"/>
        <v>이상없음</v>
      </c>
      <c r="BG135" s="4">
        <f t="shared" si="41"/>
        <v>18</v>
      </c>
      <c r="BH135" s="4" t="s">
        <v>11808</v>
      </c>
      <c r="BI135" s="4"/>
      <c r="BK135" s="4">
        <v>2</v>
      </c>
      <c r="BL135" s="4">
        <f t="shared" si="44"/>
        <v>30</v>
      </c>
      <c r="BM135" s="4">
        <f t="shared" si="42"/>
        <v>30</v>
      </c>
      <c r="BN135" s="4" t="str">
        <f t="shared" si="45"/>
        <v>일치</v>
      </c>
      <c r="BO135" s="4"/>
      <c r="BQ135" s="4" t="s">
        <v>11783</v>
      </c>
      <c r="BR135" s="4" t="s">
        <v>276</v>
      </c>
      <c r="BS135" s="4" t="s">
        <v>11839</v>
      </c>
    </row>
    <row r="136" spans="1:71" ht="50.1" customHeight="1" x14ac:dyDescent="0.3">
      <c r="A136" s="4">
        <f t="shared" si="43"/>
        <v>19</v>
      </c>
      <c r="B136" s="4" t="s">
        <v>1627</v>
      </c>
      <c r="C136" s="4" t="s">
        <v>1628</v>
      </c>
      <c r="D136" s="4" t="s">
        <v>554</v>
      </c>
      <c r="E136" s="4" t="s">
        <v>555</v>
      </c>
      <c r="F136" s="4" t="s">
        <v>1629</v>
      </c>
      <c r="G136" s="4" t="s">
        <v>1630</v>
      </c>
      <c r="H136" s="4" t="s">
        <v>1631</v>
      </c>
      <c r="I136" s="4" t="s">
        <v>1632</v>
      </c>
      <c r="J136" s="4" t="s">
        <v>275</v>
      </c>
      <c r="K136" s="4" t="s">
        <v>275</v>
      </c>
      <c r="L136" s="4" t="s">
        <v>382</v>
      </c>
      <c r="M136" s="4" t="s">
        <v>1633</v>
      </c>
      <c r="N136" s="4" t="s">
        <v>1634</v>
      </c>
      <c r="O136" s="4" t="s">
        <v>562</v>
      </c>
      <c r="P136" s="4" t="s">
        <v>957</v>
      </c>
      <c r="Q136" s="4" t="s">
        <v>1641</v>
      </c>
      <c r="R136" s="4" t="s">
        <v>313</v>
      </c>
      <c r="S136" s="4" t="s">
        <v>313</v>
      </c>
      <c r="T136" s="4" t="s">
        <v>313</v>
      </c>
      <c r="U136" s="4" t="s">
        <v>313</v>
      </c>
      <c r="V136" s="4" t="s">
        <v>313</v>
      </c>
      <c r="W136" s="4" t="s">
        <v>11686</v>
      </c>
      <c r="X136" s="4" t="s">
        <v>11744</v>
      </c>
      <c r="Y136" s="4" t="s">
        <v>313</v>
      </c>
      <c r="Z136" s="4" t="s">
        <v>313</v>
      </c>
      <c r="AA136" s="4" t="s">
        <v>313</v>
      </c>
      <c r="AB136" s="4" t="s">
        <v>312</v>
      </c>
      <c r="AC136" s="4" t="s">
        <v>313</v>
      </c>
      <c r="AE136" s="4">
        <v>0</v>
      </c>
      <c r="AF136" s="4">
        <v>0</v>
      </c>
      <c r="AG136" s="4">
        <v>0</v>
      </c>
      <c r="AH136" s="4">
        <f t="shared" si="32"/>
        <v>0</v>
      </c>
      <c r="AI136" s="4">
        <f t="shared" si="32"/>
        <v>0</v>
      </c>
      <c r="AJ136" s="4">
        <f t="shared" si="32"/>
        <v>0</v>
      </c>
      <c r="AK136" s="4">
        <f t="shared" si="32"/>
        <v>0</v>
      </c>
      <c r="AL136" s="4">
        <f t="shared" si="32"/>
        <v>0</v>
      </c>
      <c r="AM136" s="4">
        <f t="shared" si="32"/>
        <v>3</v>
      </c>
      <c r="AN136" s="4">
        <f t="shared" si="33"/>
        <v>0</v>
      </c>
      <c r="AO136" s="4" t="str">
        <f t="shared" si="34"/>
        <v>X</v>
      </c>
      <c r="AP136" s="4" t="str">
        <f t="shared" si="34"/>
        <v>우대</v>
      </c>
      <c r="AQ136" s="4" t="str">
        <f t="shared" si="34"/>
        <v>X</v>
      </c>
      <c r="AR136" s="4">
        <f t="shared" si="35"/>
        <v>3</v>
      </c>
      <c r="AT136" s="4" t="s">
        <v>11686</v>
      </c>
      <c r="AU136" s="4">
        <f>VLOOKUP(B136,자격증!B:R,17,0)</f>
        <v>8</v>
      </c>
      <c r="AV136" s="4">
        <f>IF(AT136="해당",VLOOKUP(B136,어학성적!B:Q,16,0),0)</f>
        <v>10</v>
      </c>
      <c r="AW136" s="4">
        <f>IF(AT136="해당",VLOOKUP(B136,논문실적!B:S,18,0),0)</f>
        <v>0</v>
      </c>
      <c r="AX136" s="4">
        <f>VLOOKUP(B136,자격증!B:S,18,0)</f>
        <v>0</v>
      </c>
      <c r="AY136" s="4">
        <f t="shared" si="36"/>
        <v>18</v>
      </c>
      <c r="AZ136" s="4"/>
      <c r="BB136" s="4">
        <f t="shared" si="37"/>
        <v>18</v>
      </c>
      <c r="BC136" s="47">
        <f>VLOOKUP(B136,정성평가!B:AD,29,0)</f>
        <v>52.333333333333336</v>
      </c>
      <c r="BD136" s="4">
        <f t="shared" si="38"/>
        <v>3</v>
      </c>
      <c r="BE136" s="47">
        <f t="shared" si="39"/>
        <v>73.333333333333343</v>
      </c>
      <c r="BF136" s="4" t="str">
        <f t="shared" si="40"/>
        <v>이상없음</v>
      </c>
      <c r="BG136" s="4">
        <f t="shared" si="41"/>
        <v>19</v>
      </c>
      <c r="BH136" s="4" t="s">
        <v>11808</v>
      </c>
      <c r="BI136" s="4"/>
      <c r="BK136" s="4">
        <v>2</v>
      </c>
      <c r="BL136" s="4">
        <f t="shared" si="44"/>
        <v>30</v>
      </c>
      <c r="BM136" s="4">
        <f t="shared" si="42"/>
        <v>30</v>
      </c>
      <c r="BN136" s="4" t="str">
        <f t="shared" si="45"/>
        <v>일치</v>
      </c>
      <c r="BO136" s="4"/>
      <c r="BQ136" s="4" t="s">
        <v>11840</v>
      </c>
      <c r="BR136" s="4" t="s">
        <v>11841</v>
      </c>
      <c r="BS136" s="4"/>
    </row>
    <row r="137" spans="1:71" ht="50.1" customHeight="1" x14ac:dyDescent="0.3">
      <c r="A137" s="4">
        <f t="shared" si="43"/>
        <v>20</v>
      </c>
      <c r="B137" s="4" t="s">
        <v>4626</v>
      </c>
      <c r="C137" s="4" t="s">
        <v>4627</v>
      </c>
      <c r="D137" s="4" t="s">
        <v>554</v>
      </c>
      <c r="E137" s="4" t="s">
        <v>555</v>
      </c>
      <c r="F137" s="4" t="s">
        <v>4628</v>
      </c>
      <c r="G137" s="4" t="s">
        <v>4629</v>
      </c>
      <c r="H137" s="4" t="s">
        <v>4630</v>
      </c>
      <c r="I137" s="4" t="s">
        <v>4631</v>
      </c>
      <c r="J137" s="4" t="s">
        <v>275</v>
      </c>
      <c r="K137" s="4" t="s">
        <v>275</v>
      </c>
      <c r="L137" s="4" t="s">
        <v>276</v>
      </c>
      <c r="M137" s="4" t="s">
        <v>277</v>
      </c>
      <c r="N137" s="4" t="s">
        <v>277</v>
      </c>
      <c r="O137" s="4" t="s">
        <v>277</v>
      </c>
      <c r="P137" s="4" t="s">
        <v>277</v>
      </c>
      <c r="Q137" s="4" t="s">
        <v>870</v>
      </c>
      <c r="R137" s="4" t="s">
        <v>313</v>
      </c>
      <c r="S137" s="4" t="s">
        <v>313</v>
      </c>
      <c r="T137" s="4" t="s">
        <v>313</v>
      </c>
      <c r="U137" s="4" t="s">
        <v>313</v>
      </c>
      <c r="V137" s="4" t="s">
        <v>313</v>
      </c>
      <c r="W137" s="4" t="s">
        <v>11686</v>
      </c>
      <c r="X137" s="4" t="s">
        <v>9552</v>
      </c>
      <c r="Y137" s="4" t="s">
        <v>11686</v>
      </c>
      <c r="Z137" s="4" t="s">
        <v>9552</v>
      </c>
      <c r="AA137" s="4" t="s">
        <v>312</v>
      </c>
      <c r="AB137" s="4" t="s">
        <v>312</v>
      </c>
      <c r="AC137" s="4" t="s">
        <v>313</v>
      </c>
      <c r="AE137" s="4">
        <v>0</v>
      </c>
      <c r="AF137" s="4">
        <v>0</v>
      </c>
      <c r="AG137" s="4">
        <v>0</v>
      </c>
      <c r="AH137" s="4">
        <f t="shared" si="32"/>
        <v>0</v>
      </c>
      <c r="AI137" s="4">
        <f t="shared" si="32"/>
        <v>0</v>
      </c>
      <c r="AJ137" s="4">
        <f t="shared" si="32"/>
        <v>0</v>
      </c>
      <c r="AK137" s="4">
        <f t="shared" si="32"/>
        <v>0</v>
      </c>
      <c r="AL137" s="4">
        <f t="shared" si="32"/>
        <v>0</v>
      </c>
      <c r="AM137" s="4">
        <f t="shared" si="32"/>
        <v>3</v>
      </c>
      <c r="AN137" s="4">
        <f t="shared" si="33"/>
        <v>3</v>
      </c>
      <c r="AO137" s="4" t="str">
        <f t="shared" si="34"/>
        <v>우대</v>
      </c>
      <c r="AP137" s="4" t="str">
        <f t="shared" si="34"/>
        <v>우대</v>
      </c>
      <c r="AQ137" s="4" t="str">
        <f t="shared" si="34"/>
        <v>X</v>
      </c>
      <c r="AR137" s="4">
        <f t="shared" si="35"/>
        <v>3</v>
      </c>
      <c r="AT137" s="4" t="s">
        <v>11686</v>
      </c>
      <c r="AU137" s="4">
        <f>VLOOKUP(B137,자격증!B:R,17,0)</f>
        <v>10</v>
      </c>
      <c r="AV137" s="4">
        <f>IF(AT137="해당",VLOOKUP(B137,어학성적!B:Q,16,0),0)</f>
        <v>10</v>
      </c>
      <c r="AW137" s="4">
        <f>IF(AT137="해당",VLOOKUP(B137,논문실적!B:S,18,0),0)</f>
        <v>0</v>
      </c>
      <c r="AX137" s="4">
        <f>VLOOKUP(B137,자격증!B:S,18,0)</f>
        <v>0</v>
      </c>
      <c r="AY137" s="4">
        <f t="shared" si="36"/>
        <v>20</v>
      </c>
      <c r="AZ137" s="4"/>
      <c r="BB137" s="4">
        <f t="shared" si="37"/>
        <v>20</v>
      </c>
      <c r="BC137" s="47">
        <f>VLOOKUP(B137,정성평가!B:AD,29,0)</f>
        <v>50</v>
      </c>
      <c r="BD137" s="4">
        <f t="shared" si="38"/>
        <v>3</v>
      </c>
      <c r="BE137" s="47">
        <f t="shared" si="39"/>
        <v>73</v>
      </c>
      <c r="BF137" s="4" t="str">
        <f t="shared" si="40"/>
        <v>이상없음</v>
      </c>
      <c r="BG137" s="4">
        <f t="shared" si="41"/>
        <v>20</v>
      </c>
      <c r="BH137" s="4" t="s">
        <v>11808</v>
      </c>
      <c r="BI137" s="4"/>
      <c r="BK137" s="4">
        <v>2</v>
      </c>
      <c r="BL137" s="4">
        <f t="shared" si="44"/>
        <v>30</v>
      </c>
      <c r="BM137" s="4">
        <f t="shared" si="42"/>
        <v>30</v>
      </c>
      <c r="BN137" s="4" t="str">
        <f t="shared" si="45"/>
        <v>일치</v>
      </c>
      <c r="BO137" s="4"/>
      <c r="BQ137" s="4" t="s">
        <v>11840</v>
      </c>
      <c r="BR137" s="4" t="s">
        <v>11841</v>
      </c>
      <c r="BS137" s="4"/>
    </row>
    <row r="138" spans="1:71" ht="50.1" customHeight="1" x14ac:dyDescent="0.3">
      <c r="A138" s="4">
        <f t="shared" si="43"/>
        <v>21</v>
      </c>
      <c r="B138" s="4" t="s">
        <v>8133</v>
      </c>
      <c r="C138" s="4" t="s">
        <v>8134</v>
      </c>
      <c r="D138" s="4" t="s">
        <v>554</v>
      </c>
      <c r="E138" s="4" t="s">
        <v>555</v>
      </c>
      <c r="F138" s="4" t="s">
        <v>8135</v>
      </c>
      <c r="G138" s="4" t="s">
        <v>8136</v>
      </c>
      <c r="H138" s="4" t="s">
        <v>8137</v>
      </c>
      <c r="I138" s="4" t="s">
        <v>8138</v>
      </c>
      <c r="J138" s="4" t="s">
        <v>275</v>
      </c>
      <c r="K138" s="4" t="s">
        <v>275</v>
      </c>
      <c r="L138" s="4" t="s">
        <v>276</v>
      </c>
      <c r="M138" s="4" t="s">
        <v>277</v>
      </c>
      <c r="N138" s="4" t="s">
        <v>277</v>
      </c>
      <c r="O138" s="4" t="s">
        <v>277</v>
      </c>
      <c r="P138" s="4" t="s">
        <v>277</v>
      </c>
      <c r="Q138" s="4" t="s">
        <v>4186</v>
      </c>
      <c r="R138" s="4" t="s">
        <v>313</v>
      </c>
      <c r="S138" s="4" t="s">
        <v>313</v>
      </c>
      <c r="T138" s="4" t="s">
        <v>313</v>
      </c>
      <c r="U138" s="4" t="s">
        <v>313</v>
      </c>
      <c r="V138" s="4" t="s">
        <v>313</v>
      </c>
      <c r="W138" s="4" t="s">
        <v>11686</v>
      </c>
      <c r="X138" s="4" t="s">
        <v>11727</v>
      </c>
      <c r="Y138" s="4" t="s">
        <v>11686</v>
      </c>
      <c r="Z138" s="4" t="s">
        <v>11727</v>
      </c>
      <c r="AA138" s="4" t="s">
        <v>313</v>
      </c>
      <c r="AB138" s="4" t="s">
        <v>312</v>
      </c>
      <c r="AC138" s="4" t="s">
        <v>313</v>
      </c>
      <c r="AE138" s="4">
        <v>0</v>
      </c>
      <c r="AF138" s="4">
        <v>0</v>
      </c>
      <c r="AG138" s="4">
        <v>0</v>
      </c>
      <c r="AH138" s="4">
        <f t="shared" si="32"/>
        <v>0</v>
      </c>
      <c r="AI138" s="4">
        <f t="shared" si="32"/>
        <v>0</v>
      </c>
      <c r="AJ138" s="4">
        <f t="shared" si="32"/>
        <v>0</v>
      </c>
      <c r="AK138" s="4">
        <f t="shared" si="32"/>
        <v>0</v>
      </c>
      <c r="AL138" s="4">
        <f t="shared" si="32"/>
        <v>0</v>
      </c>
      <c r="AM138" s="4">
        <f t="shared" si="32"/>
        <v>3</v>
      </c>
      <c r="AN138" s="4">
        <f t="shared" si="33"/>
        <v>3</v>
      </c>
      <c r="AO138" s="4" t="str">
        <f t="shared" si="34"/>
        <v>X</v>
      </c>
      <c r="AP138" s="4" t="str">
        <f t="shared" si="34"/>
        <v>우대</v>
      </c>
      <c r="AQ138" s="4" t="str">
        <f t="shared" si="34"/>
        <v>X</v>
      </c>
      <c r="AR138" s="4">
        <f t="shared" si="35"/>
        <v>3</v>
      </c>
      <c r="AT138" s="4" t="s">
        <v>11686</v>
      </c>
      <c r="AU138" s="4">
        <f>VLOOKUP(B138,자격증!B:R,17,0)</f>
        <v>8</v>
      </c>
      <c r="AV138" s="4">
        <f>IF(AT138="해당",VLOOKUP(B138,어학성적!B:Q,16,0),0)</f>
        <v>10</v>
      </c>
      <c r="AW138" s="4">
        <f>IF(AT138="해당",VLOOKUP(B138,논문실적!B:S,18,0),0)</f>
        <v>0</v>
      </c>
      <c r="AX138" s="4">
        <f>VLOOKUP(B138,자격증!B:S,18,0)</f>
        <v>0</v>
      </c>
      <c r="AY138" s="4">
        <f t="shared" si="36"/>
        <v>18</v>
      </c>
      <c r="AZ138" s="4"/>
      <c r="BB138" s="4">
        <f t="shared" si="37"/>
        <v>18</v>
      </c>
      <c r="BC138" s="47">
        <f>VLOOKUP(B138,정성평가!B:AD,29,0)</f>
        <v>52</v>
      </c>
      <c r="BD138" s="4">
        <f t="shared" si="38"/>
        <v>3</v>
      </c>
      <c r="BE138" s="47">
        <f t="shared" si="39"/>
        <v>73</v>
      </c>
      <c r="BF138" s="4" t="str">
        <f t="shared" si="40"/>
        <v>이상없음</v>
      </c>
      <c r="BG138" s="4">
        <f t="shared" si="41"/>
        <v>20</v>
      </c>
      <c r="BH138" s="4" t="s">
        <v>11808</v>
      </c>
      <c r="BI138" s="4"/>
      <c r="BK138" s="4">
        <v>2</v>
      </c>
      <c r="BL138" s="4">
        <f t="shared" si="44"/>
        <v>30</v>
      </c>
      <c r="BM138" s="4">
        <f t="shared" si="42"/>
        <v>30</v>
      </c>
      <c r="BN138" s="4" t="str">
        <f t="shared" si="45"/>
        <v>일치</v>
      </c>
      <c r="BO138" s="4"/>
      <c r="BQ138" s="4" t="s">
        <v>11840</v>
      </c>
      <c r="BR138" s="4" t="s">
        <v>11841</v>
      </c>
      <c r="BS138" s="4"/>
    </row>
    <row r="139" spans="1:71" ht="50.1" customHeight="1" x14ac:dyDescent="0.3">
      <c r="A139" s="4">
        <f t="shared" si="43"/>
        <v>22</v>
      </c>
      <c r="B139" s="4" t="s">
        <v>3400</v>
      </c>
      <c r="C139" s="4" t="s">
        <v>3401</v>
      </c>
      <c r="D139" s="4" t="s">
        <v>554</v>
      </c>
      <c r="E139" s="4" t="s">
        <v>555</v>
      </c>
      <c r="F139" s="4" t="s">
        <v>3402</v>
      </c>
      <c r="G139" s="4" t="s">
        <v>3403</v>
      </c>
      <c r="H139" s="4" t="s">
        <v>3404</v>
      </c>
      <c r="I139" s="4" t="s">
        <v>3405</v>
      </c>
      <c r="J139" s="4" t="s">
        <v>275</v>
      </c>
      <c r="K139" s="4" t="s">
        <v>275</v>
      </c>
      <c r="L139" s="4" t="s">
        <v>276</v>
      </c>
      <c r="M139" s="4" t="s">
        <v>277</v>
      </c>
      <c r="N139" s="4" t="s">
        <v>277</v>
      </c>
      <c r="O139" s="4" t="s">
        <v>277</v>
      </c>
      <c r="P139" s="4" t="s">
        <v>277</v>
      </c>
      <c r="Q139" s="4" t="s">
        <v>3414</v>
      </c>
      <c r="R139" s="4" t="s">
        <v>313</v>
      </c>
      <c r="S139" s="4" t="s">
        <v>313</v>
      </c>
      <c r="T139" s="4" t="s">
        <v>313</v>
      </c>
      <c r="U139" s="4" t="s">
        <v>313</v>
      </c>
      <c r="V139" s="4" t="s">
        <v>313</v>
      </c>
      <c r="W139" s="4" t="s">
        <v>313</v>
      </c>
      <c r="X139" s="4" t="s">
        <v>313</v>
      </c>
      <c r="Y139" s="4" t="s">
        <v>313</v>
      </c>
      <c r="Z139" s="4" t="s">
        <v>313</v>
      </c>
      <c r="AA139" s="4" t="s">
        <v>313</v>
      </c>
      <c r="AB139" s="4" t="s">
        <v>312</v>
      </c>
      <c r="AC139" s="4" t="s">
        <v>313</v>
      </c>
      <c r="AE139" s="4">
        <v>0</v>
      </c>
      <c r="AF139" s="4">
        <v>0</v>
      </c>
      <c r="AG139" s="4">
        <v>0</v>
      </c>
      <c r="AH139" s="4">
        <f t="shared" si="32"/>
        <v>0</v>
      </c>
      <c r="AI139" s="4">
        <f t="shared" si="32"/>
        <v>0</v>
      </c>
      <c r="AJ139" s="4">
        <f t="shared" si="32"/>
        <v>0</v>
      </c>
      <c r="AK139" s="4">
        <f t="shared" si="32"/>
        <v>0</v>
      </c>
      <c r="AL139" s="4">
        <f t="shared" si="32"/>
        <v>0</v>
      </c>
      <c r="AM139" s="4">
        <f t="shared" si="32"/>
        <v>0</v>
      </c>
      <c r="AN139" s="4">
        <f t="shared" si="33"/>
        <v>0</v>
      </c>
      <c r="AO139" s="4" t="str">
        <f t="shared" si="34"/>
        <v>X</v>
      </c>
      <c r="AP139" s="4" t="str">
        <f t="shared" si="34"/>
        <v>우대</v>
      </c>
      <c r="AQ139" s="4" t="str">
        <f t="shared" si="34"/>
        <v>X</v>
      </c>
      <c r="AR139" s="4">
        <f t="shared" si="35"/>
        <v>0</v>
      </c>
      <c r="AT139" s="4" t="s">
        <v>11686</v>
      </c>
      <c r="AU139" s="4">
        <f>VLOOKUP(B139,자격증!B:R,17,0)</f>
        <v>8</v>
      </c>
      <c r="AV139" s="4">
        <f>IF(AT139="해당",VLOOKUP(B139,어학성적!B:Q,16,0),0)</f>
        <v>10</v>
      </c>
      <c r="AW139" s="4">
        <f>IF(AT139="해당",VLOOKUP(B139,논문실적!B:S,18,0),0)</f>
        <v>0</v>
      </c>
      <c r="AX139" s="4">
        <f>VLOOKUP(B139,자격증!B:S,18,0)</f>
        <v>0</v>
      </c>
      <c r="AY139" s="4">
        <f t="shared" si="36"/>
        <v>18</v>
      </c>
      <c r="AZ139" s="4"/>
      <c r="BB139" s="4">
        <f t="shared" si="37"/>
        <v>18</v>
      </c>
      <c r="BC139" s="47">
        <f>VLOOKUP(B139,정성평가!B:AD,29,0)</f>
        <v>55</v>
      </c>
      <c r="BD139" s="4">
        <f t="shared" si="38"/>
        <v>0</v>
      </c>
      <c r="BE139" s="47">
        <f t="shared" si="39"/>
        <v>73</v>
      </c>
      <c r="BF139" s="4" t="str">
        <f t="shared" si="40"/>
        <v>이상없음</v>
      </c>
      <c r="BG139" s="4">
        <f t="shared" si="41"/>
        <v>20</v>
      </c>
      <c r="BH139" s="4" t="s">
        <v>11808</v>
      </c>
      <c r="BI139" s="4"/>
      <c r="BK139" s="4">
        <v>2</v>
      </c>
      <c r="BL139" s="4">
        <f t="shared" si="44"/>
        <v>30</v>
      </c>
      <c r="BM139" s="4">
        <f t="shared" si="42"/>
        <v>30</v>
      </c>
      <c r="BN139" s="4" t="str">
        <f t="shared" si="45"/>
        <v>일치</v>
      </c>
      <c r="BO139" s="4"/>
      <c r="BQ139" s="4" t="s">
        <v>11840</v>
      </c>
      <c r="BR139" s="4" t="s">
        <v>11841</v>
      </c>
      <c r="BS139" s="4"/>
    </row>
    <row r="140" spans="1:71" ht="50.1" customHeight="1" x14ac:dyDescent="0.3">
      <c r="A140" s="4">
        <f t="shared" si="43"/>
        <v>23</v>
      </c>
      <c r="B140" s="4" t="s">
        <v>9561</v>
      </c>
      <c r="C140" s="4" t="s">
        <v>9562</v>
      </c>
      <c r="D140" s="4" t="s">
        <v>554</v>
      </c>
      <c r="E140" s="4" t="s">
        <v>555</v>
      </c>
      <c r="F140" s="4" t="s">
        <v>9563</v>
      </c>
      <c r="G140" s="4" t="s">
        <v>9564</v>
      </c>
      <c r="H140" s="4" t="s">
        <v>9565</v>
      </c>
      <c r="I140" s="4" t="s">
        <v>9566</v>
      </c>
      <c r="J140" s="4" t="s">
        <v>275</v>
      </c>
      <c r="K140" s="4" t="s">
        <v>275</v>
      </c>
      <c r="L140" s="4" t="s">
        <v>382</v>
      </c>
      <c r="M140" s="4" t="s">
        <v>1073</v>
      </c>
      <c r="N140" s="4" t="s">
        <v>4565</v>
      </c>
      <c r="O140" s="4" t="s">
        <v>385</v>
      </c>
      <c r="P140" s="4" t="s">
        <v>386</v>
      </c>
      <c r="Q140" s="4" t="s">
        <v>3265</v>
      </c>
      <c r="R140" s="4" t="s">
        <v>313</v>
      </c>
      <c r="S140" s="4" t="s">
        <v>313</v>
      </c>
      <c r="T140" s="4" t="s">
        <v>313</v>
      </c>
      <c r="U140" s="4" t="s">
        <v>313</v>
      </c>
      <c r="V140" s="4" t="s">
        <v>313</v>
      </c>
      <c r="W140" s="4" t="s">
        <v>11686</v>
      </c>
      <c r="X140" s="4" t="s">
        <v>11745</v>
      </c>
      <c r="Y140" s="4" t="s">
        <v>11686</v>
      </c>
      <c r="Z140" s="4" t="s">
        <v>11745</v>
      </c>
      <c r="AA140" s="4" t="s">
        <v>313</v>
      </c>
      <c r="AB140" s="4" t="s">
        <v>312</v>
      </c>
      <c r="AC140" s="4" t="s">
        <v>313</v>
      </c>
      <c r="AE140" s="4">
        <v>0</v>
      </c>
      <c r="AF140" s="4">
        <v>0</v>
      </c>
      <c r="AG140" s="4">
        <v>0</v>
      </c>
      <c r="AH140" s="4">
        <f t="shared" si="32"/>
        <v>0</v>
      </c>
      <c r="AI140" s="4">
        <f t="shared" si="32"/>
        <v>0</v>
      </c>
      <c r="AJ140" s="4">
        <f t="shared" si="32"/>
        <v>0</v>
      </c>
      <c r="AK140" s="4">
        <f t="shared" si="32"/>
        <v>0</v>
      </c>
      <c r="AL140" s="4">
        <f t="shared" si="32"/>
        <v>0</v>
      </c>
      <c r="AM140" s="4">
        <f t="shared" si="32"/>
        <v>3</v>
      </c>
      <c r="AN140" s="4">
        <f t="shared" si="33"/>
        <v>3</v>
      </c>
      <c r="AO140" s="4" t="str">
        <f t="shared" si="34"/>
        <v>X</v>
      </c>
      <c r="AP140" s="4" t="str">
        <f t="shared" si="34"/>
        <v>우대</v>
      </c>
      <c r="AQ140" s="4" t="str">
        <f t="shared" si="34"/>
        <v>X</v>
      </c>
      <c r="AR140" s="4">
        <f t="shared" si="35"/>
        <v>3</v>
      </c>
      <c r="AT140" s="4" t="s">
        <v>11686</v>
      </c>
      <c r="AU140" s="4">
        <f>VLOOKUP(B140,자격증!B:R,17,0)</f>
        <v>8</v>
      </c>
      <c r="AV140" s="4">
        <f>IF(AT140="해당",VLOOKUP(B140,어학성적!B:Q,16,0),0)</f>
        <v>8</v>
      </c>
      <c r="AW140" s="4">
        <f>IF(AT140="해당",VLOOKUP(B140,논문실적!B:S,18,0),0)</f>
        <v>0</v>
      </c>
      <c r="AX140" s="4">
        <f>VLOOKUP(B140,자격증!B:S,18,0)</f>
        <v>0</v>
      </c>
      <c r="AY140" s="4">
        <f t="shared" si="36"/>
        <v>16</v>
      </c>
      <c r="AZ140" s="4"/>
      <c r="BB140" s="4">
        <f t="shared" si="37"/>
        <v>16</v>
      </c>
      <c r="BC140" s="47">
        <f>VLOOKUP(B140,정성평가!B:AD,29,0)</f>
        <v>54</v>
      </c>
      <c r="BD140" s="4">
        <f t="shared" si="38"/>
        <v>3</v>
      </c>
      <c r="BE140" s="47">
        <f t="shared" si="39"/>
        <v>73</v>
      </c>
      <c r="BF140" s="4" t="str">
        <f t="shared" si="40"/>
        <v>이상없음</v>
      </c>
      <c r="BG140" s="4">
        <f t="shared" si="41"/>
        <v>20</v>
      </c>
      <c r="BH140" s="4" t="s">
        <v>11808</v>
      </c>
      <c r="BI140" s="4"/>
      <c r="BK140" s="4">
        <v>2</v>
      </c>
      <c r="BL140" s="4">
        <f t="shared" si="44"/>
        <v>30</v>
      </c>
      <c r="BM140" s="4">
        <f t="shared" si="42"/>
        <v>30</v>
      </c>
      <c r="BN140" s="4" t="str">
        <f t="shared" si="45"/>
        <v>일치</v>
      </c>
      <c r="BO140" s="4"/>
      <c r="BQ140" s="4" t="s">
        <v>11840</v>
      </c>
      <c r="BR140" s="4" t="s">
        <v>11841</v>
      </c>
      <c r="BS140" s="4"/>
    </row>
    <row r="141" spans="1:71" ht="50.1" customHeight="1" x14ac:dyDescent="0.3">
      <c r="A141" s="4">
        <f t="shared" si="43"/>
        <v>24</v>
      </c>
      <c r="B141" s="4" t="s">
        <v>11470</v>
      </c>
      <c r="C141" s="4" t="s">
        <v>11471</v>
      </c>
      <c r="D141" s="4" t="s">
        <v>554</v>
      </c>
      <c r="E141" s="4" t="s">
        <v>555</v>
      </c>
      <c r="F141" s="4" t="s">
        <v>11472</v>
      </c>
      <c r="G141" s="4" t="s">
        <v>11473</v>
      </c>
      <c r="H141" s="4" t="s">
        <v>11474</v>
      </c>
      <c r="I141" s="4" t="s">
        <v>11475</v>
      </c>
      <c r="J141" s="4" t="s">
        <v>275</v>
      </c>
      <c r="K141" s="4" t="s">
        <v>275</v>
      </c>
      <c r="L141" s="4" t="s">
        <v>276</v>
      </c>
      <c r="M141" s="4" t="s">
        <v>277</v>
      </c>
      <c r="N141" s="4" t="s">
        <v>277</v>
      </c>
      <c r="O141" s="4" t="s">
        <v>277</v>
      </c>
      <c r="P141" s="4" t="s">
        <v>277</v>
      </c>
      <c r="Q141" s="4" t="s">
        <v>9410</v>
      </c>
      <c r="R141" s="4" t="s">
        <v>313</v>
      </c>
      <c r="S141" s="4" t="s">
        <v>313</v>
      </c>
      <c r="T141" s="4" t="s">
        <v>313</v>
      </c>
      <c r="U141" s="4" t="s">
        <v>313</v>
      </c>
      <c r="V141" s="4" t="s">
        <v>313</v>
      </c>
      <c r="W141" s="4" t="s">
        <v>11686</v>
      </c>
      <c r="X141" s="4" t="s">
        <v>11744</v>
      </c>
      <c r="Y141" s="4" t="s">
        <v>313</v>
      </c>
      <c r="Z141" s="4" t="s">
        <v>313</v>
      </c>
      <c r="AA141" s="4" t="s">
        <v>312</v>
      </c>
      <c r="AB141" s="4" t="s">
        <v>312</v>
      </c>
      <c r="AC141" s="4" t="s">
        <v>313</v>
      </c>
      <c r="AE141" s="4">
        <v>0</v>
      </c>
      <c r="AF141" s="4">
        <v>0</v>
      </c>
      <c r="AG141" s="4">
        <v>0</v>
      </c>
      <c r="AH141" s="4">
        <f t="shared" si="32"/>
        <v>0</v>
      </c>
      <c r="AI141" s="4">
        <f t="shared" si="32"/>
        <v>0</v>
      </c>
      <c r="AJ141" s="4">
        <f t="shared" si="32"/>
        <v>0</v>
      </c>
      <c r="AK141" s="4">
        <f t="shared" si="32"/>
        <v>0</v>
      </c>
      <c r="AL141" s="4">
        <f t="shared" si="32"/>
        <v>0</v>
      </c>
      <c r="AM141" s="4">
        <f t="shared" si="32"/>
        <v>3</v>
      </c>
      <c r="AN141" s="4">
        <f t="shared" si="33"/>
        <v>0</v>
      </c>
      <c r="AO141" s="4" t="str">
        <f t="shared" si="34"/>
        <v>우대</v>
      </c>
      <c r="AP141" s="4" t="str">
        <f t="shared" si="34"/>
        <v>우대</v>
      </c>
      <c r="AQ141" s="4" t="str">
        <f t="shared" si="34"/>
        <v>X</v>
      </c>
      <c r="AR141" s="4">
        <f t="shared" si="35"/>
        <v>3</v>
      </c>
      <c r="AT141" s="4" t="s">
        <v>11686</v>
      </c>
      <c r="AU141" s="4">
        <f>VLOOKUP(B141,자격증!B:R,17,0)</f>
        <v>5</v>
      </c>
      <c r="AV141" s="4">
        <f>IF(AT141="해당",VLOOKUP(B141,어학성적!B:Q,16,0),0)</f>
        <v>8</v>
      </c>
      <c r="AW141" s="4">
        <f>IF(AT141="해당",VLOOKUP(B141,논문실적!B:S,18,0),0)</f>
        <v>0</v>
      </c>
      <c r="AX141" s="4">
        <f>VLOOKUP(B141,자격증!B:S,18,0)</f>
        <v>0</v>
      </c>
      <c r="AY141" s="4">
        <f t="shared" si="36"/>
        <v>13</v>
      </c>
      <c r="AZ141" s="4"/>
      <c r="BB141" s="4">
        <f t="shared" si="37"/>
        <v>13</v>
      </c>
      <c r="BC141" s="47">
        <f>VLOOKUP(B141,정성평가!B:AD,29,0)</f>
        <v>56.666666666666664</v>
      </c>
      <c r="BD141" s="4">
        <f t="shared" si="38"/>
        <v>3</v>
      </c>
      <c r="BE141" s="47">
        <f t="shared" si="39"/>
        <v>72.666666666666657</v>
      </c>
      <c r="BF141" s="4" t="str">
        <f t="shared" si="40"/>
        <v>이상없음</v>
      </c>
      <c r="BG141" s="4">
        <f t="shared" si="41"/>
        <v>24</v>
      </c>
      <c r="BH141" s="4" t="s">
        <v>11808</v>
      </c>
      <c r="BI141" s="4"/>
      <c r="BK141" s="4">
        <v>2</v>
      </c>
      <c r="BL141" s="4">
        <f t="shared" si="44"/>
        <v>30</v>
      </c>
      <c r="BM141" s="4">
        <f t="shared" si="42"/>
        <v>30</v>
      </c>
      <c r="BN141" s="4" t="str">
        <f t="shared" si="45"/>
        <v>일치</v>
      </c>
      <c r="BO141" s="4"/>
      <c r="BQ141" s="4" t="s">
        <v>11840</v>
      </c>
      <c r="BR141" s="4" t="s">
        <v>11841</v>
      </c>
      <c r="BS141" s="4"/>
    </row>
    <row r="142" spans="1:71" ht="50.1" customHeight="1" x14ac:dyDescent="0.3">
      <c r="A142" s="4">
        <f t="shared" si="43"/>
        <v>25</v>
      </c>
      <c r="B142" s="4" t="s">
        <v>4612</v>
      </c>
      <c r="C142" s="4" t="s">
        <v>4613</v>
      </c>
      <c r="D142" s="4" t="s">
        <v>554</v>
      </c>
      <c r="E142" s="4" t="s">
        <v>555</v>
      </c>
      <c r="F142" s="4" t="s">
        <v>4614</v>
      </c>
      <c r="G142" s="4" t="s">
        <v>4615</v>
      </c>
      <c r="H142" s="4" t="s">
        <v>4616</v>
      </c>
      <c r="I142" s="4" t="s">
        <v>4617</v>
      </c>
      <c r="J142" s="4" t="s">
        <v>275</v>
      </c>
      <c r="K142" s="4" t="s">
        <v>275</v>
      </c>
      <c r="L142" s="4" t="s">
        <v>276</v>
      </c>
      <c r="M142" s="4" t="s">
        <v>277</v>
      </c>
      <c r="N142" s="4" t="s">
        <v>277</v>
      </c>
      <c r="O142" s="4" t="s">
        <v>277</v>
      </c>
      <c r="P142" s="4" t="s">
        <v>277</v>
      </c>
      <c r="Q142" s="4" t="s">
        <v>1257</v>
      </c>
      <c r="R142" s="4" t="s">
        <v>313</v>
      </c>
      <c r="S142" s="4" t="s">
        <v>313</v>
      </c>
      <c r="T142" s="4" t="s">
        <v>313</v>
      </c>
      <c r="U142" s="4" t="s">
        <v>313</v>
      </c>
      <c r="V142" s="4" t="s">
        <v>313</v>
      </c>
      <c r="W142" s="4" t="s">
        <v>11686</v>
      </c>
      <c r="X142" s="4" t="s">
        <v>11737</v>
      </c>
      <c r="Y142" s="4" t="s">
        <v>313</v>
      </c>
      <c r="Z142" s="4" t="s">
        <v>313</v>
      </c>
      <c r="AA142" s="4" t="s">
        <v>313</v>
      </c>
      <c r="AB142" s="4" t="s">
        <v>313</v>
      </c>
      <c r="AC142" s="4" t="s">
        <v>313</v>
      </c>
      <c r="AE142" s="4">
        <v>0</v>
      </c>
      <c r="AF142" s="4">
        <v>0</v>
      </c>
      <c r="AG142" s="4">
        <v>0</v>
      </c>
      <c r="AH142" s="4">
        <f t="shared" si="32"/>
        <v>0</v>
      </c>
      <c r="AI142" s="4">
        <f t="shared" si="32"/>
        <v>0</v>
      </c>
      <c r="AJ142" s="4">
        <f t="shared" si="32"/>
        <v>0</v>
      </c>
      <c r="AK142" s="4">
        <f t="shared" si="32"/>
        <v>0</v>
      </c>
      <c r="AL142" s="4">
        <f t="shared" si="32"/>
        <v>0</v>
      </c>
      <c r="AM142" s="4">
        <f t="shared" si="32"/>
        <v>3</v>
      </c>
      <c r="AN142" s="4">
        <f t="shared" si="33"/>
        <v>0</v>
      </c>
      <c r="AO142" s="4" t="str">
        <f t="shared" si="34"/>
        <v>X</v>
      </c>
      <c r="AP142" s="4" t="str">
        <f t="shared" si="34"/>
        <v>X</v>
      </c>
      <c r="AQ142" s="4" t="str">
        <f t="shared" si="34"/>
        <v>X</v>
      </c>
      <c r="AR142" s="4">
        <f t="shared" si="35"/>
        <v>3</v>
      </c>
      <c r="AT142" s="4" t="s">
        <v>11686</v>
      </c>
      <c r="AU142" s="4">
        <f>VLOOKUP(B142,자격증!B:R,17,0)</f>
        <v>5</v>
      </c>
      <c r="AV142" s="4">
        <f>IF(AT142="해당",VLOOKUP(B142,어학성적!B:Q,16,0),0)</f>
        <v>6</v>
      </c>
      <c r="AW142" s="4">
        <f>IF(AT142="해당",VLOOKUP(B142,논문실적!B:S,18,0),0)</f>
        <v>0</v>
      </c>
      <c r="AX142" s="4">
        <f>VLOOKUP(B142,자격증!B:S,18,0)</f>
        <v>0</v>
      </c>
      <c r="AY142" s="4">
        <f t="shared" si="36"/>
        <v>11</v>
      </c>
      <c r="AZ142" s="4"/>
      <c r="BB142" s="4">
        <f t="shared" si="37"/>
        <v>11</v>
      </c>
      <c r="BC142" s="47">
        <f>VLOOKUP(B142,정성평가!B:AD,29,0)</f>
        <v>58.666666666666664</v>
      </c>
      <c r="BD142" s="4">
        <f t="shared" si="38"/>
        <v>3</v>
      </c>
      <c r="BE142" s="47">
        <f t="shared" si="39"/>
        <v>72.666666666666657</v>
      </c>
      <c r="BF142" s="4" t="str">
        <f t="shared" si="40"/>
        <v>이상없음</v>
      </c>
      <c r="BG142" s="4">
        <f t="shared" si="41"/>
        <v>24</v>
      </c>
      <c r="BH142" s="4" t="s">
        <v>11808</v>
      </c>
      <c r="BI142" s="4"/>
      <c r="BK142" s="4">
        <v>2</v>
      </c>
      <c r="BL142" s="4">
        <f t="shared" si="44"/>
        <v>30</v>
      </c>
      <c r="BM142" s="4">
        <f t="shared" si="42"/>
        <v>30</v>
      </c>
      <c r="BN142" s="4" t="str">
        <f t="shared" si="45"/>
        <v>일치</v>
      </c>
      <c r="BO142" s="4"/>
      <c r="BQ142" s="4" t="s">
        <v>11783</v>
      </c>
      <c r="BR142" s="4" t="s">
        <v>276</v>
      </c>
      <c r="BS142" s="4"/>
    </row>
    <row r="143" spans="1:71" ht="50.1" customHeight="1" x14ac:dyDescent="0.3">
      <c r="A143" s="4">
        <f t="shared" si="43"/>
        <v>26</v>
      </c>
      <c r="B143" s="4" t="s">
        <v>6602</v>
      </c>
      <c r="C143" s="4" t="s">
        <v>6603</v>
      </c>
      <c r="D143" s="4" t="s">
        <v>554</v>
      </c>
      <c r="E143" s="4" t="s">
        <v>555</v>
      </c>
      <c r="F143" s="4" t="s">
        <v>6604</v>
      </c>
      <c r="G143" s="4" t="s">
        <v>6605</v>
      </c>
      <c r="H143" s="4" t="s">
        <v>6606</v>
      </c>
      <c r="I143" s="4" t="s">
        <v>6607</v>
      </c>
      <c r="J143" s="4" t="s">
        <v>275</v>
      </c>
      <c r="K143" s="4" t="s">
        <v>275</v>
      </c>
      <c r="L143" s="4" t="s">
        <v>382</v>
      </c>
      <c r="M143" s="4" t="s">
        <v>4452</v>
      </c>
      <c r="N143" s="4" t="s">
        <v>4453</v>
      </c>
      <c r="O143" s="4" t="s">
        <v>562</v>
      </c>
      <c r="P143" s="4" t="s">
        <v>957</v>
      </c>
      <c r="Q143" s="4" t="s">
        <v>3163</v>
      </c>
      <c r="R143" s="4" t="s">
        <v>313</v>
      </c>
      <c r="S143" s="4" t="s">
        <v>313</v>
      </c>
      <c r="T143" s="4" t="s">
        <v>313</v>
      </c>
      <c r="U143" s="4" t="s">
        <v>313</v>
      </c>
      <c r="V143" s="4" t="s">
        <v>313</v>
      </c>
      <c r="W143" s="4" t="s">
        <v>11686</v>
      </c>
      <c r="X143" s="4" t="s">
        <v>11735</v>
      </c>
      <c r="Y143" s="4" t="s">
        <v>11686</v>
      </c>
      <c r="Z143" s="4" t="s">
        <v>11735</v>
      </c>
      <c r="AA143" s="4" t="s">
        <v>313</v>
      </c>
      <c r="AB143" s="4" t="s">
        <v>312</v>
      </c>
      <c r="AC143" s="4" t="s">
        <v>313</v>
      </c>
      <c r="AE143" s="4">
        <v>0</v>
      </c>
      <c r="AF143" s="4">
        <v>0</v>
      </c>
      <c r="AG143" s="4">
        <v>0</v>
      </c>
      <c r="AH143" s="4">
        <f t="shared" si="32"/>
        <v>0</v>
      </c>
      <c r="AI143" s="4">
        <f t="shared" si="32"/>
        <v>0</v>
      </c>
      <c r="AJ143" s="4">
        <f t="shared" si="32"/>
        <v>0</v>
      </c>
      <c r="AK143" s="4">
        <f t="shared" si="32"/>
        <v>0</v>
      </c>
      <c r="AL143" s="4">
        <f t="shared" si="32"/>
        <v>0</v>
      </c>
      <c r="AM143" s="4">
        <f t="shared" si="32"/>
        <v>3</v>
      </c>
      <c r="AN143" s="4">
        <f t="shared" si="33"/>
        <v>3</v>
      </c>
      <c r="AO143" s="4" t="str">
        <f t="shared" si="34"/>
        <v>X</v>
      </c>
      <c r="AP143" s="4" t="str">
        <f t="shared" si="34"/>
        <v>우대</v>
      </c>
      <c r="AQ143" s="4" t="str">
        <f t="shared" si="34"/>
        <v>X</v>
      </c>
      <c r="AR143" s="4">
        <f t="shared" si="35"/>
        <v>3</v>
      </c>
      <c r="AT143" s="4" t="s">
        <v>11686</v>
      </c>
      <c r="AU143" s="4">
        <f>VLOOKUP(B143,자격증!B:R,17,0)</f>
        <v>10</v>
      </c>
      <c r="AV143" s="4">
        <f>IF(AT143="해당",VLOOKUP(B143,어학성적!B:Q,16,0),0)</f>
        <v>4</v>
      </c>
      <c r="AW143" s="4">
        <f>IF(AT143="해당",VLOOKUP(B143,논문실적!B:S,18,0),0)</f>
        <v>6</v>
      </c>
      <c r="AX143" s="4">
        <f>VLOOKUP(B143,자격증!B:S,18,0)</f>
        <v>0</v>
      </c>
      <c r="AY143" s="4">
        <f t="shared" si="36"/>
        <v>20</v>
      </c>
      <c r="AZ143" s="4"/>
      <c r="BB143" s="4">
        <f t="shared" si="37"/>
        <v>20</v>
      </c>
      <c r="BC143" s="47">
        <f>VLOOKUP(B143,정성평가!B:AD,29,0)</f>
        <v>49.333333333333336</v>
      </c>
      <c r="BD143" s="4">
        <f t="shared" si="38"/>
        <v>3</v>
      </c>
      <c r="BE143" s="47">
        <f t="shared" si="39"/>
        <v>72.333333333333343</v>
      </c>
      <c r="BF143" s="4" t="str">
        <f t="shared" si="40"/>
        <v>이상없음</v>
      </c>
      <c r="BG143" s="4">
        <f t="shared" si="41"/>
        <v>26</v>
      </c>
      <c r="BH143" s="4" t="s">
        <v>11808</v>
      </c>
      <c r="BI143" s="4"/>
      <c r="BK143" s="4">
        <v>2</v>
      </c>
      <c r="BL143" s="4">
        <f t="shared" si="44"/>
        <v>30</v>
      </c>
      <c r="BM143" s="4">
        <f t="shared" si="42"/>
        <v>30</v>
      </c>
      <c r="BN143" s="4" t="str">
        <f t="shared" si="45"/>
        <v>일치</v>
      </c>
      <c r="BO143" s="4"/>
      <c r="BQ143" s="4" t="s">
        <v>11783</v>
      </c>
      <c r="BR143" s="4" t="s">
        <v>276</v>
      </c>
      <c r="BS143" s="4" t="s">
        <v>11842</v>
      </c>
    </row>
    <row r="144" spans="1:71" ht="50.1" customHeight="1" x14ac:dyDescent="0.3">
      <c r="A144" s="4">
        <f t="shared" si="43"/>
        <v>27</v>
      </c>
      <c r="B144" s="4" t="s">
        <v>5772</v>
      </c>
      <c r="C144" s="4" t="s">
        <v>5773</v>
      </c>
      <c r="D144" s="4" t="s">
        <v>554</v>
      </c>
      <c r="E144" s="4" t="s">
        <v>555</v>
      </c>
      <c r="F144" s="4" t="s">
        <v>5774</v>
      </c>
      <c r="G144" s="4" t="s">
        <v>5775</v>
      </c>
      <c r="H144" s="4" t="s">
        <v>5776</v>
      </c>
      <c r="I144" s="4" t="s">
        <v>5777</v>
      </c>
      <c r="J144" s="4" t="s">
        <v>275</v>
      </c>
      <c r="K144" s="4" t="s">
        <v>275</v>
      </c>
      <c r="L144" s="4" t="s">
        <v>382</v>
      </c>
      <c r="M144" s="4" t="s">
        <v>4521</v>
      </c>
      <c r="N144" s="4" t="s">
        <v>5778</v>
      </c>
      <c r="O144" s="4" t="s">
        <v>562</v>
      </c>
      <c r="P144" s="4" t="s">
        <v>957</v>
      </c>
      <c r="Q144" s="4" t="s">
        <v>5014</v>
      </c>
      <c r="R144" s="4" t="s">
        <v>313</v>
      </c>
      <c r="S144" s="4" t="s">
        <v>313</v>
      </c>
      <c r="T144" s="4" t="s">
        <v>313</v>
      </c>
      <c r="U144" s="4" t="s">
        <v>313</v>
      </c>
      <c r="V144" s="4" t="s">
        <v>313</v>
      </c>
      <c r="W144" s="4" t="s">
        <v>11686</v>
      </c>
      <c r="X144" s="4" t="s">
        <v>11737</v>
      </c>
      <c r="Y144" s="4" t="s">
        <v>313</v>
      </c>
      <c r="Z144" s="4" t="s">
        <v>313</v>
      </c>
      <c r="AA144" s="4" t="s">
        <v>312</v>
      </c>
      <c r="AB144" s="4" t="s">
        <v>312</v>
      </c>
      <c r="AC144" s="4" t="s">
        <v>313</v>
      </c>
      <c r="AE144" s="4">
        <v>0</v>
      </c>
      <c r="AF144" s="4">
        <v>0</v>
      </c>
      <c r="AG144" s="4">
        <v>0</v>
      </c>
      <c r="AH144" s="4">
        <f t="shared" si="32"/>
        <v>0</v>
      </c>
      <c r="AI144" s="4">
        <f t="shared" si="32"/>
        <v>0</v>
      </c>
      <c r="AJ144" s="4">
        <f t="shared" si="32"/>
        <v>0</v>
      </c>
      <c r="AK144" s="4">
        <f t="shared" si="32"/>
        <v>0</v>
      </c>
      <c r="AL144" s="4">
        <f t="shared" si="32"/>
        <v>0</v>
      </c>
      <c r="AM144" s="4">
        <f t="shared" si="32"/>
        <v>3</v>
      </c>
      <c r="AN144" s="4">
        <f t="shared" si="33"/>
        <v>0</v>
      </c>
      <c r="AO144" s="4" t="str">
        <f t="shared" si="34"/>
        <v>우대</v>
      </c>
      <c r="AP144" s="4" t="str">
        <f t="shared" si="34"/>
        <v>우대</v>
      </c>
      <c r="AQ144" s="4" t="str">
        <f t="shared" si="34"/>
        <v>X</v>
      </c>
      <c r="AR144" s="4">
        <f t="shared" si="35"/>
        <v>3</v>
      </c>
      <c r="AT144" s="4" t="s">
        <v>11686</v>
      </c>
      <c r="AU144" s="4">
        <f>VLOOKUP(B144,자격증!B:R,17,0)</f>
        <v>10</v>
      </c>
      <c r="AV144" s="4">
        <f>IF(AT144="해당",VLOOKUP(B144,어학성적!B:Q,16,0),0)</f>
        <v>6</v>
      </c>
      <c r="AW144" s="4">
        <f>IF(AT144="해당",VLOOKUP(B144,논문실적!B:S,18,0),0)</f>
        <v>0</v>
      </c>
      <c r="AX144" s="4">
        <f>VLOOKUP(B144,자격증!B:S,18,0)</f>
        <v>0</v>
      </c>
      <c r="AY144" s="4">
        <f t="shared" si="36"/>
        <v>16</v>
      </c>
      <c r="AZ144" s="4"/>
      <c r="BB144" s="4">
        <f t="shared" si="37"/>
        <v>16</v>
      </c>
      <c r="BC144" s="47">
        <f>VLOOKUP(B144,정성평가!B:AD,29,0)</f>
        <v>53.333333333333336</v>
      </c>
      <c r="BD144" s="4">
        <f t="shared" si="38"/>
        <v>3</v>
      </c>
      <c r="BE144" s="47">
        <f t="shared" si="39"/>
        <v>72.333333333333343</v>
      </c>
      <c r="BF144" s="4" t="str">
        <f t="shared" si="40"/>
        <v>이상없음</v>
      </c>
      <c r="BG144" s="4">
        <f t="shared" si="41"/>
        <v>26</v>
      </c>
      <c r="BH144" s="4" t="s">
        <v>11808</v>
      </c>
      <c r="BI144" s="4"/>
      <c r="BK144" s="4">
        <v>2</v>
      </c>
      <c r="BL144" s="4">
        <f t="shared" si="44"/>
        <v>30</v>
      </c>
      <c r="BM144" s="4">
        <f t="shared" si="42"/>
        <v>30</v>
      </c>
      <c r="BN144" s="4" t="str">
        <f t="shared" si="45"/>
        <v>일치</v>
      </c>
      <c r="BO144" s="4"/>
      <c r="BQ144" s="4" t="s">
        <v>11783</v>
      </c>
      <c r="BR144" s="4" t="s">
        <v>276</v>
      </c>
      <c r="BS144" s="4" t="s">
        <v>11839</v>
      </c>
    </row>
    <row r="145" spans="1:71" ht="50.1" customHeight="1" x14ac:dyDescent="0.3">
      <c r="A145" s="4">
        <f t="shared" si="43"/>
        <v>28</v>
      </c>
      <c r="B145" s="4" t="s">
        <v>6419</v>
      </c>
      <c r="C145" s="4" t="s">
        <v>6420</v>
      </c>
      <c r="D145" s="4" t="s">
        <v>554</v>
      </c>
      <c r="E145" s="4" t="s">
        <v>555</v>
      </c>
      <c r="F145" s="4" t="s">
        <v>6421</v>
      </c>
      <c r="G145" s="4" t="s">
        <v>6422</v>
      </c>
      <c r="H145" s="4" t="s">
        <v>6423</v>
      </c>
      <c r="I145" s="4" t="s">
        <v>6424</v>
      </c>
      <c r="J145" s="4" t="s">
        <v>275</v>
      </c>
      <c r="K145" s="4" t="s">
        <v>275</v>
      </c>
      <c r="L145" s="4" t="s">
        <v>276</v>
      </c>
      <c r="M145" s="4" t="s">
        <v>277</v>
      </c>
      <c r="N145" s="4" t="s">
        <v>277</v>
      </c>
      <c r="O145" s="4" t="s">
        <v>277</v>
      </c>
      <c r="P145" s="4" t="s">
        <v>277</v>
      </c>
      <c r="Q145" s="4" t="s">
        <v>1671</v>
      </c>
      <c r="R145" s="4" t="s">
        <v>313</v>
      </c>
      <c r="S145" s="4" t="s">
        <v>313</v>
      </c>
      <c r="T145" s="4" t="s">
        <v>313</v>
      </c>
      <c r="U145" s="4" t="s">
        <v>313</v>
      </c>
      <c r="V145" s="4" t="s">
        <v>313</v>
      </c>
      <c r="W145" s="4" t="s">
        <v>11686</v>
      </c>
      <c r="X145" s="4" t="s">
        <v>11737</v>
      </c>
      <c r="Y145" s="4" t="s">
        <v>313</v>
      </c>
      <c r="Z145" s="4" t="s">
        <v>313</v>
      </c>
      <c r="AA145" s="4" t="s">
        <v>313</v>
      </c>
      <c r="AB145" s="4" t="s">
        <v>312</v>
      </c>
      <c r="AC145" s="4" t="s">
        <v>313</v>
      </c>
      <c r="AE145" s="4">
        <v>0</v>
      </c>
      <c r="AF145" s="4">
        <v>0</v>
      </c>
      <c r="AG145" s="4">
        <v>0</v>
      </c>
      <c r="AH145" s="4">
        <f t="shared" si="32"/>
        <v>0</v>
      </c>
      <c r="AI145" s="4">
        <f t="shared" si="32"/>
        <v>0</v>
      </c>
      <c r="AJ145" s="4">
        <f t="shared" si="32"/>
        <v>0</v>
      </c>
      <c r="AK145" s="4">
        <f t="shared" si="32"/>
        <v>0</v>
      </c>
      <c r="AL145" s="4">
        <f t="shared" si="32"/>
        <v>0</v>
      </c>
      <c r="AM145" s="4">
        <f t="shared" si="32"/>
        <v>3</v>
      </c>
      <c r="AN145" s="4">
        <f t="shared" si="33"/>
        <v>0</v>
      </c>
      <c r="AO145" s="4" t="str">
        <f t="shared" si="34"/>
        <v>X</v>
      </c>
      <c r="AP145" s="4" t="str">
        <f t="shared" si="34"/>
        <v>우대</v>
      </c>
      <c r="AQ145" s="4" t="str">
        <f t="shared" si="34"/>
        <v>X</v>
      </c>
      <c r="AR145" s="4">
        <f t="shared" si="35"/>
        <v>3</v>
      </c>
      <c r="AT145" s="4" t="s">
        <v>11686</v>
      </c>
      <c r="AU145" s="4">
        <f>VLOOKUP(B145,자격증!B:R,17,0)</f>
        <v>10</v>
      </c>
      <c r="AV145" s="4">
        <f>IF(AT145="해당",VLOOKUP(B145,어학성적!B:Q,16,0),0)</f>
        <v>8</v>
      </c>
      <c r="AW145" s="4">
        <f>IF(AT145="해당",VLOOKUP(B145,논문실적!B:S,18,0),0)</f>
        <v>0</v>
      </c>
      <c r="AX145" s="4">
        <f>VLOOKUP(B145,자격증!B:S,18,0)</f>
        <v>0</v>
      </c>
      <c r="AY145" s="4">
        <f t="shared" si="36"/>
        <v>18</v>
      </c>
      <c r="AZ145" s="4"/>
      <c r="BB145" s="4">
        <f t="shared" si="37"/>
        <v>18</v>
      </c>
      <c r="BC145" s="47">
        <f>VLOOKUP(B145,정성평가!B:AD,29,0)</f>
        <v>51</v>
      </c>
      <c r="BD145" s="4">
        <f t="shared" si="38"/>
        <v>3</v>
      </c>
      <c r="BE145" s="47">
        <f t="shared" si="39"/>
        <v>72</v>
      </c>
      <c r="BF145" s="4" t="str">
        <f t="shared" si="40"/>
        <v>이상없음</v>
      </c>
      <c r="BG145" s="4">
        <f t="shared" si="41"/>
        <v>28</v>
      </c>
      <c r="BH145" s="4" t="s">
        <v>11808</v>
      </c>
      <c r="BI145" s="4"/>
      <c r="BK145" s="4">
        <v>2</v>
      </c>
      <c r="BL145" s="4">
        <f t="shared" si="44"/>
        <v>30</v>
      </c>
      <c r="BM145" s="4">
        <f t="shared" si="42"/>
        <v>30</v>
      </c>
      <c r="BN145" s="4" t="str">
        <f t="shared" si="45"/>
        <v>일치</v>
      </c>
      <c r="BO145" s="4"/>
      <c r="BQ145" s="4" t="s">
        <v>11840</v>
      </c>
      <c r="BR145" s="4" t="s">
        <v>11841</v>
      </c>
      <c r="BS145" s="4"/>
    </row>
    <row r="146" spans="1:71" ht="50.1" customHeight="1" x14ac:dyDescent="0.3">
      <c r="A146" s="4">
        <f t="shared" si="43"/>
        <v>29</v>
      </c>
      <c r="B146" s="4" t="s">
        <v>6458</v>
      </c>
      <c r="C146" s="4" t="s">
        <v>6459</v>
      </c>
      <c r="D146" s="4" t="s">
        <v>554</v>
      </c>
      <c r="E146" s="4" t="s">
        <v>555</v>
      </c>
      <c r="F146" s="4" t="s">
        <v>6460</v>
      </c>
      <c r="G146" s="4" t="s">
        <v>6461</v>
      </c>
      <c r="H146" s="4" t="s">
        <v>6462</v>
      </c>
      <c r="I146" s="4" t="s">
        <v>6463</v>
      </c>
      <c r="J146" s="4" t="s">
        <v>275</v>
      </c>
      <c r="K146" s="4" t="s">
        <v>275</v>
      </c>
      <c r="L146" s="4" t="s">
        <v>382</v>
      </c>
      <c r="M146" s="4" t="s">
        <v>3020</v>
      </c>
      <c r="N146" s="4" t="s">
        <v>3021</v>
      </c>
      <c r="O146" s="4" t="s">
        <v>562</v>
      </c>
      <c r="P146" s="4" t="s">
        <v>957</v>
      </c>
      <c r="Q146" s="4" t="s">
        <v>1188</v>
      </c>
      <c r="R146" s="4" t="s">
        <v>313</v>
      </c>
      <c r="S146" s="4" t="s">
        <v>313</v>
      </c>
      <c r="T146" s="4" t="s">
        <v>313</v>
      </c>
      <c r="U146" s="4" t="s">
        <v>313</v>
      </c>
      <c r="V146" s="4" t="s">
        <v>313</v>
      </c>
      <c r="W146" s="4" t="s">
        <v>11686</v>
      </c>
      <c r="X146" s="4" t="s">
        <v>9552</v>
      </c>
      <c r="Y146" s="4" t="s">
        <v>313</v>
      </c>
      <c r="Z146" s="4" t="s">
        <v>313</v>
      </c>
      <c r="AA146" s="4" t="s">
        <v>313</v>
      </c>
      <c r="AB146" s="4" t="s">
        <v>312</v>
      </c>
      <c r="AC146" s="4" t="s">
        <v>313</v>
      </c>
      <c r="AE146" s="4">
        <v>0</v>
      </c>
      <c r="AF146" s="4">
        <v>0</v>
      </c>
      <c r="AG146" s="4">
        <v>0</v>
      </c>
      <c r="AH146" s="4">
        <f t="shared" si="32"/>
        <v>0</v>
      </c>
      <c r="AI146" s="4">
        <f t="shared" si="32"/>
        <v>0</v>
      </c>
      <c r="AJ146" s="4">
        <f t="shared" si="32"/>
        <v>0</v>
      </c>
      <c r="AK146" s="4">
        <f t="shared" si="32"/>
        <v>0</v>
      </c>
      <c r="AL146" s="4">
        <f t="shared" si="32"/>
        <v>0</v>
      </c>
      <c r="AM146" s="4">
        <f t="shared" si="32"/>
        <v>3</v>
      </c>
      <c r="AN146" s="4">
        <f t="shared" si="33"/>
        <v>0</v>
      </c>
      <c r="AO146" s="4" t="str">
        <f t="shared" si="34"/>
        <v>X</v>
      </c>
      <c r="AP146" s="4" t="str">
        <f t="shared" si="34"/>
        <v>우대</v>
      </c>
      <c r="AQ146" s="4" t="str">
        <f t="shared" si="34"/>
        <v>X</v>
      </c>
      <c r="AR146" s="4">
        <f t="shared" si="35"/>
        <v>3</v>
      </c>
      <c r="AT146" s="4" t="s">
        <v>11686</v>
      </c>
      <c r="AU146" s="4">
        <f>VLOOKUP(B146,자격증!B:R,17,0)</f>
        <v>10</v>
      </c>
      <c r="AV146" s="4">
        <f>IF(AT146="해당",VLOOKUP(B146,어학성적!B:Q,16,0),0)</f>
        <v>10</v>
      </c>
      <c r="AW146" s="4">
        <f>IF(AT146="해당",VLOOKUP(B146,논문실적!B:S,18,0),0)</f>
        <v>0</v>
      </c>
      <c r="AX146" s="4">
        <f>VLOOKUP(B146,자격증!B:S,18,0)</f>
        <v>0</v>
      </c>
      <c r="AY146" s="4">
        <f t="shared" si="36"/>
        <v>20</v>
      </c>
      <c r="AZ146" s="4"/>
      <c r="BB146" s="4">
        <f t="shared" si="37"/>
        <v>20</v>
      </c>
      <c r="BC146" s="47">
        <f>VLOOKUP(B146,정성평가!B:AD,29,0)</f>
        <v>48.333333333333336</v>
      </c>
      <c r="BD146" s="4">
        <f t="shared" si="38"/>
        <v>3</v>
      </c>
      <c r="BE146" s="47">
        <f t="shared" si="39"/>
        <v>71.333333333333343</v>
      </c>
      <c r="BF146" s="4" t="str">
        <f t="shared" si="40"/>
        <v>이상없음</v>
      </c>
      <c r="BG146" s="4">
        <f t="shared" si="41"/>
        <v>29</v>
      </c>
      <c r="BH146" s="4" t="s">
        <v>11808</v>
      </c>
      <c r="BI146" s="4"/>
      <c r="BK146" s="4">
        <v>2</v>
      </c>
      <c r="BL146" s="4">
        <f t="shared" si="44"/>
        <v>30</v>
      </c>
      <c r="BM146" s="4">
        <f t="shared" si="42"/>
        <v>30</v>
      </c>
      <c r="BN146" s="4" t="str">
        <f t="shared" si="45"/>
        <v>일치</v>
      </c>
      <c r="BO146" s="4"/>
      <c r="BQ146" s="4" t="s">
        <v>11840</v>
      </c>
      <c r="BR146" s="4" t="s">
        <v>11841</v>
      </c>
      <c r="BS146" s="4"/>
    </row>
    <row r="147" spans="1:71" ht="50.1" customHeight="1" x14ac:dyDescent="0.3">
      <c r="A147" s="4">
        <f t="shared" si="43"/>
        <v>30</v>
      </c>
      <c r="B147" s="4" t="s">
        <v>5736</v>
      </c>
      <c r="C147" s="4" t="s">
        <v>5737</v>
      </c>
      <c r="D147" s="4" t="s">
        <v>554</v>
      </c>
      <c r="E147" s="4" t="s">
        <v>555</v>
      </c>
      <c r="F147" s="4" t="s">
        <v>5738</v>
      </c>
      <c r="G147" s="4" t="s">
        <v>5739</v>
      </c>
      <c r="H147" s="4" t="s">
        <v>11732</v>
      </c>
      <c r="I147" s="4" t="s">
        <v>5740</v>
      </c>
      <c r="J147" s="4" t="s">
        <v>275</v>
      </c>
      <c r="K147" s="4" t="s">
        <v>275</v>
      </c>
      <c r="L147" s="4" t="s">
        <v>382</v>
      </c>
      <c r="M147" s="4" t="s">
        <v>5741</v>
      </c>
      <c r="N147" s="4" t="s">
        <v>5742</v>
      </c>
      <c r="O147" s="4" t="s">
        <v>562</v>
      </c>
      <c r="P147" s="4" t="s">
        <v>957</v>
      </c>
      <c r="Q147" s="4" t="s">
        <v>5749</v>
      </c>
      <c r="R147" s="4" t="s">
        <v>313</v>
      </c>
      <c r="S147" s="4" t="s">
        <v>313</v>
      </c>
      <c r="T147" s="4" t="s">
        <v>313</v>
      </c>
      <c r="U147" s="4" t="s">
        <v>313</v>
      </c>
      <c r="V147" s="4" t="s">
        <v>313</v>
      </c>
      <c r="W147" s="4" t="s">
        <v>11686</v>
      </c>
      <c r="X147" s="4" t="s">
        <v>11738</v>
      </c>
      <c r="Y147" s="4" t="s">
        <v>313</v>
      </c>
      <c r="Z147" s="4" t="s">
        <v>313</v>
      </c>
      <c r="AA147" s="4" t="s">
        <v>312</v>
      </c>
      <c r="AB147" s="4" t="s">
        <v>312</v>
      </c>
      <c r="AC147" s="4" t="s">
        <v>313</v>
      </c>
      <c r="AE147" s="4">
        <v>0</v>
      </c>
      <c r="AF147" s="4">
        <v>0</v>
      </c>
      <c r="AG147" s="4">
        <v>0</v>
      </c>
      <c r="AH147" s="4">
        <f t="shared" si="32"/>
        <v>0</v>
      </c>
      <c r="AI147" s="4">
        <f t="shared" si="32"/>
        <v>0</v>
      </c>
      <c r="AJ147" s="4">
        <f t="shared" si="32"/>
        <v>0</v>
      </c>
      <c r="AK147" s="4">
        <f t="shared" si="32"/>
        <v>0</v>
      </c>
      <c r="AL147" s="4">
        <f t="shared" si="32"/>
        <v>0</v>
      </c>
      <c r="AM147" s="4">
        <f t="shared" si="32"/>
        <v>3</v>
      </c>
      <c r="AN147" s="4">
        <f t="shared" si="33"/>
        <v>0</v>
      </c>
      <c r="AO147" s="4" t="str">
        <f t="shared" si="34"/>
        <v>우대</v>
      </c>
      <c r="AP147" s="4" t="str">
        <f t="shared" si="34"/>
        <v>우대</v>
      </c>
      <c r="AQ147" s="4" t="str">
        <f t="shared" si="34"/>
        <v>X</v>
      </c>
      <c r="AR147" s="4">
        <f t="shared" si="35"/>
        <v>3</v>
      </c>
      <c r="AT147" s="4" t="s">
        <v>11686</v>
      </c>
      <c r="AU147" s="4">
        <f>VLOOKUP(B147,자격증!B:R,17,0)</f>
        <v>10</v>
      </c>
      <c r="AV147" s="4">
        <f>IF(AT147="해당",VLOOKUP(B147,어학성적!B:Q,16,0),0)</f>
        <v>10</v>
      </c>
      <c r="AW147" s="4">
        <f>IF(AT147="해당",VLOOKUP(B147,논문실적!B:S,18,0),0)</f>
        <v>0</v>
      </c>
      <c r="AX147" s="4">
        <f>VLOOKUP(B147,자격증!B:S,18,0)</f>
        <v>0</v>
      </c>
      <c r="AY147" s="4">
        <f t="shared" si="36"/>
        <v>20</v>
      </c>
      <c r="AZ147" s="4"/>
      <c r="BB147" s="4">
        <f t="shared" si="37"/>
        <v>20</v>
      </c>
      <c r="BC147" s="47">
        <f>VLOOKUP(B147,정성평가!B:AD,29,0)</f>
        <v>48</v>
      </c>
      <c r="BD147" s="4">
        <f t="shared" si="38"/>
        <v>3</v>
      </c>
      <c r="BE147" s="47">
        <f t="shared" si="39"/>
        <v>71</v>
      </c>
      <c r="BF147" s="4" t="str">
        <f t="shared" si="40"/>
        <v>이상없음</v>
      </c>
      <c r="BG147" s="4">
        <f t="shared" si="41"/>
        <v>30</v>
      </c>
      <c r="BH147" s="4" t="s">
        <v>11808</v>
      </c>
      <c r="BI147" s="4"/>
      <c r="BK147" s="4">
        <v>2</v>
      </c>
      <c r="BL147" s="4">
        <f t="shared" si="44"/>
        <v>30</v>
      </c>
      <c r="BM147" s="4">
        <f t="shared" si="42"/>
        <v>30</v>
      </c>
      <c r="BN147" s="4" t="str">
        <f t="shared" si="45"/>
        <v>일치</v>
      </c>
      <c r="BO147" s="4"/>
      <c r="BQ147" s="4" t="s">
        <v>11840</v>
      </c>
      <c r="BR147" s="4" t="s">
        <v>11841</v>
      </c>
      <c r="BS147" s="4"/>
    </row>
    <row r="148" spans="1:71" ht="50.1" customHeight="1" x14ac:dyDescent="0.3">
      <c r="A148" s="4">
        <f t="shared" si="43"/>
        <v>31</v>
      </c>
      <c r="B148" s="4" t="s">
        <v>11144</v>
      </c>
      <c r="C148" s="4" t="s">
        <v>11145</v>
      </c>
      <c r="D148" s="4" t="s">
        <v>554</v>
      </c>
      <c r="E148" s="4" t="s">
        <v>555</v>
      </c>
      <c r="F148" s="4" t="s">
        <v>11146</v>
      </c>
      <c r="G148" s="4" t="s">
        <v>11147</v>
      </c>
      <c r="H148" s="4" t="s">
        <v>11148</v>
      </c>
      <c r="I148" s="4" t="s">
        <v>11149</v>
      </c>
      <c r="J148" s="4" t="s">
        <v>275</v>
      </c>
      <c r="K148" s="4" t="s">
        <v>275</v>
      </c>
      <c r="L148" s="4" t="s">
        <v>276</v>
      </c>
      <c r="M148" s="4" t="s">
        <v>277</v>
      </c>
      <c r="N148" s="4" t="s">
        <v>277</v>
      </c>
      <c r="O148" s="4" t="s">
        <v>277</v>
      </c>
      <c r="P148" s="4" t="s">
        <v>277</v>
      </c>
      <c r="Q148" s="4" t="s">
        <v>1257</v>
      </c>
      <c r="R148" s="4" t="s">
        <v>313</v>
      </c>
      <c r="S148" s="4" t="s">
        <v>313</v>
      </c>
      <c r="T148" s="4" t="s">
        <v>313</v>
      </c>
      <c r="U148" s="4" t="s">
        <v>313</v>
      </c>
      <c r="V148" s="4" t="s">
        <v>313</v>
      </c>
      <c r="W148" s="4" t="s">
        <v>11686</v>
      </c>
      <c r="X148" s="4" t="s">
        <v>11727</v>
      </c>
      <c r="Y148" s="4" t="s">
        <v>11686</v>
      </c>
      <c r="Z148" s="4" t="s">
        <v>11727</v>
      </c>
      <c r="AA148" s="4" t="s">
        <v>312</v>
      </c>
      <c r="AB148" s="4" t="s">
        <v>313</v>
      </c>
      <c r="AC148" s="4" t="s">
        <v>313</v>
      </c>
      <c r="AE148" s="4">
        <v>0</v>
      </c>
      <c r="AF148" s="4">
        <v>0</v>
      </c>
      <c r="AG148" s="4">
        <v>0</v>
      </c>
      <c r="AH148" s="4">
        <f t="shared" si="32"/>
        <v>0</v>
      </c>
      <c r="AI148" s="4">
        <f t="shared" si="32"/>
        <v>0</v>
      </c>
      <c r="AJ148" s="4">
        <f t="shared" si="32"/>
        <v>0</v>
      </c>
      <c r="AK148" s="4">
        <f t="shared" si="32"/>
        <v>0</v>
      </c>
      <c r="AL148" s="4">
        <f t="shared" si="32"/>
        <v>0</v>
      </c>
      <c r="AM148" s="4">
        <f t="shared" si="32"/>
        <v>3</v>
      </c>
      <c r="AN148" s="4">
        <f t="shared" si="33"/>
        <v>3</v>
      </c>
      <c r="AO148" s="4" t="str">
        <f t="shared" si="34"/>
        <v>우대</v>
      </c>
      <c r="AP148" s="4" t="str">
        <f t="shared" si="34"/>
        <v>X</v>
      </c>
      <c r="AQ148" s="4" t="str">
        <f t="shared" si="34"/>
        <v>X</v>
      </c>
      <c r="AR148" s="4">
        <f t="shared" si="35"/>
        <v>3</v>
      </c>
      <c r="AT148" s="4" t="s">
        <v>11686</v>
      </c>
      <c r="AU148" s="4">
        <f>VLOOKUP(B148,자격증!B:R,17,0)</f>
        <v>6</v>
      </c>
      <c r="AV148" s="4">
        <f>IF(AT148="해당",VLOOKUP(B148,어학성적!B:Q,16,0),0)</f>
        <v>10</v>
      </c>
      <c r="AW148" s="4">
        <f>IF(AT148="해당",VLOOKUP(B148,논문실적!B:S,18,0),0)</f>
        <v>0</v>
      </c>
      <c r="AX148" s="4">
        <f>VLOOKUP(B148,자격증!B:S,18,0)</f>
        <v>0</v>
      </c>
      <c r="AY148" s="4">
        <f t="shared" si="36"/>
        <v>16</v>
      </c>
      <c r="AZ148" s="4"/>
      <c r="BB148" s="4">
        <f t="shared" si="37"/>
        <v>16</v>
      </c>
      <c r="BC148" s="47">
        <f>VLOOKUP(B148,정성평가!B:AD,29,0)</f>
        <v>51</v>
      </c>
      <c r="BD148" s="4">
        <f t="shared" si="38"/>
        <v>3</v>
      </c>
      <c r="BE148" s="47">
        <f t="shared" si="39"/>
        <v>70</v>
      </c>
      <c r="BF148" s="4" t="str">
        <f t="shared" si="40"/>
        <v>이상없음</v>
      </c>
      <c r="BG148" s="4">
        <f t="shared" si="41"/>
        <v>31</v>
      </c>
      <c r="BH148" s="4" t="s">
        <v>11829</v>
      </c>
      <c r="BI148" s="4"/>
      <c r="BK148" s="4">
        <v>2</v>
      </c>
      <c r="BL148" s="4">
        <f t="shared" si="44"/>
        <v>30</v>
      </c>
      <c r="BM148" s="4">
        <f t="shared" si="42"/>
        <v>30</v>
      </c>
      <c r="BN148" s="4" t="str">
        <f t="shared" si="45"/>
        <v>일치</v>
      </c>
      <c r="BO148" s="4"/>
      <c r="BQ148" s="4" t="s">
        <v>11840</v>
      </c>
      <c r="BR148" s="4" t="s">
        <v>11841</v>
      </c>
      <c r="BS148" s="4"/>
    </row>
    <row r="149" spans="1:71" ht="50.1" customHeight="1" x14ac:dyDescent="0.3">
      <c r="A149" s="4">
        <f t="shared" si="43"/>
        <v>32</v>
      </c>
      <c r="B149" s="4" t="s">
        <v>7805</v>
      </c>
      <c r="C149" s="4" t="s">
        <v>7806</v>
      </c>
      <c r="D149" s="4" t="s">
        <v>554</v>
      </c>
      <c r="E149" s="4" t="s">
        <v>555</v>
      </c>
      <c r="F149" s="4" t="s">
        <v>7807</v>
      </c>
      <c r="G149" s="4" t="s">
        <v>7808</v>
      </c>
      <c r="H149" s="4" t="s">
        <v>7809</v>
      </c>
      <c r="I149" s="4" t="s">
        <v>7810</v>
      </c>
      <c r="J149" s="4" t="s">
        <v>275</v>
      </c>
      <c r="K149" s="4" t="s">
        <v>275</v>
      </c>
      <c r="L149" s="4" t="s">
        <v>382</v>
      </c>
      <c r="M149" s="4" t="s">
        <v>7811</v>
      </c>
      <c r="N149" s="4" t="s">
        <v>5470</v>
      </c>
      <c r="O149" s="4" t="s">
        <v>562</v>
      </c>
      <c r="P149" s="4" t="s">
        <v>957</v>
      </c>
      <c r="Q149" s="4" t="s">
        <v>656</v>
      </c>
      <c r="R149" s="4" t="s">
        <v>313</v>
      </c>
      <c r="S149" s="4" t="s">
        <v>313</v>
      </c>
      <c r="T149" s="4" t="s">
        <v>313</v>
      </c>
      <c r="U149" s="4" t="s">
        <v>313</v>
      </c>
      <c r="V149" s="4" t="s">
        <v>313</v>
      </c>
      <c r="W149" s="4" t="s">
        <v>313</v>
      </c>
      <c r="X149" s="4" t="s">
        <v>313</v>
      </c>
      <c r="Y149" s="4" t="s">
        <v>313</v>
      </c>
      <c r="Z149" s="4" t="s">
        <v>313</v>
      </c>
      <c r="AA149" s="4" t="s">
        <v>313</v>
      </c>
      <c r="AB149" s="4" t="s">
        <v>312</v>
      </c>
      <c r="AC149" s="4" t="s">
        <v>313</v>
      </c>
      <c r="AE149" s="4">
        <v>0</v>
      </c>
      <c r="AF149" s="4">
        <v>0</v>
      </c>
      <c r="AG149" s="4">
        <v>0</v>
      </c>
      <c r="AH149" s="4">
        <f t="shared" si="32"/>
        <v>0</v>
      </c>
      <c r="AI149" s="4">
        <f t="shared" si="32"/>
        <v>0</v>
      </c>
      <c r="AJ149" s="4">
        <f t="shared" si="32"/>
        <v>0</v>
      </c>
      <c r="AK149" s="4">
        <f t="shared" si="32"/>
        <v>0</v>
      </c>
      <c r="AL149" s="4">
        <f t="shared" si="32"/>
        <v>0</v>
      </c>
      <c r="AM149" s="4">
        <f t="shared" si="32"/>
        <v>0</v>
      </c>
      <c r="AN149" s="4">
        <f t="shared" si="33"/>
        <v>0</v>
      </c>
      <c r="AO149" s="4" t="str">
        <f t="shared" si="34"/>
        <v>X</v>
      </c>
      <c r="AP149" s="4" t="str">
        <f t="shared" si="34"/>
        <v>우대</v>
      </c>
      <c r="AQ149" s="4" t="str">
        <f t="shared" si="34"/>
        <v>X</v>
      </c>
      <c r="AR149" s="4">
        <f t="shared" si="35"/>
        <v>0</v>
      </c>
      <c r="AT149" s="4" t="s">
        <v>11686</v>
      </c>
      <c r="AU149" s="4">
        <f>VLOOKUP(B149,자격증!B:R,17,0)</f>
        <v>8</v>
      </c>
      <c r="AV149" s="4">
        <f>IF(AT149="해당",VLOOKUP(B149,어학성적!B:Q,16,0),0)</f>
        <v>6</v>
      </c>
      <c r="AW149" s="4">
        <f>IF(AT149="해당",VLOOKUP(B149,논문실적!B:S,18,0),0)</f>
        <v>0</v>
      </c>
      <c r="AX149" s="4">
        <f>VLOOKUP(B149,자격증!B:S,18,0)</f>
        <v>0</v>
      </c>
      <c r="AY149" s="4">
        <f t="shared" si="36"/>
        <v>14</v>
      </c>
      <c r="AZ149" s="4"/>
      <c r="BB149" s="4">
        <f t="shared" si="37"/>
        <v>14</v>
      </c>
      <c r="BC149" s="47">
        <f>VLOOKUP(B149,정성평가!B:AD,29,0)</f>
        <v>56</v>
      </c>
      <c r="BD149" s="4">
        <f t="shared" si="38"/>
        <v>0</v>
      </c>
      <c r="BE149" s="47">
        <f t="shared" si="39"/>
        <v>70</v>
      </c>
      <c r="BF149" s="4" t="str">
        <f t="shared" si="40"/>
        <v>이상없음</v>
      </c>
      <c r="BG149" s="4">
        <f t="shared" si="41"/>
        <v>31</v>
      </c>
      <c r="BH149" s="4" t="s">
        <v>11829</v>
      </c>
      <c r="BI149" s="4"/>
      <c r="BK149" s="4">
        <v>2</v>
      </c>
      <c r="BL149" s="4">
        <f t="shared" si="44"/>
        <v>30</v>
      </c>
      <c r="BM149" s="4">
        <f t="shared" si="42"/>
        <v>30</v>
      </c>
      <c r="BN149" s="4" t="str">
        <f t="shared" si="45"/>
        <v>일치</v>
      </c>
      <c r="BO149" s="4"/>
      <c r="BQ149" s="4" t="s">
        <v>11840</v>
      </c>
      <c r="BR149" s="4" t="s">
        <v>11841</v>
      </c>
      <c r="BS149" s="4"/>
    </row>
    <row r="150" spans="1:71" ht="50.1" customHeight="1" x14ac:dyDescent="0.3">
      <c r="A150" s="4">
        <f t="shared" si="43"/>
        <v>33</v>
      </c>
      <c r="B150" s="4" t="s">
        <v>3767</v>
      </c>
      <c r="C150" s="4" t="s">
        <v>3768</v>
      </c>
      <c r="D150" s="4" t="s">
        <v>554</v>
      </c>
      <c r="E150" s="4" t="s">
        <v>555</v>
      </c>
      <c r="F150" s="4" t="s">
        <v>3769</v>
      </c>
      <c r="G150" s="4" t="s">
        <v>3770</v>
      </c>
      <c r="H150" s="4" t="s">
        <v>3771</v>
      </c>
      <c r="I150" s="4" t="s">
        <v>3772</v>
      </c>
      <c r="J150" s="4" t="s">
        <v>275</v>
      </c>
      <c r="K150" s="4" t="s">
        <v>275</v>
      </c>
      <c r="L150" s="4" t="s">
        <v>276</v>
      </c>
      <c r="M150" s="4" t="s">
        <v>277</v>
      </c>
      <c r="N150" s="4" t="s">
        <v>277</v>
      </c>
      <c r="O150" s="4" t="s">
        <v>277</v>
      </c>
      <c r="P150" s="4" t="s">
        <v>277</v>
      </c>
      <c r="Q150" s="4" t="s">
        <v>615</v>
      </c>
      <c r="R150" s="4" t="s">
        <v>313</v>
      </c>
      <c r="S150" s="4" t="s">
        <v>313</v>
      </c>
      <c r="T150" s="4" t="s">
        <v>313</v>
      </c>
      <c r="U150" s="4" t="s">
        <v>313</v>
      </c>
      <c r="V150" s="4" t="s">
        <v>313</v>
      </c>
      <c r="W150" s="4" t="s">
        <v>313</v>
      </c>
      <c r="X150" s="4" t="s">
        <v>313</v>
      </c>
      <c r="Y150" s="4" t="s">
        <v>313</v>
      </c>
      <c r="Z150" s="4" t="s">
        <v>313</v>
      </c>
      <c r="AA150" s="4" t="s">
        <v>313</v>
      </c>
      <c r="AB150" s="4" t="s">
        <v>312</v>
      </c>
      <c r="AC150" s="4" t="s">
        <v>313</v>
      </c>
      <c r="AE150" s="4">
        <v>0</v>
      </c>
      <c r="AF150" s="4">
        <v>0</v>
      </c>
      <c r="AG150" s="4">
        <v>0</v>
      </c>
      <c r="AH150" s="4">
        <f t="shared" ref="AH150:AM181" si="46">IF(R150="해당",3,0)</f>
        <v>0</v>
      </c>
      <c r="AI150" s="4">
        <f t="shared" si="46"/>
        <v>0</v>
      </c>
      <c r="AJ150" s="4">
        <f t="shared" si="46"/>
        <v>0</v>
      </c>
      <c r="AK150" s="4">
        <f t="shared" si="46"/>
        <v>0</v>
      </c>
      <c r="AL150" s="4">
        <f t="shared" si="46"/>
        <v>0</v>
      </c>
      <c r="AM150" s="4">
        <f t="shared" si="46"/>
        <v>0</v>
      </c>
      <c r="AN150" s="4">
        <f t="shared" si="33"/>
        <v>0</v>
      </c>
      <c r="AO150" s="4" t="str">
        <f t="shared" ref="AO150:AQ181" si="47">IF(AA150="해당","우대","X")</f>
        <v>X</v>
      </c>
      <c r="AP150" s="4" t="str">
        <f t="shared" si="47"/>
        <v>우대</v>
      </c>
      <c r="AQ150" s="4" t="str">
        <f t="shared" si="47"/>
        <v>X</v>
      </c>
      <c r="AR150" s="4">
        <f t="shared" si="35"/>
        <v>0</v>
      </c>
      <c r="AT150" s="4" t="s">
        <v>11686</v>
      </c>
      <c r="AU150" s="4">
        <f>VLOOKUP(B150,자격증!B:R,17,0)</f>
        <v>10</v>
      </c>
      <c r="AV150" s="4">
        <f>IF(AT150="해당",VLOOKUP(B150,어학성적!B:Q,16,0),0)</f>
        <v>10</v>
      </c>
      <c r="AW150" s="4">
        <f>IF(AT150="해당",VLOOKUP(B150,논문실적!B:S,18,0),0)</f>
        <v>0</v>
      </c>
      <c r="AX150" s="4">
        <f>VLOOKUP(B150,자격증!B:S,18,0)</f>
        <v>0</v>
      </c>
      <c r="AY150" s="4">
        <f t="shared" si="36"/>
        <v>20</v>
      </c>
      <c r="AZ150" s="4"/>
      <c r="BB150" s="4">
        <f t="shared" si="37"/>
        <v>20</v>
      </c>
      <c r="BC150" s="47">
        <f>VLOOKUP(B150,정성평가!B:AD,29,0)</f>
        <v>49.333333333333336</v>
      </c>
      <c r="BD150" s="4">
        <f t="shared" si="38"/>
        <v>0</v>
      </c>
      <c r="BE150" s="47">
        <f t="shared" si="39"/>
        <v>69.333333333333343</v>
      </c>
      <c r="BF150" s="4" t="str">
        <f t="shared" si="40"/>
        <v>과락</v>
      </c>
      <c r="BG150" s="4">
        <f t="shared" si="41"/>
        <v>33</v>
      </c>
      <c r="BH150" s="4" t="s">
        <v>11811</v>
      </c>
      <c r="BI150" s="4" t="s">
        <v>11809</v>
      </c>
      <c r="BK150" s="4">
        <v>2</v>
      </c>
      <c r="BL150" s="4">
        <f t="shared" si="44"/>
        <v>30</v>
      </c>
      <c r="BM150" s="4">
        <f t="shared" si="42"/>
        <v>30</v>
      </c>
      <c r="BN150" s="4" t="str">
        <f t="shared" si="45"/>
        <v>일치</v>
      </c>
      <c r="BO150" s="4"/>
      <c r="BQ150" s="44" t="s">
        <v>11731</v>
      </c>
      <c r="BR150" s="4" t="s">
        <v>11835</v>
      </c>
      <c r="BS150" s="4" t="s">
        <v>11836</v>
      </c>
    </row>
    <row r="151" spans="1:71" ht="50.1" customHeight="1" x14ac:dyDescent="0.3">
      <c r="A151" s="4">
        <f t="shared" si="43"/>
        <v>34</v>
      </c>
      <c r="B151" s="4" t="s">
        <v>3505</v>
      </c>
      <c r="C151" s="4" t="s">
        <v>3506</v>
      </c>
      <c r="D151" s="4" t="s">
        <v>554</v>
      </c>
      <c r="E151" s="4" t="s">
        <v>555</v>
      </c>
      <c r="F151" s="4" t="s">
        <v>3507</v>
      </c>
      <c r="G151" s="4" t="s">
        <v>3508</v>
      </c>
      <c r="H151" s="4" t="s">
        <v>3509</v>
      </c>
      <c r="I151" s="4" t="s">
        <v>3509</v>
      </c>
      <c r="J151" s="4" t="s">
        <v>275</v>
      </c>
      <c r="K151" s="4" t="s">
        <v>275</v>
      </c>
      <c r="L151" s="4" t="s">
        <v>382</v>
      </c>
      <c r="M151" s="4" t="s">
        <v>3510</v>
      </c>
      <c r="N151" s="4" t="s">
        <v>1434</v>
      </c>
      <c r="O151" s="4" t="s">
        <v>562</v>
      </c>
      <c r="P151" s="4" t="s">
        <v>3008</v>
      </c>
      <c r="Q151" s="4" t="s">
        <v>3514</v>
      </c>
      <c r="R151" s="4" t="s">
        <v>313</v>
      </c>
      <c r="S151" s="4" t="s">
        <v>313</v>
      </c>
      <c r="T151" s="4" t="s">
        <v>313</v>
      </c>
      <c r="U151" s="4" t="s">
        <v>313</v>
      </c>
      <c r="V151" s="4" t="s">
        <v>313</v>
      </c>
      <c r="W151" s="4" t="s">
        <v>11686</v>
      </c>
      <c r="X151" s="4" t="s">
        <v>11744</v>
      </c>
      <c r="Y151" s="4" t="s">
        <v>313</v>
      </c>
      <c r="Z151" s="4" t="s">
        <v>313</v>
      </c>
      <c r="AA151" s="4" t="s">
        <v>313</v>
      </c>
      <c r="AB151" s="4" t="s">
        <v>312</v>
      </c>
      <c r="AC151" s="4" t="s">
        <v>313</v>
      </c>
      <c r="AE151" s="4">
        <v>0</v>
      </c>
      <c r="AF151" s="4">
        <v>0</v>
      </c>
      <c r="AG151" s="4">
        <v>0</v>
      </c>
      <c r="AH151" s="4">
        <f t="shared" si="46"/>
        <v>0</v>
      </c>
      <c r="AI151" s="4">
        <f t="shared" si="46"/>
        <v>0</v>
      </c>
      <c r="AJ151" s="4">
        <f t="shared" si="46"/>
        <v>0</v>
      </c>
      <c r="AK151" s="4">
        <f t="shared" si="46"/>
        <v>0</v>
      </c>
      <c r="AL151" s="4">
        <f t="shared" si="46"/>
        <v>0</v>
      </c>
      <c r="AM151" s="4">
        <f t="shared" si="46"/>
        <v>3</v>
      </c>
      <c r="AN151" s="4">
        <f t="shared" si="33"/>
        <v>0</v>
      </c>
      <c r="AO151" s="4" t="str">
        <f t="shared" si="47"/>
        <v>X</v>
      </c>
      <c r="AP151" s="4" t="str">
        <f t="shared" si="47"/>
        <v>우대</v>
      </c>
      <c r="AQ151" s="4" t="str">
        <f t="shared" si="47"/>
        <v>X</v>
      </c>
      <c r="AR151" s="4">
        <f t="shared" si="35"/>
        <v>3</v>
      </c>
      <c r="AT151" s="4" t="s">
        <v>11686</v>
      </c>
      <c r="AU151" s="4">
        <f>VLOOKUP(B151,자격증!B:R,17,0)</f>
        <v>8</v>
      </c>
      <c r="AV151" s="4">
        <f>IF(AT151="해당",VLOOKUP(B151,어학성적!B:Q,16,0),0)</f>
        <v>0</v>
      </c>
      <c r="AW151" s="4">
        <f>IF(AT151="해당",VLOOKUP(B151,논문실적!B:S,18,0),0)</f>
        <v>0</v>
      </c>
      <c r="AX151" s="4">
        <f>VLOOKUP(B151,자격증!B:S,18,0)</f>
        <v>0</v>
      </c>
      <c r="AY151" s="4">
        <f t="shared" si="36"/>
        <v>8</v>
      </c>
      <c r="AZ151" s="4"/>
      <c r="BB151" s="4">
        <f t="shared" si="37"/>
        <v>8</v>
      </c>
      <c r="BC151" s="47">
        <f>VLOOKUP(B151,정성평가!B:AD,29,0)</f>
        <v>58</v>
      </c>
      <c r="BD151" s="4">
        <f t="shared" si="38"/>
        <v>3</v>
      </c>
      <c r="BE151" s="47">
        <f t="shared" si="39"/>
        <v>69</v>
      </c>
      <c r="BF151" s="4" t="str">
        <f t="shared" si="40"/>
        <v>과락</v>
      </c>
      <c r="BG151" s="4">
        <f t="shared" si="41"/>
        <v>34</v>
      </c>
      <c r="BH151" s="4" t="s">
        <v>11811</v>
      </c>
      <c r="BI151" s="4" t="s">
        <v>11809</v>
      </c>
      <c r="BK151" s="4">
        <v>2</v>
      </c>
      <c r="BL151" s="4">
        <f t="shared" si="44"/>
        <v>30</v>
      </c>
      <c r="BM151" s="4">
        <f t="shared" si="42"/>
        <v>30</v>
      </c>
      <c r="BN151" s="4" t="str">
        <f t="shared" si="45"/>
        <v>일치</v>
      </c>
      <c r="BO151" s="4"/>
      <c r="BQ151" s="44" t="s">
        <v>11731</v>
      </c>
      <c r="BR151" s="4" t="s">
        <v>11835</v>
      </c>
      <c r="BS151" s="4" t="s">
        <v>11836</v>
      </c>
    </row>
    <row r="152" spans="1:71" ht="50.1" customHeight="1" x14ac:dyDescent="0.3">
      <c r="A152" s="4">
        <f t="shared" si="43"/>
        <v>35</v>
      </c>
      <c r="B152" s="4" t="s">
        <v>6939</v>
      </c>
      <c r="C152" s="4" t="s">
        <v>6940</v>
      </c>
      <c r="D152" s="4" t="s">
        <v>554</v>
      </c>
      <c r="E152" s="4" t="s">
        <v>555</v>
      </c>
      <c r="F152" s="4" t="s">
        <v>6941</v>
      </c>
      <c r="G152" s="4" t="s">
        <v>6942</v>
      </c>
      <c r="H152" s="4" t="s">
        <v>6943</v>
      </c>
      <c r="I152" s="4" t="s">
        <v>6944</v>
      </c>
      <c r="J152" s="4" t="s">
        <v>275</v>
      </c>
      <c r="K152" s="4" t="s">
        <v>275</v>
      </c>
      <c r="L152" s="4" t="s">
        <v>382</v>
      </c>
      <c r="M152" s="4" t="s">
        <v>5354</v>
      </c>
      <c r="N152" s="4" t="s">
        <v>6945</v>
      </c>
      <c r="O152" s="4" t="s">
        <v>562</v>
      </c>
      <c r="P152" s="4" t="s">
        <v>957</v>
      </c>
      <c r="Q152" s="4" t="s">
        <v>1651</v>
      </c>
      <c r="R152" s="4" t="s">
        <v>313</v>
      </c>
      <c r="S152" s="4" t="s">
        <v>313</v>
      </c>
      <c r="T152" s="4" t="s">
        <v>313</v>
      </c>
      <c r="U152" s="4" t="s">
        <v>313</v>
      </c>
      <c r="V152" s="4" t="s">
        <v>313</v>
      </c>
      <c r="W152" s="4" t="s">
        <v>313</v>
      </c>
      <c r="X152" s="4" t="s">
        <v>313</v>
      </c>
      <c r="Y152" s="4" t="s">
        <v>313</v>
      </c>
      <c r="Z152" s="4" t="s">
        <v>313</v>
      </c>
      <c r="AA152" s="4" t="s">
        <v>313</v>
      </c>
      <c r="AB152" s="4" t="s">
        <v>312</v>
      </c>
      <c r="AC152" s="4" t="s">
        <v>313</v>
      </c>
      <c r="AE152" s="4">
        <v>0</v>
      </c>
      <c r="AF152" s="4">
        <v>0</v>
      </c>
      <c r="AG152" s="4">
        <v>0</v>
      </c>
      <c r="AH152" s="4">
        <f t="shared" si="46"/>
        <v>0</v>
      </c>
      <c r="AI152" s="4">
        <f t="shared" si="46"/>
        <v>0</v>
      </c>
      <c r="AJ152" s="4">
        <f t="shared" si="46"/>
        <v>0</v>
      </c>
      <c r="AK152" s="4">
        <f t="shared" si="46"/>
        <v>0</v>
      </c>
      <c r="AL152" s="4">
        <f t="shared" si="46"/>
        <v>0</v>
      </c>
      <c r="AM152" s="4">
        <f t="shared" si="46"/>
        <v>0</v>
      </c>
      <c r="AN152" s="4">
        <f t="shared" si="33"/>
        <v>0</v>
      </c>
      <c r="AO152" s="4" t="str">
        <f t="shared" si="47"/>
        <v>X</v>
      </c>
      <c r="AP152" s="4" t="str">
        <f t="shared" si="47"/>
        <v>우대</v>
      </c>
      <c r="AQ152" s="4" t="str">
        <f t="shared" si="47"/>
        <v>X</v>
      </c>
      <c r="AR152" s="4">
        <f t="shared" si="35"/>
        <v>0</v>
      </c>
      <c r="AT152" s="4" t="s">
        <v>11686</v>
      </c>
      <c r="AU152" s="4">
        <f>VLOOKUP(B152,자격증!B:R,17,0)</f>
        <v>10</v>
      </c>
      <c r="AV152" s="4">
        <f>IF(AT152="해당",VLOOKUP(B152,어학성적!B:Q,16,0),0)</f>
        <v>8</v>
      </c>
      <c r="AW152" s="4">
        <f>IF(AT152="해당",VLOOKUP(B152,논문실적!B:S,18,0),0)</f>
        <v>0</v>
      </c>
      <c r="AX152" s="4">
        <f>VLOOKUP(B152,자격증!B:S,18,0)</f>
        <v>0</v>
      </c>
      <c r="AY152" s="4">
        <f t="shared" si="36"/>
        <v>18</v>
      </c>
      <c r="AZ152" s="4"/>
      <c r="BB152" s="4">
        <f t="shared" si="37"/>
        <v>18</v>
      </c>
      <c r="BC152" s="47">
        <f>VLOOKUP(B152,정성평가!B:AD,29,0)</f>
        <v>50.666666666666664</v>
      </c>
      <c r="BD152" s="4">
        <f t="shared" si="38"/>
        <v>0</v>
      </c>
      <c r="BE152" s="47">
        <f t="shared" si="39"/>
        <v>68.666666666666657</v>
      </c>
      <c r="BF152" s="4" t="str">
        <f t="shared" si="40"/>
        <v>과락</v>
      </c>
      <c r="BG152" s="4">
        <f t="shared" si="41"/>
        <v>35</v>
      </c>
      <c r="BH152" s="4" t="s">
        <v>11811</v>
      </c>
      <c r="BI152" s="4" t="s">
        <v>11809</v>
      </c>
      <c r="BK152" s="4">
        <v>2</v>
      </c>
      <c r="BL152" s="4">
        <f t="shared" si="44"/>
        <v>30</v>
      </c>
      <c r="BM152" s="4">
        <f t="shared" si="42"/>
        <v>30</v>
      </c>
      <c r="BN152" s="4" t="str">
        <f t="shared" si="45"/>
        <v>일치</v>
      </c>
      <c r="BO152" s="4"/>
      <c r="BQ152" s="44" t="s">
        <v>11731</v>
      </c>
      <c r="BR152" s="4" t="s">
        <v>11835</v>
      </c>
      <c r="BS152" s="4" t="s">
        <v>11836</v>
      </c>
    </row>
    <row r="153" spans="1:71" ht="50.1" customHeight="1" x14ac:dyDescent="0.3">
      <c r="A153" s="4">
        <f t="shared" si="43"/>
        <v>36</v>
      </c>
      <c r="B153" s="4" t="s">
        <v>3564</v>
      </c>
      <c r="C153" s="4" t="s">
        <v>3565</v>
      </c>
      <c r="D153" s="4" t="s">
        <v>554</v>
      </c>
      <c r="E153" s="4" t="s">
        <v>555</v>
      </c>
      <c r="F153" s="4" t="s">
        <v>3566</v>
      </c>
      <c r="G153" s="4" t="s">
        <v>3567</v>
      </c>
      <c r="H153" s="4" t="s">
        <v>3568</v>
      </c>
      <c r="I153" s="4" t="s">
        <v>3569</v>
      </c>
      <c r="J153" s="4" t="s">
        <v>275</v>
      </c>
      <c r="K153" s="4" t="s">
        <v>275</v>
      </c>
      <c r="L153" s="4" t="s">
        <v>276</v>
      </c>
      <c r="M153" s="4" t="s">
        <v>277</v>
      </c>
      <c r="N153" s="4" t="s">
        <v>277</v>
      </c>
      <c r="O153" s="4" t="s">
        <v>277</v>
      </c>
      <c r="P153" s="4" t="s">
        <v>277</v>
      </c>
      <c r="Q153" s="4" t="s">
        <v>3574</v>
      </c>
      <c r="R153" s="4" t="s">
        <v>313</v>
      </c>
      <c r="S153" s="4" t="s">
        <v>313</v>
      </c>
      <c r="T153" s="4" t="s">
        <v>313</v>
      </c>
      <c r="U153" s="4" t="s">
        <v>313</v>
      </c>
      <c r="V153" s="4" t="s">
        <v>313</v>
      </c>
      <c r="W153" s="4" t="s">
        <v>11686</v>
      </c>
      <c r="X153" s="4" t="s">
        <v>11738</v>
      </c>
      <c r="Y153" s="4" t="s">
        <v>313</v>
      </c>
      <c r="Z153" s="4" t="s">
        <v>313</v>
      </c>
      <c r="AA153" s="4" t="s">
        <v>313</v>
      </c>
      <c r="AB153" s="4" t="s">
        <v>313</v>
      </c>
      <c r="AC153" s="4" t="s">
        <v>313</v>
      </c>
      <c r="AE153" s="4">
        <v>0</v>
      </c>
      <c r="AF153" s="4">
        <v>0</v>
      </c>
      <c r="AG153" s="4">
        <v>0</v>
      </c>
      <c r="AH153" s="4">
        <f t="shared" si="46"/>
        <v>0</v>
      </c>
      <c r="AI153" s="4">
        <f t="shared" si="46"/>
        <v>0</v>
      </c>
      <c r="AJ153" s="4">
        <f t="shared" si="46"/>
        <v>0</v>
      </c>
      <c r="AK153" s="4">
        <f t="shared" si="46"/>
        <v>0</v>
      </c>
      <c r="AL153" s="4">
        <f t="shared" si="46"/>
        <v>0</v>
      </c>
      <c r="AM153" s="4">
        <f t="shared" si="46"/>
        <v>3</v>
      </c>
      <c r="AN153" s="4">
        <f t="shared" si="33"/>
        <v>0</v>
      </c>
      <c r="AO153" s="4" t="str">
        <f t="shared" si="47"/>
        <v>X</v>
      </c>
      <c r="AP153" s="4" t="str">
        <f t="shared" si="47"/>
        <v>X</v>
      </c>
      <c r="AQ153" s="4" t="str">
        <f t="shared" si="47"/>
        <v>X</v>
      </c>
      <c r="AR153" s="4">
        <f t="shared" si="35"/>
        <v>3</v>
      </c>
      <c r="AT153" s="4" t="s">
        <v>11686</v>
      </c>
      <c r="AU153" s="4">
        <f>VLOOKUP(B153,자격증!B:R,17,0)</f>
        <v>10</v>
      </c>
      <c r="AV153" s="4">
        <f>IF(AT153="해당",VLOOKUP(B153,어학성적!B:Q,16,0),0)</f>
        <v>10</v>
      </c>
      <c r="AW153" s="4">
        <f>IF(AT153="해당",VLOOKUP(B153,논문실적!B:S,18,0),0)</f>
        <v>0</v>
      </c>
      <c r="AX153" s="4">
        <f>VLOOKUP(B153,자격증!B:S,18,0)</f>
        <v>0</v>
      </c>
      <c r="AY153" s="4">
        <f t="shared" si="36"/>
        <v>20</v>
      </c>
      <c r="AZ153" s="4"/>
      <c r="BB153" s="4">
        <f t="shared" si="37"/>
        <v>20</v>
      </c>
      <c r="BC153" s="47">
        <f>VLOOKUP(B153,정성평가!B:AD,29,0)</f>
        <v>45.333333333333336</v>
      </c>
      <c r="BD153" s="4">
        <f t="shared" si="38"/>
        <v>3</v>
      </c>
      <c r="BE153" s="47">
        <f t="shared" si="39"/>
        <v>68.333333333333343</v>
      </c>
      <c r="BF153" s="4" t="str">
        <f t="shared" si="40"/>
        <v>과락</v>
      </c>
      <c r="BG153" s="4">
        <f t="shared" si="41"/>
        <v>36</v>
      </c>
      <c r="BH153" s="4" t="s">
        <v>11811</v>
      </c>
      <c r="BI153" s="4" t="s">
        <v>11809</v>
      </c>
      <c r="BK153" s="4">
        <v>2</v>
      </c>
      <c r="BL153" s="4">
        <f t="shared" si="44"/>
        <v>30</v>
      </c>
      <c r="BM153" s="4">
        <f t="shared" si="42"/>
        <v>30</v>
      </c>
      <c r="BN153" s="4" t="str">
        <f t="shared" si="45"/>
        <v>일치</v>
      </c>
      <c r="BO153" s="4"/>
      <c r="BQ153" s="44" t="s">
        <v>11731</v>
      </c>
      <c r="BR153" s="4" t="s">
        <v>11835</v>
      </c>
      <c r="BS153" s="4" t="s">
        <v>11836</v>
      </c>
    </row>
    <row r="154" spans="1:71" ht="50.1" customHeight="1" x14ac:dyDescent="0.3">
      <c r="A154" s="4">
        <f t="shared" si="43"/>
        <v>37</v>
      </c>
      <c r="B154" s="4" t="s">
        <v>10472</v>
      </c>
      <c r="C154" s="4" t="s">
        <v>10473</v>
      </c>
      <c r="D154" s="4" t="s">
        <v>554</v>
      </c>
      <c r="E154" s="4" t="s">
        <v>555</v>
      </c>
      <c r="F154" s="4" t="s">
        <v>10474</v>
      </c>
      <c r="G154" s="4" t="s">
        <v>10475</v>
      </c>
      <c r="H154" s="4" t="s">
        <v>10476</v>
      </c>
      <c r="I154" s="4" t="s">
        <v>10477</v>
      </c>
      <c r="J154" s="4" t="s">
        <v>275</v>
      </c>
      <c r="K154" s="4" t="s">
        <v>275</v>
      </c>
      <c r="L154" s="4" t="s">
        <v>276</v>
      </c>
      <c r="M154" s="4" t="s">
        <v>277</v>
      </c>
      <c r="N154" s="4" t="s">
        <v>277</v>
      </c>
      <c r="O154" s="4" t="s">
        <v>277</v>
      </c>
      <c r="P154" s="4" t="s">
        <v>277</v>
      </c>
      <c r="Q154" s="4" t="s">
        <v>3180</v>
      </c>
      <c r="R154" s="4" t="s">
        <v>313</v>
      </c>
      <c r="S154" s="4" t="s">
        <v>313</v>
      </c>
      <c r="T154" s="4" t="s">
        <v>313</v>
      </c>
      <c r="U154" s="4" t="s">
        <v>313</v>
      </c>
      <c r="V154" s="4" t="s">
        <v>313</v>
      </c>
      <c r="W154" s="4" t="s">
        <v>11686</v>
      </c>
      <c r="X154" s="4" t="s">
        <v>11735</v>
      </c>
      <c r="Y154" s="4" t="s">
        <v>11686</v>
      </c>
      <c r="Z154" s="4" t="s">
        <v>11735</v>
      </c>
      <c r="AA154" s="4" t="s">
        <v>312</v>
      </c>
      <c r="AB154" s="4" t="s">
        <v>312</v>
      </c>
      <c r="AC154" s="4" t="s">
        <v>313</v>
      </c>
      <c r="AE154" s="4">
        <v>0</v>
      </c>
      <c r="AF154" s="4">
        <v>0</v>
      </c>
      <c r="AG154" s="4">
        <v>0</v>
      </c>
      <c r="AH154" s="4">
        <f t="shared" si="46"/>
        <v>0</v>
      </c>
      <c r="AI154" s="4">
        <f t="shared" si="46"/>
        <v>0</v>
      </c>
      <c r="AJ154" s="4">
        <f t="shared" si="46"/>
        <v>0</v>
      </c>
      <c r="AK154" s="4">
        <f t="shared" si="46"/>
        <v>0</v>
      </c>
      <c r="AL154" s="4">
        <f t="shared" si="46"/>
        <v>0</v>
      </c>
      <c r="AM154" s="4">
        <f t="shared" si="46"/>
        <v>3</v>
      </c>
      <c r="AN154" s="4">
        <f t="shared" si="33"/>
        <v>3</v>
      </c>
      <c r="AO154" s="4" t="str">
        <f t="shared" si="47"/>
        <v>우대</v>
      </c>
      <c r="AP154" s="4" t="str">
        <f t="shared" si="47"/>
        <v>우대</v>
      </c>
      <c r="AQ154" s="4" t="str">
        <f t="shared" si="47"/>
        <v>X</v>
      </c>
      <c r="AR154" s="4">
        <f t="shared" si="35"/>
        <v>3</v>
      </c>
      <c r="AT154" s="4" t="s">
        <v>11686</v>
      </c>
      <c r="AU154" s="4">
        <f>VLOOKUP(B154,자격증!B:R,17,0)</f>
        <v>10</v>
      </c>
      <c r="AV154" s="4">
        <f>IF(AT154="해당",VLOOKUP(B154,어학성적!B:Q,16,0),0)</f>
        <v>6</v>
      </c>
      <c r="AW154" s="4">
        <f>IF(AT154="해당",VLOOKUP(B154,논문실적!B:S,18,0),0)</f>
        <v>0</v>
      </c>
      <c r="AX154" s="4">
        <f>VLOOKUP(B154,자격증!B:S,18,0)</f>
        <v>0</v>
      </c>
      <c r="AY154" s="4">
        <f t="shared" si="36"/>
        <v>16</v>
      </c>
      <c r="AZ154" s="4"/>
      <c r="BB154" s="4">
        <f t="shared" si="37"/>
        <v>16</v>
      </c>
      <c r="BC154" s="47">
        <f>VLOOKUP(B154,정성평가!B:AD,29,0)</f>
        <v>49</v>
      </c>
      <c r="BD154" s="4">
        <f t="shared" si="38"/>
        <v>3</v>
      </c>
      <c r="BE154" s="47">
        <f t="shared" si="39"/>
        <v>68</v>
      </c>
      <c r="BF154" s="4" t="str">
        <f t="shared" si="40"/>
        <v>과락</v>
      </c>
      <c r="BG154" s="4">
        <f t="shared" si="41"/>
        <v>37</v>
      </c>
      <c r="BH154" s="4" t="s">
        <v>11811</v>
      </c>
      <c r="BI154" s="4" t="s">
        <v>11809</v>
      </c>
      <c r="BK154" s="4">
        <v>2</v>
      </c>
      <c r="BL154" s="4">
        <f t="shared" si="44"/>
        <v>30</v>
      </c>
      <c r="BM154" s="4">
        <f t="shared" si="42"/>
        <v>30</v>
      </c>
      <c r="BN154" s="4" t="str">
        <f t="shared" si="45"/>
        <v>일치</v>
      </c>
      <c r="BO154" s="4"/>
      <c r="BQ154" s="44" t="s">
        <v>11731</v>
      </c>
      <c r="BR154" s="4" t="s">
        <v>11835</v>
      </c>
      <c r="BS154" s="4" t="s">
        <v>11836</v>
      </c>
    </row>
    <row r="155" spans="1:71" ht="50.1" customHeight="1" x14ac:dyDescent="0.3">
      <c r="A155" s="4">
        <f t="shared" si="43"/>
        <v>38</v>
      </c>
      <c r="B155" s="4" t="s">
        <v>6983</v>
      </c>
      <c r="C155" s="4" t="s">
        <v>6984</v>
      </c>
      <c r="D155" s="4" t="s">
        <v>554</v>
      </c>
      <c r="E155" s="4" t="s">
        <v>555</v>
      </c>
      <c r="F155" s="4" t="s">
        <v>6985</v>
      </c>
      <c r="G155" s="4" t="s">
        <v>6986</v>
      </c>
      <c r="H155" s="4" t="s">
        <v>6987</v>
      </c>
      <c r="I155" s="4" t="s">
        <v>6988</v>
      </c>
      <c r="J155" s="4" t="s">
        <v>275</v>
      </c>
      <c r="K155" s="4" t="s">
        <v>275</v>
      </c>
      <c r="L155" s="4" t="s">
        <v>276</v>
      </c>
      <c r="M155" s="4" t="s">
        <v>277</v>
      </c>
      <c r="N155" s="4" t="s">
        <v>277</v>
      </c>
      <c r="O155" s="4" t="s">
        <v>277</v>
      </c>
      <c r="P155" s="4" t="s">
        <v>277</v>
      </c>
      <c r="Q155" s="4" t="s">
        <v>657</v>
      </c>
      <c r="R155" s="4" t="s">
        <v>313</v>
      </c>
      <c r="S155" s="4" t="s">
        <v>313</v>
      </c>
      <c r="T155" s="4" t="s">
        <v>313</v>
      </c>
      <c r="U155" s="4" t="s">
        <v>313</v>
      </c>
      <c r="V155" s="4" t="s">
        <v>313</v>
      </c>
      <c r="W155" s="4" t="s">
        <v>11686</v>
      </c>
      <c r="X155" s="4" t="s">
        <v>11727</v>
      </c>
      <c r="Y155" s="4" t="s">
        <v>11686</v>
      </c>
      <c r="Z155" s="4" t="s">
        <v>11727</v>
      </c>
      <c r="AA155" s="4" t="s">
        <v>313</v>
      </c>
      <c r="AB155" s="4" t="s">
        <v>312</v>
      </c>
      <c r="AC155" s="4" t="s">
        <v>313</v>
      </c>
      <c r="AE155" s="4">
        <v>0</v>
      </c>
      <c r="AF155" s="4">
        <v>0</v>
      </c>
      <c r="AG155" s="4">
        <v>0</v>
      </c>
      <c r="AH155" s="4">
        <f t="shared" si="46"/>
        <v>0</v>
      </c>
      <c r="AI155" s="4">
        <f t="shared" si="46"/>
        <v>0</v>
      </c>
      <c r="AJ155" s="4">
        <f t="shared" si="46"/>
        <v>0</v>
      </c>
      <c r="AK155" s="4">
        <f t="shared" si="46"/>
        <v>0</v>
      </c>
      <c r="AL155" s="4">
        <f t="shared" si="46"/>
        <v>0</v>
      </c>
      <c r="AM155" s="4">
        <f t="shared" si="46"/>
        <v>3</v>
      </c>
      <c r="AN155" s="4">
        <f t="shared" si="33"/>
        <v>3</v>
      </c>
      <c r="AO155" s="4" t="str">
        <f t="shared" si="47"/>
        <v>X</v>
      </c>
      <c r="AP155" s="4" t="str">
        <f t="shared" si="47"/>
        <v>우대</v>
      </c>
      <c r="AQ155" s="4" t="str">
        <f t="shared" si="47"/>
        <v>X</v>
      </c>
      <c r="AR155" s="4">
        <f t="shared" si="35"/>
        <v>3</v>
      </c>
      <c r="AT155" s="4" t="s">
        <v>11686</v>
      </c>
      <c r="AU155" s="4">
        <f>VLOOKUP(B155,자격증!B:R,17,0)</f>
        <v>6</v>
      </c>
      <c r="AV155" s="4">
        <f>IF(AT155="해당",VLOOKUP(B155,어학성적!B:Q,16,0),0)</f>
        <v>10</v>
      </c>
      <c r="AW155" s="4">
        <f>IF(AT155="해당",VLOOKUP(B155,논문실적!B:S,18,0),0)</f>
        <v>0</v>
      </c>
      <c r="AX155" s="4">
        <f>VLOOKUP(B155,자격증!B:S,18,0)</f>
        <v>0</v>
      </c>
      <c r="AY155" s="4">
        <f t="shared" si="36"/>
        <v>16</v>
      </c>
      <c r="AZ155" s="4"/>
      <c r="BB155" s="4">
        <f t="shared" si="37"/>
        <v>16</v>
      </c>
      <c r="BC155" s="47">
        <f>VLOOKUP(B155,정성평가!B:AD,29,0)</f>
        <v>48.666666666666664</v>
      </c>
      <c r="BD155" s="4">
        <f t="shared" si="38"/>
        <v>3</v>
      </c>
      <c r="BE155" s="47">
        <f t="shared" si="39"/>
        <v>67.666666666666657</v>
      </c>
      <c r="BF155" s="4" t="str">
        <f t="shared" si="40"/>
        <v>과락</v>
      </c>
      <c r="BG155" s="4">
        <f t="shared" si="41"/>
        <v>38</v>
      </c>
      <c r="BH155" s="4" t="s">
        <v>11811</v>
      </c>
      <c r="BI155" s="4" t="s">
        <v>11809</v>
      </c>
      <c r="BK155" s="4">
        <v>2</v>
      </c>
      <c r="BL155" s="4">
        <f t="shared" si="44"/>
        <v>30</v>
      </c>
      <c r="BM155" s="4">
        <f t="shared" si="42"/>
        <v>30</v>
      </c>
      <c r="BN155" s="4" t="str">
        <f t="shared" si="45"/>
        <v>일치</v>
      </c>
      <c r="BO155" s="4"/>
      <c r="BQ155" s="44" t="s">
        <v>11731</v>
      </c>
      <c r="BR155" s="4" t="s">
        <v>11835</v>
      </c>
      <c r="BS155" s="4" t="s">
        <v>11836</v>
      </c>
    </row>
    <row r="156" spans="1:71" ht="50.1" customHeight="1" x14ac:dyDescent="0.3">
      <c r="A156" s="4">
        <f t="shared" si="43"/>
        <v>39</v>
      </c>
      <c r="B156" s="4" t="s">
        <v>7838</v>
      </c>
      <c r="C156" s="4" t="s">
        <v>7839</v>
      </c>
      <c r="D156" s="4" t="s">
        <v>554</v>
      </c>
      <c r="E156" s="4" t="s">
        <v>555</v>
      </c>
      <c r="F156" s="4" t="s">
        <v>7840</v>
      </c>
      <c r="G156" s="4" t="s">
        <v>7841</v>
      </c>
      <c r="H156" s="4" t="s">
        <v>7842</v>
      </c>
      <c r="I156" s="4" t="s">
        <v>7843</v>
      </c>
      <c r="J156" s="4" t="s">
        <v>275</v>
      </c>
      <c r="K156" s="4" t="s">
        <v>275</v>
      </c>
      <c r="L156" s="4" t="s">
        <v>382</v>
      </c>
      <c r="M156" s="4" t="s">
        <v>1163</v>
      </c>
      <c r="N156" s="4" t="s">
        <v>4453</v>
      </c>
      <c r="O156" s="4" t="s">
        <v>385</v>
      </c>
      <c r="P156" s="4" t="s">
        <v>386</v>
      </c>
      <c r="Q156" s="4" t="s">
        <v>4838</v>
      </c>
      <c r="R156" s="4" t="s">
        <v>313</v>
      </c>
      <c r="S156" s="4" t="s">
        <v>313</v>
      </c>
      <c r="T156" s="4" t="s">
        <v>313</v>
      </c>
      <c r="U156" s="4" t="s">
        <v>313</v>
      </c>
      <c r="V156" s="4" t="s">
        <v>313</v>
      </c>
      <c r="W156" s="4" t="s">
        <v>11686</v>
      </c>
      <c r="X156" s="4" t="s">
        <v>11745</v>
      </c>
      <c r="Y156" s="4" t="s">
        <v>11686</v>
      </c>
      <c r="Z156" s="4" t="s">
        <v>11745</v>
      </c>
      <c r="AA156" s="4" t="s">
        <v>312</v>
      </c>
      <c r="AB156" s="4" t="s">
        <v>312</v>
      </c>
      <c r="AC156" s="4" t="s">
        <v>313</v>
      </c>
      <c r="AE156" s="4">
        <v>0</v>
      </c>
      <c r="AF156" s="4">
        <v>0</v>
      </c>
      <c r="AG156" s="4">
        <v>0</v>
      </c>
      <c r="AH156" s="4">
        <f t="shared" si="46"/>
        <v>0</v>
      </c>
      <c r="AI156" s="4">
        <f t="shared" si="46"/>
        <v>0</v>
      </c>
      <c r="AJ156" s="4">
        <f t="shared" si="46"/>
        <v>0</v>
      </c>
      <c r="AK156" s="4">
        <f t="shared" si="46"/>
        <v>0</v>
      </c>
      <c r="AL156" s="4">
        <f t="shared" si="46"/>
        <v>0</v>
      </c>
      <c r="AM156" s="4">
        <f t="shared" si="46"/>
        <v>3</v>
      </c>
      <c r="AN156" s="4">
        <f t="shared" si="33"/>
        <v>3</v>
      </c>
      <c r="AO156" s="4" t="str">
        <f t="shared" si="47"/>
        <v>우대</v>
      </c>
      <c r="AP156" s="4" t="str">
        <f t="shared" si="47"/>
        <v>우대</v>
      </c>
      <c r="AQ156" s="4" t="str">
        <f t="shared" si="47"/>
        <v>X</v>
      </c>
      <c r="AR156" s="4">
        <f t="shared" si="35"/>
        <v>3</v>
      </c>
      <c r="AT156" s="4" t="s">
        <v>11686</v>
      </c>
      <c r="AU156" s="4">
        <f>VLOOKUP(B156,자격증!B:R,17,0)</f>
        <v>10</v>
      </c>
      <c r="AV156" s="4">
        <f>IF(AT156="해당",VLOOKUP(B156,어학성적!B:Q,16,0),0)</f>
        <v>6</v>
      </c>
      <c r="AW156" s="4">
        <f>IF(AT156="해당",VLOOKUP(B156,논문실적!B:S,18,0),0)</f>
        <v>0</v>
      </c>
      <c r="AX156" s="4">
        <f>VLOOKUP(B156,자격증!B:S,18,0)</f>
        <v>0</v>
      </c>
      <c r="AY156" s="4">
        <f t="shared" si="36"/>
        <v>16</v>
      </c>
      <c r="AZ156" s="4"/>
      <c r="BB156" s="4">
        <f t="shared" si="37"/>
        <v>16</v>
      </c>
      <c r="BC156" s="47">
        <f>VLOOKUP(B156,정성평가!B:AD,29,0)</f>
        <v>48.333333333333336</v>
      </c>
      <c r="BD156" s="4">
        <f t="shared" si="38"/>
        <v>3</v>
      </c>
      <c r="BE156" s="47">
        <f t="shared" si="39"/>
        <v>67.333333333333343</v>
      </c>
      <c r="BF156" s="4" t="str">
        <f t="shared" si="40"/>
        <v>과락</v>
      </c>
      <c r="BG156" s="4">
        <f t="shared" si="41"/>
        <v>39</v>
      </c>
      <c r="BH156" s="4" t="s">
        <v>11811</v>
      </c>
      <c r="BI156" s="4" t="s">
        <v>11809</v>
      </c>
      <c r="BK156" s="4">
        <v>2</v>
      </c>
      <c r="BL156" s="4">
        <f t="shared" si="44"/>
        <v>30</v>
      </c>
      <c r="BM156" s="4">
        <f t="shared" si="42"/>
        <v>30</v>
      </c>
      <c r="BN156" s="4" t="str">
        <f t="shared" si="45"/>
        <v>일치</v>
      </c>
      <c r="BO156" s="4"/>
      <c r="BQ156" s="44" t="s">
        <v>11731</v>
      </c>
      <c r="BR156" s="4" t="s">
        <v>11835</v>
      </c>
      <c r="BS156" s="4" t="s">
        <v>11836</v>
      </c>
    </row>
    <row r="157" spans="1:71" ht="50.1" customHeight="1" x14ac:dyDescent="0.3">
      <c r="A157" s="4">
        <f t="shared" si="43"/>
        <v>40</v>
      </c>
      <c r="B157" s="4" t="s">
        <v>10579</v>
      </c>
      <c r="C157" s="4" t="s">
        <v>4572</v>
      </c>
      <c r="D157" s="4" t="s">
        <v>554</v>
      </c>
      <c r="E157" s="4" t="s">
        <v>555</v>
      </c>
      <c r="F157" s="4" t="s">
        <v>10580</v>
      </c>
      <c r="G157" s="4" t="s">
        <v>10581</v>
      </c>
      <c r="H157" s="4" t="s">
        <v>10582</v>
      </c>
      <c r="I157" s="4" t="s">
        <v>10583</v>
      </c>
      <c r="J157" s="4" t="s">
        <v>275</v>
      </c>
      <c r="K157" s="4" t="s">
        <v>275</v>
      </c>
      <c r="L157" s="4" t="s">
        <v>276</v>
      </c>
      <c r="M157" s="4" t="s">
        <v>277</v>
      </c>
      <c r="N157" s="4" t="s">
        <v>277</v>
      </c>
      <c r="O157" s="4" t="s">
        <v>277</v>
      </c>
      <c r="P157" s="4" t="s">
        <v>277</v>
      </c>
      <c r="Q157" s="4" t="s">
        <v>2564</v>
      </c>
      <c r="R157" s="4" t="s">
        <v>313</v>
      </c>
      <c r="S157" s="4" t="s">
        <v>313</v>
      </c>
      <c r="T157" s="4" t="s">
        <v>313</v>
      </c>
      <c r="U157" s="4" t="s">
        <v>313</v>
      </c>
      <c r="V157" s="4" t="s">
        <v>313</v>
      </c>
      <c r="W157" s="4" t="s">
        <v>11686</v>
      </c>
      <c r="X157" s="4" t="s">
        <v>9552</v>
      </c>
      <c r="Y157" s="4" t="s">
        <v>11686</v>
      </c>
      <c r="Z157" s="4" t="s">
        <v>9552</v>
      </c>
      <c r="AA157" s="4" t="s">
        <v>313</v>
      </c>
      <c r="AB157" s="4" t="s">
        <v>312</v>
      </c>
      <c r="AC157" s="4" t="s">
        <v>313</v>
      </c>
      <c r="AE157" s="4">
        <v>0</v>
      </c>
      <c r="AF157" s="4">
        <v>0</v>
      </c>
      <c r="AG157" s="4">
        <v>0</v>
      </c>
      <c r="AH157" s="4">
        <f t="shared" si="46"/>
        <v>0</v>
      </c>
      <c r="AI157" s="4">
        <f t="shared" si="46"/>
        <v>0</v>
      </c>
      <c r="AJ157" s="4">
        <f t="shared" si="46"/>
        <v>0</v>
      </c>
      <c r="AK157" s="4">
        <f t="shared" si="46"/>
        <v>0</v>
      </c>
      <c r="AL157" s="4">
        <f t="shared" si="46"/>
        <v>0</v>
      </c>
      <c r="AM157" s="4">
        <f t="shared" si="46"/>
        <v>3</v>
      </c>
      <c r="AN157" s="4">
        <f t="shared" si="33"/>
        <v>3</v>
      </c>
      <c r="AO157" s="4" t="str">
        <f t="shared" si="47"/>
        <v>X</v>
      </c>
      <c r="AP157" s="4" t="str">
        <f t="shared" si="47"/>
        <v>우대</v>
      </c>
      <c r="AQ157" s="4" t="str">
        <f t="shared" si="47"/>
        <v>X</v>
      </c>
      <c r="AR157" s="4">
        <f t="shared" si="35"/>
        <v>3</v>
      </c>
      <c r="AT157" s="4" t="s">
        <v>11686</v>
      </c>
      <c r="AU157" s="4">
        <f>VLOOKUP(B157,자격증!B:R,17,0)</f>
        <v>10</v>
      </c>
      <c r="AV157" s="4">
        <f>IF(AT157="해당",VLOOKUP(B157,어학성적!B:Q,16,0),0)</f>
        <v>10</v>
      </c>
      <c r="AW157" s="4">
        <f>IF(AT157="해당",VLOOKUP(B157,논문실적!B:S,18,0),0)</f>
        <v>0</v>
      </c>
      <c r="AX157" s="4">
        <f>VLOOKUP(B157,자격증!B:S,18,0)</f>
        <v>0</v>
      </c>
      <c r="AY157" s="4">
        <f t="shared" si="36"/>
        <v>20</v>
      </c>
      <c r="AZ157" s="4"/>
      <c r="BB157" s="4">
        <f t="shared" si="37"/>
        <v>20</v>
      </c>
      <c r="BC157" s="47">
        <f>VLOOKUP(B157,정성평가!B:AD,29,0)</f>
        <v>44</v>
      </c>
      <c r="BD157" s="4">
        <f t="shared" si="38"/>
        <v>3</v>
      </c>
      <c r="BE157" s="47">
        <f t="shared" si="39"/>
        <v>67</v>
      </c>
      <c r="BF157" s="4" t="str">
        <f t="shared" si="40"/>
        <v>과락</v>
      </c>
      <c r="BG157" s="4">
        <f t="shared" si="41"/>
        <v>40</v>
      </c>
      <c r="BH157" s="4" t="s">
        <v>11811</v>
      </c>
      <c r="BI157" s="4" t="s">
        <v>11809</v>
      </c>
      <c r="BK157" s="4">
        <v>2</v>
      </c>
      <c r="BL157" s="4">
        <f t="shared" si="44"/>
        <v>30</v>
      </c>
      <c r="BM157" s="4">
        <f t="shared" si="42"/>
        <v>30</v>
      </c>
      <c r="BN157" s="4" t="str">
        <f t="shared" si="45"/>
        <v>일치</v>
      </c>
      <c r="BO157" s="4"/>
      <c r="BQ157" s="44" t="s">
        <v>11731</v>
      </c>
      <c r="BR157" s="4" t="s">
        <v>11835</v>
      </c>
      <c r="BS157" s="4" t="s">
        <v>11836</v>
      </c>
    </row>
    <row r="158" spans="1:71" ht="50.1" customHeight="1" x14ac:dyDescent="0.3">
      <c r="A158" s="4">
        <f t="shared" si="43"/>
        <v>41</v>
      </c>
      <c r="B158" s="4" t="s">
        <v>6688</v>
      </c>
      <c r="C158" s="4" t="s">
        <v>6689</v>
      </c>
      <c r="D158" s="4" t="s">
        <v>554</v>
      </c>
      <c r="E158" s="4" t="s">
        <v>555</v>
      </c>
      <c r="F158" s="4" t="s">
        <v>6690</v>
      </c>
      <c r="G158" s="4" t="s">
        <v>6691</v>
      </c>
      <c r="H158" s="4" t="s">
        <v>6692</v>
      </c>
      <c r="I158" s="4" t="s">
        <v>6693</v>
      </c>
      <c r="J158" s="4" t="s">
        <v>275</v>
      </c>
      <c r="K158" s="4" t="s">
        <v>275</v>
      </c>
      <c r="L158" s="4" t="s">
        <v>382</v>
      </c>
      <c r="M158" s="4" t="s">
        <v>2810</v>
      </c>
      <c r="N158" s="4" t="s">
        <v>5741</v>
      </c>
      <c r="O158" s="4" t="s">
        <v>562</v>
      </c>
      <c r="P158" s="4" t="s">
        <v>957</v>
      </c>
      <c r="Q158" s="4" t="s">
        <v>3013</v>
      </c>
      <c r="R158" s="4" t="s">
        <v>313</v>
      </c>
      <c r="S158" s="4" t="s">
        <v>313</v>
      </c>
      <c r="T158" s="4" t="s">
        <v>313</v>
      </c>
      <c r="U158" s="4" t="s">
        <v>313</v>
      </c>
      <c r="V158" s="4" t="s">
        <v>313</v>
      </c>
      <c r="W158" s="4" t="s">
        <v>313</v>
      </c>
      <c r="X158" s="4" t="s">
        <v>313</v>
      </c>
      <c r="Y158" s="4" t="s">
        <v>313</v>
      </c>
      <c r="Z158" s="4" t="s">
        <v>313</v>
      </c>
      <c r="AA158" s="4" t="s">
        <v>312</v>
      </c>
      <c r="AB158" s="4" t="s">
        <v>312</v>
      </c>
      <c r="AC158" s="4" t="s">
        <v>313</v>
      </c>
      <c r="AE158" s="4">
        <v>0</v>
      </c>
      <c r="AF158" s="4">
        <v>0</v>
      </c>
      <c r="AG158" s="4">
        <v>0</v>
      </c>
      <c r="AH158" s="4">
        <f t="shared" si="46"/>
        <v>0</v>
      </c>
      <c r="AI158" s="4">
        <f t="shared" si="46"/>
        <v>0</v>
      </c>
      <c r="AJ158" s="4">
        <f t="shared" si="46"/>
        <v>0</v>
      </c>
      <c r="AK158" s="4">
        <f t="shared" si="46"/>
        <v>0</v>
      </c>
      <c r="AL158" s="4">
        <f t="shared" si="46"/>
        <v>0</v>
      </c>
      <c r="AM158" s="4">
        <f t="shared" si="46"/>
        <v>0</v>
      </c>
      <c r="AN158" s="4">
        <f t="shared" si="33"/>
        <v>0</v>
      </c>
      <c r="AO158" s="4" t="str">
        <f t="shared" si="47"/>
        <v>우대</v>
      </c>
      <c r="AP158" s="4" t="str">
        <f t="shared" si="47"/>
        <v>우대</v>
      </c>
      <c r="AQ158" s="4" t="str">
        <f t="shared" si="47"/>
        <v>X</v>
      </c>
      <c r="AR158" s="4">
        <f t="shared" si="35"/>
        <v>0</v>
      </c>
      <c r="AT158" s="4" t="s">
        <v>11686</v>
      </c>
      <c r="AU158" s="4">
        <f>VLOOKUP(B158,자격증!B:R,17,0)</f>
        <v>5</v>
      </c>
      <c r="AV158" s="4">
        <f>IF(AT158="해당",VLOOKUP(B158,어학성적!B:Q,16,0),0)</f>
        <v>10</v>
      </c>
      <c r="AW158" s="4">
        <f>IF(AT158="해당",VLOOKUP(B158,논문실적!B:S,18,0),0)</f>
        <v>0</v>
      </c>
      <c r="AX158" s="4">
        <f>VLOOKUP(B158,자격증!B:S,18,0)</f>
        <v>0</v>
      </c>
      <c r="AY158" s="4">
        <f t="shared" si="36"/>
        <v>15</v>
      </c>
      <c r="AZ158" s="4"/>
      <c r="BB158" s="4">
        <f t="shared" si="37"/>
        <v>15</v>
      </c>
      <c r="BC158" s="47">
        <f>VLOOKUP(B158,정성평가!B:AD,29,0)</f>
        <v>52</v>
      </c>
      <c r="BD158" s="4">
        <f t="shared" si="38"/>
        <v>0</v>
      </c>
      <c r="BE158" s="47">
        <f t="shared" si="39"/>
        <v>67</v>
      </c>
      <c r="BF158" s="4" t="str">
        <f t="shared" si="40"/>
        <v>과락</v>
      </c>
      <c r="BG158" s="4">
        <f t="shared" si="41"/>
        <v>40</v>
      </c>
      <c r="BH158" s="4" t="s">
        <v>11811</v>
      </c>
      <c r="BI158" s="4" t="s">
        <v>11809</v>
      </c>
      <c r="BK158" s="4">
        <v>2</v>
      </c>
      <c r="BL158" s="4">
        <f t="shared" si="44"/>
        <v>30</v>
      </c>
      <c r="BM158" s="4">
        <f t="shared" si="42"/>
        <v>30</v>
      </c>
      <c r="BN158" s="4" t="str">
        <f t="shared" si="45"/>
        <v>일치</v>
      </c>
      <c r="BO158" s="4"/>
      <c r="BQ158" s="44" t="s">
        <v>11731</v>
      </c>
      <c r="BR158" s="4" t="s">
        <v>11835</v>
      </c>
      <c r="BS158" s="4" t="s">
        <v>11836</v>
      </c>
    </row>
    <row r="159" spans="1:71" ht="50.1" customHeight="1" x14ac:dyDescent="0.3">
      <c r="A159" s="4">
        <f t="shared" si="43"/>
        <v>42</v>
      </c>
      <c r="B159" s="4" t="s">
        <v>9587</v>
      </c>
      <c r="C159" s="4" t="s">
        <v>9588</v>
      </c>
      <c r="D159" s="4" t="s">
        <v>554</v>
      </c>
      <c r="E159" s="4" t="s">
        <v>555</v>
      </c>
      <c r="F159" s="4" t="s">
        <v>9589</v>
      </c>
      <c r="G159" s="4" t="s">
        <v>9590</v>
      </c>
      <c r="H159" s="4" t="s">
        <v>9591</v>
      </c>
      <c r="I159" s="4" t="s">
        <v>9592</v>
      </c>
      <c r="J159" s="4" t="s">
        <v>275</v>
      </c>
      <c r="K159" s="4" t="s">
        <v>275</v>
      </c>
      <c r="L159" s="4" t="s">
        <v>382</v>
      </c>
      <c r="M159" s="4" t="s">
        <v>9593</v>
      </c>
      <c r="N159" s="4" t="s">
        <v>3866</v>
      </c>
      <c r="O159" s="4" t="s">
        <v>562</v>
      </c>
      <c r="P159" s="4" t="s">
        <v>957</v>
      </c>
      <c r="Q159" s="4" t="s">
        <v>4371</v>
      </c>
      <c r="R159" s="4" t="s">
        <v>313</v>
      </c>
      <c r="S159" s="4" t="s">
        <v>313</v>
      </c>
      <c r="T159" s="4" t="s">
        <v>313</v>
      </c>
      <c r="U159" s="4" t="s">
        <v>313</v>
      </c>
      <c r="V159" s="4" t="s">
        <v>313</v>
      </c>
      <c r="W159" s="4" t="s">
        <v>313</v>
      </c>
      <c r="X159" s="4" t="s">
        <v>313</v>
      </c>
      <c r="Y159" s="4" t="s">
        <v>313</v>
      </c>
      <c r="Z159" s="4" t="s">
        <v>313</v>
      </c>
      <c r="AA159" s="4" t="s">
        <v>313</v>
      </c>
      <c r="AB159" s="4" t="s">
        <v>312</v>
      </c>
      <c r="AC159" s="4" t="s">
        <v>313</v>
      </c>
      <c r="AE159" s="4">
        <v>0</v>
      </c>
      <c r="AF159" s="4">
        <v>0</v>
      </c>
      <c r="AG159" s="4">
        <v>0</v>
      </c>
      <c r="AH159" s="4">
        <f t="shared" si="46"/>
        <v>0</v>
      </c>
      <c r="AI159" s="4">
        <f t="shared" si="46"/>
        <v>0</v>
      </c>
      <c r="AJ159" s="4">
        <f t="shared" si="46"/>
        <v>0</v>
      </c>
      <c r="AK159" s="4">
        <f t="shared" si="46"/>
        <v>0</v>
      </c>
      <c r="AL159" s="4">
        <f t="shared" si="46"/>
        <v>0</v>
      </c>
      <c r="AM159" s="4">
        <f t="shared" si="46"/>
        <v>0</v>
      </c>
      <c r="AN159" s="4">
        <f t="shared" si="33"/>
        <v>0</v>
      </c>
      <c r="AO159" s="4" t="str">
        <f t="shared" si="47"/>
        <v>X</v>
      </c>
      <c r="AP159" s="4" t="str">
        <f t="shared" si="47"/>
        <v>우대</v>
      </c>
      <c r="AQ159" s="4" t="str">
        <f t="shared" si="47"/>
        <v>X</v>
      </c>
      <c r="AR159" s="4">
        <f t="shared" si="35"/>
        <v>0</v>
      </c>
      <c r="AT159" s="4" t="s">
        <v>11686</v>
      </c>
      <c r="AU159" s="4">
        <f>VLOOKUP(B159,자격증!B:R,17,0)</f>
        <v>0</v>
      </c>
      <c r="AV159" s="4">
        <f>IF(AT159="해당",VLOOKUP(B159,어학성적!B:Q,16,0),0)</f>
        <v>6</v>
      </c>
      <c r="AW159" s="4">
        <f>IF(AT159="해당",VLOOKUP(B159,논문실적!B:S,18,0),0)</f>
        <v>0</v>
      </c>
      <c r="AX159" s="4">
        <f>VLOOKUP(B159,자격증!B:S,18,0)</f>
        <v>0</v>
      </c>
      <c r="AY159" s="4">
        <f t="shared" si="36"/>
        <v>6</v>
      </c>
      <c r="AZ159" s="48"/>
      <c r="BB159" s="4">
        <f t="shared" si="37"/>
        <v>6</v>
      </c>
      <c r="BC159" s="47">
        <f>VLOOKUP(B159,정성평가!B:AD,29,0)</f>
        <v>60.666666666666664</v>
      </c>
      <c r="BD159" s="4">
        <f t="shared" si="38"/>
        <v>0</v>
      </c>
      <c r="BE159" s="47">
        <f t="shared" si="39"/>
        <v>66.666666666666657</v>
      </c>
      <c r="BF159" s="4" t="str">
        <f t="shared" si="40"/>
        <v>과락</v>
      </c>
      <c r="BG159" s="4">
        <f t="shared" si="41"/>
        <v>42</v>
      </c>
      <c r="BH159" s="4" t="s">
        <v>11811</v>
      </c>
      <c r="BI159" s="4" t="s">
        <v>11809</v>
      </c>
      <c r="BK159" s="4">
        <v>2</v>
      </c>
      <c r="BL159" s="4">
        <f t="shared" si="44"/>
        <v>30</v>
      </c>
      <c r="BM159" s="4">
        <f t="shared" si="42"/>
        <v>30</v>
      </c>
      <c r="BN159" s="4" t="str">
        <f t="shared" si="45"/>
        <v>일치</v>
      </c>
      <c r="BO159" s="4"/>
      <c r="BQ159" s="44" t="s">
        <v>11731</v>
      </c>
      <c r="BR159" s="4" t="s">
        <v>11835</v>
      </c>
      <c r="BS159" s="4" t="s">
        <v>11836</v>
      </c>
    </row>
    <row r="160" spans="1:71" ht="50.1" customHeight="1" x14ac:dyDescent="0.3">
      <c r="A160" s="4">
        <f t="shared" si="43"/>
        <v>43</v>
      </c>
      <c r="B160" s="4" t="s">
        <v>9508</v>
      </c>
      <c r="C160" s="4" t="s">
        <v>9509</v>
      </c>
      <c r="D160" s="4" t="s">
        <v>554</v>
      </c>
      <c r="E160" s="4" t="s">
        <v>555</v>
      </c>
      <c r="F160" s="4" t="s">
        <v>9510</v>
      </c>
      <c r="G160" s="4" t="s">
        <v>9511</v>
      </c>
      <c r="H160" s="4" t="s">
        <v>9512</v>
      </c>
      <c r="I160" s="4" t="s">
        <v>9513</v>
      </c>
      <c r="J160" s="4" t="s">
        <v>275</v>
      </c>
      <c r="K160" s="4" t="s">
        <v>275</v>
      </c>
      <c r="L160" s="4" t="s">
        <v>382</v>
      </c>
      <c r="M160" s="4" t="s">
        <v>2022</v>
      </c>
      <c r="N160" s="4" t="s">
        <v>8334</v>
      </c>
      <c r="O160" s="4" t="s">
        <v>562</v>
      </c>
      <c r="P160" s="4" t="s">
        <v>957</v>
      </c>
      <c r="Q160" s="4" t="s">
        <v>3955</v>
      </c>
      <c r="R160" s="4" t="s">
        <v>313</v>
      </c>
      <c r="S160" s="4" t="s">
        <v>313</v>
      </c>
      <c r="T160" s="4" t="s">
        <v>313</v>
      </c>
      <c r="U160" s="4" t="s">
        <v>313</v>
      </c>
      <c r="V160" s="4" t="s">
        <v>313</v>
      </c>
      <c r="W160" s="4" t="s">
        <v>313</v>
      </c>
      <c r="X160" s="4" t="s">
        <v>313</v>
      </c>
      <c r="Y160" s="4" t="s">
        <v>313</v>
      </c>
      <c r="Z160" s="4" t="s">
        <v>313</v>
      </c>
      <c r="AA160" s="4" t="s">
        <v>312</v>
      </c>
      <c r="AB160" s="4" t="s">
        <v>312</v>
      </c>
      <c r="AC160" s="4" t="s">
        <v>313</v>
      </c>
      <c r="AE160" s="4">
        <v>0</v>
      </c>
      <c r="AF160" s="4">
        <v>0</v>
      </c>
      <c r="AG160" s="4">
        <v>0</v>
      </c>
      <c r="AH160" s="4">
        <f t="shared" si="46"/>
        <v>0</v>
      </c>
      <c r="AI160" s="4">
        <f t="shared" si="46"/>
        <v>0</v>
      </c>
      <c r="AJ160" s="4">
        <f t="shared" si="46"/>
        <v>0</v>
      </c>
      <c r="AK160" s="4">
        <f t="shared" si="46"/>
        <v>0</v>
      </c>
      <c r="AL160" s="4">
        <f t="shared" si="46"/>
        <v>0</v>
      </c>
      <c r="AM160" s="4">
        <f t="shared" si="46"/>
        <v>0</v>
      </c>
      <c r="AN160" s="4">
        <f t="shared" si="33"/>
        <v>0</v>
      </c>
      <c r="AO160" s="4" t="str">
        <f t="shared" si="47"/>
        <v>우대</v>
      </c>
      <c r="AP160" s="4" t="str">
        <f t="shared" si="47"/>
        <v>우대</v>
      </c>
      <c r="AQ160" s="4" t="str">
        <f t="shared" si="47"/>
        <v>X</v>
      </c>
      <c r="AR160" s="4">
        <f t="shared" si="35"/>
        <v>0</v>
      </c>
      <c r="AT160" s="4" t="s">
        <v>11686</v>
      </c>
      <c r="AU160" s="4">
        <f>VLOOKUP(B160,자격증!B:R,17,0)</f>
        <v>8</v>
      </c>
      <c r="AV160" s="4">
        <f>IF(AT160="해당",VLOOKUP(B160,어학성적!B:Q,16,0),0)</f>
        <v>10</v>
      </c>
      <c r="AW160" s="4">
        <f>IF(AT160="해당",VLOOKUP(B160,논문실적!B:S,18,0),0)</f>
        <v>0</v>
      </c>
      <c r="AX160" s="4">
        <f>VLOOKUP(B160,자격증!B:S,18,0)</f>
        <v>0</v>
      </c>
      <c r="AY160" s="4">
        <f t="shared" si="36"/>
        <v>18</v>
      </c>
      <c r="AZ160" s="48"/>
      <c r="BB160" s="4">
        <f t="shared" si="37"/>
        <v>18</v>
      </c>
      <c r="BC160" s="47">
        <f>VLOOKUP(B160,정성평가!B:AD,29,0)</f>
        <v>48.333333333333336</v>
      </c>
      <c r="BD160" s="4">
        <f t="shared" si="38"/>
        <v>0</v>
      </c>
      <c r="BE160" s="47">
        <f t="shared" si="39"/>
        <v>66.333333333333343</v>
      </c>
      <c r="BF160" s="4" t="str">
        <f t="shared" si="40"/>
        <v>과락</v>
      </c>
      <c r="BG160" s="4">
        <f t="shared" si="41"/>
        <v>43</v>
      </c>
      <c r="BH160" s="4" t="s">
        <v>11811</v>
      </c>
      <c r="BI160" s="4" t="s">
        <v>11809</v>
      </c>
      <c r="BK160" s="4">
        <v>2</v>
      </c>
      <c r="BL160" s="4">
        <f t="shared" si="44"/>
        <v>30</v>
      </c>
      <c r="BM160" s="4">
        <f t="shared" si="42"/>
        <v>30</v>
      </c>
      <c r="BN160" s="4" t="str">
        <f t="shared" si="45"/>
        <v>일치</v>
      </c>
      <c r="BO160" s="4"/>
      <c r="BQ160" s="44" t="s">
        <v>11731</v>
      </c>
      <c r="BR160" s="4" t="s">
        <v>11835</v>
      </c>
      <c r="BS160" s="4" t="s">
        <v>11836</v>
      </c>
    </row>
    <row r="161" spans="1:71" ht="50.1" customHeight="1" x14ac:dyDescent="0.3">
      <c r="A161" s="4">
        <f t="shared" si="43"/>
        <v>44</v>
      </c>
      <c r="B161" s="4" t="s">
        <v>11499</v>
      </c>
      <c r="C161" s="4" t="s">
        <v>11500</v>
      </c>
      <c r="D161" s="4" t="s">
        <v>554</v>
      </c>
      <c r="E161" s="4" t="s">
        <v>555</v>
      </c>
      <c r="F161" s="4" t="s">
        <v>11501</v>
      </c>
      <c r="G161" s="4" t="s">
        <v>11502</v>
      </c>
      <c r="H161" s="4" t="s">
        <v>11503</v>
      </c>
      <c r="I161" s="4" t="s">
        <v>11504</v>
      </c>
      <c r="J161" s="4" t="s">
        <v>275</v>
      </c>
      <c r="K161" s="4" t="s">
        <v>275</v>
      </c>
      <c r="L161" s="4" t="s">
        <v>276</v>
      </c>
      <c r="M161" s="4" t="s">
        <v>277</v>
      </c>
      <c r="N161" s="4" t="s">
        <v>277</v>
      </c>
      <c r="O161" s="4" t="s">
        <v>277</v>
      </c>
      <c r="P161" s="4" t="s">
        <v>277</v>
      </c>
      <c r="Q161" s="4" t="s">
        <v>2371</v>
      </c>
      <c r="R161" s="4" t="s">
        <v>313</v>
      </c>
      <c r="S161" s="4" t="s">
        <v>313</v>
      </c>
      <c r="T161" s="4" t="s">
        <v>313</v>
      </c>
      <c r="U161" s="4" t="s">
        <v>313</v>
      </c>
      <c r="V161" s="4" t="s">
        <v>313</v>
      </c>
      <c r="W161" s="4" t="s">
        <v>11686</v>
      </c>
      <c r="X161" s="4" t="s">
        <v>11744</v>
      </c>
      <c r="Y161" s="4" t="s">
        <v>313</v>
      </c>
      <c r="Z161" s="4" t="s">
        <v>313</v>
      </c>
      <c r="AA161" s="4" t="s">
        <v>313</v>
      </c>
      <c r="AB161" s="4" t="s">
        <v>312</v>
      </c>
      <c r="AC161" s="4" t="s">
        <v>313</v>
      </c>
      <c r="AE161" s="4">
        <v>0</v>
      </c>
      <c r="AF161" s="4">
        <v>0</v>
      </c>
      <c r="AG161" s="4">
        <v>0</v>
      </c>
      <c r="AH161" s="4">
        <f t="shared" si="46"/>
        <v>0</v>
      </c>
      <c r="AI161" s="4">
        <f t="shared" si="46"/>
        <v>0</v>
      </c>
      <c r="AJ161" s="4">
        <f t="shared" si="46"/>
        <v>0</v>
      </c>
      <c r="AK161" s="4">
        <f t="shared" si="46"/>
        <v>0</v>
      </c>
      <c r="AL161" s="4">
        <f t="shared" si="46"/>
        <v>0</v>
      </c>
      <c r="AM161" s="4">
        <f t="shared" si="46"/>
        <v>3</v>
      </c>
      <c r="AN161" s="4">
        <f t="shared" si="33"/>
        <v>0</v>
      </c>
      <c r="AO161" s="4" t="str">
        <f t="shared" si="47"/>
        <v>X</v>
      </c>
      <c r="AP161" s="4" t="str">
        <f t="shared" si="47"/>
        <v>우대</v>
      </c>
      <c r="AQ161" s="4" t="str">
        <f t="shared" si="47"/>
        <v>X</v>
      </c>
      <c r="AR161" s="4">
        <f t="shared" si="35"/>
        <v>3</v>
      </c>
      <c r="AT161" s="4" t="s">
        <v>11686</v>
      </c>
      <c r="AU161" s="4">
        <f>VLOOKUP(B161,자격증!B:R,17,0)</f>
        <v>10</v>
      </c>
      <c r="AV161" s="4">
        <f>IF(AT161="해당",VLOOKUP(B161,어학성적!B:Q,16,0),0)</f>
        <v>10</v>
      </c>
      <c r="AW161" s="4">
        <f>IF(AT161="해당",VLOOKUP(B161,논문실적!B:S,18,0),0)</f>
        <v>0</v>
      </c>
      <c r="AX161" s="4">
        <f>VLOOKUP(B161,자격증!B:S,18,0)</f>
        <v>0</v>
      </c>
      <c r="AY161" s="4">
        <f t="shared" si="36"/>
        <v>20</v>
      </c>
      <c r="AZ161" s="4"/>
      <c r="BB161" s="4">
        <f t="shared" si="37"/>
        <v>20</v>
      </c>
      <c r="BC161" s="47">
        <f>VLOOKUP(B161,정성평가!B:AD,29,0)</f>
        <v>43</v>
      </c>
      <c r="BD161" s="4">
        <f t="shared" si="38"/>
        <v>3</v>
      </c>
      <c r="BE161" s="47">
        <f t="shared" si="39"/>
        <v>66</v>
      </c>
      <c r="BF161" s="4" t="str">
        <f t="shared" si="40"/>
        <v>과락</v>
      </c>
      <c r="BG161" s="4">
        <f t="shared" si="41"/>
        <v>44</v>
      </c>
      <c r="BH161" s="4" t="s">
        <v>11811</v>
      </c>
      <c r="BI161" s="4" t="s">
        <v>11809</v>
      </c>
      <c r="BK161" s="4">
        <v>2</v>
      </c>
      <c r="BL161" s="4">
        <f t="shared" si="44"/>
        <v>30</v>
      </c>
      <c r="BM161" s="4">
        <f t="shared" si="42"/>
        <v>30</v>
      </c>
      <c r="BN161" s="4" t="str">
        <f t="shared" si="45"/>
        <v>일치</v>
      </c>
      <c r="BO161" s="4"/>
      <c r="BQ161" s="44" t="s">
        <v>11731</v>
      </c>
      <c r="BR161" s="4" t="s">
        <v>11835</v>
      </c>
      <c r="BS161" s="4" t="s">
        <v>11836</v>
      </c>
    </row>
    <row r="162" spans="1:71" ht="50.1" customHeight="1" x14ac:dyDescent="0.3">
      <c r="A162" s="4">
        <f t="shared" si="43"/>
        <v>45</v>
      </c>
      <c r="B162" s="4" t="s">
        <v>11302</v>
      </c>
      <c r="C162" s="4" t="s">
        <v>11303</v>
      </c>
      <c r="D162" s="4" t="s">
        <v>554</v>
      </c>
      <c r="E162" s="4" t="s">
        <v>555</v>
      </c>
      <c r="F162" s="4" t="s">
        <v>11304</v>
      </c>
      <c r="G162" s="4" t="s">
        <v>11305</v>
      </c>
      <c r="H162" s="4" t="s">
        <v>11306</v>
      </c>
      <c r="I162" s="4" t="s">
        <v>11307</v>
      </c>
      <c r="J162" s="4" t="s">
        <v>275</v>
      </c>
      <c r="K162" s="4" t="s">
        <v>275</v>
      </c>
      <c r="L162" s="4" t="s">
        <v>382</v>
      </c>
      <c r="M162" s="4" t="s">
        <v>3880</v>
      </c>
      <c r="N162" s="4" t="s">
        <v>2473</v>
      </c>
      <c r="O162" s="4" t="s">
        <v>385</v>
      </c>
      <c r="P162" s="4" t="s">
        <v>957</v>
      </c>
      <c r="Q162" s="4" t="s">
        <v>1641</v>
      </c>
      <c r="R162" s="4" t="s">
        <v>313</v>
      </c>
      <c r="S162" s="4" t="s">
        <v>313</v>
      </c>
      <c r="T162" s="4" t="s">
        <v>313</v>
      </c>
      <c r="U162" s="4" t="s">
        <v>313</v>
      </c>
      <c r="V162" s="4" t="s">
        <v>313</v>
      </c>
      <c r="W162" s="4" t="s">
        <v>313</v>
      </c>
      <c r="X162" s="4" t="s">
        <v>313</v>
      </c>
      <c r="Y162" s="4" t="s">
        <v>313</v>
      </c>
      <c r="Z162" s="4" t="s">
        <v>313</v>
      </c>
      <c r="AA162" s="4" t="s">
        <v>313</v>
      </c>
      <c r="AB162" s="4" t="s">
        <v>312</v>
      </c>
      <c r="AC162" s="4" t="s">
        <v>313</v>
      </c>
      <c r="AE162" s="4">
        <v>0</v>
      </c>
      <c r="AF162" s="4">
        <v>0</v>
      </c>
      <c r="AG162" s="4">
        <v>0</v>
      </c>
      <c r="AH162" s="4">
        <f t="shared" si="46"/>
        <v>0</v>
      </c>
      <c r="AI162" s="4">
        <f t="shared" si="46"/>
        <v>0</v>
      </c>
      <c r="AJ162" s="4">
        <f t="shared" si="46"/>
        <v>0</v>
      </c>
      <c r="AK162" s="4">
        <f t="shared" si="46"/>
        <v>0</v>
      </c>
      <c r="AL162" s="4">
        <f t="shared" si="46"/>
        <v>0</v>
      </c>
      <c r="AM162" s="4">
        <f t="shared" si="46"/>
        <v>0</v>
      </c>
      <c r="AN162" s="4">
        <f t="shared" si="33"/>
        <v>0</v>
      </c>
      <c r="AO162" s="4" t="str">
        <f t="shared" si="47"/>
        <v>X</v>
      </c>
      <c r="AP162" s="4" t="str">
        <f t="shared" si="47"/>
        <v>우대</v>
      </c>
      <c r="AQ162" s="4" t="str">
        <f t="shared" si="47"/>
        <v>X</v>
      </c>
      <c r="AR162" s="4">
        <f t="shared" si="35"/>
        <v>0</v>
      </c>
      <c r="AT162" s="4" t="s">
        <v>11686</v>
      </c>
      <c r="AU162" s="4">
        <f>VLOOKUP(B162,자격증!B:R,17,0)</f>
        <v>10</v>
      </c>
      <c r="AV162" s="4">
        <f>IF(AT162="해당",VLOOKUP(B162,어학성적!B:Q,16,0),0)</f>
        <v>10</v>
      </c>
      <c r="AW162" s="4">
        <f>IF(AT162="해당",VLOOKUP(B162,논문실적!B:S,18,0),0)</f>
        <v>0</v>
      </c>
      <c r="AX162" s="4">
        <f>VLOOKUP(B162,자격증!B:S,18,0)</f>
        <v>0</v>
      </c>
      <c r="AY162" s="4">
        <f t="shared" si="36"/>
        <v>20</v>
      </c>
      <c r="AZ162" s="4"/>
      <c r="BB162" s="4">
        <f t="shared" si="37"/>
        <v>20</v>
      </c>
      <c r="BC162" s="47">
        <f>VLOOKUP(B162,정성평가!B:AD,29,0)</f>
        <v>45.666666666666664</v>
      </c>
      <c r="BD162" s="4">
        <f t="shared" si="38"/>
        <v>0</v>
      </c>
      <c r="BE162" s="47">
        <f t="shared" si="39"/>
        <v>65.666666666666657</v>
      </c>
      <c r="BF162" s="4" t="str">
        <f t="shared" si="40"/>
        <v>과락</v>
      </c>
      <c r="BG162" s="4">
        <f t="shared" si="41"/>
        <v>45</v>
      </c>
      <c r="BH162" s="4" t="s">
        <v>11811</v>
      </c>
      <c r="BI162" s="4" t="s">
        <v>11809</v>
      </c>
      <c r="BK162" s="4">
        <v>2</v>
      </c>
      <c r="BL162" s="4">
        <f t="shared" si="44"/>
        <v>30</v>
      </c>
      <c r="BM162" s="4">
        <f t="shared" si="42"/>
        <v>30</v>
      </c>
      <c r="BN162" s="4" t="str">
        <f t="shared" si="45"/>
        <v>일치</v>
      </c>
      <c r="BO162" s="4"/>
      <c r="BQ162" s="44" t="s">
        <v>11731</v>
      </c>
      <c r="BR162" s="4" t="s">
        <v>11835</v>
      </c>
      <c r="BS162" s="4" t="s">
        <v>11836</v>
      </c>
    </row>
    <row r="163" spans="1:71" ht="50.1" customHeight="1" x14ac:dyDescent="0.3">
      <c r="A163" s="4">
        <f t="shared" si="43"/>
        <v>46</v>
      </c>
      <c r="B163" s="4" t="s">
        <v>4099</v>
      </c>
      <c r="C163" s="4" t="s">
        <v>4100</v>
      </c>
      <c r="D163" s="4" t="s">
        <v>554</v>
      </c>
      <c r="E163" s="4" t="s">
        <v>555</v>
      </c>
      <c r="F163" s="4" t="s">
        <v>4101</v>
      </c>
      <c r="G163" s="4" t="s">
        <v>4102</v>
      </c>
      <c r="H163" s="4" t="s">
        <v>4103</v>
      </c>
      <c r="I163" s="4" t="s">
        <v>4104</v>
      </c>
      <c r="J163" s="4" t="s">
        <v>275</v>
      </c>
      <c r="K163" s="4" t="s">
        <v>275</v>
      </c>
      <c r="L163" s="4" t="s">
        <v>276</v>
      </c>
      <c r="M163" s="4" t="s">
        <v>277</v>
      </c>
      <c r="N163" s="4" t="s">
        <v>277</v>
      </c>
      <c r="O163" s="4" t="s">
        <v>277</v>
      </c>
      <c r="P163" s="4" t="s">
        <v>277</v>
      </c>
      <c r="Q163" s="4" t="s">
        <v>521</v>
      </c>
      <c r="R163" s="4" t="s">
        <v>313</v>
      </c>
      <c r="S163" s="4" t="s">
        <v>313</v>
      </c>
      <c r="T163" s="4" t="s">
        <v>313</v>
      </c>
      <c r="U163" s="4" t="s">
        <v>313</v>
      </c>
      <c r="V163" s="4" t="s">
        <v>313</v>
      </c>
      <c r="W163" s="4" t="s">
        <v>11686</v>
      </c>
      <c r="X163" s="4" t="s">
        <v>11733</v>
      </c>
      <c r="Y163" s="4" t="s">
        <v>313</v>
      </c>
      <c r="Z163" s="4" t="s">
        <v>313</v>
      </c>
      <c r="AA163" s="4" t="s">
        <v>313</v>
      </c>
      <c r="AB163" s="4" t="s">
        <v>312</v>
      </c>
      <c r="AC163" s="4" t="s">
        <v>313</v>
      </c>
      <c r="AE163" s="4">
        <v>0</v>
      </c>
      <c r="AF163" s="4">
        <v>0</v>
      </c>
      <c r="AG163" s="4">
        <v>0</v>
      </c>
      <c r="AH163" s="4">
        <f t="shared" si="46"/>
        <v>0</v>
      </c>
      <c r="AI163" s="4">
        <f t="shared" si="46"/>
        <v>0</v>
      </c>
      <c r="AJ163" s="4">
        <f t="shared" si="46"/>
        <v>0</v>
      </c>
      <c r="AK163" s="4">
        <f t="shared" si="46"/>
        <v>0</v>
      </c>
      <c r="AL163" s="4">
        <f t="shared" si="46"/>
        <v>0</v>
      </c>
      <c r="AM163" s="4">
        <f t="shared" si="46"/>
        <v>3</v>
      </c>
      <c r="AN163" s="4">
        <f t="shared" si="33"/>
        <v>0</v>
      </c>
      <c r="AO163" s="4" t="str">
        <f t="shared" si="47"/>
        <v>X</v>
      </c>
      <c r="AP163" s="4" t="str">
        <f t="shared" si="47"/>
        <v>우대</v>
      </c>
      <c r="AQ163" s="4" t="str">
        <f t="shared" si="47"/>
        <v>X</v>
      </c>
      <c r="AR163" s="4">
        <f t="shared" si="35"/>
        <v>3</v>
      </c>
      <c r="AT163" s="4" t="s">
        <v>11686</v>
      </c>
      <c r="AU163" s="4">
        <f>VLOOKUP(B163,자격증!B:R,17,0)</f>
        <v>10</v>
      </c>
      <c r="AV163" s="4">
        <f>IF(AT163="해당",VLOOKUP(B163,어학성적!B:Q,16,0),0)</f>
        <v>8</v>
      </c>
      <c r="AW163" s="4">
        <f>IF(AT163="해당",VLOOKUP(B163,논문실적!B:S,18,0),0)</f>
        <v>0</v>
      </c>
      <c r="AX163" s="4">
        <f>VLOOKUP(B163,자격증!B:S,18,0)</f>
        <v>0</v>
      </c>
      <c r="AY163" s="4">
        <f t="shared" si="36"/>
        <v>18</v>
      </c>
      <c r="AZ163" s="4"/>
      <c r="BB163" s="4">
        <f t="shared" si="37"/>
        <v>18</v>
      </c>
      <c r="BC163" s="47">
        <f>VLOOKUP(B163,정성평가!B:AD,29,0)</f>
        <v>44.666666666666664</v>
      </c>
      <c r="BD163" s="4">
        <f t="shared" si="38"/>
        <v>3</v>
      </c>
      <c r="BE163" s="47">
        <f t="shared" si="39"/>
        <v>65.666666666666657</v>
      </c>
      <c r="BF163" s="4" t="str">
        <f t="shared" si="40"/>
        <v>과락</v>
      </c>
      <c r="BG163" s="4">
        <f t="shared" si="41"/>
        <v>45</v>
      </c>
      <c r="BH163" s="4" t="s">
        <v>11811</v>
      </c>
      <c r="BI163" s="4" t="s">
        <v>11809</v>
      </c>
      <c r="BK163" s="4">
        <v>2</v>
      </c>
      <c r="BL163" s="4">
        <f t="shared" si="44"/>
        <v>30</v>
      </c>
      <c r="BM163" s="4">
        <f t="shared" si="42"/>
        <v>30</v>
      </c>
      <c r="BN163" s="4" t="str">
        <f t="shared" si="45"/>
        <v>일치</v>
      </c>
      <c r="BO163" s="4"/>
      <c r="BQ163" s="44" t="s">
        <v>11731</v>
      </c>
      <c r="BR163" s="4" t="s">
        <v>11835</v>
      </c>
      <c r="BS163" s="4" t="s">
        <v>11836</v>
      </c>
    </row>
    <row r="164" spans="1:71" ht="50.1" customHeight="1" x14ac:dyDescent="0.3">
      <c r="A164" s="4">
        <f t="shared" si="43"/>
        <v>47</v>
      </c>
      <c r="B164" s="4" t="s">
        <v>9037</v>
      </c>
      <c r="C164" s="4" t="s">
        <v>9038</v>
      </c>
      <c r="D164" s="4" t="s">
        <v>554</v>
      </c>
      <c r="E164" s="4" t="s">
        <v>555</v>
      </c>
      <c r="F164" s="4" t="s">
        <v>9039</v>
      </c>
      <c r="G164" s="4" t="s">
        <v>9040</v>
      </c>
      <c r="H164" s="4" t="s">
        <v>9041</v>
      </c>
      <c r="I164" s="4" t="s">
        <v>9042</v>
      </c>
      <c r="J164" s="4" t="s">
        <v>275</v>
      </c>
      <c r="K164" s="4" t="s">
        <v>275</v>
      </c>
      <c r="L164" s="4" t="s">
        <v>382</v>
      </c>
      <c r="M164" s="4" t="s">
        <v>7531</v>
      </c>
      <c r="N164" s="4" t="s">
        <v>1995</v>
      </c>
      <c r="O164" s="4" t="s">
        <v>385</v>
      </c>
      <c r="P164" s="4" t="s">
        <v>386</v>
      </c>
      <c r="Q164" s="4" t="s">
        <v>425</v>
      </c>
      <c r="R164" s="4" t="s">
        <v>313</v>
      </c>
      <c r="S164" s="4" t="s">
        <v>313</v>
      </c>
      <c r="T164" s="4" t="s">
        <v>313</v>
      </c>
      <c r="U164" s="4" t="s">
        <v>313</v>
      </c>
      <c r="V164" s="4" t="s">
        <v>313</v>
      </c>
      <c r="W164" s="4" t="s">
        <v>313</v>
      </c>
      <c r="X164" s="4" t="s">
        <v>313</v>
      </c>
      <c r="Y164" s="4" t="s">
        <v>313</v>
      </c>
      <c r="Z164" s="4" t="s">
        <v>313</v>
      </c>
      <c r="AA164" s="4" t="s">
        <v>313</v>
      </c>
      <c r="AB164" s="4" t="s">
        <v>312</v>
      </c>
      <c r="AC164" s="4" t="s">
        <v>313</v>
      </c>
      <c r="AE164" s="4">
        <v>0</v>
      </c>
      <c r="AF164" s="4">
        <v>0</v>
      </c>
      <c r="AG164" s="4">
        <v>0</v>
      </c>
      <c r="AH164" s="4">
        <f t="shared" si="46"/>
        <v>0</v>
      </c>
      <c r="AI164" s="4">
        <f t="shared" si="46"/>
        <v>0</v>
      </c>
      <c r="AJ164" s="4">
        <f t="shared" si="46"/>
        <v>0</v>
      </c>
      <c r="AK164" s="4">
        <f t="shared" si="46"/>
        <v>0</v>
      </c>
      <c r="AL164" s="4">
        <f t="shared" si="46"/>
        <v>0</v>
      </c>
      <c r="AM164" s="4">
        <f t="shared" si="46"/>
        <v>0</v>
      </c>
      <c r="AN164" s="4">
        <f t="shared" si="33"/>
        <v>0</v>
      </c>
      <c r="AO164" s="4" t="str">
        <f t="shared" si="47"/>
        <v>X</v>
      </c>
      <c r="AP164" s="4" t="str">
        <f t="shared" si="47"/>
        <v>우대</v>
      </c>
      <c r="AQ164" s="4" t="str">
        <f t="shared" si="47"/>
        <v>X</v>
      </c>
      <c r="AR164" s="4">
        <f t="shared" si="35"/>
        <v>0</v>
      </c>
      <c r="AT164" s="4" t="s">
        <v>11686</v>
      </c>
      <c r="AU164" s="4">
        <f>VLOOKUP(B164,자격증!B:R,17,0)</f>
        <v>5</v>
      </c>
      <c r="AV164" s="4">
        <f>IF(AT164="해당",VLOOKUP(B164,어학성적!B:Q,16,0),0)</f>
        <v>6</v>
      </c>
      <c r="AW164" s="4">
        <f>IF(AT164="해당",VLOOKUP(B164,논문실적!B:S,18,0),0)</f>
        <v>0</v>
      </c>
      <c r="AX164" s="4">
        <f>VLOOKUP(B164,자격증!B:S,18,0)</f>
        <v>0</v>
      </c>
      <c r="AY164" s="4">
        <f t="shared" si="36"/>
        <v>11</v>
      </c>
      <c r="AZ164" s="4"/>
      <c r="BB164" s="4">
        <f t="shared" si="37"/>
        <v>11</v>
      </c>
      <c r="BC164" s="47">
        <f>VLOOKUP(B164,정성평가!B:AD,29,0)</f>
        <v>54.666666666666664</v>
      </c>
      <c r="BD164" s="4">
        <f t="shared" si="38"/>
        <v>0</v>
      </c>
      <c r="BE164" s="47">
        <f t="shared" si="39"/>
        <v>65.666666666666657</v>
      </c>
      <c r="BF164" s="4" t="str">
        <f t="shared" si="40"/>
        <v>과락</v>
      </c>
      <c r="BG164" s="4">
        <f t="shared" si="41"/>
        <v>45</v>
      </c>
      <c r="BH164" s="4" t="s">
        <v>11811</v>
      </c>
      <c r="BI164" s="4" t="s">
        <v>11809</v>
      </c>
      <c r="BK164" s="4">
        <v>2</v>
      </c>
      <c r="BL164" s="4">
        <f t="shared" si="44"/>
        <v>30</v>
      </c>
      <c r="BM164" s="4">
        <f t="shared" si="42"/>
        <v>30</v>
      </c>
      <c r="BN164" s="4" t="str">
        <f t="shared" si="45"/>
        <v>일치</v>
      </c>
      <c r="BO164" s="4"/>
      <c r="BQ164" s="44" t="s">
        <v>11731</v>
      </c>
      <c r="BR164" s="4" t="s">
        <v>11835</v>
      </c>
      <c r="BS164" s="4" t="s">
        <v>11836</v>
      </c>
    </row>
    <row r="165" spans="1:71" ht="50.1" customHeight="1" x14ac:dyDescent="0.3">
      <c r="A165" s="4">
        <f t="shared" si="43"/>
        <v>48</v>
      </c>
      <c r="B165" s="4" t="s">
        <v>6389</v>
      </c>
      <c r="C165" s="4" t="s">
        <v>6390</v>
      </c>
      <c r="D165" s="4" t="s">
        <v>554</v>
      </c>
      <c r="E165" s="4" t="s">
        <v>555</v>
      </c>
      <c r="F165" s="4" t="s">
        <v>6391</v>
      </c>
      <c r="G165" s="4" t="s">
        <v>6392</v>
      </c>
      <c r="H165" s="4" t="s">
        <v>6393</v>
      </c>
      <c r="I165" s="4" t="s">
        <v>6394</v>
      </c>
      <c r="J165" s="4" t="s">
        <v>275</v>
      </c>
      <c r="K165" s="4" t="s">
        <v>275</v>
      </c>
      <c r="L165" s="4" t="s">
        <v>276</v>
      </c>
      <c r="M165" s="4" t="s">
        <v>277</v>
      </c>
      <c r="N165" s="4" t="s">
        <v>277</v>
      </c>
      <c r="O165" s="4" t="s">
        <v>277</v>
      </c>
      <c r="P165" s="4" t="s">
        <v>277</v>
      </c>
      <c r="Q165" s="4" t="s">
        <v>2525</v>
      </c>
      <c r="R165" s="4" t="s">
        <v>313</v>
      </c>
      <c r="S165" s="4" t="s">
        <v>313</v>
      </c>
      <c r="T165" s="4" t="s">
        <v>313</v>
      </c>
      <c r="U165" s="4" t="s">
        <v>313</v>
      </c>
      <c r="V165" s="4" t="s">
        <v>313</v>
      </c>
      <c r="W165" s="4" t="s">
        <v>11686</v>
      </c>
      <c r="X165" s="4" t="s">
        <v>11728</v>
      </c>
      <c r="Y165" s="4" t="s">
        <v>313</v>
      </c>
      <c r="Z165" s="4" t="s">
        <v>313</v>
      </c>
      <c r="AA165" s="4" t="s">
        <v>313</v>
      </c>
      <c r="AB165" s="4" t="s">
        <v>313</v>
      </c>
      <c r="AC165" s="4" t="s">
        <v>313</v>
      </c>
      <c r="AE165" s="4">
        <v>0</v>
      </c>
      <c r="AF165" s="4">
        <v>0</v>
      </c>
      <c r="AG165" s="4">
        <v>0</v>
      </c>
      <c r="AH165" s="4">
        <f t="shared" si="46"/>
        <v>0</v>
      </c>
      <c r="AI165" s="4">
        <f t="shared" si="46"/>
        <v>0</v>
      </c>
      <c r="AJ165" s="4">
        <f t="shared" si="46"/>
        <v>0</v>
      </c>
      <c r="AK165" s="4">
        <f t="shared" si="46"/>
        <v>0</v>
      </c>
      <c r="AL165" s="4">
        <f t="shared" si="46"/>
        <v>0</v>
      </c>
      <c r="AM165" s="4">
        <f t="shared" si="46"/>
        <v>3</v>
      </c>
      <c r="AN165" s="4">
        <f t="shared" si="33"/>
        <v>0</v>
      </c>
      <c r="AO165" s="4" t="str">
        <f t="shared" si="47"/>
        <v>X</v>
      </c>
      <c r="AP165" s="4" t="str">
        <f t="shared" si="47"/>
        <v>X</v>
      </c>
      <c r="AQ165" s="4" t="str">
        <f t="shared" si="47"/>
        <v>X</v>
      </c>
      <c r="AR165" s="4">
        <f t="shared" si="35"/>
        <v>3</v>
      </c>
      <c r="AT165" s="4" t="s">
        <v>11686</v>
      </c>
      <c r="AU165" s="4">
        <f>VLOOKUP(B165,자격증!B:R,17,0)</f>
        <v>6</v>
      </c>
      <c r="AV165" s="4">
        <f>IF(AT165="해당",VLOOKUP(B165,어학성적!B:Q,16,0),0)</f>
        <v>10</v>
      </c>
      <c r="AW165" s="4">
        <f>IF(AT165="해당",VLOOKUP(B165,논문실적!B:S,18,0),0)</f>
        <v>0</v>
      </c>
      <c r="AX165" s="4">
        <f>VLOOKUP(B165,자격증!B:S,18,0)</f>
        <v>0</v>
      </c>
      <c r="AY165" s="4">
        <f t="shared" si="36"/>
        <v>16</v>
      </c>
      <c r="AZ165" s="4"/>
      <c r="BB165" s="4">
        <f t="shared" si="37"/>
        <v>16</v>
      </c>
      <c r="BC165" s="47">
        <f>VLOOKUP(B165,정성평가!B:AD,29,0)</f>
        <v>46.333333333333336</v>
      </c>
      <c r="BD165" s="4">
        <f t="shared" si="38"/>
        <v>3</v>
      </c>
      <c r="BE165" s="47">
        <f t="shared" si="39"/>
        <v>65.333333333333343</v>
      </c>
      <c r="BF165" s="4" t="str">
        <f t="shared" si="40"/>
        <v>과락</v>
      </c>
      <c r="BG165" s="4">
        <f t="shared" si="41"/>
        <v>48</v>
      </c>
      <c r="BH165" s="4" t="s">
        <v>11811</v>
      </c>
      <c r="BI165" s="4" t="s">
        <v>11809</v>
      </c>
      <c r="BK165" s="4">
        <v>2</v>
      </c>
      <c r="BL165" s="4">
        <f t="shared" si="44"/>
        <v>30</v>
      </c>
      <c r="BM165" s="4">
        <f t="shared" si="42"/>
        <v>30</v>
      </c>
      <c r="BN165" s="4" t="str">
        <f t="shared" si="45"/>
        <v>일치</v>
      </c>
      <c r="BO165" s="4"/>
      <c r="BQ165" s="44" t="s">
        <v>11731</v>
      </c>
      <c r="BR165" s="4" t="s">
        <v>11835</v>
      </c>
      <c r="BS165" s="4" t="s">
        <v>11836</v>
      </c>
    </row>
    <row r="166" spans="1:71" ht="50.1" customHeight="1" x14ac:dyDescent="0.3">
      <c r="A166" s="4">
        <f t="shared" si="43"/>
        <v>49</v>
      </c>
      <c r="B166" s="4" t="s">
        <v>9400</v>
      </c>
      <c r="C166" s="4" t="s">
        <v>9401</v>
      </c>
      <c r="D166" s="4" t="s">
        <v>554</v>
      </c>
      <c r="E166" s="4" t="s">
        <v>555</v>
      </c>
      <c r="F166" s="4" t="s">
        <v>9402</v>
      </c>
      <c r="G166" s="4" t="s">
        <v>9403</v>
      </c>
      <c r="H166" s="4" t="s">
        <v>9404</v>
      </c>
      <c r="I166" s="4" t="s">
        <v>9405</v>
      </c>
      <c r="J166" s="4" t="s">
        <v>275</v>
      </c>
      <c r="K166" s="4" t="s">
        <v>275</v>
      </c>
      <c r="L166" s="4" t="s">
        <v>276</v>
      </c>
      <c r="M166" s="4" t="s">
        <v>277</v>
      </c>
      <c r="N166" s="4" t="s">
        <v>277</v>
      </c>
      <c r="O166" s="4" t="s">
        <v>277</v>
      </c>
      <c r="P166" s="4" t="s">
        <v>277</v>
      </c>
      <c r="Q166" s="4" t="s">
        <v>9410</v>
      </c>
      <c r="R166" s="4" t="s">
        <v>313</v>
      </c>
      <c r="S166" s="4" t="s">
        <v>313</v>
      </c>
      <c r="T166" s="4" t="s">
        <v>313</v>
      </c>
      <c r="U166" s="4" t="s">
        <v>313</v>
      </c>
      <c r="V166" s="4" t="s">
        <v>313</v>
      </c>
      <c r="W166" s="4" t="s">
        <v>313</v>
      </c>
      <c r="X166" s="4" t="s">
        <v>313</v>
      </c>
      <c r="Y166" s="4" t="s">
        <v>313</v>
      </c>
      <c r="Z166" s="4" t="s">
        <v>313</v>
      </c>
      <c r="AA166" s="4" t="s">
        <v>312</v>
      </c>
      <c r="AB166" s="4" t="s">
        <v>312</v>
      </c>
      <c r="AC166" s="4" t="s">
        <v>313</v>
      </c>
      <c r="AE166" s="4">
        <v>0</v>
      </c>
      <c r="AF166" s="4">
        <v>0</v>
      </c>
      <c r="AG166" s="4">
        <v>0</v>
      </c>
      <c r="AH166" s="4">
        <f t="shared" si="46"/>
        <v>0</v>
      </c>
      <c r="AI166" s="4">
        <f t="shared" si="46"/>
        <v>0</v>
      </c>
      <c r="AJ166" s="4">
        <f t="shared" si="46"/>
        <v>0</v>
      </c>
      <c r="AK166" s="4">
        <f t="shared" si="46"/>
        <v>0</v>
      </c>
      <c r="AL166" s="4">
        <f t="shared" si="46"/>
        <v>0</v>
      </c>
      <c r="AM166" s="4">
        <f t="shared" si="46"/>
        <v>0</v>
      </c>
      <c r="AN166" s="4">
        <f t="shared" si="33"/>
        <v>0</v>
      </c>
      <c r="AO166" s="4" t="str">
        <f t="shared" si="47"/>
        <v>우대</v>
      </c>
      <c r="AP166" s="4" t="str">
        <f t="shared" si="47"/>
        <v>우대</v>
      </c>
      <c r="AQ166" s="4" t="str">
        <f t="shared" si="47"/>
        <v>X</v>
      </c>
      <c r="AR166" s="4">
        <f t="shared" si="35"/>
        <v>0</v>
      </c>
      <c r="AT166" s="4" t="s">
        <v>11686</v>
      </c>
      <c r="AU166" s="4">
        <f>VLOOKUP(B166,자격증!B:R,17,0)</f>
        <v>6</v>
      </c>
      <c r="AV166" s="4">
        <f>IF(AT166="해당",VLOOKUP(B166,어학성적!B:Q,16,0),0)</f>
        <v>10</v>
      </c>
      <c r="AW166" s="4">
        <f>IF(AT166="해당",VLOOKUP(B166,논문실적!B:S,18,0),0)</f>
        <v>0</v>
      </c>
      <c r="AX166" s="4">
        <f>VLOOKUP(B166,자격증!B:S,18,0)</f>
        <v>0</v>
      </c>
      <c r="AY166" s="4">
        <f t="shared" si="36"/>
        <v>16</v>
      </c>
      <c r="AZ166" s="4"/>
      <c r="BB166" s="4">
        <f t="shared" si="37"/>
        <v>16</v>
      </c>
      <c r="BC166" s="47">
        <f>VLOOKUP(B166,정성평가!B:AD,29,0)</f>
        <v>49</v>
      </c>
      <c r="BD166" s="4">
        <f t="shared" si="38"/>
        <v>0</v>
      </c>
      <c r="BE166" s="47">
        <f t="shared" si="39"/>
        <v>65</v>
      </c>
      <c r="BF166" s="4" t="str">
        <f t="shared" si="40"/>
        <v>과락</v>
      </c>
      <c r="BG166" s="4">
        <f t="shared" si="41"/>
        <v>49</v>
      </c>
      <c r="BH166" s="4" t="s">
        <v>11811</v>
      </c>
      <c r="BI166" s="4" t="s">
        <v>11809</v>
      </c>
      <c r="BK166" s="4">
        <v>2</v>
      </c>
      <c r="BL166" s="4">
        <f t="shared" si="44"/>
        <v>30</v>
      </c>
      <c r="BM166" s="4">
        <f t="shared" si="42"/>
        <v>30</v>
      </c>
      <c r="BN166" s="4" t="str">
        <f t="shared" si="45"/>
        <v>일치</v>
      </c>
      <c r="BO166" s="4"/>
      <c r="BQ166" s="44" t="s">
        <v>11731</v>
      </c>
      <c r="BR166" s="4" t="s">
        <v>11835</v>
      </c>
      <c r="BS166" s="4" t="s">
        <v>11836</v>
      </c>
    </row>
    <row r="167" spans="1:71" ht="50.1" customHeight="1" x14ac:dyDescent="0.3">
      <c r="A167" s="4">
        <f t="shared" si="43"/>
        <v>50</v>
      </c>
      <c r="B167" s="4" t="s">
        <v>4788</v>
      </c>
      <c r="C167" s="4" t="s">
        <v>4789</v>
      </c>
      <c r="D167" s="4" t="s">
        <v>554</v>
      </c>
      <c r="E167" s="4" t="s">
        <v>555</v>
      </c>
      <c r="F167" s="4" t="s">
        <v>4790</v>
      </c>
      <c r="G167" s="4" t="s">
        <v>4791</v>
      </c>
      <c r="H167" s="4" t="s">
        <v>4792</v>
      </c>
      <c r="I167" s="4" t="s">
        <v>4793</v>
      </c>
      <c r="J167" s="4" t="s">
        <v>275</v>
      </c>
      <c r="K167" s="4" t="s">
        <v>275</v>
      </c>
      <c r="L167" s="4" t="s">
        <v>276</v>
      </c>
      <c r="M167" s="4" t="s">
        <v>277</v>
      </c>
      <c r="N167" s="4" t="s">
        <v>277</v>
      </c>
      <c r="O167" s="4" t="s">
        <v>277</v>
      </c>
      <c r="P167" s="4" t="s">
        <v>277</v>
      </c>
      <c r="Q167" s="4" t="s">
        <v>2861</v>
      </c>
      <c r="R167" s="4" t="s">
        <v>313</v>
      </c>
      <c r="S167" s="4" t="s">
        <v>313</v>
      </c>
      <c r="T167" s="4" t="s">
        <v>313</v>
      </c>
      <c r="U167" s="4" t="s">
        <v>313</v>
      </c>
      <c r="V167" s="4" t="s">
        <v>313</v>
      </c>
      <c r="W167" s="4" t="s">
        <v>313</v>
      </c>
      <c r="X167" s="4" t="s">
        <v>313</v>
      </c>
      <c r="Y167" s="4" t="s">
        <v>313</v>
      </c>
      <c r="Z167" s="4" t="s">
        <v>313</v>
      </c>
      <c r="AA167" s="4" t="s">
        <v>313</v>
      </c>
      <c r="AB167" s="4" t="s">
        <v>312</v>
      </c>
      <c r="AC167" s="4" t="s">
        <v>313</v>
      </c>
      <c r="AE167" s="4">
        <v>0</v>
      </c>
      <c r="AF167" s="4">
        <v>0</v>
      </c>
      <c r="AG167" s="4">
        <v>0</v>
      </c>
      <c r="AH167" s="4">
        <f t="shared" si="46"/>
        <v>0</v>
      </c>
      <c r="AI167" s="4">
        <f t="shared" si="46"/>
        <v>0</v>
      </c>
      <c r="AJ167" s="4">
        <f t="shared" si="46"/>
        <v>0</v>
      </c>
      <c r="AK167" s="4">
        <f t="shared" si="46"/>
        <v>0</v>
      </c>
      <c r="AL167" s="4">
        <f t="shared" si="46"/>
        <v>0</v>
      </c>
      <c r="AM167" s="4">
        <f t="shared" si="46"/>
        <v>0</v>
      </c>
      <c r="AN167" s="4">
        <f t="shared" si="33"/>
        <v>0</v>
      </c>
      <c r="AO167" s="4" t="str">
        <f t="shared" si="47"/>
        <v>X</v>
      </c>
      <c r="AP167" s="4" t="str">
        <f t="shared" si="47"/>
        <v>우대</v>
      </c>
      <c r="AQ167" s="4" t="str">
        <f t="shared" si="47"/>
        <v>X</v>
      </c>
      <c r="AR167" s="4">
        <f t="shared" si="35"/>
        <v>0</v>
      </c>
      <c r="AT167" s="4" t="s">
        <v>11686</v>
      </c>
      <c r="AU167" s="4">
        <f>VLOOKUP(B167,자격증!B:R,17,0)</f>
        <v>5</v>
      </c>
      <c r="AV167" s="4">
        <f>IF(AT167="해당",VLOOKUP(B167,어학성적!B:Q,16,0),0)</f>
        <v>8</v>
      </c>
      <c r="AW167" s="4">
        <f>IF(AT167="해당",VLOOKUP(B167,논문실적!B:S,18,0),0)</f>
        <v>0</v>
      </c>
      <c r="AX167" s="4">
        <f>VLOOKUP(B167,자격증!B:S,18,0)</f>
        <v>0</v>
      </c>
      <c r="AY167" s="4">
        <f t="shared" si="36"/>
        <v>13</v>
      </c>
      <c r="AZ167" s="4"/>
      <c r="BB167" s="4">
        <f t="shared" si="37"/>
        <v>13</v>
      </c>
      <c r="BC167" s="47">
        <f>VLOOKUP(B167,정성평가!B:AD,29,0)</f>
        <v>52</v>
      </c>
      <c r="BD167" s="4">
        <f t="shared" si="38"/>
        <v>0</v>
      </c>
      <c r="BE167" s="47">
        <f t="shared" si="39"/>
        <v>65</v>
      </c>
      <c r="BF167" s="4" t="str">
        <f t="shared" si="40"/>
        <v>과락</v>
      </c>
      <c r="BG167" s="4">
        <f t="shared" si="41"/>
        <v>49</v>
      </c>
      <c r="BH167" s="4" t="s">
        <v>11811</v>
      </c>
      <c r="BI167" s="4" t="s">
        <v>11809</v>
      </c>
      <c r="BK167" s="4">
        <v>2</v>
      </c>
      <c r="BL167" s="4">
        <f t="shared" si="44"/>
        <v>30</v>
      </c>
      <c r="BM167" s="4">
        <f t="shared" si="42"/>
        <v>30</v>
      </c>
      <c r="BN167" s="4" t="str">
        <f t="shared" si="45"/>
        <v>일치</v>
      </c>
      <c r="BO167" s="4"/>
      <c r="BQ167" s="44" t="s">
        <v>11731</v>
      </c>
      <c r="BR167" s="4" t="s">
        <v>11835</v>
      </c>
      <c r="BS167" s="4" t="s">
        <v>11836</v>
      </c>
    </row>
    <row r="168" spans="1:71" ht="50.1" customHeight="1" x14ac:dyDescent="0.3">
      <c r="A168" s="4">
        <f t="shared" si="43"/>
        <v>51</v>
      </c>
      <c r="B168" s="4" t="s">
        <v>9939</v>
      </c>
      <c r="C168" s="4" t="s">
        <v>9940</v>
      </c>
      <c r="D168" s="4" t="s">
        <v>554</v>
      </c>
      <c r="E168" s="4" t="s">
        <v>555</v>
      </c>
      <c r="F168" s="4" t="s">
        <v>9941</v>
      </c>
      <c r="G168" s="4" t="s">
        <v>9942</v>
      </c>
      <c r="H168" s="4" t="s">
        <v>9943</v>
      </c>
      <c r="I168" s="4" t="s">
        <v>9944</v>
      </c>
      <c r="J168" s="4" t="s">
        <v>275</v>
      </c>
      <c r="K168" s="4" t="s">
        <v>275</v>
      </c>
      <c r="L168" s="4" t="s">
        <v>276</v>
      </c>
      <c r="M168" s="4" t="s">
        <v>277</v>
      </c>
      <c r="N168" s="4" t="s">
        <v>277</v>
      </c>
      <c r="O168" s="4" t="s">
        <v>277</v>
      </c>
      <c r="P168" s="4" t="s">
        <v>277</v>
      </c>
      <c r="Q168" s="4" t="s">
        <v>9949</v>
      </c>
      <c r="R168" s="4" t="s">
        <v>313</v>
      </c>
      <c r="S168" s="4" t="s">
        <v>313</v>
      </c>
      <c r="T168" s="4" t="s">
        <v>313</v>
      </c>
      <c r="U168" s="4" t="s">
        <v>313</v>
      </c>
      <c r="V168" s="4" t="s">
        <v>313</v>
      </c>
      <c r="W168" s="4" t="s">
        <v>11686</v>
      </c>
      <c r="X168" s="4" t="s">
        <v>9552</v>
      </c>
      <c r="Y168" s="4" t="s">
        <v>11686</v>
      </c>
      <c r="Z168" s="4" t="s">
        <v>9552</v>
      </c>
      <c r="AA168" s="4" t="s">
        <v>313</v>
      </c>
      <c r="AB168" s="4" t="s">
        <v>312</v>
      </c>
      <c r="AC168" s="4" t="s">
        <v>313</v>
      </c>
      <c r="AE168" s="4">
        <v>0</v>
      </c>
      <c r="AF168" s="4">
        <v>0</v>
      </c>
      <c r="AG168" s="4">
        <v>0</v>
      </c>
      <c r="AH168" s="4">
        <f t="shared" si="46"/>
        <v>0</v>
      </c>
      <c r="AI168" s="4">
        <f t="shared" si="46"/>
        <v>0</v>
      </c>
      <c r="AJ168" s="4">
        <f t="shared" si="46"/>
        <v>0</v>
      </c>
      <c r="AK168" s="4">
        <f t="shared" si="46"/>
        <v>0</v>
      </c>
      <c r="AL168" s="4">
        <f t="shared" si="46"/>
        <v>0</v>
      </c>
      <c r="AM168" s="4">
        <f t="shared" si="46"/>
        <v>3</v>
      </c>
      <c r="AN168" s="4">
        <f t="shared" si="33"/>
        <v>3</v>
      </c>
      <c r="AO168" s="4" t="str">
        <f t="shared" si="47"/>
        <v>X</v>
      </c>
      <c r="AP168" s="4" t="str">
        <f t="shared" si="47"/>
        <v>우대</v>
      </c>
      <c r="AQ168" s="4" t="str">
        <f t="shared" si="47"/>
        <v>X</v>
      </c>
      <c r="AR168" s="4">
        <f t="shared" si="35"/>
        <v>3</v>
      </c>
      <c r="AT168" s="4" t="s">
        <v>11686</v>
      </c>
      <c r="AU168" s="4">
        <f>VLOOKUP(B168,자격증!B:R,17,0)</f>
        <v>5</v>
      </c>
      <c r="AV168" s="4">
        <f>IF(AT168="해당",VLOOKUP(B168,어학성적!B:Q,16,0),0)</f>
        <v>8</v>
      </c>
      <c r="AW168" s="4">
        <f>IF(AT168="해당",VLOOKUP(B168,논문실적!B:S,18,0),0)</f>
        <v>0</v>
      </c>
      <c r="AX168" s="4">
        <f>VLOOKUP(B168,자격증!B:S,18,0)</f>
        <v>0</v>
      </c>
      <c r="AY168" s="4">
        <f t="shared" si="36"/>
        <v>13</v>
      </c>
      <c r="AZ168" s="4"/>
      <c r="BB168" s="4">
        <f t="shared" si="37"/>
        <v>13</v>
      </c>
      <c r="BC168" s="47">
        <f>VLOOKUP(B168,정성평가!B:AD,29,0)</f>
        <v>49</v>
      </c>
      <c r="BD168" s="4">
        <f t="shared" si="38"/>
        <v>3</v>
      </c>
      <c r="BE168" s="47">
        <f t="shared" si="39"/>
        <v>65</v>
      </c>
      <c r="BF168" s="4" t="str">
        <f t="shared" si="40"/>
        <v>과락</v>
      </c>
      <c r="BG168" s="4">
        <f t="shared" si="41"/>
        <v>49</v>
      </c>
      <c r="BH168" s="4" t="s">
        <v>11811</v>
      </c>
      <c r="BI168" s="4" t="s">
        <v>11809</v>
      </c>
      <c r="BK168" s="4">
        <v>2</v>
      </c>
      <c r="BL168" s="4">
        <f t="shared" si="44"/>
        <v>30</v>
      </c>
      <c r="BM168" s="4">
        <f t="shared" si="42"/>
        <v>30</v>
      </c>
      <c r="BN168" s="4" t="str">
        <f t="shared" si="45"/>
        <v>일치</v>
      </c>
      <c r="BO168" s="4"/>
      <c r="BQ168" s="44" t="s">
        <v>11731</v>
      </c>
      <c r="BR168" s="4" t="s">
        <v>11835</v>
      </c>
      <c r="BS168" s="4" t="s">
        <v>11836</v>
      </c>
    </row>
    <row r="169" spans="1:71" ht="50.1" customHeight="1" x14ac:dyDescent="0.3">
      <c r="A169" s="4">
        <f t="shared" si="43"/>
        <v>52</v>
      </c>
      <c r="B169" s="4" t="s">
        <v>5689</v>
      </c>
      <c r="C169" s="4" t="s">
        <v>5690</v>
      </c>
      <c r="D169" s="4" t="s">
        <v>554</v>
      </c>
      <c r="E169" s="4" t="s">
        <v>555</v>
      </c>
      <c r="F169" s="4" t="s">
        <v>5691</v>
      </c>
      <c r="G169" s="4" t="s">
        <v>5692</v>
      </c>
      <c r="H169" s="4" t="s">
        <v>5693</v>
      </c>
      <c r="I169" s="4" t="s">
        <v>5694</v>
      </c>
      <c r="J169" s="4" t="s">
        <v>275</v>
      </c>
      <c r="K169" s="4" t="s">
        <v>275</v>
      </c>
      <c r="L169" s="4" t="s">
        <v>276</v>
      </c>
      <c r="M169" s="4" t="s">
        <v>277</v>
      </c>
      <c r="N169" s="4" t="s">
        <v>277</v>
      </c>
      <c r="O169" s="4" t="s">
        <v>277</v>
      </c>
      <c r="P169" s="4" t="s">
        <v>277</v>
      </c>
      <c r="Q169" s="4" t="s">
        <v>992</v>
      </c>
      <c r="R169" s="4" t="s">
        <v>313</v>
      </c>
      <c r="S169" s="4" t="s">
        <v>313</v>
      </c>
      <c r="T169" s="4" t="s">
        <v>313</v>
      </c>
      <c r="U169" s="4" t="s">
        <v>313</v>
      </c>
      <c r="V169" s="4" t="s">
        <v>313</v>
      </c>
      <c r="W169" s="4" t="s">
        <v>11686</v>
      </c>
      <c r="X169" s="4" t="s">
        <v>11745</v>
      </c>
      <c r="Y169" s="4" t="s">
        <v>11686</v>
      </c>
      <c r="Z169" s="4" t="s">
        <v>11745</v>
      </c>
      <c r="AA169" s="4" t="s">
        <v>313</v>
      </c>
      <c r="AB169" s="4" t="s">
        <v>312</v>
      </c>
      <c r="AC169" s="4" t="s">
        <v>313</v>
      </c>
      <c r="AE169" s="4">
        <v>0</v>
      </c>
      <c r="AF169" s="4">
        <v>0</v>
      </c>
      <c r="AG169" s="4">
        <v>0</v>
      </c>
      <c r="AH169" s="4">
        <f t="shared" si="46"/>
        <v>0</v>
      </c>
      <c r="AI169" s="4">
        <f t="shared" si="46"/>
        <v>0</v>
      </c>
      <c r="AJ169" s="4">
        <f t="shared" si="46"/>
        <v>0</v>
      </c>
      <c r="AK169" s="4">
        <f t="shared" si="46"/>
        <v>0</v>
      </c>
      <c r="AL169" s="4">
        <f t="shared" si="46"/>
        <v>0</v>
      </c>
      <c r="AM169" s="4">
        <f t="shared" si="46"/>
        <v>3</v>
      </c>
      <c r="AN169" s="4">
        <f t="shared" si="33"/>
        <v>3</v>
      </c>
      <c r="AO169" s="4" t="str">
        <f t="shared" si="47"/>
        <v>X</v>
      </c>
      <c r="AP169" s="4" t="str">
        <f t="shared" si="47"/>
        <v>우대</v>
      </c>
      <c r="AQ169" s="4" t="str">
        <f t="shared" si="47"/>
        <v>X</v>
      </c>
      <c r="AR169" s="4">
        <f t="shared" si="35"/>
        <v>3</v>
      </c>
      <c r="AT169" s="4" t="s">
        <v>11686</v>
      </c>
      <c r="AU169" s="4">
        <f>VLOOKUP(B169,자격증!B:R,17,0)</f>
        <v>10</v>
      </c>
      <c r="AV169" s="4">
        <f>IF(AT169="해당",VLOOKUP(B169,어학성적!B:Q,16,0),0)</f>
        <v>8</v>
      </c>
      <c r="AW169" s="4">
        <f>IF(AT169="해당",VLOOKUP(B169,논문실적!B:S,18,0),0)</f>
        <v>0</v>
      </c>
      <c r="AX169" s="4">
        <f>VLOOKUP(B169,자격증!B:S,18,0)</f>
        <v>0</v>
      </c>
      <c r="AY169" s="4">
        <f t="shared" si="36"/>
        <v>18</v>
      </c>
      <c r="AZ169" s="4"/>
      <c r="BB169" s="4">
        <f t="shared" si="37"/>
        <v>18</v>
      </c>
      <c r="BC169" s="47">
        <f>VLOOKUP(B169,정성평가!B:AD,29,0)</f>
        <v>43.666666666666664</v>
      </c>
      <c r="BD169" s="4">
        <f t="shared" si="38"/>
        <v>3</v>
      </c>
      <c r="BE169" s="47">
        <f t="shared" si="39"/>
        <v>64.666666666666657</v>
      </c>
      <c r="BF169" s="4" t="str">
        <f t="shared" si="40"/>
        <v>과락</v>
      </c>
      <c r="BG169" s="4">
        <f t="shared" si="41"/>
        <v>52</v>
      </c>
      <c r="BH169" s="4" t="s">
        <v>11811</v>
      </c>
      <c r="BI169" s="4" t="s">
        <v>11809</v>
      </c>
      <c r="BK169" s="4">
        <v>2</v>
      </c>
      <c r="BL169" s="4">
        <f t="shared" si="44"/>
        <v>30</v>
      </c>
      <c r="BM169" s="4">
        <f t="shared" si="42"/>
        <v>30</v>
      </c>
      <c r="BN169" s="4" t="str">
        <f t="shared" si="45"/>
        <v>일치</v>
      </c>
      <c r="BO169" s="4"/>
      <c r="BQ169" s="44" t="s">
        <v>11731</v>
      </c>
      <c r="BR169" s="4" t="s">
        <v>11835</v>
      </c>
      <c r="BS169" s="4" t="s">
        <v>11836</v>
      </c>
    </row>
    <row r="170" spans="1:71" ht="50.1" customHeight="1" x14ac:dyDescent="0.3">
      <c r="A170" s="4">
        <f t="shared" si="43"/>
        <v>53</v>
      </c>
      <c r="B170" s="4" t="s">
        <v>8605</v>
      </c>
      <c r="C170" s="4" t="s">
        <v>8606</v>
      </c>
      <c r="D170" s="4" t="s">
        <v>554</v>
      </c>
      <c r="E170" s="4" t="s">
        <v>555</v>
      </c>
      <c r="F170" s="4" t="s">
        <v>8607</v>
      </c>
      <c r="G170" s="4" t="s">
        <v>8608</v>
      </c>
      <c r="H170" s="4" t="s">
        <v>8609</v>
      </c>
      <c r="I170" s="4" t="s">
        <v>8610</v>
      </c>
      <c r="J170" s="4" t="s">
        <v>275</v>
      </c>
      <c r="K170" s="4" t="s">
        <v>275</v>
      </c>
      <c r="L170" s="4" t="s">
        <v>276</v>
      </c>
      <c r="M170" s="4" t="s">
        <v>277</v>
      </c>
      <c r="N170" s="4" t="s">
        <v>277</v>
      </c>
      <c r="O170" s="4" t="s">
        <v>277</v>
      </c>
      <c r="P170" s="4" t="s">
        <v>277</v>
      </c>
      <c r="Q170" s="4" t="s">
        <v>786</v>
      </c>
      <c r="R170" s="4" t="s">
        <v>313</v>
      </c>
      <c r="S170" s="4" t="s">
        <v>313</v>
      </c>
      <c r="T170" s="4" t="s">
        <v>313</v>
      </c>
      <c r="U170" s="4" t="s">
        <v>313</v>
      </c>
      <c r="V170" s="4" t="s">
        <v>313</v>
      </c>
      <c r="W170" s="4" t="s">
        <v>11686</v>
      </c>
      <c r="X170" s="4" t="s">
        <v>11727</v>
      </c>
      <c r="Y170" s="4" t="s">
        <v>11686</v>
      </c>
      <c r="Z170" s="4" t="s">
        <v>11727</v>
      </c>
      <c r="AA170" s="4" t="s">
        <v>313</v>
      </c>
      <c r="AB170" s="4" t="s">
        <v>312</v>
      </c>
      <c r="AC170" s="4" t="s">
        <v>313</v>
      </c>
      <c r="AE170" s="4">
        <v>0</v>
      </c>
      <c r="AF170" s="4">
        <v>0</v>
      </c>
      <c r="AG170" s="4">
        <v>0</v>
      </c>
      <c r="AH170" s="4">
        <f t="shared" si="46"/>
        <v>0</v>
      </c>
      <c r="AI170" s="4">
        <f t="shared" si="46"/>
        <v>0</v>
      </c>
      <c r="AJ170" s="4">
        <f t="shared" si="46"/>
        <v>0</v>
      </c>
      <c r="AK170" s="4">
        <f t="shared" si="46"/>
        <v>0</v>
      </c>
      <c r="AL170" s="4">
        <f t="shared" si="46"/>
        <v>0</v>
      </c>
      <c r="AM170" s="4">
        <f t="shared" si="46"/>
        <v>3</v>
      </c>
      <c r="AN170" s="4">
        <f t="shared" si="33"/>
        <v>3</v>
      </c>
      <c r="AO170" s="4" t="str">
        <f t="shared" si="47"/>
        <v>X</v>
      </c>
      <c r="AP170" s="4" t="str">
        <f t="shared" si="47"/>
        <v>우대</v>
      </c>
      <c r="AQ170" s="4" t="str">
        <f t="shared" si="47"/>
        <v>X</v>
      </c>
      <c r="AR170" s="4">
        <f t="shared" si="35"/>
        <v>3</v>
      </c>
      <c r="AT170" s="4" t="s">
        <v>11686</v>
      </c>
      <c r="AU170" s="4">
        <f>VLOOKUP(B170,자격증!B:R,17,0)</f>
        <v>3</v>
      </c>
      <c r="AV170" s="4">
        <f>IF(AT170="해당",VLOOKUP(B170,어학성적!B:Q,16,0),0)</f>
        <v>10</v>
      </c>
      <c r="AW170" s="4">
        <f>IF(AT170="해당",VLOOKUP(B170,논문실적!B:S,18,0),0)</f>
        <v>0</v>
      </c>
      <c r="AX170" s="4">
        <f>VLOOKUP(B170,자격증!B:S,18,0)</f>
        <v>0</v>
      </c>
      <c r="AY170" s="4">
        <f t="shared" si="36"/>
        <v>13</v>
      </c>
      <c r="AZ170" s="4"/>
      <c r="BB170" s="4">
        <f t="shared" si="37"/>
        <v>13</v>
      </c>
      <c r="BC170" s="47">
        <f>VLOOKUP(B170,정성평가!B:AD,29,0)</f>
        <v>48.666666666666664</v>
      </c>
      <c r="BD170" s="4">
        <f t="shared" si="38"/>
        <v>3</v>
      </c>
      <c r="BE170" s="47">
        <f t="shared" si="39"/>
        <v>64.666666666666657</v>
      </c>
      <c r="BF170" s="4" t="str">
        <f t="shared" si="40"/>
        <v>과락</v>
      </c>
      <c r="BG170" s="4">
        <f t="shared" si="41"/>
        <v>52</v>
      </c>
      <c r="BH170" s="4" t="s">
        <v>11811</v>
      </c>
      <c r="BI170" s="4" t="s">
        <v>11809</v>
      </c>
      <c r="BK170" s="4">
        <v>2</v>
      </c>
      <c r="BL170" s="4">
        <f t="shared" si="44"/>
        <v>30</v>
      </c>
      <c r="BM170" s="4">
        <f t="shared" si="42"/>
        <v>30</v>
      </c>
      <c r="BN170" s="4" t="str">
        <f t="shared" si="45"/>
        <v>일치</v>
      </c>
      <c r="BO170" s="4"/>
      <c r="BQ170" s="44" t="s">
        <v>11731</v>
      </c>
      <c r="BR170" s="4" t="s">
        <v>11835</v>
      </c>
      <c r="BS170" s="4" t="s">
        <v>11836</v>
      </c>
    </row>
    <row r="171" spans="1:71" ht="50.1" customHeight="1" x14ac:dyDescent="0.3">
      <c r="A171" s="4">
        <f t="shared" si="43"/>
        <v>54</v>
      </c>
      <c r="B171" s="4" t="s">
        <v>4478</v>
      </c>
      <c r="C171" s="4" t="s">
        <v>4479</v>
      </c>
      <c r="D171" s="4" t="s">
        <v>554</v>
      </c>
      <c r="E171" s="4" t="s">
        <v>555</v>
      </c>
      <c r="F171" s="4" t="s">
        <v>4480</v>
      </c>
      <c r="G171" s="4" t="s">
        <v>4481</v>
      </c>
      <c r="H171" s="4" t="s">
        <v>4482</v>
      </c>
      <c r="I171" s="4" t="s">
        <v>4483</v>
      </c>
      <c r="J171" s="4" t="s">
        <v>275</v>
      </c>
      <c r="K171" s="4" t="s">
        <v>275</v>
      </c>
      <c r="L171" s="4" t="s">
        <v>382</v>
      </c>
      <c r="M171" s="4" t="s">
        <v>1633</v>
      </c>
      <c r="N171" s="4" t="s">
        <v>1634</v>
      </c>
      <c r="O171" s="4" t="s">
        <v>562</v>
      </c>
      <c r="P171" s="4" t="s">
        <v>957</v>
      </c>
      <c r="Q171" s="4" t="s">
        <v>3163</v>
      </c>
      <c r="R171" s="4" t="s">
        <v>313</v>
      </c>
      <c r="S171" s="4" t="s">
        <v>313</v>
      </c>
      <c r="T171" s="4" t="s">
        <v>313</v>
      </c>
      <c r="U171" s="4" t="s">
        <v>313</v>
      </c>
      <c r="V171" s="4" t="s">
        <v>313</v>
      </c>
      <c r="W171" s="4" t="s">
        <v>11686</v>
      </c>
      <c r="X171" s="4" t="s">
        <v>11744</v>
      </c>
      <c r="Y171" s="4" t="s">
        <v>313</v>
      </c>
      <c r="Z171" s="4" t="s">
        <v>313</v>
      </c>
      <c r="AA171" s="4" t="s">
        <v>313</v>
      </c>
      <c r="AB171" s="4" t="s">
        <v>312</v>
      </c>
      <c r="AC171" s="4" t="s">
        <v>313</v>
      </c>
      <c r="AE171" s="4">
        <v>0</v>
      </c>
      <c r="AF171" s="4">
        <v>0</v>
      </c>
      <c r="AG171" s="4">
        <v>0</v>
      </c>
      <c r="AH171" s="4">
        <f t="shared" si="46"/>
        <v>0</v>
      </c>
      <c r="AI171" s="4">
        <f t="shared" si="46"/>
        <v>0</v>
      </c>
      <c r="AJ171" s="4">
        <f t="shared" si="46"/>
        <v>0</v>
      </c>
      <c r="AK171" s="4">
        <f t="shared" si="46"/>
        <v>0</v>
      </c>
      <c r="AL171" s="4">
        <f t="shared" si="46"/>
        <v>0</v>
      </c>
      <c r="AM171" s="4">
        <f t="shared" si="46"/>
        <v>3</v>
      </c>
      <c r="AN171" s="4">
        <f t="shared" si="33"/>
        <v>0</v>
      </c>
      <c r="AO171" s="4" t="str">
        <f t="shared" si="47"/>
        <v>X</v>
      </c>
      <c r="AP171" s="4" t="str">
        <f t="shared" si="47"/>
        <v>우대</v>
      </c>
      <c r="AQ171" s="4" t="str">
        <f t="shared" si="47"/>
        <v>X</v>
      </c>
      <c r="AR171" s="4">
        <f t="shared" si="35"/>
        <v>3</v>
      </c>
      <c r="AT171" s="4" t="s">
        <v>11686</v>
      </c>
      <c r="AU171" s="4">
        <f>VLOOKUP(B171,자격증!B:R,17,0)</f>
        <v>0</v>
      </c>
      <c r="AV171" s="4">
        <f>IF(AT171="해당",VLOOKUP(B171,어학성적!B:Q,16,0),0)</f>
        <v>0</v>
      </c>
      <c r="AW171" s="4">
        <f>IF(AT171="해당",VLOOKUP(B171,논문실적!B:S,18,0),0)</f>
        <v>0</v>
      </c>
      <c r="AX171" s="4">
        <f>VLOOKUP(B171,자격증!B:S,18,0)</f>
        <v>0</v>
      </c>
      <c r="AY171" s="4">
        <f t="shared" si="36"/>
        <v>0</v>
      </c>
      <c r="AZ171" s="4"/>
      <c r="BB171" s="4">
        <f t="shared" si="37"/>
        <v>0</v>
      </c>
      <c r="BC171" s="47">
        <f>VLOOKUP(B171,정성평가!B:AD,29,0)</f>
        <v>61.666666666666664</v>
      </c>
      <c r="BD171" s="4">
        <f t="shared" si="38"/>
        <v>3</v>
      </c>
      <c r="BE171" s="47">
        <f t="shared" si="39"/>
        <v>64.666666666666657</v>
      </c>
      <c r="BF171" s="4" t="str">
        <f t="shared" si="40"/>
        <v>과락</v>
      </c>
      <c r="BG171" s="4">
        <f t="shared" si="41"/>
        <v>52</v>
      </c>
      <c r="BH171" s="4" t="s">
        <v>11811</v>
      </c>
      <c r="BI171" s="4" t="s">
        <v>11809</v>
      </c>
      <c r="BK171" s="4">
        <v>2</v>
      </c>
      <c r="BL171" s="4">
        <f t="shared" si="44"/>
        <v>30</v>
      </c>
      <c r="BM171" s="4">
        <f t="shared" si="42"/>
        <v>30</v>
      </c>
      <c r="BN171" s="4" t="str">
        <f t="shared" si="45"/>
        <v>일치</v>
      </c>
      <c r="BO171" s="4"/>
      <c r="BQ171" s="44" t="s">
        <v>11731</v>
      </c>
      <c r="BR171" s="4" t="s">
        <v>11835</v>
      </c>
      <c r="BS171" s="4" t="s">
        <v>11836</v>
      </c>
    </row>
    <row r="172" spans="1:71" ht="50.1" customHeight="1" x14ac:dyDescent="0.3">
      <c r="A172" s="4">
        <f t="shared" si="43"/>
        <v>55</v>
      </c>
      <c r="B172" s="4" t="s">
        <v>3168</v>
      </c>
      <c r="C172" s="4" t="s">
        <v>3169</v>
      </c>
      <c r="D172" s="4" t="s">
        <v>554</v>
      </c>
      <c r="E172" s="4" t="s">
        <v>555</v>
      </c>
      <c r="F172" s="4" t="s">
        <v>3170</v>
      </c>
      <c r="G172" s="4" t="s">
        <v>3171</v>
      </c>
      <c r="H172" s="4" t="s">
        <v>3172</v>
      </c>
      <c r="I172" s="4" t="s">
        <v>3173</v>
      </c>
      <c r="J172" s="4" t="s">
        <v>275</v>
      </c>
      <c r="K172" s="4" t="s">
        <v>275</v>
      </c>
      <c r="L172" s="4" t="s">
        <v>276</v>
      </c>
      <c r="M172" s="4" t="s">
        <v>277</v>
      </c>
      <c r="N172" s="4" t="s">
        <v>277</v>
      </c>
      <c r="O172" s="4" t="s">
        <v>277</v>
      </c>
      <c r="P172" s="4" t="s">
        <v>277</v>
      </c>
      <c r="Q172" s="4" t="s">
        <v>2109</v>
      </c>
      <c r="R172" s="4" t="s">
        <v>313</v>
      </c>
      <c r="S172" s="4" t="s">
        <v>313</v>
      </c>
      <c r="T172" s="4" t="s">
        <v>313</v>
      </c>
      <c r="U172" s="4" t="s">
        <v>313</v>
      </c>
      <c r="V172" s="4" t="s">
        <v>313</v>
      </c>
      <c r="W172" s="4" t="s">
        <v>11686</v>
      </c>
      <c r="X172" s="4" t="s">
        <v>9552</v>
      </c>
      <c r="Y172" s="4" t="s">
        <v>11686</v>
      </c>
      <c r="Z172" s="4" t="s">
        <v>9552</v>
      </c>
      <c r="AA172" s="4" t="s">
        <v>312</v>
      </c>
      <c r="AB172" s="4" t="s">
        <v>312</v>
      </c>
      <c r="AC172" s="4" t="s">
        <v>313</v>
      </c>
      <c r="AE172" s="4">
        <v>0</v>
      </c>
      <c r="AF172" s="4">
        <v>0</v>
      </c>
      <c r="AG172" s="4">
        <v>0</v>
      </c>
      <c r="AH172" s="4">
        <f t="shared" si="46"/>
        <v>0</v>
      </c>
      <c r="AI172" s="4">
        <f t="shared" si="46"/>
        <v>0</v>
      </c>
      <c r="AJ172" s="4">
        <f t="shared" si="46"/>
        <v>0</v>
      </c>
      <c r="AK172" s="4">
        <f t="shared" si="46"/>
        <v>0</v>
      </c>
      <c r="AL172" s="4">
        <f t="shared" si="46"/>
        <v>0</v>
      </c>
      <c r="AM172" s="4">
        <f t="shared" si="46"/>
        <v>3</v>
      </c>
      <c r="AN172" s="4">
        <f t="shared" si="33"/>
        <v>3</v>
      </c>
      <c r="AO172" s="4" t="str">
        <f t="shared" si="47"/>
        <v>우대</v>
      </c>
      <c r="AP172" s="4" t="str">
        <f t="shared" si="47"/>
        <v>우대</v>
      </c>
      <c r="AQ172" s="4" t="str">
        <f t="shared" si="47"/>
        <v>X</v>
      </c>
      <c r="AR172" s="4">
        <f t="shared" si="35"/>
        <v>3</v>
      </c>
      <c r="AT172" s="4" t="s">
        <v>11686</v>
      </c>
      <c r="AU172" s="4">
        <f>VLOOKUP(B172,자격증!B:R,17,0)</f>
        <v>10</v>
      </c>
      <c r="AV172" s="4">
        <f>IF(AT172="해당",VLOOKUP(B172,어학성적!B:Q,16,0),0)</f>
        <v>0</v>
      </c>
      <c r="AW172" s="4">
        <f>IF(AT172="해당",VLOOKUP(B172,논문실적!B:S,18,0),0)</f>
        <v>0</v>
      </c>
      <c r="AX172" s="4">
        <f>VLOOKUP(B172,자격증!B:S,18,0)</f>
        <v>0</v>
      </c>
      <c r="AY172" s="4">
        <f t="shared" si="36"/>
        <v>10</v>
      </c>
      <c r="AZ172" s="4"/>
      <c r="BB172" s="4">
        <f t="shared" si="37"/>
        <v>10</v>
      </c>
      <c r="BC172" s="47">
        <f>VLOOKUP(B172,정성평가!B:AD,29,0)</f>
        <v>51.333333333333336</v>
      </c>
      <c r="BD172" s="4">
        <f t="shared" si="38"/>
        <v>3</v>
      </c>
      <c r="BE172" s="47">
        <f t="shared" si="39"/>
        <v>64.333333333333343</v>
      </c>
      <c r="BF172" s="4" t="str">
        <f t="shared" si="40"/>
        <v>과락</v>
      </c>
      <c r="BG172" s="4">
        <f t="shared" si="41"/>
        <v>55</v>
      </c>
      <c r="BH172" s="4" t="s">
        <v>11811</v>
      </c>
      <c r="BI172" s="4" t="s">
        <v>11809</v>
      </c>
      <c r="BK172" s="4">
        <v>2</v>
      </c>
      <c r="BL172" s="4">
        <f t="shared" si="44"/>
        <v>30</v>
      </c>
      <c r="BM172" s="4">
        <f t="shared" si="42"/>
        <v>30</v>
      </c>
      <c r="BN172" s="4" t="str">
        <f t="shared" si="45"/>
        <v>일치</v>
      </c>
      <c r="BO172" s="4"/>
      <c r="BQ172" s="44" t="s">
        <v>11731</v>
      </c>
      <c r="BR172" s="4" t="s">
        <v>11835</v>
      </c>
      <c r="BS172" s="4" t="s">
        <v>11836</v>
      </c>
    </row>
    <row r="173" spans="1:71" ht="50.1" customHeight="1" x14ac:dyDescent="0.3">
      <c r="A173" s="4">
        <f t="shared" si="43"/>
        <v>56</v>
      </c>
      <c r="B173" s="4" t="s">
        <v>9798</v>
      </c>
      <c r="C173" s="4" t="s">
        <v>9799</v>
      </c>
      <c r="D173" s="4" t="s">
        <v>554</v>
      </c>
      <c r="E173" s="4" t="s">
        <v>555</v>
      </c>
      <c r="F173" s="4" t="s">
        <v>9800</v>
      </c>
      <c r="G173" s="4" t="s">
        <v>9801</v>
      </c>
      <c r="H173" s="4" t="s">
        <v>9802</v>
      </c>
      <c r="I173" s="4" t="s">
        <v>9803</v>
      </c>
      <c r="J173" s="4" t="s">
        <v>275</v>
      </c>
      <c r="K173" s="4" t="s">
        <v>275</v>
      </c>
      <c r="L173" s="4" t="s">
        <v>276</v>
      </c>
      <c r="M173" s="4" t="s">
        <v>277</v>
      </c>
      <c r="N173" s="4" t="s">
        <v>277</v>
      </c>
      <c r="O173" s="4" t="s">
        <v>277</v>
      </c>
      <c r="P173" s="4" t="s">
        <v>277</v>
      </c>
      <c r="Q173" s="4" t="s">
        <v>1100</v>
      </c>
      <c r="R173" s="4" t="s">
        <v>313</v>
      </c>
      <c r="S173" s="4" t="s">
        <v>313</v>
      </c>
      <c r="T173" s="4" t="s">
        <v>313</v>
      </c>
      <c r="U173" s="4" t="s">
        <v>313</v>
      </c>
      <c r="V173" s="4" t="s">
        <v>313</v>
      </c>
      <c r="W173" s="4" t="s">
        <v>313</v>
      </c>
      <c r="X173" s="4" t="s">
        <v>313</v>
      </c>
      <c r="Y173" s="4" t="s">
        <v>313</v>
      </c>
      <c r="Z173" s="4" t="s">
        <v>313</v>
      </c>
      <c r="AA173" s="4" t="s">
        <v>313</v>
      </c>
      <c r="AB173" s="4" t="s">
        <v>312</v>
      </c>
      <c r="AC173" s="4" t="s">
        <v>313</v>
      </c>
      <c r="AE173" s="4">
        <v>0</v>
      </c>
      <c r="AF173" s="4">
        <v>0</v>
      </c>
      <c r="AG173" s="4">
        <v>0</v>
      </c>
      <c r="AH173" s="4">
        <f t="shared" si="46"/>
        <v>0</v>
      </c>
      <c r="AI173" s="4">
        <f t="shared" si="46"/>
        <v>0</v>
      </c>
      <c r="AJ173" s="4">
        <f t="shared" si="46"/>
        <v>0</v>
      </c>
      <c r="AK173" s="4">
        <f t="shared" si="46"/>
        <v>0</v>
      </c>
      <c r="AL173" s="4">
        <f t="shared" si="46"/>
        <v>0</v>
      </c>
      <c r="AM173" s="4">
        <f t="shared" si="46"/>
        <v>0</v>
      </c>
      <c r="AN173" s="4">
        <f t="shared" si="33"/>
        <v>0</v>
      </c>
      <c r="AO173" s="4" t="str">
        <f t="shared" si="47"/>
        <v>X</v>
      </c>
      <c r="AP173" s="4" t="str">
        <f t="shared" si="47"/>
        <v>우대</v>
      </c>
      <c r="AQ173" s="4" t="str">
        <f t="shared" si="47"/>
        <v>X</v>
      </c>
      <c r="AR173" s="4">
        <f t="shared" si="35"/>
        <v>0</v>
      </c>
      <c r="AT173" s="4" t="s">
        <v>11686</v>
      </c>
      <c r="AU173" s="4">
        <f>VLOOKUP(B173,자격증!B:R,17,0)</f>
        <v>10</v>
      </c>
      <c r="AV173" s="4">
        <f>IF(AT173="해당",VLOOKUP(B173,어학성적!B:Q,16,0),0)</f>
        <v>8</v>
      </c>
      <c r="AW173" s="4">
        <f>IF(AT173="해당",VLOOKUP(B173,논문실적!B:S,18,0),0)</f>
        <v>0</v>
      </c>
      <c r="AX173" s="4">
        <f>VLOOKUP(B173,자격증!B:S,18,0)</f>
        <v>0</v>
      </c>
      <c r="AY173" s="4">
        <f t="shared" si="36"/>
        <v>18</v>
      </c>
      <c r="AZ173" s="4"/>
      <c r="BB173" s="4">
        <f t="shared" si="37"/>
        <v>18</v>
      </c>
      <c r="BC173" s="47">
        <f>VLOOKUP(B173,정성평가!B:AD,29,0)</f>
        <v>46</v>
      </c>
      <c r="BD173" s="4">
        <f t="shared" si="38"/>
        <v>0</v>
      </c>
      <c r="BE173" s="47">
        <f t="shared" si="39"/>
        <v>64</v>
      </c>
      <c r="BF173" s="4" t="str">
        <f t="shared" si="40"/>
        <v>과락</v>
      </c>
      <c r="BG173" s="4">
        <f t="shared" si="41"/>
        <v>56</v>
      </c>
      <c r="BH173" s="4" t="s">
        <v>11811</v>
      </c>
      <c r="BI173" s="4" t="s">
        <v>11809</v>
      </c>
      <c r="BK173" s="4">
        <v>2</v>
      </c>
      <c r="BL173" s="4">
        <f t="shared" si="44"/>
        <v>30</v>
      </c>
      <c r="BM173" s="4">
        <f t="shared" si="42"/>
        <v>30</v>
      </c>
      <c r="BN173" s="4" t="str">
        <f t="shared" si="45"/>
        <v>일치</v>
      </c>
      <c r="BO173" s="4"/>
      <c r="BQ173" s="44" t="s">
        <v>11731</v>
      </c>
      <c r="BR173" s="4" t="s">
        <v>11835</v>
      </c>
      <c r="BS173" s="4" t="s">
        <v>11836</v>
      </c>
    </row>
    <row r="174" spans="1:71" ht="50.1" customHeight="1" x14ac:dyDescent="0.3">
      <c r="A174" s="4">
        <f t="shared" si="43"/>
        <v>57</v>
      </c>
      <c r="B174" s="4" t="s">
        <v>9669</v>
      </c>
      <c r="C174" s="4" t="s">
        <v>9670</v>
      </c>
      <c r="D174" s="4" t="s">
        <v>554</v>
      </c>
      <c r="E174" s="4" t="s">
        <v>555</v>
      </c>
      <c r="F174" s="4" t="s">
        <v>9671</v>
      </c>
      <c r="G174" s="4" t="s">
        <v>9672</v>
      </c>
      <c r="H174" s="4" t="s">
        <v>9673</v>
      </c>
      <c r="I174" s="4" t="s">
        <v>9674</v>
      </c>
      <c r="J174" s="4" t="s">
        <v>275</v>
      </c>
      <c r="K174" s="4" t="s">
        <v>275</v>
      </c>
      <c r="L174" s="4" t="s">
        <v>276</v>
      </c>
      <c r="M174" s="4" t="s">
        <v>277</v>
      </c>
      <c r="N174" s="4" t="s">
        <v>277</v>
      </c>
      <c r="O174" s="4" t="s">
        <v>277</v>
      </c>
      <c r="P174" s="4" t="s">
        <v>277</v>
      </c>
      <c r="Q174" s="4" t="s">
        <v>8338</v>
      </c>
      <c r="R174" s="4" t="s">
        <v>313</v>
      </c>
      <c r="S174" s="4" t="s">
        <v>313</v>
      </c>
      <c r="T174" s="4" t="s">
        <v>313</v>
      </c>
      <c r="U174" s="4" t="s">
        <v>313</v>
      </c>
      <c r="V174" s="4" t="s">
        <v>313</v>
      </c>
      <c r="W174" s="4" t="s">
        <v>313</v>
      </c>
      <c r="X174" s="4" t="s">
        <v>313</v>
      </c>
      <c r="Y174" s="4" t="s">
        <v>313</v>
      </c>
      <c r="Z174" s="4" t="s">
        <v>313</v>
      </c>
      <c r="AA174" s="4" t="s">
        <v>313</v>
      </c>
      <c r="AB174" s="4" t="s">
        <v>312</v>
      </c>
      <c r="AC174" s="4" t="s">
        <v>313</v>
      </c>
      <c r="AE174" s="4">
        <v>0</v>
      </c>
      <c r="AF174" s="4">
        <v>0</v>
      </c>
      <c r="AG174" s="4">
        <v>0</v>
      </c>
      <c r="AH174" s="4">
        <f t="shared" si="46"/>
        <v>0</v>
      </c>
      <c r="AI174" s="4">
        <f t="shared" si="46"/>
        <v>0</v>
      </c>
      <c r="AJ174" s="4">
        <f t="shared" si="46"/>
        <v>0</v>
      </c>
      <c r="AK174" s="4">
        <f t="shared" si="46"/>
        <v>0</v>
      </c>
      <c r="AL174" s="4">
        <f t="shared" si="46"/>
        <v>0</v>
      </c>
      <c r="AM174" s="4">
        <f t="shared" si="46"/>
        <v>0</v>
      </c>
      <c r="AN174" s="4">
        <f t="shared" si="33"/>
        <v>0</v>
      </c>
      <c r="AO174" s="4" t="str">
        <f t="shared" si="47"/>
        <v>X</v>
      </c>
      <c r="AP174" s="4" t="str">
        <f t="shared" si="47"/>
        <v>우대</v>
      </c>
      <c r="AQ174" s="4" t="str">
        <f t="shared" si="47"/>
        <v>X</v>
      </c>
      <c r="AR174" s="4">
        <f t="shared" si="35"/>
        <v>0</v>
      </c>
      <c r="AT174" s="4" t="s">
        <v>11686</v>
      </c>
      <c r="AU174" s="4">
        <f>VLOOKUP(B174,자격증!B:R,17,0)</f>
        <v>10</v>
      </c>
      <c r="AV174" s="4">
        <f>IF(AT174="해당",VLOOKUP(B174,어학성적!B:Q,16,0),0)</f>
        <v>10</v>
      </c>
      <c r="AW174" s="4">
        <f>IF(AT174="해당",VLOOKUP(B174,논문실적!B:S,18,0),0)</f>
        <v>0</v>
      </c>
      <c r="AX174" s="4">
        <f>VLOOKUP(B174,자격증!B:S,18,0)</f>
        <v>0</v>
      </c>
      <c r="AY174" s="4">
        <f t="shared" si="36"/>
        <v>20</v>
      </c>
      <c r="AZ174" s="4"/>
      <c r="BB174" s="4">
        <f t="shared" si="37"/>
        <v>20</v>
      </c>
      <c r="BC174" s="47">
        <f>VLOOKUP(B174,정성평가!B:AD,29,0)</f>
        <v>43.666666666666664</v>
      </c>
      <c r="BD174" s="4">
        <f t="shared" si="38"/>
        <v>0</v>
      </c>
      <c r="BE174" s="47">
        <f t="shared" si="39"/>
        <v>63.666666666666664</v>
      </c>
      <c r="BF174" s="4" t="str">
        <f t="shared" si="40"/>
        <v>과락</v>
      </c>
      <c r="BG174" s="4">
        <f t="shared" si="41"/>
        <v>57</v>
      </c>
      <c r="BH174" s="4" t="s">
        <v>11811</v>
      </c>
      <c r="BI174" s="4" t="s">
        <v>11809</v>
      </c>
      <c r="BK174" s="4">
        <v>2</v>
      </c>
      <c r="BL174" s="4">
        <f t="shared" si="44"/>
        <v>30</v>
      </c>
      <c r="BM174" s="4">
        <f t="shared" si="42"/>
        <v>30</v>
      </c>
      <c r="BN174" s="4" t="str">
        <f t="shared" si="45"/>
        <v>일치</v>
      </c>
      <c r="BO174" s="4"/>
      <c r="BQ174" s="44" t="s">
        <v>11731</v>
      </c>
      <c r="BR174" s="4" t="s">
        <v>11835</v>
      </c>
      <c r="BS174" s="4" t="s">
        <v>11836</v>
      </c>
    </row>
    <row r="175" spans="1:71" ht="50.1" customHeight="1" x14ac:dyDescent="0.3">
      <c r="A175" s="4">
        <f t="shared" si="43"/>
        <v>58</v>
      </c>
      <c r="B175" s="4" t="s">
        <v>10525</v>
      </c>
      <c r="C175" s="4" t="s">
        <v>10526</v>
      </c>
      <c r="D175" s="4" t="s">
        <v>554</v>
      </c>
      <c r="E175" s="4" t="s">
        <v>555</v>
      </c>
      <c r="F175" s="4" t="s">
        <v>10527</v>
      </c>
      <c r="G175" s="4" t="s">
        <v>10528</v>
      </c>
      <c r="H175" s="4" t="s">
        <v>10529</v>
      </c>
      <c r="I175" s="4" t="s">
        <v>10530</v>
      </c>
      <c r="J175" s="4" t="s">
        <v>275</v>
      </c>
      <c r="K175" s="4" t="s">
        <v>275</v>
      </c>
      <c r="L175" s="4" t="s">
        <v>276</v>
      </c>
      <c r="M175" s="4" t="s">
        <v>277</v>
      </c>
      <c r="N175" s="4" t="s">
        <v>277</v>
      </c>
      <c r="O175" s="4" t="s">
        <v>277</v>
      </c>
      <c r="P175" s="4" t="s">
        <v>277</v>
      </c>
      <c r="Q175" s="4" t="s">
        <v>7216</v>
      </c>
      <c r="R175" s="4" t="s">
        <v>313</v>
      </c>
      <c r="S175" s="4" t="s">
        <v>313</v>
      </c>
      <c r="T175" s="4" t="s">
        <v>313</v>
      </c>
      <c r="U175" s="4" t="s">
        <v>313</v>
      </c>
      <c r="V175" s="4" t="s">
        <v>313</v>
      </c>
      <c r="W175" s="4" t="s">
        <v>313</v>
      </c>
      <c r="X175" s="4" t="s">
        <v>313</v>
      </c>
      <c r="Y175" s="4" t="s">
        <v>313</v>
      </c>
      <c r="Z175" s="4" t="s">
        <v>313</v>
      </c>
      <c r="AA175" s="4" t="s">
        <v>312</v>
      </c>
      <c r="AB175" s="4" t="s">
        <v>312</v>
      </c>
      <c r="AC175" s="4" t="s">
        <v>313</v>
      </c>
      <c r="AE175" s="4">
        <v>0</v>
      </c>
      <c r="AF175" s="4">
        <v>0</v>
      </c>
      <c r="AG175" s="4">
        <v>0</v>
      </c>
      <c r="AH175" s="4">
        <f t="shared" si="46"/>
        <v>0</v>
      </c>
      <c r="AI175" s="4">
        <f t="shared" si="46"/>
        <v>0</v>
      </c>
      <c r="AJ175" s="4">
        <f t="shared" si="46"/>
        <v>0</v>
      </c>
      <c r="AK175" s="4">
        <f t="shared" si="46"/>
        <v>0</v>
      </c>
      <c r="AL175" s="4">
        <f t="shared" si="46"/>
        <v>0</v>
      </c>
      <c r="AM175" s="4">
        <f t="shared" si="46"/>
        <v>0</v>
      </c>
      <c r="AN175" s="4">
        <f t="shared" si="33"/>
        <v>0</v>
      </c>
      <c r="AO175" s="4" t="str">
        <f t="shared" si="47"/>
        <v>우대</v>
      </c>
      <c r="AP175" s="4" t="str">
        <f t="shared" si="47"/>
        <v>우대</v>
      </c>
      <c r="AQ175" s="4" t="str">
        <f t="shared" si="47"/>
        <v>X</v>
      </c>
      <c r="AR175" s="4">
        <f t="shared" si="35"/>
        <v>0</v>
      </c>
      <c r="AT175" s="4" t="s">
        <v>11686</v>
      </c>
      <c r="AU175" s="4">
        <f>VLOOKUP(B175,자격증!B:R,17,0)</f>
        <v>4</v>
      </c>
      <c r="AV175" s="4">
        <f>IF(AT175="해당",VLOOKUP(B175,어학성적!B:Q,16,0),0)</f>
        <v>6</v>
      </c>
      <c r="AW175" s="4">
        <f>IF(AT175="해당",VLOOKUP(B175,논문실적!B:S,18,0),0)</f>
        <v>0</v>
      </c>
      <c r="AX175" s="4">
        <f>VLOOKUP(B175,자격증!B:S,18,0)</f>
        <v>0</v>
      </c>
      <c r="AY175" s="4">
        <f t="shared" si="36"/>
        <v>10</v>
      </c>
      <c r="AZ175" s="4"/>
      <c r="BB175" s="4">
        <f t="shared" si="37"/>
        <v>10</v>
      </c>
      <c r="BC175" s="47">
        <f>VLOOKUP(B175,정성평가!B:AD,29,0)</f>
        <v>53.666666666666664</v>
      </c>
      <c r="BD175" s="4">
        <f t="shared" si="38"/>
        <v>0</v>
      </c>
      <c r="BE175" s="47">
        <f t="shared" si="39"/>
        <v>63.666666666666664</v>
      </c>
      <c r="BF175" s="4" t="str">
        <f t="shared" si="40"/>
        <v>과락</v>
      </c>
      <c r="BG175" s="4">
        <f t="shared" si="41"/>
        <v>57</v>
      </c>
      <c r="BH175" s="4" t="s">
        <v>11811</v>
      </c>
      <c r="BI175" s="4" t="s">
        <v>11809</v>
      </c>
      <c r="BK175" s="4">
        <v>2</v>
      </c>
      <c r="BL175" s="4">
        <f t="shared" si="44"/>
        <v>30</v>
      </c>
      <c r="BM175" s="4">
        <f t="shared" si="42"/>
        <v>30</v>
      </c>
      <c r="BN175" s="4" t="str">
        <f t="shared" si="45"/>
        <v>일치</v>
      </c>
      <c r="BO175" s="4"/>
      <c r="BQ175" s="44" t="s">
        <v>11731</v>
      </c>
      <c r="BR175" s="4" t="s">
        <v>11835</v>
      </c>
      <c r="BS175" s="4" t="s">
        <v>11836</v>
      </c>
    </row>
    <row r="176" spans="1:71" ht="50.1" customHeight="1" x14ac:dyDescent="0.3">
      <c r="A176" s="4">
        <f t="shared" si="43"/>
        <v>59</v>
      </c>
      <c r="B176" s="4" t="s">
        <v>632</v>
      </c>
      <c r="C176" s="4" t="s">
        <v>633</v>
      </c>
      <c r="D176" s="4" t="s">
        <v>554</v>
      </c>
      <c r="E176" s="4" t="s">
        <v>555</v>
      </c>
      <c r="F176" s="4" t="s">
        <v>634</v>
      </c>
      <c r="G176" s="4" t="s">
        <v>635</v>
      </c>
      <c r="H176" s="4" t="s">
        <v>636</v>
      </c>
      <c r="I176" s="4" t="s">
        <v>637</v>
      </c>
      <c r="J176" s="4" t="s">
        <v>275</v>
      </c>
      <c r="K176" s="4" t="s">
        <v>275</v>
      </c>
      <c r="L176" s="4" t="s">
        <v>276</v>
      </c>
      <c r="M176" s="4" t="s">
        <v>277</v>
      </c>
      <c r="N176" s="4" t="s">
        <v>277</v>
      </c>
      <c r="O176" s="4" t="s">
        <v>277</v>
      </c>
      <c r="P176" s="4" t="s">
        <v>277</v>
      </c>
      <c r="Q176" s="4" t="s">
        <v>658</v>
      </c>
      <c r="R176" s="4" t="s">
        <v>313</v>
      </c>
      <c r="S176" s="4" t="s">
        <v>313</v>
      </c>
      <c r="T176" s="4" t="s">
        <v>313</v>
      </c>
      <c r="U176" s="4" t="s">
        <v>313</v>
      </c>
      <c r="V176" s="4" t="s">
        <v>313</v>
      </c>
      <c r="W176" s="4" t="s">
        <v>313</v>
      </c>
      <c r="X176" s="4" t="s">
        <v>313</v>
      </c>
      <c r="Y176" s="4" t="s">
        <v>313</v>
      </c>
      <c r="Z176" s="4" t="s">
        <v>313</v>
      </c>
      <c r="AA176" s="4" t="s">
        <v>312</v>
      </c>
      <c r="AB176" s="4" t="s">
        <v>312</v>
      </c>
      <c r="AC176" s="4" t="s">
        <v>313</v>
      </c>
      <c r="AE176" s="4">
        <v>0</v>
      </c>
      <c r="AF176" s="4">
        <v>0</v>
      </c>
      <c r="AG176" s="4">
        <v>0</v>
      </c>
      <c r="AH176" s="4">
        <f t="shared" si="46"/>
        <v>0</v>
      </c>
      <c r="AI176" s="4">
        <f t="shared" si="46"/>
        <v>0</v>
      </c>
      <c r="AJ176" s="4">
        <f t="shared" si="46"/>
        <v>0</v>
      </c>
      <c r="AK176" s="4">
        <f t="shared" si="46"/>
        <v>0</v>
      </c>
      <c r="AL176" s="4">
        <f t="shared" si="46"/>
        <v>0</v>
      </c>
      <c r="AM176" s="4">
        <f t="shared" si="46"/>
        <v>0</v>
      </c>
      <c r="AN176" s="4">
        <f t="shared" si="33"/>
        <v>0</v>
      </c>
      <c r="AO176" s="4" t="str">
        <f t="shared" si="47"/>
        <v>우대</v>
      </c>
      <c r="AP176" s="4" t="str">
        <f t="shared" si="47"/>
        <v>우대</v>
      </c>
      <c r="AQ176" s="4" t="str">
        <f t="shared" si="47"/>
        <v>X</v>
      </c>
      <c r="AR176" s="4">
        <f t="shared" si="35"/>
        <v>0</v>
      </c>
      <c r="AT176" s="4" t="s">
        <v>11686</v>
      </c>
      <c r="AU176" s="4">
        <f>VLOOKUP(B176,자격증!B:R,17,0)</f>
        <v>0</v>
      </c>
      <c r="AV176" s="4">
        <f>IF(AT176="해당",VLOOKUP(B176,어학성적!B:Q,16,0),0)</f>
        <v>6</v>
      </c>
      <c r="AW176" s="4">
        <f>IF(AT176="해당",VLOOKUP(B176,논문실적!B:S,18,0),0)</f>
        <v>0</v>
      </c>
      <c r="AX176" s="4">
        <f>VLOOKUP(B176,자격증!B:S,18,0)</f>
        <v>0</v>
      </c>
      <c r="AY176" s="4">
        <f t="shared" si="36"/>
        <v>6</v>
      </c>
      <c r="AZ176" s="4"/>
      <c r="BB176" s="4">
        <f t="shared" si="37"/>
        <v>6</v>
      </c>
      <c r="BC176" s="47">
        <f>VLOOKUP(B176,정성평가!B:AD,29,0)</f>
        <v>57.666666666666664</v>
      </c>
      <c r="BD176" s="4">
        <f t="shared" si="38"/>
        <v>0</v>
      </c>
      <c r="BE176" s="47">
        <f t="shared" si="39"/>
        <v>63.666666666666664</v>
      </c>
      <c r="BF176" s="4" t="str">
        <f t="shared" si="40"/>
        <v>과락</v>
      </c>
      <c r="BG176" s="4">
        <f t="shared" si="41"/>
        <v>57</v>
      </c>
      <c r="BH176" s="4" t="s">
        <v>11811</v>
      </c>
      <c r="BI176" s="4" t="s">
        <v>11809</v>
      </c>
      <c r="BK176" s="4">
        <v>2</v>
      </c>
      <c r="BL176" s="4">
        <f t="shared" si="44"/>
        <v>30</v>
      </c>
      <c r="BM176" s="4">
        <f t="shared" si="42"/>
        <v>30</v>
      </c>
      <c r="BN176" s="4" t="str">
        <f t="shared" si="45"/>
        <v>일치</v>
      </c>
      <c r="BO176" s="4"/>
      <c r="BQ176" s="44" t="s">
        <v>11731</v>
      </c>
      <c r="BR176" s="4" t="s">
        <v>11835</v>
      </c>
      <c r="BS176" s="4" t="s">
        <v>11836</v>
      </c>
    </row>
    <row r="177" spans="1:71" ht="50.1" customHeight="1" x14ac:dyDescent="0.3">
      <c r="A177" s="4">
        <f t="shared" si="43"/>
        <v>60</v>
      </c>
      <c r="B177" s="4" t="s">
        <v>6377</v>
      </c>
      <c r="C177" s="4" t="s">
        <v>6378</v>
      </c>
      <c r="D177" s="4" t="s">
        <v>554</v>
      </c>
      <c r="E177" s="4" t="s">
        <v>555</v>
      </c>
      <c r="F177" s="4" t="s">
        <v>6379</v>
      </c>
      <c r="G177" s="4" t="s">
        <v>6380</v>
      </c>
      <c r="H177" s="4" t="s">
        <v>6381</v>
      </c>
      <c r="I177" s="4" t="s">
        <v>6382</v>
      </c>
      <c r="J177" s="4" t="s">
        <v>275</v>
      </c>
      <c r="K177" s="4" t="s">
        <v>275</v>
      </c>
      <c r="L177" s="4" t="s">
        <v>382</v>
      </c>
      <c r="M177" s="4" t="s">
        <v>6383</v>
      </c>
      <c r="N177" s="4" t="s">
        <v>6384</v>
      </c>
      <c r="O177" s="4" t="s">
        <v>562</v>
      </c>
      <c r="P177" s="4" t="s">
        <v>957</v>
      </c>
      <c r="Q177" s="4" t="s">
        <v>5099</v>
      </c>
      <c r="R177" s="4" t="s">
        <v>313</v>
      </c>
      <c r="S177" s="4" t="s">
        <v>313</v>
      </c>
      <c r="T177" s="4" t="s">
        <v>313</v>
      </c>
      <c r="U177" s="4" t="s">
        <v>313</v>
      </c>
      <c r="V177" s="4" t="s">
        <v>313</v>
      </c>
      <c r="W177" s="4" t="s">
        <v>11686</v>
      </c>
      <c r="X177" s="4" t="s">
        <v>11727</v>
      </c>
      <c r="Y177" s="4" t="s">
        <v>313</v>
      </c>
      <c r="Z177" s="4" t="s">
        <v>313</v>
      </c>
      <c r="AA177" s="4" t="s">
        <v>313</v>
      </c>
      <c r="AB177" s="4" t="s">
        <v>313</v>
      </c>
      <c r="AC177" s="4" t="s">
        <v>313</v>
      </c>
      <c r="AE177" s="4">
        <v>0</v>
      </c>
      <c r="AF177" s="4">
        <v>0</v>
      </c>
      <c r="AG177" s="4">
        <v>0</v>
      </c>
      <c r="AH177" s="4">
        <f t="shared" si="46"/>
        <v>0</v>
      </c>
      <c r="AI177" s="4">
        <f t="shared" si="46"/>
        <v>0</v>
      </c>
      <c r="AJ177" s="4">
        <f t="shared" si="46"/>
        <v>0</v>
      </c>
      <c r="AK177" s="4">
        <f t="shared" si="46"/>
        <v>0</v>
      </c>
      <c r="AL177" s="4">
        <f t="shared" si="46"/>
        <v>0</v>
      </c>
      <c r="AM177" s="4">
        <f t="shared" si="46"/>
        <v>3</v>
      </c>
      <c r="AN177" s="4">
        <f t="shared" si="33"/>
        <v>0</v>
      </c>
      <c r="AO177" s="4" t="str">
        <f t="shared" si="47"/>
        <v>X</v>
      </c>
      <c r="AP177" s="4" t="str">
        <f t="shared" si="47"/>
        <v>X</v>
      </c>
      <c r="AQ177" s="4" t="str">
        <f t="shared" si="47"/>
        <v>X</v>
      </c>
      <c r="AR177" s="4">
        <f t="shared" si="35"/>
        <v>3</v>
      </c>
      <c r="AT177" s="4" t="s">
        <v>11686</v>
      </c>
      <c r="AU177" s="4">
        <f>VLOOKUP(B177,자격증!B:R,17,0)</f>
        <v>10</v>
      </c>
      <c r="AV177" s="4">
        <f>IF(AT177="해당",VLOOKUP(B177,어학성적!B:Q,16,0),0)</f>
        <v>10</v>
      </c>
      <c r="AW177" s="4">
        <f>IF(AT177="해당",VLOOKUP(B177,논문실적!B:S,18,0),0)</f>
        <v>0</v>
      </c>
      <c r="AX177" s="4">
        <f>VLOOKUP(B177,자격증!B:S,18,0)</f>
        <v>0</v>
      </c>
      <c r="AY177" s="4">
        <f t="shared" si="36"/>
        <v>20</v>
      </c>
      <c r="AZ177" s="4"/>
      <c r="BB177" s="4">
        <f t="shared" si="37"/>
        <v>20</v>
      </c>
      <c r="BC177" s="47">
        <f>VLOOKUP(B177,정성평가!B:AD,29,0)</f>
        <v>40.333333333333336</v>
      </c>
      <c r="BD177" s="4">
        <f t="shared" si="38"/>
        <v>3</v>
      </c>
      <c r="BE177" s="47">
        <f t="shared" si="39"/>
        <v>63.333333333333336</v>
      </c>
      <c r="BF177" s="4" t="str">
        <f t="shared" si="40"/>
        <v>과락</v>
      </c>
      <c r="BG177" s="4">
        <f t="shared" si="41"/>
        <v>60</v>
      </c>
      <c r="BH177" s="4" t="s">
        <v>11811</v>
      </c>
      <c r="BI177" s="4" t="s">
        <v>11809</v>
      </c>
      <c r="BK177" s="4">
        <v>2</v>
      </c>
      <c r="BL177" s="4">
        <f t="shared" si="44"/>
        <v>30</v>
      </c>
      <c r="BM177" s="4">
        <f t="shared" si="42"/>
        <v>30</v>
      </c>
      <c r="BN177" s="4" t="str">
        <f t="shared" si="45"/>
        <v>일치</v>
      </c>
      <c r="BO177" s="4"/>
      <c r="BQ177" s="44" t="s">
        <v>11731</v>
      </c>
      <c r="BR177" s="4" t="s">
        <v>11835</v>
      </c>
      <c r="BS177" s="4" t="s">
        <v>11836</v>
      </c>
    </row>
    <row r="178" spans="1:71" ht="50.1" customHeight="1" x14ac:dyDescent="0.3">
      <c r="A178" s="4">
        <f t="shared" si="43"/>
        <v>61</v>
      </c>
      <c r="B178" s="4" t="s">
        <v>10680</v>
      </c>
      <c r="C178" s="4" t="s">
        <v>10681</v>
      </c>
      <c r="D178" s="4" t="s">
        <v>554</v>
      </c>
      <c r="E178" s="4" t="s">
        <v>555</v>
      </c>
      <c r="F178" s="4" t="s">
        <v>10682</v>
      </c>
      <c r="G178" s="4" t="s">
        <v>10683</v>
      </c>
      <c r="H178" s="4" t="s">
        <v>10684</v>
      </c>
      <c r="I178" s="4" t="s">
        <v>10685</v>
      </c>
      <c r="J178" s="4" t="s">
        <v>275</v>
      </c>
      <c r="K178" s="4" t="s">
        <v>275</v>
      </c>
      <c r="L178" s="4" t="s">
        <v>276</v>
      </c>
      <c r="M178" s="4" t="s">
        <v>277</v>
      </c>
      <c r="N178" s="4" t="s">
        <v>277</v>
      </c>
      <c r="O178" s="4" t="s">
        <v>277</v>
      </c>
      <c r="P178" s="4" t="s">
        <v>277</v>
      </c>
      <c r="Q178" s="4" t="s">
        <v>4826</v>
      </c>
      <c r="R178" s="4" t="s">
        <v>313</v>
      </c>
      <c r="S178" s="4" t="s">
        <v>313</v>
      </c>
      <c r="T178" s="4" t="s">
        <v>313</v>
      </c>
      <c r="U178" s="4" t="s">
        <v>313</v>
      </c>
      <c r="V178" s="4" t="s">
        <v>313</v>
      </c>
      <c r="W178" s="4" t="s">
        <v>313</v>
      </c>
      <c r="X178" s="4" t="s">
        <v>313</v>
      </c>
      <c r="Y178" s="4" t="s">
        <v>313</v>
      </c>
      <c r="Z178" s="4" t="s">
        <v>313</v>
      </c>
      <c r="AA178" s="4" t="s">
        <v>312</v>
      </c>
      <c r="AB178" s="4" t="s">
        <v>312</v>
      </c>
      <c r="AC178" s="4" t="s">
        <v>313</v>
      </c>
      <c r="AE178" s="4">
        <v>0</v>
      </c>
      <c r="AF178" s="4">
        <v>0</v>
      </c>
      <c r="AG178" s="4">
        <v>0</v>
      </c>
      <c r="AH178" s="4">
        <f t="shared" si="46"/>
        <v>0</v>
      </c>
      <c r="AI178" s="4">
        <f t="shared" si="46"/>
        <v>0</v>
      </c>
      <c r="AJ178" s="4">
        <f t="shared" si="46"/>
        <v>0</v>
      </c>
      <c r="AK178" s="4">
        <f t="shared" si="46"/>
        <v>0</v>
      </c>
      <c r="AL178" s="4">
        <f t="shared" si="46"/>
        <v>0</v>
      </c>
      <c r="AM178" s="4">
        <f t="shared" si="46"/>
        <v>0</v>
      </c>
      <c r="AN178" s="4">
        <f t="shared" si="33"/>
        <v>0</v>
      </c>
      <c r="AO178" s="4" t="str">
        <f t="shared" si="47"/>
        <v>우대</v>
      </c>
      <c r="AP178" s="4" t="str">
        <f t="shared" si="47"/>
        <v>우대</v>
      </c>
      <c r="AQ178" s="4" t="str">
        <f t="shared" si="47"/>
        <v>X</v>
      </c>
      <c r="AR178" s="4">
        <f t="shared" si="35"/>
        <v>0</v>
      </c>
      <c r="AT178" s="4" t="s">
        <v>11686</v>
      </c>
      <c r="AU178" s="4">
        <f>VLOOKUP(B178,자격증!B:R,17,0)</f>
        <v>5</v>
      </c>
      <c r="AV178" s="4">
        <f>IF(AT178="해당",VLOOKUP(B178,어학성적!B:Q,16,0),0)</f>
        <v>10</v>
      </c>
      <c r="AW178" s="4">
        <f>IF(AT178="해당",VLOOKUP(B178,논문실적!B:S,18,0),0)</f>
        <v>0</v>
      </c>
      <c r="AX178" s="4">
        <f>VLOOKUP(B178,자격증!B:S,18,0)</f>
        <v>0</v>
      </c>
      <c r="AY178" s="4">
        <f t="shared" si="36"/>
        <v>15</v>
      </c>
      <c r="AZ178" s="4"/>
      <c r="BB178" s="4">
        <f t="shared" si="37"/>
        <v>15</v>
      </c>
      <c r="BC178" s="47">
        <f>VLOOKUP(B178,정성평가!B:AD,29,0)</f>
        <v>48</v>
      </c>
      <c r="BD178" s="4">
        <f t="shared" si="38"/>
        <v>0</v>
      </c>
      <c r="BE178" s="47">
        <f t="shared" si="39"/>
        <v>63</v>
      </c>
      <c r="BF178" s="4" t="str">
        <f t="shared" si="40"/>
        <v>과락</v>
      </c>
      <c r="BG178" s="4">
        <f t="shared" si="41"/>
        <v>61</v>
      </c>
      <c r="BH178" s="4" t="s">
        <v>11811</v>
      </c>
      <c r="BI178" s="4" t="s">
        <v>11809</v>
      </c>
      <c r="BK178" s="4">
        <v>2</v>
      </c>
      <c r="BL178" s="4">
        <f t="shared" si="44"/>
        <v>30</v>
      </c>
      <c r="BM178" s="4">
        <f t="shared" si="42"/>
        <v>30</v>
      </c>
      <c r="BN178" s="4" t="str">
        <f t="shared" si="45"/>
        <v>일치</v>
      </c>
      <c r="BO178" s="4"/>
      <c r="BQ178" s="44" t="s">
        <v>11731</v>
      </c>
      <c r="BR178" s="4" t="s">
        <v>11835</v>
      </c>
      <c r="BS178" s="4" t="s">
        <v>11836</v>
      </c>
    </row>
    <row r="179" spans="1:71" ht="50.1" customHeight="1" x14ac:dyDescent="0.3">
      <c r="A179" s="4">
        <f t="shared" si="43"/>
        <v>62</v>
      </c>
      <c r="B179" s="4" t="s">
        <v>11522</v>
      </c>
      <c r="C179" s="4" t="s">
        <v>11523</v>
      </c>
      <c r="D179" s="4" t="s">
        <v>554</v>
      </c>
      <c r="E179" s="4" t="s">
        <v>555</v>
      </c>
      <c r="F179" s="4" t="s">
        <v>11524</v>
      </c>
      <c r="G179" s="4" t="s">
        <v>11525</v>
      </c>
      <c r="H179" s="4" t="s">
        <v>11526</v>
      </c>
      <c r="I179" s="4" t="s">
        <v>11527</v>
      </c>
      <c r="J179" s="4" t="s">
        <v>275</v>
      </c>
      <c r="K179" s="4" t="s">
        <v>275</v>
      </c>
      <c r="L179" s="4" t="s">
        <v>382</v>
      </c>
      <c r="M179" s="4" t="s">
        <v>9852</v>
      </c>
      <c r="N179" s="4" t="s">
        <v>8417</v>
      </c>
      <c r="O179" s="4" t="s">
        <v>562</v>
      </c>
      <c r="P179" s="4" t="s">
        <v>957</v>
      </c>
      <c r="Q179" s="4" t="s">
        <v>2716</v>
      </c>
      <c r="R179" s="4" t="s">
        <v>313</v>
      </c>
      <c r="S179" s="4" t="s">
        <v>313</v>
      </c>
      <c r="T179" s="4" t="s">
        <v>313</v>
      </c>
      <c r="U179" s="4" t="s">
        <v>313</v>
      </c>
      <c r="V179" s="4" t="s">
        <v>313</v>
      </c>
      <c r="W179" s="4" t="s">
        <v>11686</v>
      </c>
      <c r="X179" s="4" t="s">
        <v>11728</v>
      </c>
      <c r="Y179" s="4" t="s">
        <v>313</v>
      </c>
      <c r="Z179" s="4" t="s">
        <v>313</v>
      </c>
      <c r="AA179" s="4" t="s">
        <v>313</v>
      </c>
      <c r="AB179" s="4" t="s">
        <v>312</v>
      </c>
      <c r="AC179" s="4" t="s">
        <v>313</v>
      </c>
      <c r="AE179" s="4">
        <v>0</v>
      </c>
      <c r="AF179" s="4">
        <v>0</v>
      </c>
      <c r="AG179" s="4">
        <v>0</v>
      </c>
      <c r="AH179" s="4">
        <f t="shared" si="46"/>
        <v>0</v>
      </c>
      <c r="AI179" s="4">
        <f t="shared" si="46"/>
        <v>0</v>
      </c>
      <c r="AJ179" s="4">
        <f t="shared" si="46"/>
        <v>0</v>
      </c>
      <c r="AK179" s="4">
        <f t="shared" si="46"/>
        <v>0</v>
      </c>
      <c r="AL179" s="4">
        <f t="shared" si="46"/>
        <v>0</v>
      </c>
      <c r="AM179" s="4">
        <f t="shared" si="46"/>
        <v>3</v>
      </c>
      <c r="AN179" s="4">
        <f t="shared" si="33"/>
        <v>0</v>
      </c>
      <c r="AO179" s="4" t="str">
        <f t="shared" si="47"/>
        <v>X</v>
      </c>
      <c r="AP179" s="4" t="str">
        <f t="shared" si="47"/>
        <v>우대</v>
      </c>
      <c r="AQ179" s="4" t="str">
        <f t="shared" si="47"/>
        <v>X</v>
      </c>
      <c r="AR179" s="4">
        <f t="shared" si="35"/>
        <v>3</v>
      </c>
      <c r="AT179" s="4" t="s">
        <v>11686</v>
      </c>
      <c r="AU179" s="4">
        <f>VLOOKUP(B179,자격증!B:R,17,0)</f>
        <v>10</v>
      </c>
      <c r="AV179" s="4">
        <f>IF(AT179="해당",VLOOKUP(B179,어학성적!B:Q,16,0),0)</f>
        <v>6</v>
      </c>
      <c r="AW179" s="4">
        <f>IF(AT179="해당",VLOOKUP(B179,논문실적!B:S,18,0),0)</f>
        <v>0</v>
      </c>
      <c r="AX179" s="4">
        <f>VLOOKUP(B179,자격증!B:S,18,0)</f>
        <v>0</v>
      </c>
      <c r="AY179" s="4">
        <f t="shared" si="36"/>
        <v>16</v>
      </c>
      <c r="AZ179" s="41"/>
      <c r="BB179" s="4">
        <f t="shared" si="37"/>
        <v>16</v>
      </c>
      <c r="BC179" s="47">
        <f>VLOOKUP(B179,정성평가!B:AD,29,0)</f>
        <v>44</v>
      </c>
      <c r="BD179" s="4">
        <f t="shared" si="38"/>
        <v>3</v>
      </c>
      <c r="BE179" s="47">
        <f t="shared" si="39"/>
        <v>63</v>
      </c>
      <c r="BF179" s="4" t="str">
        <f t="shared" si="40"/>
        <v>과락</v>
      </c>
      <c r="BG179" s="4">
        <f t="shared" si="41"/>
        <v>61</v>
      </c>
      <c r="BH179" s="4" t="s">
        <v>11811</v>
      </c>
      <c r="BI179" s="4" t="s">
        <v>11809</v>
      </c>
      <c r="BK179" s="4">
        <v>2</v>
      </c>
      <c r="BL179" s="4">
        <f t="shared" si="44"/>
        <v>30</v>
      </c>
      <c r="BM179" s="4">
        <f t="shared" si="42"/>
        <v>30</v>
      </c>
      <c r="BN179" s="4" t="str">
        <f t="shared" si="45"/>
        <v>일치</v>
      </c>
      <c r="BO179" s="4"/>
      <c r="BQ179" s="44" t="s">
        <v>11731</v>
      </c>
      <c r="BR179" s="4" t="s">
        <v>11835</v>
      </c>
      <c r="BS179" s="4" t="s">
        <v>11836</v>
      </c>
    </row>
    <row r="180" spans="1:71" ht="50.1" customHeight="1" x14ac:dyDescent="0.3">
      <c r="A180" s="4">
        <f t="shared" si="43"/>
        <v>63</v>
      </c>
      <c r="B180" s="4" t="s">
        <v>7714</v>
      </c>
      <c r="C180" s="4" t="s">
        <v>7715</v>
      </c>
      <c r="D180" s="4" t="s">
        <v>554</v>
      </c>
      <c r="E180" s="4" t="s">
        <v>555</v>
      </c>
      <c r="F180" s="4" t="s">
        <v>7716</v>
      </c>
      <c r="G180" s="4" t="s">
        <v>7717</v>
      </c>
      <c r="H180" s="4" t="s">
        <v>7718</v>
      </c>
      <c r="I180" s="4" t="s">
        <v>7719</v>
      </c>
      <c r="J180" s="4" t="s">
        <v>275</v>
      </c>
      <c r="K180" s="4" t="s">
        <v>275</v>
      </c>
      <c r="L180" s="4" t="s">
        <v>276</v>
      </c>
      <c r="M180" s="4" t="s">
        <v>277</v>
      </c>
      <c r="N180" s="4" t="s">
        <v>277</v>
      </c>
      <c r="O180" s="4" t="s">
        <v>277</v>
      </c>
      <c r="P180" s="4" t="s">
        <v>277</v>
      </c>
      <c r="Q180" s="4" t="s">
        <v>7726</v>
      </c>
      <c r="R180" s="4" t="s">
        <v>313</v>
      </c>
      <c r="S180" s="4" t="s">
        <v>313</v>
      </c>
      <c r="T180" s="4" t="s">
        <v>313</v>
      </c>
      <c r="U180" s="4" t="s">
        <v>313</v>
      </c>
      <c r="V180" s="4" t="s">
        <v>313</v>
      </c>
      <c r="W180" s="4" t="s">
        <v>313</v>
      </c>
      <c r="X180" s="4" t="s">
        <v>313</v>
      </c>
      <c r="Y180" s="4" t="s">
        <v>313</v>
      </c>
      <c r="Z180" s="4" t="s">
        <v>313</v>
      </c>
      <c r="AA180" s="4" t="s">
        <v>313</v>
      </c>
      <c r="AB180" s="4" t="s">
        <v>313</v>
      </c>
      <c r="AC180" s="4" t="s">
        <v>313</v>
      </c>
      <c r="AE180" s="4">
        <v>0</v>
      </c>
      <c r="AF180" s="4">
        <v>0</v>
      </c>
      <c r="AG180" s="4">
        <v>0</v>
      </c>
      <c r="AH180" s="4">
        <f t="shared" si="46"/>
        <v>0</v>
      </c>
      <c r="AI180" s="4">
        <f t="shared" si="46"/>
        <v>0</v>
      </c>
      <c r="AJ180" s="4">
        <f t="shared" si="46"/>
        <v>0</v>
      </c>
      <c r="AK180" s="4">
        <f t="shared" si="46"/>
        <v>0</v>
      </c>
      <c r="AL180" s="4">
        <f t="shared" si="46"/>
        <v>0</v>
      </c>
      <c r="AM180" s="4">
        <f t="shared" si="46"/>
        <v>0</v>
      </c>
      <c r="AN180" s="4">
        <f t="shared" si="33"/>
        <v>0</v>
      </c>
      <c r="AO180" s="4" t="str">
        <f t="shared" si="47"/>
        <v>X</v>
      </c>
      <c r="AP180" s="4" t="str">
        <f t="shared" si="47"/>
        <v>X</v>
      </c>
      <c r="AQ180" s="4" t="str">
        <f t="shared" si="47"/>
        <v>X</v>
      </c>
      <c r="AR180" s="4">
        <f t="shared" si="35"/>
        <v>0</v>
      </c>
      <c r="AT180" s="4" t="s">
        <v>11686</v>
      </c>
      <c r="AU180" s="4">
        <f>VLOOKUP(B180,자격증!B:R,17,0)</f>
        <v>5</v>
      </c>
      <c r="AV180" s="4">
        <f>IF(AT180="해당",VLOOKUP(B180,어학성적!B:Q,16,0),0)</f>
        <v>10</v>
      </c>
      <c r="AW180" s="4">
        <f>IF(AT180="해당",VLOOKUP(B180,논문실적!B:S,18,0),0)</f>
        <v>0</v>
      </c>
      <c r="AX180" s="4">
        <f>VLOOKUP(B180,자격증!B:S,18,0)</f>
        <v>0</v>
      </c>
      <c r="AY180" s="11">
        <f t="shared" si="36"/>
        <v>15</v>
      </c>
      <c r="AZ180" s="4"/>
      <c r="BB180" s="4">
        <f t="shared" si="37"/>
        <v>15</v>
      </c>
      <c r="BC180" s="47">
        <f>VLOOKUP(B180,정성평가!B:AD,29,0)</f>
        <v>48</v>
      </c>
      <c r="BD180" s="4">
        <f t="shared" si="38"/>
        <v>0</v>
      </c>
      <c r="BE180" s="47">
        <f t="shared" si="39"/>
        <v>63</v>
      </c>
      <c r="BF180" s="4" t="str">
        <f t="shared" si="40"/>
        <v>과락</v>
      </c>
      <c r="BG180" s="4">
        <f t="shared" si="41"/>
        <v>61</v>
      </c>
      <c r="BH180" s="4" t="s">
        <v>11811</v>
      </c>
      <c r="BI180" s="4" t="s">
        <v>11809</v>
      </c>
      <c r="BK180" s="4">
        <v>2</v>
      </c>
      <c r="BL180" s="4">
        <f t="shared" si="44"/>
        <v>30</v>
      </c>
      <c r="BM180" s="4">
        <f t="shared" si="42"/>
        <v>30</v>
      </c>
      <c r="BN180" s="4" t="str">
        <f t="shared" si="45"/>
        <v>일치</v>
      </c>
      <c r="BO180" s="4"/>
      <c r="BQ180" s="44" t="s">
        <v>11731</v>
      </c>
      <c r="BR180" s="4" t="s">
        <v>11835</v>
      </c>
      <c r="BS180" s="4" t="s">
        <v>11836</v>
      </c>
    </row>
    <row r="181" spans="1:71" ht="50.1" customHeight="1" x14ac:dyDescent="0.3">
      <c r="A181" s="4">
        <f t="shared" si="43"/>
        <v>64</v>
      </c>
      <c r="B181" s="4" t="s">
        <v>10745</v>
      </c>
      <c r="C181" s="4" t="s">
        <v>10746</v>
      </c>
      <c r="D181" s="4" t="s">
        <v>554</v>
      </c>
      <c r="E181" s="4" t="s">
        <v>555</v>
      </c>
      <c r="F181" s="4" t="s">
        <v>10747</v>
      </c>
      <c r="G181" s="4" t="s">
        <v>10748</v>
      </c>
      <c r="H181" s="4" t="s">
        <v>10749</v>
      </c>
      <c r="I181" s="4" t="s">
        <v>10749</v>
      </c>
      <c r="J181" s="4" t="s">
        <v>275</v>
      </c>
      <c r="K181" s="4" t="s">
        <v>275</v>
      </c>
      <c r="L181" s="4" t="s">
        <v>276</v>
      </c>
      <c r="M181" s="4" t="s">
        <v>277</v>
      </c>
      <c r="N181" s="4" t="s">
        <v>277</v>
      </c>
      <c r="O181" s="4" t="s">
        <v>277</v>
      </c>
      <c r="P181" s="4" t="s">
        <v>277</v>
      </c>
      <c r="Q181" s="4" t="s">
        <v>3476</v>
      </c>
      <c r="R181" s="4" t="s">
        <v>313</v>
      </c>
      <c r="S181" s="4" t="s">
        <v>313</v>
      </c>
      <c r="T181" s="4" t="s">
        <v>313</v>
      </c>
      <c r="U181" s="4" t="s">
        <v>313</v>
      </c>
      <c r="V181" s="4" t="s">
        <v>313</v>
      </c>
      <c r="W181" s="4" t="s">
        <v>11686</v>
      </c>
      <c r="X181" s="4" t="s">
        <v>11727</v>
      </c>
      <c r="Y181" s="4" t="s">
        <v>11686</v>
      </c>
      <c r="Z181" s="4" t="s">
        <v>11727</v>
      </c>
      <c r="AA181" s="4" t="s">
        <v>312</v>
      </c>
      <c r="AB181" s="4" t="s">
        <v>312</v>
      </c>
      <c r="AC181" s="4" t="s">
        <v>313</v>
      </c>
      <c r="AE181" s="4">
        <v>0</v>
      </c>
      <c r="AF181" s="4">
        <v>0</v>
      </c>
      <c r="AG181" s="4">
        <v>0</v>
      </c>
      <c r="AH181" s="4">
        <f t="shared" si="46"/>
        <v>0</v>
      </c>
      <c r="AI181" s="4">
        <f t="shared" si="46"/>
        <v>0</v>
      </c>
      <c r="AJ181" s="4">
        <f t="shared" si="46"/>
        <v>0</v>
      </c>
      <c r="AK181" s="4">
        <f t="shared" si="46"/>
        <v>0</v>
      </c>
      <c r="AL181" s="4">
        <f t="shared" si="46"/>
        <v>0</v>
      </c>
      <c r="AM181" s="4">
        <f t="shared" si="46"/>
        <v>3</v>
      </c>
      <c r="AN181" s="4">
        <f t="shared" si="33"/>
        <v>3</v>
      </c>
      <c r="AO181" s="4" t="str">
        <f t="shared" si="47"/>
        <v>우대</v>
      </c>
      <c r="AP181" s="4" t="str">
        <f t="shared" si="47"/>
        <v>우대</v>
      </c>
      <c r="AQ181" s="4" t="str">
        <f t="shared" si="47"/>
        <v>X</v>
      </c>
      <c r="AR181" s="4">
        <f t="shared" si="35"/>
        <v>3</v>
      </c>
      <c r="AT181" s="4" t="s">
        <v>11686</v>
      </c>
      <c r="AU181" s="4">
        <f>VLOOKUP(B181,자격증!B:R,17,0)</f>
        <v>10</v>
      </c>
      <c r="AV181" s="4">
        <f>IF(AT181="해당",VLOOKUP(B181,어학성적!B:Q,16,0),0)</f>
        <v>8</v>
      </c>
      <c r="AW181" s="4">
        <f>IF(AT181="해당",VLOOKUP(B181,논문실적!B:S,18,0),0)</f>
        <v>0</v>
      </c>
      <c r="AX181" s="4">
        <f>VLOOKUP(B181,자격증!B:S,18,0)</f>
        <v>0</v>
      </c>
      <c r="AY181" s="4">
        <f t="shared" si="36"/>
        <v>18</v>
      </c>
      <c r="AZ181" s="4"/>
      <c r="BB181" s="4">
        <f t="shared" si="37"/>
        <v>18</v>
      </c>
      <c r="BC181" s="47">
        <f>VLOOKUP(B181,정성평가!B:AD,29,0)</f>
        <v>41.666666666666664</v>
      </c>
      <c r="BD181" s="4">
        <f t="shared" si="38"/>
        <v>3</v>
      </c>
      <c r="BE181" s="47">
        <f t="shared" si="39"/>
        <v>62.666666666666664</v>
      </c>
      <c r="BF181" s="4" t="str">
        <f t="shared" si="40"/>
        <v>과락</v>
      </c>
      <c r="BG181" s="4">
        <f t="shared" si="41"/>
        <v>64</v>
      </c>
      <c r="BH181" s="4" t="s">
        <v>11811</v>
      </c>
      <c r="BI181" s="4" t="s">
        <v>11809</v>
      </c>
      <c r="BK181" s="4">
        <v>2</v>
      </c>
      <c r="BL181" s="4">
        <f t="shared" si="44"/>
        <v>30</v>
      </c>
      <c r="BM181" s="4">
        <f t="shared" si="42"/>
        <v>30</v>
      </c>
      <c r="BN181" s="4" t="str">
        <f t="shared" si="45"/>
        <v>일치</v>
      </c>
      <c r="BO181" s="4"/>
      <c r="BQ181" s="44" t="s">
        <v>11731</v>
      </c>
      <c r="BR181" s="4" t="s">
        <v>11835</v>
      </c>
      <c r="BS181" s="4" t="s">
        <v>11836</v>
      </c>
    </row>
    <row r="182" spans="1:71" ht="50.1" customHeight="1" x14ac:dyDescent="0.3">
      <c r="A182" s="4">
        <f t="shared" si="43"/>
        <v>65</v>
      </c>
      <c r="B182" s="4" t="s">
        <v>6267</v>
      </c>
      <c r="C182" s="4" t="s">
        <v>6268</v>
      </c>
      <c r="D182" s="4" t="s">
        <v>554</v>
      </c>
      <c r="E182" s="4" t="s">
        <v>555</v>
      </c>
      <c r="F182" s="4" t="s">
        <v>6269</v>
      </c>
      <c r="G182" s="4" t="s">
        <v>6270</v>
      </c>
      <c r="H182" s="4" t="s">
        <v>6271</v>
      </c>
      <c r="I182" s="4" t="s">
        <v>6271</v>
      </c>
      <c r="J182" s="4" t="s">
        <v>275</v>
      </c>
      <c r="K182" s="4" t="s">
        <v>275</v>
      </c>
      <c r="L182" s="4" t="s">
        <v>382</v>
      </c>
      <c r="M182" s="4" t="s">
        <v>4698</v>
      </c>
      <c r="N182" s="4" t="s">
        <v>3510</v>
      </c>
      <c r="O182" s="4" t="s">
        <v>562</v>
      </c>
      <c r="P182" s="4" t="s">
        <v>957</v>
      </c>
      <c r="Q182" s="4" t="s">
        <v>6274</v>
      </c>
      <c r="R182" s="4" t="s">
        <v>313</v>
      </c>
      <c r="S182" s="4" t="s">
        <v>313</v>
      </c>
      <c r="T182" s="4" t="s">
        <v>313</v>
      </c>
      <c r="U182" s="4" t="s">
        <v>313</v>
      </c>
      <c r="V182" s="4" t="s">
        <v>313</v>
      </c>
      <c r="W182" s="4" t="s">
        <v>313</v>
      </c>
      <c r="X182" s="4" t="s">
        <v>313</v>
      </c>
      <c r="Y182" s="4" t="s">
        <v>313</v>
      </c>
      <c r="Z182" s="4" t="s">
        <v>313</v>
      </c>
      <c r="AA182" s="4" t="s">
        <v>313</v>
      </c>
      <c r="AB182" s="4" t="s">
        <v>312</v>
      </c>
      <c r="AC182" s="4" t="s">
        <v>313</v>
      </c>
      <c r="AE182" s="4">
        <v>0</v>
      </c>
      <c r="AF182" s="4">
        <v>0</v>
      </c>
      <c r="AG182" s="4">
        <v>0</v>
      </c>
      <c r="AH182" s="4">
        <f t="shared" ref="AH182:AM213" si="48">IF(R182="해당",3,0)</f>
        <v>0</v>
      </c>
      <c r="AI182" s="4">
        <f t="shared" si="48"/>
        <v>0</v>
      </c>
      <c r="AJ182" s="4">
        <f t="shared" si="48"/>
        <v>0</v>
      </c>
      <c r="AK182" s="4">
        <f t="shared" si="48"/>
        <v>0</v>
      </c>
      <c r="AL182" s="4">
        <f t="shared" si="48"/>
        <v>0</v>
      </c>
      <c r="AM182" s="4">
        <f t="shared" si="48"/>
        <v>0</v>
      </c>
      <c r="AN182" s="4">
        <f t="shared" ref="AN182:AN232" si="49">IF(Y182="해당",3,0)</f>
        <v>0</v>
      </c>
      <c r="AO182" s="4" t="str">
        <f t="shared" ref="AO182:AQ213" si="50">IF(AA182="해당","우대","X")</f>
        <v>X</v>
      </c>
      <c r="AP182" s="4" t="str">
        <f t="shared" si="50"/>
        <v>우대</v>
      </c>
      <c r="AQ182" s="4" t="str">
        <f t="shared" si="50"/>
        <v>X</v>
      </c>
      <c r="AR182" s="4">
        <f t="shared" ref="AR182:AR232" si="51">MAX(AF182:AN182)</f>
        <v>0</v>
      </c>
      <c r="AT182" s="4" t="s">
        <v>11686</v>
      </c>
      <c r="AU182" s="4">
        <f>VLOOKUP(B182,자격증!B:R,17,0)</f>
        <v>5</v>
      </c>
      <c r="AV182" s="4">
        <f>IF(AT182="해당",VLOOKUP(B182,어학성적!B:Q,16,0),0)</f>
        <v>8</v>
      </c>
      <c r="AW182" s="4">
        <f>IF(AT182="해당",VLOOKUP(B182,논문실적!B:S,18,0),0)</f>
        <v>0</v>
      </c>
      <c r="AX182" s="4">
        <f>VLOOKUP(B182,자격증!B:S,18,0)</f>
        <v>0</v>
      </c>
      <c r="AY182" s="4">
        <f t="shared" ref="AY182:AY232" si="52">IF(SUM(AU182:AX182)&gt;20,20,SUM(AU182:AX182))</f>
        <v>13</v>
      </c>
      <c r="AZ182" s="4"/>
      <c r="BB182" s="4">
        <f t="shared" ref="BB182:BB224" si="53">IF(AT182="해당",AY182,"정량심사 비해당")</f>
        <v>13</v>
      </c>
      <c r="BC182" s="47">
        <f>VLOOKUP(B182,정성평가!B:AD,29,0)</f>
        <v>49.666666666666664</v>
      </c>
      <c r="BD182" s="4">
        <f t="shared" ref="BD182:BD224" si="54">AR182</f>
        <v>0</v>
      </c>
      <c r="BE182" s="47">
        <f t="shared" ref="BE182:BE224" si="55">SUM(BB182:BD182)</f>
        <v>62.666666666666664</v>
      </c>
      <c r="BF182" s="4" t="str">
        <f t="shared" ref="BF182:BF232" si="56">IF(BE182&lt;70,"과락","이상없음")</f>
        <v>과락</v>
      </c>
      <c r="BG182" s="4">
        <f t="shared" ref="BG182:BG232" si="57">COUNTIFS(D:D,D182,BE:BE,"&gt;"&amp;BE182)+1</f>
        <v>64</v>
      </c>
      <c r="BH182" s="4" t="s">
        <v>11811</v>
      </c>
      <c r="BI182" s="4" t="s">
        <v>11809</v>
      </c>
      <c r="BK182" s="4">
        <v>2</v>
      </c>
      <c r="BL182" s="4">
        <f t="shared" si="44"/>
        <v>30</v>
      </c>
      <c r="BM182" s="4">
        <f t="shared" ref="BM182:BM232" si="58">COUNTIFS(D:D,D182,BH:BH,"서류전형 합격")</f>
        <v>30</v>
      </c>
      <c r="BN182" s="4" t="str">
        <f t="shared" si="45"/>
        <v>일치</v>
      </c>
      <c r="BO182" s="4"/>
      <c r="BQ182" s="44" t="s">
        <v>11731</v>
      </c>
      <c r="BR182" s="4" t="s">
        <v>11835</v>
      </c>
      <c r="BS182" s="4" t="s">
        <v>11836</v>
      </c>
    </row>
    <row r="183" spans="1:71" ht="50.1" customHeight="1" x14ac:dyDescent="0.3">
      <c r="A183" s="4">
        <f t="shared" si="43"/>
        <v>66</v>
      </c>
      <c r="B183" s="4" t="s">
        <v>7425</v>
      </c>
      <c r="C183" s="4" t="s">
        <v>7426</v>
      </c>
      <c r="D183" s="4" t="s">
        <v>554</v>
      </c>
      <c r="E183" s="4" t="s">
        <v>555</v>
      </c>
      <c r="F183" s="4" t="s">
        <v>7427</v>
      </c>
      <c r="G183" s="4" t="s">
        <v>7428</v>
      </c>
      <c r="H183" s="4" t="s">
        <v>7429</v>
      </c>
      <c r="I183" s="4" t="s">
        <v>7430</v>
      </c>
      <c r="J183" s="4" t="s">
        <v>275</v>
      </c>
      <c r="K183" s="4" t="s">
        <v>275</v>
      </c>
      <c r="L183" s="4" t="s">
        <v>276</v>
      </c>
      <c r="M183" s="4" t="s">
        <v>277</v>
      </c>
      <c r="N183" s="4" t="s">
        <v>277</v>
      </c>
      <c r="O183" s="4" t="s">
        <v>277</v>
      </c>
      <c r="P183" s="4" t="s">
        <v>277</v>
      </c>
      <c r="Q183" s="4" t="s">
        <v>7433</v>
      </c>
      <c r="R183" s="4" t="s">
        <v>313</v>
      </c>
      <c r="S183" s="4" t="s">
        <v>313</v>
      </c>
      <c r="T183" s="4" t="s">
        <v>313</v>
      </c>
      <c r="U183" s="4" t="s">
        <v>313</v>
      </c>
      <c r="V183" s="4" t="s">
        <v>313</v>
      </c>
      <c r="W183" s="4" t="s">
        <v>11686</v>
      </c>
      <c r="X183" s="4" t="s">
        <v>11737</v>
      </c>
      <c r="Y183" s="4" t="s">
        <v>313</v>
      </c>
      <c r="Z183" s="4" t="s">
        <v>313</v>
      </c>
      <c r="AA183" s="4" t="s">
        <v>313</v>
      </c>
      <c r="AB183" s="4" t="s">
        <v>312</v>
      </c>
      <c r="AC183" s="4" t="s">
        <v>313</v>
      </c>
      <c r="AE183" s="4">
        <v>0</v>
      </c>
      <c r="AF183" s="4">
        <v>0</v>
      </c>
      <c r="AG183" s="4">
        <v>0</v>
      </c>
      <c r="AH183" s="4">
        <f t="shared" si="48"/>
        <v>0</v>
      </c>
      <c r="AI183" s="4">
        <f t="shared" si="48"/>
        <v>0</v>
      </c>
      <c r="AJ183" s="4">
        <f t="shared" si="48"/>
        <v>0</v>
      </c>
      <c r="AK183" s="4">
        <f t="shared" si="48"/>
        <v>0</v>
      </c>
      <c r="AL183" s="4">
        <f t="shared" si="48"/>
        <v>0</v>
      </c>
      <c r="AM183" s="4">
        <f t="shared" si="48"/>
        <v>3</v>
      </c>
      <c r="AN183" s="4">
        <f t="shared" si="49"/>
        <v>0</v>
      </c>
      <c r="AO183" s="4" t="str">
        <f t="shared" si="50"/>
        <v>X</v>
      </c>
      <c r="AP183" s="4" t="str">
        <f t="shared" si="50"/>
        <v>우대</v>
      </c>
      <c r="AQ183" s="4" t="str">
        <f t="shared" si="50"/>
        <v>X</v>
      </c>
      <c r="AR183" s="4">
        <f t="shared" si="51"/>
        <v>3</v>
      </c>
      <c r="AT183" s="4" t="s">
        <v>11686</v>
      </c>
      <c r="AU183" s="4">
        <f>VLOOKUP(B183,자격증!B:R,17,0)</f>
        <v>5</v>
      </c>
      <c r="AV183" s="4">
        <f>IF(AT183="해당",VLOOKUP(B183,어학성적!B:Q,16,0),0)</f>
        <v>6</v>
      </c>
      <c r="AW183" s="4">
        <f>IF(AT183="해당",VLOOKUP(B183,논문실적!B:S,18,0),0)</f>
        <v>0</v>
      </c>
      <c r="AX183" s="4">
        <f>VLOOKUP(B183,자격증!B:S,18,0)</f>
        <v>0</v>
      </c>
      <c r="AY183" s="4">
        <f t="shared" si="52"/>
        <v>11</v>
      </c>
      <c r="AZ183" s="4"/>
      <c r="BB183" s="4">
        <f t="shared" si="53"/>
        <v>11</v>
      </c>
      <c r="BC183" s="47">
        <f>VLOOKUP(B183,정성평가!B:AD,29,0)</f>
        <v>48</v>
      </c>
      <c r="BD183" s="4">
        <f t="shared" si="54"/>
        <v>3</v>
      </c>
      <c r="BE183" s="47">
        <f t="shared" si="55"/>
        <v>62</v>
      </c>
      <c r="BF183" s="4" t="str">
        <f t="shared" si="56"/>
        <v>과락</v>
      </c>
      <c r="BG183" s="4">
        <f t="shared" si="57"/>
        <v>66</v>
      </c>
      <c r="BH183" s="4" t="s">
        <v>11811</v>
      </c>
      <c r="BI183" s="4" t="s">
        <v>11809</v>
      </c>
      <c r="BK183" s="4">
        <v>2</v>
      </c>
      <c r="BL183" s="4">
        <f t="shared" si="44"/>
        <v>30</v>
      </c>
      <c r="BM183" s="4">
        <f t="shared" si="58"/>
        <v>30</v>
      </c>
      <c r="BN183" s="4" t="str">
        <f t="shared" si="45"/>
        <v>일치</v>
      </c>
      <c r="BO183" s="4"/>
      <c r="BQ183" s="44" t="s">
        <v>11731</v>
      </c>
      <c r="BR183" s="4" t="s">
        <v>11835</v>
      </c>
      <c r="BS183" s="4" t="s">
        <v>11836</v>
      </c>
    </row>
    <row r="184" spans="1:71" ht="50.1" customHeight="1" x14ac:dyDescent="0.3">
      <c r="A184" s="4">
        <f t="shared" si="43"/>
        <v>67</v>
      </c>
      <c r="B184" s="4" t="s">
        <v>10507</v>
      </c>
      <c r="C184" s="4" t="s">
        <v>7648</v>
      </c>
      <c r="D184" s="4" t="s">
        <v>554</v>
      </c>
      <c r="E184" s="4" t="s">
        <v>555</v>
      </c>
      <c r="F184" s="4" t="s">
        <v>7649</v>
      </c>
      <c r="G184" s="4" t="s">
        <v>10508</v>
      </c>
      <c r="H184" s="4" t="s">
        <v>10509</v>
      </c>
      <c r="I184" s="4" t="s">
        <v>10510</v>
      </c>
      <c r="J184" s="4" t="s">
        <v>275</v>
      </c>
      <c r="K184" s="4" t="s">
        <v>275</v>
      </c>
      <c r="L184" s="4" t="s">
        <v>276</v>
      </c>
      <c r="M184" s="4" t="s">
        <v>277</v>
      </c>
      <c r="N184" s="4" t="s">
        <v>277</v>
      </c>
      <c r="O184" s="4" t="s">
        <v>277</v>
      </c>
      <c r="P184" s="4" t="s">
        <v>277</v>
      </c>
      <c r="Q184" s="4" t="s">
        <v>6254</v>
      </c>
      <c r="R184" s="4" t="s">
        <v>313</v>
      </c>
      <c r="S184" s="4" t="s">
        <v>313</v>
      </c>
      <c r="T184" s="4" t="s">
        <v>313</v>
      </c>
      <c r="U184" s="4" t="s">
        <v>313</v>
      </c>
      <c r="V184" s="4" t="s">
        <v>313</v>
      </c>
      <c r="W184" s="4" t="s">
        <v>313</v>
      </c>
      <c r="X184" s="4" t="s">
        <v>313</v>
      </c>
      <c r="Y184" s="4" t="s">
        <v>313</v>
      </c>
      <c r="Z184" s="4" t="s">
        <v>313</v>
      </c>
      <c r="AA184" s="4" t="s">
        <v>312</v>
      </c>
      <c r="AB184" s="4" t="s">
        <v>312</v>
      </c>
      <c r="AC184" s="4" t="s">
        <v>313</v>
      </c>
      <c r="AE184" s="4">
        <v>0</v>
      </c>
      <c r="AF184" s="4">
        <v>0</v>
      </c>
      <c r="AG184" s="4">
        <v>0</v>
      </c>
      <c r="AH184" s="4">
        <f t="shared" si="48"/>
        <v>0</v>
      </c>
      <c r="AI184" s="4">
        <f t="shared" si="48"/>
        <v>0</v>
      </c>
      <c r="AJ184" s="4">
        <f t="shared" si="48"/>
        <v>0</v>
      </c>
      <c r="AK184" s="4">
        <f t="shared" si="48"/>
        <v>0</v>
      </c>
      <c r="AL184" s="4">
        <f t="shared" si="48"/>
        <v>0</v>
      </c>
      <c r="AM184" s="4">
        <f t="shared" si="48"/>
        <v>0</v>
      </c>
      <c r="AN184" s="4">
        <f t="shared" si="49"/>
        <v>0</v>
      </c>
      <c r="AO184" s="4" t="str">
        <f t="shared" si="50"/>
        <v>우대</v>
      </c>
      <c r="AP184" s="4" t="str">
        <f t="shared" si="50"/>
        <v>우대</v>
      </c>
      <c r="AQ184" s="4" t="str">
        <f t="shared" si="50"/>
        <v>X</v>
      </c>
      <c r="AR184" s="4">
        <f t="shared" si="51"/>
        <v>0</v>
      </c>
      <c r="AT184" s="4" t="s">
        <v>11686</v>
      </c>
      <c r="AU184" s="4">
        <f>VLOOKUP(B184,자격증!B:R,17,0)</f>
        <v>8</v>
      </c>
      <c r="AV184" s="4">
        <f>IF(AT184="해당",VLOOKUP(B184,어학성적!B:Q,16,0),0)</f>
        <v>6</v>
      </c>
      <c r="AW184" s="4">
        <f>IF(AT184="해당",VLOOKUP(B184,논문실적!B:S,18,0),0)</f>
        <v>0</v>
      </c>
      <c r="AX184" s="4">
        <f>VLOOKUP(B184,자격증!B:S,18,0)</f>
        <v>0</v>
      </c>
      <c r="AY184" s="4">
        <f t="shared" si="52"/>
        <v>14</v>
      </c>
      <c r="AZ184" s="4"/>
      <c r="BB184" s="4">
        <f t="shared" si="53"/>
        <v>14</v>
      </c>
      <c r="BC184" s="47">
        <f>VLOOKUP(B184,정성평가!B:AD,29,0)</f>
        <v>47.666666666666664</v>
      </c>
      <c r="BD184" s="4">
        <f t="shared" si="54"/>
        <v>0</v>
      </c>
      <c r="BE184" s="47">
        <f t="shared" si="55"/>
        <v>61.666666666666664</v>
      </c>
      <c r="BF184" s="4" t="str">
        <f t="shared" si="56"/>
        <v>과락</v>
      </c>
      <c r="BG184" s="4">
        <f t="shared" si="57"/>
        <v>67</v>
      </c>
      <c r="BH184" s="4" t="s">
        <v>11811</v>
      </c>
      <c r="BI184" s="4" t="s">
        <v>11809</v>
      </c>
      <c r="BK184" s="4">
        <v>2</v>
      </c>
      <c r="BL184" s="4">
        <f t="shared" si="44"/>
        <v>30</v>
      </c>
      <c r="BM184" s="4">
        <f t="shared" si="58"/>
        <v>30</v>
      </c>
      <c r="BN184" s="4" t="str">
        <f t="shared" si="45"/>
        <v>일치</v>
      </c>
      <c r="BO184" s="4"/>
      <c r="BQ184" s="44" t="s">
        <v>11731</v>
      </c>
      <c r="BR184" s="4" t="s">
        <v>11835</v>
      </c>
      <c r="BS184" s="4" t="s">
        <v>11836</v>
      </c>
    </row>
    <row r="185" spans="1:71" ht="50.1" customHeight="1" x14ac:dyDescent="0.3">
      <c r="A185" s="4">
        <f t="shared" si="43"/>
        <v>68</v>
      </c>
      <c r="B185" s="4" t="s">
        <v>10896</v>
      </c>
      <c r="C185" s="4" t="s">
        <v>10897</v>
      </c>
      <c r="D185" s="4" t="s">
        <v>554</v>
      </c>
      <c r="E185" s="4" t="s">
        <v>555</v>
      </c>
      <c r="F185" s="4" t="s">
        <v>10898</v>
      </c>
      <c r="G185" s="4" t="s">
        <v>10899</v>
      </c>
      <c r="H185" s="4" t="s">
        <v>10900</v>
      </c>
      <c r="I185" s="4" t="s">
        <v>10901</v>
      </c>
      <c r="J185" s="4" t="s">
        <v>275</v>
      </c>
      <c r="K185" s="4" t="s">
        <v>275</v>
      </c>
      <c r="L185" s="4" t="s">
        <v>382</v>
      </c>
      <c r="M185" s="4" t="s">
        <v>4565</v>
      </c>
      <c r="N185" s="4" t="s">
        <v>3880</v>
      </c>
      <c r="O185" s="4" t="s">
        <v>562</v>
      </c>
      <c r="P185" s="4" t="s">
        <v>957</v>
      </c>
      <c r="Q185" s="4" t="s">
        <v>343</v>
      </c>
      <c r="R185" s="4" t="s">
        <v>313</v>
      </c>
      <c r="S185" s="4" t="s">
        <v>313</v>
      </c>
      <c r="T185" s="4" t="s">
        <v>313</v>
      </c>
      <c r="U185" s="4" t="s">
        <v>313</v>
      </c>
      <c r="V185" s="4" t="s">
        <v>313</v>
      </c>
      <c r="W185" s="4" t="s">
        <v>313</v>
      </c>
      <c r="X185" s="4" t="s">
        <v>313</v>
      </c>
      <c r="Y185" s="4" t="s">
        <v>313</v>
      </c>
      <c r="Z185" s="4" t="s">
        <v>313</v>
      </c>
      <c r="AA185" s="4" t="s">
        <v>313</v>
      </c>
      <c r="AB185" s="4" t="s">
        <v>312</v>
      </c>
      <c r="AC185" s="4" t="s">
        <v>313</v>
      </c>
      <c r="AE185" s="4">
        <v>0</v>
      </c>
      <c r="AF185" s="4">
        <v>0</v>
      </c>
      <c r="AG185" s="4">
        <v>0</v>
      </c>
      <c r="AH185" s="4">
        <f t="shared" si="48"/>
        <v>0</v>
      </c>
      <c r="AI185" s="4">
        <f t="shared" si="48"/>
        <v>0</v>
      </c>
      <c r="AJ185" s="4">
        <f t="shared" si="48"/>
        <v>0</v>
      </c>
      <c r="AK185" s="4">
        <f t="shared" si="48"/>
        <v>0</v>
      </c>
      <c r="AL185" s="4">
        <f t="shared" si="48"/>
        <v>0</v>
      </c>
      <c r="AM185" s="4">
        <f t="shared" si="48"/>
        <v>0</v>
      </c>
      <c r="AN185" s="4">
        <f t="shared" si="49"/>
        <v>0</v>
      </c>
      <c r="AO185" s="4" t="str">
        <f t="shared" si="50"/>
        <v>X</v>
      </c>
      <c r="AP185" s="4" t="str">
        <f t="shared" si="50"/>
        <v>우대</v>
      </c>
      <c r="AQ185" s="4" t="str">
        <f t="shared" si="50"/>
        <v>X</v>
      </c>
      <c r="AR185" s="4">
        <f t="shared" si="51"/>
        <v>0</v>
      </c>
      <c r="AT185" s="4" t="s">
        <v>11686</v>
      </c>
      <c r="AU185" s="4">
        <f>VLOOKUP(B185,자격증!B:R,17,0)</f>
        <v>5</v>
      </c>
      <c r="AV185" s="4">
        <f>IF(AT185="해당",VLOOKUP(B185,어학성적!B:Q,16,0),0)</f>
        <v>8</v>
      </c>
      <c r="AW185" s="4">
        <f>IF(AT185="해당",VLOOKUP(B185,논문실적!B:S,18,0),0)</f>
        <v>0</v>
      </c>
      <c r="AX185" s="4">
        <f>VLOOKUP(B185,자격증!B:S,18,0)</f>
        <v>0</v>
      </c>
      <c r="AY185" s="4">
        <f t="shared" si="52"/>
        <v>13</v>
      </c>
      <c r="AZ185" s="4"/>
      <c r="BB185" s="4">
        <f t="shared" si="53"/>
        <v>13</v>
      </c>
      <c r="BC185" s="47">
        <f>VLOOKUP(B185,정성평가!B:AD,29,0)</f>
        <v>48.666666666666664</v>
      </c>
      <c r="BD185" s="4">
        <f t="shared" si="54"/>
        <v>0</v>
      </c>
      <c r="BE185" s="47">
        <f t="shared" si="55"/>
        <v>61.666666666666664</v>
      </c>
      <c r="BF185" s="4" t="str">
        <f t="shared" si="56"/>
        <v>과락</v>
      </c>
      <c r="BG185" s="4">
        <f t="shared" si="57"/>
        <v>67</v>
      </c>
      <c r="BH185" s="4" t="s">
        <v>11811</v>
      </c>
      <c r="BI185" s="4" t="s">
        <v>11809</v>
      </c>
      <c r="BK185" s="4">
        <v>2</v>
      </c>
      <c r="BL185" s="4">
        <f t="shared" si="44"/>
        <v>30</v>
      </c>
      <c r="BM185" s="4">
        <f t="shared" si="58"/>
        <v>30</v>
      </c>
      <c r="BN185" s="4" t="str">
        <f t="shared" si="45"/>
        <v>일치</v>
      </c>
      <c r="BO185" s="4"/>
      <c r="BQ185" s="44" t="s">
        <v>11731</v>
      </c>
      <c r="BR185" s="4" t="s">
        <v>11835</v>
      </c>
      <c r="BS185" s="4" t="s">
        <v>11836</v>
      </c>
    </row>
    <row r="186" spans="1:71" ht="50.1" customHeight="1" x14ac:dyDescent="0.3">
      <c r="A186" s="4">
        <f t="shared" si="43"/>
        <v>69</v>
      </c>
      <c r="B186" s="4" t="s">
        <v>10178</v>
      </c>
      <c r="C186" s="4" t="s">
        <v>10179</v>
      </c>
      <c r="D186" s="4" t="s">
        <v>554</v>
      </c>
      <c r="E186" s="4" t="s">
        <v>555</v>
      </c>
      <c r="F186" s="4" t="s">
        <v>10180</v>
      </c>
      <c r="G186" s="4" t="s">
        <v>10181</v>
      </c>
      <c r="H186" s="4" t="s">
        <v>10182</v>
      </c>
      <c r="I186" s="4" t="s">
        <v>10182</v>
      </c>
      <c r="J186" s="4" t="s">
        <v>275</v>
      </c>
      <c r="K186" s="4" t="s">
        <v>275</v>
      </c>
      <c r="L186" s="4" t="s">
        <v>276</v>
      </c>
      <c r="M186" s="4" t="s">
        <v>277</v>
      </c>
      <c r="N186" s="4" t="s">
        <v>277</v>
      </c>
      <c r="O186" s="4" t="s">
        <v>277</v>
      </c>
      <c r="P186" s="4" t="s">
        <v>277</v>
      </c>
      <c r="Q186" s="4" t="s">
        <v>3297</v>
      </c>
      <c r="R186" s="4" t="s">
        <v>313</v>
      </c>
      <c r="S186" s="4" t="s">
        <v>313</v>
      </c>
      <c r="T186" s="4" t="s">
        <v>313</v>
      </c>
      <c r="U186" s="4" t="s">
        <v>313</v>
      </c>
      <c r="V186" s="4" t="s">
        <v>313</v>
      </c>
      <c r="W186" s="4" t="s">
        <v>11686</v>
      </c>
      <c r="X186" s="4" t="s">
        <v>11739</v>
      </c>
      <c r="Y186" s="4" t="s">
        <v>313</v>
      </c>
      <c r="Z186" s="4" t="s">
        <v>313</v>
      </c>
      <c r="AA186" s="4" t="s">
        <v>313</v>
      </c>
      <c r="AB186" s="4" t="s">
        <v>313</v>
      </c>
      <c r="AC186" s="4" t="s">
        <v>313</v>
      </c>
      <c r="AE186" s="4">
        <v>0</v>
      </c>
      <c r="AF186" s="4">
        <v>0</v>
      </c>
      <c r="AG186" s="4">
        <v>0</v>
      </c>
      <c r="AH186" s="4">
        <f t="shared" si="48"/>
        <v>0</v>
      </c>
      <c r="AI186" s="4">
        <f t="shared" si="48"/>
        <v>0</v>
      </c>
      <c r="AJ186" s="4">
        <f t="shared" si="48"/>
        <v>0</v>
      </c>
      <c r="AK186" s="4">
        <f t="shared" si="48"/>
        <v>0</v>
      </c>
      <c r="AL186" s="4">
        <f t="shared" si="48"/>
        <v>0</v>
      </c>
      <c r="AM186" s="4">
        <f t="shared" si="48"/>
        <v>3</v>
      </c>
      <c r="AN186" s="4">
        <f t="shared" si="49"/>
        <v>0</v>
      </c>
      <c r="AO186" s="4" t="str">
        <f t="shared" si="50"/>
        <v>X</v>
      </c>
      <c r="AP186" s="4" t="str">
        <f t="shared" si="50"/>
        <v>X</v>
      </c>
      <c r="AQ186" s="4" t="str">
        <f t="shared" si="50"/>
        <v>X</v>
      </c>
      <c r="AR186" s="4">
        <f t="shared" si="51"/>
        <v>3</v>
      </c>
      <c r="AT186" s="4" t="s">
        <v>11686</v>
      </c>
      <c r="AU186" s="4">
        <f>VLOOKUP(B186,자격증!B:R,17,0)</f>
        <v>8</v>
      </c>
      <c r="AV186" s="4">
        <f>IF(AT186="해당",VLOOKUP(B186,어학성적!B:Q,16,0),0)</f>
        <v>8</v>
      </c>
      <c r="AW186" s="4">
        <f>IF(AT186="해당",VLOOKUP(B186,논문실적!B:S,18,0),0)</f>
        <v>0</v>
      </c>
      <c r="AX186" s="4">
        <f>VLOOKUP(B186,자격증!B:S,18,0)</f>
        <v>0</v>
      </c>
      <c r="AY186" s="4">
        <f t="shared" si="52"/>
        <v>16</v>
      </c>
      <c r="AZ186" s="4"/>
      <c r="BB186" s="4">
        <f t="shared" si="53"/>
        <v>16</v>
      </c>
      <c r="BC186" s="47">
        <f>VLOOKUP(B186,정성평가!B:AD,29,0)</f>
        <v>42.333333333333336</v>
      </c>
      <c r="BD186" s="4">
        <f t="shared" si="54"/>
        <v>3</v>
      </c>
      <c r="BE186" s="47">
        <f t="shared" si="55"/>
        <v>61.333333333333336</v>
      </c>
      <c r="BF186" s="4" t="str">
        <f t="shared" si="56"/>
        <v>과락</v>
      </c>
      <c r="BG186" s="4">
        <f t="shared" si="57"/>
        <v>69</v>
      </c>
      <c r="BH186" s="4" t="s">
        <v>11811</v>
      </c>
      <c r="BI186" s="4" t="s">
        <v>11809</v>
      </c>
      <c r="BK186" s="4">
        <v>2</v>
      </c>
      <c r="BL186" s="4">
        <f t="shared" si="44"/>
        <v>30</v>
      </c>
      <c r="BM186" s="4">
        <f t="shared" si="58"/>
        <v>30</v>
      </c>
      <c r="BN186" s="4" t="str">
        <f t="shared" si="45"/>
        <v>일치</v>
      </c>
      <c r="BO186" s="4"/>
      <c r="BQ186" s="44" t="s">
        <v>11731</v>
      </c>
      <c r="BR186" s="4" t="s">
        <v>11835</v>
      </c>
      <c r="BS186" s="4" t="s">
        <v>11836</v>
      </c>
    </row>
    <row r="187" spans="1:71" ht="50.1" customHeight="1" x14ac:dyDescent="0.3">
      <c r="A187" s="4">
        <f t="shared" si="43"/>
        <v>70</v>
      </c>
      <c r="B187" s="4" t="s">
        <v>10905</v>
      </c>
      <c r="C187" s="4" t="s">
        <v>10906</v>
      </c>
      <c r="D187" s="4" t="s">
        <v>554</v>
      </c>
      <c r="E187" s="4" t="s">
        <v>555</v>
      </c>
      <c r="F187" s="4" t="s">
        <v>10907</v>
      </c>
      <c r="G187" s="4" t="s">
        <v>10908</v>
      </c>
      <c r="H187" s="4" t="s">
        <v>10909</v>
      </c>
      <c r="I187" s="4" t="s">
        <v>10910</v>
      </c>
      <c r="J187" s="4" t="s">
        <v>275</v>
      </c>
      <c r="K187" s="4" t="s">
        <v>275</v>
      </c>
      <c r="L187" s="4" t="s">
        <v>382</v>
      </c>
      <c r="M187" s="4" t="s">
        <v>3658</v>
      </c>
      <c r="N187" s="4" t="s">
        <v>3659</v>
      </c>
      <c r="O187" s="4" t="s">
        <v>562</v>
      </c>
      <c r="P187" s="4" t="s">
        <v>957</v>
      </c>
      <c r="Q187" s="4" t="s">
        <v>9701</v>
      </c>
      <c r="R187" s="4" t="s">
        <v>313</v>
      </c>
      <c r="S187" s="4" t="s">
        <v>313</v>
      </c>
      <c r="T187" s="4" t="s">
        <v>313</v>
      </c>
      <c r="U187" s="4" t="s">
        <v>313</v>
      </c>
      <c r="V187" s="4" t="s">
        <v>313</v>
      </c>
      <c r="W187" s="4" t="s">
        <v>11686</v>
      </c>
      <c r="X187" s="4" t="s">
        <v>9552</v>
      </c>
      <c r="Y187" s="4" t="s">
        <v>11686</v>
      </c>
      <c r="Z187" s="4" t="s">
        <v>9552</v>
      </c>
      <c r="AA187" s="4" t="s">
        <v>312</v>
      </c>
      <c r="AB187" s="4" t="s">
        <v>312</v>
      </c>
      <c r="AC187" s="4" t="s">
        <v>313</v>
      </c>
      <c r="AE187" s="4">
        <v>0</v>
      </c>
      <c r="AF187" s="4">
        <v>0</v>
      </c>
      <c r="AG187" s="4">
        <v>0</v>
      </c>
      <c r="AH187" s="4">
        <f t="shared" si="48"/>
        <v>0</v>
      </c>
      <c r="AI187" s="4">
        <f t="shared" si="48"/>
        <v>0</v>
      </c>
      <c r="AJ187" s="4">
        <f t="shared" si="48"/>
        <v>0</v>
      </c>
      <c r="AK187" s="4">
        <f t="shared" si="48"/>
        <v>0</v>
      </c>
      <c r="AL187" s="4">
        <f t="shared" si="48"/>
        <v>0</v>
      </c>
      <c r="AM187" s="4">
        <f t="shared" si="48"/>
        <v>3</v>
      </c>
      <c r="AN187" s="4">
        <f t="shared" si="49"/>
        <v>3</v>
      </c>
      <c r="AO187" s="4" t="str">
        <f t="shared" si="50"/>
        <v>우대</v>
      </c>
      <c r="AP187" s="4" t="str">
        <f t="shared" si="50"/>
        <v>우대</v>
      </c>
      <c r="AQ187" s="4" t="str">
        <f t="shared" si="50"/>
        <v>X</v>
      </c>
      <c r="AR187" s="4">
        <f t="shared" si="51"/>
        <v>3</v>
      </c>
      <c r="AT187" s="4" t="s">
        <v>11686</v>
      </c>
      <c r="AU187" s="4">
        <f>VLOOKUP(B187,자격증!B:R,17,0)</f>
        <v>3</v>
      </c>
      <c r="AV187" s="4">
        <f>IF(AT187="해당",VLOOKUP(B187,어학성적!B:Q,16,0),0)</f>
        <v>6</v>
      </c>
      <c r="AW187" s="4">
        <f>IF(AT187="해당",VLOOKUP(B187,논문실적!B:S,18,0),0)</f>
        <v>0</v>
      </c>
      <c r="AX187" s="4">
        <f>VLOOKUP(B187,자격증!B:S,18,0)</f>
        <v>0</v>
      </c>
      <c r="AY187" s="4">
        <f t="shared" si="52"/>
        <v>9</v>
      </c>
      <c r="AZ187" s="4"/>
      <c r="BB187" s="4">
        <f t="shared" si="53"/>
        <v>9</v>
      </c>
      <c r="BC187" s="47">
        <f>VLOOKUP(B187,정성평가!B:AD,29,0)</f>
        <v>49.333333333333336</v>
      </c>
      <c r="BD187" s="4">
        <f t="shared" si="54"/>
        <v>3</v>
      </c>
      <c r="BE187" s="47">
        <f t="shared" si="55"/>
        <v>61.333333333333336</v>
      </c>
      <c r="BF187" s="4" t="str">
        <f t="shared" si="56"/>
        <v>과락</v>
      </c>
      <c r="BG187" s="4">
        <f t="shared" si="57"/>
        <v>69</v>
      </c>
      <c r="BH187" s="4" t="s">
        <v>11811</v>
      </c>
      <c r="BI187" s="4" t="s">
        <v>11809</v>
      </c>
      <c r="BK187" s="4">
        <v>2</v>
      </c>
      <c r="BL187" s="4">
        <f t="shared" si="44"/>
        <v>30</v>
      </c>
      <c r="BM187" s="4">
        <f t="shared" si="58"/>
        <v>30</v>
      </c>
      <c r="BN187" s="4" t="str">
        <f t="shared" si="45"/>
        <v>일치</v>
      </c>
      <c r="BO187" s="4"/>
      <c r="BQ187" s="44" t="s">
        <v>11731</v>
      </c>
      <c r="BR187" s="4" t="s">
        <v>11835</v>
      </c>
      <c r="BS187" s="4" t="s">
        <v>11836</v>
      </c>
    </row>
    <row r="188" spans="1:71" ht="50.1" customHeight="1" x14ac:dyDescent="0.3">
      <c r="A188" s="4">
        <f t="shared" si="43"/>
        <v>71</v>
      </c>
      <c r="B188" s="4" t="s">
        <v>5504</v>
      </c>
      <c r="C188" s="4" t="s">
        <v>5505</v>
      </c>
      <c r="D188" s="4" t="s">
        <v>554</v>
      </c>
      <c r="E188" s="4" t="s">
        <v>555</v>
      </c>
      <c r="F188" s="4" t="s">
        <v>5506</v>
      </c>
      <c r="G188" s="4" t="s">
        <v>5507</v>
      </c>
      <c r="H188" s="4" t="s">
        <v>5508</v>
      </c>
      <c r="I188" s="4" t="s">
        <v>5509</v>
      </c>
      <c r="J188" s="4" t="s">
        <v>275</v>
      </c>
      <c r="K188" s="4" t="s">
        <v>275</v>
      </c>
      <c r="L188" s="4" t="s">
        <v>276</v>
      </c>
      <c r="M188" s="4" t="s">
        <v>277</v>
      </c>
      <c r="N188" s="4" t="s">
        <v>277</v>
      </c>
      <c r="O188" s="4" t="s">
        <v>277</v>
      </c>
      <c r="P188" s="4" t="s">
        <v>277</v>
      </c>
      <c r="Q188" s="4" t="s">
        <v>1706</v>
      </c>
      <c r="R188" s="4" t="s">
        <v>313</v>
      </c>
      <c r="S188" s="4" t="s">
        <v>313</v>
      </c>
      <c r="T188" s="4" t="s">
        <v>313</v>
      </c>
      <c r="U188" s="4" t="s">
        <v>313</v>
      </c>
      <c r="V188" s="4" t="s">
        <v>313</v>
      </c>
      <c r="W188" s="4" t="s">
        <v>313</v>
      </c>
      <c r="X188" s="4" t="s">
        <v>313</v>
      </c>
      <c r="Y188" s="4" t="s">
        <v>11686</v>
      </c>
      <c r="Z188" s="4" t="s">
        <v>11735</v>
      </c>
      <c r="AA188" s="4" t="s">
        <v>313</v>
      </c>
      <c r="AB188" s="4" t="s">
        <v>312</v>
      </c>
      <c r="AC188" s="4" t="s">
        <v>313</v>
      </c>
      <c r="AE188" s="4">
        <v>0</v>
      </c>
      <c r="AF188" s="4">
        <v>0</v>
      </c>
      <c r="AG188" s="4">
        <v>0</v>
      </c>
      <c r="AH188" s="4">
        <f t="shared" si="48"/>
        <v>0</v>
      </c>
      <c r="AI188" s="4">
        <f t="shared" si="48"/>
        <v>0</v>
      </c>
      <c r="AJ188" s="4">
        <f t="shared" si="48"/>
        <v>0</v>
      </c>
      <c r="AK188" s="4">
        <f t="shared" si="48"/>
        <v>0</v>
      </c>
      <c r="AL188" s="4">
        <f t="shared" si="48"/>
        <v>0</v>
      </c>
      <c r="AM188" s="4">
        <f t="shared" si="48"/>
        <v>0</v>
      </c>
      <c r="AN188" s="4">
        <f t="shared" si="49"/>
        <v>3</v>
      </c>
      <c r="AO188" s="4" t="str">
        <f t="shared" si="50"/>
        <v>X</v>
      </c>
      <c r="AP188" s="4" t="str">
        <f t="shared" si="50"/>
        <v>우대</v>
      </c>
      <c r="AQ188" s="4" t="str">
        <f t="shared" si="50"/>
        <v>X</v>
      </c>
      <c r="AR188" s="4">
        <f t="shared" si="51"/>
        <v>3</v>
      </c>
      <c r="AT188" s="4" t="s">
        <v>11686</v>
      </c>
      <c r="AU188" s="4">
        <f>VLOOKUP(B188,자격증!B:R,17,0)</f>
        <v>5</v>
      </c>
      <c r="AV188" s="4">
        <f>IF(AT188="해당",VLOOKUP(B188,어학성적!B:Q,16,0),0)</f>
        <v>2</v>
      </c>
      <c r="AW188" s="4">
        <f>IF(AT188="해당",VLOOKUP(B188,논문실적!B:S,18,0),0)</f>
        <v>0</v>
      </c>
      <c r="AX188" s="4">
        <f>VLOOKUP(B188,자격증!B:S,18,0)</f>
        <v>0</v>
      </c>
      <c r="AY188" s="4">
        <f t="shared" si="52"/>
        <v>7</v>
      </c>
      <c r="AZ188" s="4"/>
      <c r="BB188" s="4">
        <f t="shared" si="53"/>
        <v>7</v>
      </c>
      <c r="BC188" s="47">
        <f>VLOOKUP(B188,정성평가!B:AD,29,0)</f>
        <v>51.333333333333336</v>
      </c>
      <c r="BD188" s="4">
        <f t="shared" si="54"/>
        <v>3</v>
      </c>
      <c r="BE188" s="47">
        <f t="shared" si="55"/>
        <v>61.333333333333336</v>
      </c>
      <c r="BF188" s="4" t="str">
        <f t="shared" si="56"/>
        <v>과락</v>
      </c>
      <c r="BG188" s="4">
        <f t="shared" si="57"/>
        <v>69</v>
      </c>
      <c r="BH188" s="4" t="s">
        <v>11811</v>
      </c>
      <c r="BI188" s="4" t="s">
        <v>11809</v>
      </c>
      <c r="BK188" s="4">
        <v>2</v>
      </c>
      <c r="BL188" s="4">
        <f t="shared" si="44"/>
        <v>30</v>
      </c>
      <c r="BM188" s="4">
        <f t="shared" si="58"/>
        <v>30</v>
      </c>
      <c r="BN188" s="4" t="str">
        <f t="shared" si="45"/>
        <v>일치</v>
      </c>
      <c r="BO188" s="4"/>
      <c r="BQ188" s="44" t="s">
        <v>11731</v>
      </c>
      <c r="BR188" s="4" t="s">
        <v>11835</v>
      </c>
      <c r="BS188" s="4" t="s">
        <v>11836</v>
      </c>
    </row>
    <row r="189" spans="1:71" ht="50.1" customHeight="1" x14ac:dyDescent="0.3">
      <c r="A189" s="4">
        <f t="shared" si="43"/>
        <v>72</v>
      </c>
      <c r="B189" s="4" t="s">
        <v>5485</v>
      </c>
      <c r="C189" s="4" t="s">
        <v>5486</v>
      </c>
      <c r="D189" s="4" t="s">
        <v>554</v>
      </c>
      <c r="E189" s="4" t="s">
        <v>555</v>
      </c>
      <c r="F189" s="4" t="s">
        <v>5487</v>
      </c>
      <c r="G189" s="4" t="s">
        <v>5488</v>
      </c>
      <c r="H189" s="4" t="s">
        <v>5489</v>
      </c>
      <c r="I189" s="4" t="s">
        <v>5490</v>
      </c>
      <c r="J189" s="4" t="s">
        <v>275</v>
      </c>
      <c r="K189" s="4" t="s">
        <v>275</v>
      </c>
      <c r="L189" s="4" t="s">
        <v>276</v>
      </c>
      <c r="M189" s="4" t="s">
        <v>277</v>
      </c>
      <c r="N189" s="4" t="s">
        <v>277</v>
      </c>
      <c r="O189" s="4" t="s">
        <v>277</v>
      </c>
      <c r="P189" s="4" t="s">
        <v>277</v>
      </c>
      <c r="Q189" s="4" t="s">
        <v>2371</v>
      </c>
      <c r="R189" s="4" t="s">
        <v>313</v>
      </c>
      <c r="S189" s="4" t="s">
        <v>313</v>
      </c>
      <c r="T189" s="4" t="s">
        <v>313</v>
      </c>
      <c r="U189" s="4" t="s">
        <v>313</v>
      </c>
      <c r="V189" s="4" t="s">
        <v>313</v>
      </c>
      <c r="W189" s="4" t="s">
        <v>313</v>
      </c>
      <c r="X189" s="4" t="s">
        <v>313</v>
      </c>
      <c r="Y189" s="4" t="s">
        <v>313</v>
      </c>
      <c r="Z189" s="4" t="s">
        <v>313</v>
      </c>
      <c r="AA189" s="4" t="s">
        <v>313</v>
      </c>
      <c r="AB189" s="4" t="s">
        <v>312</v>
      </c>
      <c r="AC189" s="4" t="s">
        <v>313</v>
      </c>
      <c r="AE189" s="4">
        <v>0</v>
      </c>
      <c r="AF189" s="4">
        <v>0</v>
      </c>
      <c r="AG189" s="4">
        <v>0</v>
      </c>
      <c r="AH189" s="4">
        <f t="shared" si="48"/>
        <v>0</v>
      </c>
      <c r="AI189" s="4">
        <f t="shared" si="48"/>
        <v>0</v>
      </c>
      <c r="AJ189" s="4">
        <f t="shared" si="48"/>
        <v>0</v>
      </c>
      <c r="AK189" s="4">
        <f t="shared" si="48"/>
        <v>0</v>
      </c>
      <c r="AL189" s="4">
        <f t="shared" si="48"/>
        <v>0</v>
      </c>
      <c r="AM189" s="4">
        <f t="shared" si="48"/>
        <v>0</v>
      </c>
      <c r="AN189" s="4">
        <f t="shared" si="49"/>
        <v>0</v>
      </c>
      <c r="AO189" s="4" t="str">
        <f t="shared" si="50"/>
        <v>X</v>
      </c>
      <c r="AP189" s="4" t="str">
        <f t="shared" si="50"/>
        <v>우대</v>
      </c>
      <c r="AQ189" s="4" t="str">
        <f t="shared" si="50"/>
        <v>X</v>
      </c>
      <c r="AR189" s="4">
        <f t="shared" si="51"/>
        <v>0</v>
      </c>
      <c r="AT189" s="4" t="s">
        <v>11686</v>
      </c>
      <c r="AU189" s="4">
        <f>VLOOKUP(B189,자격증!B:R,17,0)</f>
        <v>8</v>
      </c>
      <c r="AV189" s="4">
        <f>IF(AT189="해당",VLOOKUP(B189,어학성적!B:Q,16,0),0)</f>
        <v>6</v>
      </c>
      <c r="AW189" s="4">
        <f>IF(AT189="해당",VLOOKUP(B189,논문실적!B:S,18,0),0)</f>
        <v>0</v>
      </c>
      <c r="AX189" s="4">
        <f>VLOOKUP(B189,자격증!B:S,18,0)</f>
        <v>0</v>
      </c>
      <c r="AY189" s="4">
        <f t="shared" si="52"/>
        <v>14</v>
      </c>
      <c r="AZ189" s="4"/>
      <c r="BB189" s="4">
        <f t="shared" si="53"/>
        <v>14</v>
      </c>
      <c r="BC189" s="47">
        <f>VLOOKUP(B189,정성평가!B:AD,29,0)</f>
        <v>46</v>
      </c>
      <c r="BD189" s="4">
        <f t="shared" si="54"/>
        <v>0</v>
      </c>
      <c r="BE189" s="47">
        <f t="shared" si="55"/>
        <v>60</v>
      </c>
      <c r="BF189" s="4" t="str">
        <f t="shared" si="56"/>
        <v>과락</v>
      </c>
      <c r="BG189" s="4">
        <f t="shared" si="57"/>
        <v>72</v>
      </c>
      <c r="BH189" s="4" t="s">
        <v>11811</v>
      </c>
      <c r="BI189" s="4" t="s">
        <v>11809</v>
      </c>
      <c r="BK189" s="4">
        <v>2</v>
      </c>
      <c r="BL189" s="4">
        <f t="shared" si="44"/>
        <v>30</v>
      </c>
      <c r="BM189" s="4">
        <f t="shared" si="58"/>
        <v>30</v>
      </c>
      <c r="BN189" s="4" t="str">
        <f t="shared" si="45"/>
        <v>일치</v>
      </c>
      <c r="BO189" s="4"/>
      <c r="BQ189" s="44" t="s">
        <v>11731</v>
      </c>
      <c r="BR189" s="4" t="s">
        <v>11835</v>
      </c>
      <c r="BS189" s="4" t="s">
        <v>11836</v>
      </c>
    </row>
    <row r="190" spans="1:71" ht="50.1" customHeight="1" x14ac:dyDescent="0.3">
      <c r="A190" s="4">
        <f t="shared" si="43"/>
        <v>73</v>
      </c>
      <c r="B190" s="4" t="s">
        <v>6523</v>
      </c>
      <c r="C190" s="4" t="s">
        <v>6524</v>
      </c>
      <c r="D190" s="4" t="s">
        <v>554</v>
      </c>
      <c r="E190" s="4" t="s">
        <v>555</v>
      </c>
      <c r="F190" s="4" t="s">
        <v>6525</v>
      </c>
      <c r="G190" s="4" t="s">
        <v>6526</v>
      </c>
      <c r="H190" s="4" t="s">
        <v>6527</v>
      </c>
      <c r="I190" s="4" t="s">
        <v>6528</v>
      </c>
      <c r="J190" s="4" t="s">
        <v>275</v>
      </c>
      <c r="K190" s="4" t="s">
        <v>275</v>
      </c>
      <c r="L190" s="4" t="s">
        <v>382</v>
      </c>
      <c r="M190" s="4" t="s">
        <v>3006</v>
      </c>
      <c r="N190" s="4" t="s">
        <v>6529</v>
      </c>
      <c r="O190" s="4" t="s">
        <v>562</v>
      </c>
      <c r="P190" s="4" t="s">
        <v>957</v>
      </c>
      <c r="Q190" s="4" t="s">
        <v>6532</v>
      </c>
      <c r="R190" s="4" t="s">
        <v>313</v>
      </c>
      <c r="S190" s="4" t="s">
        <v>313</v>
      </c>
      <c r="T190" s="4" t="s">
        <v>313</v>
      </c>
      <c r="U190" s="4" t="s">
        <v>313</v>
      </c>
      <c r="V190" s="4" t="s">
        <v>313</v>
      </c>
      <c r="W190" s="4" t="s">
        <v>313</v>
      </c>
      <c r="X190" s="4" t="s">
        <v>313</v>
      </c>
      <c r="Y190" s="4" t="s">
        <v>313</v>
      </c>
      <c r="Z190" s="4" t="s">
        <v>313</v>
      </c>
      <c r="AA190" s="4" t="s">
        <v>313</v>
      </c>
      <c r="AB190" s="4" t="s">
        <v>313</v>
      </c>
      <c r="AC190" s="4" t="s">
        <v>313</v>
      </c>
      <c r="AE190" s="4">
        <v>0</v>
      </c>
      <c r="AF190" s="4">
        <v>0</v>
      </c>
      <c r="AG190" s="4">
        <v>0</v>
      </c>
      <c r="AH190" s="4">
        <f t="shared" si="48"/>
        <v>0</v>
      </c>
      <c r="AI190" s="4">
        <f t="shared" si="48"/>
        <v>0</v>
      </c>
      <c r="AJ190" s="4">
        <f t="shared" si="48"/>
        <v>0</v>
      </c>
      <c r="AK190" s="4">
        <f t="shared" si="48"/>
        <v>0</v>
      </c>
      <c r="AL190" s="4">
        <f t="shared" si="48"/>
        <v>0</v>
      </c>
      <c r="AM190" s="4">
        <f t="shared" si="48"/>
        <v>0</v>
      </c>
      <c r="AN190" s="4">
        <f t="shared" si="49"/>
        <v>0</v>
      </c>
      <c r="AO190" s="4" t="str">
        <f t="shared" si="50"/>
        <v>X</v>
      </c>
      <c r="AP190" s="4" t="str">
        <f t="shared" si="50"/>
        <v>X</v>
      </c>
      <c r="AQ190" s="4" t="str">
        <f t="shared" si="50"/>
        <v>X</v>
      </c>
      <c r="AR190" s="4">
        <f t="shared" si="51"/>
        <v>0</v>
      </c>
      <c r="AT190" s="4" t="s">
        <v>11686</v>
      </c>
      <c r="AU190" s="4">
        <f>VLOOKUP(B190,자격증!B:R,17,0)</f>
        <v>5</v>
      </c>
      <c r="AV190" s="4">
        <f>IF(AT190="해당",VLOOKUP(B190,어학성적!B:Q,16,0),0)</f>
        <v>10</v>
      </c>
      <c r="AW190" s="4">
        <f>IF(AT190="해당",VLOOKUP(B190,논문실적!B:S,18,0),0)</f>
        <v>0</v>
      </c>
      <c r="AX190" s="4">
        <f>VLOOKUP(B190,자격증!B:S,18,0)</f>
        <v>0</v>
      </c>
      <c r="AY190" s="4">
        <f t="shared" si="52"/>
        <v>15</v>
      </c>
      <c r="AZ190" s="4"/>
      <c r="BB190" s="4">
        <f t="shared" si="53"/>
        <v>15</v>
      </c>
      <c r="BC190" s="47">
        <f>VLOOKUP(B190,정성평가!B:AD,29,0)</f>
        <v>45</v>
      </c>
      <c r="BD190" s="4">
        <f t="shared" si="54"/>
        <v>0</v>
      </c>
      <c r="BE190" s="47">
        <f t="shared" si="55"/>
        <v>60</v>
      </c>
      <c r="BF190" s="4" t="str">
        <f t="shared" si="56"/>
        <v>과락</v>
      </c>
      <c r="BG190" s="4">
        <f t="shared" si="57"/>
        <v>72</v>
      </c>
      <c r="BH190" s="4" t="s">
        <v>11811</v>
      </c>
      <c r="BI190" s="4" t="s">
        <v>11809</v>
      </c>
      <c r="BK190" s="4">
        <v>2</v>
      </c>
      <c r="BL190" s="4">
        <f t="shared" si="44"/>
        <v>30</v>
      </c>
      <c r="BM190" s="4">
        <f t="shared" si="58"/>
        <v>30</v>
      </c>
      <c r="BN190" s="4" t="str">
        <f t="shared" si="45"/>
        <v>일치</v>
      </c>
      <c r="BO190" s="4"/>
      <c r="BQ190" s="44" t="s">
        <v>11731</v>
      </c>
      <c r="BR190" s="4" t="s">
        <v>11835</v>
      </c>
      <c r="BS190" s="4" t="s">
        <v>11836</v>
      </c>
    </row>
    <row r="191" spans="1:71" ht="50.1" customHeight="1" x14ac:dyDescent="0.3">
      <c r="A191" s="4">
        <f t="shared" si="43"/>
        <v>74</v>
      </c>
      <c r="B191" s="4" t="s">
        <v>10728</v>
      </c>
      <c r="C191" s="4" t="s">
        <v>10729</v>
      </c>
      <c r="D191" s="4" t="s">
        <v>554</v>
      </c>
      <c r="E191" s="4" t="s">
        <v>555</v>
      </c>
      <c r="F191" s="4" t="s">
        <v>10730</v>
      </c>
      <c r="G191" s="4" t="s">
        <v>10731</v>
      </c>
      <c r="H191" s="4" t="s">
        <v>10732</v>
      </c>
      <c r="I191" s="4" t="s">
        <v>10733</v>
      </c>
      <c r="J191" s="4" t="s">
        <v>275</v>
      </c>
      <c r="K191" s="4" t="s">
        <v>275</v>
      </c>
      <c r="L191" s="4" t="s">
        <v>276</v>
      </c>
      <c r="M191" s="4" t="s">
        <v>277</v>
      </c>
      <c r="N191" s="4" t="s">
        <v>277</v>
      </c>
      <c r="O191" s="4" t="s">
        <v>277</v>
      </c>
      <c r="P191" s="4" t="s">
        <v>277</v>
      </c>
      <c r="Q191" s="4" t="s">
        <v>1768</v>
      </c>
      <c r="R191" s="4" t="s">
        <v>313</v>
      </c>
      <c r="S191" s="4" t="s">
        <v>313</v>
      </c>
      <c r="T191" s="4" t="s">
        <v>313</v>
      </c>
      <c r="U191" s="4" t="s">
        <v>313</v>
      </c>
      <c r="V191" s="4" t="s">
        <v>313</v>
      </c>
      <c r="W191" s="4" t="s">
        <v>11686</v>
      </c>
      <c r="X191" s="4" t="s">
        <v>9552</v>
      </c>
      <c r="Y191" s="4" t="s">
        <v>11686</v>
      </c>
      <c r="Z191" s="4" t="s">
        <v>9552</v>
      </c>
      <c r="AA191" s="4" t="s">
        <v>313</v>
      </c>
      <c r="AB191" s="4" t="s">
        <v>312</v>
      </c>
      <c r="AC191" s="4" t="s">
        <v>313</v>
      </c>
      <c r="AE191" s="4">
        <v>0</v>
      </c>
      <c r="AF191" s="4">
        <v>0</v>
      </c>
      <c r="AG191" s="4">
        <v>0</v>
      </c>
      <c r="AH191" s="4">
        <f t="shared" si="48"/>
        <v>0</v>
      </c>
      <c r="AI191" s="4">
        <f t="shared" si="48"/>
        <v>0</v>
      </c>
      <c r="AJ191" s="4">
        <f t="shared" si="48"/>
        <v>0</v>
      </c>
      <c r="AK191" s="4">
        <f t="shared" si="48"/>
        <v>0</v>
      </c>
      <c r="AL191" s="4">
        <f t="shared" si="48"/>
        <v>0</v>
      </c>
      <c r="AM191" s="4">
        <f t="shared" si="48"/>
        <v>3</v>
      </c>
      <c r="AN191" s="4">
        <f t="shared" si="49"/>
        <v>3</v>
      </c>
      <c r="AO191" s="4" t="str">
        <f t="shared" si="50"/>
        <v>X</v>
      </c>
      <c r="AP191" s="4" t="str">
        <f t="shared" si="50"/>
        <v>우대</v>
      </c>
      <c r="AQ191" s="4" t="str">
        <f t="shared" si="50"/>
        <v>X</v>
      </c>
      <c r="AR191" s="4">
        <f t="shared" si="51"/>
        <v>3</v>
      </c>
      <c r="AT191" s="4" t="s">
        <v>11686</v>
      </c>
      <c r="AU191" s="4">
        <f>VLOOKUP(B191,자격증!B:R,17,0)</f>
        <v>3</v>
      </c>
      <c r="AV191" s="4">
        <f>IF(AT191="해당",VLOOKUP(B191,어학성적!B:Q,16,0),0)</f>
        <v>4</v>
      </c>
      <c r="AW191" s="4">
        <f>IF(AT191="해당",VLOOKUP(B191,논문실적!B:S,18,0),0)</f>
        <v>0</v>
      </c>
      <c r="AX191" s="4">
        <f>VLOOKUP(B191,자격증!B:S,18,0)</f>
        <v>0</v>
      </c>
      <c r="AY191" s="4">
        <f t="shared" si="52"/>
        <v>7</v>
      </c>
      <c r="AZ191" s="4"/>
      <c r="BB191" s="4">
        <f t="shared" si="53"/>
        <v>7</v>
      </c>
      <c r="BC191" s="47">
        <f>VLOOKUP(B191,정성평가!B:AD,29,0)</f>
        <v>49.666666666666664</v>
      </c>
      <c r="BD191" s="4">
        <f t="shared" si="54"/>
        <v>3</v>
      </c>
      <c r="BE191" s="47">
        <f t="shared" si="55"/>
        <v>59.666666666666664</v>
      </c>
      <c r="BF191" s="4" t="str">
        <f t="shared" si="56"/>
        <v>과락</v>
      </c>
      <c r="BG191" s="4">
        <f t="shared" si="57"/>
        <v>74</v>
      </c>
      <c r="BH191" s="4" t="s">
        <v>11811</v>
      </c>
      <c r="BI191" s="4" t="s">
        <v>11809</v>
      </c>
      <c r="BK191" s="4">
        <v>2</v>
      </c>
      <c r="BL191" s="4">
        <f t="shared" si="44"/>
        <v>30</v>
      </c>
      <c r="BM191" s="4">
        <f t="shared" si="58"/>
        <v>30</v>
      </c>
      <c r="BN191" s="4" t="str">
        <f t="shared" si="45"/>
        <v>일치</v>
      </c>
      <c r="BO191" s="4"/>
      <c r="BQ191" s="44" t="s">
        <v>11731</v>
      </c>
      <c r="BR191" s="4" t="s">
        <v>11835</v>
      </c>
      <c r="BS191" s="4" t="s">
        <v>11836</v>
      </c>
    </row>
    <row r="192" spans="1:71" ht="50.1" customHeight="1" x14ac:dyDescent="0.3">
      <c r="A192" s="4">
        <f t="shared" si="43"/>
        <v>75</v>
      </c>
      <c r="B192" s="4" t="s">
        <v>9496</v>
      </c>
      <c r="C192" s="4" t="s">
        <v>9497</v>
      </c>
      <c r="D192" s="4" t="s">
        <v>554</v>
      </c>
      <c r="E192" s="4" t="s">
        <v>555</v>
      </c>
      <c r="F192" s="4" t="s">
        <v>9498</v>
      </c>
      <c r="G192" s="4" t="s">
        <v>9499</v>
      </c>
      <c r="H192" s="4" t="s">
        <v>9500</v>
      </c>
      <c r="I192" s="4" t="s">
        <v>9501</v>
      </c>
      <c r="J192" s="4" t="s">
        <v>275</v>
      </c>
      <c r="K192" s="4" t="s">
        <v>275</v>
      </c>
      <c r="L192" s="4" t="s">
        <v>276</v>
      </c>
      <c r="M192" s="4" t="s">
        <v>277</v>
      </c>
      <c r="N192" s="4" t="s">
        <v>277</v>
      </c>
      <c r="O192" s="4" t="s">
        <v>277</v>
      </c>
      <c r="P192" s="4" t="s">
        <v>277</v>
      </c>
      <c r="Q192" s="4" t="s">
        <v>2287</v>
      </c>
      <c r="R192" s="4" t="s">
        <v>313</v>
      </c>
      <c r="S192" s="4" t="s">
        <v>313</v>
      </c>
      <c r="T192" s="4" t="s">
        <v>313</v>
      </c>
      <c r="U192" s="4" t="s">
        <v>313</v>
      </c>
      <c r="V192" s="4" t="s">
        <v>313</v>
      </c>
      <c r="W192" s="4" t="s">
        <v>313</v>
      </c>
      <c r="X192" s="4" t="s">
        <v>313</v>
      </c>
      <c r="Y192" s="4" t="s">
        <v>313</v>
      </c>
      <c r="Z192" s="4" t="s">
        <v>313</v>
      </c>
      <c r="AA192" s="4" t="s">
        <v>313</v>
      </c>
      <c r="AB192" s="4" t="s">
        <v>312</v>
      </c>
      <c r="AC192" s="4" t="s">
        <v>313</v>
      </c>
      <c r="AE192" s="4">
        <v>0</v>
      </c>
      <c r="AF192" s="4">
        <v>0</v>
      </c>
      <c r="AG192" s="4">
        <v>0</v>
      </c>
      <c r="AH192" s="4">
        <f t="shared" si="48"/>
        <v>0</v>
      </c>
      <c r="AI192" s="4">
        <f t="shared" si="48"/>
        <v>0</v>
      </c>
      <c r="AJ192" s="4">
        <f t="shared" si="48"/>
        <v>0</v>
      </c>
      <c r="AK192" s="4">
        <f t="shared" si="48"/>
        <v>0</v>
      </c>
      <c r="AL192" s="4">
        <f t="shared" si="48"/>
        <v>0</v>
      </c>
      <c r="AM192" s="4">
        <f t="shared" si="48"/>
        <v>0</v>
      </c>
      <c r="AN192" s="4">
        <f t="shared" si="49"/>
        <v>0</v>
      </c>
      <c r="AO192" s="4" t="str">
        <f t="shared" si="50"/>
        <v>X</v>
      </c>
      <c r="AP192" s="4" t="str">
        <f t="shared" si="50"/>
        <v>우대</v>
      </c>
      <c r="AQ192" s="4" t="str">
        <f t="shared" si="50"/>
        <v>X</v>
      </c>
      <c r="AR192" s="4">
        <f t="shared" si="51"/>
        <v>0</v>
      </c>
      <c r="AT192" s="4" t="s">
        <v>11686</v>
      </c>
      <c r="AU192" s="4">
        <f>VLOOKUP(B192,자격증!B:R,17,0)</f>
        <v>5</v>
      </c>
      <c r="AV192" s="4">
        <f>IF(AT192="해당",VLOOKUP(B192,어학성적!B:Q,16,0),0)</f>
        <v>8</v>
      </c>
      <c r="AW192" s="4">
        <f>IF(AT192="해당",VLOOKUP(B192,논문실적!B:S,18,0),0)</f>
        <v>0</v>
      </c>
      <c r="AX192" s="4">
        <f>VLOOKUP(B192,자격증!B:S,18,0)</f>
        <v>0</v>
      </c>
      <c r="AY192" s="4">
        <f t="shared" si="52"/>
        <v>13</v>
      </c>
      <c r="AZ192" s="4"/>
      <c r="BB192" s="4">
        <f t="shared" si="53"/>
        <v>13</v>
      </c>
      <c r="BC192" s="47">
        <f>VLOOKUP(B192,정성평가!B:AD,29,0)</f>
        <v>46</v>
      </c>
      <c r="BD192" s="4">
        <f t="shared" si="54"/>
        <v>0</v>
      </c>
      <c r="BE192" s="47">
        <f t="shared" si="55"/>
        <v>59</v>
      </c>
      <c r="BF192" s="4" t="str">
        <f t="shared" si="56"/>
        <v>과락</v>
      </c>
      <c r="BG192" s="4">
        <f t="shared" si="57"/>
        <v>75</v>
      </c>
      <c r="BH192" s="4" t="s">
        <v>11811</v>
      </c>
      <c r="BI192" s="4" t="s">
        <v>11809</v>
      </c>
      <c r="BK192" s="4">
        <v>2</v>
      </c>
      <c r="BL192" s="4">
        <f t="shared" si="44"/>
        <v>30</v>
      </c>
      <c r="BM192" s="4">
        <f t="shared" si="58"/>
        <v>30</v>
      </c>
      <c r="BN192" s="4" t="str">
        <f t="shared" si="45"/>
        <v>일치</v>
      </c>
      <c r="BO192" s="4"/>
      <c r="BQ192" s="44" t="s">
        <v>11731</v>
      </c>
      <c r="BR192" s="4" t="s">
        <v>11835</v>
      </c>
      <c r="BS192" s="4" t="s">
        <v>11836</v>
      </c>
    </row>
    <row r="193" spans="1:71" ht="50.1" customHeight="1" x14ac:dyDescent="0.3">
      <c r="A193" s="4">
        <f t="shared" si="43"/>
        <v>76</v>
      </c>
      <c r="B193" s="4" t="s">
        <v>8945</v>
      </c>
      <c r="C193" s="4" t="s">
        <v>8946</v>
      </c>
      <c r="D193" s="4" t="s">
        <v>554</v>
      </c>
      <c r="E193" s="4" t="s">
        <v>555</v>
      </c>
      <c r="F193" s="4" t="s">
        <v>8947</v>
      </c>
      <c r="G193" s="4" t="s">
        <v>8948</v>
      </c>
      <c r="H193" s="4" t="s">
        <v>8949</v>
      </c>
      <c r="I193" s="4" t="s">
        <v>8950</v>
      </c>
      <c r="J193" s="4" t="s">
        <v>275</v>
      </c>
      <c r="K193" s="4" t="s">
        <v>275</v>
      </c>
      <c r="L193" s="4" t="s">
        <v>382</v>
      </c>
      <c r="M193" s="4" t="s">
        <v>3867</v>
      </c>
      <c r="N193" s="4" t="s">
        <v>8020</v>
      </c>
      <c r="O193" s="4" t="s">
        <v>562</v>
      </c>
      <c r="P193" s="4" t="s">
        <v>957</v>
      </c>
      <c r="Q193" s="4" t="s">
        <v>744</v>
      </c>
      <c r="R193" s="4" t="s">
        <v>313</v>
      </c>
      <c r="S193" s="4" t="s">
        <v>313</v>
      </c>
      <c r="T193" s="4" t="s">
        <v>313</v>
      </c>
      <c r="U193" s="4" t="s">
        <v>313</v>
      </c>
      <c r="V193" s="4" t="s">
        <v>313</v>
      </c>
      <c r="W193" s="4" t="s">
        <v>11686</v>
      </c>
      <c r="X193" s="4" t="s">
        <v>11727</v>
      </c>
      <c r="Y193" s="4" t="s">
        <v>11686</v>
      </c>
      <c r="Z193" s="4" t="s">
        <v>11727</v>
      </c>
      <c r="AA193" s="4" t="s">
        <v>313</v>
      </c>
      <c r="AB193" s="4" t="s">
        <v>312</v>
      </c>
      <c r="AC193" s="4" t="s">
        <v>313</v>
      </c>
      <c r="AE193" s="4">
        <v>0</v>
      </c>
      <c r="AF193" s="4">
        <v>0</v>
      </c>
      <c r="AG193" s="4">
        <v>0</v>
      </c>
      <c r="AH193" s="4">
        <f t="shared" si="48"/>
        <v>0</v>
      </c>
      <c r="AI193" s="4">
        <f t="shared" si="48"/>
        <v>0</v>
      </c>
      <c r="AJ193" s="4">
        <f t="shared" si="48"/>
        <v>0</v>
      </c>
      <c r="AK193" s="4">
        <f t="shared" si="48"/>
        <v>0</v>
      </c>
      <c r="AL193" s="4">
        <f t="shared" si="48"/>
        <v>0</v>
      </c>
      <c r="AM193" s="4">
        <f t="shared" si="48"/>
        <v>3</v>
      </c>
      <c r="AN193" s="4">
        <f t="shared" si="49"/>
        <v>3</v>
      </c>
      <c r="AO193" s="4" t="str">
        <f t="shared" si="50"/>
        <v>X</v>
      </c>
      <c r="AP193" s="4" t="str">
        <f t="shared" si="50"/>
        <v>우대</v>
      </c>
      <c r="AQ193" s="4" t="str">
        <f t="shared" si="50"/>
        <v>X</v>
      </c>
      <c r="AR193" s="4">
        <f t="shared" si="51"/>
        <v>3</v>
      </c>
      <c r="AT193" s="4" t="s">
        <v>11686</v>
      </c>
      <c r="AU193" s="4">
        <f>VLOOKUP(B193,자격증!B:R,17,0)</f>
        <v>10</v>
      </c>
      <c r="AV193" s="4">
        <f>IF(AT193="해당",VLOOKUP(B193,어학성적!B:Q,16,0),0)</f>
        <v>6</v>
      </c>
      <c r="AW193" s="4">
        <f>IF(AT193="해당",VLOOKUP(B193,논문실적!B:S,18,0),0)</f>
        <v>0</v>
      </c>
      <c r="AX193" s="4">
        <f>VLOOKUP(B193,자격증!B:S,18,0)</f>
        <v>0</v>
      </c>
      <c r="AY193" s="4">
        <f t="shared" si="52"/>
        <v>16</v>
      </c>
      <c r="AZ193" s="4"/>
      <c r="BB193" s="4">
        <f t="shared" si="53"/>
        <v>16</v>
      </c>
      <c r="BC193" s="47">
        <f>VLOOKUP(B193,정성평가!B:AD,29,0)</f>
        <v>40</v>
      </c>
      <c r="BD193" s="4">
        <f t="shared" si="54"/>
        <v>3</v>
      </c>
      <c r="BE193" s="47">
        <f t="shared" si="55"/>
        <v>59</v>
      </c>
      <c r="BF193" s="4" t="str">
        <f t="shared" si="56"/>
        <v>과락</v>
      </c>
      <c r="BG193" s="4">
        <f t="shared" si="57"/>
        <v>75</v>
      </c>
      <c r="BH193" s="4" t="s">
        <v>11811</v>
      </c>
      <c r="BI193" s="4" t="s">
        <v>11809</v>
      </c>
      <c r="BK193" s="4">
        <v>2</v>
      </c>
      <c r="BL193" s="4">
        <f t="shared" si="44"/>
        <v>30</v>
      </c>
      <c r="BM193" s="4">
        <f t="shared" si="58"/>
        <v>30</v>
      </c>
      <c r="BN193" s="4" t="str">
        <f t="shared" si="45"/>
        <v>일치</v>
      </c>
      <c r="BO193" s="4"/>
      <c r="BQ193" s="44" t="s">
        <v>11731</v>
      </c>
      <c r="BR193" s="4" t="s">
        <v>11835</v>
      </c>
      <c r="BS193" s="4" t="s">
        <v>11836</v>
      </c>
    </row>
    <row r="194" spans="1:71" ht="50.1" customHeight="1" x14ac:dyDescent="0.3">
      <c r="A194" s="4">
        <f t="shared" si="43"/>
        <v>77</v>
      </c>
      <c r="B194" s="4" t="s">
        <v>6147</v>
      </c>
      <c r="C194" s="4" t="s">
        <v>6148</v>
      </c>
      <c r="D194" s="4" t="s">
        <v>554</v>
      </c>
      <c r="E194" s="4" t="s">
        <v>555</v>
      </c>
      <c r="F194" s="4" t="s">
        <v>6149</v>
      </c>
      <c r="G194" s="4" t="s">
        <v>6150</v>
      </c>
      <c r="H194" s="4" t="s">
        <v>6151</v>
      </c>
      <c r="I194" s="4" t="s">
        <v>6152</v>
      </c>
      <c r="J194" s="4" t="s">
        <v>275</v>
      </c>
      <c r="K194" s="4" t="s">
        <v>275</v>
      </c>
      <c r="L194" s="4" t="s">
        <v>382</v>
      </c>
      <c r="M194" s="4" t="s">
        <v>6153</v>
      </c>
      <c r="N194" s="4" t="s">
        <v>4565</v>
      </c>
      <c r="O194" s="4" t="s">
        <v>562</v>
      </c>
      <c r="P194" s="4" t="s">
        <v>957</v>
      </c>
      <c r="Q194" s="4" t="s">
        <v>576</v>
      </c>
      <c r="R194" s="4" t="s">
        <v>313</v>
      </c>
      <c r="S194" s="4" t="s">
        <v>313</v>
      </c>
      <c r="T194" s="4" t="s">
        <v>313</v>
      </c>
      <c r="U194" s="4" t="s">
        <v>313</v>
      </c>
      <c r="V194" s="4" t="s">
        <v>313</v>
      </c>
      <c r="W194" s="4" t="s">
        <v>11686</v>
      </c>
      <c r="X194" s="4" t="s">
        <v>11737</v>
      </c>
      <c r="Y194" s="4" t="s">
        <v>313</v>
      </c>
      <c r="Z194" s="4" t="s">
        <v>313</v>
      </c>
      <c r="AA194" s="4" t="s">
        <v>313</v>
      </c>
      <c r="AB194" s="4" t="s">
        <v>312</v>
      </c>
      <c r="AC194" s="4" t="s">
        <v>313</v>
      </c>
      <c r="AE194" s="4">
        <v>0</v>
      </c>
      <c r="AF194" s="4">
        <v>0</v>
      </c>
      <c r="AG194" s="4">
        <v>0</v>
      </c>
      <c r="AH194" s="4">
        <f t="shared" si="48"/>
        <v>0</v>
      </c>
      <c r="AI194" s="4">
        <f t="shared" si="48"/>
        <v>0</v>
      </c>
      <c r="AJ194" s="4">
        <f t="shared" si="48"/>
        <v>0</v>
      </c>
      <c r="AK194" s="4">
        <f t="shared" si="48"/>
        <v>0</v>
      </c>
      <c r="AL194" s="4">
        <f t="shared" si="48"/>
        <v>0</v>
      </c>
      <c r="AM194" s="4">
        <f t="shared" si="48"/>
        <v>3</v>
      </c>
      <c r="AN194" s="4">
        <f t="shared" si="49"/>
        <v>0</v>
      </c>
      <c r="AO194" s="4" t="str">
        <f t="shared" si="50"/>
        <v>X</v>
      </c>
      <c r="AP194" s="4" t="str">
        <f t="shared" si="50"/>
        <v>우대</v>
      </c>
      <c r="AQ194" s="4" t="str">
        <f t="shared" si="50"/>
        <v>X</v>
      </c>
      <c r="AR194" s="4">
        <f t="shared" si="51"/>
        <v>3</v>
      </c>
      <c r="AT194" s="4" t="s">
        <v>11686</v>
      </c>
      <c r="AU194" s="4">
        <f>VLOOKUP(B194,자격증!B:R,17,0)</f>
        <v>5</v>
      </c>
      <c r="AV194" s="4">
        <f>IF(AT194="해당",VLOOKUP(B194,어학성적!B:Q,16,0),0)</f>
        <v>0</v>
      </c>
      <c r="AW194" s="4">
        <f>IF(AT194="해당",VLOOKUP(B194,논문실적!B:S,18,0),0)</f>
        <v>0</v>
      </c>
      <c r="AX194" s="4">
        <f>VLOOKUP(B194,자격증!B:S,18,0)</f>
        <v>0</v>
      </c>
      <c r="AY194" s="4">
        <f t="shared" si="52"/>
        <v>5</v>
      </c>
      <c r="AZ194" s="4"/>
      <c r="BB194" s="4">
        <f t="shared" si="53"/>
        <v>5</v>
      </c>
      <c r="BC194" s="47">
        <f>VLOOKUP(B194,정성평가!B:AD,29,0)</f>
        <v>51</v>
      </c>
      <c r="BD194" s="4">
        <f t="shared" si="54"/>
        <v>3</v>
      </c>
      <c r="BE194" s="47">
        <f t="shared" si="55"/>
        <v>59</v>
      </c>
      <c r="BF194" s="4" t="str">
        <f t="shared" si="56"/>
        <v>과락</v>
      </c>
      <c r="BG194" s="4">
        <f t="shared" si="57"/>
        <v>75</v>
      </c>
      <c r="BH194" s="4" t="s">
        <v>11811</v>
      </c>
      <c r="BI194" s="4" t="s">
        <v>11809</v>
      </c>
      <c r="BK194" s="4">
        <v>2</v>
      </c>
      <c r="BL194" s="4">
        <f t="shared" si="44"/>
        <v>30</v>
      </c>
      <c r="BM194" s="4">
        <f t="shared" si="58"/>
        <v>30</v>
      </c>
      <c r="BN194" s="4" t="str">
        <f t="shared" si="45"/>
        <v>일치</v>
      </c>
      <c r="BO194" s="4"/>
      <c r="BQ194" s="44" t="s">
        <v>11731</v>
      </c>
      <c r="BR194" s="4" t="s">
        <v>11835</v>
      </c>
      <c r="BS194" s="4" t="s">
        <v>11836</v>
      </c>
    </row>
    <row r="195" spans="1:71" ht="50.1" customHeight="1" x14ac:dyDescent="0.3">
      <c r="A195" s="4">
        <f t="shared" ref="A195:A258" si="59">IF(E195=E194,A194+1,1)</f>
        <v>78</v>
      </c>
      <c r="B195" s="4" t="s">
        <v>7070</v>
      </c>
      <c r="C195" s="4" t="s">
        <v>7071</v>
      </c>
      <c r="D195" s="4" t="s">
        <v>554</v>
      </c>
      <c r="E195" s="4" t="s">
        <v>555</v>
      </c>
      <c r="F195" s="4" t="s">
        <v>7072</v>
      </c>
      <c r="G195" s="4" t="s">
        <v>7073</v>
      </c>
      <c r="H195" s="4" t="s">
        <v>7074</v>
      </c>
      <c r="I195" s="4" t="s">
        <v>7075</v>
      </c>
      <c r="J195" s="4" t="s">
        <v>275</v>
      </c>
      <c r="K195" s="4" t="s">
        <v>275</v>
      </c>
      <c r="L195" s="4" t="s">
        <v>382</v>
      </c>
      <c r="M195" s="4" t="s">
        <v>5720</v>
      </c>
      <c r="N195" s="4" t="s">
        <v>1867</v>
      </c>
      <c r="O195" s="4" t="s">
        <v>562</v>
      </c>
      <c r="P195" s="4" t="s">
        <v>957</v>
      </c>
      <c r="Q195" s="4" t="s">
        <v>1155</v>
      </c>
      <c r="R195" s="4" t="s">
        <v>313</v>
      </c>
      <c r="S195" s="4" t="s">
        <v>313</v>
      </c>
      <c r="T195" s="4" t="s">
        <v>313</v>
      </c>
      <c r="U195" s="4" t="s">
        <v>313</v>
      </c>
      <c r="V195" s="4" t="s">
        <v>313</v>
      </c>
      <c r="W195" s="4" t="s">
        <v>313</v>
      </c>
      <c r="X195" s="4" t="s">
        <v>313</v>
      </c>
      <c r="Y195" s="4" t="s">
        <v>313</v>
      </c>
      <c r="Z195" s="4" t="s">
        <v>313</v>
      </c>
      <c r="AA195" s="4" t="s">
        <v>313</v>
      </c>
      <c r="AB195" s="4" t="s">
        <v>313</v>
      </c>
      <c r="AC195" s="4" t="s">
        <v>313</v>
      </c>
      <c r="AE195" s="4">
        <v>0</v>
      </c>
      <c r="AF195" s="4">
        <v>0</v>
      </c>
      <c r="AG195" s="4">
        <v>0</v>
      </c>
      <c r="AH195" s="4">
        <f t="shared" si="48"/>
        <v>0</v>
      </c>
      <c r="AI195" s="4">
        <f t="shared" si="48"/>
        <v>0</v>
      </c>
      <c r="AJ195" s="4">
        <f t="shared" si="48"/>
        <v>0</v>
      </c>
      <c r="AK195" s="4">
        <f t="shared" si="48"/>
        <v>0</v>
      </c>
      <c r="AL195" s="4">
        <f t="shared" si="48"/>
        <v>0</v>
      </c>
      <c r="AM195" s="4">
        <f t="shared" si="48"/>
        <v>0</v>
      </c>
      <c r="AN195" s="4">
        <f t="shared" si="49"/>
        <v>0</v>
      </c>
      <c r="AO195" s="4" t="str">
        <f t="shared" si="50"/>
        <v>X</v>
      </c>
      <c r="AP195" s="4" t="str">
        <f t="shared" si="50"/>
        <v>X</v>
      </c>
      <c r="AQ195" s="4" t="str">
        <f t="shared" si="50"/>
        <v>X</v>
      </c>
      <c r="AR195" s="4">
        <f t="shared" si="51"/>
        <v>0</v>
      </c>
      <c r="AT195" s="4" t="s">
        <v>11686</v>
      </c>
      <c r="AU195" s="4">
        <f>VLOOKUP(B195,자격증!B:R,17,0)</f>
        <v>4</v>
      </c>
      <c r="AV195" s="4">
        <f>IF(AT195="해당",VLOOKUP(B195,어학성적!B:Q,16,0),0)</f>
        <v>10</v>
      </c>
      <c r="AW195" s="4">
        <f>IF(AT195="해당",VLOOKUP(B195,논문실적!B:S,18,0),0)</f>
        <v>0</v>
      </c>
      <c r="AX195" s="4">
        <f>VLOOKUP(B195,자격증!B:S,18,0)</f>
        <v>0</v>
      </c>
      <c r="AY195" s="4">
        <f t="shared" si="52"/>
        <v>14</v>
      </c>
      <c r="AZ195" s="4"/>
      <c r="BB195" s="4">
        <f t="shared" si="53"/>
        <v>14</v>
      </c>
      <c r="BC195" s="47">
        <f>VLOOKUP(B195,정성평가!B:AD,29,0)</f>
        <v>44.666666666666664</v>
      </c>
      <c r="BD195" s="4">
        <f t="shared" si="54"/>
        <v>0</v>
      </c>
      <c r="BE195" s="47">
        <f t="shared" si="55"/>
        <v>58.666666666666664</v>
      </c>
      <c r="BF195" s="4" t="str">
        <f t="shared" si="56"/>
        <v>과락</v>
      </c>
      <c r="BG195" s="4">
        <f t="shared" si="57"/>
        <v>78</v>
      </c>
      <c r="BH195" s="4" t="s">
        <v>11811</v>
      </c>
      <c r="BI195" s="4" t="s">
        <v>11809</v>
      </c>
      <c r="BK195" s="4">
        <v>2</v>
      </c>
      <c r="BL195" s="4">
        <f t="shared" si="44"/>
        <v>30</v>
      </c>
      <c r="BM195" s="4">
        <f t="shared" si="58"/>
        <v>30</v>
      </c>
      <c r="BN195" s="4" t="str">
        <f t="shared" si="45"/>
        <v>일치</v>
      </c>
      <c r="BO195" s="4"/>
      <c r="BQ195" s="44" t="s">
        <v>11731</v>
      </c>
      <c r="BR195" s="4" t="s">
        <v>11835</v>
      </c>
      <c r="BS195" s="4" t="s">
        <v>11836</v>
      </c>
    </row>
    <row r="196" spans="1:71" ht="50.1" customHeight="1" x14ac:dyDescent="0.3">
      <c r="A196" s="4">
        <f t="shared" si="59"/>
        <v>79</v>
      </c>
      <c r="B196" s="4" t="s">
        <v>10187</v>
      </c>
      <c r="C196" s="4" t="s">
        <v>10188</v>
      </c>
      <c r="D196" s="4" t="s">
        <v>554</v>
      </c>
      <c r="E196" s="4" t="s">
        <v>555</v>
      </c>
      <c r="F196" s="4" t="s">
        <v>10189</v>
      </c>
      <c r="G196" s="4" t="s">
        <v>10190</v>
      </c>
      <c r="H196" s="4" t="s">
        <v>10191</v>
      </c>
      <c r="I196" s="4" t="s">
        <v>10192</v>
      </c>
      <c r="J196" s="4" t="s">
        <v>275</v>
      </c>
      <c r="K196" s="4" t="s">
        <v>275</v>
      </c>
      <c r="L196" s="4" t="s">
        <v>276</v>
      </c>
      <c r="M196" s="4" t="s">
        <v>277</v>
      </c>
      <c r="N196" s="4" t="s">
        <v>277</v>
      </c>
      <c r="O196" s="4" t="s">
        <v>277</v>
      </c>
      <c r="P196" s="4" t="s">
        <v>277</v>
      </c>
      <c r="Q196" s="4" t="s">
        <v>6495</v>
      </c>
      <c r="R196" s="4" t="s">
        <v>313</v>
      </c>
      <c r="S196" s="4" t="s">
        <v>313</v>
      </c>
      <c r="T196" s="4" t="s">
        <v>313</v>
      </c>
      <c r="U196" s="4" t="s">
        <v>313</v>
      </c>
      <c r="V196" s="4" t="s">
        <v>313</v>
      </c>
      <c r="W196" s="4" t="s">
        <v>313</v>
      </c>
      <c r="X196" s="4" t="s">
        <v>313</v>
      </c>
      <c r="Y196" s="4" t="s">
        <v>313</v>
      </c>
      <c r="Z196" s="4" t="s">
        <v>313</v>
      </c>
      <c r="AA196" s="4" t="s">
        <v>312</v>
      </c>
      <c r="AB196" s="4" t="s">
        <v>312</v>
      </c>
      <c r="AC196" s="4" t="s">
        <v>313</v>
      </c>
      <c r="AE196" s="4">
        <v>0</v>
      </c>
      <c r="AF196" s="4">
        <v>0</v>
      </c>
      <c r="AG196" s="4">
        <v>0</v>
      </c>
      <c r="AH196" s="4">
        <f t="shared" si="48"/>
        <v>0</v>
      </c>
      <c r="AI196" s="4">
        <f t="shared" si="48"/>
        <v>0</v>
      </c>
      <c r="AJ196" s="4">
        <f t="shared" si="48"/>
        <v>0</v>
      </c>
      <c r="AK196" s="4">
        <f t="shared" si="48"/>
        <v>0</v>
      </c>
      <c r="AL196" s="4">
        <f t="shared" si="48"/>
        <v>0</v>
      </c>
      <c r="AM196" s="4">
        <f t="shared" si="48"/>
        <v>0</v>
      </c>
      <c r="AN196" s="4">
        <f t="shared" si="49"/>
        <v>0</v>
      </c>
      <c r="AO196" s="4" t="str">
        <f t="shared" si="50"/>
        <v>우대</v>
      </c>
      <c r="AP196" s="4" t="str">
        <f t="shared" si="50"/>
        <v>우대</v>
      </c>
      <c r="AQ196" s="4" t="str">
        <f t="shared" si="50"/>
        <v>X</v>
      </c>
      <c r="AR196" s="4">
        <f t="shared" si="51"/>
        <v>0</v>
      </c>
      <c r="AT196" s="4" t="s">
        <v>11686</v>
      </c>
      <c r="AU196" s="4">
        <f>VLOOKUP(B196,자격증!B:R,17,0)</f>
        <v>5</v>
      </c>
      <c r="AV196" s="4">
        <f>IF(AT196="해당",VLOOKUP(B196,어학성적!B:Q,16,0),0)</f>
        <v>0</v>
      </c>
      <c r="AW196" s="4">
        <f>IF(AT196="해당",VLOOKUP(B196,논문실적!B:S,18,0),0)</f>
        <v>0</v>
      </c>
      <c r="AX196" s="4">
        <f>VLOOKUP(B196,자격증!B:S,18,0)</f>
        <v>0</v>
      </c>
      <c r="AY196" s="4">
        <f t="shared" si="52"/>
        <v>5</v>
      </c>
      <c r="AZ196" s="41"/>
      <c r="BB196" s="4">
        <f t="shared" si="53"/>
        <v>5</v>
      </c>
      <c r="BC196" s="47">
        <f>VLOOKUP(B196,정성평가!B:AD,29,0)</f>
        <v>53</v>
      </c>
      <c r="BD196" s="4">
        <f t="shared" si="54"/>
        <v>0</v>
      </c>
      <c r="BE196" s="47">
        <f t="shared" si="55"/>
        <v>58</v>
      </c>
      <c r="BF196" s="4" t="str">
        <f t="shared" si="56"/>
        <v>과락</v>
      </c>
      <c r="BG196" s="4">
        <f t="shared" si="57"/>
        <v>79</v>
      </c>
      <c r="BH196" s="4" t="s">
        <v>11811</v>
      </c>
      <c r="BI196" s="4" t="s">
        <v>11809</v>
      </c>
      <c r="BK196" s="4">
        <v>2</v>
      </c>
      <c r="BL196" s="4">
        <f t="shared" ref="BL196:BL260" si="60">BK196*15</f>
        <v>30</v>
      </c>
      <c r="BM196" s="4">
        <f t="shared" si="58"/>
        <v>30</v>
      </c>
      <c r="BN196" s="4" t="str">
        <f t="shared" ref="BN196:BN260" si="61">IF(BL196=BM196,"일치",IF(BM196&gt;BL196,"배수초과","배수미달"))</f>
        <v>일치</v>
      </c>
      <c r="BO196" s="4"/>
      <c r="BQ196" s="44" t="s">
        <v>11731</v>
      </c>
      <c r="BR196" s="4" t="s">
        <v>11835</v>
      </c>
      <c r="BS196" s="4" t="s">
        <v>11836</v>
      </c>
    </row>
    <row r="197" spans="1:71" ht="50.1" customHeight="1" x14ac:dyDescent="0.3">
      <c r="A197" s="4">
        <f t="shared" si="59"/>
        <v>80</v>
      </c>
      <c r="B197" s="4" t="s">
        <v>6349</v>
      </c>
      <c r="C197" s="4" t="s">
        <v>6350</v>
      </c>
      <c r="D197" s="4" t="s">
        <v>554</v>
      </c>
      <c r="E197" s="4" t="s">
        <v>555</v>
      </c>
      <c r="F197" s="4" t="s">
        <v>6351</v>
      </c>
      <c r="G197" s="4" t="s">
        <v>6352</v>
      </c>
      <c r="H197" s="4" t="s">
        <v>6353</v>
      </c>
      <c r="I197" s="4" t="s">
        <v>6354</v>
      </c>
      <c r="J197" s="4" t="s">
        <v>275</v>
      </c>
      <c r="K197" s="4" t="s">
        <v>275</v>
      </c>
      <c r="L197" s="4" t="s">
        <v>276</v>
      </c>
      <c r="M197" s="4" t="s">
        <v>277</v>
      </c>
      <c r="N197" s="4" t="s">
        <v>277</v>
      </c>
      <c r="O197" s="4" t="s">
        <v>277</v>
      </c>
      <c r="P197" s="4" t="s">
        <v>277</v>
      </c>
      <c r="Q197" s="4" t="s">
        <v>6358</v>
      </c>
      <c r="R197" s="4" t="s">
        <v>313</v>
      </c>
      <c r="S197" s="4" t="s">
        <v>313</v>
      </c>
      <c r="T197" s="4" t="s">
        <v>313</v>
      </c>
      <c r="U197" s="4" t="s">
        <v>313</v>
      </c>
      <c r="V197" s="4" t="s">
        <v>313</v>
      </c>
      <c r="W197" s="4" t="s">
        <v>11686</v>
      </c>
      <c r="X197" s="4" t="s">
        <v>11737</v>
      </c>
      <c r="Y197" s="4" t="s">
        <v>313</v>
      </c>
      <c r="Z197" s="4" t="s">
        <v>313</v>
      </c>
      <c r="AA197" s="4" t="s">
        <v>313</v>
      </c>
      <c r="AB197" s="4" t="s">
        <v>313</v>
      </c>
      <c r="AC197" s="4" t="s">
        <v>313</v>
      </c>
      <c r="AE197" s="4">
        <v>0</v>
      </c>
      <c r="AF197" s="4">
        <v>0</v>
      </c>
      <c r="AG197" s="4">
        <v>0</v>
      </c>
      <c r="AH197" s="4">
        <f t="shared" si="48"/>
        <v>0</v>
      </c>
      <c r="AI197" s="4">
        <f t="shared" si="48"/>
        <v>0</v>
      </c>
      <c r="AJ197" s="4">
        <f t="shared" si="48"/>
        <v>0</v>
      </c>
      <c r="AK197" s="4">
        <f t="shared" si="48"/>
        <v>0</v>
      </c>
      <c r="AL197" s="4">
        <f t="shared" si="48"/>
        <v>0</v>
      </c>
      <c r="AM197" s="4">
        <f t="shared" si="48"/>
        <v>3</v>
      </c>
      <c r="AN197" s="4">
        <f t="shared" si="49"/>
        <v>0</v>
      </c>
      <c r="AO197" s="4" t="str">
        <f t="shared" si="50"/>
        <v>X</v>
      </c>
      <c r="AP197" s="4" t="str">
        <f t="shared" si="50"/>
        <v>X</v>
      </c>
      <c r="AQ197" s="4" t="str">
        <f t="shared" si="50"/>
        <v>X</v>
      </c>
      <c r="AR197" s="4">
        <f t="shared" si="51"/>
        <v>3</v>
      </c>
      <c r="AT197" s="4" t="s">
        <v>11686</v>
      </c>
      <c r="AU197" s="4">
        <f>VLOOKUP(B197,자격증!B:R,17,0)</f>
        <v>3</v>
      </c>
      <c r="AV197" s="4">
        <f>IF(AT197="해당",VLOOKUP(B197,어학성적!B:Q,16,0),0)</f>
        <v>6</v>
      </c>
      <c r="AW197" s="4">
        <f>IF(AT197="해당",VLOOKUP(B197,논문실적!B:S,18,0),0)</f>
        <v>0</v>
      </c>
      <c r="AX197" s="4">
        <f>VLOOKUP(B197,자격증!B:S,18,0)</f>
        <v>0</v>
      </c>
      <c r="AY197" s="11">
        <f t="shared" si="52"/>
        <v>9</v>
      </c>
      <c r="AZ197" s="49"/>
      <c r="BB197" s="4">
        <f t="shared" si="53"/>
        <v>9</v>
      </c>
      <c r="BC197" s="47">
        <f>VLOOKUP(B197,정성평가!B:AD,29,0)</f>
        <v>45.333333333333336</v>
      </c>
      <c r="BD197" s="4">
        <f t="shared" si="54"/>
        <v>3</v>
      </c>
      <c r="BE197" s="47">
        <f t="shared" si="55"/>
        <v>57.333333333333336</v>
      </c>
      <c r="BF197" s="4" t="str">
        <f t="shared" si="56"/>
        <v>과락</v>
      </c>
      <c r="BG197" s="4">
        <f t="shared" si="57"/>
        <v>80</v>
      </c>
      <c r="BH197" s="4" t="s">
        <v>11811</v>
      </c>
      <c r="BI197" s="4" t="s">
        <v>11809</v>
      </c>
      <c r="BK197" s="4">
        <v>2</v>
      </c>
      <c r="BL197" s="4">
        <f t="shared" si="60"/>
        <v>30</v>
      </c>
      <c r="BM197" s="4">
        <f t="shared" si="58"/>
        <v>30</v>
      </c>
      <c r="BN197" s="4" t="str">
        <f t="shared" si="61"/>
        <v>일치</v>
      </c>
      <c r="BO197" s="4"/>
      <c r="BQ197" s="44" t="s">
        <v>11731</v>
      </c>
      <c r="BR197" s="4" t="s">
        <v>11835</v>
      </c>
      <c r="BS197" s="4" t="s">
        <v>11836</v>
      </c>
    </row>
    <row r="198" spans="1:71" ht="50.1" customHeight="1" x14ac:dyDescent="0.3">
      <c r="A198" s="4">
        <f t="shared" si="59"/>
        <v>81</v>
      </c>
      <c r="B198" s="4" t="s">
        <v>4446</v>
      </c>
      <c r="C198" s="4" t="s">
        <v>4447</v>
      </c>
      <c r="D198" s="4" t="s">
        <v>554</v>
      </c>
      <c r="E198" s="4" t="s">
        <v>555</v>
      </c>
      <c r="F198" s="4" t="s">
        <v>4448</v>
      </c>
      <c r="G198" s="4" t="s">
        <v>4449</v>
      </c>
      <c r="H198" s="4" t="s">
        <v>4450</v>
      </c>
      <c r="I198" s="4" t="s">
        <v>4451</v>
      </c>
      <c r="J198" s="4" t="s">
        <v>275</v>
      </c>
      <c r="K198" s="4" t="s">
        <v>275</v>
      </c>
      <c r="L198" s="4" t="s">
        <v>382</v>
      </c>
      <c r="M198" s="4" t="s">
        <v>4452</v>
      </c>
      <c r="N198" s="4" t="s">
        <v>4453</v>
      </c>
      <c r="O198" s="4" t="s">
        <v>562</v>
      </c>
      <c r="P198" s="4" t="s">
        <v>957</v>
      </c>
      <c r="Q198" s="4" t="s">
        <v>1142</v>
      </c>
      <c r="R198" s="4" t="s">
        <v>313</v>
      </c>
      <c r="S198" s="4" t="s">
        <v>313</v>
      </c>
      <c r="T198" s="4" t="s">
        <v>313</v>
      </c>
      <c r="U198" s="4" t="s">
        <v>313</v>
      </c>
      <c r="V198" s="4" t="s">
        <v>313</v>
      </c>
      <c r="W198" s="4" t="s">
        <v>11686</v>
      </c>
      <c r="X198" s="4" t="s">
        <v>9552</v>
      </c>
      <c r="Y198" s="4" t="s">
        <v>11686</v>
      </c>
      <c r="Z198" s="4" t="s">
        <v>9552</v>
      </c>
      <c r="AA198" s="4" t="s">
        <v>312</v>
      </c>
      <c r="AB198" s="4" t="s">
        <v>313</v>
      </c>
      <c r="AC198" s="4" t="s">
        <v>313</v>
      </c>
      <c r="AE198" s="4">
        <v>0</v>
      </c>
      <c r="AF198" s="4">
        <v>0</v>
      </c>
      <c r="AG198" s="4">
        <v>0</v>
      </c>
      <c r="AH198" s="4">
        <f t="shared" si="48"/>
        <v>0</v>
      </c>
      <c r="AI198" s="4">
        <f t="shared" si="48"/>
        <v>0</v>
      </c>
      <c r="AJ198" s="4">
        <f t="shared" si="48"/>
        <v>0</v>
      </c>
      <c r="AK198" s="4">
        <f t="shared" si="48"/>
        <v>0</v>
      </c>
      <c r="AL198" s="4">
        <f t="shared" si="48"/>
        <v>0</v>
      </c>
      <c r="AM198" s="4">
        <f t="shared" si="48"/>
        <v>3</v>
      </c>
      <c r="AN198" s="4">
        <f t="shared" si="49"/>
        <v>3</v>
      </c>
      <c r="AO198" s="4" t="str">
        <f t="shared" si="50"/>
        <v>우대</v>
      </c>
      <c r="AP198" s="4" t="str">
        <f t="shared" si="50"/>
        <v>X</v>
      </c>
      <c r="AQ198" s="4" t="str">
        <f t="shared" si="50"/>
        <v>X</v>
      </c>
      <c r="AR198" s="4">
        <f t="shared" si="51"/>
        <v>3</v>
      </c>
      <c r="AT198" s="4" t="s">
        <v>11686</v>
      </c>
      <c r="AU198" s="4">
        <f>VLOOKUP(B198,자격증!B:R,17,0)</f>
        <v>0</v>
      </c>
      <c r="AV198" s="4">
        <f>IF(AT198="해당",VLOOKUP(B198,어학성적!B:Q,16,0),0)</f>
        <v>0</v>
      </c>
      <c r="AW198" s="4">
        <f>IF(AT198="해당",VLOOKUP(B198,논문실적!B:S,18,0),0)</f>
        <v>0</v>
      </c>
      <c r="AX198" s="4">
        <f>VLOOKUP(B198,자격증!B:S,18,0)</f>
        <v>0</v>
      </c>
      <c r="AY198" s="4">
        <f t="shared" si="52"/>
        <v>0</v>
      </c>
      <c r="AZ198" s="42"/>
      <c r="BB198" s="4">
        <f t="shared" si="53"/>
        <v>0</v>
      </c>
      <c r="BC198" s="47">
        <f>VLOOKUP(B198,정성평가!B:AD,29,0)</f>
        <v>54</v>
      </c>
      <c r="BD198" s="4">
        <f t="shared" si="54"/>
        <v>3</v>
      </c>
      <c r="BE198" s="47">
        <f t="shared" si="55"/>
        <v>57</v>
      </c>
      <c r="BF198" s="4" t="str">
        <f t="shared" si="56"/>
        <v>과락</v>
      </c>
      <c r="BG198" s="4">
        <f t="shared" si="57"/>
        <v>81</v>
      </c>
      <c r="BH198" s="4" t="s">
        <v>11811</v>
      </c>
      <c r="BI198" s="4" t="s">
        <v>11809</v>
      </c>
      <c r="BK198" s="4">
        <v>2</v>
      </c>
      <c r="BL198" s="4">
        <f t="shared" si="60"/>
        <v>30</v>
      </c>
      <c r="BM198" s="4">
        <f t="shared" si="58"/>
        <v>30</v>
      </c>
      <c r="BN198" s="4" t="str">
        <f t="shared" si="61"/>
        <v>일치</v>
      </c>
      <c r="BO198" s="4"/>
      <c r="BQ198" s="44" t="s">
        <v>11731</v>
      </c>
      <c r="BR198" s="4" t="s">
        <v>11835</v>
      </c>
      <c r="BS198" s="4" t="s">
        <v>11836</v>
      </c>
    </row>
    <row r="199" spans="1:71" ht="50.1" customHeight="1" x14ac:dyDescent="0.3">
      <c r="A199" s="4">
        <f t="shared" si="59"/>
        <v>82</v>
      </c>
      <c r="B199" s="4" t="s">
        <v>8660</v>
      </c>
      <c r="C199" s="4" t="s">
        <v>8661</v>
      </c>
      <c r="D199" s="4" t="s">
        <v>554</v>
      </c>
      <c r="E199" s="4" t="s">
        <v>555</v>
      </c>
      <c r="F199" s="4" t="s">
        <v>8662</v>
      </c>
      <c r="G199" s="4" t="s">
        <v>8663</v>
      </c>
      <c r="H199" s="4" t="s">
        <v>8664</v>
      </c>
      <c r="I199" s="4" t="s">
        <v>8665</v>
      </c>
      <c r="J199" s="4" t="s">
        <v>275</v>
      </c>
      <c r="K199" s="4" t="s">
        <v>275</v>
      </c>
      <c r="L199" s="4" t="s">
        <v>276</v>
      </c>
      <c r="M199" s="4" t="s">
        <v>277</v>
      </c>
      <c r="N199" s="4" t="s">
        <v>277</v>
      </c>
      <c r="O199" s="4" t="s">
        <v>277</v>
      </c>
      <c r="P199" s="4" t="s">
        <v>277</v>
      </c>
      <c r="Q199" s="4" t="s">
        <v>5055</v>
      </c>
      <c r="R199" s="4" t="s">
        <v>313</v>
      </c>
      <c r="S199" s="4" t="s">
        <v>313</v>
      </c>
      <c r="T199" s="4" t="s">
        <v>313</v>
      </c>
      <c r="U199" s="4" t="s">
        <v>313</v>
      </c>
      <c r="V199" s="4" t="s">
        <v>313</v>
      </c>
      <c r="W199" s="4" t="s">
        <v>313</v>
      </c>
      <c r="X199" s="4" t="s">
        <v>313</v>
      </c>
      <c r="Y199" s="4" t="s">
        <v>313</v>
      </c>
      <c r="Z199" s="4" t="s">
        <v>313</v>
      </c>
      <c r="AA199" s="4" t="s">
        <v>313</v>
      </c>
      <c r="AB199" s="4" t="s">
        <v>313</v>
      </c>
      <c r="AC199" s="4" t="s">
        <v>313</v>
      </c>
      <c r="AE199" s="4">
        <v>0</v>
      </c>
      <c r="AF199" s="4">
        <v>0</v>
      </c>
      <c r="AG199" s="4">
        <v>0</v>
      </c>
      <c r="AH199" s="4">
        <f t="shared" si="48"/>
        <v>0</v>
      </c>
      <c r="AI199" s="4">
        <f t="shared" si="48"/>
        <v>0</v>
      </c>
      <c r="AJ199" s="4">
        <f t="shared" si="48"/>
        <v>0</v>
      </c>
      <c r="AK199" s="4">
        <f t="shared" si="48"/>
        <v>0</v>
      </c>
      <c r="AL199" s="4">
        <f t="shared" si="48"/>
        <v>0</v>
      </c>
      <c r="AM199" s="4">
        <f t="shared" si="48"/>
        <v>0</v>
      </c>
      <c r="AN199" s="4">
        <f t="shared" si="49"/>
        <v>0</v>
      </c>
      <c r="AO199" s="4" t="str">
        <f t="shared" si="50"/>
        <v>X</v>
      </c>
      <c r="AP199" s="4" t="str">
        <f t="shared" si="50"/>
        <v>X</v>
      </c>
      <c r="AQ199" s="4" t="str">
        <f t="shared" si="50"/>
        <v>X</v>
      </c>
      <c r="AR199" s="4">
        <f t="shared" si="51"/>
        <v>0</v>
      </c>
      <c r="AT199" s="4" t="s">
        <v>11686</v>
      </c>
      <c r="AU199" s="4">
        <f>VLOOKUP(B199,자격증!B:R,17,0)</f>
        <v>0</v>
      </c>
      <c r="AV199" s="4">
        <f>IF(AT199="해당",VLOOKUP(B199,어학성적!B:Q,16,0),0)</f>
        <v>6</v>
      </c>
      <c r="AW199" s="4">
        <f>IF(AT199="해당",VLOOKUP(B199,논문실적!B:S,18,0),0)</f>
        <v>0</v>
      </c>
      <c r="AX199" s="4">
        <f>VLOOKUP(B199,자격증!B:S,18,0)</f>
        <v>0</v>
      </c>
      <c r="AY199" s="4">
        <f t="shared" si="52"/>
        <v>6</v>
      </c>
      <c r="AZ199" s="41"/>
      <c r="BB199" s="4">
        <f t="shared" si="53"/>
        <v>6</v>
      </c>
      <c r="BC199" s="47">
        <f>VLOOKUP(B199,정성평가!B:AD,29,0)</f>
        <v>50.666666666666664</v>
      </c>
      <c r="BD199" s="4">
        <f t="shared" si="54"/>
        <v>0</v>
      </c>
      <c r="BE199" s="47">
        <f t="shared" si="55"/>
        <v>56.666666666666664</v>
      </c>
      <c r="BF199" s="4" t="str">
        <f t="shared" si="56"/>
        <v>과락</v>
      </c>
      <c r="BG199" s="4">
        <f t="shared" si="57"/>
        <v>82</v>
      </c>
      <c r="BH199" s="4" t="s">
        <v>11811</v>
      </c>
      <c r="BI199" s="4" t="s">
        <v>11809</v>
      </c>
      <c r="BK199" s="4">
        <v>2</v>
      </c>
      <c r="BL199" s="4">
        <f t="shared" si="60"/>
        <v>30</v>
      </c>
      <c r="BM199" s="4">
        <f t="shared" si="58"/>
        <v>30</v>
      </c>
      <c r="BN199" s="4" t="str">
        <f t="shared" si="61"/>
        <v>일치</v>
      </c>
      <c r="BO199" s="4"/>
      <c r="BQ199" s="44" t="s">
        <v>11731</v>
      </c>
      <c r="BR199" s="4" t="s">
        <v>11835</v>
      </c>
      <c r="BS199" s="4" t="s">
        <v>11836</v>
      </c>
    </row>
    <row r="200" spans="1:71" ht="50.1" customHeight="1" x14ac:dyDescent="0.3">
      <c r="A200" s="4">
        <f t="shared" si="59"/>
        <v>83</v>
      </c>
      <c r="B200" s="4" t="s">
        <v>9216</v>
      </c>
      <c r="C200" s="4" t="s">
        <v>9217</v>
      </c>
      <c r="D200" s="4" t="s">
        <v>554</v>
      </c>
      <c r="E200" s="4" t="s">
        <v>555</v>
      </c>
      <c r="F200" s="4" t="s">
        <v>9218</v>
      </c>
      <c r="G200" s="4" t="s">
        <v>9219</v>
      </c>
      <c r="H200" s="4" t="s">
        <v>9220</v>
      </c>
      <c r="I200" s="4" t="s">
        <v>9221</v>
      </c>
      <c r="J200" s="4" t="s">
        <v>275</v>
      </c>
      <c r="K200" s="4" t="s">
        <v>275</v>
      </c>
      <c r="L200" s="4" t="s">
        <v>276</v>
      </c>
      <c r="M200" s="4" t="s">
        <v>277</v>
      </c>
      <c r="N200" s="4" t="s">
        <v>277</v>
      </c>
      <c r="O200" s="4" t="s">
        <v>277</v>
      </c>
      <c r="P200" s="4" t="s">
        <v>277</v>
      </c>
      <c r="Q200" s="4" t="s">
        <v>6177</v>
      </c>
      <c r="R200" s="4" t="s">
        <v>313</v>
      </c>
      <c r="S200" s="4" t="s">
        <v>313</v>
      </c>
      <c r="T200" s="4" t="s">
        <v>313</v>
      </c>
      <c r="U200" s="4" t="s">
        <v>313</v>
      </c>
      <c r="V200" s="4" t="s">
        <v>313</v>
      </c>
      <c r="W200" s="4" t="s">
        <v>11686</v>
      </c>
      <c r="X200" s="4" t="s">
        <v>11738</v>
      </c>
      <c r="Y200" s="4" t="s">
        <v>313</v>
      </c>
      <c r="Z200" s="4" t="s">
        <v>313</v>
      </c>
      <c r="AA200" s="4" t="s">
        <v>312</v>
      </c>
      <c r="AB200" s="4" t="s">
        <v>312</v>
      </c>
      <c r="AC200" s="4" t="s">
        <v>313</v>
      </c>
      <c r="AE200" s="4">
        <v>0</v>
      </c>
      <c r="AF200" s="4">
        <v>0</v>
      </c>
      <c r="AG200" s="4">
        <v>0</v>
      </c>
      <c r="AH200" s="4">
        <f t="shared" si="48"/>
        <v>0</v>
      </c>
      <c r="AI200" s="4">
        <f t="shared" si="48"/>
        <v>0</v>
      </c>
      <c r="AJ200" s="4">
        <f t="shared" si="48"/>
        <v>0</v>
      </c>
      <c r="AK200" s="4">
        <f t="shared" si="48"/>
        <v>0</v>
      </c>
      <c r="AL200" s="4">
        <f t="shared" si="48"/>
        <v>0</v>
      </c>
      <c r="AM200" s="4">
        <f t="shared" si="48"/>
        <v>3</v>
      </c>
      <c r="AN200" s="4">
        <f t="shared" si="49"/>
        <v>0</v>
      </c>
      <c r="AO200" s="4" t="str">
        <f t="shared" si="50"/>
        <v>우대</v>
      </c>
      <c r="AP200" s="4" t="str">
        <f t="shared" si="50"/>
        <v>우대</v>
      </c>
      <c r="AQ200" s="4" t="str">
        <f t="shared" si="50"/>
        <v>X</v>
      </c>
      <c r="AR200" s="4">
        <f t="shared" si="51"/>
        <v>3</v>
      </c>
      <c r="AT200" s="4" t="s">
        <v>11686</v>
      </c>
      <c r="AU200" s="4">
        <f>VLOOKUP(B200,자격증!B:R,17,0)</f>
        <v>3</v>
      </c>
      <c r="AV200" s="4">
        <f>IF(AT200="해당",VLOOKUP(B200,어학성적!B:Q,16,0),0)</f>
        <v>6</v>
      </c>
      <c r="AW200" s="4">
        <f>IF(AT200="해당",VLOOKUP(B200,논문실적!B:S,18,0),0)</f>
        <v>0</v>
      </c>
      <c r="AX200" s="4">
        <f>VLOOKUP(B200,자격증!B:S,18,0)</f>
        <v>0</v>
      </c>
      <c r="AY200" s="11">
        <f t="shared" si="52"/>
        <v>9</v>
      </c>
      <c r="AZ200" s="49"/>
      <c r="BB200" s="4">
        <f t="shared" si="53"/>
        <v>9</v>
      </c>
      <c r="BC200" s="47">
        <f>VLOOKUP(B200,정성평가!B:AD,29,0)</f>
        <v>44</v>
      </c>
      <c r="BD200" s="4">
        <f t="shared" si="54"/>
        <v>3</v>
      </c>
      <c r="BE200" s="47">
        <f t="shared" si="55"/>
        <v>56</v>
      </c>
      <c r="BF200" s="4" t="str">
        <f t="shared" si="56"/>
        <v>과락</v>
      </c>
      <c r="BG200" s="4">
        <f t="shared" si="57"/>
        <v>83</v>
      </c>
      <c r="BH200" s="4" t="s">
        <v>11811</v>
      </c>
      <c r="BI200" s="4" t="s">
        <v>11809</v>
      </c>
      <c r="BK200" s="4">
        <v>2</v>
      </c>
      <c r="BL200" s="4">
        <f t="shared" si="60"/>
        <v>30</v>
      </c>
      <c r="BM200" s="4">
        <f t="shared" si="58"/>
        <v>30</v>
      </c>
      <c r="BN200" s="4" t="str">
        <f t="shared" si="61"/>
        <v>일치</v>
      </c>
      <c r="BO200" s="4"/>
      <c r="BQ200" s="44" t="s">
        <v>11731</v>
      </c>
      <c r="BR200" s="4" t="s">
        <v>11835</v>
      </c>
      <c r="BS200" s="4" t="s">
        <v>11836</v>
      </c>
    </row>
    <row r="201" spans="1:71" ht="50.1" customHeight="1" x14ac:dyDescent="0.3">
      <c r="A201" s="4">
        <f t="shared" si="59"/>
        <v>84</v>
      </c>
      <c r="B201" s="4" t="s">
        <v>10559</v>
      </c>
      <c r="C201" s="4" t="s">
        <v>7547</v>
      </c>
      <c r="D201" s="4" t="s">
        <v>554</v>
      </c>
      <c r="E201" s="4" t="s">
        <v>555</v>
      </c>
      <c r="F201" s="4" t="s">
        <v>10560</v>
      </c>
      <c r="G201" s="4" t="s">
        <v>10561</v>
      </c>
      <c r="H201" s="4" t="s">
        <v>10562</v>
      </c>
      <c r="I201" s="4" t="s">
        <v>10563</v>
      </c>
      <c r="J201" s="4" t="s">
        <v>275</v>
      </c>
      <c r="K201" s="4" t="s">
        <v>275</v>
      </c>
      <c r="L201" s="4" t="s">
        <v>276</v>
      </c>
      <c r="M201" s="4" t="s">
        <v>277</v>
      </c>
      <c r="N201" s="4" t="s">
        <v>277</v>
      </c>
      <c r="O201" s="4" t="s">
        <v>277</v>
      </c>
      <c r="P201" s="4" t="s">
        <v>277</v>
      </c>
      <c r="Q201" s="4" t="s">
        <v>7443</v>
      </c>
      <c r="R201" s="4" t="s">
        <v>313</v>
      </c>
      <c r="S201" s="4" t="s">
        <v>313</v>
      </c>
      <c r="T201" s="4" t="s">
        <v>313</v>
      </c>
      <c r="U201" s="4" t="s">
        <v>313</v>
      </c>
      <c r="V201" s="4" t="s">
        <v>313</v>
      </c>
      <c r="W201" s="4" t="s">
        <v>313</v>
      </c>
      <c r="X201" s="4" t="s">
        <v>313</v>
      </c>
      <c r="Y201" s="4" t="s">
        <v>313</v>
      </c>
      <c r="Z201" s="4" t="s">
        <v>313</v>
      </c>
      <c r="AA201" s="4" t="s">
        <v>313</v>
      </c>
      <c r="AB201" s="4" t="s">
        <v>312</v>
      </c>
      <c r="AC201" s="4" t="s">
        <v>313</v>
      </c>
      <c r="AE201" s="4">
        <v>0</v>
      </c>
      <c r="AF201" s="4">
        <v>0</v>
      </c>
      <c r="AG201" s="4">
        <v>0</v>
      </c>
      <c r="AH201" s="4">
        <f t="shared" si="48"/>
        <v>0</v>
      </c>
      <c r="AI201" s="4">
        <f t="shared" si="48"/>
        <v>0</v>
      </c>
      <c r="AJ201" s="4">
        <f t="shared" si="48"/>
        <v>0</v>
      </c>
      <c r="AK201" s="4">
        <f t="shared" si="48"/>
        <v>0</v>
      </c>
      <c r="AL201" s="4">
        <f t="shared" si="48"/>
        <v>0</v>
      </c>
      <c r="AM201" s="4">
        <f t="shared" si="48"/>
        <v>0</v>
      </c>
      <c r="AN201" s="4">
        <f t="shared" si="49"/>
        <v>0</v>
      </c>
      <c r="AO201" s="4" t="str">
        <f t="shared" si="50"/>
        <v>X</v>
      </c>
      <c r="AP201" s="4" t="str">
        <f t="shared" si="50"/>
        <v>우대</v>
      </c>
      <c r="AQ201" s="4" t="str">
        <f t="shared" si="50"/>
        <v>X</v>
      </c>
      <c r="AR201" s="4">
        <f t="shared" si="51"/>
        <v>0</v>
      </c>
      <c r="AT201" s="4" t="s">
        <v>11686</v>
      </c>
      <c r="AU201" s="4">
        <f>VLOOKUP(B201,자격증!B:R,17,0)</f>
        <v>5</v>
      </c>
      <c r="AV201" s="4">
        <f>IF(AT201="해당",VLOOKUP(B201,어학성적!B:Q,16,0),0)</f>
        <v>0</v>
      </c>
      <c r="AW201" s="4">
        <f>IF(AT201="해당",VLOOKUP(B201,논문실적!B:S,18,0),0)</f>
        <v>0</v>
      </c>
      <c r="AX201" s="4">
        <f>VLOOKUP(B201,자격증!B:S,18,0)</f>
        <v>0</v>
      </c>
      <c r="AY201" s="4">
        <f t="shared" si="52"/>
        <v>5</v>
      </c>
      <c r="AZ201" s="42"/>
      <c r="BB201" s="4">
        <f t="shared" si="53"/>
        <v>5</v>
      </c>
      <c r="BC201" s="47">
        <f>VLOOKUP(B201,정성평가!B:AD,29,0)</f>
        <v>51</v>
      </c>
      <c r="BD201" s="4">
        <f t="shared" si="54"/>
        <v>0</v>
      </c>
      <c r="BE201" s="47">
        <f t="shared" si="55"/>
        <v>56</v>
      </c>
      <c r="BF201" s="4" t="str">
        <f t="shared" si="56"/>
        <v>과락</v>
      </c>
      <c r="BG201" s="4">
        <f t="shared" si="57"/>
        <v>83</v>
      </c>
      <c r="BH201" s="4" t="s">
        <v>11811</v>
      </c>
      <c r="BI201" s="4" t="s">
        <v>11809</v>
      </c>
      <c r="BK201" s="4">
        <v>2</v>
      </c>
      <c r="BL201" s="4">
        <f t="shared" si="60"/>
        <v>30</v>
      </c>
      <c r="BM201" s="4">
        <f t="shared" si="58"/>
        <v>30</v>
      </c>
      <c r="BN201" s="4" t="str">
        <f t="shared" si="61"/>
        <v>일치</v>
      </c>
      <c r="BO201" s="4"/>
      <c r="BQ201" s="44" t="s">
        <v>11731</v>
      </c>
      <c r="BR201" s="4" t="s">
        <v>11835</v>
      </c>
      <c r="BS201" s="4" t="s">
        <v>11836</v>
      </c>
    </row>
    <row r="202" spans="1:71" ht="50.1" customHeight="1" x14ac:dyDescent="0.3">
      <c r="A202" s="4">
        <f t="shared" si="59"/>
        <v>85</v>
      </c>
      <c r="B202" s="4" t="s">
        <v>7098</v>
      </c>
      <c r="C202" s="4" t="s">
        <v>7099</v>
      </c>
      <c r="D202" s="4" t="s">
        <v>554</v>
      </c>
      <c r="E202" s="4" t="s">
        <v>555</v>
      </c>
      <c r="F202" s="4" t="s">
        <v>7100</v>
      </c>
      <c r="G202" s="4" t="s">
        <v>7101</v>
      </c>
      <c r="H202" s="4" t="s">
        <v>7102</v>
      </c>
      <c r="I202" s="4" t="s">
        <v>7103</v>
      </c>
      <c r="J202" s="4" t="s">
        <v>275</v>
      </c>
      <c r="K202" s="4" t="s">
        <v>275</v>
      </c>
      <c r="L202" s="4" t="s">
        <v>276</v>
      </c>
      <c r="M202" s="4" t="s">
        <v>277</v>
      </c>
      <c r="N202" s="4" t="s">
        <v>277</v>
      </c>
      <c r="O202" s="4" t="s">
        <v>277</v>
      </c>
      <c r="P202" s="4" t="s">
        <v>277</v>
      </c>
      <c r="Q202" s="4" t="s">
        <v>3563</v>
      </c>
      <c r="R202" s="4" t="s">
        <v>313</v>
      </c>
      <c r="S202" s="4" t="s">
        <v>313</v>
      </c>
      <c r="T202" s="4" t="s">
        <v>313</v>
      </c>
      <c r="U202" s="4" t="s">
        <v>313</v>
      </c>
      <c r="V202" s="4" t="s">
        <v>313</v>
      </c>
      <c r="W202" s="4" t="s">
        <v>313</v>
      </c>
      <c r="X202" s="4" t="s">
        <v>313</v>
      </c>
      <c r="Y202" s="4" t="s">
        <v>313</v>
      </c>
      <c r="Z202" s="4" t="s">
        <v>313</v>
      </c>
      <c r="AA202" s="4" t="s">
        <v>312</v>
      </c>
      <c r="AB202" s="4" t="s">
        <v>312</v>
      </c>
      <c r="AC202" s="4" t="s">
        <v>313</v>
      </c>
      <c r="AE202" s="4">
        <v>0</v>
      </c>
      <c r="AF202" s="4">
        <v>0</v>
      </c>
      <c r="AG202" s="4">
        <v>0</v>
      </c>
      <c r="AH202" s="4">
        <f t="shared" si="48"/>
        <v>0</v>
      </c>
      <c r="AI202" s="4">
        <f t="shared" si="48"/>
        <v>0</v>
      </c>
      <c r="AJ202" s="4">
        <f t="shared" si="48"/>
        <v>0</v>
      </c>
      <c r="AK202" s="4">
        <f t="shared" si="48"/>
        <v>0</v>
      </c>
      <c r="AL202" s="4">
        <f t="shared" si="48"/>
        <v>0</v>
      </c>
      <c r="AM202" s="4">
        <f t="shared" si="48"/>
        <v>0</v>
      </c>
      <c r="AN202" s="4">
        <f t="shared" si="49"/>
        <v>0</v>
      </c>
      <c r="AO202" s="4" t="str">
        <f t="shared" si="50"/>
        <v>우대</v>
      </c>
      <c r="AP202" s="4" t="str">
        <f t="shared" si="50"/>
        <v>우대</v>
      </c>
      <c r="AQ202" s="4" t="str">
        <f t="shared" si="50"/>
        <v>X</v>
      </c>
      <c r="AR202" s="4">
        <f t="shared" si="51"/>
        <v>0</v>
      </c>
      <c r="AT202" s="4" t="s">
        <v>11686</v>
      </c>
      <c r="AU202" s="4">
        <f>VLOOKUP(B202,자격증!B:R,17,0)</f>
        <v>3</v>
      </c>
      <c r="AV202" s="4">
        <f>IF(AT202="해당",VLOOKUP(B202,어학성적!B:Q,16,0),0)</f>
        <v>6</v>
      </c>
      <c r="AW202" s="4">
        <f>IF(AT202="해당",VLOOKUP(B202,논문실적!B:S,18,0),0)</f>
        <v>0</v>
      </c>
      <c r="AX202" s="4">
        <f>VLOOKUP(B202,자격증!B:S,18,0)</f>
        <v>0</v>
      </c>
      <c r="AY202" s="4">
        <f t="shared" si="52"/>
        <v>9</v>
      </c>
      <c r="AZ202" s="4"/>
      <c r="BB202" s="4">
        <f t="shared" si="53"/>
        <v>9</v>
      </c>
      <c r="BC202" s="47">
        <f>VLOOKUP(B202,정성평가!B:AD,29,0)</f>
        <v>47</v>
      </c>
      <c r="BD202" s="4">
        <f t="shared" si="54"/>
        <v>0</v>
      </c>
      <c r="BE202" s="47">
        <f t="shared" si="55"/>
        <v>56</v>
      </c>
      <c r="BF202" s="4" t="str">
        <f t="shared" si="56"/>
        <v>과락</v>
      </c>
      <c r="BG202" s="4">
        <f t="shared" si="57"/>
        <v>83</v>
      </c>
      <c r="BH202" s="4" t="s">
        <v>11811</v>
      </c>
      <c r="BI202" s="4" t="s">
        <v>11809</v>
      </c>
      <c r="BK202" s="4">
        <v>2</v>
      </c>
      <c r="BL202" s="4">
        <f t="shared" si="60"/>
        <v>30</v>
      </c>
      <c r="BM202" s="4">
        <f t="shared" si="58"/>
        <v>30</v>
      </c>
      <c r="BN202" s="4" t="str">
        <f t="shared" si="61"/>
        <v>일치</v>
      </c>
      <c r="BO202" s="4"/>
      <c r="BQ202" s="44" t="s">
        <v>11731</v>
      </c>
      <c r="BR202" s="4" t="s">
        <v>11835</v>
      </c>
      <c r="BS202" s="4" t="s">
        <v>11836</v>
      </c>
    </row>
    <row r="203" spans="1:71" ht="50.1" customHeight="1" x14ac:dyDescent="0.3">
      <c r="A203" s="4">
        <f t="shared" si="59"/>
        <v>86</v>
      </c>
      <c r="B203" s="4" t="s">
        <v>9877</v>
      </c>
      <c r="C203" s="4" t="s">
        <v>9878</v>
      </c>
      <c r="D203" s="4" t="s">
        <v>554</v>
      </c>
      <c r="E203" s="4" t="s">
        <v>555</v>
      </c>
      <c r="F203" s="4" t="s">
        <v>9879</v>
      </c>
      <c r="G203" s="4" t="s">
        <v>9880</v>
      </c>
      <c r="H203" s="4" t="s">
        <v>9881</v>
      </c>
      <c r="I203" s="4" t="s">
        <v>9882</v>
      </c>
      <c r="J203" s="4" t="s">
        <v>275</v>
      </c>
      <c r="K203" s="4" t="s">
        <v>275</v>
      </c>
      <c r="L203" s="4" t="s">
        <v>276</v>
      </c>
      <c r="M203" s="4" t="s">
        <v>277</v>
      </c>
      <c r="N203" s="4" t="s">
        <v>277</v>
      </c>
      <c r="O203" s="4" t="s">
        <v>277</v>
      </c>
      <c r="P203" s="4" t="s">
        <v>277</v>
      </c>
      <c r="Q203" s="4" t="s">
        <v>3337</v>
      </c>
      <c r="R203" s="4" t="s">
        <v>313</v>
      </c>
      <c r="S203" s="4" t="s">
        <v>313</v>
      </c>
      <c r="T203" s="4" t="s">
        <v>313</v>
      </c>
      <c r="U203" s="4" t="s">
        <v>313</v>
      </c>
      <c r="V203" s="4" t="s">
        <v>313</v>
      </c>
      <c r="W203" s="4" t="s">
        <v>11686</v>
      </c>
      <c r="X203" s="4" t="s">
        <v>11739</v>
      </c>
      <c r="Y203" s="4" t="s">
        <v>313</v>
      </c>
      <c r="Z203" s="4" t="s">
        <v>313</v>
      </c>
      <c r="AA203" s="4" t="s">
        <v>313</v>
      </c>
      <c r="AB203" s="4" t="s">
        <v>312</v>
      </c>
      <c r="AC203" s="4" t="s">
        <v>313</v>
      </c>
      <c r="AE203" s="4">
        <v>0</v>
      </c>
      <c r="AF203" s="4">
        <v>0</v>
      </c>
      <c r="AG203" s="4">
        <v>0</v>
      </c>
      <c r="AH203" s="4">
        <f t="shared" si="48"/>
        <v>0</v>
      </c>
      <c r="AI203" s="4">
        <f t="shared" si="48"/>
        <v>0</v>
      </c>
      <c r="AJ203" s="4">
        <f t="shared" si="48"/>
        <v>0</v>
      </c>
      <c r="AK203" s="4">
        <f t="shared" si="48"/>
        <v>0</v>
      </c>
      <c r="AL203" s="4">
        <f t="shared" si="48"/>
        <v>0</v>
      </c>
      <c r="AM203" s="4">
        <f t="shared" si="48"/>
        <v>3</v>
      </c>
      <c r="AN203" s="4">
        <f t="shared" si="49"/>
        <v>0</v>
      </c>
      <c r="AO203" s="4" t="str">
        <f t="shared" si="50"/>
        <v>X</v>
      </c>
      <c r="AP203" s="4" t="str">
        <f t="shared" si="50"/>
        <v>우대</v>
      </c>
      <c r="AQ203" s="4" t="str">
        <f t="shared" si="50"/>
        <v>X</v>
      </c>
      <c r="AR203" s="4">
        <f t="shared" si="51"/>
        <v>3</v>
      </c>
      <c r="AT203" s="4" t="s">
        <v>11686</v>
      </c>
      <c r="AU203" s="4">
        <f>VLOOKUP(B203,자격증!B:R,17,0)</f>
        <v>6</v>
      </c>
      <c r="AV203" s="4">
        <f>IF(AT203="해당",VLOOKUP(B203,어학성적!B:Q,16,0),0)</f>
        <v>6</v>
      </c>
      <c r="AW203" s="4">
        <f>IF(AT203="해당",VLOOKUP(B203,논문실적!B:S,18,0),0)</f>
        <v>0</v>
      </c>
      <c r="AX203" s="4">
        <f>VLOOKUP(B203,자격증!B:S,18,0)</f>
        <v>0</v>
      </c>
      <c r="AY203" s="4">
        <f t="shared" si="52"/>
        <v>12</v>
      </c>
      <c r="AZ203" s="4"/>
      <c r="BB203" s="4">
        <f t="shared" si="53"/>
        <v>12</v>
      </c>
      <c r="BC203" s="47">
        <f>VLOOKUP(B203,정성평가!B:AD,29,0)</f>
        <v>41</v>
      </c>
      <c r="BD203" s="4">
        <f t="shared" si="54"/>
        <v>3</v>
      </c>
      <c r="BE203" s="47">
        <f t="shared" si="55"/>
        <v>56</v>
      </c>
      <c r="BF203" s="4" t="str">
        <f t="shared" si="56"/>
        <v>과락</v>
      </c>
      <c r="BG203" s="4">
        <f t="shared" si="57"/>
        <v>83</v>
      </c>
      <c r="BH203" s="4" t="s">
        <v>11811</v>
      </c>
      <c r="BI203" s="4" t="s">
        <v>11809</v>
      </c>
      <c r="BK203" s="4">
        <v>2</v>
      </c>
      <c r="BL203" s="4">
        <f t="shared" si="60"/>
        <v>30</v>
      </c>
      <c r="BM203" s="4">
        <f t="shared" si="58"/>
        <v>30</v>
      </c>
      <c r="BN203" s="4" t="str">
        <f t="shared" si="61"/>
        <v>일치</v>
      </c>
      <c r="BO203" s="4"/>
      <c r="BQ203" s="44" t="s">
        <v>11731</v>
      </c>
      <c r="BR203" s="4" t="s">
        <v>11835</v>
      </c>
      <c r="BS203" s="4" t="s">
        <v>11836</v>
      </c>
    </row>
    <row r="204" spans="1:71" ht="50.1" customHeight="1" x14ac:dyDescent="0.3">
      <c r="A204" s="4">
        <f t="shared" si="59"/>
        <v>87</v>
      </c>
      <c r="B204" s="4" t="s">
        <v>5625</v>
      </c>
      <c r="C204" s="4" t="s">
        <v>5626</v>
      </c>
      <c r="D204" s="4" t="s">
        <v>554</v>
      </c>
      <c r="E204" s="4" t="s">
        <v>555</v>
      </c>
      <c r="F204" s="4" t="s">
        <v>5627</v>
      </c>
      <c r="G204" s="4" t="s">
        <v>5628</v>
      </c>
      <c r="H204" s="4" t="s">
        <v>5629</v>
      </c>
      <c r="I204" s="4" t="s">
        <v>5630</v>
      </c>
      <c r="J204" s="4" t="s">
        <v>275</v>
      </c>
      <c r="K204" s="4" t="s">
        <v>275</v>
      </c>
      <c r="L204" s="4" t="s">
        <v>276</v>
      </c>
      <c r="M204" s="4" t="s">
        <v>277</v>
      </c>
      <c r="N204" s="4" t="s">
        <v>277</v>
      </c>
      <c r="O204" s="4" t="s">
        <v>277</v>
      </c>
      <c r="P204" s="4" t="s">
        <v>277</v>
      </c>
      <c r="Q204" s="4" t="s">
        <v>2550</v>
      </c>
      <c r="R204" s="4" t="s">
        <v>313</v>
      </c>
      <c r="S204" s="4" t="s">
        <v>313</v>
      </c>
      <c r="T204" s="4" t="s">
        <v>313</v>
      </c>
      <c r="U204" s="4" t="s">
        <v>313</v>
      </c>
      <c r="V204" s="4" t="s">
        <v>313</v>
      </c>
      <c r="W204" s="4" t="s">
        <v>11686</v>
      </c>
      <c r="X204" s="4" t="s">
        <v>9552</v>
      </c>
      <c r="Y204" s="4" t="s">
        <v>11686</v>
      </c>
      <c r="Z204" s="4" t="s">
        <v>9552</v>
      </c>
      <c r="AA204" s="4" t="s">
        <v>313</v>
      </c>
      <c r="AB204" s="4" t="s">
        <v>313</v>
      </c>
      <c r="AC204" s="4" t="s">
        <v>313</v>
      </c>
      <c r="AE204" s="4">
        <v>0</v>
      </c>
      <c r="AF204" s="4">
        <v>0</v>
      </c>
      <c r="AG204" s="4">
        <v>0</v>
      </c>
      <c r="AH204" s="4">
        <f t="shared" si="48"/>
        <v>0</v>
      </c>
      <c r="AI204" s="4">
        <f t="shared" si="48"/>
        <v>0</v>
      </c>
      <c r="AJ204" s="4">
        <f t="shared" si="48"/>
        <v>0</v>
      </c>
      <c r="AK204" s="4">
        <f t="shared" si="48"/>
        <v>0</v>
      </c>
      <c r="AL204" s="4">
        <f t="shared" si="48"/>
        <v>0</v>
      </c>
      <c r="AM204" s="4">
        <f t="shared" si="48"/>
        <v>3</v>
      </c>
      <c r="AN204" s="4">
        <f t="shared" si="49"/>
        <v>3</v>
      </c>
      <c r="AO204" s="4" t="str">
        <f t="shared" si="50"/>
        <v>X</v>
      </c>
      <c r="AP204" s="4" t="str">
        <f t="shared" si="50"/>
        <v>X</v>
      </c>
      <c r="AQ204" s="4" t="str">
        <f t="shared" si="50"/>
        <v>X</v>
      </c>
      <c r="AR204" s="4">
        <f t="shared" si="51"/>
        <v>3</v>
      </c>
      <c r="AT204" s="4" t="s">
        <v>11686</v>
      </c>
      <c r="AU204" s="4">
        <f>VLOOKUP(B204,자격증!B:R,17,0)</f>
        <v>10</v>
      </c>
      <c r="AV204" s="4">
        <f>IF(AT204="해당",VLOOKUP(B204,어학성적!B:Q,16,0),0)</f>
        <v>2</v>
      </c>
      <c r="AW204" s="4">
        <f>IF(AT204="해당",VLOOKUP(B204,논문실적!B:S,18,0),0)</f>
        <v>0</v>
      </c>
      <c r="AX204" s="4">
        <f>VLOOKUP(B204,자격증!B:S,18,0)</f>
        <v>0</v>
      </c>
      <c r="AY204" s="4">
        <f t="shared" si="52"/>
        <v>12</v>
      </c>
      <c r="AZ204" s="4"/>
      <c r="BB204" s="4">
        <f t="shared" si="53"/>
        <v>12</v>
      </c>
      <c r="BC204" s="47">
        <f>VLOOKUP(B204,정성평가!B:AD,29,0)</f>
        <v>40.666666666666664</v>
      </c>
      <c r="BD204" s="4">
        <f t="shared" si="54"/>
        <v>3</v>
      </c>
      <c r="BE204" s="47">
        <f t="shared" si="55"/>
        <v>55.666666666666664</v>
      </c>
      <c r="BF204" s="4" t="str">
        <f t="shared" si="56"/>
        <v>과락</v>
      </c>
      <c r="BG204" s="4">
        <f t="shared" si="57"/>
        <v>87</v>
      </c>
      <c r="BH204" s="4" t="s">
        <v>11811</v>
      </c>
      <c r="BI204" s="4" t="s">
        <v>11809</v>
      </c>
      <c r="BK204" s="4">
        <v>2</v>
      </c>
      <c r="BL204" s="4">
        <f t="shared" si="60"/>
        <v>30</v>
      </c>
      <c r="BM204" s="4">
        <f t="shared" si="58"/>
        <v>30</v>
      </c>
      <c r="BN204" s="4" t="str">
        <f t="shared" si="61"/>
        <v>일치</v>
      </c>
      <c r="BO204" s="4"/>
      <c r="BQ204" s="44" t="s">
        <v>11731</v>
      </c>
      <c r="BR204" s="4" t="s">
        <v>11835</v>
      </c>
      <c r="BS204" s="4" t="s">
        <v>11836</v>
      </c>
    </row>
    <row r="205" spans="1:71" ht="50.1" customHeight="1" x14ac:dyDescent="0.3">
      <c r="A205" s="4">
        <f t="shared" si="59"/>
        <v>88</v>
      </c>
      <c r="B205" s="4" t="s">
        <v>8857</v>
      </c>
      <c r="C205" s="4" t="s">
        <v>8858</v>
      </c>
      <c r="D205" s="4" t="s">
        <v>554</v>
      </c>
      <c r="E205" s="4" t="s">
        <v>555</v>
      </c>
      <c r="F205" s="4" t="s">
        <v>8859</v>
      </c>
      <c r="G205" s="4" t="s">
        <v>8860</v>
      </c>
      <c r="H205" s="4" t="s">
        <v>8861</v>
      </c>
      <c r="I205" s="4" t="s">
        <v>8862</v>
      </c>
      <c r="J205" s="4" t="s">
        <v>275</v>
      </c>
      <c r="K205" s="4" t="s">
        <v>275</v>
      </c>
      <c r="L205" s="4" t="s">
        <v>382</v>
      </c>
      <c r="M205" s="4" t="s">
        <v>8863</v>
      </c>
      <c r="N205" s="4" t="s">
        <v>6976</v>
      </c>
      <c r="O205" s="4" t="s">
        <v>562</v>
      </c>
      <c r="P205" s="4" t="s">
        <v>957</v>
      </c>
      <c r="Q205" s="4" t="s">
        <v>551</v>
      </c>
      <c r="R205" s="4" t="s">
        <v>313</v>
      </c>
      <c r="S205" s="4" t="s">
        <v>313</v>
      </c>
      <c r="T205" s="4" t="s">
        <v>313</v>
      </c>
      <c r="U205" s="4" t="s">
        <v>313</v>
      </c>
      <c r="V205" s="4" t="s">
        <v>313</v>
      </c>
      <c r="W205" s="4" t="s">
        <v>11686</v>
      </c>
      <c r="X205" s="4" t="s">
        <v>9552</v>
      </c>
      <c r="Y205" s="4" t="s">
        <v>11686</v>
      </c>
      <c r="Z205" s="4" t="s">
        <v>9552</v>
      </c>
      <c r="AA205" s="4" t="s">
        <v>313</v>
      </c>
      <c r="AB205" s="4" t="s">
        <v>312</v>
      </c>
      <c r="AC205" s="4" t="s">
        <v>313</v>
      </c>
      <c r="AE205" s="4">
        <v>0</v>
      </c>
      <c r="AF205" s="4">
        <v>0</v>
      </c>
      <c r="AG205" s="4">
        <v>0</v>
      </c>
      <c r="AH205" s="4">
        <f t="shared" si="48"/>
        <v>0</v>
      </c>
      <c r="AI205" s="4">
        <f t="shared" si="48"/>
        <v>0</v>
      </c>
      <c r="AJ205" s="4">
        <f t="shared" si="48"/>
        <v>0</v>
      </c>
      <c r="AK205" s="4">
        <f t="shared" si="48"/>
        <v>0</v>
      </c>
      <c r="AL205" s="4">
        <f t="shared" si="48"/>
        <v>0</v>
      </c>
      <c r="AM205" s="4">
        <f t="shared" si="48"/>
        <v>3</v>
      </c>
      <c r="AN205" s="4">
        <f t="shared" si="49"/>
        <v>3</v>
      </c>
      <c r="AO205" s="4" t="str">
        <f t="shared" si="50"/>
        <v>X</v>
      </c>
      <c r="AP205" s="4" t="str">
        <f t="shared" si="50"/>
        <v>우대</v>
      </c>
      <c r="AQ205" s="4" t="str">
        <f t="shared" si="50"/>
        <v>X</v>
      </c>
      <c r="AR205" s="4">
        <f t="shared" si="51"/>
        <v>3</v>
      </c>
      <c r="AT205" s="4" t="s">
        <v>11686</v>
      </c>
      <c r="AU205" s="4">
        <f>VLOOKUP(B205,자격증!B:R,17,0)</f>
        <v>8</v>
      </c>
      <c r="AV205" s="4">
        <f>IF(AT205="해당",VLOOKUP(B205,어학성적!B:Q,16,0),0)</f>
        <v>0</v>
      </c>
      <c r="AW205" s="4">
        <f>IF(AT205="해당",VLOOKUP(B205,논문실적!B:S,18,0),0)</f>
        <v>0</v>
      </c>
      <c r="AX205" s="4">
        <f>VLOOKUP(B205,자격증!B:S,18,0)</f>
        <v>0</v>
      </c>
      <c r="AY205" s="4">
        <f t="shared" si="52"/>
        <v>8</v>
      </c>
      <c r="AZ205" s="4"/>
      <c r="BB205" s="4">
        <f t="shared" si="53"/>
        <v>8</v>
      </c>
      <c r="BC205" s="47">
        <f>VLOOKUP(B205,정성평가!B:AD,29,0)</f>
        <v>44</v>
      </c>
      <c r="BD205" s="4">
        <f t="shared" si="54"/>
        <v>3</v>
      </c>
      <c r="BE205" s="47">
        <f t="shared" si="55"/>
        <v>55</v>
      </c>
      <c r="BF205" s="4" t="str">
        <f t="shared" si="56"/>
        <v>과락</v>
      </c>
      <c r="BG205" s="4">
        <f t="shared" si="57"/>
        <v>88</v>
      </c>
      <c r="BH205" s="4" t="s">
        <v>11811</v>
      </c>
      <c r="BI205" s="4" t="s">
        <v>11809</v>
      </c>
      <c r="BK205" s="4">
        <v>2</v>
      </c>
      <c r="BL205" s="4">
        <f t="shared" si="60"/>
        <v>30</v>
      </c>
      <c r="BM205" s="4">
        <f t="shared" si="58"/>
        <v>30</v>
      </c>
      <c r="BN205" s="4" t="str">
        <f t="shared" si="61"/>
        <v>일치</v>
      </c>
      <c r="BO205" s="4"/>
      <c r="BQ205" s="44" t="s">
        <v>11731</v>
      </c>
      <c r="BR205" s="4" t="s">
        <v>11835</v>
      </c>
      <c r="BS205" s="4" t="s">
        <v>11836</v>
      </c>
    </row>
    <row r="206" spans="1:71" ht="50.1" customHeight="1" x14ac:dyDescent="0.3">
      <c r="A206" s="4">
        <f t="shared" si="59"/>
        <v>89</v>
      </c>
      <c r="B206" s="4" t="s">
        <v>10386</v>
      </c>
      <c r="C206" s="4" t="s">
        <v>10387</v>
      </c>
      <c r="D206" s="4" t="s">
        <v>554</v>
      </c>
      <c r="E206" s="4" t="s">
        <v>555</v>
      </c>
      <c r="F206" s="4" t="s">
        <v>10388</v>
      </c>
      <c r="G206" s="4" t="s">
        <v>10389</v>
      </c>
      <c r="H206" s="4" t="s">
        <v>10390</v>
      </c>
      <c r="I206" s="4" t="s">
        <v>10391</v>
      </c>
      <c r="J206" s="4" t="s">
        <v>275</v>
      </c>
      <c r="K206" s="4" t="s">
        <v>275</v>
      </c>
      <c r="L206" s="4" t="s">
        <v>276</v>
      </c>
      <c r="M206" s="4" t="s">
        <v>277</v>
      </c>
      <c r="N206" s="4" t="s">
        <v>277</v>
      </c>
      <c r="O206" s="4" t="s">
        <v>277</v>
      </c>
      <c r="P206" s="4" t="s">
        <v>277</v>
      </c>
      <c r="Q206" s="4" t="s">
        <v>744</v>
      </c>
      <c r="R206" s="4" t="s">
        <v>313</v>
      </c>
      <c r="S206" s="4" t="s">
        <v>313</v>
      </c>
      <c r="T206" s="4" t="s">
        <v>313</v>
      </c>
      <c r="U206" s="4" t="s">
        <v>313</v>
      </c>
      <c r="V206" s="4" t="s">
        <v>313</v>
      </c>
      <c r="W206" s="4" t="s">
        <v>313</v>
      </c>
      <c r="X206" s="4" t="s">
        <v>313</v>
      </c>
      <c r="Y206" s="4" t="s">
        <v>313</v>
      </c>
      <c r="Z206" s="4" t="s">
        <v>313</v>
      </c>
      <c r="AA206" s="4" t="s">
        <v>313</v>
      </c>
      <c r="AB206" s="4" t="s">
        <v>312</v>
      </c>
      <c r="AC206" s="4" t="s">
        <v>313</v>
      </c>
      <c r="AE206" s="4">
        <v>0</v>
      </c>
      <c r="AF206" s="4">
        <v>0</v>
      </c>
      <c r="AG206" s="4">
        <v>0</v>
      </c>
      <c r="AH206" s="4">
        <f t="shared" si="48"/>
        <v>0</v>
      </c>
      <c r="AI206" s="4">
        <f t="shared" si="48"/>
        <v>0</v>
      </c>
      <c r="AJ206" s="4">
        <f t="shared" si="48"/>
        <v>0</v>
      </c>
      <c r="AK206" s="4">
        <f t="shared" si="48"/>
        <v>0</v>
      </c>
      <c r="AL206" s="4">
        <f t="shared" si="48"/>
        <v>0</v>
      </c>
      <c r="AM206" s="4">
        <f t="shared" si="48"/>
        <v>0</v>
      </c>
      <c r="AN206" s="4">
        <f t="shared" si="49"/>
        <v>0</v>
      </c>
      <c r="AO206" s="4" t="str">
        <f t="shared" si="50"/>
        <v>X</v>
      </c>
      <c r="AP206" s="4" t="str">
        <f t="shared" si="50"/>
        <v>우대</v>
      </c>
      <c r="AQ206" s="4" t="str">
        <f t="shared" si="50"/>
        <v>X</v>
      </c>
      <c r="AR206" s="4">
        <f t="shared" si="51"/>
        <v>0</v>
      </c>
      <c r="AT206" s="4" t="s">
        <v>11686</v>
      </c>
      <c r="AU206" s="4">
        <f>VLOOKUP(B206,자격증!B:R,17,0)</f>
        <v>8</v>
      </c>
      <c r="AV206" s="4">
        <f>IF(AT206="해당",VLOOKUP(B206,어학성적!B:Q,16,0),0)</f>
        <v>0</v>
      </c>
      <c r="AW206" s="4">
        <f>IF(AT206="해당",VLOOKUP(B206,논문실적!B:S,18,0),0)</f>
        <v>0</v>
      </c>
      <c r="AX206" s="4">
        <f>VLOOKUP(B206,자격증!B:S,18,0)</f>
        <v>0</v>
      </c>
      <c r="AY206" s="4">
        <f t="shared" si="52"/>
        <v>8</v>
      </c>
      <c r="AZ206" s="4"/>
      <c r="BB206" s="4">
        <f t="shared" si="53"/>
        <v>8</v>
      </c>
      <c r="BC206" s="47">
        <f>VLOOKUP(B206,정성평가!B:AD,29,0)</f>
        <v>46.333333333333336</v>
      </c>
      <c r="BD206" s="4">
        <f t="shared" si="54"/>
        <v>0</v>
      </c>
      <c r="BE206" s="47">
        <f t="shared" si="55"/>
        <v>54.333333333333336</v>
      </c>
      <c r="BF206" s="4" t="str">
        <f t="shared" si="56"/>
        <v>과락</v>
      </c>
      <c r="BG206" s="4">
        <f t="shared" si="57"/>
        <v>89</v>
      </c>
      <c r="BH206" s="4" t="s">
        <v>11811</v>
      </c>
      <c r="BI206" s="4" t="s">
        <v>11809</v>
      </c>
      <c r="BK206" s="4">
        <v>2</v>
      </c>
      <c r="BL206" s="4">
        <f t="shared" si="60"/>
        <v>30</v>
      </c>
      <c r="BM206" s="4">
        <f t="shared" si="58"/>
        <v>30</v>
      </c>
      <c r="BN206" s="4" t="str">
        <f t="shared" si="61"/>
        <v>일치</v>
      </c>
      <c r="BO206" s="4"/>
      <c r="BQ206" s="44" t="s">
        <v>11731</v>
      </c>
      <c r="BR206" s="4" t="s">
        <v>11835</v>
      </c>
      <c r="BS206" s="4" t="s">
        <v>11836</v>
      </c>
    </row>
    <row r="207" spans="1:71" ht="50.1" customHeight="1" x14ac:dyDescent="0.3">
      <c r="A207" s="4">
        <f t="shared" si="59"/>
        <v>90</v>
      </c>
      <c r="B207" s="4" t="s">
        <v>4986</v>
      </c>
      <c r="C207" s="4" t="s">
        <v>4987</v>
      </c>
      <c r="D207" s="4" t="s">
        <v>554</v>
      </c>
      <c r="E207" s="4" t="s">
        <v>555</v>
      </c>
      <c r="F207" s="4" t="s">
        <v>4988</v>
      </c>
      <c r="G207" s="4" t="s">
        <v>4989</v>
      </c>
      <c r="H207" s="4" t="s">
        <v>4990</v>
      </c>
      <c r="I207" s="4" t="s">
        <v>4990</v>
      </c>
      <c r="J207" s="4" t="s">
        <v>275</v>
      </c>
      <c r="K207" s="4" t="s">
        <v>275</v>
      </c>
      <c r="L207" s="4" t="s">
        <v>382</v>
      </c>
      <c r="M207" s="4" t="s">
        <v>4991</v>
      </c>
      <c r="N207" s="4" t="s">
        <v>2949</v>
      </c>
      <c r="O207" s="4" t="s">
        <v>562</v>
      </c>
      <c r="P207" s="4" t="s">
        <v>957</v>
      </c>
      <c r="Q207" s="4" t="s">
        <v>4992</v>
      </c>
      <c r="R207" s="4" t="s">
        <v>313</v>
      </c>
      <c r="S207" s="4" t="s">
        <v>313</v>
      </c>
      <c r="T207" s="4" t="s">
        <v>313</v>
      </c>
      <c r="U207" s="4" t="s">
        <v>313</v>
      </c>
      <c r="V207" s="4" t="s">
        <v>313</v>
      </c>
      <c r="W207" s="4" t="s">
        <v>11686</v>
      </c>
      <c r="X207" s="4" t="s">
        <v>11742</v>
      </c>
      <c r="Y207" s="4" t="s">
        <v>313</v>
      </c>
      <c r="Z207" s="4" t="s">
        <v>313</v>
      </c>
      <c r="AA207" s="4" t="s">
        <v>313</v>
      </c>
      <c r="AB207" s="4" t="s">
        <v>313</v>
      </c>
      <c r="AC207" s="4" t="s">
        <v>313</v>
      </c>
      <c r="AE207" s="4">
        <v>0</v>
      </c>
      <c r="AF207" s="4">
        <v>0</v>
      </c>
      <c r="AG207" s="4">
        <v>0</v>
      </c>
      <c r="AH207" s="4">
        <f t="shared" si="48"/>
        <v>0</v>
      </c>
      <c r="AI207" s="4">
        <f t="shared" si="48"/>
        <v>0</v>
      </c>
      <c r="AJ207" s="4">
        <f t="shared" si="48"/>
        <v>0</v>
      </c>
      <c r="AK207" s="4">
        <f t="shared" si="48"/>
        <v>0</v>
      </c>
      <c r="AL207" s="4">
        <f t="shared" si="48"/>
        <v>0</v>
      </c>
      <c r="AM207" s="4">
        <f t="shared" si="48"/>
        <v>3</v>
      </c>
      <c r="AN207" s="4">
        <f t="shared" si="49"/>
        <v>0</v>
      </c>
      <c r="AO207" s="4" t="str">
        <f t="shared" si="50"/>
        <v>X</v>
      </c>
      <c r="AP207" s="4" t="str">
        <f t="shared" si="50"/>
        <v>X</v>
      </c>
      <c r="AQ207" s="4" t="str">
        <f t="shared" si="50"/>
        <v>X</v>
      </c>
      <c r="AR207" s="4">
        <f t="shared" si="51"/>
        <v>3</v>
      </c>
      <c r="AT207" s="4" t="s">
        <v>11686</v>
      </c>
      <c r="AU207" s="4">
        <f>VLOOKUP(B207,자격증!B:R,17,0)</f>
        <v>0</v>
      </c>
      <c r="AV207" s="4">
        <f>IF(AT207="해당",VLOOKUP(B207,어학성적!B:Q,16,0),0)</f>
        <v>0</v>
      </c>
      <c r="AW207" s="4">
        <f>IF(AT207="해당",VLOOKUP(B207,논문실적!B:S,18,0),0)</f>
        <v>0</v>
      </c>
      <c r="AX207" s="4">
        <f>VLOOKUP(B207,자격증!B:S,18,0)</f>
        <v>0</v>
      </c>
      <c r="AY207" s="4">
        <f t="shared" si="52"/>
        <v>0</v>
      </c>
      <c r="AZ207" s="4"/>
      <c r="BB207" s="4">
        <f t="shared" si="53"/>
        <v>0</v>
      </c>
      <c r="BC207" s="47">
        <f>VLOOKUP(B207,정성평가!B:AD,29,0)</f>
        <v>50.666666666666664</v>
      </c>
      <c r="BD207" s="4">
        <f t="shared" si="54"/>
        <v>3</v>
      </c>
      <c r="BE207" s="47">
        <f t="shared" si="55"/>
        <v>53.666666666666664</v>
      </c>
      <c r="BF207" s="4" t="str">
        <f t="shared" si="56"/>
        <v>과락</v>
      </c>
      <c r="BG207" s="4">
        <f t="shared" si="57"/>
        <v>90</v>
      </c>
      <c r="BH207" s="4" t="s">
        <v>11811</v>
      </c>
      <c r="BI207" s="4" t="s">
        <v>11809</v>
      </c>
      <c r="BK207" s="4">
        <v>2</v>
      </c>
      <c r="BL207" s="4">
        <f t="shared" si="60"/>
        <v>30</v>
      </c>
      <c r="BM207" s="4">
        <f t="shared" si="58"/>
        <v>30</v>
      </c>
      <c r="BN207" s="4" t="str">
        <f t="shared" si="61"/>
        <v>일치</v>
      </c>
      <c r="BO207" s="4"/>
      <c r="BQ207" s="44" t="s">
        <v>11731</v>
      </c>
      <c r="BR207" s="4" t="s">
        <v>11835</v>
      </c>
      <c r="BS207" s="4" t="s">
        <v>11836</v>
      </c>
    </row>
    <row r="208" spans="1:71" ht="50.1" customHeight="1" x14ac:dyDescent="0.3">
      <c r="A208" s="4">
        <f t="shared" si="59"/>
        <v>91</v>
      </c>
      <c r="B208" s="4" t="s">
        <v>8995</v>
      </c>
      <c r="C208" s="4" t="s">
        <v>8996</v>
      </c>
      <c r="D208" s="4" t="s">
        <v>554</v>
      </c>
      <c r="E208" s="4" t="s">
        <v>555</v>
      </c>
      <c r="F208" s="4" t="s">
        <v>8997</v>
      </c>
      <c r="G208" s="4" t="s">
        <v>8998</v>
      </c>
      <c r="H208" s="4" t="s">
        <v>8999</v>
      </c>
      <c r="I208" s="4" t="s">
        <v>9000</v>
      </c>
      <c r="J208" s="4" t="s">
        <v>275</v>
      </c>
      <c r="K208" s="4" t="s">
        <v>275</v>
      </c>
      <c r="L208" s="4" t="s">
        <v>276</v>
      </c>
      <c r="M208" s="4" t="s">
        <v>277</v>
      </c>
      <c r="N208" s="4" t="s">
        <v>277</v>
      </c>
      <c r="O208" s="4" t="s">
        <v>277</v>
      </c>
      <c r="P208" s="4" t="s">
        <v>277</v>
      </c>
      <c r="Q208" s="4" t="s">
        <v>9004</v>
      </c>
      <c r="R208" s="4" t="s">
        <v>313</v>
      </c>
      <c r="S208" s="4" t="s">
        <v>313</v>
      </c>
      <c r="T208" s="4" t="s">
        <v>313</v>
      </c>
      <c r="U208" s="4" t="s">
        <v>313</v>
      </c>
      <c r="V208" s="4" t="s">
        <v>313</v>
      </c>
      <c r="W208" s="4" t="s">
        <v>11686</v>
      </c>
      <c r="X208" s="4" t="s">
        <v>9552</v>
      </c>
      <c r="Y208" s="4" t="s">
        <v>11686</v>
      </c>
      <c r="Z208" s="4" t="s">
        <v>9552</v>
      </c>
      <c r="AA208" s="4" t="s">
        <v>313</v>
      </c>
      <c r="AB208" s="4" t="s">
        <v>313</v>
      </c>
      <c r="AC208" s="4" t="s">
        <v>313</v>
      </c>
      <c r="AE208" s="4">
        <v>0</v>
      </c>
      <c r="AF208" s="4">
        <v>0</v>
      </c>
      <c r="AG208" s="4">
        <v>0</v>
      </c>
      <c r="AH208" s="4">
        <f t="shared" si="48"/>
        <v>0</v>
      </c>
      <c r="AI208" s="4">
        <f t="shared" si="48"/>
        <v>0</v>
      </c>
      <c r="AJ208" s="4">
        <f t="shared" si="48"/>
        <v>0</v>
      </c>
      <c r="AK208" s="4">
        <f t="shared" si="48"/>
        <v>0</v>
      </c>
      <c r="AL208" s="4">
        <f t="shared" si="48"/>
        <v>0</v>
      </c>
      <c r="AM208" s="4">
        <f t="shared" si="48"/>
        <v>3</v>
      </c>
      <c r="AN208" s="4">
        <f t="shared" si="49"/>
        <v>3</v>
      </c>
      <c r="AO208" s="4" t="str">
        <f t="shared" si="50"/>
        <v>X</v>
      </c>
      <c r="AP208" s="4" t="str">
        <f t="shared" si="50"/>
        <v>X</v>
      </c>
      <c r="AQ208" s="4" t="str">
        <f t="shared" si="50"/>
        <v>X</v>
      </c>
      <c r="AR208" s="4">
        <f t="shared" si="51"/>
        <v>3</v>
      </c>
      <c r="AT208" s="4" t="s">
        <v>11686</v>
      </c>
      <c r="AU208" s="4">
        <f>VLOOKUP(B208,자격증!B:R,17,0)</f>
        <v>3</v>
      </c>
      <c r="AV208" s="4">
        <f>IF(AT208="해당",VLOOKUP(B208,어학성적!B:Q,16,0),0)</f>
        <v>2</v>
      </c>
      <c r="AW208" s="4">
        <f>IF(AT208="해당",VLOOKUP(B208,논문실적!B:S,18,0),0)</f>
        <v>0</v>
      </c>
      <c r="AX208" s="4">
        <f>VLOOKUP(B208,자격증!B:S,18,0)</f>
        <v>0</v>
      </c>
      <c r="AY208" s="4">
        <f t="shared" si="52"/>
        <v>5</v>
      </c>
      <c r="AZ208" s="4"/>
      <c r="BB208" s="4">
        <f t="shared" si="53"/>
        <v>5</v>
      </c>
      <c r="BC208" s="47">
        <f>VLOOKUP(B208,정성평가!B:AD,29,0)</f>
        <v>45</v>
      </c>
      <c r="BD208" s="4">
        <f t="shared" si="54"/>
        <v>3</v>
      </c>
      <c r="BE208" s="47">
        <f t="shared" si="55"/>
        <v>53</v>
      </c>
      <c r="BF208" s="4" t="str">
        <f t="shared" si="56"/>
        <v>과락</v>
      </c>
      <c r="BG208" s="4">
        <f t="shared" si="57"/>
        <v>91</v>
      </c>
      <c r="BH208" s="4" t="s">
        <v>11811</v>
      </c>
      <c r="BI208" s="4" t="s">
        <v>11809</v>
      </c>
      <c r="BK208" s="4">
        <v>2</v>
      </c>
      <c r="BL208" s="4">
        <f t="shared" si="60"/>
        <v>30</v>
      </c>
      <c r="BM208" s="4">
        <f t="shared" si="58"/>
        <v>30</v>
      </c>
      <c r="BN208" s="4" t="str">
        <f t="shared" si="61"/>
        <v>일치</v>
      </c>
      <c r="BO208" s="4"/>
      <c r="BQ208" s="44" t="s">
        <v>11731</v>
      </c>
      <c r="BR208" s="4" t="s">
        <v>11835</v>
      </c>
      <c r="BS208" s="4" t="s">
        <v>11836</v>
      </c>
    </row>
    <row r="209" spans="1:71" ht="50.1" customHeight="1" x14ac:dyDescent="0.3">
      <c r="A209" s="4">
        <f t="shared" si="59"/>
        <v>92</v>
      </c>
      <c r="B209" s="4" t="s">
        <v>3747</v>
      </c>
      <c r="C209" s="4" t="s">
        <v>3748</v>
      </c>
      <c r="D209" s="4" t="s">
        <v>554</v>
      </c>
      <c r="E209" s="4" t="s">
        <v>555</v>
      </c>
      <c r="F209" s="4" t="s">
        <v>3749</v>
      </c>
      <c r="G209" s="4" t="s">
        <v>3750</v>
      </c>
      <c r="H209" s="4" t="s">
        <v>3751</v>
      </c>
      <c r="I209" s="4" t="s">
        <v>3752</v>
      </c>
      <c r="J209" s="4" t="s">
        <v>275</v>
      </c>
      <c r="K209" s="4" t="s">
        <v>275</v>
      </c>
      <c r="L209" s="4" t="s">
        <v>276</v>
      </c>
      <c r="M209" s="4" t="s">
        <v>277</v>
      </c>
      <c r="N209" s="4" t="s">
        <v>277</v>
      </c>
      <c r="O209" s="4" t="s">
        <v>277</v>
      </c>
      <c r="P209" s="4" t="s">
        <v>277</v>
      </c>
      <c r="Q209" s="4" t="s">
        <v>3755</v>
      </c>
      <c r="R209" s="4" t="s">
        <v>313</v>
      </c>
      <c r="S209" s="4" t="s">
        <v>313</v>
      </c>
      <c r="T209" s="4" t="s">
        <v>313</v>
      </c>
      <c r="U209" s="4" t="s">
        <v>313</v>
      </c>
      <c r="V209" s="4" t="s">
        <v>313</v>
      </c>
      <c r="W209" s="4" t="s">
        <v>11686</v>
      </c>
      <c r="X209" s="4" t="s">
        <v>9552</v>
      </c>
      <c r="Y209" s="4" t="s">
        <v>11686</v>
      </c>
      <c r="Z209" s="4" t="s">
        <v>9552</v>
      </c>
      <c r="AA209" s="4" t="s">
        <v>313</v>
      </c>
      <c r="AB209" s="4" t="s">
        <v>313</v>
      </c>
      <c r="AC209" s="4" t="s">
        <v>313</v>
      </c>
      <c r="AE209" s="4">
        <v>0</v>
      </c>
      <c r="AF209" s="4">
        <v>0</v>
      </c>
      <c r="AG209" s="4">
        <v>0</v>
      </c>
      <c r="AH209" s="4">
        <f t="shared" si="48"/>
        <v>0</v>
      </c>
      <c r="AI209" s="4">
        <f t="shared" si="48"/>
        <v>0</v>
      </c>
      <c r="AJ209" s="4">
        <f t="shared" si="48"/>
        <v>0</v>
      </c>
      <c r="AK209" s="4">
        <f t="shared" si="48"/>
        <v>0</v>
      </c>
      <c r="AL209" s="4">
        <f t="shared" si="48"/>
        <v>0</v>
      </c>
      <c r="AM209" s="4">
        <f t="shared" si="48"/>
        <v>3</v>
      </c>
      <c r="AN209" s="4">
        <f t="shared" si="49"/>
        <v>3</v>
      </c>
      <c r="AO209" s="4" t="str">
        <f t="shared" si="50"/>
        <v>X</v>
      </c>
      <c r="AP209" s="4" t="str">
        <f t="shared" si="50"/>
        <v>X</v>
      </c>
      <c r="AQ209" s="4" t="str">
        <f t="shared" si="50"/>
        <v>X</v>
      </c>
      <c r="AR209" s="4">
        <f t="shared" si="51"/>
        <v>3</v>
      </c>
      <c r="AT209" s="4" t="s">
        <v>11686</v>
      </c>
      <c r="AU209" s="4">
        <f>VLOOKUP(B209,자격증!B:R,17,0)</f>
        <v>3</v>
      </c>
      <c r="AV209" s="4">
        <f>IF(AT209="해당",VLOOKUP(B209,어학성적!B:Q,16,0),0)</f>
        <v>0</v>
      </c>
      <c r="AW209" s="4">
        <f>IF(AT209="해당",VLOOKUP(B209,논문실적!B:S,18,0),0)</f>
        <v>0</v>
      </c>
      <c r="AX209" s="4">
        <f>VLOOKUP(B209,자격증!B:S,18,0)</f>
        <v>0</v>
      </c>
      <c r="AY209" s="4">
        <f t="shared" si="52"/>
        <v>3</v>
      </c>
      <c r="AZ209" s="4"/>
      <c r="BB209" s="4">
        <f t="shared" si="53"/>
        <v>3</v>
      </c>
      <c r="BC209" s="47">
        <f>VLOOKUP(B209,정성평가!B:AD,29,0)</f>
        <v>46.666666666666664</v>
      </c>
      <c r="BD209" s="4">
        <f t="shared" si="54"/>
        <v>3</v>
      </c>
      <c r="BE209" s="47">
        <f t="shared" si="55"/>
        <v>52.666666666666664</v>
      </c>
      <c r="BF209" s="4" t="str">
        <f t="shared" si="56"/>
        <v>과락</v>
      </c>
      <c r="BG209" s="4">
        <f t="shared" si="57"/>
        <v>92</v>
      </c>
      <c r="BH209" s="4" t="s">
        <v>11811</v>
      </c>
      <c r="BI209" s="4" t="s">
        <v>11809</v>
      </c>
      <c r="BK209" s="4">
        <v>2</v>
      </c>
      <c r="BL209" s="4">
        <f t="shared" si="60"/>
        <v>30</v>
      </c>
      <c r="BM209" s="4">
        <f t="shared" si="58"/>
        <v>30</v>
      </c>
      <c r="BN209" s="4" t="str">
        <f t="shared" si="61"/>
        <v>일치</v>
      </c>
      <c r="BO209" s="4"/>
      <c r="BQ209" s="44" t="s">
        <v>11731</v>
      </c>
      <c r="BR209" s="4" t="s">
        <v>11835</v>
      </c>
      <c r="BS209" s="4" t="s">
        <v>11836</v>
      </c>
    </row>
    <row r="210" spans="1:71" ht="50.1" customHeight="1" x14ac:dyDescent="0.3">
      <c r="A210" s="4">
        <f t="shared" si="59"/>
        <v>93</v>
      </c>
      <c r="B210" s="4" t="s">
        <v>6853</v>
      </c>
      <c r="C210" s="4" t="s">
        <v>6854</v>
      </c>
      <c r="D210" s="4" t="s">
        <v>554</v>
      </c>
      <c r="E210" s="4" t="s">
        <v>555</v>
      </c>
      <c r="F210" s="4" t="s">
        <v>6855</v>
      </c>
      <c r="G210" s="4" t="s">
        <v>6856</v>
      </c>
      <c r="H210" s="4" t="s">
        <v>6857</v>
      </c>
      <c r="I210" s="4" t="s">
        <v>6858</v>
      </c>
      <c r="J210" s="4" t="s">
        <v>275</v>
      </c>
      <c r="K210" s="4" t="s">
        <v>275</v>
      </c>
      <c r="L210" s="4" t="s">
        <v>276</v>
      </c>
      <c r="M210" s="4" t="s">
        <v>277</v>
      </c>
      <c r="N210" s="4" t="s">
        <v>277</v>
      </c>
      <c r="O210" s="4" t="s">
        <v>277</v>
      </c>
      <c r="P210" s="4" t="s">
        <v>277</v>
      </c>
      <c r="Q210" s="4" t="s">
        <v>4166</v>
      </c>
      <c r="R210" s="4" t="s">
        <v>313</v>
      </c>
      <c r="S210" s="4" t="s">
        <v>313</v>
      </c>
      <c r="T210" s="4" t="s">
        <v>313</v>
      </c>
      <c r="U210" s="4" t="s">
        <v>313</v>
      </c>
      <c r="V210" s="4" t="s">
        <v>313</v>
      </c>
      <c r="W210" s="4" t="s">
        <v>11686</v>
      </c>
      <c r="X210" s="4" t="s">
        <v>9552</v>
      </c>
      <c r="Y210" s="4" t="s">
        <v>11686</v>
      </c>
      <c r="Z210" s="4" t="s">
        <v>9552</v>
      </c>
      <c r="AA210" s="4" t="s">
        <v>313</v>
      </c>
      <c r="AB210" s="4" t="s">
        <v>312</v>
      </c>
      <c r="AC210" s="4" t="s">
        <v>313</v>
      </c>
      <c r="AE210" s="4">
        <v>0</v>
      </c>
      <c r="AF210" s="4">
        <v>0</v>
      </c>
      <c r="AG210" s="4">
        <v>0</v>
      </c>
      <c r="AH210" s="4">
        <f t="shared" si="48"/>
        <v>0</v>
      </c>
      <c r="AI210" s="4">
        <f t="shared" si="48"/>
        <v>0</v>
      </c>
      <c r="AJ210" s="4">
        <f t="shared" si="48"/>
        <v>0</v>
      </c>
      <c r="AK210" s="4">
        <f t="shared" si="48"/>
        <v>0</v>
      </c>
      <c r="AL210" s="4">
        <f t="shared" si="48"/>
        <v>0</v>
      </c>
      <c r="AM210" s="4">
        <f t="shared" si="48"/>
        <v>3</v>
      </c>
      <c r="AN210" s="4">
        <f t="shared" si="49"/>
        <v>3</v>
      </c>
      <c r="AO210" s="4" t="str">
        <f t="shared" si="50"/>
        <v>X</v>
      </c>
      <c r="AP210" s="4" t="str">
        <f t="shared" si="50"/>
        <v>우대</v>
      </c>
      <c r="AQ210" s="4" t="str">
        <f t="shared" si="50"/>
        <v>X</v>
      </c>
      <c r="AR210" s="4">
        <f t="shared" si="51"/>
        <v>3</v>
      </c>
      <c r="AT210" s="4" t="s">
        <v>11686</v>
      </c>
      <c r="AU210" s="4">
        <f>VLOOKUP(B210,자격증!B:R,17,0)</f>
        <v>0</v>
      </c>
      <c r="AV210" s="4">
        <f>IF(AT210="해당",VLOOKUP(B210,어학성적!B:Q,16,0),0)</f>
        <v>2</v>
      </c>
      <c r="AW210" s="4">
        <f>IF(AT210="해당",VLOOKUP(B210,논문실적!B:S,18,0),0)</f>
        <v>6</v>
      </c>
      <c r="AX210" s="4">
        <f>VLOOKUP(B210,자격증!B:S,18,0)</f>
        <v>0</v>
      </c>
      <c r="AY210" s="4">
        <f t="shared" si="52"/>
        <v>8</v>
      </c>
      <c r="AZ210" s="4"/>
      <c r="BB210" s="4">
        <f t="shared" si="53"/>
        <v>8</v>
      </c>
      <c r="BC210" s="47">
        <f>VLOOKUP(B210,정성평가!B:AD,29,0)</f>
        <v>41</v>
      </c>
      <c r="BD210" s="4">
        <f t="shared" si="54"/>
        <v>3</v>
      </c>
      <c r="BE210" s="47">
        <f t="shared" si="55"/>
        <v>52</v>
      </c>
      <c r="BF210" s="4" t="str">
        <f t="shared" si="56"/>
        <v>과락</v>
      </c>
      <c r="BG210" s="4">
        <f t="shared" si="57"/>
        <v>93</v>
      </c>
      <c r="BH210" s="4" t="s">
        <v>11811</v>
      </c>
      <c r="BI210" s="4" t="s">
        <v>11809</v>
      </c>
      <c r="BK210" s="4">
        <v>2</v>
      </c>
      <c r="BL210" s="4">
        <f t="shared" si="60"/>
        <v>30</v>
      </c>
      <c r="BM210" s="4">
        <f t="shared" si="58"/>
        <v>30</v>
      </c>
      <c r="BN210" s="4" t="str">
        <f t="shared" si="61"/>
        <v>일치</v>
      </c>
      <c r="BO210" s="4"/>
      <c r="BQ210" s="44" t="s">
        <v>11731</v>
      </c>
      <c r="BR210" s="4" t="s">
        <v>11835</v>
      </c>
      <c r="BS210" s="4" t="s">
        <v>11836</v>
      </c>
    </row>
    <row r="211" spans="1:71" ht="50.1" customHeight="1" x14ac:dyDescent="0.3">
      <c r="A211" s="4">
        <f t="shared" si="59"/>
        <v>94</v>
      </c>
      <c r="B211" s="4" t="s">
        <v>5076</v>
      </c>
      <c r="C211" s="4" t="s">
        <v>5077</v>
      </c>
      <c r="D211" s="4" t="s">
        <v>554</v>
      </c>
      <c r="E211" s="4" t="s">
        <v>555</v>
      </c>
      <c r="F211" s="4" t="s">
        <v>5078</v>
      </c>
      <c r="G211" s="4" t="s">
        <v>5079</v>
      </c>
      <c r="H211" s="4" t="s">
        <v>5080</v>
      </c>
      <c r="I211" s="4" t="s">
        <v>5081</v>
      </c>
      <c r="J211" s="4" t="s">
        <v>275</v>
      </c>
      <c r="K211" s="4" t="s">
        <v>275</v>
      </c>
      <c r="L211" s="4" t="s">
        <v>276</v>
      </c>
      <c r="M211" s="4" t="s">
        <v>277</v>
      </c>
      <c r="N211" s="4" t="s">
        <v>277</v>
      </c>
      <c r="O211" s="4" t="s">
        <v>277</v>
      </c>
      <c r="P211" s="4" t="s">
        <v>277</v>
      </c>
      <c r="Q211" s="4" t="s">
        <v>3556</v>
      </c>
      <c r="R211" s="4" t="s">
        <v>313</v>
      </c>
      <c r="S211" s="4" t="s">
        <v>313</v>
      </c>
      <c r="T211" s="4" t="s">
        <v>313</v>
      </c>
      <c r="U211" s="4" t="s">
        <v>313</v>
      </c>
      <c r="V211" s="4" t="s">
        <v>313</v>
      </c>
      <c r="W211" s="4" t="s">
        <v>11686</v>
      </c>
      <c r="X211" s="4" t="s">
        <v>11737</v>
      </c>
      <c r="Y211" s="4" t="s">
        <v>313</v>
      </c>
      <c r="Z211" s="4" t="s">
        <v>313</v>
      </c>
      <c r="AA211" s="4" t="s">
        <v>313</v>
      </c>
      <c r="AB211" s="4" t="s">
        <v>313</v>
      </c>
      <c r="AC211" s="4" t="s">
        <v>313</v>
      </c>
      <c r="AE211" s="4">
        <v>0</v>
      </c>
      <c r="AF211" s="4">
        <v>0</v>
      </c>
      <c r="AG211" s="4">
        <v>0</v>
      </c>
      <c r="AH211" s="4">
        <f t="shared" si="48"/>
        <v>0</v>
      </c>
      <c r="AI211" s="4">
        <f t="shared" si="48"/>
        <v>0</v>
      </c>
      <c r="AJ211" s="4">
        <f t="shared" si="48"/>
        <v>0</v>
      </c>
      <c r="AK211" s="4">
        <f t="shared" si="48"/>
        <v>0</v>
      </c>
      <c r="AL211" s="4">
        <f t="shared" si="48"/>
        <v>0</v>
      </c>
      <c r="AM211" s="4">
        <f t="shared" si="48"/>
        <v>3</v>
      </c>
      <c r="AN211" s="4">
        <f t="shared" si="49"/>
        <v>0</v>
      </c>
      <c r="AO211" s="4" t="str">
        <f t="shared" si="50"/>
        <v>X</v>
      </c>
      <c r="AP211" s="4" t="str">
        <f t="shared" si="50"/>
        <v>X</v>
      </c>
      <c r="AQ211" s="4" t="str">
        <f t="shared" si="50"/>
        <v>X</v>
      </c>
      <c r="AR211" s="4">
        <f t="shared" si="51"/>
        <v>3</v>
      </c>
      <c r="AT211" s="4" t="s">
        <v>11686</v>
      </c>
      <c r="AU211" s="4">
        <f>VLOOKUP(B211,자격증!B:R,17,0)</f>
        <v>0</v>
      </c>
      <c r="AV211" s="4">
        <f>IF(AT211="해당",VLOOKUP(B211,어학성적!B:Q,16,0),0)</f>
        <v>0</v>
      </c>
      <c r="AW211" s="4">
        <f>IF(AT211="해당",VLOOKUP(B211,논문실적!B:S,18,0),0)</f>
        <v>0</v>
      </c>
      <c r="AX211" s="4">
        <f>VLOOKUP(B211,자격증!B:S,18,0)</f>
        <v>0</v>
      </c>
      <c r="AY211" s="4">
        <f t="shared" si="52"/>
        <v>0</v>
      </c>
      <c r="AZ211" s="4"/>
      <c r="BB211" s="4">
        <f t="shared" si="53"/>
        <v>0</v>
      </c>
      <c r="BC211" s="47">
        <f>VLOOKUP(B211,정성평가!B:AD,29,0)</f>
        <v>49</v>
      </c>
      <c r="BD211" s="4">
        <f t="shared" si="54"/>
        <v>3</v>
      </c>
      <c r="BE211" s="47">
        <f t="shared" si="55"/>
        <v>52</v>
      </c>
      <c r="BF211" s="4" t="str">
        <f t="shared" si="56"/>
        <v>과락</v>
      </c>
      <c r="BG211" s="4">
        <f t="shared" si="57"/>
        <v>93</v>
      </c>
      <c r="BH211" s="4" t="s">
        <v>11811</v>
      </c>
      <c r="BI211" s="4" t="s">
        <v>11809</v>
      </c>
      <c r="BK211" s="4">
        <v>2</v>
      </c>
      <c r="BL211" s="4">
        <f t="shared" si="60"/>
        <v>30</v>
      </c>
      <c r="BM211" s="4">
        <f t="shared" si="58"/>
        <v>30</v>
      </c>
      <c r="BN211" s="4" t="str">
        <f t="shared" si="61"/>
        <v>일치</v>
      </c>
      <c r="BO211" s="4"/>
      <c r="BQ211" s="44" t="s">
        <v>11731</v>
      </c>
      <c r="BR211" s="4" t="s">
        <v>11835</v>
      </c>
      <c r="BS211" s="4" t="s">
        <v>11836</v>
      </c>
    </row>
    <row r="212" spans="1:71" ht="50.1" customHeight="1" x14ac:dyDescent="0.3">
      <c r="A212" s="4">
        <f t="shared" si="59"/>
        <v>95</v>
      </c>
      <c r="B212" s="4" t="s">
        <v>3937</v>
      </c>
      <c r="C212" s="4" t="s">
        <v>3938</v>
      </c>
      <c r="D212" s="4" t="s">
        <v>554</v>
      </c>
      <c r="E212" s="4" t="s">
        <v>555</v>
      </c>
      <c r="F212" s="4" t="s">
        <v>3939</v>
      </c>
      <c r="G212" s="4" t="s">
        <v>3940</v>
      </c>
      <c r="H212" s="4" t="s">
        <v>3941</v>
      </c>
      <c r="I212" s="4" t="s">
        <v>3942</v>
      </c>
      <c r="J212" s="4" t="s">
        <v>275</v>
      </c>
      <c r="K212" s="4" t="s">
        <v>275</v>
      </c>
      <c r="L212" s="4" t="s">
        <v>382</v>
      </c>
      <c r="M212" s="4" t="s">
        <v>3943</v>
      </c>
      <c r="N212" s="4" t="s">
        <v>3944</v>
      </c>
      <c r="O212" s="4" t="s">
        <v>562</v>
      </c>
      <c r="P212" s="4" t="s">
        <v>3046</v>
      </c>
      <c r="Q212" s="4" t="s">
        <v>786</v>
      </c>
      <c r="R212" s="4" t="s">
        <v>313</v>
      </c>
      <c r="S212" s="4" t="s">
        <v>313</v>
      </c>
      <c r="T212" s="4" t="s">
        <v>313</v>
      </c>
      <c r="U212" s="4" t="s">
        <v>313</v>
      </c>
      <c r="V212" s="4" t="s">
        <v>313</v>
      </c>
      <c r="W212" s="4" t="s">
        <v>313</v>
      </c>
      <c r="X212" s="4" t="s">
        <v>313</v>
      </c>
      <c r="Y212" s="4" t="s">
        <v>313</v>
      </c>
      <c r="Z212" s="4" t="s">
        <v>313</v>
      </c>
      <c r="AA212" s="4" t="s">
        <v>313</v>
      </c>
      <c r="AB212" s="4" t="s">
        <v>313</v>
      </c>
      <c r="AC212" s="4" t="s">
        <v>313</v>
      </c>
      <c r="AE212" s="4">
        <v>0</v>
      </c>
      <c r="AF212" s="4">
        <v>0</v>
      </c>
      <c r="AG212" s="4">
        <v>0</v>
      </c>
      <c r="AH212" s="4">
        <f t="shared" si="48"/>
        <v>0</v>
      </c>
      <c r="AI212" s="4">
        <f t="shared" si="48"/>
        <v>0</v>
      </c>
      <c r="AJ212" s="4">
        <f t="shared" si="48"/>
        <v>0</v>
      </c>
      <c r="AK212" s="4">
        <f t="shared" si="48"/>
        <v>0</v>
      </c>
      <c r="AL212" s="4">
        <f t="shared" si="48"/>
        <v>0</v>
      </c>
      <c r="AM212" s="4">
        <f t="shared" si="48"/>
        <v>0</v>
      </c>
      <c r="AN212" s="4">
        <f t="shared" si="49"/>
        <v>0</v>
      </c>
      <c r="AO212" s="4" t="str">
        <f t="shared" si="50"/>
        <v>X</v>
      </c>
      <c r="AP212" s="4" t="str">
        <f t="shared" si="50"/>
        <v>X</v>
      </c>
      <c r="AQ212" s="4" t="str">
        <f t="shared" si="50"/>
        <v>X</v>
      </c>
      <c r="AR212" s="4">
        <f t="shared" si="51"/>
        <v>0</v>
      </c>
      <c r="AT212" s="4" t="s">
        <v>11686</v>
      </c>
      <c r="AU212" s="4">
        <f>VLOOKUP(B212,자격증!B:R,17,0)</f>
        <v>0</v>
      </c>
      <c r="AV212" s="4">
        <f>IF(AT212="해당",VLOOKUP(B212,어학성적!B:Q,16,0),0)</f>
        <v>0</v>
      </c>
      <c r="AW212" s="4">
        <f>IF(AT212="해당",VLOOKUP(B212,논문실적!B:S,18,0),0)</f>
        <v>0</v>
      </c>
      <c r="AX212" s="4">
        <f>VLOOKUP(B212,자격증!B:S,18,0)</f>
        <v>0</v>
      </c>
      <c r="AY212" s="4">
        <f t="shared" si="52"/>
        <v>0</v>
      </c>
      <c r="AZ212" s="4"/>
      <c r="BB212" s="4">
        <f t="shared" si="53"/>
        <v>0</v>
      </c>
      <c r="BC212" s="47">
        <f>VLOOKUP(B212,정성평가!B:AD,29,0)</f>
        <v>52</v>
      </c>
      <c r="BD212" s="4">
        <f t="shared" si="54"/>
        <v>0</v>
      </c>
      <c r="BE212" s="47">
        <f t="shared" si="55"/>
        <v>52</v>
      </c>
      <c r="BF212" s="4" t="str">
        <f t="shared" si="56"/>
        <v>과락</v>
      </c>
      <c r="BG212" s="4">
        <f t="shared" si="57"/>
        <v>93</v>
      </c>
      <c r="BH212" s="4" t="s">
        <v>11811</v>
      </c>
      <c r="BI212" s="4" t="s">
        <v>11809</v>
      </c>
      <c r="BK212" s="4">
        <v>2</v>
      </c>
      <c r="BL212" s="4">
        <f t="shared" si="60"/>
        <v>30</v>
      </c>
      <c r="BM212" s="4">
        <f t="shared" si="58"/>
        <v>30</v>
      </c>
      <c r="BN212" s="4" t="str">
        <f t="shared" si="61"/>
        <v>일치</v>
      </c>
      <c r="BO212" s="4"/>
      <c r="BQ212" s="44" t="s">
        <v>11731</v>
      </c>
      <c r="BR212" s="4" t="s">
        <v>11835</v>
      </c>
      <c r="BS212" s="4" t="s">
        <v>11836</v>
      </c>
    </row>
    <row r="213" spans="1:71" ht="50.1" customHeight="1" x14ac:dyDescent="0.3">
      <c r="A213" s="4">
        <f t="shared" si="59"/>
        <v>96</v>
      </c>
      <c r="B213" s="4" t="s">
        <v>1542</v>
      </c>
      <c r="C213" s="4" t="s">
        <v>1543</v>
      </c>
      <c r="D213" s="4" t="s">
        <v>554</v>
      </c>
      <c r="E213" s="4" t="s">
        <v>555</v>
      </c>
      <c r="F213" s="4" t="s">
        <v>1544</v>
      </c>
      <c r="G213" s="4" t="s">
        <v>1545</v>
      </c>
      <c r="H213" s="4" t="s">
        <v>1546</v>
      </c>
      <c r="I213" s="4" t="s">
        <v>1547</v>
      </c>
      <c r="J213" s="4" t="s">
        <v>275</v>
      </c>
      <c r="K213" s="4" t="s">
        <v>275</v>
      </c>
      <c r="L213" s="4" t="s">
        <v>276</v>
      </c>
      <c r="M213" s="4" t="s">
        <v>277</v>
      </c>
      <c r="N213" s="4" t="s">
        <v>277</v>
      </c>
      <c r="O213" s="4" t="s">
        <v>277</v>
      </c>
      <c r="P213" s="4" t="s">
        <v>277</v>
      </c>
      <c r="Q213" s="4" t="s">
        <v>1559</v>
      </c>
      <c r="R213" s="4" t="s">
        <v>313</v>
      </c>
      <c r="S213" s="4" t="s">
        <v>313</v>
      </c>
      <c r="T213" s="4" t="s">
        <v>313</v>
      </c>
      <c r="U213" s="4" t="s">
        <v>313</v>
      </c>
      <c r="V213" s="4" t="s">
        <v>313</v>
      </c>
      <c r="W213" s="4" t="s">
        <v>11686</v>
      </c>
      <c r="X213" s="4" t="s">
        <v>9552</v>
      </c>
      <c r="Y213" s="4" t="s">
        <v>11686</v>
      </c>
      <c r="Z213" s="4" t="s">
        <v>9552</v>
      </c>
      <c r="AA213" s="4" t="s">
        <v>312</v>
      </c>
      <c r="AB213" s="4" t="s">
        <v>312</v>
      </c>
      <c r="AC213" s="4" t="s">
        <v>313</v>
      </c>
      <c r="AE213" s="4">
        <v>0</v>
      </c>
      <c r="AF213" s="4">
        <v>0</v>
      </c>
      <c r="AG213" s="4">
        <v>0</v>
      </c>
      <c r="AH213" s="4">
        <f t="shared" si="48"/>
        <v>0</v>
      </c>
      <c r="AI213" s="4">
        <f t="shared" si="48"/>
        <v>0</v>
      </c>
      <c r="AJ213" s="4">
        <f t="shared" si="48"/>
        <v>0</v>
      </c>
      <c r="AK213" s="4">
        <f t="shared" si="48"/>
        <v>0</v>
      </c>
      <c r="AL213" s="4">
        <f t="shared" si="48"/>
        <v>0</v>
      </c>
      <c r="AM213" s="4">
        <f t="shared" si="48"/>
        <v>3</v>
      </c>
      <c r="AN213" s="4">
        <f t="shared" si="49"/>
        <v>3</v>
      </c>
      <c r="AO213" s="4" t="str">
        <f t="shared" si="50"/>
        <v>우대</v>
      </c>
      <c r="AP213" s="4" t="str">
        <f t="shared" si="50"/>
        <v>우대</v>
      </c>
      <c r="AQ213" s="4" t="str">
        <f t="shared" si="50"/>
        <v>X</v>
      </c>
      <c r="AR213" s="4">
        <f t="shared" si="51"/>
        <v>3</v>
      </c>
      <c r="AT213" s="4" t="s">
        <v>11686</v>
      </c>
      <c r="AU213" s="4">
        <f>VLOOKUP(B213,자격증!B:R,17,0)</f>
        <v>0</v>
      </c>
      <c r="AV213" s="4">
        <f>IF(AT213="해당",VLOOKUP(B213,어학성적!B:Q,16,0),0)</f>
        <v>0</v>
      </c>
      <c r="AW213" s="4">
        <f>IF(AT213="해당",VLOOKUP(B213,논문실적!B:S,18,0),0)</f>
        <v>0</v>
      </c>
      <c r="AX213" s="4">
        <f>VLOOKUP(B213,자격증!B:S,18,0)</f>
        <v>0</v>
      </c>
      <c r="AY213" s="4">
        <f t="shared" si="52"/>
        <v>0</v>
      </c>
      <c r="AZ213" s="4"/>
      <c r="BB213" s="4">
        <f t="shared" si="53"/>
        <v>0</v>
      </c>
      <c r="BC213" s="47">
        <f>VLOOKUP(B213,정성평가!B:AD,29,0)</f>
        <v>48.333333333333336</v>
      </c>
      <c r="BD213" s="4">
        <f t="shared" si="54"/>
        <v>3</v>
      </c>
      <c r="BE213" s="47">
        <f t="shared" si="55"/>
        <v>51.333333333333336</v>
      </c>
      <c r="BF213" s="4" t="str">
        <f t="shared" si="56"/>
        <v>과락</v>
      </c>
      <c r="BG213" s="4">
        <f t="shared" si="57"/>
        <v>96</v>
      </c>
      <c r="BH213" s="4" t="s">
        <v>11811</v>
      </c>
      <c r="BI213" s="4" t="s">
        <v>11809</v>
      </c>
      <c r="BK213" s="4">
        <v>2</v>
      </c>
      <c r="BL213" s="4">
        <f t="shared" si="60"/>
        <v>30</v>
      </c>
      <c r="BM213" s="4">
        <f t="shared" si="58"/>
        <v>30</v>
      </c>
      <c r="BN213" s="4" t="str">
        <f t="shared" si="61"/>
        <v>일치</v>
      </c>
      <c r="BO213" s="4"/>
      <c r="BQ213" s="44" t="s">
        <v>11731</v>
      </c>
      <c r="BR213" s="4" t="s">
        <v>11835</v>
      </c>
      <c r="BS213" s="4" t="s">
        <v>11836</v>
      </c>
    </row>
    <row r="214" spans="1:71" ht="50.1" customHeight="1" x14ac:dyDescent="0.3">
      <c r="A214" s="4">
        <f t="shared" si="59"/>
        <v>97</v>
      </c>
      <c r="B214" s="4" t="s">
        <v>4839</v>
      </c>
      <c r="C214" s="4" t="s">
        <v>4840</v>
      </c>
      <c r="D214" s="4" t="s">
        <v>554</v>
      </c>
      <c r="E214" s="4" t="s">
        <v>555</v>
      </c>
      <c r="F214" s="4" t="s">
        <v>4841</v>
      </c>
      <c r="G214" s="4" t="s">
        <v>4842</v>
      </c>
      <c r="H214" s="4" t="s">
        <v>4843</v>
      </c>
      <c r="I214" s="4" t="s">
        <v>4844</v>
      </c>
      <c r="J214" s="4" t="s">
        <v>275</v>
      </c>
      <c r="K214" s="4" t="s">
        <v>275</v>
      </c>
      <c r="L214" s="4" t="s">
        <v>276</v>
      </c>
      <c r="M214" s="4" t="s">
        <v>277</v>
      </c>
      <c r="N214" s="4" t="s">
        <v>277</v>
      </c>
      <c r="O214" s="4" t="s">
        <v>277</v>
      </c>
      <c r="P214" s="4" t="s">
        <v>277</v>
      </c>
      <c r="Q214" s="4" t="s">
        <v>4847</v>
      </c>
      <c r="R214" s="4" t="s">
        <v>313</v>
      </c>
      <c r="S214" s="4" t="s">
        <v>313</v>
      </c>
      <c r="T214" s="4" t="s">
        <v>313</v>
      </c>
      <c r="U214" s="4" t="s">
        <v>313</v>
      </c>
      <c r="V214" s="4" t="s">
        <v>313</v>
      </c>
      <c r="W214" s="4" t="s">
        <v>11686</v>
      </c>
      <c r="X214" s="4" t="s">
        <v>9552</v>
      </c>
      <c r="Y214" s="4" t="s">
        <v>11686</v>
      </c>
      <c r="Z214" s="4" t="s">
        <v>9552</v>
      </c>
      <c r="AA214" s="4" t="s">
        <v>313</v>
      </c>
      <c r="AB214" s="4" t="s">
        <v>313</v>
      </c>
      <c r="AC214" s="4" t="s">
        <v>313</v>
      </c>
      <c r="AE214" s="4">
        <v>0</v>
      </c>
      <c r="AF214" s="4">
        <v>0</v>
      </c>
      <c r="AG214" s="4">
        <v>0</v>
      </c>
      <c r="AH214" s="4">
        <f t="shared" ref="AH214:AM232" si="62">IF(R214="해당",3,0)</f>
        <v>0</v>
      </c>
      <c r="AI214" s="4">
        <f t="shared" si="62"/>
        <v>0</v>
      </c>
      <c r="AJ214" s="4">
        <f t="shared" si="62"/>
        <v>0</v>
      </c>
      <c r="AK214" s="4">
        <f t="shared" si="62"/>
        <v>0</v>
      </c>
      <c r="AL214" s="4">
        <f t="shared" si="62"/>
        <v>0</v>
      </c>
      <c r="AM214" s="4">
        <f t="shared" si="62"/>
        <v>3</v>
      </c>
      <c r="AN214" s="4">
        <f t="shared" si="49"/>
        <v>3</v>
      </c>
      <c r="AO214" s="4" t="str">
        <f t="shared" ref="AO214:AQ232" si="63">IF(AA214="해당","우대","X")</f>
        <v>X</v>
      </c>
      <c r="AP214" s="4" t="str">
        <f t="shared" si="63"/>
        <v>X</v>
      </c>
      <c r="AQ214" s="4" t="str">
        <f t="shared" si="63"/>
        <v>X</v>
      </c>
      <c r="AR214" s="4">
        <f t="shared" si="51"/>
        <v>3</v>
      </c>
      <c r="AT214" s="4" t="s">
        <v>11686</v>
      </c>
      <c r="AU214" s="4">
        <f>VLOOKUP(B214,자격증!B:R,17,0)</f>
        <v>0</v>
      </c>
      <c r="AV214" s="4">
        <f>IF(AT214="해당",VLOOKUP(B214,어학성적!B:Q,16,0),0)</f>
        <v>0</v>
      </c>
      <c r="AW214" s="4">
        <f>IF(AT214="해당",VLOOKUP(B214,논문실적!B:S,18,0),0)</f>
        <v>0</v>
      </c>
      <c r="AX214" s="4">
        <f>VLOOKUP(B214,자격증!B:S,18,0)</f>
        <v>0</v>
      </c>
      <c r="AY214" s="4">
        <f t="shared" si="52"/>
        <v>0</v>
      </c>
      <c r="AZ214" s="4"/>
      <c r="BB214" s="4">
        <f t="shared" si="53"/>
        <v>0</v>
      </c>
      <c r="BC214" s="47">
        <f>VLOOKUP(B214,정성평가!B:AD,29,0)</f>
        <v>48</v>
      </c>
      <c r="BD214" s="4">
        <f t="shared" si="54"/>
        <v>3</v>
      </c>
      <c r="BE214" s="47">
        <f t="shared" si="55"/>
        <v>51</v>
      </c>
      <c r="BF214" s="4" t="str">
        <f t="shared" si="56"/>
        <v>과락</v>
      </c>
      <c r="BG214" s="4">
        <f t="shared" si="57"/>
        <v>97</v>
      </c>
      <c r="BH214" s="4" t="s">
        <v>11811</v>
      </c>
      <c r="BI214" s="4" t="s">
        <v>11809</v>
      </c>
      <c r="BK214" s="4">
        <v>2</v>
      </c>
      <c r="BL214" s="4">
        <f t="shared" si="60"/>
        <v>30</v>
      </c>
      <c r="BM214" s="4">
        <f t="shared" si="58"/>
        <v>30</v>
      </c>
      <c r="BN214" s="4" t="str">
        <f t="shared" si="61"/>
        <v>일치</v>
      </c>
      <c r="BO214" s="4"/>
      <c r="BQ214" s="44" t="s">
        <v>11731</v>
      </c>
      <c r="BR214" s="4" t="s">
        <v>11835</v>
      </c>
      <c r="BS214" s="4" t="s">
        <v>11836</v>
      </c>
    </row>
    <row r="215" spans="1:71" ht="50.1" customHeight="1" x14ac:dyDescent="0.3">
      <c r="A215" s="4">
        <f t="shared" si="59"/>
        <v>98</v>
      </c>
      <c r="B215" s="4" t="s">
        <v>6157</v>
      </c>
      <c r="C215" s="4" t="s">
        <v>6158</v>
      </c>
      <c r="D215" s="4" t="s">
        <v>554</v>
      </c>
      <c r="E215" s="4" t="s">
        <v>555</v>
      </c>
      <c r="F215" s="4" t="s">
        <v>6159</v>
      </c>
      <c r="G215" s="4" t="s">
        <v>6160</v>
      </c>
      <c r="H215" s="4" t="s">
        <v>6161</v>
      </c>
      <c r="I215" s="4" t="s">
        <v>6162</v>
      </c>
      <c r="J215" s="4" t="s">
        <v>275</v>
      </c>
      <c r="K215" s="4" t="s">
        <v>275</v>
      </c>
      <c r="L215" s="4" t="s">
        <v>276</v>
      </c>
      <c r="M215" s="4" t="s">
        <v>277</v>
      </c>
      <c r="N215" s="4" t="s">
        <v>277</v>
      </c>
      <c r="O215" s="4" t="s">
        <v>277</v>
      </c>
      <c r="P215" s="4" t="s">
        <v>277</v>
      </c>
      <c r="Q215" s="4" t="s">
        <v>2436</v>
      </c>
      <c r="R215" s="4" t="s">
        <v>313</v>
      </c>
      <c r="S215" s="4" t="s">
        <v>313</v>
      </c>
      <c r="T215" s="4" t="s">
        <v>313</v>
      </c>
      <c r="U215" s="4" t="s">
        <v>313</v>
      </c>
      <c r="V215" s="4" t="s">
        <v>313</v>
      </c>
      <c r="W215" s="4" t="s">
        <v>313</v>
      </c>
      <c r="X215" s="4" t="s">
        <v>313</v>
      </c>
      <c r="Y215" s="4" t="s">
        <v>313</v>
      </c>
      <c r="Z215" s="4" t="s">
        <v>313</v>
      </c>
      <c r="AA215" s="4" t="s">
        <v>313</v>
      </c>
      <c r="AB215" s="4" t="s">
        <v>313</v>
      </c>
      <c r="AC215" s="4" t="s">
        <v>313</v>
      </c>
      <c r="AE215" s="4">
        <v>0</v>
      </c>
      <c r="AF215" s="4">
        <v>0</v>
      </c>
      <c r="AG215" s="4">
        <v>0</v>
      </c>
      <c r="AH215" s="4">
        <f t="shared" si="62"/>
        <v>0</v>
      </c>
      <c r="AI215" s="4">
        <f t="shared" si="62"/>
        <v>0</v>
      </c>
      <c r="AJ215" s="4">
        <f t="shared" si="62"/>
        <v>0</v>
      </c>
      <c r="AK215" s="4">
        <f t="shared" si="62"/>
        <v>0</v>
      </c>
      <c r="AL215" s="4">
        <f t="shared" si="62"/>
        <v>0</v>
      </c>
      <c r="AM215" s="4">
        <f t="shared" si="62"/>
        <v>0</v>
      </c>
      <c r="AN215" s="4">
        <f t="shared" si="49"/>
        <v>0</v>
      </c>
      <c r="AO215" s="4" t="str">
        <f t="shared" si="63"/>
        <v>X</v>
      </c>
      <c r="AP215" s="4" t="str">
        <f t="shared" si="63"/>
        <v>X</v>
      </c>
      <c r="AQ215" s="4" t="str">
        <f t="shared" si="63"/>
        <v>X</v>
      </c>
      <c r="AR215" s="4">
        <f t="shared" si="51"/>
        <v>0</v>
      </c>
      <c r="AT215" s="4" t="s">
        <v>11686</v>
      </c>
      <c r="AU215" s="4">
        <f>VLOOKUP(B215,자격증!B:R,17,0)</f>
        <v>3</v>
      </c>
      <c r="AV215" s="4">
        <f>IF(AT215="해당",VLOOKUP(B215,어학성적!B:Q,16,0),0)</f>
        <v>6</v>
      </c>
      <c r="AW215" s="4">
        <f>IF(AT215="해당",VLOOKUP(B215,논문실적!B:S,18,0),0)</f>
        <v>0</v>
      </c>
      <c r="AX215" s="4">
        <f>VLOOKUP(B215,자격증!B:S,18,0)</f>
        <v>0</v>
      </c>
      <c r="AY215" s="4">
        <f t="shared" si="52"/>
        <v>9</v>
      </c>
      <c r="AZ215" s="4"/>
      <c r="BB215" s="4">
        <f t="shared" si="53"/>
        <v>9</v>
      </c>
      <c r="BC215" s="47">
        <f>VLOOKUP(B215,정성평가!B:AD,29,0)</f>
        <v>40.666666666666664</v>
      </c>
      <c r="BD215" s="4">
        <f t="shared" si="54"/>
        <v>0</v>
      </c>
      <c r="BE215" s="47">
        <f t="shared" si="55"/>
        <v>49.666666666666664</v>
      </c>
      <c r="BF215" s="4" t="str">
        <f t="shared" si="56"/>
        <v>과락</v>
      </c>
      <c r="BG215" s="4">
        <f t="shared" si="57"/>
        <v>98</v>
      </c>
      <c r="BH215" s="4" t="s">
        <v>11811</v>
      </c>
      <c r="BI215" s="4" t="s">
        <v>11809</v>
      </c>
      <c r="BK215" s="4">
        <v>2</v>
      </c>
      <c r="BL215" s="4">
        <f t="shared" si="60"/>
        <v>30</v>
      </c>
      <c r="BM215" s="4">
        <f t="shared" si="58"/>
        <v>30</v>
      </c>
      <c r="BN215" s="4" t="str">
        <f t="shared" si="61"/>
        <v>일치</v>
      </c>
      <c r="BO215" s="4"/>
      <c r="BQ215" s="44" t="s">
        <v>11731</v>
      </c>
      <c r="BR215" s="4" t="s">
        <v>11835</v>
      </c>
      <c r="BS215" s="4" t="s">
        <v>11836</v>
      </c>
    </row>
    <row r="216" spans="1:71" ht="50.1" customHeight="1" x14ac:dyDescent="0.3">
      <c r="A216" s="4">
        <f t="shared" si="59"/>
        <v>99</v>
      </c>
      <c r="B216" s="4" t="s">
        <v>3529</v>
      </c>
      <c r="C216" s="4" t="s">
        <v>2513</v>
      </c>
      <c r="D216" s="4" t="s">
        <v>554</v>
      </c>
      <c r="E216" s="4" t="s">
        <v>555</v>
      </c>
      <c r="F216" s="4" t="s">
        <v>3530</v>
      </c>
      <c r="G216" s="4" t="s">
        <v>3531</v>
      </c>
      <c r="H216" s="4" t="s">
        <v>3532</v>
      </c>
      <c r="I216" s="4" t="s">
        <v>3533</v>
      </c>
      <c r="J216" s="4" t="s">
        <v>275</v>
      </c>
      <c r="K216" s="4" t="s">
        <v>275</v>
      </c>
      <c r="L216" s="4" t="s">
        <v>276</v>
      </c>
      <c r="M216" s="4" t="s">
        <v>277</v>
      </c>
      <c r="N216" s="4" t="s">
        <v>277</v>
      </c>
      <c r="O216" s="4" t="s">
        <v>277</v>
      </c>
      <c r="P216" s="4" t="s">
        <v>277</v>
      </c>
      <c r="Q216" s="4" t="s">
        <v>2730</v>
      </c>
      <c r="R216" s="4" t="s">
        <v>313</v>
      </c>
      <c r="S216" s="4" t="s">
        <v>313</v>
      </c>
      <c r="T216" s="4" t="s">
        <v>313</v>
      </c>
      <c r="U216" s="4" t="s">
        <v>313</v>
      </c>
      <c r="V216" s="4" t="s">
        <v>313</v>
      </c>
      <c r="W216" s="4" t="s">
        <v>11686</v>
      </c>
      <c r="X216" s="4" t="s">
        <v>11727</v>
      </c>
      <c r="Y216" s="4" t="s">
        <v>11686</v>
      </c>
      <c r="Z216" s="4" t="s">
        <v>11727</v>
      </c>
      <c r="AA216" s="4" t="s">
        <v>313</v>
      </c>
      <c r="AB216" s="4" t="s">
        <v>312</v>
      </c>
      <c r="AC216" s="4" t="s">
        <v>313</v>
      </c>
      <c r="AE216" s="4">
        <v>0</v>
      </c>
      <c r="AF216" s="4">
        <v>0</v>
      </c>
      <c r="AG216" s="4">
        <v>0</v>
      </c>
      <c r="AH216" s="4">
        <f t="shared" si="62"/>
        <v>0</v>
      </c>
      <c r="AI216" s="4">
        <f t="shared" si="62"/>
        <v>0</v>
      </c>
      <c r="AJ216" s="4">
        <f t="shared" si="62"/>
        <v>0</v>
      </c>
      <c r="AK216" s="4">
        <f t="shared" si="62"/>
        <v>0</v>
      </c>
      <c r="AL216" s="4">
        <f t="shared" si="62"/>
        <v>0</v>
      </c>
      <c r="AM216" s="4">
        <f t="shared" si="62"/>
        <v>3</v>
      </c>
      <c r="AN216" s="4">
        <f t="shared" si="49"/>
        <v>3</v>
      </c>
      <c r="AO216" s="4" t="str">
        <f t="shared" si="63"/>
        <v>X</v>
      </c>
      <c r="AP216" s="4" t="str">
        <f t="shared" si="63"/>
        <v>우대</v>
      </c>
      <c r="AQ216" s="4" t="str">
        <f t="shared" si="63"/>
        <v>X</v>
      </c>
      <c r="AR216" s="4">
        <f t="shared" si="51"/>
        <v>3</v>
      </c>
      <c r="AT216" s="4" t="s">
        <v>11686</v>
      </c>
      <c r="AU216" s="4">
        <f>VLOOKUP(B216,자격증!B:R,17,0)</f>
        <v>0</v>
      </c>
      <c r="AV216" s="4">
        <f>IF(AT216="해당",VLOOKUP(B216,어학성적!B:Q,16,0),0)</f>
        <v>0</v>
      </c>
      <c r="AW216" s="4">
        <f>IF(AT216="해당",VLOOKUP(B216,논문실적!B:S,18,0),0)</f>
        <v>0</v>
      </c>
      <c r="AX216" s="4">
        <f>VLOOKUP(B216,자격증!B:S,18,0)</f>
        <v>0</v>
      </c>
      <c r="AY216" s="4">
        <f t="shared" si="52"/>
        <v>0</v>
      </c>
      <c r="AZ216" s="4"/>
      <c r="BB216" s="4">
        <f t="shared" si="53"/>
        <v>0</v>
      </c>
      <c r="BC216" s="47">
        <f>VLOOKUP(B216,정성평가!B:AD,29,0)</f>
        <v>46</v>
      </c>
      <c r="BD216" s="4">
        <f t="shared" si="54"/>
        <v>3</v>
      </c>
      <c r="BE216" s="47">
        <f t="shared" si="55"/>
        <v>49</v>
      </c>
      <c r="BF216" s="4" t="str">
        <f t="shared" si="56"/>
        <v>과락</v>
      </c>
      <c r="BG216" s="4">
        <f t="shared" si="57"/>
        <v>99</v>
      </c>
      <c r="BH216" s="4" t="s">
        <v>11811</v>
      </c>
      <c r="BI216" s="4" t="s">
        <v>11809</v>
      </c>
      <c r="BK216" s="4">
        <v>2</v>
      </c>
      <c r="BL216" s="4">
        <f t="shared" si="60"/>
        <v>30</v>
      </c>
      <c r="BM216" s="4">
        <f t="shared" si="58"/>
        <v>30</v>
      </c>
      <c r="BN216" s="4" t="str">
        <f t="shared" si="61"/>
        <v>일치</v>
      </c>
      <c r="BO216" s="4"/>
      <c r="BQ216" s="44" t="s">
        <v>11731</v>
      </c>
      <c r="BR216" s="4" t="s">
        <v>11835</v>
      </c>
      <c r="BS216" s="4" t="s">
        <v>11836</v>
      </c>
    </row>
    <row r="217" spans="1:71" ht="50.1" customHeight="1" x14ac:dyDescent="0.3">
      <c r="A217" s="4">
        <f t="shared" si="59"/>
        <v>100</v>
      </c>
      <c r="B217" s="4" t="s">
        <v>6889</v>
      </c>
      <c r="C217" s="4" t="s">
        <v>6890</v>
      </c>
      <c r="D217" s="4" t="s">
        <v>554</v>
      </c>
      <c r="E217" s="4" t="s">
        <v>555</v>
      </c>
      <c r="F217" s="4" t="s">
        <v>6891</v>
      </c>
      <c r="G217" s="4" t="s">
        <v>6892</v>
      </c>
      <c r="H217" s="4" t="s">
        <v>6893</v>
      </c>
      <c r="I217" s="4" t="s">
        <v>6894</v>
      </c>
      <c r="J217" s="4" t="s">
        <v>275</v>
      </c>
      <c r="K217" s="4" t="s">
        <v>275</v>
      </c>
      <c r="L217" s="4" t="s">
        <v>276</v>
      </c>
      <c r="M217" s="4" t="s">
        <v>277</v>
      </c>
      <c r="N217" s="4" t="s">
        <v>277</v>
      </c>
      <c r="O217" s="4" t="s">
        <v>277</v>
      </c>
      <c r="P217" s="4" t="s">
        <v>277</v>
      </c>
      <c r="Q217" s="4" t="s">
        <v>1225</v>
      </c>
      <c r="R217" s="4" t="s">
        <v>313</v>
      </c>
      <c r="S217" s="4" t="s">
        <v>313</v>
      </c>
      <c r="T217" s="4" t="s">
        <v>313</v>
      </c>
      <c r="U217" s="4" t="s">
        <v>313</v>
      </c>
      <c r="V217" s="4" t="s">
        <v>313</v>
      </c>
      <c r="W217" s="4" t="s">
        <v>11686</v>
      </c>
      <c r="X217" s="4" t="s">
        <v>9552</v>
      </c>
      <c r="Y217" s="4" t="s">
        <v>11686</v>
      </c>
      <c r="Z217" s="4" t="s">
        <v>9552</v>
      </c>
      <c r="AA217" s="4" t="s">
        <v>313</v>
      </c>
      <c r="AB217" s="4" t="s">
        <v>313</v>
      </c>
      <c r="AC217" s="4" t="s">
        <v>313</v>
      </c>
      <c r="AE217" s="4">
        <v>0</v>
      </c>
      <c r="AF217" s="4">
        <v>0</v>
      </c>
      <c r="AG217" s="4">
        <v>0</v>
      </c>
      <c r="AH217" s="4">
        <f t="shared" si="62"/>
        <v>0</v>
      </c>
      <c r="AI217" s="4">
        <f t="shared" si="62"/>
        <v>0</v>
      </c>
      <c r="AJ217" s="4">
        <f t="shared" si="62"/>
        <v>0</v>
      </c>
      <c r="AK217" s="4">
        <f t="shared" si="62"/>
        <v>0</v>
      </c>
      <c r="AL217" s="4">
        <f t="shared" si="62"/>
        <v>0</v>
      </c>
      <c r="AM217" s="4">
        <f t="shared" si="62"/>
        <v>3</v>
      </c>
      <c r="AN217" s="4">
        <f t="shared" si="49"/>
        <v>3</v>
      </c>
      <c r="AO217" s="4" t="str">
        <f t="shared" si="63"/>
        <v>X</v>
      </c>
      <c r="AP217" s="4" t="str">
        <f t="shared" si="63"/>
        <v>X</v>
      </c>
      <c r="AQ217" s="4" t="str">
        <f t="shared" si="63"/>
        <v>X</v>
      </c>
      <c r="AR217" s="4">
        <f t="shared" si="51"/>
        <v>3</v>
      </c>
      <c r="AT217" s="4" t="s">
        <v>11686</v>
      </c>
      <c r="AU217" s="4">
        <f>VLOOKUP(B217,자격증!B:R,17,0)</f>
        <v>6</v>
      </c>
      <c r="AV217" s="4">
        <f>IF(AT217="해당",VLOOKUP(B217,어학성적!B:Q,16,0),0)</f>
        <v>0</v>
      </c>
      <c r="AW217" s="4">
        <f>IF(AT217="해당",VLOOKUP(B217,논문실적!B:S,18,0),0)</f>
        <v>0</v>
      </c>
      <c r="AX217" s="4">
        <f>VLOOKUP(B217,자격증!B:S,18,0)</f>
        <v>0</v>
      </c>
      <c r="AY217" s="4">
        <f t="shared" si="52"/>
        <v>6</v>
      </c>
      <c r="AZ217" s="4"/>
      <c r="BB217" s="4">
        <f t="shared" si="53"/>
        <v>6</v>
      </c>
      <c r="BC217" s="47">
        <f>VLOOKUP(B217,정성평가!B:AD,29,0)</f>
        <v>39.333333333333336</v>
      </c>
      <c r="BD217" s="4">
        <f t="shared" si="54"/>
        <v>3</v>
      </c>
      <c r="BE217" s="47">
        <f t="shared" si="55"/>
        <v>48.333333333333336</v>
      </c>
      <c r="BF217" s="4" t="str">
        <f t="shared" si="56"/>
        <v>과락</v>
      </c>
      <c r="BG217" s="4">
        <f t="shared" si="57"/>
        <v>100</v>
      </c>
      <c r="BH217" s="4" t="s">
        <v>11811</v>
      </c>
      <c r="BI217" s="4" t="s">
        <v>11809</v>
      </c>
      <c r="BK217" s="4">
        <v>2</v>
      </c>
      <c r="BL217" s="4">
        <f t="shared" si="60"/>
        <v>30</v>
      </c>
      <c r="BM217" s="4">
        <f t="shared" si="58"/>
        <v>30</v>
      </c>
      <c r="BN217" s="4" t="str">
        <f t="shared" si="61"/>
        <v>일치</v>
      </c>
      <c r="BO217" s="4"/>
      <c r="BQ217" s="44" t="s">
        <v>11731</v>
      </c>
      <c r="BR217" s="4" t="s">
        <v>11835</v>
      </c>
      <c r="BS217" s="4" t="s">
        <v>11836</v>
      </c>
    </row>
    <row r="218" spans="1:71" ht="50.1" customHeight="1" x14ac:dyDescent="0.3">
      <c r="A218" s="4">
        <f t="shared" si="59"/>
        <v>101</v>
      </c>
      <c r="B218" s="4" t="s">
        <v>1524</v>
      </c>
      <c r="C218" s="4" t="s">
        <v>1525</v>
      </c>
      <c r="D218" s="4" t="s">
        <v>554</v>
      </c>
      <c r="E218" s="4" t="s">
        <v>555</v>
      </c>
      <c r="F218" s="4" t="s">
        <v>1526</v>
      </c>
      <c r="G218" s="4" t="s">
        <v>1527</v>
      </c>
      <c r="H218" s="4" t="s">
        <v>1528</v>
      </c>
      <c r="I218" s="4" t="s">
        <v>1528</v>
      </c>
      <c r="J218" s="4" t="s">
        <v>275</v>
      </c>
      <c r="K218" s="4" t="s">
        <v>275</v>
      </c>
      <c r="L218" s="4" t="s">
        <v>276</v>
      </c>
      <c r="M218" s="4" t="s">
        <v>277</v>
      </c>
      <c r="N218" s="4" t="s">
        <v>277</v>
      </c>
      <c r="O218" s="4" t="s">
        <v>277</v>
      </c>
      <c r="P218" s="4" t="s">
        <v>277</v>
      </c>
      <c r="Q218" s="4" t="s">
        <v>1531</v>
      </c>
      <c r="R218" s="4" t="s">
        <v>313</v>
      </c>
      <c r="S218" s="4" t="s">
        <v>313</v>
      </c>
      <c r="T218" s="4" t="s">
        <v>313</v>
      </c>
      <c r="U218" s="4" t="s">
        <v>313</v>
      </c>
      <c r="V218" s="4" t="s">
        <v>313</v>
      </c>
      <c r="W218" s="4" t="s">
        <v>313</v>
      </c>
      <c r="X218" s="4" t="s">
        <v>313</v>
      </c>
      <c r="Y218" s="4" t="s">
        <v>313</v>
      </c>
      <c r="Z218" s="4" t="s">
        <v>313</v>
      </c>
      <c r="AA218" s="4" t="s">
        <v>312</v>
      </c>
      <c r="AB218" s="4" t="s">
        <v>312</v>
      </c>
      <c r="AC218" s="4" t="s">
        <v>313</v>
      </c>
      <c r="AE218" s="4">
        <v>0</v>
      </c>
      <c r="AF218" s="4">
        <v>0</v>
      </c>
      <c r="AG218" s="4">
        <v>0</v>
      </c>
      <c r="AH218" s="4">
        <f t="shared" si="62"/>
        <v>0</v>
      </c>
      <c r="AI218" s="4">
        <f t="shared" si="62"/>
        <v>0</v>
      </c>
      <c r="AJ218" s="4">
        <f t="shared" si="62"/>
        <v>0</v>
      </c>
      <c r="AK218" s="4">
        <f t="shared" si="62"/>
        <v>0</v>
      </c>
      <c r="AL218" s="4">
        <f t="shared" si="62"/>
        <v>0</v>
      </c>
      <c r="AM218" s="4">
        <f t="shared" si="62"/>
        <v>0</v>
      </c>
      <c r="AN218" s="4">
        <f t="shared" si="49"/>
        <v>0</v>
      </c>
      <c r="AO218" s="4" t="str">
        <f t="shared" si="63"/>
        <v>우대</v>
      </c>
      <c r="AP218" s="4" t="str">
        <f t="shared" si="63"/>
        <v>우대</v>
      </c>
      <c r="AQ218" s="4" t="str">
        <f t="shared" si="63"/>
        <v>X</v>
      </c>
      <c r="AR218" s="4">
        <f t="shared" si="51"/>
        <v>0</v>
      </c>
      <c r="AT218" s="4" t="s">
        <v>11686</v>
      </c>
      <c r="AU218" s="4">
        <f>VLOOKUP(B218,자격증!B:R,17,0)</f>
        <v>0</v>
      </c>
      <c r="AV218" s="4">
        <f>IF(AT218="해당",VLOOKUP(B218,어학성적!B:Q,16,0),0)</f>
        <v>0</v>
      </c>
      <c r="AW218" s="4">
        <f>IF(AT218="해당",VLOOKUP(B218,논문실적!B:S,18,0),0)</f>
        <v>0</v>
      </c>
      <c r="AX218" s="4">
        <f>VLOOKUP(B218,자격증!B:S,18,0)</f>
        <v>0</v>
      </c>
      <c r="AY218" s="4">
        <f t="shared" si="52"/>
        <v>0</v>
      </c>
      <c r="AZ218" s="4"/>
      <c r="BB218" s="4">
        <f t="shared" si="53"/>
        <v>0</v>
      </c>
      <c r="BC218" s="47">
        <f>VLOOKUP(B218,정성평가!B:AD,29,0)</f>
        <v>47.666666666666664</v>
      </c>
      <c r="BD218" s="4">
        <f t="shared" si="54"/>
        <v>0</v>
      </c>
      <c r="BE218" s="47">
        <f t="shared" si="55"/>
        <v>47.666666666666664</v>
      </c>
      <c r="BF218" s="4" t="str">
        <f t="shared" si="56"/>
        <v>과락</v>
      </c>
      <c r="BG218" s="4">
        <f t="shared" si="57"/>
        <v>101</v>
      </c>
      <c r="BH218" s="4" t="s">
        <v>11811</v>
      </c>
      <c r="BI218" s="4" t="s">
        <v>11809</v>
      </c>
      <c r="BK218" s="4">
        <v>2</v>
      </c>
      <c r="BL218" s="4">
        <f t="shared" si="60"/>
        <v>30</v>
      </c>
      <c r="BM218" s="4">
        <f t="shared" si="58"/>
        <v>30</v>
      </c>
      <c r="BN218" s="4" t="str">
        <f t="shared" si="61"/>
        <v>일치</v>
      </c>
      <c r="BO218" s="4"/>
      <c r="BQ218" s="44" t="s">
        <v>11731</v>
      </c>
      <c r="BR218" s="4" t="s">
        <v>11835</v>
      </c>
      <c r="BS218" s="4" t="s">
        <v>11836</v>
      </c>
    </row>
    <row r="219" spans="1:71" ht="50.1" customHeight="1" x14ac:dyDescent="0.3">
      <c r="A219" s="4">
        <f t="shared" si="59"/>
        <v>102</v>
      </c>
      <c r="B219" s="4" t="s">
        <v>9950</v>
      </c>
      <c r="C219" s="4" t="s">
        <v>9951</v>
      </c>
      <c r="D219" s="4" t="s">
        <v>554</v>
      </c>
      <c r="E219" s="4" t="s">
        <v>555</v>
      </c>
      <c r="F219" s="4" t="s">
        <v>9952</v>
      </c>
      <c r="G219" s="4" t="s">
        <v>9953</v>
      </c>
      <c r="H219" s="4" t="s">
        <v>9954</v>
      </c>
      <c r="I219" s="4" t="s">
        <v>9955</v>
      </c>
      <c r="J219" s="4" t="s">
        <v>275</v>
      </c>
      <c r="K219" s="4" t="s">
        <v>275</v>
      </c>
      <c r="L219" s="4" t="s">
        <v>382</v>
      </c>
      <c r="M219" s="4" t="s">
        <v>2950</v>
      </c>
      <c r="N219" s="4" t="s">
        <v>1000</v>
      </c>
      <c r="O219" s="4" t="s">
        <v>385</v>
      </c>
      <c r="P219" s="4" t="s">
        <v>386</v>
      </c>
      <c r="Q219" s="4" t="s">
        <v>1523</v>
      </c>
      <c r="R219" s="4" t="s">
        <v>313</v>
      </c>
      <c r="S219" s="4" t="s">
        <v>313</v>
      </c>
      <c r="T219" s="4" t="s">
        <v>313</v>
      </c>
      <c r="U219" s="4" t="s">
        <v>313</v>
      </c>
      <c r="V219" s="4" t="s">
        <v>313</v>
      </c>
      <c r="W219" s="4" t="s">
        <v>11686</v>
      </c>
      <c r="X219" s="4" t="s">
        <v>9552</v>
      </c>
      <c r="Y219" s="4" t="s">
        <v>11686</v>
      </c>
      <c r="Z219" s="4" t="s">
        <v>9552</v>
      </c>
      <c r="AA219" s="4" t="s">
        <v>313</v>
      </c>
      <c r="AB219" s="4" t="s">
        <v>313</v>
      </c>
      <c r="AC219" s="4" t="s">
        <v>313</v>
      </c>
      <c r="AE219" s="4">
        <v>0</v>
      </c>
      <c r="AF219" s="4">
        <v>0</v>
      </c>
      <c r="AG219" s="4">
        <v>0</v>
      </c>
      <c r="AH219" s="4">
        <f t="shared" si="62"/>
        <v>0</v>
      </c>
      <c r="AI219" s="4">
        <f t="shared" si="62"/>
        <v>0</v>
      </c>
      <c r="AJ219" s="4">
        <f t="shared" si="62"/>
        <v>0</v>
      </c>
      <c r="AK219" s="4">
        <f t="shared" si="62"/>
        <v>0</v>
      </c>
      <c r="AL219" s="4">
        <f t="shared" si="62"/>
        <v>0</v>
      </c>
      <c r="AM219" s="4">
        <f t="shared" si="62"/>
        <v>3</v>
      </c>
      <c r="AN219" s="4">
        <f t="shared" si="49"/>
        <v>3</v>
      </c>
      <c r="AO219" s="4" t="str">
        <f t="shared" si="63"/>
        <v>X</v>
      </c>
      <c r="AP219" s="4" t="str">
        <f t="shared" si="63"/>
        <v>X</v>
      </c>
      <c r="AQ219" s="4" t="str">
        <f t="shared" si="63"/>
        <v>X</v>
      </c>
      <c r="AR219" s="4">
        <f t="shared" si="51"/>
        <v>3</v>
      </c>
      <c r="AT219" s="4" t="s">
        <v>11686</v>
      </c>
      <c r="AU219" s="4">
        <f>VLOOKUP(B219,자격증!B:R,17,0)</f>
        <v>0</v>
      </c>
      <c r="AV219" s="4">
        <f>IF(AT219="해당",VLOOKUP(B219,어학성적!B:Q,16,0),0)</f>
        <v>0</v>
      </c>
      <c r="AW219" s="4">
        <f>IF(AT219="해당",VLOOKUP(B219,논문실적!B:S,18,0),0)</f>
        <v>0</v>
      </c>
      <c r="AX219" s="4">
        <f>VLOOKUP(B219,자격증!B:S,18,0)</f>
        <v>0</v>
      </c>
      <c r="AY219" s="4">
        <f t="shared" si="52"/>
        <v>0</v>
      </c>
      <c r="AZ219" s="4"/>
      <c r="BB219" s="4">
        <f t="shared" si="53"/>
        <v>0</v>
      </c>
      <c r="BC219" s="47">
        <f>VLOOKUP(B219,정성평가!B:AD,29,0)</f>
        <v>40.333333333333336</v>
      </c>
      <c r="BD219" s="4">
        <f t="shared" si="54"/>
        <v>3</v>
      </c>
      <c r="BE219" s="47">
        <f t="shared" si="55"/>
        <v>43.333333333333336</v>
      </c>
      <c r="BF219" s="4" t="str">
        <f t="shared" si="56"/>
        <v>과락</v>
      </c>
      <c r="BG219" s="4">
        <f t="shared" si="57"/>
        <v>102</v>
      </c>
      <c r="BH219" s="4" t="s">
        <v>11811</v>
      </c>
      <c r="BI219" s="4" t="s">
        <v>11809</v>
      </c>
      <c r="BK219" s="4">
        <v>2</v>
      </c>
      <c r="BL219" s="4">
        <f t="shared" si="60"/>
        <v>30</v>
      </c>
      <c r="BM219" s="4">
        <f t="shared" si="58"/>
        <v>30</v>
      </c>
      <c r="BN219" s="4" t="str">
        <f t="shared" si="61"/>
        <v>일치</v>
      </c>
      <c r="BO219" s="4"/>
      <c r="BQ219" s="44" t="s">
        <v>11731</v>
      </c>
      <c r="BR219" s="4" t="s">
        <v>11835</v>
      </c>
      <c r="BS219" s="4" t="s">
        <v>11836</v>
      </c>
    </row>
    <row r="220" spans="1:71" ht="50.1" customHeight="1" x14ac:dyDescent="0.3">
      <c r="A220" s="4">
        <f t="shared" si="59"/>
        <v>103</v>
      </c>
      <c r="B220" s="4" t="s">
        <v>11294</v>
      </c>
      <c r="C220" s="4" t="s">
        <v>11295</v>
      </c>
      <c r="D220" s="4" t="s">
        <v>554</v>
      </c>
      <c r="E220" s="4" t="s">
        <v>555</v>
      </c>
      <c r="F220" s="4" t="s">
        <v>11296</v>
      </c>
      <c r="G220" s="4" t="s">
        <v>11297</v>
      </c>
      <c r="H220" s="4" t="s">
        <v>11298</v>
      </c>
      <c r="I220" s="4" t="s">
        <v>11299</v>
      </c>
      <c r="J220" s="4" t="s">
        <v>275</v>
      </c>
      <c r="K220" s="4" t="s">
        <v>275</v>
      </c>
      <c r="L220" s="4" t="s">
        <v>382</v>
      </c>
      <c r="M220" s="4" t="s">
        <v>2610</v>
      </c>
      <c r="N220" s="4" t="s">
        <v>5951</v>
      </c>
      <c r="O220" s="4" t="s">
        <v>562</v>
      </c>
      <c r="P220" s="4" t="s">
        <v>957</v>
      </c>
      <c r="Q220" s="4" t="s">
        <v>5336</v>
      </c>
      <c r="R220" s="4" t="s">
        <v>313</v>
      </c>
      <c r="S220" s="4" t="s">
        <v>313</v>
      </c>
      <c r="T220" s="4" t="s">
        <v>313</v>
      </c>
      <c r="U220" s="4" t="s">
        <v>313</v>
      </c>
      <c r="V220" s="4" t="s">
        <v>313</v>
      </c>
      <c r="W220" s="4" t="s">
        <v>11686</v>
      </c>
      <c r="X220" s="4" t="s">
        <v>11739</v>
      </c>
      <c r="Y220" s="4" t="s">
        <v>11686</v>
      </c>
      <c r="Z220" s="4" t="s">
        <v>11727</v>
      </c>
      <c r="AA220" s="4" t="s">
        <v>313</v>
      </c>
      <c r="AB220" s="4" t="s">
        <v>313</v>
      </c>
      <c r="AC220" s="4" t="s">
        <v>313</v>
      </c>
      <c r="AE220" s="4">
        <v>0</v>
      </c>
      <c r="AF220" s="4">
        <v>0</v>
      </c>
      <c r="AG220" s="4">
        <v>0</v>
      </c>
      <c r="AH220" s="4">
        <f t="shared" si="62"/>
        <v>0</v>
      </c>
      <c r="AI220" s="4">
        <f t="shared" si="62"/>
        <v>0</v>
      </c>
      <c r="AJ220" s="4">
        <f t="shared" si="62"/>
        <v>0</v>
      </c>
      <c r="AK220" s="4">
        <f t="shared" si="62"/>
        <v>0</v>
      </c>
      <c r="AL220" s="4">
        <f t="shared" si="62"/>
        <v>0</v>
      </c>
      <c r="AM220" s="4">
        <f t="shared" si="62"/>
        <v>3</v>
      </c>
      <c r="AN220" s="4">
        <f t="shared" si="49"/>
        <v>3</v>
      </c>
      <c r="AO220" s="4" t="str">
        <f t="shared" si="63"/>
        <v>X</v>
      </c>
      <c r="AP220" s="4" t="str">
        <f t="shared" si="63"/>
        <v>X</v>
      </c>
      <c r="AQ220" s="4" t="str">
        <f t="shared" si="63"/>
        <v>X</v>
      </c>
      <c r="AR220" s="4">
        <f t="shared" si="51"/>
        <v>3</v>
      </c>
      <c r="AT220" s="4" t="s">
        <v>11686</v>
      </c>
      <c r="AU220" s="4">
        <f>VLOOKUP(B220,자격증!B:R,17,0)</f>
        <v>0</v>
      </c>
      <c r="AV220" s="4">
        <f>IF(AT220="해당",VLOOKUP(B220,어학성적!B:Q,16,0),0)</f>
        <v>0</v>
      </c>
      <c r="AW220" s="4">
        <f>IF(AT220="해당",VLOOKUP(B220,논문실적!B:S,18,0),0)</f>
        <v>0</v>
      </c>
      <c r="AX220" s="4">
        <f>VLOOKUP(B220,자격증!B:S,18,0)</f>
        <v>0</v>
      </c>
      <c r="AY220" s="4">
        <f t="shared" si="52"/>
        <v>0</v>
      </c>
      <c r="AZ220" s="4"/>
      <c r="BB220" s="4">
        <f t="shared" si="53"/>
        <v>0</v>
      </c>
      <c r="BC220" s="47">
        <f>VLOOKUP(B220,정성평가!B:AD,29,0)</f>
        <v>39.333333333333336</v>
      </c>
      <c r="BD220" s="4">
        <f t="shared" si="54"/>
        <v>3</v>
      </c>
      <c r="BE220" s="47">
        <f t="shared" si="55"/>
        <v>42.333333333333336</v>
      </c>
      <c r="BF220" s="4" t="str">
        <f t="shared" si="56"/>
        <v>과락</v>
      </c>
      <c r="BG220" s="4">
        <f t="shared" si="57"/>
        <v>103</v>
      </c>
      <c r="BH220" s="4" t="s">
        <v>11811</v>
      </c>
      <c r="BI220" s="4" t="s">
        <v>11809</v>
      </c>
      <c r="BK220" s="4">
        <v>2</v>
      </c>
      <c r="BL220" s="4">
        <f t="shared" si="60"/>
        <v>30</v>
      </c>
      <c r="BM220" s="4">
        <f t="shared" si="58"/>
        <v>30</v>
      </c>
      <c r="BN220" s="4" t="str">
        <f t="shared" si="61"/>
        <v>일치</v>
      </c>
      <c r="BO220" s="4"/>
      <c r="BQ220" s="44" t="s">
        <v>11731</v>
      </c>
      <c r="BR220" s="4" t="s">
        <v>11835</v>
      </c>
      <c r="BS220" s="4" t="s">
        <v>11836</v>
      </c>
    </row>
    <row r="221" spans="1:71" ht="50.1" customHeight="1" x14ac:dyDescent="0.3">
      <c r="A221" s="4">
        <f t="shared" si="59"/>
        <v>104</v>
      </c>
      <c r="B221" s="4" t="s">
        <v>9845</v>
      </c>
      <c r="C221" s="4" t="s">
        <v>9846</v>
      </c>
      <c r="D221" s="4" t="s">
        <v>554</v>
      </c>
      <c r="E221" s="4" t="s">
        <v>555</v>
      </c>
      <c r="F221" s="4" t="s">
        <v>9847</v>
      </c>
      <c r="G221" s="4" t="s">
        <v>9848</v>
      </c>
      <c r="H221" s="4" t="s">
        <v>9849</v>
      </c>
      <c r="I221" s="4" t="s">
        <v>9850</v>
      </c>
      <c r="J221" s="4" t="s">
        <v>275</v>
      </c>
      <c r="K221" s="4" t="s">
        <v>275</v>
      </c>
      <c r="L221" s="4" t="s">
        <v>382</v>
      </c>
      <c r="M221" s="4" t="s">
        <v>9851</v>
      </c>
      <c r="N221" s="4" t="s">
        <v>9852</v>
      </c>
      <c r="O221" s="4" t="s">
        <v>562</v>
      </c>
      <c r="P221" s="4" t="s">
        <v>957</v>
      </c>
      <c r="Q221" s="4" t="s">
        <v>3514</v>
      </c>
      <c r="R221" s="4" t="s">
        <v>313</v>
      </c>
      <c r="S221" s="4" t="s">
        <v>313</v>
      </c>
      <c r="T221" s="4" t="s">
        <v>313</v>
      </c>
      <c r="U221" s="4" t="s">
        <v>313</v>
      </c>
      <c r="V221" s="4" t="s">
        <v>313</v>
      </c>
      <c r="W221" s="4" t="s">
        <v>11686</v>
      </c>
      <c r="X221" s="4" t="s">
        <v>11749</v>
      </c>
      <c r="Y221" s="4" t="s">
        <v>313</v>
      </c>
      <c r="Z221" s="4" t="s">
        <v>313</v>
      </c>
      <c r="AA221" s="4" t="s">
        <v>313</v>
      </c>
      <c r="AB221" s="4" t="s">
        <v>312</v>
      </c>
      <c r="AC221" s="4" t="s">
        <v>313</v>
      </c>
      <c r="AE221" s="4">
        <v>0</v>
      </c>
      <c r="AF221" s="4">
        <v>0</v>
      </c>
      <c r="AG221" s="4">
        <v>0</v>
      </c>
      <c r="AH221" s="4">
        <f t="shared" si="62"/>
        <v>0</v>
      </c>
      <c r="AI221" s="4">
        <f t="shared" si="62"/>
        <v>0</v>
      </c>
      <c r="AJ221" s="4">
        <f t="shared" si="62"/>
        <v>0</v>
      </c>
      <c r="AK221" s="4">
        <f t="shared" si="62"/>
        <v>0</v>
      </c>
      <c r="AL221" s="4">
        <f t="shared" si="62"/>
        <v>0</v>
      </c>
      <c r="AM221" s="4">
        <f t="shared" si="62"/>
        <v>3</v>
      </c>
      <c r="AN221" s="4">
        <f t="shared" si="49"/>
        <v>0</v>
      </c>
      <c r="AO221" s="4" t="str">
        <f t="shared" si="63"/>
        <v>X</v>
      </c>
      <c r="AP221" s="4" t="str">
        <f t="shared" si="63"/>
        <v>우대</v>
      </c>
      <c r="AQ221" s="4" t="str">
        <f t="shared" si="63"/>
        <v>X</v>
      </c>
      <c r="AR221" s="4">
        <f t="shared" si="51"/>
        <v>3</v>
      </c>
      <c r="AT221" s="4" t="s">
        <v>11686</v>
      </c>
      <c r="AU221" s="4">
        <f>VLOOKUP(B221,자격증!B:R,17,0)</f>
        <v>1</v>
      </c>
      <c r="AV221" s="4">
        <f>IF(AT221="해당",VLOOKUP(B221,어학성적!B:Q,16,0),0)</f>
        <v>0</v>
      </c>
      <c r="AW221" s="4">
        <f>IF(AT221="해당",VLOOKUP(B221,논문실적!B:S,18,0),0)</f>
        <v>0</v>
      </c>
      <c r="AX221" s="4">
        <f>VLOOKUP(B221,자격증!B:S,18,0)</f>
        <v>0</v>
      </c>
      <c r="AY221" s="4">
        <f t="shared" si="52"/>
        <v>1</v>
      </c>
      <c r="AZ221" s="4"/>
      <c r="BB221" s="4">
        <f t="shared" si="53"/>
        <v>1</v>
      </c>
      <c r="BC221" s="47">
        <f>VLOOKUP(B221,정성평가!B:AD,29,0)</f>
        <v>37.666666666666664</v>
      </c>
      <c r="BD221" s="4">
        <f t="shared" si="54"/>
        <v>3</v>
      </c>
      <c r="BE221" s="47">
        <f t="shared" si="55"/>
        <v>41.666666666666664</v>
      </c>
      <c r="BF221" s="4" t="str">
        <f t="shared" si="56"/>
        <v>과락</v>
      </c>
      <c r="BG221" s="4">
        <f t="shared" si="57"/>
        <v>104</v>
      </c>
      <c r="BH221" s="4" t="s">
        <v>11811</v>
      </c>
      <c r="BI221" s="4" t="s">
        <v>11809</v>
      </c>
      <c r="BK221" s="4">
        <v>2</v>
      </c>
      <c r="BL221" s="4">
        <f t="shared" si="60"/>
        <v>30</v>
      </c>
      <c r="BM221" s="4">
        <f t="shared" si="58"/>
        <v>30</v>
      </c>
      <c r="BN221" s="4" t="str">
        <f t="shared" si="61"/>
        <v>일치</v>
      </c>
      <c r="BO221" s="4"/>
      <c r="BQ221" s="44" t="s">
        <v>11731</v>
      </c>
      <c r="BR221" s="4" t="s">
        <v>11835</v>
      </c>
      <c r="BS221" s="4" t="s">
        <v>11836</v>
      </c>
    </row>
    <row r="222" spans="1:71" ht="50.1" customHeight="1" x14ac:dyDescent="0.3">
      <c r="A222" s="4">
        <f t="shared" si="59"/>
        <v>105</v>
      </c>
      <c r="B222" s="4" t="s">
        <v>5580</v>
      </c>
      <c r="C222" s="4" t="s">
        <v>5581</v>
      </c>
      <c r="D222" s="4" t="s">
        <v>554</v>
      </c>
      <c r="E222" s="4" t="s">
        <v>555</v>
      </c>
      <c r="F222" s="4" t="s">
        <v>5582</v>
      </c>
      <c r="G222" s="4" t="s">
        <v>5583</v>
      </c>
      <c r="H222" s="4" t="s">
        <v>5584</v>
      </c>
      <c r="I222" s="4" t="s">
        <v>5585</v>
      </c>
      <c r="J222" s="4" t="s">
        <v>275</v>
      </c>
      <c r="K222" s="4" t="s">
        <v>275</v>
      </c>
      <c r="L222" s="4" t="s">
        <v>382</v>
      </c>
      <c r="M222" s="4" t="s">
        <v>5586</v>
      </c>
      <c r="N222" s="4" t="s">
        <v>5587</v>
      </c>
      <c r="O222" s="4" t="s">
        <v>562</v>
      </c>
      <c r="P222" s="4" t="s">
        <v>957</v>
      </c>
      <c r="Q222" s="4" t="s">
        <v>5590</v>
      </c>
      <c r="R222" s="4" t="s">
        <v>313</v>
      </c>
      <c r="S222" s="4" t="s">
        <v>313</v>
      </c>
      <c r="T222" s="4" t="s">
        <v>313</v>
      </c>
      <c r="U222" s="4" t="s">
        <v>313</v>
      </c>
      <c r="V222" s="4" t="s">
        <v>313</v>
      </c>
      <c r="W222" s="4" t="s">
        <v>11686</v>
      </c>
      <c r="X222" s="4" t="s">
        <v>11734</v>
      </c>
      <c r="Y222" s="4" t="s">
        <v>313</v>
      </c>
      <c r="Z222" s="4" t="s">
        <v>313</v>
      </c>
      <c r="AA222" s="4" t="s">
        <v>313</v>
      </c>
      <c r="AB222" s="4" t="s">
        <v>313</v>
      </c>
      <c r="AC222" s="4" t="s">
        <v>313</v>
      </c>
      <c r="AE222" s="4">
        <v>0</v>
      </c>
      <c r="AF222" s="4">
        <v>0</v>
      </c>
      <c r="AG222" s="4">
        <v>0</v>
      </c>
      <c r="AH222" s="4">
        <f t="shared" si="62"/>
        <v>0</v>
      </c>
      <c r="AI222" s="4">
        <f t="shared" si="62"/>
        <v>0</v>
      </c>
      <c r="AJ222" s="4">
        <f t="shared" si="62"/>
        <v>0</v>
      </c>
      <c r="AK222" s="4">
        <f t="shared" si="62"/>
        <v>0</v>
      </c>
      <c r="AL222" s="4">
        <f t="shared" si="62"/>
        <v>0</v>
      </c>
      <c r="AM222" s="4">
        <f t="shared" si="62"/>
        <v>3</v>
      </c>
      <c r="AN222" s="4">
        <f t="shared" si="49"/>
        <v>0</v>
      </c>
      <c r="AO222" s="4" t="str">
        <f t="shared" si="63"/>
        <v>X</v>
      </c>
      <c r="AP222" s="4" t="str">
        <f t="shared" si="63"/>
        <v>X</v>
      </c>
      <c r="AQ222" s="4" t="str">
        <f t="shared" si="63"/>
        <v>X</v>
      </c>
      <c r="AR222" s="4">
        <f t="shared" si="51"/>
        <v>3</v>
      </c>
      <c r="AT222" s="4" t="s">
        <v>11686</v>
      </c>
      <c r="AU222" s="4">
        <f>VLOOKUP(B222,자격증!B:R,17,0)</f>
        <v>0</v>
      </c>
      <c r="AV222" s="4">
        <f>IF(AT222="해당",VLOOKUP(B222,어학성적!B:Q,16,0),0)</f>
        <v>0</v>
      </c>
      <c r="AW222" s="4">
        <f>IF(AT222="해당",VLOOKUP(B222,논문실적!B:S,18,0),0)</f>
        <v>0</v>
      </c>
      <c r="AX222" s="4">
        <f>VLOOKUP(B222,자격증!B:S,18,0)</f>
        <v>0</v>
      </c>
      <c r="AY222" s="4">
        <f t="shared" si="52"/>
        <v>0</v>
      </c>
      <c r="AZ222" s="4"/>
      <c r="BB222" s="4">
        <f t="shared" si="53"/>
        <v>0</v>
      </c>
      <c r="BC222" s="47">
        <f>VLOOKUP(B222,정성평가!B:AD,29,0)</f>
        <v>37</v>
      </c>
      <c r="BD222" s="4">
        <f t="shared" si="54"/>
        <v>3</v>
      </c>
      <c r="BE222" s="47">
        <f t="shared" si="55"/>
        <v>40</v>
      </c>
      <c r="BF222" s="4" t="str">
        <f t="shared" si="56"/>
        <v>과락</v>
      </c>
      <c r="BG222" s="4">
        <f t="shared" si="57"/>
        <v>105</v>
      </c>
      <c r="BH222" s="4" t="s">
        <v>11811</v>
      </c>
      <c r="BI222" s="4" t="s">
        <v>11809</v>
      </c>
      <c r="BK222" s="4">
        <v>2</v>
      </c>
      <c r="BL222" s="4">
        <f t="shared" si="60"/>
        <v>30</v>
      </c>
      <c r="BM222" s="4">
        <f t="shared" si="58"/>
        <v>30</v>
      </c>
      <c r="BN222" s="4" t="str">
        <f t="shared" si="61"/>
        <v>일치</v>
      </c>
      <c r="BO222" s="4"/>
      <c r="BQ222" s="44" t="s">
        <v>11731</v>
      </c>
      <c r="BR222" s="4" t="s">
        <v>11835</v>
      </c>
      <c r="BS222" s="4" t="s">
        <v>11836</v>
      </c>
    </row>
    <row r="223" spans="1:71" ht="50.1" customHeight="1" x14ac:dyDescent="0.3">
      <c r="A223" s="4">
        <f t="shared" si="59"/>
        <v>106</v>
      </c>
      <c r="B223" s="4" t="s">
        <v>10336</v>
      </c>
      <c r="C223" s="4" t="s">
        <v>10337</v>
      </c>
      <c r="D223" s="4" t="s">
        <v>554</v>
      </c>
      <c r="E223" s="4" t="s">
        <v>555</v>
      </c>
      <c r="F223" s="4" t="s">
        <v>10338</v>
      </c>
      <c r="G223" s="4" t="s">
        <v>10339</v>
      </c>
      <c r="H223" s="4" t="s">
        <v>10340</v>
      </c>
      <c r="I223" s="4" t="s">
        <v>10340</v>
      </c>
      <c r="J223" s="4" t="s">
        <v>275</v>
      </c>
      <c r="K223" s="4" t="s">
        <v>275</v>
      </c>
      <c r="L223" s="4" t="s">
        <v>382</v>
      </c>
      <c r="M223" s="4" t="s">
        <v>5587</v>
      </c>
      <c r="N223" s="4" t="s">
        <v>10341</v>
      </c>
      <c r="O223" s="4" t="s">
        <v>562</v>
      </c>
      <c r="P223" s="4" t="s">
        <v>957</v>
      </c>
      <c r="Q223" s="4" t="s">
        <v>1975</v>
      </c>
      <c r="R223" s="4" t="s">
        <v>313</v>
      </c>
      <c r="S223" s="4" t="s">
        <v>313</v>
      </c>
      <c r="T223" s="4" t="s">
        <v>313</v>
      </c>
      <c r="U223" s="4" t="s">
        <v>313</v>
      </c>
      <c r="V223" s="4" t="s">
        <v>313</v>
      </c>
      <c r="W223" s="4" t="s">
        <v>11686</v>
      </c>
      <c r="X223" s="4" t="s">
        <v>11738</v>
      </c>
      <c r="Y223" s="4" t="s">
        <v>313</v>
      </c>
      <c r="Z223" s="4" t="s">
        <v>313</v>
      </c>
      <c r="AA223" s="4" t="s">
        <v>313</v>
      </c>
      <c r="AB223" s="4" t="s">
        <v>313</v>
      </c>
      <c r="AC223" s="4" t="s">
        <v>313</v>
      </c>
      <c r="AE223" s="4">
        <v>0</v>
      </c>
      <c r="AF223" s="4">
        <v>0</v>
      </c>
      <c r="AG223" s="4">
        <v>0</v>
      </c>
      <c r="AH223" s="4">
        <f t="shared" si="62"/>
        <v>0</v>
      </c>
      <c r="AI223" s="4">
        <f t="shared" si="62"/>
        <v>0</v>
      </c>
      <c r="AJ223" s="4">
        <f t="shared" si="62"/>
        <v>0</v>
      </c>
      <c r="AK223" s="4">
        <f t="shared" si="62"/>
        <v>0</v>
      </c>
      <c r="AL223" s="4">
        <f t="shared" si="62"/>
        <v>0</v>
      </c>
      <c r="AM223" s="4">
        <f t="shared" si="62"/>
        <v>3</v>
      </c>
      <c r="AN223" s="4">
        <f t="shared" si="49"/>
        <v>0</v>
      </c>
      <c r="AO223" s="4" t="str">
        <f t="shared" si="63"/>
        <v>X</v>
      </c>
      <c r="AP223" s="4" t="str">
        <f t="shared" si="63"/>
        <v>X</v>
      </c>
      <c r="AQ223" s="4" t="str">
        <f t="shared" si="63"/>
        <v>X</v>
      </c>
      <c r="AR223" s="4">
        <f t="shared" si="51"/>
        <v>3</v>
      </c>
      <c r="AT223" s="4" t="s">
        <v>11686</v>
      </c>
      <c r="AU223" s="4">
        <f>VLOOKUP(B223,자격증!B:R,17,0)</f>
        <v>0</v>
      </c>
      <c r="AV223" s="4">
        <f>IF(AT223="해당",VLOOKUP(B223,어학성적!B:Q,16,0),0)</f>
        <v>0</v>
      </c>
      <c r="AW223" s="4">
        <f>IF(AT223="해당",VLOOKUP(B223,논문실적!B:S,18,0),0)</f>
        <v>0</v>
      </c>
      <c r="AX223" s="4">
        <f>VLOOKUP(B223,자격증!B:S,18,0)</f>
        <v>0</v>
      </c>
      <c r="AY223" s="4">
        <f t="shared" si="52"/>
        <v>0</v>
      </c>
      <c r="AZ223" s="4"/>
      <c r="BB223" s="4">
        <f t="shared" si="53"/>
        <v>0</v>
      </c>
      <c r="BC223" s="47">
        <f>VLOOKUP(B223,정성평가!B:AD,29,0)</f>
        <v>37</v>
      </c>
      <c r="BD223" s="4">
        <f t="shared" si="54"/>
        <v>3</v>
      </c>
      <c r="BE223" s="47">
        <f t="shared" si="55"/>
        <v>40</v>
      </c>
      <c r="BF223" s="4" t="str">
        <f t="shared" si="56"/>
        <v>과락</v>
      </c>
      <c r="BG223" s="4">
        <f t="shared" si="57"/>
        <v>105</v>
      </c>
      <c r="BH223" s="4" t="s">
        <v>11811</v>
      </c>
      <c r="BI223" s="4" t="s">
        <v>11809</v>
      </c>
      <c r="BK223" s="4">
        <v>2</v>
      </c>
      <c r="BL223" s="4">
        <f t="shared" si="60"/>
        <v>30</v>
      </c>
      <c r="BM223" s="4">
        <f t="shared" si="58"/>
        <v>30</v>
      </c>
      <c r="BN223" s="4" t="str">
        <f t="shared" si="61"/>
        <v>일치</v>
      </c>
      <c r="BO223" s="4"/>
      <c r="BQ223" s="44" t="s">
        <v>11731</v>
      </c>
      <c r="BR223" s="4" t="s">
        <v>11835</v>
      </c>
      <c r="BS223" s="4" t="s">
        <v>11836</v>
      </c>
    </row>
    <row r="224" spans="1:71" ht="50.1" customHeight="1" x14ac:dyDescent="0.3">
      <c r="A224" s="4">
        <f t="shared" si="59"/>
        <v>107</v>
      </c>
      <c r="B224" s="4" t="s">
        <v>552</v>
      </c>
      <c r="C224" s="4" t="s">
        <v>553</v>
      </c>
      <c r="D224" s="4" t="s">
        <v>554</v>
      </c>
      <c r="E224" s="4" t="s">
        <v>555</v>
      </c>
      <c r="F224" s="4" t="s">
        <v>556</v>
      </c>
      <c r="G224" s="4" t="s">
        <v>557</v>
      </c>
      <c r="H224" s="4" t="s">
        <v>558</v>
      </c>
      <c r="I224" s="4" t="s">
        <v>559</v>
      </c>
      <c r="J224" s="4" t="s">
        <v>275</v>
      </c>
      <c r="K224" s="4" t="s">
        <v>275</v>
      </c>
      <c r="L224" s="4" t="s">
        <v>382</v>
      </c>
      <c r="M224" s="4" t="s">
        <v>560</v>
      </c>
      <c r="N224" s="4" t="s">
        <v>561</v>
      </c>
      <c r="O224" s="4" t="s">
        <v>562</v>
      </c>
      <c r="P224" s="4" t="s">
        <v>563</v>
      </c>
      <c r="Q224" s="4" t="s">
        <v>578</v>
      </c>
      <c r="R224" s="4" t="s">
        <v>313</v>
      </c>
      <c r="S224" s="4" t="s">
        <v>313</v>
      </c>
      <c r="T224" s="4" t="s">
        <v>313</v>
      </c>
      <c r="U224" s="4" t="s">
        <v>313</v>
      </c>
      <c r="V224" s="4" t="s">
        <v>313</v>
      </c>
      <c r="W224" s="4" t="s">
        <v>11686</v>
      </c>
      <c r="X224" s="4" t="s">
        <v>11737</v>
      </c>
      <c r="Y224" s="4" t="s">
        <v>313</v>
      </c>
      <c r="Z224" s="4" t="s">
        <v>313</v>
      </c>
      <c r="AA224" s="4" t="s">
        <v>313</v>
      </c>
      <c r="AB224" s="4" t="s">
        <v>312</v>
      </c>
      <c r="AC224" s="4" t="s">
        <v>313</v>
      </c>
      <c r="AE224" s="4">
        <v>0</v>
      </c>
      <c r="AF224" s="4">
        <v>0</v>
      </c>
      <c r="AG224" s="4">
        <v>0</v>
      </c>
      <c r="AH224" s="4">
        <f t="shared" si="62"/>
        <v>0</v>
      </c>
      <c r="AI224" s="4">
        <f t="shared" si="62"/>
        <v>0</v>
      </c>
      <c r="AJ224" s="4">
        <f t="shared" si="62"/>
        <v>0</v>
      </c>
      <c r="AK224" s="4">
        <f t="shared" si="62"/>
        <v>0</v>
      </c>
      <c r="AL224" s="4">
        <f t="shared" si="62"/>
        <v>0</v>
      </c>
      <c r="AM224" s="4">
        <f t="shared" si="62"/>
        <v>3</v>
      </c>
      <c r="AN224" s="4">
        <f t="shared" si="49"/>
        <v>0</v>
      </c>
      <c r="AO224" s="4" t="str">
        <f t="shared" si="63"/>
        <v>X</v>
      </c>
      <c r="AP224" s="4" t="str">
        <f t="shared" si="63"/>
        <v>우대</v>
      </c>
      <c r="AQ224" s="4" t="str">
        <f t="shared" si="63"/>
        <v>X</v>
      </c>
      <c r="AR224" s="4">
        <f t="shared" si="51"/>
        <v>3</v>
      </c>
      <c r="AT224" s="4" t="s">
        <v>11686</v>
      </c>
      <c r="AU224" s="4">
        <f>VLOOKUP(B224,자격증!B:R,17,0)</f>
        <v>3</v>
      </c>
      <c r="AV224" s="4">
        <f>IF(AT224="해당",VLOOKUP(B224,어학성적!B:Q,16,0),0)</f>
        <v>0</v>
      </c>
      <c r="AW224" s="4">
        <f>IF(AT224="해당",VLOOKUP(B224,논문실적!B:S,18,0),0)</f>
        <v>0</v>
      </c>
      <c r="AX224" s="4">
        <f>VLOOKUP(B224,자격증!B:S,18,0)</f>
        <v>0</v>
      </c>
      <c r="AY224" s="4">
        <f t="shared" si="52"/>
        <v>3</v>
      </c>
      <c r="AZ224" s="4"/>
      <c r="BB224" s="4">
        <f t="shared" si="53"/>
        <v>3</v>
      </c>
      <c r="BC224" s="47">
        <f>VLOOKUP(B224,정성평가!B:AD,29,0)</f>
        <v>32.333333333333336</v>
      </c>
      <c r="BD224" s="4">
        <f t="shared" si="54"/>
        <v>3</v>
      </c>
      <c r="BE224" s="47">
        <f t="shared" si="55"/>
        <v>38.333333333333336</v>
      </c>
      <c r="BF224" s="4" t="str">
        <f t="shared" si="56"/>
        <v>과락</v>
      </c>
      <c r="BG224" s="4">
        <f t="shared" si="57"/>
        <v>107</v>
      </c>
      <c r="BH224" s="4" t="s">
        <v>11811</v>
      </c>
      <c r="BI224" s="4" t="s">
        <v>11809</v>
      </c>
      <c r="BK224" s="4">
        <v>2</v>
      </c>
      <c r="BL224" s="4">
        <f t="shared" si="60"/>
        <v>30</v>
      </c>
      <c r="BM224" s="4">
        <f t="shared" si="58"/>
        <v>30</v>
      </c>
      <c r="BN224" s="4" t="str">
        <f t="shared" si="61"/>
        <v>일치</v>
      </c>
      <c r="BO224" s="4"/>
      <c r="BQ224" s="44" t="s">
        <v>11731</v>
      </c>
      <c r="BR224" s="4" t="s">
        <v>11835</v>
      </c>
      <c r="BS224" s="4" t="s">
        <v>11836</v>
      </c>
    </row>
    <row r="225" spans="1:71" ht="50.1" customHeight="1" x14ac:dyDescent="0.3">
      <c r="A225" s="4">
        <f t="shared" si="59"/>
        <v>108</v>
      </c>
      <c r="B225" s="4" t="s">
        <v>3241</v>
      </c>
      <c r="C225" s="4" t="s">
        <v>3242</v>
      </c>
      <c r="D225" s="4" t="s">
        <v>554</v>
      </c>
      <c r="E225" s="4" t="s">
        <v>555</v>
      </c>
      <c r="F225" s="4" t="s">
        <v>3243</v>
      </c>
      <c r="G225" s="4" t="s">
        <v>3244</v>
      </c>
      <c r="H225" s="4" t="s">
        <v>3245</v>
      </c>
      <c r="I225" s="4" t="s">
        <v>3246</v>
      </c>
      <c r="J225" s="4" t="s">
        <v>275</v>
      </c>
      <c r="K225" s="4" t="s">
        <v>275</v>
      </c>
      <c r="L225" s="4" t="s">
        <v>276</v>
      </c>
      <c r="M225" s="4" t="s">
        <v>277</v>
      </c>
      <c r="N225" s="4" t="s">
        <v>277</v>
      </c>
      <c r="O225" s="4" t="s">
        <v>277</v>
      </c>
      <c r="P225" s="4" t="s">
        <v>277</v>
      </c>
      <c r="Q225" s="4" t="s">
        <v>1225</v>
      </c>
      <c r="R225" s="4" t="s">
        <v>313</v>
      </c>
      <c r="S225" s="4" t="s">
        <v>313</v>
      </c>
      <c r="T225" s="4" t="s">
        <v>313</v>
      </c>
      <c r="U225" s="4" t="s">
        <v>313</v>
      </c>
      <c r="V225" s="4" t="s">
        <v>313</v>
      </c>
      <c r="W225" s="4" t="s">
        <v>11686</v>
      </c>
      <c r="X225" s="4" t="s">
        <v>9552</v>
      </c>
      <c r="Y225" s="4" t="s">
        <v>11686</v>
      </c>
      <c r="Z225" s="4" t="s">
        <v>9552</v>
      </c>
      <c r="AA225" s="4" t="s">
        <v>312</v>
      </c>
      <c r="AB225" s="4" t="s">
        <v>312</v>
      </c>
      <c r="AC225" s="4" t="s">
        <v>313</v>
      </c>
      <c r="AE225" s="4">
        <v>0</v>
      </c>
      <c r="AF225" s="4">
        <v>0</v>
      </c>
      <c r="AG225" s="4">
        <v>0</v>
      </c>
      <c r="AH225" s="4">
        <f t="shared" si="62"/>
        <v>0</v>
      </c>
      <c r="AI225" s="4">
        <f t="shared" si="62"/>
        <v>0</v>
      </c>
      <c r="AJ225" s="4">
        <f t="shared" si="62"/>
        <v>0</v>
      </c>
      <c r="AK225" s="4">
        <f t="shared" si="62"/>
        <v>0</v>
      </c>
      <c r="AL225" s="4">
        <f t="shared" si="62"/>
        <v>0</v>
      </c>
      <c r="AM225" s="4">
        <f t="shared" si="62"/>
        <v>3</v>
      </c>
      <c r="AN225" s="4">
        <f t="shared" si="49"/>
        <v>3</v>
      </c>
      <c r="AO225" s="4" t="str">
        <f t="shared" si="63"/>
        <v>우대</v>
      </c>
      <c r="AP225" s="4" t="str">
        <f t="shared" si="63"/>
        <v>우대</v>
      </c>
      <c r="AQ225" s="4" t="str">
        <f t="shared" si="63"/>
        <v>X</v>
      </c>
      <c r="AR225" s="4">
        <f t="shared" si="51"/>
        <v>3</v>
      </c>
      <c r="AT225" s="4" t="s">
        <v>11686</v>
      </c>
      <c r="AU225" s="4">
        <f>VLOOKUP(B225,자격증!B:R,17,0)</f>
        <v>8</v>
      </c>
      <c r="AV225" s="4">
        <f>IF(AT225="해당",VLOOKUP(B225,어학성적!B:Q,16,0),0)</f>
        <v>8</v>
      </c>
      <c r="AW225" s="4">
        <f>IF(AT225="해당",VLOOKUP(B225,논문실적!B:S,18,0),0)</f>
        <v>0</v>
      </c>
      <c r="AX225" s="4">
        <f>VLOOKUP(B225,자격증!B:S,18,0)</f>
        <v>0</v>
      </c>
      <c r="AY225" s="4">
        <f t="shared" si="52"/>
        <v>16</v>
      </c>
      <c r="AZ225" s="4" t="s">
        <v>11777</v>
      </c>
      <c r="BB225" s="44" t="s">
        <v>11731</v>
      </c>
      <c r="BC225" s="64" t="s">
        <v>11731</v>
      </c>
      <c r="BD225" s="44" t="s">
        <v>11731</v>
      </c>
      <c r="BE225" s="63">
        <v>0</v>
      </c>
      <c r="BF225" s="4" t="str">
        <f t="shared" si="56"/>
        <v>과락</v>
      </c>
      <c r="BG225" s="4">
        <f t="shared" si="57"/>
        <v>108</v>
      </c>
      <c r="BH225" s="4" t="s">
        <v>11811</v>
      </c>
      <c r="BI225" s="38" t="s">
        <v>11732</v>
      </c>
      <c r="BK225" s="4">
        <v>2</v>
      </c>
      <c r="BL225" s="4">
        <f t="shared" si="60"/>
        <v>30</v>
      </c>
      <c r="BM225" s="4">
        <f t="shared" si="58"/>
        <v>30</v>
      </c>
      <c r="BN225" s="4" t="str">
        <f t="shared" si="61"/>
        <v>일치</v>
      </c>
      <c r="BO225" s="4"/>
      <c r="BQ225" s="44" t="s">
        <v>11731</v>
      </c>
      <c r="BR225" s="4" t="s">
        <v>11835</v>
      </c>
      <c r="BS225" s="4" t="s">
        <v>11836</v>
      </c>
    </row>
    <row r="226" spans="1:71" ht="50.1" customHeight="1" x14ac:dyDescent="0.3">
      <c r="A226" s="4">
        <f t="shared" si="59"/>
        <v>109</v>
      </c>
      <c r="B226" s="38" t="s">
        <v>6090</v>
      </c>
      <c r="C226" s="38" t="s">
        <v>6091</v>
      </c>
      <c r="D226" s="38" t="s">
        <v>554</v>
      </c>
      <c r="E226" s="38" t="s">
        <v>555</v>
      </c>
      <c r="F226" s="38" t="s">
        <v>6092</v>
      </c>
      <c r="G226" s="38" t="s">
        <v>6093</v>
      </c>
      <c r="H226" s="38" t="s">
        <v>6094</v>
      </c>
      <c r="I226" s="38" t="s">
        <v>6095</v>
      </c>
      <c r="J226" s="38" t="s">
        <v>275</v>
      </c>
      <c r="K226" s="38" t="s">
        <v>275</v>
      </c>
      <c r="L226" s="38" t="s">
        <v>276</v>
      </c>
      <c r="M226" s="38" t="s">
        <v>277</v>
      </c>
      <c r="N226" s="38" t="s">
        <v>277</v>
      </c>
      <c r="O226" s="38" t="s">
        <v>277</v>
      </c>
      <c r="P226" s="38" t="s">
        <v>277</v>
      </c>
      <c r="Q226" s="38" t="s">
        <v>2339</v>
      </c>
      <c r="R226" s="38" t="s">
        <v>313</v>
      </c>
      <c r="S226" s="38" t="s">
        <v>313</v>
      </c>
      <c r="T226" s="38" t="s">
        <v>313</v>
      </c>
      <c r="U226" s="38" t="s">
        <v>313</v>
      </c>
      <c r="V226" s="38" t="s">
        <v>313</v>
      </c>
      <c r="W226" s="38" t="s">
        <v>11686</v>
      </c>
      <c r="X226" s="38" t="s">
        <v>11727</v>
      </c>
      <c r="Y226" s="38" t="s">
        <v>11686</v>
      </c>
      <c r="Z226" s="38" t="s">
        <v>11727</v>
      </c>
      <c r="AA226" s="38" t="s">
        <v>313</v>
      </c>
      <c r="AB226" s="38" t="s">
        <v>312</v>
      </c>
      <c r="AC226" s="38" t="s">
        <v>313</v>
      </c>
      <c r="AE226" s="38">
        <v>0</v>
      </c>
      <c r="AF226" s="38">
        <v>0</v>
      </c>
      <c r="AG226" s="38">
        <v>0</v>
      </c>
      <c r="AH226" s="38">
        <f t="shared" si="62"/>
        <v>0</v>
      </c>
      <c r="AI226" s="38">
        <f t="shared" si="62"/>
        <v>0</v>
      </c>
      <c r="AJ226" s="38">
        <f t="shared" si="62"/>
        <v>0</v>
      </c>
      <c r="AK226" s="38">
        <f t="shared" si="62"/>
        <v>0</v>
      </c>
      <c r="AL226" s="38">
        <f t="shared" si="62"/>
        <v>0</v>
      </c>
      <c r="AM226" s="38">
        <f t="shared" si="62"/>
        <v>3</v>
      </c>
      <c r="AN226" s="38">
        <f t="shared" si="49"/>
        <v>3</v>
      </c>
      <c r="AO226" s="38" t="str">
        <f t="shared" si="63"/>
        <v>X</v>
      </c>
      <c r="AP226" s="38" t="str">
        <f t="shared" si="63"/>
        <v>우대</v>
      </c>
      <c r="AQ226" s="38" t="str">
        <f t="shared" si="63"/>
        <v>X</v>
      </c>
      <c r="AR226" s="38">
        <f t="shared" si="51"/>
        <v>3</v>
      </c>
      <c r="AT226" s="38" t="s">
        <v>11686</v>
      </c>
      <c r="AU226" s="38">
        <f>VLOOKUP(B226,자격증!B:R,17,0)</f>
        <v>3</v>
      </c>
      <c r="AV226" s="38">
        <f>IF(AT226="해당",VLOOKUP(B226,어학성적!B:Q,16,0),0)</f>
        <v>6</v>
      </c>
      <c r="AW226" s="38">
        <f>IF(AT226="해당",VLOOKUP(B226,논문실적!B:S,18,0),0)</f>
        <v>0</v>
      </c>
      <c r="AX226" s="38">
        <f>VLOOKUP(B226,자격증!B:S,18,0)</f>
        <v>0</v>
      </c>
      <c r="AY226" s="38">
        <f t="shared" si="52"/>
        <v>9</v>
      </c>
      <c r="AZ226" s="38" t="s">
        <v>11743</v>
      </c>
      <c r="BB226" s="45" t="s">
        <v>11731</v>
      </c>
      <c r="BC226" s="64" t="s">
        <v>11731</v>
      </c>
      <c r="BD226" s="45" t="s">
        <v>11731</v>
      </c>
      <c r="BE226" s="63">
        <v>0</v>
      </c>
      <c r="BF226" s="4" t="str">
        <f t="shared" si="56"/>
        <v>과락</v>
      </c>
      <c r="BG226" s="4">
        <f t="shared" si="57"/>
        <v>108</v>
      </c>
      <c r="BH226" s="4" t="s">
        <v>11811</v>
      </c>
      <c r="BI226" s="38" t="s">
        <v>11732</v>
      </c>
      <c r="BK226" s="4">
        <v>2</v>
      </c>
      <c r="BL226" s="4">
        <f t="shared" si="60"/>
        <v>30</v>
      </c>
      <c r="BM226" s="4">
        <f t="shared" si="58"/>
        <v>30</v>
      </c>
      <c r="BN226" s="4" t="str">
        <f t="shared" si="61"/>
        <v>일치</v>
      </c>
      <c r="BO226" s="4"/>
      <c r="BQ226" s="44" t="s">
        <v>11731</v>
      </c>
      <c r="BR226" s="4" t="s">
        <v>11835</v>
      </c>
      <c r="BS226" s="4" t="s">
        <v>11836</v>
      </c>
    </row>
    <row r="227" spans="1:71" ht="50.1" customHeight="1" x14ac:dyDescent="0.3">
      <c r="A227" s="4">
        <f t="shared" si="59"/>
        <v>110</v>
      </c>
      <c r="B227" s="38" t="s">
        <v>7434</v>
      </c>
      <c r="C227" s="38" t="s">
        <v>7435</v>
      </c>
      <c r="D227" s="38" t="s">
        <v>554</v>
      </c>
      <c r="E227" s="38" t="s">
        <v>555</v>
      </c>
      <c r="F227" s="38" t="s">
        <v>7436</v>
      </c>
      <c r="G227" s="38" t="s">
        <v>7437</v>
      </c>
      <c r="H227" s="38" t="s">
        <v>7438</v>
      </c>
      <c r="I227" s="38" t="s">
        <v>7439</v>
      </c>
      <c r="J227" s="38" t="s">
        <v>275</v>
      </c>
      <c r="K227" s="38" t="s">
        <v>275</v>
      </c>
      <c r="L227" s="38" t="s">
        <v>276</v>
      </c>
      <c r="M227" s="38" t="s">
        <v>277</v>
      </c>
      <c r="N227" s="38" t="s">
        <v>277</v>
      </c>
      <c r="O227" s="38" t="s">
        <v>277</v>
      </c>
      <c r="P227" s="38" t="s">
        <v>277</v>
      </c>
      <c r="Q227" s="38" t="s">
        <v>7443</v>
      </c>
      <c r="R227" s="38" t="s">
        <v>313</v>
      </c>
      <c r="S227" s="38" t="s">
        <v>313</v>
      </c>
      <c r="T227" s="38" t="s">
        <v>313</v>
      </c>
      <c r="U227" s="38" t="s">
        <v>313</v>
      </c>
      <c r="V227" s="38" t="s">
        <v>313</v>
      </c>
      <c r="W227" s="38" t="s">
        <v>11686</v>
      </c>
      <c r="X227" s="38" t="s">
        <v>11735</v>
      </c>
      <c r="Y227" s="38" t="s">
        <v>11686</v>
      </c>
      <c r="Z227" s="38" t="s">
        <v>11735</v>
      </c>
      <c r="AA227" s="38" t="s">
        <v>313</v>
      </c>
      <c r="AB227" s="38" t="s">
        <v>312</v>
      </c>
      <c r="AC227" s="38" t="s">
        <v>313</v>
      </c>
      <c r="AE227" s="38">
        <v>0</v>
      </c>
      <c r="AF227" s="38">
        <v>0</v>
      </c>
      <c r="AG227" s="38">
        <v>0</v>
      </c>
      <c r="AH227" s="38">
        <f t="shared" si="62"/>
        <v>0</v>
      </c>
      <c r="AI227" s="38">
        <f t="shared" si="62"/>
        <v>0</v>
      </c>
      <c r="AJ227" s="38">
        <f t="shared" si="62"/>
        <v>0</v>
      </c>
      <c r="AK227" s="38">
        <f t="shared" si="62"/>
        <v>0</v>
      </c>
      <c r="AL227" s="38">
        <f t="shared" si="62"/>
        <v>0</v>
      </c>
      <c r="AM227" s="38">
        <f t="shared" si="62"/>
        <v>3</v>
      </c>
      <c r="AN227" s="38">
        <f t="shared" si="49"/>
        <v>3</v>
      </c>
      <c r="AO227" s="38" t="str">
        <f t="shared" si="63"/>
        <v>X</v>
      </c>
      <c r="AP227" s="38" t="str">
        <f t="shared" si="63"/>
        <v>우대</v>
      </c>
      <c r="AQ227" s="38" t="str">
        <f t="shared" si="63"/>
        <v>X</v>
      </c>
      <c r="AR227" s="38">
        <f t="shared" si="51"/>
        <v>3</v>
      </c>
      <c r="AT227" s="38" t="s">
        <v>11686</v>
      </c>
      <c r="AU227" s="38">
        <f>VLOOKUP(B227,자격증!B:R,17,0)</f>
        <v>10</v>
      </c>
      <c r="AV227" s="38">
        <f>IF(AT227="해당",VLOOKUP(B227,어학성적!B:Q,16,0),0)</f>
        <v>4</v>
      </c>
      <c r="AW227" s="38">
        <f>IF(AT227="해당",VLOOKUP(B227,논문실적!B:S,18,0),0)</f>
        <v>0</v>
      </c>
      <c r="AX227" s="38">
        <f>VLOOKUP(B227,자격증!B:S,18,0)</f>
        <v>0</v>
      </c>
      <c r="AY227" s="38">
        <f t="shared" si="52"/>
        <v>14</v>
      </c>
      <c r="AZ227" s="38" t="s">
        <v>11743</v>
      </c>
      <c r="BB227" s="45" t="s">
        <v>11731</v>
      </c>
      <c r="BC227" s="64" t="s">
        <v>11731</v>
      </c>
      <c r="BD227" s="45" t="s">
        <v>11731</v>
      </c>
      <c r="BE227" s="63">
        <v>0</v>
      </c>
      <c r="BF227" s="4" t="str">
        <f t="shared" si="56"/>
        <v>과락</v>
      </c>
      <c r="BG227" s="4">
        <f t="shared" si="57"/>
        <v>108</v>
      </c>
      <c r="BH227" s="4" t="s">
        <v>11811</v>
      </c>
      <c r="BI227" s="38" t="s">
        <v>11732</v>
      </c>
      <c r="BK227" s="4">
        <v>2</v>
      </c>
      <c r="BL227" s="4">
        <f t="shared" si="60"/>
        <v>30</v>
      </c>
      <c r="BM227" s="4">
        <f t="shared" si="58"/>
        <v>30</v>
      </c>
      <c r="BN227" s="4" t="str">
        <f t="shared" si="61"/>
        <v>일치</v>
      </c>
      <c r="BO227" s="4"/>
      <c r="BQ227" s="44" t="s">
        <v>11731</v>
      </c>
      <c r="BR227" s="4" t="s">
        <v>11835</v>
      </c>
      <c r="BS227" s="4" t="s">
        <v>11836</v>
      </c>
    </row>
    <row r="228" spans="1:71" ht="50.1" customHeight="1" x14ac:dyDescent="0.3">
      <c r="A228" s="4">
        <f t="shared" si="59"/>
        <v>111</v>
      </c>
      <c r="B228" s="38" t="s">
        <v>7735</v>
      </c>
      <c r="C228" s="38" t="s">
        <v>7736</v>
      </c>
      <c r="D228" s="38" t="s">
        <v>554</v>
      </c>
      <c r="E228" s="38" t="s">
        <v>555</v>
      </c>
      <c r="F228" s="38" t="s">
        <v>7737</v>
      </c>
      <c r="G228" s="38" t="s">
        <v>7738</v>
      </c>
      <c r="H228" s="38" t="s">
        <v>7739</v>
      </c>
      <c r="I228" s="38" t="s">
        <v>7740</v>
      </c>
      <c r="J228" s="38" t="s">
        <v>275</v>
      </c>
      <c r="K228" s="38" t="s">
        <v>275</v>
      </c>
      <c r="L228" s="38" t="s">
        <v>382</v>
      </c>
      <c r="M228" s="38" t="s">
        <v>4452</v>
      </c>
      <c r="N228" s="38" t="s">
        <v>4453</v>
      </c>
      <c r="O228" s="38" t="s">
        <v>562</v>
      </c>
      <c r="P228" s="38" t="s">
        <v>957</v>
      </c>
      <c r="Q228" s="38" t="s">
        <v>2835</v>
      </c>
      <c r="R228" s="38" t="s">
        <v>313</v>
      </c>
      <c r="S228" s="38" t="s">
        <v>313</v>
      </c>
      <c r="T228" s="38" t="s">
        <v>313</v>
      </c>
      <c r="U228" s="38" t="s">
        <v>313</v>
      </c>
      <c r="V228" s="38" t="s">
        <v>313</v>
      </c>
      <c r="W228" s="38" t="s">
        <v>11686</v>
      </c>
      <c r="X228" s="38" t="s">
        <v>11729</v>
      </c>
      <c r="Y228" s="38" t="s">
        <v>313</v>
      </c>
      <c r="Z228" s="38" t="s">
        <v>313</v>
      </c>
      <c r="AA228" s="38" t="s">
        <v>312</v>
      </c>
      <c r="AB228" s="38" t="s">
        <v>313</v>
      </c>
      <c r="AC228" s="38" t="s">
        <v>313</v>
      </c>
      <c r="AE228" s="38">
        <v>0</v>
      </c>
      <c r="AF228" s="38">
        <v>0</v>
      </c>
      <c r="AG228" s="38">
        <v>0</v>
      </c>
      <c r="AH228" s="38">
        <f t="shared" si="62"/>
        <v>0</v>
      </c>
      <c r="AI228" s="38">
        <f t="shared" si="62"/>
        <v>0</v>
      </c>
      <c r="AJ228" s="38">
        <f t="shared" si="62"/>
        <v>0</v>
      </c>
      <c r="AK228" s="38">
        <f t="shared" si="62"/>
        <v>0</v>
      </c>
      <c r="AL228" s="38">
        <f t="shared" si="62"/>
        <v>0</v>
      </c>
      <c r="AM228" s="38">
        <f t="shared" si="62"/>
        <v>3</v>
      </c>
      <c r="AN228" s="38">
        <f t="shared" si="49"/>
        <v>0</v>
      </c>
      <c r="AO228" s="38" t="str">
        <f t="shared" si="63"/>
        <v>우대</v>
      </c>
      <c r="AP228" s="38" t="str">
        <f t="shared" si="63"/>
        <v>X</v>
      </c>
      <c r="AQ228" s="38" t="str">
        <f t="shared" si="63"/>
        <v>X</v>
      </c>
      <c r="AR228" s="38">
        <f t="shared" si="51"/>
        <v>3</v>
      </c>
      <c r="AT228" s="38" t="s">
        <v>11686</v>
      </c>
      <c r="AU228" s="38">
        <f>VLOOKUP(B228,자격증!B:R,17,0)</f>
        <v>0</v>
      </c>
      <c r="AV228" s="38">
        <f>IF(AT228="해당",VLOOKUP(B228,어학성적!B:Q,16,0),0)</f>
        <v>4</v>
      </c>
      <c r="AW228" s="38">
        <f>IF(AT228="해당",VLOOKUP(B228,논문실적!B:S,18,0),0)</f>
        <v>0</v>
      </c>
      <c r="AX228" s="38">
        <f>VLOOKUP(B228,자격증!B:S,18,0)</f>
        <v>0</v>
      </c>
      <c r="AY228" s="38">
        <f t="shared" si="52"/>
        <v>4</v>
      </c>
      <c r="AZ228" s="38" t="s">
        <v>11747</v>
      </c>
      <c r="BB228" s="45" t="s">
        <v>11731</v>
      </c>
      <c r="BC228" s="64" t="s">
        <v>11731</v>
      </c>
      <c r="BD228" s="45" t="s">
        <v>11731</v>
      </c>
      <c r="BE228" s="63">
        <v>0</v>
      </c>
      <c r="BF228" s="4" t="str">
        <f t="shared" si="56"/>
        <v>과락</v>
      </c>
      <c r="BG228" s="4">
        <f t="shared" si="57"/>
        <v>108</v>
      </c>
      <c r="BH228" s="4" t="s">
        <v>11811</v>
      </c>
      <c r="BI228" s="38" t="s">
        <v>11732</v>
      </c>
      <c r="BK228" s="4">
        <v>2</v>
      </c>
      <c r="BL228" s="4">
        <f t="shared" si="60"/>
        <v>30</v>
      </c>
      <c r="BM228" s="4">
        <f t="shared" si="58"/>
        <v>30</v>
      </c>
      <c r="BN228" s="4" t="str">
        <f t="shared" si="61"/>
        <v>일치</v>
      </c>
      <c r="BO228" s="4"/>
      <c r="BQ228" s="44" t="s">
        <v>11731</v>
      </c>
      <c r="BR228" s="4" t="s">
        <v>11835</v>
      </c>
      <c r="BS228" s="4" t="s">
        <v>11836</v>
      </c>
    </row>
    <row r="229" spans="1:71" ht="50.1" customHeight="1" x14ac:dyDescent="0.3">
      <c r="A229" s="4">
        <f t="shared" si="59"/>
        <v>112</v>
      </c>
      <c r="B229" s="38" t="s">
        <v>8124</v>
      </c>
      <c r="C229" s="38" t="s">
        <v>8125</v>
      </c>
      <c r="D229" s="38" t="s">
        <v>554</v>
      </c>
      <c r="E229" s="38" t="s">
        <v>555</v>
      </c>
      <c r="F229" s="38" t="s">
        <v>8126</v>
      </c>
      <c r="G229" s="38" t="s">
        <v>8127</v>
      </c>
      <c r="H229" s="38" t="s">
        <v>8128</v>
      </c>
      <c r="I229" s="38" t="s">
        <v>8129</v>
      </c>
      <c r="J229" s="38" t="s">
        <v>275</v>
      </c>
      <c r="K229" s="38" t="s">
        <v>275</v>
      </c>
      <c r="L229" s="38" t="s">
        <v>382</v>
      </c>
      <c r="M229" s="38" t="s">
        <v>8020</v>
      </c>
      <c r="N229" s="38" t="s">
        <v>6976</v>
      </c>
      <c r="O229" s="38" t="s">
        <v>385</v>
      </c>
      <c r="P229" s="38" t="s">
        <v>8130</v>
      </c>
      <c r="Q229" s="38" t="s">
        <v>4838</v>
      </c>
      <c r="R229" s="38" t="s">
        <v>313</v>
      </c>
      <c r="S229" s="38" t="s">
        <v>313</v>
      </c>
      <c r="T229" s="38" t="s">
        <v>313</v>
      </c>
      <c r="U229" s="38" t="s">
        <v>313</v>
      </c>
      <c r="V229" s="38" t="s">
        <v>313</v>
      </c>
      <c r="W229" s="38" t="s">
        <v>11686</v>
      </c>
      <c r="X229" s="38" t="s">
        <v>9552</v>
      </c>
      <c r="Y229" s="38" t="s">
        <v>11686</v>
      </c>
      <c r="Z229" s="38" t="s">
        <v>9552</v>
      </c>
      <c r="AA229" s="38" t="s">
        <v>313</v>
      </c>
      <c r="AB229" s="38" t="s">
        <v>312</v>
      </c>
      <c r="AC229" s="38" t="s">
        <v>313</v>
      </c>
      <c r="AE229" s="38">
        <v>0</v>
      </c>
      <c r="AF229" s="38">
        <v>0</v>
      </c>
      <c r="AG229" s="38">
        <v>0</v>
      </c>
      <c r="AH229" s="38">
        <f t="shared" si="62"/>
        <v>0</v>
      </c>
      <c r="AI229" s="38">
        <f t="shared" si="62"/>
        <v>0</v>
      </c>
      <c r="AJ229" s="38">
        <f t="shared" si="62"/>
        <v>0</v>
      </c>
      <c r="AK229" s="38">
        <f t="shared" si="62"/>
        <v>0</v>
      </c>
      <c r="AL229" s="38">
        <f t="shared" si="62"/>
        <v>0</v>
      </c>
      <c r="AM229" s="38">
        <f t="shared" si="62"/>
        <v>3</v>
      </c>
      <c r="AN229" s="38">
        <f t="shared" si="49"/>
        <v>3</v>
      </c>
      <c r="AO229" s="38" t="str">
        <f t="shared" si="63"/>
        <v>X</v>
      </c>
      <c r="AP229" s="38" t="str">
        <f t="shared" si="63"/>
        <v>우대</v>
      </c>
      <c r="AQ229" s="38" t="str">
        <f t="shared" si="63"/>
        <v>X</v>
      </c>
      <c r="AR229" s="38">
        <f t="shared" si="51"/>
        <v>3</v>
      </c>
      <c r="AT229" s="38" t="s">
        <v>11686</v>
      </c>
      <c r="AU229" s="38">
        <f>VLOOKUP(B229,자격증!B:R,17,0)</f>
        <v>10</v>
      </c>
      <c r="AV229" s="38">
        <f>IF(AT229="해당",VLOOKUP(B229,어학성적!B:Q,16,0),0)</f>
        <v>0</v>
      </c>
      <c r="AW229" s="38">
        <f>IF(AT229="해당",VLOOKUP(B229,논문실적!B:S,18,0),0)</f>
        <v>0</v>
      </c>
      <c r="AX229" s="38">
        <f>VLOOKUP(B229,자격증!B:S,18,0)</f>
        <v>0</v>
      </c>
      <c r="AY229" s="38">
        <f t="shared" si="52"/>
        <v>10</v>
      </c>
      <c r="AZ229" s="38" t="s">
        <v>11743</v>
      </c>
      <c r="BB229" s="45" t="s">
        <v>11731</v>
      </c>
      <c r="BC229" s="64" t="s">
        <v>11731</v>
      </c>
      <c r="BD229" s="45" t="s">
        <v>11731</v>
      </c>
      <c r="BE229" s="63">
        <v>0</v>
      </c>
      <c r="BF229" s="4" t="str">
        <f t="shared" si="56"/>
        <v>과락</v>
      </c>
      <c r="BG229" s="4">
        <f t="shared" si="57"/>
        <v>108</v>
      </c>
      <c r="BH229" s="4" t="s">
        <v>11811</v>
      </c>
      <c r="BI229" s="38" t="s">
        <v>11732</v>
      </c>
      <c r="BK229" s="4">
        <v>2</v>
      </c>
      <c r="BL229" s="4">
        <f t="shared" si="60"/>
        <v>30</v>
      </c>
      <c r="BM229" s="4">
        <f t="shared" si="58"/>
        <v>30</v>
      </c>
      <c r="BN229" s="4" t="str">
        <f t="shared" si="61"/>
        <v>일치</v>
      </c>
      <c r="BO229" s="4"/>
      <c r="BQ229" s="44" t="s">
        <v>11731</v>
      </c>
      <c r="BR229" s="4" t="s">
        <v>11835</v>
      </c>
      <c r="BS229" s="4" t="s">
        <v>11836</v>
      </c>
    </row>
    <row r="230" spans="1:71" ht="50.1" customHeight="1" x14ac:dyDescent="0.3">
      <c r="A230" s="4">
        <f t="shared" si="59"/>
        <v>113</v>
      </c>
      <c r="B230" s="38" t="s">
        <v>9702</v>
      </c>
      <c r="C230" s="38" t="s">
        <v>9703</v>
      </c>
      <c r="D230" s="38" t="s">
        <v>554</v>
      </c>
      <c r="E230" s="38" t="s">
        <v>555</v>
      </c>
      <c r="F230" s="38" t="s">
        <v>9704</v>
      </c>
      <c r="G230" s="38" t="s">
        <v>9705</v>
      </c>
      <c r="H230" s="38" t="s">
        <v>9706</v>
      </c>
      <c r="I230" s="38" t="s">
        <v>9706</v>
      </c>
      <c r="J230" s="38" t="s">
        <v>275</v>
      </c>
      <c r="K230" s="38" t="s">
        <v>275</v>
      </c>
      <c r="L230" s="38" t="s">
        <v>382</v>
      </c>
      <c r="M230" s="38" t="s">
        <v>9707</v>
      </c>
      <c r="N230" s="38" t="s">
        <v>9708</v>
      </c>
      <c r="O230" s="38" t="s">
        <v>562</v>
      </c>
      <c r="P230" s="38" t="s">
        <v>957</v>
      </c>
      <c r="Q230" s="38" t="s">
        <v>6177</v>
      </c>
      <c r="R230" s="38" t="s">
        <v>313</v>
      </c>
      <c r="S230" s="38" t="s">
        <v>313</v>
      </c>
      <c r="T230" s="38" t="s">
        <v>313</v>
      </c>
      <c r="U230" s="38" t="s">
        <v>313</v>
      </c>
      <c r="V230" s="38" t="s">
        <v>313</v>
      </c>
      <c r="W230" s="38" t="s">
        <v>11686</v>
      </c>
      <c r="X230" s="38" t="s">
        <v>11737</v>
      </c>
      <c r="Y230" s="38" t="s">
        <v>313</v>
      </c>
      <c r="Z230" s="38" t="s">
        <v>313</v>
      </c>
      <c r="AA230" s="38" t="s">
        <v>313</v>
      </c>
      <c r="AB230" s="38" t="s">
        <v>313</v>
      </c>
      <c r="AC230" s="38" t="s">
        <v>313</v>
      </c>
      <c r="AE230" s="38">
        <v>0</v>
      </c>
      <c r="AF230" s="38">
        <v>0</v>
      </c>
      <c r="AG230" s="38">
        <v>0</v>
      </c>
      <c r="AH230" s="38">
        <f t="shared" si="62"/>
        <v>0</v>
      </c>
      <c r="AI230" s="38">
        <f t="shared" si="62"/>
        <v>0</v>
      </c>
      <c r="AJ230" s="38">
        <f t="shared" si="62"/>
        <v>0</v>
      </c>
      <c r="AK230" s="38">
        <f t="shared" si="62"/>
        <v>0</v>
      </c>
      <c r="AL230" s="38">
        <f t="shared" si="62"/>
        <v>0</v>
      </c>
      <c r="AM230" s="38">
        <f t="shared" si="62"/>
        <v>3</v>
      </c>
      <c r="AN230" s="38">
        <f t="shared" si="49"/>
        <v>0</v>
      </c>
      <c r="AO230" s="38" t="str">
        <f t="shared" si="63"/>
        <v>X</v>
      </c>
      <c r="AP230" s="38" t="str">
        <f t="shared" si="63"/>
        <v>X</v>
      </c>
      <c r="AQ230" s="38" t="str">
        <f t="shared" si="63"/>
        <v>X</v>
      </c>
      <c r="AR230" s="38">
        <f t="shared" si="51"/>
        <v>3</v>
      </c>
      <c r="AT230" s="38" t="s">
        <v>11686</v>
      </c>
      <c r="AU230" s="38">
        <f>VLOOKUP(B230,자격증!B:R,17,0)</f>
        <v>5</v>
      </c>
      <c r="AV230" s="38">
        <f>IF(AT230="해당",VLOOKUP(B230,어학성적!B:Q,16,0),0)</f>
        <v>0</v>
      </c>
      <c r="AW230" s="38">
        <f>IF(AT230="해당",VLOOKUP(B230,논문실적!B:S,18,0),0)</f>
        <v>0</v>
      </c>
      <c r="AX230" s="38">
        <f>VLOOKUP(B230,자격증!B:S,18,0)</f>
        <v>0</v>
      </c>
      <c r="AY230" s="38">
        <f t="shared" si="52"/>
        <v>5</v>
      </c>
      <c r="AZ230" s="38" t="s">
        <v>11777</v>
      </c>
      <c r="BB230" s="45" t="s">
        <v>11731</v>
      </c>
      <c r="BC230" s="64" t="s">
        <v>11731</v>
      </c>
      <c r="BD230" s="45" t="s">
        <v>11731</v>
      </c>
      <c r="BE230" s="63">
        <v>0</v>
      </c>
      <c r="BF230" s="4" t="str">
        <f t="shared" si="56"/>
        <v>과락</v>
      </c>
      <c r="BG230" s="4">
        <f t="shared" si="57"/>
        <v>108</v>
      </c>
      <c r="BH230" s="4" t="s">
        <v>11811</v>
      </c>
      <c r="BI230" s="38" t="s">
        <v>11732</v>
      </c>
      <c r="BK230" s="4">
        <v>2</v>
      </c>
      <c r="BL230" s="4">
        <f t="shared" si="60"/>
        <v>30</v>
      </c>
      <c r="BM230" s="4">
        <f t="shared" si="58"/>
        <v>30</v>
      </c>
      <c r="BN230" s="4" t="str">
        <f t="shared" si="61"/>
        <v>일치</v>
      </c>
      <c r="BO230" s="4"/>
      <c r="BQ230" s="44" t="s">
        <v>11731</v>
      </c>
      <c r="BR230" s="4" t="s">
        <v>11835</v>
      </c>
      <c r="BS230" s="4" t="s">
        <v>11836</v>
      </c>
    </row>
    <row r="231" spans="1:71" ht="50.1" customHeight="1" x14ac:dyDescent="0.3">
      <c r="A231" s="4">
        <f t="shared" si="59"/>
        <v>114</v>
      </c>
      <c r="B231" s="38" t="s">
        <v>10739</v>
      </c>
      <c r="C231" s="38" t="s">
        <v>7744</v>
      </c>
      <c r="D231" s="38" t="s">
        <v>554</v>
      </c>
      <c r="E231" s="38" t="s">
        <v>555</v>
      </c>
      <c r="F231" s="38" t="s">
        <v>10740</v>
      </c>
      <c r="G231" s="38" t="s">
        <v>10741</v>
      </c>
      <c r="H231" s="38" t="s">
        <v>10742</v>
      </c>
      <c r="I231" s="38" t="s">
        <v>10743</v>
      </c>
      <c r="J231" s="38" t="s">
        <v>275</v>
      </c>
      <c r="K231" s="38" t="s">
        <v>275</v>
      </c>
      <c r="L231" s="38" t="s">
        <v>276</v>
      </c>
      <c r="M231" s="38" t="s">
        <v>277</v>
      </c>
      <c r="N231" s="38" t="s">
        <v>277</v>
      </c>
      <c r="O231" s="38" t="s">
        <v>277</v>
      </c>
      <c r="P231" s="38" t="s">
        <v>277</v>
      </c>
      <c r="Q231" s="38" t="s">
        <v>2064</v>
      </c>
      <c r="R231" s="38" t="s">
        <v>313</v>
      </c>
      <c r="S231" s="38" t="s">
        <v>313</v>
      </c>
      <c r="T231" s="38" t="s">
        <v>313</v>
      </c>
      <c r="U231" s="38" t="s">
        <v>313</v>
      </c>
      <c r="V231" s="38" t="s">
        <v>313</v>
      </c>
      <c r="W231" s="38" t="s">
        <v>11686</v>
      </c>
      <c r="X231" s="38" t="s">
        <v>9552</v>
      </c>
      <c r="Y231" s="38" t="s">
        <v>11686</v>
      </c>
      <c r="Z231" s="38" t="s">
        <v>9552</v>
      </c>
      <c r="AA231" s="38" t="s">
        <v>313</v>
      </c>
      <c r="AB231" s="38" t="s">
        <v>312</v>
      </c>
      <c r="AC231" s="38" t="s">
        <v>313</v>
      </c>
      <c r="AE231" s="38">
        <v>0</v>
      </c>
      <c r="AF231" s="38">
        <v>0</v>
      </c>
      <c r="AG231" s="38">
        <v>0</v>
      </c>
      <c r="AH231" s="38">
        <f t="shared" si="62"/>
        <v>0</v>
      </c>
      <c r="AI231" s="38">
        <f t="shared" si="62"/>
        <v>0</v>
      </c>
      <c r="AJ231" s="38">
        <f t="shared" si="62"/>
        <v>0</v>
      </c>
      <c r="AK231" s="38">
        <f t="shared" si="62"/>
        <v>0</v>
      </c>
      <c r="AL231" s="38">
        <f t="shared" si="62"/>
        <v>0</v>
      </c>
      <c r="AM231" s="38">
        <f t="shared" si="62"/>
        <v>3</v>
      </c>
      <c r="AN231" s="38">
        <f t="shared" si="49"/>
        <v>3</v>
      </c>
      <c r="AO231" s="38" t="str">
        <f t="shared" si="63"/>
        <v>X</v>
      </c>
      <c r="AP231" s="38" t="str">
        <f t="shared" si="63"/>
        <v>우대</v>
      </c>
      <c r="AQ231" s="38" t="str">
        <f t="shared" si="63"/>
        <v>X</v>
      </c>
      <c r="AR231" s="38">
        <f t="shared" si="51"/>
        <v>3</v>
      </c>
      <c r="AT231" s="38" t="s">
        <v>11686</v>
      </c>
      <c r="AU231" s="38">
        <f>VLOOKUP(B231,자격증!B:R,17,0)</f>
        <v>0</v>
      </c>
      <c r="AV231" s="38">
        <f>IF(AT231="해당",VLOOKUP(B231,어학성적!B:Q,16,0),0)</f>
        <v>0</v>
      </c>
      <c r="AW231" s="38">
        <f>IF(AT231="해당",VLOOKUP(B231,논문실적!B:S,18,0),0)</f>
        <v>0</v>
      </c>
      <c r="AX231" s="38">
        <f>VLOOKUP(B231,자격증!B:S,18,0)</f>
        <v>0</v>
      </c>
      <c r="AY231" s="38">
        <f t="shared" si="52"/>
        <v>0</v>
      </c>
      <c r="AZ231" s="38" t="s">
        <v>11743</v>
      </c>
      <c r="BB231" s="45" t="s">
        <v>11731</v>
      </c>
      <c r="BC231" s="64" t="s">
        <v>11731</v>
      </c>
      <c r="BD231" s="45" t="s">
        <v>11731</v>
      </c>
      <c r="BE231" s="63">
        <v>0</v>
      </c>
      <c r="BF231" s="4" t="str">
        <f t="shared" si="56"/>
        <v>과락</v>
      </c>
      <c r="BG231" s="4">
        <f t="shared" si="57"/>
        <v>108</v>
      </c>
      <c r="BH231" s="4" t="s">
        <v>11811</v>
      </c>
      <c r="BI231" s="38" t="s">
        <v>11732</v>
      </c>
      <c r="BK231" s="4">
        <v>2</v>
      </c>
      <c r="BL231" s="4">
        <f t="shared" si="60"/>
        <v>30</v>
      </c>
      <c r="BM231" s="4">
        <f t="shared" si="58"/>
        <v>30</v>
      </c>
      <c r="BN231" s="4" t="str">
        <f t="shared" si="61"/>
        <v>일치</v>
      </c>
      <c r="BO231" s="4"/>
      <c r="BQ231" s="44" t="s">
        <v>11731</v>
      </c>
      <c r="BR231" s="4" t="s">
        <v>11835</v>
      </c>
      <c r="BS231" s="4" t="s">
        <v>11836</v>
      </c>
    </row>
    <row r="232" spans="1:71" ht="50.1" customHeight="1" x14ac:dyDescent="0.3">
      <c r="A232" s="4">
        <f t="shared" si="59"/>
        <v>115</v>
      </c>
      <c r="B232" s="38" t="s">
        <v>10803</v>
      </c>
      <c r="C232" s="38" t="s">
        <v>10804</v>
      </c>
      <c r="D232" s="38" t="s">
        <v>554</v>
      </c>
      <c r="E232" s="38" t="s">
        <v>555</v>
      </c>
      <c r="F232" s="38" t="s">
        <v>10805</v>
      </c>
      <c r="G232" s="38" t="s">
        <v>10806</v>
      </c>
      <c r="H232" s="38" t="s">
        <v>10807</v>
      </c>
      <c r="I232" s="38" t="s">
        <v>10808</v>
      </c>
      <c r="J232" s="38" t="s">
        <v>275</v>
      </c>
      <c r="K232" s="38" t="s">
        <v>275</v>
      </c>
      <c r="L232" s="38" t="s">
        <v>276</v>
      </c>
      <c r="M232" s="38" t="s">
        <v>277</v>
      </c>
      <c r="N232" s="38" t="s">
        <v>277</v>
      </c>
      <c r="O232" s="38" t="s">
        <v>277</v>
      </c>
      <c r="P232" s="38" t="s">
        <v>277</v>
      </c>
      <c r="Q232" s="38" t="s">
        <v>10699</v>
      </c>
      <c r="R232" s="38" t="s">
        <v>313</v>
      </c>
      <c r="S232" s="38" t="s">
        <v>313</v>
      </c>
      <c r="T232" s="38" t="s">
        <v>313</v>
      </c>
      <c r="U232" s="38" t="s">
        <v>313</v>
      </c>
      <c r="V232" s="38" t="s">
        <v>313</v>
      </c>
      <c r="W232" s="38" t="s">
        <v>11686</v>
      </c>
      <c r="X232" s="38" t="s">
        <v>11738</v>
      </c>
      <c r="Y232" s="38" t="s">
        <v>313</v>
      </c>
      <c r="Z232" s="38" t="s">
        <v>313</v>
      </c>
      <c r="AA232" s="38" t="s">
        <v>313</v>
      </c>
      <c r="AB232" s="38" t="s">
        <v>312</v>
      </c>
      <c r="AC232" s="38" t="s">
        <v>313</v>
      </c>
      <c r="AE232" s="38">
        <v>0</v>
      </c>
      <c r="AF232" s="38">
        <v>0</v>
      </c>
      <c r="AG232" s="38">
        <v>0</v>
      </c>
      <c r="AH232" s="38">
        <f t="shared" si="62"/>
        <v>0</v>
      </c>
      <c r="AI232" s="38">
        <f t="shared" si="62"/>
        <v>0</v>
      </c>
      <c r="AJ232" s="38">
        <f t="shared" si="62"/>
        <v>0</v>
      </c>
      <c r="AK232" s="38">
        <f t="shared" si="62"/>
        <v>0</v>
      </c>
      <c r="AL232" s="38">
        <f t="shared" si="62"/>
        <v>0</v>
      </c>
      <c r="AM232" s="38">
        <f t="shared" si="62"/>
        <v>3</v>
      </c>
      <c r="AN232" s="38">
        <f t="shared" si="49"/>
        <v>0</v>
      </c>
      <c r="AO232" s="38" t="str">
        <f t="shared" si="63"/>
        <v>X</v>
      </c>
      <c r="AP232" s="38" t="str">
        <f t="shared" si="63"/>
        <v>우대</v>
      </c>
      <c r="AQ232" s="38" t="str">
        <f t="shared" si="63"/>
        <v>X</v>
      </c>
      <c r="AR232" s="38">
        <f t="shared" si="51"/>
        <v>3</v>
      </c>
      <c r="AT232" s="38" t="s">
        <v>11686</v>
      </c>
      <c r="AU232" s="38">
        <f>VLOOKUP(B232,자격증!B:R,17,0)</f>
        <v>10</v>
      </c>
      <c r="AV232" s="38">
        <f>IF(AT232="해당",VLOOKUP(B232,어학성적!B:Q,16,0),0)</f>
        <v>10</v>
      </c>
      <c r="AW232" s="38">
        <f>IF(AT232="해당",VLOOKUP(B232,논문실적!B:S,18,0),0)</f>
        <v>0</v>
      </c>
      <c r="AX232" s="38">
        <f>VLOOKUP(B232,자격증!B:S,18,0)</f>
        <v>0</v>
      </c>
      <c r="AY232" s="38">
        <f t="shared" si="52"/>
        <v>20</v>
      </c>
      <c r="AZ232" s="38" t="s">
        <v>11743</v>
      </c>
      <c r="BB232" s="45" t="s">
        <v>11731</v>
      </c>
      <c r="BC232" s="64" t="s">
        <v>11731</v>
      </c>
      <c r="BD232" s="45" t="s">
        <v>11731</v>
      </c>
      <c r="BE232" s="63">
        <v>0</v>
      </c>
      <c r="BF232" s="4" t="str">
        <f t="shared" si="56"/>
        <v>과락</v>
      </c>
      <c r="BG232" s="4">
        <f t="shared" si="57"/>
        <v>108</v>
      </c>
      <c r="BH232" s="4" t="s">
        <v>11811</v>
      </c>
      <c r="BI232" s="38" t="s">
        <v>11732</v>
      </c>
      <c r="BK232" s="4">
        <v>2</v>
      </c>
      <c r="BL232" s="4">
        <f t="shared" si="60"/>
        <v>30</v>
      </c>
      <c r="BM232" s="4">
        <f t="shared" si="58"/>
        <v>30</v>
      </c>
      <c r="BN232" s="4" t="str">
        <f t="shared" si="61"/>
        <v>일치</v>
      </c>
      <c r="BO232" s="4"/>
      <c r="BQ232" s="44" t="s">
        <v>11731</v>
      </c>
      <c r="BR232" s="4" t="s">
        <v>11835</v>
      </c>
      <c r="BS232" s="4" t="s">
        <v>11836</v>
      </c>
    </row>
    <row r="233" spans="1:71" ht="50.1" customHeight="1" x14ac:dyDescent="0.3">
      <c r="A233" s="1" t="s">
        <v>11653</v>
      </c>
      <c r="B233" s="1" t="s">
        <v>0</v>
      </c>
      <c r="C233" s="1" t="s">
        <v>1</v>
      </c>
      <c r="D233" s="1" t="s">
        <v>2</v>
      </c>
      <c r="E233" s="3" t="s">
        <v>3</v>
      </c>
      <c r="F233" s="1" t="s">
        <v>8</v>
      </c>
      <c r="G233" s="1" t="s">
        <v>9</v>
      </c>
      <c r="H233" s="1" t="s">
        <v>10</v>
      </c>
      <c r="I233" s="1" t="s">
        <v>11</v>
      </c>
      <c r="J233" s="1" t="s">
        <v>12</v>
      </c>
      <c r="K233" s="1" t="s">
        <v>13</v>
      </c>
      <c r="L233" s="1" t="s">
        <v>14</v>
      </c>
      <c r="M233" s="1" t="s">
        <v>15</v>
      </c>
      <c r="N233" s="1" t="s">
        <v>16</v>
      </c>
      <c r="O233" s="1" t="s">
        <v>17</v>
      </c>
      <c r="P233" s="1" t="s">
        <v>18</v>
      </c>
      <c r="Q233" s="1" t="s">
        <v>248</v>
      </c>
      <c r="R233" s="1" t="s">
        <v>249</v>
      </c>
      <c r="S233" s="1" t="s">
        <v>250</v>
      </c>
      <c r="T233" s="1" t="s">
        <v>251</v>
      </c>
      <c r="U233" s="1" t="s">
        <v>252</v>
      </c>
      <c r="V233" s="1" t="s">
        <v>253</v>
      </c>
      <c r="W233" s="1" t="s">
        <v>254</v>
      </c>
      <c r="X233" s="1" t="s">
        <v>254</v>
      </c>
      <c r="Y233" s="1" t="s">
        <v>255</v>
      </c>
      <c r="Z233" s="1" t="s">
        <v>255</v>
      </c>
      <c r="AA233" s="21" t="s">
        <v>256</v>
      </c>
      <c r="AB233" s="21" t="s">
        <v>257</v>
      </c>
      <c r="AC233" s="21" t="s">
        <v>258</v>
      </c>
      <c r="AE233" s="7" t="s">
        <v>11702</v>
      </c>
      <c r="AF233" s="7" t="s">
        <v>11703</v>
      </c>
      <c r="AG233" s="7" t="s">
        <v>11704</v>
      </c>
      <c r="AH233" s="7" t="s">
        <v>11705</v>
      </c>
      <c r="AI233" s="7" t="s">
        <v>11706</v>
      </c>
      <c r="AJ233" s="7" t="s">
        <v>11707</v>
      </c>
      <c r="AK233" s="7" t="s">
        <v>11708</v>
      </c>
      <c r="AL233" s="7" t="s">
        <v>11709</v>
      </c>
      <c r="AM233" s="7" t="s">
        <v>11710</v>
      </c>
      <c r="AN233" s="7" t="s">
        <v>11711</v>
      </c>
      <c r="AO233" s="22" t="s">
        <v>11712</v>
      </c>
      <c r="AP233" s="22" t="s">
        <v>11713</v>
      </c>
      <c r="AQ233" s="22" t="s">
        <v>11714</v>
      </c>
      <c r="AR233" s="25" t="s">
        <v>11715</v>
      </c>
      <c r="AT233" s="40" t="s">
        <v>11716</v>
      </c>
      <c r="AU233" s="24" t="s">
        <v>11717</v>
      </c>
      <c r="AV233" s="24" t="s">
        <v>11718</v>
      </c>
      <c r="AW233" s="24" t="s">
        <v>11719</v>
      </c>
      <c r="AX233" s="24" t="s">
        <v>11720</v>
      </c>
      <c r="AY233" s="25" t="s">
        <v>11721</v>
      </c>
      <c r="AZ233" s="25" t="s">
        <v>11655</v>
      </c>
      <c r="BB233" s="8" t="s">
        <v>11722</v>
      </c>
      <c r="BC233" s="8" t="s">
        <v>11723</v>
      </c>
      <c r="BD233" s="8" t="s">
        <v>11724</v>
      </c>
      <c r="BE233" s="8" t="s">
        <v>11725</v>
      </c>
      <c r="BF233" s="8" t="s">
        <v>11784</v>
      </c>
      <c r="BG233" s="8" t="s">
        <v>11726</v>
      </c>
      <c r="BH233" s="8" t="s">
        <v>11810</v>
      </c>
      <c r="BI233" s="8" t="s">
        <v>11655</v>
      </c>
      <c r="BK233" s="65" t="s">
        <v>11822</v>
      </c>
      <c r="BL233" s="65" t="s">
        <v>11823</v>
      </c>
      <c r="BM233" s="65" t="s">
        <v>11824</v>
      </c>
      <c r="BN233" s="65" t="s">
        <v>11825</v>
      </c>
      <c r="BO233" s="65" t="s">
        <v>11826</v>
      </c>
      <c r="BQ233" s="8" t="s">
        <v>11833</v>
      </c>
      <c r="BR233" s="8" t="s">
        <v>11834</v>
      </c>
      <c r="BS233" s="8" t="s">
        <v>11655</v>
      </c>
    </row>
    <row r="234" spans="1:71" ht="50.1" customHeight="1" x14ac:dyDescent="0.3">
      <c r="A234" s="4">
        <f>IF(E234=E232,A232+1,1)</f>
        <v>1</v>
      </c>
      <c r="B234" s="4" t="s">
        <v>2731</v>
      </c>
      <c r="C234" s="4" t="s">
        <v>2732</v>
      </c>
      <c r="D234" s="4" t="s">
        <v>317</v>
      </c>
      <c r="E234" s="4" t="s">
        <v>318</v>
      </c>
      <c r="F234" s="4" t="s">
        <v>2733</v>
      </c>
      <c r="G234" s="4" t="s">
        <v>2734</v>
      </c>
      <c r="H234" s="4" t="s">
        <v>2735</v>
      </c>
      <c r="I234" s="4" t="s">
        <v>2736</v>
      </c>
      <c r="J234" s="4" t="s">
        <v>275</v>
      </c>
      <c r="K234" s="4" t="s">
        <v>275</v>
      </c>
      <c r="L234" s="4" t="s">
        <v>276</v>
      </c>
      <c r="M234" s="4" t="s">
        <v>277</v>
      </c>
      <c r="N234" s="4" t="s">
        <v>277</v>
      </c>
      <c r="O234" s="4" t="s">
        <v>277</v>
      </c>
      <c r="P234" s="4" t="s">
        <v>277</v>
      </c>
      <c r="Q234" s="4" t="s">
        <v>932</v>
      </c>
      <c r="R234" s="4" t="s">
        <v>313</v>
      </c>
      <c r="S234" s="4" t="s">
        <v>313</v>
      </c>
      <c r="T234" s="4" t="s">
        <v>313</v>
      </c>
      <c r="U234" s="4" t="s">
        <v>313</v>
      </c>
      <c r="V234" s="4" t="s">
        <v>313</v>
      </c>
      <c r="W234" s="4" t="s">
        <v>11686</v>
      </c>
      <c r="X234" s="4" t="s">
        <v>11738</v>
      </c>
      <c r="Y234" s="4" t="s">
        <v>313</v>
      </c>
      <c r="Z234" s="4" t="s">
        <v>313</v>
      </c>
      <c r="AA234" s="4" t="s">
        <v>313</v>
      </c>
      <c r="AB234" s="4" t="s">
        <v>312</v>
      </c>
      <c r="AC234" s="4" t="s">
        <v>313</v>
      </c>
      <c r="AE234" s="4">
        <v>0</v>
      </c>
      <c r="AF234" s="4">
        <v>0</v>
      </c>
      <c r="AG234" s="4">
        <v>0</v>
      </c>
      <c r="AH234" s="4">
        <f t="shared" ref="AH234:AM265" si="64">IF(R234="해당",3,0)</f>
        <v>0</v>
      </c>
      <c r="AI234" s="4">
        <f t="shared" si="64"/>
        <v>0</v>
      </c>
      <c r="AJ234" s="4">
        <f t="shared" si="64"/>
        <v>0</v>
      </c>
      <c r="AK234" s="4">
        <f t="shared" si="64"/>
        <v>0</v>
      </c>
      <c r="AL234" s="4">
        <f t="shared" si="64"/>
        <v>0</v>
      </c>
      <c r="AM234" s="4">
        <f t="shared" si="64"/>
        <v>3</v>
      </c>
      <c r="AN234" s="4">
        <f t="shared" ref="AN234:AN297" si="65">IF(Y234="해당",3,0)</f>
        <v>0</v>
      </c>
      <c r="AO234" s="4" t="str">
        <f t="shared" ref="AO234:AQ265" si="66">IF(AA234="해당","우대","X")</f>
        <v>X</v>
      </c>
      <c r="AP234" s="4" t="str">
        <f t="shared" si="66"/>
        <v>우대</v>
      </c>
      <c r="AQ234" s="4" t="str">
        <f t="shared" si="66"/>
        <v>X</v>
      </c>
      <c r="AR234" s="4">
        <f t="shared" ref="AR234:AR297" si="67">MAX(AF234:AN234)</f>
        <v>3</v>
      </c>
      <c r="AT234" s="4" t="s">
        <v>11686</v>
      </c>
      <c r="AU234" s="4">
        <f>VLOOKUP(B234,자격증!B:R,17,0)</f>
        <v>5</v>
      </c>
      <c r="AV234" s="4">
        <f>IF(AT234="해당",VLOOKUP(B234,어학성적!B:Q,16,0),0)</f>
        <v>0</v>
      </c>
      <c r="AW234" s="4">
        <f>IF(AT234="해당",VLOOKUP(B234,논문실적!B:S,18,0),0)</f>
        <v>10</v>
      </c>
      <c r="AX234" s="4">
        <f>VLOOKUP(B234,자격증!B:S,18,0)</f>
        <v>0</v>
      </c>
      <c r="AY234" s="4">
        <f t="shared" ref="AY234:AY297" si="68">IF(SUM(AU234:AX234)&gt;20,20,SUM(AU234:AX234))</f>
        <v>15</v>
      </c>
      <c r="AZ234" s="4"/>
      <c r="BB234" s="4">
        <f t="shared" ref="BB234:BB297" si="69">IF(AT234="해당",AY234,"정량심사 비해당")</f>
        <v>15</v>
      </c>
      <c r="BC234" s="47">
        <f>VLOOKUP(B234,정성평가!B:AD,29,0)</f>
        <v>68.333333333333329</v>
      </c>
      <c r="BD234" s="4">
        <f t="shared" ref="BD234:BD297" si="70">AR234</f>
        <v>3</v>
      </c>
      <c r="BE234" s="47">
        <f t="shared" ref="BE234:BE297" si="71">SUM(BB234:BD234)</f>
        <v>86.333333333333329</v>
      </c>
      <c r="BF234" s="4" t="str">
        <f t="shared" ref="BF234:BF297" si="72">IF(BE234&lt;70,"과락","이상없음")</f>
        <v>이상없음</v>
      </c>
      <c r="BG234" s="4">
        <f t="shared" ref="BG234:BG297" si="73">COUNTIFS(D:D,D234,BE:BE,"&gt;"&amp;BE234)+1</f>
        <v>1</v>
      </c>
      <c r="BH234" s="4" t="s">
        <v>11808</v>
      </c>
      <c r="BI234" s="4"/>
      <c r="BK234" s="4">
        <v>5</v>
      </c>
      <c r="BL234" s="4">
        <f t="shared" si="60"/>
        <v>75</v>
      </c>
      <c r="BM234" s="4">
        <f t="shared" ref="BM234:BM297" si="74">COUNTIFS(D:D,D234,BH:BH,"서류전형 합격")</f>
        <v>38</v>
      </c>
      <c r="BN234" s="4" t="str">
        <f t="shared" si="61"/>
        <v>배수미달</v>
      </c>
      <c r="BO234" s="4"/>
      <c r="BQ234" s="4" t="s">
        <v>11840</v>
      </c>
      <c r="BR234" s="4" t="s">
        <v>11841</v>
      </c>
      <c r="BS234" s="4"/>
    </row>
    <row r="235" spans="1:71" ht="50.1" customHeight="1" x14ac:dyDescent="0.3">
      <c r="A235" s="4">
        <f t="shared" si="59"/>
        <v>2</v>
      </c>
      <c r="B235" s="4" t="s">
        <v>5864</v>
      </c>
      <c r="C235" s="4" t="s">
        <v>5865</v>
      </c>
      <c r="D235" s="4" t="s">
        <v>317</v>
      </c>
      <c r="E235" s="4" t="s">
        <v>318</v>
      </c>
      <c r="F235" s="4" t="s">
        <v>5866</v>
      </c>
      <c r="G235" s="4" t="s">
        <v>5867</v>
      </c>
      <c r="H235" s="4" t="s">
        <v>5868</v>
      </c>
      <c r="I235" s="4" t="s">
        <v>5869</v>
      </c>
      <c r="J235" s="4" t="s">
        <v>275</v>
      </c>
      <c r="K235" s="4" t="s">
        <v>275</v>
      </c>
      <c r="L235" s="4" t="s">
        <v>276</v>
      </c>
      <c r="M235" s="4" t="s">
        <v>277</v>
      </c>
      <c r="N235" s="4" t="s">
        <v>277</v>
      </c>
      <c r="O235" s="4" t="s">
        <v>277</v>
      </c>
      <c r="P235" s="4" t="s">
        <v>277</v>
      </c>
      <c r="Q235" s="4" t="s">
        <v>3385</v>
      </c>
      <c r="R235" s="4" t="s">
        <v>313</v>
      </c>
      <c r="S235" s="4" t="s">
        <v>313</v>
      </c>
      <c r="T235" s="4" t="s">
        <v>313</v>
      </c>
      <c r="U235" s="4" t="s">
        <v>313</v>
      </c>
      <c r="V235" s="4" t="s">
        <v>313</v>
      </c>
      <c r="W235" s="4" t="s">
        <v>11686</v>
      </c>
      <c r="X235" s="4" t="s">
        <v>9552</v>
      </c>
      <c r="Y235" s="4" t="s">
        <v>11686</v>
      </c>
      <c r="Z235" s="4" t="s">
        <v>9552</v>
      </c>
      <c r="AA235" s="4" t="s">
        <v>313</v>
      </c>
      <c r="AB235" s="4" t="s">
        <v>312</v>
      </c>
      <c r="AC235" s="4" t="s">
        <v>313</v>
      </c>
      <c r="AE235" s="4">
        <v>0</v>
      </c>
      <c r="AF235" s="4">
        <v>0</v>
      </c>
      <c r="AG235" s="4">
        <v>0</v>
      </c>
      <c r="AH235" s="4">
        <f t="shared" si="64"/>
        <v>0</v>
      </c>
      <c r="AI235" s="4">
        <f t="shared" si="64"/>
        <v>0</v>
      </c>
      <c r="AJ235" s="4">
        <f t="shared" si="64"/>
        <v>0</v>
      </c>
      <c r="AK235" s="4">
        <f t="shared" si="64"/>
        <v>0</v>
      </c>
      <c r="AL235" s="4">
        <f t="shared" si="64"/>
        <v>0</v>
      </c>
      <c r="AM235" s="4">
        <f t="shared" si="64"/>
        <v>3</v>
      </c>
      <c r="AN235" s="4">
        <f t="shared" si="65"/>
        <v>3</v>
      </c>
      <c r="AO235" s="4" t="str">
        <f t="shared" si="66"/>
        <v>X</v>
      </c>
      <c r="AP235" s="4" t="str">
        <f t="shared" si="66"/>
        <v>우대</v>
      </c>
      <c r="AQ235" s="4" t="str">
        <f t="shared" si="66"/>
        <v>X</v>
      </c>
      <c r="AR235" s="4">
        <f t="shared" si="67"/>
        <v>3</v>
      </c>
      <c r="AT235" s="4" t="s">
        <v>11686</v>
      </c>
      <c r="AU235" s="4">
        <f>VLOOKUP(B235,자격증!B:R,17,0)</f>
        <v>10</v>
      </c>
      <c r="AV235" s="4">
        <f>IF(AT235="해당",VLOOKUP(B235,어학성적!B:Q,16,0),0)</f>
        <v>6</v>
      </c>
      <c r="AW235" s="4">
        <f>IF(AT235="해당",VLOOKUP(B235,논문실적!B:S,18,0),0)</f>
        <v>0</v>
      </c>
      <c r="AX235" s="4">
        <f>VLOOKUP(B235,자격증!B:S,18,0)</f>
        <v>0</v>
      </c>
      <c r="AY235" s="4">
        <f t="shared" si="68"/>
        <v>16</v>
      </c>
      <c r="AZ235" s="4"/>
      <c r="BB235" s="4">
        <f t="shared" si="69"/>
        <v>16</v>
      </c>
      <c r="BC235" s="47">
        <f>VLOOKUP(B235,정성평가!B:AD,29,0)</f>
        <v>67.333333333333329</v>
      </c>
      <c r="BD235" s="4">
        <f t="shared" si="70"/>
        <v>3</v>
      </c>
      <c r="BE235" s="47">
        <f t="shared" si="71"/>
        <v>86.333333333333329</v>
      </c>
      <c r="BF235" s="4" t="str">
        <f t="shared" si="72"/>
        <v>이상없음</v>
      </c>
      <c r="BG235" s="4">
        <f t="shared" si="73"/>
        <v>1</v>
      </c>
      <c r="BH235" s="4" t="s">
        <v>11808</v>
      </c>
      <c r="BI235" s="4"/>
      <c r="BK235" s="4">
        <v>5</v>
      </c>
      <c r="BL235" s="4">
        <f t="shared" si="60"/>
        <v>75</v>
      </c>
      <c r="BM235" s="4">
        <f t="shared" si="74"/>
        <v>38</v>
      </c>
      <c r="BN235" s="4" t="str">
        <f t="shared" si="61"/>
        <v>배수미달</v>
      </c>
      <c r="BO235" s="4"/>
      <c r="BQ235" s="4" t="s">
        <v>11840</v>
      </c>
      <c r="BR235" s="4" t="s">
        <v>11841</v>
      </c>
      <c r="BS235" s="4"/>
    </row>
    <row r="236" spans="1:71" ht="50.1" customHeight="1" x14ac:dyDescent="0.3">
      <c r="A236" s="4">
        <f t="shared" si="59"/>
        <v>3</v>
      </c>
      <c r="B236" s="4" t="s">
        <v>10754</v>
      </c>
      <c r="C236" s="4" t="s">
        <v>10755</v>
      </c>
      <c r="D236" s="4" t="s">
        <v>317</v>
      </c>
      <c r="E236" s="4" t="s">
        <v>318</v>
      </c>
      <c r="F236" s="4" t="s">
        <v>10756</v>
      </c>
      <c r="G236" s="4" t="s">
        <v>10757</v>
      </c>
      <c r="H236" s="4" t="s">
        <v>10758</v>
      </c>
      <c r="I236" s="4" t="s">
        <v>10759</v>
      </c>
      <c r="J236" s="4" t="s">
        <v>275</v>
      </c>
      <c r="K236" s="4" t="s">
        <v>275</v>
      </c>
      <c r="L236" s="4" t="s">
        <v>276</v>
      </c>
      <c r="M236" s="4" t="s">
        <v>277</v>
      </c>
      <c r="N236" s="4" t="s">
        <v>277</v>
      </c>
      <c r="O236" s="4" t="s">
        <v>277</v>
      </c>
      <c r="P236" s="4" t="s">
        <v>277</v>
      </c>
      <c r="Q236" s="4" t="s">
        <v>968</v>
      </c>
      <c r="R236" s="4" t="s">
        <v>313</v>
      </c>
      <c r="S236" s="4" t="s">
        <v>313</v>
      </c>
      <c r="T236" s="4" t="s">
        <v>313</v>
      </c>
      <c r="U236" s="4" t="s">
        <v>313</v>
      </c>
      <c r="V236" s="4" t="s">
        <v>313</v>
      </c>
      <c r="W236" s="4" t="s">
        <v>11686</v>
      </c>
      <c r="X236" s="4" t="s">
        <v>11729</v>
      </c>
      <c r="Y236" s="4" t="s">
        <v>313</v>
      </c>
      <c r="Z236" s="4" t="s">
        <v>313</v>
      </c>
      <c r="AA236" s="4" t="s">
        <v>313</v>
      </c>
      <c r="AB236" s="4" t="s">
        <v>312</v>
      </c>
      <c r="AC236" s="4" t="s">
        <v>313</v>
      </c>
      <c r="AE236" s="4">
        <v>0</v>
      </c>
      <c r="AF236" s="4">
        <v>0</v>
      </c>
      <c r="AG236" s="4">
        <v>0</v>
      </c>
      <c r="AH236" s="4">
        <f t="shared" si="64"/>
        <v>0</v>
      </c>
      <c r="AI236" s="4">
        <f t="shared" si="64"/>
        <v>0</v>
      </c>
      <c r="AJ236" s="4">
        <f t="shared" si="64"/>
        <v>0</v>
      </c>
      <c r="AK236" s="4">
        <f t="shared" si="64"/>
        <v>0</v>
      </c>
      <c r="AL236" s="4">
        <f t="shared" si="64"/>
        <v>0</v>
      </c>
      <c r="AM236" s="4">
        <f t="shared" si="64"/>
        <v>3</v>
      </c>
      <c r="AN236" s="4">
        <f t="shared" si="65"/>
        <v>0</v>
      </c>
      <c r="AO236" s="4" t="str">
        <f t="shared" si="66"/>
        <v>X</v>
      </c>
      <c r="AP236" s="4" t="str">
        <f t="shared" si="66"/>
        <v>우대</v>
      </c>
      <c r="AQ236" s="4" t="str">
        <f t="shared" si="66"/>
        <v>X</v>
      </c>
      <c r="AR236" s="4">
        <f t="shared" si="67"/>
        <v>3</v>
      </c>
      <c r="AT236" s="4" t="s">
        <v>11686</v>
      </c>
      <c r="AU236" s="4">
        <f>VLOOKUP(B236,자격증!B:R,17,0)</f>
        <v>0</v>
      </c>
      <c r="AV236" s="4">
        <f>IF(AT236="해당",VLOOKUP(B236,어학성적!B:Q,16,0),0)</f>
        <v>6</v>
      </c>
      <c r="AW236" s="4">
        <f>IF(AT236="해당",VLOOKUP(B236,논문실적!B:S,18,0),0)</f>
        <v>10</v>
      </c>
      <c r="AX236" s="4">
        <f>VLOOKUP(B236,자격증!B:S,18,0)</f>
        <v>0</v>
      </c>
      <c r="AY236" s="4">
        <f t="shared" si="68"/>
        <v>16</v>
      </c>
      <c r="AZ236" s="4"/>
      <c r="BB236" s="4">
        <f t="shared" si="69"/>
        <v>16</v>
      </c>
      <c r="BC236" s="47">
        <f>VLOOKUP(B236,정성평가!B:AD,29,0)</f>
        <v>65.333333333333329</v>
      </c>
      <c r="BD236" s="4">
        <f t="shared" si="70"/>
        <v>3</v>
      </c>
      <c r="BE236" s="47">
        <f t="shared" si="71"/>
        <v>84.333333333333329</v>
      </c>
      <c r="BF236" s="4" t="str">
        <f t="shared" si="72"/>
        <v>이상없음</v>
      </c>
      <c r="BG236" s="4">
        <f t="shared" si="73"/>
        <v>3</v>
      </c>
      <c r="BH236" s="4" t="s">
        <v>11808</v>
      </c>
      <c r="BI236" s="4"/>
      <c r="BK236" s="4">
        <v>5</v>
      </c>
      <c r="BL236" s="4">
        <f t="shared" si="60"/>
        <v>75</v>
      </c>
      <c r="BM236" s="4">
        <f t="shared" si="74"/>
        <v>38</v>
      </c>
      <c r="BN236" s="4" t="str">
        <f t="shared" si="61"/>
        <v>배수미달</v>
      </c>
      <c r="BO236" s="4"/>
      <c r="BQ236" s="4" t="s">
        <v>11840</v>
      </c>
      <c r="BR236" s="4" t="s">
        <v>11841</v>
      </c>
      <c r="BS236" s="4"/>
    </row>
    <row r="237" spans="1:71" ht="50.1" customHeight="1" x14ac:dyDescent="0.3">
      <c r="A237" s="4">
        <f t="shared" si="59"/>
        <v>4</v>
      </c>
      <c r="B237" s="4" t="s">
        <v>682</v>
      </c>
      <c r="C237" s="4" t="s">
        <v>683</v>
      </c>
      <c r="D237" s="4" t="s">
        <v>317</v>
      </c>
      <c r="E237" s="4" t="s">
        <v>318</v>
      </c>
      <c r="F237" s="4" t="s">
        <v>684</v>
      </c>
      <c r="G237" s="4" t="s">
        <v>685</v>
      </c>
      <c r="H237" s="4" t="s">
        <v>686</v>
      </c>
      <c r="I237" s="4" t="s">
        <v>687</v>
      </c>
      <c r="J237" s="4" t="s">
        <v>275</v>
      </c>
      <c r="K237" s="4" t="s">
        <v>275</v>
      </c>
      <c r="L237" s="4" t="s">
        <v>276</v>
      </c>
      <c r="M237" s="4" t="s">
        <v>277</v>
      </c>
      <c r="N237" s="4" t="s">
        <v>277</v>
      </c>
      <c r="O237" s="4" t="s">
        <v>277</v>
      </c>
      <c r="P237" s="4" t="s">
        <v>277</v>
      </c>
      <c r="Q237" s="4" t="s">
        <v>744</v>
      </c>
      <c r="R237" s="4" t="s">
        <v>313</v>
      </c>
      <c r="S237" s="4" t="s">
        <v>313</v>
      </c>
      <c r="T237" s="4" t="s">
        <v>313</v>
      </c>
      <c r="U237" s="4" t="s">
        <v>313</v>
      </c>
      <c r="V237" s="4" t="s">
        <v>313</v>
      </c>
      <c r="W237" s="4" t="s">
        <v>11686</v>
      </c>
      <c r="X237" s="4" t="s">
        <v>11733</v>
      </c>
      <c r="Y237" s="4" t="s">
        <v>313</v>
      </c>
      <c r="Z237" s="4" t="s">
        <v>313</v>
      </c>
      <c r="AA237" s="4" t="s">
        <v>313</v>
      </c>
      <c r="AB237" s="4" t="s">
        <v>313</v>
      </c>
      <c r="AC237" s="4" t="s">
        <v>313</v>
      </c>
      <c r="AE237" s="4">
        <v>0</v>
      </c>
      <c r="AF237" s="4">
        <v>0</v>
      </c>
      <c r="AG237" s="4">
        <v>0</v>
      </c>
      <c r="AH237" s="4">
        <f t="shared" si="64"/>
        <v>0</v>
      </c>
      <c r="AI237" s="4">
        <f t="shared" si="64"/>
        <v>0</v>
      </c>
      <c r="AJ237" s="4">
        <f t="shared" si="64"/>
        <v>0</v>
      </c>
      <c r="AK237" s="4">
        <f t="shared" si="64"/>
        <v>0</v>
      </c>
      <c r="AL237" s="4">
        <f t="shared" si="64"/>
        <v>0</v>
      </c>
      <c r="AM237" s="4">
        <f t="shared" si="64"/>
        <v>3</v>
      </c>
      <c r="AN237" s="4">
        <f t="shared" si="65"/>
        <v>0</v>
      </c>
      <c r="AO237" s="4" t="str">
        <f t="shared" si="66"/>
        <v>X</v>
      </c>
      <c r="AP237" s="4" t="str">
        <f t="shared" si="66"/>
        <v>X</v>
      </c>
      <c r="AQ237" s="4" t="str">
        <f t="shared" si="66"/>
        <v>X</v>
      </c>
      <c r="AR237" s="4">
        <f t="shared" si="67"/>
        <v>3</v>
      </c>
      <c r="AT237" s="4" t="s">
        <v>11686</v>
      </c>
      <c r="AU237" s="4">
        <f>VLOOKUP(B237,자격증!B:R,17,0)</f>
        <v>3</v>
      </c>
      <c r="AV237" s="4">
        <f>IF(AT237="해당",VLOOKUP(B237,어학성적!B:Q,16,0),0)</f>
        <v>10</v>
      </c>
      <c r="AW237" s="4">
        <f>IF(AT237="해당",VLOOKUP(B237,논문실적!B:S,18,0),0)</f>
        <v>0</v>
      </c>
      <c r="AX237" s="4">
        <f>VLOOKUP(B237,자격증!B:S,18,0)</f>
        <v>0</v>
      </c>
      <c r="AY237" s="4">
        <f t="shared" si="68"/>
        <v>13</v>
      </c>
      <c r="AZ237" s="4"/>
      <c r="BB237" s="4">
        <f t="shared" si="69"/>
        <v>13</v>
      </c>
      <c r="BC237" s="47">
        <f>VLOOKUP(B237,정성평가!B:AD,29,0)</f>
        <v>67.666666666666671</v>
      </c>
      <c r="BD237" s="4">
        <f t="shared" si="70"/>
        <v>3</v>
      </c>
      <c r="BE237" s="47">
        <f t="shared" si="71"/>
        <v>83.666666666666671</v>
      </c>
      <c r="BF237" s="4" t="str">
        <f t="shared" si="72"/>
        <v>이상없음</v>
      </c>
      <c r="BG237" s="4">
        <f t="shared" si="73"/>
        <v>4</v>
      </c>
      <c r="BH237" s="4" t="s">
        <v>11808</v>
      </c>
      <c r="BI237" s="4"/>
      <c r="BK237" s="4">
        <v>5</v>
      </c>
      <c r="BL237" s="4">
        <f t="shared" si="60"/>
        <v>75</v>
      </c>
      <c r="BM237" s="4">
        <f t="shared" si="74"/>
        <v>38</v>
      </c>
      <c r="BN237" s="4" t="str">
        <f t="shared" si="61"/>
        <v>배수미달</v>
      </c>
      <c r="BO237" s="4"/>
      <c r="BQ237" s="4" t="s">
        <v>11840</v>
      </c>
      <c r="BR237" s="4" t="s">
        <v>11841</v>
      </c>
      <c r="BS237" s="4"/>
    </row>
    <row r="238" spans="1:71" ht="50.1" customHeight="1" x14ac:dyDescent="0.3">
      <c r="A238" s="4">
        <f t="shared" si="59"/>
        <v>5</v>
      </c>
      <c r="B238" s="4" t="s">
        <v>7001</v>
      </c>
      <c r="C238" s="4" t="s">
        <v>7002</v>
      </c>
      <c r="D238" s="4" t="s">
        <v>317</v>
      </c>
      <c r="E238" s="4" t="s">
        <v>318</v>
      </c>
      <c r="F238" s="4" t="s">
        <v>7003</v>
      </c>
      <c r="G238" s="4" t="s">
        <v>7004</v>
      </c>
      <c r="H238" s="4" t="s">
        <v>7005</v>
      </c>
      <c r="I238" s="4" t="s">
        <v>7006</v>
      </c>
      <c r="J238" s="4" t="s">
        <v>275</v>
      </c>
      <c r="K238" s="4" t="s">
        <v>275</v>
      </c>
      <c r="L238" s="4" t="s">
        <v>276</v>
      </c>
      <c r="M238" s="4" t="s">
        <v>277</v>
      </c>
      <c r="N238" s="4" t="s">
        <v>277</v>
      </c>
      <c r="O238" s="4" t="s">
        <v>277</v>
      </c>
      <c r="P238" s="4" t="s">
        <v>277</v>
      </c>
      <c r="Q238" s="4" t="s">
        <v>7029</v>
      </c>
      <c r="R238" s="4" t="s">
        <v>313</v>
      </c>
      <c r="S238" s="4" t="s">
        <v>313</v>
      </c>
      <c r="T238" s="4" t="s">
        <v>313</v>
      </c>
      <c r="U238" s="4" t="s">
        <v>313</v>
      </c>
      <c r="V238" s="4" t="s">
        <v>313</v>
      </c>
      <c r="W238" s="4" t="s">
        <v>11686</v>
      </c>
      <c r="X238" s="4" t="s">
        <v>11734</v>
      </c>
      <c r="Y238" s="4" t="s">
        <v>313</v>
      </c>
      <c r="Z238" s="4" t="s">
        <v>313</v>
      </c>
      <c r="AA238" s="4" t="s">
        <v>313</v>
      </c>
      <c r="AB238" s="4" t="s">
        <v>312</v>
      </c>
      <c r="AC238" s="4" t="s">
        <v>313</v>
      </c>
      <c r="AE238" s="4">
        <v>0</v>
      </c>
      <c r="AF238" s="4">
        <v>0</v>
      </c>
      <c r="AG238" s="4">
        <v>0</v>
      </c>
      <c r="AH238" s="4">
        <f t="shared" si="64"/>
        <v>0</v>
      </c>
      <c r="AI238" s="4">
        <f t="shared" si="64"/>
        <v>0</v>
      </c>
      <c r="AJ238" s="4">
        <f t="shared" si="64"/>
        <v>0</v>
      </c>
      <c r="AK238" s="4">
        <f t="shared" si="64"/>
        <v>0</v>
      </c>
      <c r="AL238" s="4">
        <f t="shared" si="64"/>
        <v>0</v>
      </c>
      <c r="AM238" s="4">
        <f t="shared" si="64"/>
        <v>3</v>
      </c>
      <c r="AN238" s="4">
        <f t="shared" si="65"/>
        <v>0</v>
      </c>
      <c r="AO238" s="4" t="str">
        <f t="shared" si="66"/>
        <v>X</v>
      </c>
      <c r="AP238" s="4" t="str">
        <f t="shared" si="66"/>
        <v>우대</v>
      </c>
      <c r="AQ238" s="4" t="str">
        <f t="shared" si="66"/>
        <v>X</v>
      </c>
      <c r="AR238" s="4">
        <f t="shared" si="67"/>
        <v>3</v>
      </c>
      <c r="AT238" s="4" t="s">
        <v>11686</v>
      </c>
      <c r="AU238" s="4">
        <f>VLOOKUP(B238,자격증!B:R,17,0)</f>
        <v>0</v>
      </c>
      <c r="AV238" s="4">
        <f>IF(AT238="해당",VLOOKUP(B238,어학성적!B:Q,16,0),0)</f>
        <v>10</v>
      </c>
      <c r="AW238" s="4">
        <f>IF(AT238="해당",VLOOKUP(B238,논문실적!B:S,18,0),0)</f>
        <v>10</v>
      </c>
      <c r="AX238" s="4">
        <f>VLOOKUP(B238,자격증!B:S,18,0)</f>
        <v>0</v>
      </c>
      <c r="AY238" s="4">
        <f t="shared" si="68"/>
        <v>20</v>
      </c>
      <c r="AZ238" s="4"/>
      <c r="BB238" s="4">
        <f t="shared" si="69"/>
        <v>20</v>
      </c>
      <c r="BC238" s="47">
        <f>VLOOKUP(B238,정성평가!B:AD,29,0)</f>
        <v>60.666666666666664</v>
      </c>
      <c r="BD238" s="4">
        <f t="shared" si="70"/>
        <v>3</v>
      </c>
      <c r="BE238" s="47">
        <f t="shared" si="71"/>
        <v>83.666666666666657</v>
      </c>
      <c r="BF238" s="4" t="str">
        <f t="shared" si="72"/>
        <v>이상없음</v>
      </c>
      <c r="BG238" s="4">
        <f t="shared" si="73"/>
        <v>4</v>
      </c>
      <c r="BH238" s="4" t="s">
        <v>11808</v>
      </c>
      <c r="BI238" s="4"/>
      <c r="BK238" s="4">
        <v>5</v>
      </c>
      <c r="BL238" s="4">
        <f t="shared" si="60"/>
        <v>75</v>
      </c>
      <c r="BM238" s="4">
        <f t="shared" si="74"/>
        <v>38</v>
      </c>
      <c r="BN238" s="4" t="str">
        <f t="shared" si="61"/>
        <v>배수미달</v>
      </c>
      <c r="BO238" s="4"/>
      <c r="BQ238" s="4" t="s">
        <v>11840</v>
      </c>
      <c r="BR238" s="4" t="s">
        <v>11841</v>
      </c>
      <c r="BS238" s="4"/>
    </row>
    <row r="239" spans="1:71" ht="50.1" customHeight="1" x14ac:dyDescent="0.3">
      <c r="A239" s="4">
        <f t="shared" si="59"/>
        <v>6</v>
      </c>
      <c r="B239" s="4" t="s">
        <v>427</v>
      </c>
      <c r="C239" s="4" t="s">
        <v>428</v>
      </c>
      <c r="D239" s="4" t="s">
        <v>317</v>
      </c>
      <c r="E239" s="4" t="s">
        <v>318</v>
      </c>
      <c r="F239" s="4" t="s">
        <v>429</v>
      </c>
      <c r="G239" s="4" t="s">
        <v>430</v>
      </c>
      <c r="H239" s="4" t="s">
        <v>431</v>
      </c>
      <c r="I239" s="4" t="s">
        <v>432</v>
      </c>
      <c r="J239" s="4" t="s">
        <v>275</v>
      </c>
      <c r="K239" s="4" t="s">
        <v>275</v>
      </c>
      <c r="L239" s="4" t="s">
        <v>276</v>
      </c>
      <c r="M239" s="4" t="s">
        <v>277</v>
      </c>
      <c r="N239" s="4" t="s">
        <v>277</v>
      </c>
      <c r="O239" s="4" t="s">
        <v>277</v>
      </c>
      <c r="P239" s="4" t="s">
        <v>277</v>
      </c>
      <c r="Q239" s="4" t="s">
        <v>478</v>
      </c>
      <c r="R239" s="4" t="s">
        <v>313</v>
      </c>
      <c r="S239" s="4" t="s">
        <v>313</v>
      </c>
      <c r="T239" s="4" t="s">
        <v>313</v>
      </c>
      <c r="U239" s="4" t="s">
        <v>313</v>
      </c>
      <c r="V239" s="4" t="s">
        <v>313</v>
      </c>
      <c r="W239" s="4" t="s">
        <v>11686</v>
      </c>
      <c r="X239" s="4" t="s">
        <v>9552</v>
      </c>
      <c r="Y239" s="4" t="s">
        <v>11686</v>
      </c>
      <c r="Z239" s="4" t="s">
        <v>9552</v>
      </c>
      <c r="AA239" s="4" t="s">
        <v>312</v>
      </c>
      <c r="AB239" s="4" t="s">
        <v>312</v>
      </c>
      <c r="AC239" s="4" t="s">
        <v>313</v>
      </c>
      <c r="AE239" s="4">
        <v>0</v>
      </c>
      <c r="AF239" s="4">
        <v>0</v>
      </c>
      <c r="AG239" s="4">
        <v>0</v>
      </c>
      <c r="AH239" s="4">
        <f t="shared" si="64"/>
        <v>0</v>
      </c>
      <c r="AI239" s="4">
        <f t="shared" si="64"/>
        <v>0</v>
      </c>
      <c r="AJ239" s="4">
        <f t="shared" si="64"/>
        <v>0</v>
      </c>
      <c r="AK239" s="4">
        <f t="shared" si="64"/>
        <v>0</v>
      </c>
      <c r="AL239" s="4">
        <f t="shared" si="64"/>
        <v>0</v>
      </c>
      <c r="AM239" s="4">
        <f t="shared" si="64"/>
        <v>3</v>
      </c>
      <c r="AN239" s="4">
        <f t="shared" si="65"/>
        <v>3</v>
      </c>
      <c r="AO239" s="4" t="str">
        <f t="shared" si="66"/>
        <v>우대</v>
      </c>
      <c r="AP239" s="4" t="str">
        <f t="shared" si="66"/>
        <v>우대</v>
      </c>
      <c r="AQ239" s="4" t="str">
        <f t="shared" si="66"/>
        <v>X</v>
      </c>
      <c r="AR239" s="4">
        <f t="shared" si="67"/>
        <v>3</v>
      </c>
      <c r="AT239" s="4" t="s">
        <v>11686</v>
      </c>
      <c r="AU239" s="4">
        <f>VLOOKUP(B239,자격증!B:R,17,0)</f>
        <v>10</v>
      </c>
      <c r="AV239" s="4">
        <f>IF(AT239="해당",VLOOKUP(B239,어학성적!B:Q,16,0),0)</f>
        <v>0</v>
      </c>
      <c r="AW239" s="4">
        <f>IF(AT239="해당",VLOOKUP(B239,논문실적!B:S,18,0),0)</f>
        <v>0</v>
      </c>
      <c r="AX239" s="4">
        <f>VLOOKUP(B239,자격증!B:S,18,0)</f>
        <v>0</v>
      </c>
      <c r="AY239" s="4">
        <f t="shared" si="68"/>
        <v>10</v>
      </c>
      <c r="AZ239" s="4"/>
      <c r="BB239" s="4">
        <f t="shared" si="69"/>
        <v>10</v>
      </c>
      <c r="BC239" s="47">
        <f>VLOOKUP(B239,정성평가!B:AD,29,0)</f>
        <v>70.333333333333329</v>
      </c>
      <c r="BD239" s="4">
        <f t="shared" si="70"/>
        <v>3</v>
      </c>
      <c r="BE239" s="47">
        <f t="shared" si="71"/>
        <v>83.333333333333329</v>
      </c>
      <c r="BF239" s="4" t="str">
        <f t="shared" si="72"/>
        <v>이상없음</v>
      </c>
      <c r="BG239" s="4">
        <f t="shared" si="73"/>
        <v>6</v>
      </c>
      <c r="BH239" s="4" t="s">
        <v>11808</v>
      </c>
      <c r="BI239" s="4"/>
      <c r="BK239" s="4">
        <v>5</v>
      </c>
      <c r="BL239" s="4">
        <f t="shared" si="60"/>
        <v>75</v>
      </c>
      <c r="BM239" s="4">
        <f t="shared" si="74"/>
        <v>38</v>
      </c>
      <c r="BN239" s="4" t="str">
        <f t="shared" si="61"/>
        <v>배수미달</v>
      </c>
      <c r="BO239" s="4"/>
      <c r="BQ239" s="4" t="s">
        <v>11840</v>
      </c>
      <c r="BR239" s="4" t="s">
        <v>11841</v>
      </c>
      <c r="BS239" s="4"/>
    </row>
    <row r="240" spans="1:71" ht="50.1" customHeight="1" x14ac:dyDescent="0.3">
      <c r="A240" s="4">
        <f t="shared" si="59"/>
        <v>7</v>
      </c>
      <c r="B240" s="4" t="s">
        <v>315</v>
      </c>
      <c r="C240" s="4" t="s">
        <v>316</v>
      </c>
      <c r="D240" s="4" t="s">
        <v>317</v>
      </c>
      <c r="E240" s="4" t="s">
        <v>318</v>
      </c>
      <c r="F240" s="4" t="s">
        <v>319</v>
      </c>
      <c r="G240" s="4" t="s">
        <v>320</v>
      </c>
      <c r="H240" s="4" t="s">
        <v>321</v>
      </c>
      <c r="I240" s="4" t="s">
        <v>321</v>
      </c>
      <c r="J240" s="4" t="s">
        <v>275</v>
      </c>
      <c r="K240" s="4" t="s">
        <v>275</v>
      </c>
      <c r="L240" s="4" t="s">
        <v>276</v>
      </c>
      <c r="M240" s="4" t="s">
        <v>277</v>
      </c>
      <c r="N240" s="4" t="s">
        <v>277</v>
      </c>
      <c r="O240" s="4" t="s">
        <v>277</v>
      </c>
      <c r="P240" s="4" t="s">
        <v>277</v>
      </c>
      <c r="Q240" s="4" t="s">
        <v>343</v>
      </c>
      <c r="R240" s="4" t="s">
        <v>313</v>
      </c>
      <c r="S240" s="4" t="s">
        <v>313</v>
      </c>
      <c r="T240" s="4" t="s">
        <v>313</v>
      </c>
      <c r="U240" s="4" t="s">
        <v>313</v>
      </c>
      <c r="V240" s="4" t="s">
        <v>313</v>
      </c>
      <c r="W240" s="4" t="s">
        <v>313</v>
      </c>
      <c r="X240" s="4" t="s">
        <v>313</v>
      </c>
      <c r="Y240" s="4" t="s">
        <v>313</v>
      </c>
      <c r="Z240" s="4" t="s">
        <v>313</v>
      </c>
      <c r="AA240" s="4" t="s">
        <v>313</v>
      </c>
      <c r="AB240" s="4" t="s">
        <v>312</v>
      </c>
      <c r="AC240" s="4" t="s">
        <v>313</v>
      </c>
      <c r="AE240" s="4">
        <v>0</v>
      </c>
      <c r="AF240" s="4">
        <v>0</v>
      </c>
      <c r="AG240" s="4">
        <v>0</v>
      </c>
      <c r="AH240" s="4">
        <f t="shared" si="64"/>
        <v>0</v>
      </c>
      <c r="AI240" s="4">
        <f t="shared" si="64"/>
        <v>0</v>
      </c>
      <c r="AJ240" s="4">
        <f t="shared" si="64"/>
        <v>0</v>
      </c>
      <c r="AK240" s="4">
        <f t="shared" si="64"/>
        <v>0</v>
      </c>
      <c r="AL240" s="4">
        <f t="shared" si="64"/>
        <v>0</v>
      </c>
      <c r="AM240" s="4">
        <f t="shared" si="64"/>
        <v>0</v>
      </c>
      <c r="AN240" s="4">
        <f t="shared" si="65"/>
        <v>0</v>
      </c>
      <c r="AO240" s="4" t="str">
        <f t="shared" si="66"/>
        <v>X</v>
      </c>
      <c r="AP240" s="4" t="str">
        <f t="shared" si="66"/>
        <v>우대</v>
      </c>
      <c r="AQ240" s="4" t="str">
        <f t="shared" si="66"/>
        <v>X</v>
      </c>
      <c r="AR240" s="4">
        <f t="shared" si="67"/>
        <v>0</v>
      </c>
      <c r="AT240" s="4" t="s">
        <v>11686</v>
      </c>
      <c r="AU240" s="4">
        <f>VLOOKUP(B240,자격증!B:R,17,0)</f>
        <v>5</v>
      </c>
      <c r="AV240" s="4">
        <f>IF(AT240="해당",VLOOKUP(B240,어학성적!B:Q,16,0),0)</f>
        <v>10</v>
      </c>
      <c r="AW240" s="4">
        <f>IF(AT240="해당",VLOOKUP(B240,논문실적!B:S,18,0),0)</f>
        <v>0</v>
      </c>
      <c r="AX240" s="4">
        <f>VLOOKUP(B240,자격증!B:S,18,0)</f>
        <v>0</v>
      </c>
      <c r="AY240" s="4">
        <f t="shared" si="68"/>
        <v>15</v>
      </c>
      <c r="AZ240" s="4"/>
      <c r="BB240" s="4">
        <f t="shared" si="69"/>
        <v>15</v>
      </c>
      <c r="BC240" s="47">
        <f>VLOOKUP(B240,정성평가!B:AD,29,0)</f>
        <v>66.666666666666671</v>
      </c>
      <c r="BD240" s="4">
        <f t="shared" si="70"/>
        <v>0</v>
      </c>
      <c r="BE240" s="47">
        <f t="shared" si="71"/>
        <v>81.666666666666671</v>
      </c>
      <c r="BF240" s="4" t="str">
        <f t="shared" si="72"/>
        <v>이상없음</v>
      </c>
      <c r="BG240" s="4">
        <f t="shared" si="73"/>
        <v>7</v>
      </c>
      <c r="BH240" s="4" t="s">
        <v>11808</v>
      </c>
      <c r="BI240" s="4"/>
      <c r="BK240" s="4">
        <v>5</v>
      </c>
      <c r="BL240" s="4">
        <f t="shared" si="60"/>
        <v>75</v>
      </c>
      <c r="BM240" s="4">
        <f t="shared" si="74"/>
        <v>38</v>
      </c>
      <c r="BN240" s="4" t="str">
        <f t="shared" si="61"/>
        <v>배수미달</v>
      </c>
      <c r="BO240" s="4"/>
      <c r="BQ240" s="4" t="s">
        <v>11840</v>
      </c>
      <c r="BR240" s="4" t="s">
        <v>11841</v>
      </c>
      <c r="BS240" s="4"/>
    </row>
    <row r="241" spans="1:71" ht="50.1" customHeight="1" x14ac:dyDescent="0.3">
      <c r="A241" s="4">
        <f t="shared" si="59"/>
        <v>8</v>
      </c>
      <c r="B241" s="4" t="s">
        <v>4167</v>
      </c>
      <c r="C241" s="4" t="s">
        <v>4168</v>
      </c>
      <c r="D241" s="4" t="s">
        <v>317</v>
      </c>
      <c r="E241" s="4" t="s">
        <v>318</v>
      </c>
      <c r="F241" s="4" t="s">
        <v>4169</v>
      </c>
      <c r="G241" s="4" t="s">
        <v>4170</v>
      </c>
      <c r="H241" s="4" t="s">
        <v>4171</v>
      </c>
      <c r="I241" s="4" t="s">
        <v>4172</v>
      </c>
      <c r="J241" s="4" t="s">
        <v>275</v>
      </c>
      <c r="K241" s="4" t="s">
        <v>275</v>
      </c>
      <c r="L241" s="4" t="s">
        <v>276</v>
      </c>
      <c r="M241" s="4" t="s">
        <v>277</v>
      </c>
      <c r="N241" s="4" t="s">
        <v>277</v>
      </c>
      <c r="O241" s="4" t="s">
        <v>277</v>
      </c>
      <c r="P241" s="4" t="s">
        <v>277</v>
      </c>
      <c r="Q241" s="4" t="s">
        <v>3414</v>
      </c>
      <c r="R241" s="4" t="s">
        <v>313</v>
      </c>
      <c r="S241" s="4" t="s">
        <v>313</v>
      </c>
      <c r="T241" s="4" t="s">
        <v>313</v>
      </c>
      <c r="U241" s="4" t="s">
        <v>313</v>
      </c>
      <c r="V241" s="4" t="s">
        <v>313</v>
      </c>
      <c r="W241" s="4" t="s">
        <v>11686</v>
      </c>
      <c r="X241" s="4" t="s">
        <v>11737</v>
      </c>
      <c r="Y241" s="4" t="s">
        <v>313</v>
      </c>
      <c r="Z241" s="4" t="s">
        <v>313</v>
      </c>
      <c r="AA241" s="4" t="s">
        <v>313</v>
      </c>
      <c r="AB241" s="4" t="s">
        <v>312</v>
      </c>
      <c r="AC241" s="4" t="s">
        <v>313</v>
      </c>
      <c r="AE241" s="4">
        <v>0</v>
      </c>
      <c r="AF241" s="4">
        <v>0</v>
      </c>
      <c r="AG241" s="4">
        <v>0</v>
      </c>
      <c r="AH241" s="4">
        <f t="shared" si="64"/>
        <v>0</v>
      </c>
      <c r="AI241" s="4">
        <f t="shared" si="64"/>
        <v>0</v>
      </c>
      <c r="AJ241" s="4">
        <f t="shared" si="64"/>
        <v>0</v>
      </c>
      <c r="AK241" s="4">
        <f t="shared" si="64"/>
        <v>0</v>
      </c>
      <c r="AL241" s="4">
        <f t="shared" si="64"/>
        <v>0</v>
      </c>
      <c r="AM241" s="4">
        <f t="shared" si="64"/>
        <v>3</v>
      </c>
      <c r="AN241" s="4">
        <f t="shared" si="65"/>
        <v>0</v>
      </c>
      <c r="AO241" s="4" t="str">
        <f t="shared" si="66"/>
        <v>X</v>
      </c>
      <c r="AP241" s="4" t="str">
        <f t="shared" si="66"/>
        <v>우대</v>
      </c>
      <c r="AQ241" s="4" t="str">
        <f t="shared" si="66"/>
        <v>X</v>
      </c>
      <c r="AR241" s="4">
        <f t="shared" si="67"/>
        <v>3</v>
      </c>
      <c r="AT241" s="4" t="s">
        <v>11686</v>
      </c>
      <c r="AU241" s="4">
        <f>VLOOKUP(B241,자격증!B:R,17,0)</f>
        <v>8</v>
      </c>
      <c r="AV241" s="4">
        <f>IF(AT241="해당",VLOOKUP(B241,어학성적!B:Q,16,0),0)</f>
        <v>10</v>
      </c>
      <c r="AW241" s="4">
        <f>IF(AT241="해당",VLOOKUP(B241,논문실적!B:S,18,0),0)</f>
        <v>0</v>
      </c>
      <c r="AX241" s="4">
        <f>VLOOKUP(B241,자격증!B:S,18,0)</f>
        <v>0</v>
      </c>
      <c r="AY241" s="4">
        <f t="shared" si="68"/>
        <v>18</v>
      </c>
      <c r="AZ241" s="4"/>
      <c r="BB241" s="4">
        <f t="shared" si="69"/>
        <v>18</v>
      </c>
      <c r="BC241" s="47">
        <f>VLOOKUP(B241,정성평가!B:AD,29,0)</f>
        <v>60</v>
      </c>
      <c r="BD241" s="4">
        <f t="shared" si="70"/>
        <v>3</v>
      </c>
      <c r="BE241" s="47">
        <f t="shared" si="71"/>
        <v>81</v>
      </c>
      <c r="BF241" s="4" t="str">
        <f t="shared" si="72"/>
        <v>이상없음</v>
      </c>
      <c r="BG241" s="4">
        <f t="shared" si="73"/>
        <v>8</v>
      </c>
      <c r="BH241" s="4" t="s">
        <v>11808</v>
      </c>
      <c r="BI241" s="4"/>
      <c r="BK241" s="4">
        <v>5</v>
      </c>
      <c r="BL241" s="4">
        <f t="shared" si="60"/>
        <v>75</v>
      </c>
      <c r="BM241" s="4">
        <f t="shared" si="74"/>
        <v>38</v>
      </c>
      <c r="BN241" s="4" t="str">
        <f t="shared" si="61"/>
        <v>배수미달</v>
      </c>
      <c r="BO241" s="4"/>
      <c r="BQ241" s="4" t="s">
        <v>11840</v>
      </c>
      <c r="BR241" s="4" t="s">
        <v>11841</v>
      </c>
      <c r="BS241" s="4"/>
    </row>
    <row r="242" spans="1:71" ht="50.1" customHeight="1" x14ac:dyDescent="0.3">
      <c r="A242" s="4">
        <f t="shared" si="59"/>
        <v>9</v>
      </c>
      <c r="B242" s="4" t="s">
        <v>4484</v>
      </c>
      <c r="C242" s="4" t="s">
        <v>4485</v>
      </c>
      <c r="D242" s="4" t="s">
        <v>317</v>
      </c>
      <c r="E242" s="4" t="s">
        <v>318</v>
      </c>
      <c r="F242" s="4" t="s">
        <v>4486</v>
      </c>
      <c r="G242" s="4" t="s">
        <v>4487</v>
      </c>
      <c r="H242" s="4" t="s">
        <v>4488</v>
      </c>
      <c r="I242" s="4" t="s">
        <v>4489</v>
      </c>
      <c r="J242" s="4" t="s">
        <v>275</v>
      </c>
      <c r="K242" s="4" t="s">
        <v>275</v>
      </c>
      <c r="L242" s="4" t="s">
        <v>276</v>
      </c>
      <c r="M242" s="4" t="s">
        <v>277</v>
      </c>
      <c r="N242" s="4" t="s">
        <v>277</v>
      </c>
      <c r="O242" s="4" t="s">
        <v>277</v>
      </c>
      <c r="P242" s="4" t="s">
        <v>277</v>
      </c>
      <c r="Q242" s="4" t="s">
        <v>3562</v>
      </c>
      <c r="R242" s="4" t="s">
        <v>313</v>
      </c>
      <c r="S242" s="4" t="s">
        <v>313</v>
      </c>
      <c r="T242" s="4" t="s">
        <v>313</v>
      </c>
      <c r="U242" s="4" t="s">
        <v>313</v>
      </c>
      <c r="V242" s="4" t="s">
        <v>313</v>
      </c>
      <c r="W242" s="4" t="s">
        <v>11686</v>
      </c>
      <c r="X242" s="4" t="s">
        <v>11738</v>
      </c>
      <c r="Y242" s="4" t="s">
        <v>313</v>
      </c>
      <c r="Z242" s="4" t="s">
        <v>313</v>
      </c>
      <c r="AA242" s="4" t="s">
        <v>313</v>
      </c>
      <c r="AB242" s="4" t="s">
        <v>312</v>
      </c>
      <c r="AC242" s="4" t="s">
        <v>313</v>
      </c>
      <c r="AE242" s="4">
        <v>0</v>
      </c>
      <c r="AF242" s="4">
        <v>0</v>
      </c>
      <c r="AG242" s="4">
        <v>0</v>
      </c>
      <c r="AH242" s="4">
        <f t="shared" si="64"/>
        <v>0</v>
      </c>
      <c r="AI242" s="4">
        <f t="shared" si="64"/>
        <v>0</v>
      </c>
      <c r="AJ242" s="4">
        <f t="shared" si="64"/>
        <v>0</v>
      </c>
      <c r="AK242" s="4">
        <f t="shared" si="64"/>
        <v>0</v>
      </c>
      <c r="AL242" s="4">
        <f t="shared" si="64"/>
        <v>0</v>
      </c>
      <c r="AM242" s="4">
        <f t="shared" si="64"/>
        <v>3</v>
      </c>
      <c r="AN242" s="4">
        <f t="shared" si="65"/>
        <v>0</v>
      </c>
      <c r="AO242" s="4" t="str">
        <f t="shared" si="66"/>
        <v>X</v>
      </c>
      <c r="AP242" s="4" t="str">
        <f t="shared" si="66"/>
        <v>우대</v>
      </c>
      <c r="AQ242" s="4" t="str">
        <f t="shared" si="66"/>
        <v>X</v>
      </c>
      <c r="AR242" s="4">
        <f t="shared" si="67"/>
        <v>3</v>
      </c>
      <c r="AT242" s="4" t="s">
        <v>11686</v>
      </c>
      <c r="AU242" s="4">
        <f>VLOOKUP(B242,자격증!B:R,17,0)</f>
        <v>0</v>
      </c>
      <c r="AV242" s="4">
        <f>IF(AT242="해당",VLOOKUP(B242,어학성적!B:Q,16,0),0)</f>
        <v>10</v>
      </c>
      <c r="AW242" s="4">
        <f>IF(AT242="해당",VLOOKUP(B242,논문실적!B:S,18,0),0)</f>
        <v>0</v>
      </c>
      <c r="AX242" s="4">
        <f>VLOOKUP(B242,자격증!B:S,18,0)</f>
        <v>0</v>
      </c>
      <c r="AY242" s="4">
        <f t="shared" si="68"/>
        <v>10</v>
      </c>
      <c r="AZ242" s="4"/>
      <c r="BB242" s="4">
        <f t="shared" si="69"/>
        <v>10</v>
      </c>
      <c r="BC242" s="47">
        <f>VLOOKUP(B242,정성평가!B:AD,29,0)</f>
        <v>68</v>
      </c>
      <c r="BD242" s="4">
        <f t="shared" si="70"/>
        <v>3</v>
      </c>
      <c r="BE242" s="47">
        <f t="shared" si="71"/>
        <v>81</v>
      </c>
      <c r="BF242" s="4" t="str">
        <f t="shared" si="72"/>
        <v>이상없음</v>
      </c>
      <c r="BG242" s="4">
        <f t="shared" si="73"/>
        <v>8</v>
      </c>
      <c r="BH242" s="4" t="s">
        <v>11808</v>
      </c>
      <c r="BI242" s="4"/>
      <c r="BK242" s="4">
        <v>5</v>
      </c>
      <c r="BL242" s="4">
        <f t="shared" si="60"/>
        <v>75</v>
      </c>
      <c r="BM242" s="4">
        <f t="shared" si="74"/>
        <v>38</v>
      </c>
      <c r="BN242" s="4" t="str">
        <f t="shared" si="61"/>
        <v>배수미달</v>
      </c>
      <c r="BO242" s="4"/>
      <c r="BQ242" s="4" t="s">
        <v>11840</v>
      </c>
      <c r="BR242" s="4" t="s">
        <v>11841</v>
      </c>
      <c r="BS242" s="4"/>
    </row>
    <row r="243" spans="1:71" ht="50.1" customHeight="1" x14ac:dyDescent="0.3">
      <c r="A243" s="4">
        <f t="shared" si="59"/>
        <v>10</v>
      </c>
      <c r="B243" s="4" t="s">
        <v>4827</v>
      </c>
      <c r="C243" s="4" t="s">
        <v>4828</v>
      </c>
      <c r="D243" s="4" t="s">
        <v>317</v>
      </c>
      <c r="E243" s="4" t="s">
        <v>318</v>
      </c>
      <c r="F243" s="4" t="s">
        <v>4829</v>
      </c>
      <c r="G243" s="4" t="s">
        <v>4830</v>
      </c>
      <c r="H243" s="4" t="s">
        <v>4831</v>
      </c>
      <c r="I243" s="4" t="s">
        <v>4832</v>
      </c>
      <c r="J243" s="4" t="s">
        <v>275</v>
      </c>
      <c r="K243" s="4" t="s">
        <v>275</v>
      </c>
      <c r="L243" s="4" t="s">
        <v>382</v>
      </c>
      <c r="M243" s="4" t="s">
        <v>3305</v>
      </c>
      <c r="N243" s="4" t="s">
        <v>4833</v>
      </c>
      <c r="O243" s="4" t="s">
        <v>562</v>
      </c>
      <c r="P243" s="4" t="s">
        <v>957</v>
      </c>
      <c r="Q243" s="4" t="s">
        <v>4838</v>
      </c>
      <c r="R243" s="4" t="s">
        <v>313</v>
      </c>
      <c r="S243" s="4" t="s">
        <v>313</v>
      </c>
      <c r="T243" s="4" t="s">
        <v>313</v>
      </c>
      <c r="U243" s="4" t="s">
        <v>313</v>
      </c>
      <c r="V243" s="4" t="s">
        <v>313</v>
      </c>
      <c r="W243" s="4" t="s">
        <v>11686</v>
      </c>
      <c r="X243" s="4" t="s">
        <v>11727</v>
      </c>
      <c r="Y243" s="4" t="s">
        <v>11686</v>
      </c>
      <c r="Z243" s="4" t="s">
        <v>11727</v>
      </c>
      <c r="AA243" s="4" t="s">
        <v>313</v>
      </c>
      <c r="AB243" s="4" t="s">
        <v>312</v>
      </c>
      <c r="AC243" s="4" t="s">
        <v>313</v>
      </c>
      <c r="AE243" s="4">
        <v>0</v>
      </c>
      <c r="AF243" s="4">
        <v>0</v>
      </c>
      <c r="AG243" s="4">
        <v>0</v>
      </c>
      <c r="AH243" s="4">
        <f t="shared" si="64"/>
        <v>0</v>
      </c>
      <c r="AI243" s="4">
        <f t="shared" si="64"/>
        <v>0</v>
      </c>
      <c r="AJ243" s="4">
        <f t="shared" si="64"/>
        <v>0</v>
      </c>
      <c r="AK243" s="4">
        <f t="shared" si="64"/>
        <v>0</v>
      </c>
      <c r="AL243" s="4">
        <f t="shared" si="64"/>
        <v>0</v>
      </c>
      <c r="AM243" s="4">
        <f t="shared" si="64"/>
        <v>3</v>
      </c>
      <c r="AN243" s="4">
        <f t="shared" si="65"/>
        <v>3</v>
      </c>
      <c r="AO243" s="4" t="str">
        <f t="shared" si="66"/>
        <v>X</v>
      </c>
      <c r="AP243" s="4" t="str">
        <f t="shared" si="66"/>
        <v>우대</v>
      </c>
      <c r="AQ243" s="4" t="str">
        <f t="shared" si="66"/>
        <v>X</v>
      </c>
      <c r="AR243" s="4">
        <f t="shared" si="67"/>
        <v>3</v>
      </c>
      <c r="AT243" s="4" t="s">
        <v>11686</v>
      </c>
      <c r="AU243" s="4">
        <f>VLOOKUP(B243,자격증!B:R,17,0)</f>
        <v>10</v>
      </c>
      <c r="AV243" s="4">
        <f>IF(AT243="해당",VLOOKUP(B243,어학성적!B:Q,16,0),0)</f>
        <v>0</v>
      </c>
      <c r="AW243" s="4">
        <f>IF(AT243="해당",VLOOKUP(B243,논문실적!B:S,18,0),0)</f>
        <v>0</v>
      </c>
      <c r="AX243" s="4">
        <f>VLOOKUP(B243,자격증!B:S,18,0)</f>
        <v>0</v>
      </c>
      <c r="AY243" s="4">
        <f t="shared" si="68"/>
        <v>10</v>
      </c>
      <c r="AZ243" s="4"/>
      <c r="BB243" s="4">
        <f t="shared" si="69"/>
        <v>10</v>
      </c>
      <c r="BC243" s="47">
        <f>VLOOKUP(B243,정성평가!B:AD,29,0)</f>
        <v>67.333333333333329</v>
      </c>
      <c r="BD243" s="4">
        <f t="shared" si="70"/>
        <v>3</v>
      </c>
      <c r="BE243" s="47">
        <f t="shared" si="71"/>
        <v>80.333333333333329</v>
      </c>
      <c r="BF243" s="4" t="str">
        <f t="shared" si="72"/>
        <v>이상없음</v>
      </c>
      <c r="BG243" s="4">
        <f t="shared" si="73"/>
        <v>10</v>
      </c>
      <c r="BH243" s="4" t="s">
        <v>11808</v>
      </c>
      <c r="BI243" s="4"/>
      <c r="BK243" s="4">
        <v>5</v>
      </c>
      <c r="BL243" s="4">
        <f t="shared" si="60"/>
        <v>75</v>
      </c>
      <c r="BM243" s="4">
        <f t="shared" si="74"/>
        <v>38</v>
      </c>
      <c r="BN243" s="4" t="str">
        <f t="shared" si="61"/>
        <v>배수미달</v>
      </c>
      <c r="BO243" s="4"/>
      <c r="BQ243" s="4" t="s">
        <v>11840</v>
      </c>
      <c r="BR243" s="4" t="s">
        <v>11841</v>
      </c>
      <c r="BS243" s="4"/>
    </row>
    <row r="244" spans="1:71" ht="50.1" customHeight="1" x14ac:dyDescent="0.3">
      <c r="A244" s="4">
        <f t="shared" si="59"/>
        <v>11</v>
      </c>
      <c r="B244" s="4" t="s">
        <v>1989</v>
      </c>
      <c r="C244" s="4" t="s">
        <v>1990</v>
      </c>
      <c r="D244" s="4" t="s">
        <v>317</v>
      </c>
      <c r="E244" s="4" t="s">
        <v>318</v>
      </c>
      <c r="F244" s="4" t="s">
        <v>1991</v>
      </c>
      <c r="G244" s="4" t="s">
        <v>1992</v>
      </c>
      <c r="H244" s="4" t="s">
        <v>1993</v>
      </c>
      <c r="I244" s="4" t="s">
        <v>1993</v>
      </c>
      <c r="J244" s="4" t="s">
        <v>275</v>
      </c>
      <c r="K244" s="4" t="s">
        <v>275</v>
      </c>
      <c r="L244" s="4" t="s">
        <v>1994</v>
      </c>
      <c r="M244" s="4" t="s">
        <v>1995</v>
      </c>
      <c r="N244" s="4" t="s">
        <v>1996</v>
      </c>
      <c r="O244" s="4" t="s">
        <v>1997</v>
      </c>
      <c r="P244" s="4" t="s">
        <v>861</v>
      </c>
      <c r="Q244" s="4" t="s">
        <v>1575</v>
      </c>
      <c r="R244" s="4" t="s">
        <v>313</v>
      </c>
      <c r="S244" s="4" t="s">
        <v>313</v>
      </c>
      <c r="T244" s="4" t="s">
        <v>313</v>
      </c>
      <c r="U244" s="4" t="s">
        <v>313</v>
      </c>
      <c r="V244" s="4" t="s">
        <v>313</v>
      </c>
      <c r="W244" s="4" t="s">
        <v>11686</v>
      </c>
      <c r="X244" s="4" t="s">
        <v>11729</v>
      </c>
      <c r="Y244" s="4" t="s">
        <v>313</v>
      </c>
      <c r="Z244" s="4" t="s">
        <v>313</v>
      </c>
      <c r="AA244" s="4" t="s">
        <v>313</v>
      </c>
      <c r="AB244" s="4" t="s">
        <v>313</v>
      </c>
      <c r="AC244" s="4" t="s">
        <v>313</v>
      </c>
      <c r="AE244" s="4">
        <v>0</v>
      </c>
      <c r="AF244" s="4">
        <v>0</v>
      </c>
      <c r="AG244" s="4">
        <v>0</v>
      </c>
      <c r="AH244" s="4">
        <f t="shared" si="64"/>
        <v>0</v>
      </c>
      <c r="AI244" s="4">
        <f t="shared" si="64"/>
        <v>0</v>
      </c>
      <c r="AJ244" s="4">
        <f t="shared" si="64"/>
        <v>0</v>
      </c>
      <c r="AK244" s="4">
        <f t="shared" si="64"/>
        <v>0</v>
      </c>
      <c r="AL244" s="4">
        <f t="shared" si="64"/>
        <v>0</v>
      </c>
      <c r="AM244" s="4">
        <f t="shared" si="64"/>
        <v>3</v>
      </c>
      <c r="AN244" s="4">
        <f t="shared" si="65"/>
        <v>0</v>
      </c>
      <c r="AO244" s="4" t="str">
        <f t="shared" si="66"/>
        <v>X</v>
      </c>
      <c r="AP244" s="4" t="str">
        <f t="shared" si="66"/>
        <v>X</v>
      </c>
      <c r="AQ244" s="4" t="str">
        <f t="shared" si="66"/>
        <v>X</v>
      </c>
      <c r="AR244" s="4">
        <f t="shared" si="67"/>
        <v>3</v>
      </c>
      <c r="AT244" s="4" t="s">
        <v>11686</v>
      </c>
      <c r="AU244" s="4">
        <f>VLOOKUP(B244,자격증!B:R,17,0)</f>
        <v>0</v>
      </c>
      <c r="AV244" s="4">
        <f>IF(AT244="해당",VLOOKUP(B244,어학성적!B:Q,16,0),0)</f>
        <v>10</v>
      </c>
      <c r="AW244" s="4">
        <f>IF(AT244="해당",VLOOKUP(B244,논문실적!B:S,18,0),0)</f>
        <v>0</v>
      </c>
      <c r="AX244" s="4">
        <f>VLOOKUP(B244,자격증!B:S,18,0)</f>
        <v>0</v>
      </c>
      <c r="AY244" s="4">
        <f t="shared" si="68"/>
        <v>10</v>
      </c>
      <c r="AZ244" s="4"/>
      <c r="BB244" s="4">
        <f t="shared" si="69"/>
        <v>10</v>
      </c>
      <c r="BC244" s="47">
        <f>VLOOKUP(B244,정성평가!B:AD,29,0)</f>
        <v>67</v>
      </c>
      <c r="BD244" s="4">
        <f t="shared" si="70"/>
        <v>3</v>
      </c>
      <c r="BE244" s="47">
        <f t="shared" si="71"/>
        <v>80</v>
      </c>
      <c r="BF244" s="4" t="str">
        <f t="shared" si="72"/>
        <v>이상없음</v>
      </c>
      <c r="BG244" s="4">
        <f t="shared" si="73"/>
        <v>11</v>
      </c>
      <c r="BH244" s="4" t="s">
        <v>11808</v>
      </c>
      <c r="BI244" s="4"/>
      <c r="BK244" s="4">
        <v>5</v>
      </c>
      <c r="BL244" s="4">
        <f t="shared" si="60"/>
        <v>75</v>
      </c>
      <c r="BM244" s="4">
        <f t="shared" si="74"/>
        <v>38</v>
      </c>
      <c r="BN244" s="4" t="str">
        <f t="shared" si="61"/>
        <v>배수미달</v>
      </c>
      <c r="BO244" s="4"/>
      <c r="BQ244" s="4" t="s">
        <v>11840</v>
      </c>
      <c r="BR244" s="4" t="s">
        <v>11841</v>
      </c>
      <c r="BS244" s="4"/>
    </row>
    <row r="245" spans="1:71" ht="50.1" customHeight="1" x14ac:dyDescent="0.3">
      <c r="A245" s="4">
        <f t="shared" si="59"/>
        <v>12</v>
      </c>
      <c r="B245" s="4" t="s">
        <v>344</v>
      </c>
      <c r="C245" s="4" t="s">
        <v>345</v>
      </c>
      <c r="D245" s="4" t="s">
        <v>317</v>
      </c>
      <c r="E245" s="4" t="s">
        <v>318</v>
      </c>
      <c r="F245" s="4" t="s">
        <v>347</v>
      </c>
      <c r="G245" s="4" t="s">
        <v>348</v>
      </c>
      <c r="H245" s="4" t="s">
        <v>349</v>
      </c>
      <c r="I245" s="4" t="s">
        <v>350</v>
      </c>
      <c r="J245" s="4" t="s">
        <v>275</v>
      </c>
      <c r="K245" s="4" t="s">
        <v>275</v>
      </c>
      <c r="L245" s="4" t="s">
        <v>276</v>
      </c>
      <c r="M245" s="4" t="s">
        <v>277</v>
      </c>
      <c r="N245" s="4" t="s">
        <v>277</v>
      </c>
      <c r="O245" s="4" t="s">
        <v>277</v>
      </c>
      <c r="P245" s="4" t="s">
        <v>277</v>
      </c>
      <c r="Q245" s="4" t="s">
        <v>375</v>
      </c>
      <c r="R245" s="4" t="s">
        <v>313</v>
      </c>
      <c r="S245" s="4" t="s">
        <v>313</v>
      </c>
      <c r="T245" s="4" t="s">
        <v>313</v>
      </c>
      <c r="U245" s="4" t="s">
        <v>313</v>
      </c>
      <c r="V245" s="4" t="s">
        <v>313</v>
      </c>
      <c r="W245" s="4" t="s">
        <v>313</v>
      </c>
      <c r="X245" s="4" t="s">
        <v>313</v>
      </c>
      <c r="Y245" s="4" t="s">
        <v>313</v>
      </c>
      <c r="Z245" s="4" t="s">
        <v>313</v>
      </c>
      <c r="AA245" s="4" t="s">
        <v>313</v>
      </c>
      <c r="AB245" s="4" t="s">
        <v>312</v>
      </c>
      <c r="AC245" s="4" t="s">
        <v>313</v>
      </c>
      <c r="AE245" s="4">
        <v>0</v>
      </c>
      <c r="AF245" s="4">
        <v>0</v>
      </c>
      <c r="AG245" s="4">
        <v>0</v>
      </c>
      <c r="AH245" s="4">
        <f t="shared" si="64"/>
        <v>0</v>
      </c>
      <c r="AI245" s="4">
        <f t="shared" si="64"/>
        <v>0</v>
      </c>
      <c r="AJ245" s="4">
        <f t="shared" si="64"/>
        <v>0</v>
      </c>
      <c r="AK245" s="4">
        <f t="shared" si="64"/>
        <v>0</v>
      </c>
      <c r="AL245" s="4">
        <f t="shared" si="64"/>
        <v>0</v>
      </c>
      <c r="AM245" s="4">
        <f t="shared" si="64"/>
        <v>0</v>
      </c>
      <c r="AN245" s="4">
        <f t="shared" si="65"/>
        <v>0</v>
      </c>
      <c r="AO245" s="4" t="str">
        <f t="shared" si="66"/>
        <v>X</v>
      </c>
      <c r="AP245" s="4" t="str">
        <f t="shared" si="66"/>
        <v>우대</v>
      </c>
      <c r="AQ245" s="4" t="str">
        <f t="shared" si="66"/>
        <v>X</v>
      </c>
      <c r="AR245" s="4">
        <f t="shared" si="67"/>
        <v>0</v>
      </c>
      <c r="AT245" s="4" t="s">
        <v>11686</v>
      </c>
      <c r="AU245" s="4">
        <f>VLOOKUP(B245,자격증!B:R,17,0)</f>
        <v>8</v>
      </c>
      <c r="AV245" s="4">
        <f>IF(AT245="해당",VLOOKUP(B245,어학성적!B:Q,16,0),0)</f>
        <v>6</v>
      </c>
      <c r="AW245" s="4">
        <f>IF(AT245="해당",VLOOKUP(B245,논문실적!B:S,18,0),0)</f>
        <v>0</v>
      </c>
      <c r="AX245" s="4">
        <f>VLOOKUP(B245,자격증!B:S,18,0)</f>
        <v>0</v>
      </c>
      <c r="AY245" s="4">
        <f t="shared" si="68"/>
        <v>14</v>
      </c>
      <c r="AZ245" s="4"/>
      <c r="BB245" s="4">
        <f t="shared" si="69"/>
        <v>14</v>
      </c>
      <c r="BC245" s="47">
        <f>VLOOKUP(B245,정성평가!B:AD,29,0)</f>
        <v>65.666666666666671</v>
      </c>
      <c r="BD245" s="4">
        <f t="shared" si="70"/>
        <v>0</v>
      </c>
      <c r="BE245" s="47">
        <f t="shared" si="71"/>
        <v>79.666666666666671</v>
      </c>
      <c r="BF245" s="4" t="str">
        <f t="shared" si="72"/>
        <v>이상없음</v>
      </c>
      <c r="BG245" s="4">
        <f t="shared" si="73"/>
        <v>12</v>
      </c>
      <c r="BH245" s="4" t="s">
        <v>11808</v>
      </c>
      <c r="BI245" s="4"/>
      <c r="BK245" s="4">
        <v>5</v>
      </c>
      <c r="BL245" s="4">
        <f t="shared" si="60"/>
        <v>75</v>
      </c>
      <c r="BM245" s="4">
        <f t="shared" si="74"/>
        <v>38</v>
      </c>
      <c r="BN245" s="4" t="str">
        <f t="shared" si="61"/>
        <v>배수미달</v>
      </c>
      <c r="BO245" s="4"/>
      <c r="BQ245" s="4" t="s">
        <v>11840</v>
      </c>
      <c r="BR245" s="4" t="s">
        <v>11841</v>
      </c>
      <c r="BS245" s="4"/>
    </row>
    <row r="246" spans="1:71" ht="50.1" customHeight="1" x14ac:dyDescent="0.3">
      <c r="A246" s="4">
        <f t="shared" si="59"/>
        <v>13</v>
      </c>
      <c r="B246" s="4" t="s">
        <v>2136</v>
      </c>
      <c r="C246" s="4" t="s">
        <v>2137</v>
      </c>
      <c r="D246" s="4" t="s">
        <v>317</v>
      </c>
      <c r="E246" s="4" t="s">
        <v>318</v>
      </c>
      <c r="F246" s="4" t="s">
        <v>2138</v>
      </c>
      <c r="G246" s="4" t="s">
        <v>2139</v>
      </c>
      <c r="H246" s="4" t="s">
        <v>2140</v>
      </c>
      <c r="I246" s="4" t="s">
        <v>2141</v>
      </c>
      <c r="J246" s="4" t="s">
        <v>275</v>
      </c>
      <c r="K246" s="4" t="s">
        <v>275</v>
      </c>
      <c r="L246" s="4" t="s">
        <v>276</v>
      </c>
      <c r="M246" s="4" t="s">
        <v>277</v>
      </c>
      <c r="N246" s="4" t="s">
        <v>277</v>
      </c>
      <c r="O246" s="4" t="s">
        <v>277</v>
      </c>
      <c r="P246" s="4" t="s">
        <v>277</v>
      </c>
      <c r="Q246" s="4" t="s">
        <v>521</v>
      </c>
      <c r="R246" s="4" t="s">
        <v>313</v>
      </c>
      <c r="S246" s="4" t="s">
        <v>313</v>
      </c>
      <c r="T246" s="4" t="s">
        <v>313</v>
      </c>
      <c r="U246" s="4" t="s">
        <v>313</v>
      </c>
      <c r="V246" s="4" t="s">
        <v>313</v>
      </c>
      <c r="W246" s="4" t="s">
        <v>313</v>
      </c>
      <c r="X246" s="4" t="s">
        <v>313</v>
      </c>
      <c r="Y246" s="4" t="s">
        <v>313</v>
      </c>
      <c r="Z246" s="4" t="s">
        <v>313</v>
      </c>
      <c r="AA246" s="4" t="s">
        <v>313</v>
      </c>
      <c r="AB246" s="4" t="s">
        <v>312</v>
      </c>
      <c r="AC246" s="4" t="s">
        <v>313</v>
      </c>
      <c r="AE246" s="4">
        <v>0</v>
      </c>
      <c r="AF246" s="4">
        <v>0</v>
      </c>
      <c r="AG246" s="4">
        <v>0</v>
      </c>
      <c r="AH246" s="4">
        <f t="shared" si="64"/>
        <v>0</v>
      </c>
      <c r="AI246" s="4">
        <f t="shared" si="64"/>
        <v>0</v>
      </c>
      <c r="AJ246" s="4">
        <f t="shared" si="64"/>
        <v>0</v>
      </c>
      <c r="AK246" s="4">
        <f t="shared" si="64"/>
        <v>0</v>
      </c>
      <c r="AL246" s="4">
        <f t="shared" si="64"/>
        <v>0</v>
      </c>
      <c r="AM246" s="4">
        <f t="shared" si="64"/>
        <v>0</v>
      </c>
      <c r="AN246" s="4">
        <f t="shared" si="65"/>
        <v>0</v>
      </c>
      <c r="AO246" s="4" t="str">
        <f t="shared" si="66"/>
        <v>X</v>
      </c>
      <c r="AP246" s="4" t="str">
        <f t="shared" si="66"/>
        <v>우대</v>
      </c>
      <c r="AQ246" s="4" t="str">
        <f t="shared" si="66"/>
        <v>X</v>
      </c>
      <c r="AR246" s="4">
        <f t="shared" si="67"/>
        <v>0</v>
      </c>
      <c r="AT246" s="4" t="s">
        <v>11686</v>
      </c>
      <c r="AU246" s="4">
        <f>VLOOKUP(B246,자격증!B:R,17,0)</f>
        <v>3</v>
      </c>
      <c r="AV246" s="4">
        <f>IF(AT246="해당",VLOOKUP(B246,어학성적!B:Q,16,0),0)</f>
        <v>8</v>
      </c>
      <c r="AW246" s="4">
        <f>IF(AT246="해당",VLOOKUP(B246,논문실적!B:S,18,0),0)</f>
        <v>6</v>
      </c>
      <c r="AX246" s="4">
        <f>VLOOKUP(B246,자격증!B:S,18,0)</f>
        <v>0</v>
      </c>
      <c r="AY246" s="4">
        <f t="shared" si="68"/>
        <v>17</v>
      </c>
      <c r="AZ246" s="4"/>
      <c r="BB246" s="4">
        <f t="shared" si="69"/>
        <v>17</v>
      </c>
      <c r="BC246" s="47">
        <f>VLOOKUP(B246,정성평가!B:AD,29,0)</f>
        <v>62.666666666666664</v>
      </c>
      <c r="BD246" s="4">
        <f t="shared" si="70"/>
        <v>0</v>
      </c>
      <c r="BE246" s="47">
        <f t="shared" si="71"/>
        <v>79.666666666666657</v>
      </c>
      <c r="BF246" s="4" t="str">
        <f t="shared" si="72"/>
        <v>이상없음</v>
      </c>
      <c r="BG246" s="4">
        <f t="shared" si="73"/>
        <v>12</v>
      </c>
      <c r="BH246" s="4" t="s">
        <v>11808</v>
      </c>
      <c r="BI246" s="4"/>
      <c r="BK246" s="4">
        <v>5</v>
      </c>
      <c r="BL246" s="4">
        <f t="shared" si="60"/>
        <v>75</v>
      </c>
      <c r="BM246" s="4">
        <f t="shared" si="74"/>
        <v>38</v>
      </c>
      <c r="BN246" s="4" t="str">
        <f t="shared" si="61"/>
        <v>배수미달</v>
      </c>
      <c r="BO246" s="4"/>
      <c r="BQ246" s="4" t="s">
        <v>11840</v>
      </c>
      <c r="BR246" s="4" t="s">
        <v>11841</v>
      </c>
      <c r="BS246" s="4"/>
    </row>
    <row r="247" spans="1:71" ht="50.1" customHeight="1" x14ac:dyDescent="0.3">
      <c r="A247" s="4">
        <f t="shared" si="59"/>
        <v>14</v>
      </c>
      <c r="B247" s="4" t="s">
        <v>5434</v>
      </c>
      <c r="C247" s="4" t="s">
        <v>1244</v>
      </c>
      <c r="D247" s="4" t="s">
        <v>317</v>
      </c>
      <c r="E247" s="4" t="s">
        <v>318</v>
      </c>
      <c r="F247" s="4" t="s">
        <v>1245</v>
      </c>
      <c r="G247" s="4" t="s">
        <v>5435</v>
      </c>
      <c r="H247" s="4" t="s">
        <v>5436</v>
      </c>
      <c r="I247" s="4" t="s">
        <v>5437</v>
      </c>
      <c r="J247" s="4" t="s">
        <v>275</v>
      </c>
      <c r="K247" s="4" t="s">
        <v>275</v>
      </c>
      <c r="L247" s="4" t="s">
        <v>276</v>
      </c>
      <c r="M247" s="4" t="s">
        <v>277</v>
      </c>
      <c r="N247" s="4" t="s">
        <v>277</v>
      </c>
      <c r="O247" s="4" t="s">
        <v>277</v>
      </c>
      <c r="P247" s="4" t="s">
        <v>277</v>
      </c>
      <c r="Q247" s="4" t="s">
        <v>5458</v>
      </c>
      <c r="R247" s="4" t="s">
        <v>313</v>
      </c>
      <c r="S247" s="4" t="s">
        <v>313</v>
      </c>
      <c r="T247" s="4" t="s">
        <v>313</v>
      </c>
      <c r="U247" s="4" t="s">
        <v>313</v>
      </c>
      <c r="V247" s="4" t="s">
        <v>313</v>
      </c>
      <c r="W247" s="4" t="s">
        <v>11686</v>
      </c>
      <c r="X247" s="4" t="s">
        <v>11738</v>
      </c>
      <c r="Y247" s="4" t="s">
        <v>313</v>
      </c>
      <c r="Z247" s="4" t="s">
        <v>313</v>
      </c>
      <c r="AA247" s="4" t="s">
        <v>313</v>
      </c>
      <c r="AB247" s="4" t="s">
        <v>312</v>
      </c>
      <c r="AC247" s="4" t="s">
        <v>313</v>
      </c>
      <c r="AE247" s="4">
        <v>0</v>
      </c>
      <c r="AF247" s="4">
        <v>0</v>
      </c>
      <c r="AG247" s="4">
        <v>0</v>
      </c>
      <c r="AH247" s="4">
        <f t="shared" si="64"/>
        <v>0</v>
      </c>
      <c r="AI247" s="4">
        <f t="shared" si="64"/>
        <v>0</v>
      </c>
      <c r="AJ247" s="4">
        <f t="shared" si="64"/>
        <v>0</v>
      </c>
      <c r="AK247" s="4">
        <f t="shared" si="64"/>
        <v>0</v>
      </c>
      <c r="AL247" s="4">
        <f t="shared" si="64"/>
        <v>0</v>
      </c>
      <c r="AM247" s="4">
        <f t="shared" si="64"/>
        <v>3</v>
      </c>
      <c r="AN247" s="4">
        <f t="shared" si="65"/>
        <v>0</v>
      </c>
      <c r="AO247" s="4" t="str">
        <f t="shared" si="66"/>
        <v>X</v>
      </c>
      <c r="AP247" s="4" t="str">
        <f t="shared" si="66"/>
        <v>우대</v>
      </c>
      <c r="AQ247" s="4" t="str">
        <f t="shared" si="66"/>
        <v>X</v>
      </c>
      <c r="AR247" s="4">
        <f t="shared" si="67"/>
        <v>3</v>
      </c>
      <c r="AT247" s="4" t="s">
        <v>11686</v>
      </c>
      <c r="AU247" s="4">
        <f>VLOOKUP(B247,자격증!B:R,17,0)</f>
        <v>6</v>
      </c>
      <c r="AV247" s="4">
        <f>IF(AT247="해당",VLOOKUP(B247,어학성적!B:Q,16,0),0)</f>
        <v>10</v>
      </c>
      <c r="AW247" s="4">
        <f>IF(AT247="해당",VLOOKUP(B247,논문실적!B:S,18,0),0)</f>
        <v>0</v>
      </c>
      <c r="AX247" s="4">
        <f>VLOOKUP(B247,자격증!B:S,18,0)</f>
        <v>0</v>
      </c>
      <c r="AY247" s="4">
        <f t="shared" si="68"/>
        <v>16</v>
      </c>
      <c r="AZ247" s="4"/>
      <c r="BB247" s="4">
        <f t="shared" si="69"/>
        <v>16</v>
      </c>
      <c r="BC247" s="47">
        <f>VLOOKUP(B247,정성평가!B:AD,29,0)</f>
        <v>60.333333333333336</v>
      </c>
      <c r="BD247" s="4">
        <f t="shared" si="70"/>
        <v>3</v>
      </c>
      <c r="BE247" s="47">
        <f t="shared" si="71"/>
        <v>79.333333333333343</v>
      </c>
      <c r="BF247" s="4" t="str">
        <f t="shared" si="72"/>
        <v>이상없음</v>
      </c>
      <c r="BG247" s="4">
        <f t="shared" si="73"/>
        <v>14</v>
      </c>
      <c r="BH247" s="4" t="s">
        <v>11808</v>
      </c>
      <c r="BI247" s="4"/>
      <c r="BK247" s="4">
        <v>5</v>
      </c>
      <c r="BL247" s="4">
        <f t="shared" si="60"/>
        <v>75</v>
      </c>
      <c r="BM247" s="4">
        <f t="shared" si="74"/>
        <v>38</v>
      </c>
      <c r="BN247" s="4" t="str">
        <f t="shared" si="61"/>
        <v>배수미달</v>
      </c>
      <c r="BO247" s="4"/>
      <c r="BQ247" s="4" t="s">
        <v>11840</v>
      </c>
      <c r="BR247" s="4" t="s">
        <v>11841</v>
      </c>
      <c r="BS247" s="4"/>
    </row>
    <row r="248" spans="1:71" ht="50.1" customHeight="1" x14ac:dyDescent="0.3">
      <c r="A248" s="4">
        <f t="shared" si="59"/>
        <v>15</v>
      </c>
      <c r="B248" s="4" t="s">
        <v>5591</v>
      </c>
      <c r="C248" s="4" t="s">
        <v>5592</v>
      </c>
      <c r="D248" s="4" t="s">
        <v>317</v>
      </c>
      <c r="E248" s="4" t="s">
        <v>318</v>
      </c>
      <c r="F248" s="4" t="s">
        <v>5593</v>
      </c>
      <c r="G248" s="4" t="s">
        <v>5594</v>
      </c>
      <c r="H248" s="4" t="s">
        <v>5595</v>
      </c>
      <c r="I248" s="4" t="s">
        <v>5596</v>
      </c>
      <c r="J248" s="4" t="s">
        <v>275</v>
      </c>
      <c r="K248" s="4" t="s">
        <v>275</v>
      </c>
      <c r="L248" s="4" t="s">
        <v>276</v>
      </c>
      <c r="M248" s="4" t="s">
        <v>277</v>
      </c>
      <c r="N248" s="4" t="s">
        <v>277</v>
      </c>
      <c r="O248" s="4" t="s">
        <v>277</v>
      </c>
      <c r="P248" s="4" t="s">
        <v>277</v>
      </c>
      <c r="Q248" s="4" t="s">
        <v>521</v>
      </c>
      <c r="R248" s="4" t="s">
        <v>313</v>
      </c>
      <c r="S248" s="4" t="s">
        <v>313</v>
      </c>
      <c r="T248" s="4" t="s">
        <v>313</v>
      </c>
      <c r="U248" s="4" t="s">
        <v>313</v>
      </c>
      <c r="V248" s="4" t="s">
        <v>313</v>
      </c>
      <c r="W248" s="4" t="s">
        <v>313</v>
      </c>
      <c r="X248" s="4" t="s">
        <v>313</v>
      </c>
      <c r="Y248" s="4" t="s">
        <v>313</v>
      </c>
      <c r="Z248" s="4" t="s">
        <v>313</v>
      </c>
      <c r="AA248" s="4" t="s">
        <v>312</v>
      </c>
      <c r="AB248" s="4" t="s">
        <v>312</v>
      </c>
      <c r="AC248" s="4" t="s">
        <v>313</v>
      </c>
      <c r="AE248" s="4">
        <v>0</v>
      </c>
      <c r="AF248" s="4">
        <v>0</v>
      </c>
      <c r="AG248" s="4">
        <v>0</v>
      </c>
      <c r="AH248" s="4">
        <f t="shared" si="64"/>
        <v>0</v>
      </c>
      <c r="AI248" s="4">
        <f t="shared" si="64"/>
        <v>0</v>
      </c>
      <c r="AJ248" s="4">
        <f t="shared" si="64"/>
        <v>0</v>
      </c>
      <c r="AK248" s="4">
        <f t="shared" si="64"/>
        <v>0</v>
      </c>
      <c r="AL248" s="4">
        <f t="shared" si="64"/>
        <v>0</v>
      </c>
      <c r="AM248" s="4">
        <f t="shared" si="64"/>
        <v>0</v>
      </c>
      <c r="AN248" s="4">
        <f t="shared" si="65"/>
        <v>0</v>
      </c>
      <c r="AO248" s="4" t="str">
        <f t="shared" si="66"/>
        <v>우대</v>
      </c>
      <c r="AP248" s="4" t="str">
        <f t="shared" si="66"/>
        <v>우대</v>
      </c>
      <c r="AQ248" s="4" t="str">
        <f t="shared" si="66"/>
        <v>X</v>
      </c>
      <c r="AR248" s="4">
        <f t="shared" si="67"/>
        <v>0</v>
      </c>
      <c r="AT248" s="4" t="s">
        <v>11686</v>
      </c>
      <c r="AU248" s="4">
        <f>VLOOKUP(B248,자격증!B:R,17,0)</f>
        <v>5</v>
      </c>
      <c r="AV248" s="4">
        <f>IF(AT248="해당",VLOOKUP(B248,어학성적!B:Q,16,0),0)</f>
        <v>8</v>
      </c>
      <c r="AW248" s="4">
        <f>IF(AT248="해당",VLOOKUP(B248,논문실적!B:S,18,0),0)</f>
        <v>6</v>
      </c>
      <c r="AX248" s="4">
        <f>VLOOKUP(B248,자격증!B:S,18,0)</f>
        <v>0</v>
      </c>
      <c r="AY248" s="4">
        <f t="shared" si="68"/>
        <v>19</v>
      </c>
      <c r="AZ248" s="4"/>
      <c r="BB248" s="4">
        <f t="shared" si="69"/>
        <v>19</v>
      </c>
      <c r="BC248" s="47">
        <f>VLOOKUP(B248,정성평가!B:AD,29,0)</f>
        <v>60.333333333333336</v>
      </c>
      <c r="BD248" s="4">
        <f t="shared" si="70"/>
        <v>0</v>
      </c>
      <c r="BE248" s="47">
        <f t="shared" si="71"/>
        <v>79.333333333333343</v>
      </c>
      <c r="BF248" s="4" t="str">
        <f t="shared" si="72"/>
        <v>이상없음</v>
      </c>
      <c r="BG248" s="4">
        <f t="shared" si="73"/>
        <v>14</v>
      </c>
      <c r="BH248" s="4" t="s">
        <v>11808</v>
      </c>
      <c r="BI248" s="4"/>
      <c r="BK248" s="4">
        <v>5</v>
      </c>
      <c r="BL248" s="4">
        <f t="shared" si="60"/>
        <v>75</v>
      </c>
      <c r="BM248" s="4">
        <f t="shared" si="74"/>
        <v>38</v>
      </c>
      <c r="BN248" s="4" t="str">
        <f t="shared" si="61"/>
        <v>배수미달</v>
      </c>
      <c r="BO248" s="4"/>
      <c r="BQ248" s="4" t="s">
        <v>11840</v>
      </c>
      <c r="BR248" s="4" t="s">
        <v>11841</v>
      </c>
      <c r="BS248" s="4"/>
    </row>
    <row r="249" spans="1:71" ht="50.1" customHeight="1" x14ac:dyDescent="0.3">
      <c r="A249" s="4">
        <f t="shared" si="59"/>
        <v>16</v>
      </c>
      <c r="B249" s="4" t="s">
        <v>5209</v>
      </c>
      <c r="C249" s="4" t="s">
        <v>5210</v>
      </c>
      <c r="D249" s="4" t="s">
        <v>317</v>
      </c>
      <c r="E249" s="4" t="s">
        <v>318</v>
      </c>
      <c r="F249" s="4" t="s">
        <v>5211</v>
      </c>
      <c r="G249" s="4" t="s">
        <v>5212</v>
      </c>
      <c r="H249" s="4" t="s">
        <v>5213</v>
      </c>
      <c r="I249" s="4" t="s">
        <v>5214</v>
      </c>
      <c r="J249" s="4" t="s">
        <v>275</v>
      </c>
      <c r="K249" s="4" t="s">
        <v>275</v>
      </c>
      <c r="L249" s="4" t="s">
        <v>382</v>
      </c>
      <c r="M249" s="4" t="s">
        <v>2116</v>
      </c>
      <c r="N249" s="4" t="s">
        <v>3020</v>
      </c>
      <c r="O249" s="4" t="s">
        <v>562</v>
      </c>
      <c r="P249" s="4" t="s">
        <v>957</v>
      </c>
      <c r="Q249" s="4" t="s">
        <v>3452</v>
      </c>
      <c r="R249" s="4" t="s">
        <v>313</v>
      </c>
      <c r="S249" s="4" t="s">
        <v>313</v>
      </c>
      <c r="T249" s="4" t="s">
        <v>313</v>
      </c>
      <c r="U249" s="4" t="s">
        <v>313</v>
      </c>
      <c r="V249" s="4" t="s">
        <v>313</v>
      </c>
      <c r="W249" s="4" t="s">
        <v>11686</v>
      </c>
      <c r="X249" s="4" t="s">
        <v>11734</v>
      </c>
      <c r="Y249" s="4" t="s">
        <v>313</v>
      </c>
      <c r="Z249" s="4" t="s">
        <v>313</v>
      </c>
      <c r="AA249" s="4" t="s">
        <v>313</v>
      </c>
      <c r="AB249" s="4" t="s">
        <v>312</v>
      </c>
      <c r="AC249" s="4" t="s">
        <v>313</v>
      </c>
      <c r="AE249" s="4">
        <v>0</v>
      </c>
      <c r="AF249" s="4">
        <v>0</v>
      </c>
      <c r="AG249" s="4">
        <v>0</v>
      </c>
      <c r="AH249" s="4">
        <f t="shared" si="64"/>
        <v>0</v>
      </c>
      <c r="AI249" s="4">
        <f t="shared" si="64"/>
        <v>0</v>
      </c>
      <c r="AJ249" s="4">
        <f t="shared" si="64"/>
        <v>0</v>
      </c>
      <c r="AK249" s="4">
        <f t="shared" si="64"/>
        <v>0</v>
      </c>
      <c r="AL249" s="4">
        <f t="shared" si="64"/>
        <v>0</v>
      </c>
      <c r="AM249" s="4">
        <f t="shared" si="64"/>
        <v>3</v>
      </c>
      <c r="AN249" s="4">
        <f t="shared" si="65"/>
        <v>0</v>
      </c>
      <c r="AO249" s="4" t="str">
        <f t="shared" si="66"/>
        <v>X</v>
      </c>
      <c r="AP249" s="4" t="str">
        <f t="shared" si="66"/>
        <v>우대</v>
      </c>
      <c r="AQ249" s="4" t="str">
        <f t="shared" si="66"/>
        <v>X</v>
      </c>
      <c r="AR249" s="4">
        <f t="shared" si="67"/>
        <v>3</v>
      </c>
      <c r="AT249" s="4" t="s">
        <v>11686</v>
      </c>
      <c r="AU249" s="4">
        <f>VLOOKUP(B249,자격증!B:R,17,0)</f>
        <v>5</v>
      </c>
      <c r="AV249" s="4">
        <f>IF(AT249="해당",VLOOKUP(B249,어학성적!B:Q,16,0),0)</f>
        <v>0</v>
      </c>
      <c r="AW249" s="4">
        <f>IF(AT249="해당",VLOOKUP(B249,논문실적!B:S,18,0),0)</f>
        <v>0</v>
      </c>
      <c r="AX249" s="4">
        <f>VLOOKUP(B249,자격증!B:S,18,0)</f>
        <v>0</v>
      </c>
      <c r="AY249" s="4">
        <f t="shared" si="68"/>
        <v>5</v>
      </c>
      <c r="AZ249" s="4"/>
      <c r="BB249" s="4">
        <f t="shared" si="69"/>
        <v>5</v>
      </c>
      <c r="BC249" s="47">
        <f>VLOOKUP(B249,정성평가!B:AD,29,0)</f>
        <v>71</v>
      </c>
      <c r="BD249" s="4">
        <f t="shared" si="70"/>
        <v>3</v>
      </c>
      <c r="BE249" s="47">
        <f t="shared" si="71"/>
        <v>79</v>
      </c>
      <c r="BF249" s="4" t="str">
        <f t="shared" si="72"/>
        <v>이상없음</v>
      </c>
      <c r="BG249" s="4">
        <f t="shared" si="73"/>
        <v>16</v>
      </c>
      <c r="BH249" s="4" t="s">
        <v>11808</v>
      </c>
      <c r="BI249" s="4"/>
      <c r="BK249" s="4">
        <v>5</v>
      </c>
      <c r="BL249" s="4">
        <f t="shared" si="60"/>
        <v>75</v>
      </c>
      <c r="BM249" s="4">
        <f t="shared" si="74"/>
        <v>38</v>
      </c>
      <c r="BN249" s="4" t="str">
        <f t="shared" si="61"/>
        <v>배수미달</v>
      </c>
      <c r="BO249" s="4"/>
      <c r="BQ249" s="4" t="s">
        <v>11840</v>
      </c>
      <c r="BR249" s="4" t="s">
        <v>11841</v>
      </c>
      <c r="BS249" s="4"/>
    </row>
    <row r="250" spans="1:71" ht="50.1" customHeight="1" x14ac:dyDescent="0.3">
      <c r="A250" s="4">
        <f t="shared" si="59"/>
        <v>17</v>
      </c>
      <c r="B250" s="4" t="s">
        <v>4956</v>
      </c>
      <c r="C250" s="4" t="s">
        <v>4957</v>
      </c>
      <c r="D250" s="4" t="s">
        <v>317</v>
      </c>
      <c r="E250" s="4" t="s">
        <v>318</v>
      </c>
      <c r="F250" s="4" t="s">
        <v>4958</v>
      </c>
      <c r="G250" s="4" t="s">
        <v>4959</v>
      </c>
      <c r="H250" s="4" t="s">
        <v>4960</v>
      </c>
      <c r="I250" s="4" t="s">
        <v>4961</v>
      </c>
      <c r="J250" s="4" t="s">
        <v>275</v>
      </c>
      <c r="K250" s="4" t="s">
        <v>275</v>
      </c>
      <c r="L250" s="4" t="s">
        <v>276</v>
      </c>
      <c r="M250" s="4" t="s">
        <v>277</v>
      </c>
      <c r="N250" s="4" t="s">
        <v>277</v>
      </c>
      <c r="O250" s="4" t="s">
        <v>277</v>
      </c>
      <c r="P250" s="4" t="s">
        <v>277</v>
      </c>
      <c r="Q250" s="4" t="s">
        <v>2013</v>
      </c>
      <c r="R250" s="4" t="s">
        <v>313</v>
      </c>
      <c r="S250" s="4" t="s">
        <v>313</v>
      </c>
      <c r="T250" s="4" t="s">
        <v>313</v>
      </c>
      <c r="U250" s="4" t="s">
        <v>313</v>
      </c>
      <c r="V250" s="4" t="s">
        <v>313</v>
      </c>
      <c r="W250" s="4" t="s">
        <v>313</v>
      </c>
      <c r="X250" s="4" t="s">
        <v>313</v>
      </c>
      <c r="Y250" s="4" t="s">
        <v>313</v>
      </c>
      <c r="Z250" s="4" t="s">
        <v>313</v>
      </c>
      <c r="AA250" s="4" t="s">
        <v>312</v>
      </c>
      <c r="AB250" s="4" t="s">
        <v>312</v>
      </c>
      <c r="AC250" s="4" t="s">
        <v>313</v>
      </c>
      <c r="AE250" s="4">
        <v>0</v>
      </c>
      <c r="AF250" s="4">
        <v>0</v>
      </c>
      <c r="AG250" s="4">
        <v>0</v>
      </c>
      <c r="AH250" s="4">
        <f t="shared" si="64"/>
        <v>0</v>
      </c>
      <c r="AI250" s="4">
        <f t="shared" si="64"/>
        <v>0</v>
      </c>
      <c r="AJ250" s="4">
        <f t="shared" si="64"/>
        <v>0</v>
      </c>
      <c r="AK250" s="4">
        <f t="shared" si="64"/>
        <v>0</v>
      </c>
      <c r="AL250" s="4">
        <f t="shared" si="64"/>
        <v>0</v>
      </c>
      <c r="AM250" s="4">
        <f t="shared" si="64"/>
        <v>0</v>
      </c>
      <c r="AN250" s="4">
        <f t="shared" si="65"/>
        <v>0</v>
      </c>
      <c r="AO250" s="4" t="str">
        <f t="shared" si="66"/>
        <v>우대</v>
      </c>
      <c r="AP250" s="4" t="str">
        <f t="shared" si="66"/>
        <v>우대</v>
      </c>
      <c r="AQ250" s="4" t="str">
        <f t="shared" si="66"/>
        <v>X</v>
      </c>
      <c r="AR250" s="4">
        <f t="shared" si="67"/>
        <v>0</v>
      </c>
      <c r="AT250" s="4" t="s">
        <v>11686</v>
      </c>
      <c r="AU250" s="4">
        <f>VLOOKUP(B250,자격증!B:R,17,0)</f>
        <v>3</v>
      </c>
      <c r="AV250" s="4">
        <f>IF(AT250="해당",VLOOKUP(B250,어학성적!B:Q,16,0),0)</f>
        <v>10</v>
      </c>
      <c r="AW250" s="4">
        <f>IF(AT250="해당",VLOOKUP(B250,논문실적!B:S,18,0),0)</f>
        <v>0</v>
      </c>
      <c r="AX250" s="4">
        <f>VLOOKUP(B250,자격증!B:S,18,0)</f>
        <v>0</v>
      </c>
      <c r="AY250" s="4">
        <f t="shared" si="68"/>
        <v>13</v>
      </c>
      <c r="AZ250" s="4"/>
      <c r="BB250" s="4">
        <f t="shared" si="69"/>
        <v>13</v>
      </c>
      <c r="BC250" s="47">
        <f>VLOOKUP(B250,정성평가!B:AD,29,0)</f>
        <v>65.333333333333329</v>
      </c>
      <c r="BD250" s="4">
        <f t="shared" si="70"/>
        <v>0</v>
      </c>
      <c r="BE250" s="47">
        <f t="shared" si="71"/>
        <v>78.333333333333329</v>
      </c>
      <c r="BF250" s="4" t="str">
        <f t="shared" si="72"/>
        <v>이상없음</v>
      </c>
      <c r="BG250" s="4">
        <f t="shared" si="73"/>
        <v>17</v>
      </c>
      <c r="BH250" s="4" t="s">
        <v>11808</v>
      </c>
      <c r="BI250" s="4"/>
      <c r="BK250" s="4">
        <v>5</v>
      </c>
      <c r="BL250" s="4">
        <f t="shared" si="60"/>
        <v>75</v>
      </c>
      <c r="BM250" s="4">
        <f t="shared" si="74"/>
        <v>38</v>
      </c>
      <c r="BN250" s="4" t="str">
        <f t="shared" si="61"/>
        <v>배수미달</v>
      </c>
      <c r="BO250" s="4"/>
      <c r="BQ250" s="4" t="s">
        <v>11840</v>
      </c>
      <c r="BR250" s="4" t="s">
        <v>11841</v>
      </c>
      <c r="BS250" s="4"/>
    </row>
    <row r="251" spans="1:71" ht="50.1" customHeight="1" x14ac:dyDescent="0.3">
      <c r="A251" s="4">
        <f t="shared" si="59"/>
        <v>18</v>
      </c>
      <c r="B251" s="4" t="s">
        <v>11284</v>
      </c>
      <c r="C251" s="4" t="s">
        <v>10229</v>
      </c>
      <c r="D251" s="4" t="s">
        <v>317</v>
      </c>
      <c r="E251" s="4" t="s">
        <v>318</v>
      </c>
      <c r="F251" s="4" t="s">
        <v>11285</v>
      </c>
      <c r="G251" s="4" t="s">
        <v>11286</v>
      </c>
      <c r="H251" s="4" t="s">
        <v>11287</v>
      </c>
      <c r="I251" s="4" t="s">
        <v>11288</v>
      </c>
      <c r="J251" s="4" t="s">
        <v>275</v>
      </c>
      <c r="K251" s="4" t="s">
        <v>275</v>
      </c>
      <c r="L251" s="4" t="s">
        <v>276</v>
      </c>
      <c r="M251" s="4" t="s">
        <v>277</v>
      </c>
      <c r="N251" s="4" t="s">
        <v>277</v>
      </c>
      <c r="O251" s="4" t="s">
        <v>277</v>
      </c>
      <c r="P251" s="4" t="s">
        <v>277</v>
      </c>
      <c r="Q251" s="4" t="s">
        <v>2525</v>
      </c>
      <c r="R251" s="4" t="s">
        <v>313</v>
      </c>
      <c r="S251" s="4" t="s">
        <v>313</v>
      </c>
      <c r="T251" s="4" t="s">
        <v>313</v>
      </c>
      <c r="U251" s="4" t="s">
        <v>313</v>
      </c>
      <c r="V251" s="4" t="s">
        <v>313</v>
      </c>
      <c r="W251" s="4" t="s">
        <v>11686</v>
      </c>
      <c r="X251" s="4" t="s">
        <v>11727</v>
      </c>
      <c r="Y251" s="4" t="s">
        <v>11686</v>
      </c>
      <c r="Z251" s="4" t="s">
        <v>11727</v>
      </c>
      <c r="AA251" s="4" t="s">
        <v>313</v>
      </c>
      <c r="AB251" s="4" t="s">
        <v>312</v>
      </c>
      <c r="AC251" s="4" t="s">
        <v>313</v>
      </c>
      <c r="AE251" s="4">
        <v>0</v>
      </c>
      <c r="AF251" s="4">
        <v>0</v>
      </c>
      <c r="AG251" s="4">
        <v>0</v>
      </c>
      <c r="AH251" s="4">
        <f t="shared" si="64"/>
        <v>0</v>
      </c>
      <c r="AI251" s="4">
        <f t="shared" si="64"/>
        <v>0</v>
      </c>
      <c r="AJ251" s="4">
        <f t="shared" si="64"/>
        <v>0</v>
      </c>
      <c r="AK251" s="4">
        <f t="shared" si="64"/>
        <v>0</v>
      </c>
      <c r="AL251" s="4">
        <f t="shared" si="64"/>
        <v>0</v>
      </c>
      <c r="AM251" s="4">
        <f t="shared" si="64"/>
        <v>3</v>
      </c>
      <c r="AN251" s="4">
        <f t="shared" si="65"/>
        <v>3</v>
      </c>
      <c r="AO251" s="4" t="str">
        <f t="shared" si="66"/>
        <v>X</v>
      </c>
      <c r="AP251" s="4" t="str">
        <f t="shared" si="66"/>
        <v>우대</v>
      </c>
      <c r="AQ251" s="4" t="str">
        <f t="shared" si="66"/>
        <v>X</v>
      </c>
      <c r="AR251" s="4">
        <f t="shared" si="67"/>
        <v>3</v>
      </c>
      <c r="AT251" s="4" t="s">
        <v>11686</v>
      </c>
      <c r="AU251" s="4">
        <f>VLOOKUP(B251,자격증!B:R,17,0)</f>
        <v>10</v>
      </c>
      <c r="AV251" s="4">
        <f>IF(AT251="해당",VLOOKUP(B251,어학성적!B:Q,16,0),0)</f>
        <v>6</v>
      </c>
      <c r="AW251" s="4">
        <f>IF(AT251="해당",VLOOKUP(B251,논문실적!B:S,18,0),0)</f>
        <v>0</v>
      </c>
      <c r="AX251" s="4">
        <f>VLOOKUP(B251,자격증!B:S,18,0)</f>
        <v>0</v>
      </c>
      <c r="AY251" s="4">
        <f t="shared" si="68"/>
        <v>16</v>
      </c>
      <c r="AZ251" s="4"/>
      <c r="BB251" s="4">
        <f t="shared" si="69"/>
        <v>16</v>
      </c>
      <c r="BC251" s="47">
        <f>VLOOKUP(B251,정성평가!B:AD,29,0)</f>
        <v>58.666666666666664</v>
      </c>
      <c r="BD251" s="4">
        <f t="shared" si="70"/>
        <v>3</v>
      </c>
      <c r="BE251" s="47">
        <f t="shared" si="71"/>
        <v>77.666666666666657</v>
      </c>
      <c r="BF251" s="4" t="str">
        <f t="shared" si="72"/>
        <v>이상없음</v>
      </c>
      <c r="BG251" s="4">
        <f t="shared" si="73"/>
        <v>18</v>
      </c>
      <c r="BH251" s="4" t="s">
        <v>11808</v>
      </c>
      <c r="BI251" s="4"/>
      <c r="BK251" s="4">
        <v>5</v>
      </c>
      <c r="BL251" s="4">
        <f t="shared" si="60"/>
        <v>75</v>
      </c>
      <c r="BM251" s="4">
        <f t="shared" si="74"/>
        <v>38</v>
      </c>
      <c r="BN251" s="4" t="str">
        <f t="shared" si="61"/>
        <v>배수미달</v>
      </c>
      <c r="BO251" s="4"/>
      <c r="BQ251" s="4" t="s">
        <v>11840</v>
      </c>
      <c r="BR251" s="4" t="s">
        <v>11841</v>
      </c>
      <c r="BS251" s="4"/>
    </row>
    <row r="252" spans="1:71" ht="50.1" customHeight="1" x14ac:dyDescent="0.3">
      <c r="A252" s="4">
        <f t="shared" si="59"/>
        <v>19</v>
      </c>
      <c r="B252" s="4" t="s">
        <v>1707</v>
      </c>
      <c r="C252" s="4" t="s">
        <v>1708</v>
      </c>
      <c r="D252" s="4" t="s">
        <v>317</v>
      </c>
      <c r="E252" s="4" t="s">
        <v>318</v>
      </c>
      <c r="F252" s="4" t="s">
        <v>1709</v>
      </c>
      <c r="G252" s="4" t="s">
        <v>1710</v>
      </c>
      <c r="H252" s="4" t="s">
        <v>1711</v>
      </c>
      <c r="I252" s="4" t="s">
        <v>1712</v>
      </c>
      <c r="J252" s="4" t="s">
        <v>275</v>
      </c>
      <c r="K252" s="4" t="s">
        <v>275</v>
      </c>
      <c r="L252" s="4" t="s">
        <v>276</v>
      </c>
      <c r="M252" s="4" t="s">
        <v>277</v>
      </c>
      <c r="N252" s="4" t="s">
        <v>277</v>
      </c>
      <c r="O252" s="4" t="s">
        <v>277</v>
      </c>
      <c r="P252" s="4" t="s">
        <v>277</v>
      </c>
      <c r="Q252" s="4" t="s">
        <v>1729</v>
      </c>
      <c r="R252" s="4" t="s">
        <v>313</v>
      </c>
      <c r="S252" s="4" t="s">
        <v>313</v>
      </c>
      <c r="T252" s="4" t="s">
        <v>313</v>
      </c>
      <c r="U252" s="4" t="s">
        <v>313</v>
      </c>
      <c r="V252" s="4" t="s">
        <v>313</v>
      </c>
      <c r="W252" s="4" t="s">
        <v>313</v>
      </c>
      <c r="X252" s="4" t="s">
        <v>313</v>
      </c>
      <c r="Y252" s="4" t="s">
        <v>313</v>
      </c>
      <c r="Z252" s="4" t="s">
        <v>313</v>
      </c>
      <c r="AA252" s="4" t="s">
        <v>313</v>
      </c>
      <c r="AB252" s="4" t="s">
        <v>313</v>
      </c>
      <c r="AC252" s="4" t="s">
        <v>313</v>
      </c>
      <c r="AE252" s="4">
        <v>0</v>
      </c>
      <c r="AF252" s="4">
        <v>0</v>
      </c>
      <c r="AG252" s="4">
        <v>0</v>
      </c>
      <c r="AH252" s="4">
        <f t="shared" si="64"/>
        <v>0</v>
      </c>
      <c r="AI252" s="4">
        <f t="shared" si="64"/>
        <v>0</v>
      </c>
      <c r="AJ252" s="4">
        <f t="shared" si="64"/>
        <v>0</v>
      </c>
      <c r="AK252" s="4">
        <f t="shared" si="64"/>
        <v>0</v>
      </c>
      <c r="AL252" s="4">
        <f t="shared" si="64"/>
        <v>0</v>
      </c>
      <c r="AM252" s="4">
        <f t="shared" si="64"/>
        <v>0</v>
      </c>
      <c r="AN252" s="4">
        <f t="shared" si="65"/>
        <v>0</v>
      </c>
      <c r="AO252" s="4" t="str">
        <f t="shared" si="66"/>
        <v>X</v>
      </c>
      <c r="AP252" s="4" t="str">
        <f t="shared" si="66"/>
        <v>X</v>
      </c>
      <c r="AQ252" s="4" t="str">
        <f t="shared" si="66"/>
        <v>X</v>
      </c>
      <c r="AR252" s="4">
        <f t="shared" si="67"/>
        <v>0</v>
      </c>
      <c r="AT252" s="4" t="s">
        <v>11686</v>
      </c>
      <c r="AU252" s="4">
        <f>VLOOKUP(B252,자격증!B:R,17,0)</f>
        <v>10</v>
      </c>
      <c r="AV252" s="4">
        <f>IF(AT252="해당",VLOOKUP(B252,어학성적!B:Q,16,0),0)</f>
        <v>10</v>
      </c>
      <c r="AW252" s="4">
        <f>IF(AT252="해당",VLOOKUP(B252,논문실적!B:S,18,0),0)</f>
        <v>0</v>
      </c>
      <c r="AX252" s="4">
        <f>VLOOKUP(B252,자격증!B:S,18,0)</f>
        <v>0</v>
      </c>
      <c r="AY252" s="4">
        <f t="shared" si="68"/>
        <v>20</v>
      </c>
      <c r="AZ252" s="4"/>
      <c r="BB252" s="4">
        <f t="shared" si="69"/>
        <v>20</v>
      </c>
      <c r="BC252" s="47">
        <f>VLOOKUP(B252,정성평가!B:AD,29,0)</f>
        <v>56.5</v>
      </c>
      <c r="BD252" s="4">
        <f t="shared" si="70"/>
        <v>0</v>
      </c>
      <c r="BE252" s="47">
        <f t="shared" si="71"/>
        <v>76.5</v>
      </c>
      <c r="BF252" s="4" t="str">
        <f t="shared" si="72"/>
        <v>이상없음</v>
      </c>
      <c r="BG252" s="4">
        <f t="shared" si="73"/>
        <v>19</v>
      </c>
      <c r="BH252" s="4" t="s">
        <v>11808</v>
      </c>
      <c r="BI252" s="4"/>
      <c r="BK252" s="4">
        <v>5</v>
      </c>
      <c r="BL252" s="4">
        <f t="shared" si="60"/>
        <v>75</v>
      </c>
      <c r="BM252" s="4">
        <f t="shared" si="74"/>
        <v>38</v>
      </c>
      <c r="BN252" s="4" t="str">
        <f t="shared" si="61"/>
        <v>배수미달</v>
      </c>
      <c r="BO252" s="4"/>
      <c r="BQ252" s="4" t="s">
        <v>11840</v>
      </c>
      <c r="BR252" s="4" t="s">
        <v>11841</v>
      </c>
      <c r="BS252" s="4"/>
    </row>
    <row r="253" spans="1:71" ht="50.1" customHeight="1" x14ac:dyDescent="0.3">
      <c r="A253" s="4">
        <f t="shared" si="59"/>
        <v>20</v>
      </c>
      <c r="B253" s="4" t="s">
        <v>2552</v>
      </c>
      <c r="C253" s="4" t="s">
        <v>2553</v>
      </c>
      <c r="D253" s="4" t="s">
        <v>317</v>
      </c>
      <c r="E253" s="4" t="s">
        <v>318</v>
      </c>
      <c r="F253" s="4" t="s">
        <v>2554</v>
      </c>
      <c r="G253" s="4" t="s">
        <v>2555</v>
      </c>
      <c r="H253" s="4" t="s">
        <v>2556</v>
      </c>
      <c r="I253" s="4" t="s">
        <v>2557</v>
      </c>
      <c r="J253" s="4" t="s">
        <v>275</v>
      </c>
      <c r="K253" s="4" t="s">
        <v>275</v>
      </c>
      <c r="L253" s="4" t="s">
        <v>276</v>
      </c>
      <c r="M253" s="4" t="s">
        <v>277</v>
      </c>
      <c r="N253" s="4" t="s">
        <v>277</v>
      </c>
      <c r="O253" s="4" t="s">
        <v>277</v>
      </c>
      <c r="P253" s="4" t="s">
        <v>277</v>
      </c>
      <c r="Q253" s="4" t="s">
        <v>2564</v>
      </c>
      <c r="R253" s="4" t="s">
        <v>313</v>
      </c>
      <c r="S253" s="4" t="s">
        <v>313</v>
      </c>
      <c r="T253" s="4" t="s">
        <v>313</v>
      </c>
      <c r="U253" s="4" t="s">
        <v>313</v>
      </c>
      <c r="V253" s="4" t="s">
        <v>313</v>
      </c>
      <c r="W253" s="4" t="s">
        <v>11686</v>
      </c>
      <c r="X253" s="4" t="s">
        <v>11742</v>
      </c>
      <c r="Y253" s="4" t="s">
        <v>313</v>
      </c>
      <c r="Z253" s="4" t="s">
        <v>313</v>
      </c>
      <c r="AA253" s="4" t="s">
        <v>312</v>
      </c>
      <c r="AB253" s="4" t="s">
        <v>312</v>
      </c>
      <c r="AC253" s="4" t="s">
        <v>313</v>
      </c>
      <c r="AE253" s="4">
        <v>0</v>
      </c>
      <c r="AF253" s="4">
        <v>0</v>
      </c>
      <c r="AG253" s="4">
        <v>0</v>
      </c>
      <c r="AH253" s="4">
        <f t="shared" si="64"/>
        <v>0</v>
      </c>
      <c r="AI253" s="4">
        <f t="shared" si="64"/>
        <v>0</v>
      </c>
      <c r="AJ253" s="4">
        <f t="shared" si="64"/>
        <v>0</v>
      </c>
      <c r="AK253" s="4">
        <f t="shared" si="64"/>
        <v>0</v>
      </c>
      <c r="AL253" s="4">
        <f t="shared" si="64"/>
        <v>0</v>
      </c>
      <c r="AM253" s="4">
        <f t="shared" si="64"/>
        <v>3</v>
      </c>
      <c r="AN253" s="4">
        <f t="shared" si="65"/>
        <v>0</v>
      </c>
      <c r="AO253" s="4" t="str">
        <f t="shared" si="66"/>
        <v>우대</v>
      </c>
      <c r="AP253" s="4" t="str">
        <f t="shared" si="66"/>
        <v>우대</v>
      </c>
      <c r="AQ253" s="4" t="str">
        <f t="shared" si="66"/>
        <v>X</v>
      </c>
      <c r="AR253" s="4">
        <f t="shared" si="67"/>
        <v>3</v>
      </c>
      <c r="AT253" s="4" t="s">
        <v>11686</v>
      </c>
      <c r="AU253" s="4">
        <f>VLOOKUP(B253,자격증!B:R,17,0)</f>
        <v>10</v>
      </c>
      <c r="AV253" s="4">
        <f>IF(AT253="해당",VLOOKUP(B253,어학성적!B:Q,16,0),0)</f>
        <v>10</v>
      </c>
      <c r="AW253" s="4">
        <f>IF(AT253="해당",VLOOKUP(B253,논문실적!B:S,18,0),0)</f>
        <v>0</v>
      </c>
      <c r="AX253" s="4">
        <f>VLOOKUP(B253,자격증!B:S,18,0)</f>
        <v>0</v>
      </c>
      <c r="AY253" s="4">
        <f t="shared" si="68"/>
        <v>20</v>
      </c>
      <c r="AZ253" s="4"/>
      <c r="BB253" s="4">
        <f t="shared" si="69"/>
        <v>20</v>
      </c>
      <c r="BC253" s="47">
        <f>VLOOKUP(B253,정성평가!B:AD,29,0)</f>
        <v>53</v>
      </c>
      <c r="BD253" s="4">
        <f t="shared" si="70"/>
        <v>3</v>
      </c>
      <c r="BE253" s="47">
        <f t="shared" si="71"/>
        <v>76</v>
      </c>
      <c r="BF253" s="4" t="str">
        <f t="shared" si="72"/>
        <v>이상없음</v>
      </c>
      <c r="BG253" s="4">
        <f t="shared" si="73"/>
        <v>20</v>
      </c>
      <c r="BH253" s="4" t="s">
        <v>11808</v>
      </c>
      <c r="BI253" s="4"/>
      <c r="BK253" s="4">
        <v>5</v>
      </c>
      <c r="BL253" s="4">
        <f t="shared" si="60"/>
        <v>75</v>
      </c>
      <c r="BM253" s="4">
        <f t="shared" si="74"/>
        <v>38</v>
      </c>
      <c r="BN253" s="4" t="str">
        <f t="shared" si="61"/>
        <v>배수미달</v>
      </c>
      <c r="BO253" s="4"/>
      <c r="BQ253" s="4" t="s">
        <v>11840</v>
      </c>
      <c r="BR253" s="4" t="s">
        <v>11841</v>
      </c>
      <c r="BS253" s="4"/>
    </row>
    <row r="254" spans="1:71" ht="50.1" customHeight="1" x14ac:dyDescent="0.3">
      <c r="A254" s="4">
        <f t="shared" si="59"/>
        <v>21</v>
      </c>
      <c r="B254" s="4" t="s">
        <v>2254</v>
      </c>
      <c r="C254" s="4" t="s">
        <v>2255</v>
      </c>
      <c r="D254" s="4" t="s">
        <v>317</v>
      </c>
      <c r="E254" s="4" t="s">
        <v>318</v>
      </c>
      <c r="F254" s="4" t="s">
        <v>2256</v>
      </c>
      <c r="G254" s="4" t="s">
        <v>2257</v>
      </c>
      <c r="H254" s="4" t="s">
        <v>2258</v>
      </c>
      <c r="I254" s="4" t="s">
        <v>2259</v>
      </c>
      <c r="J254" s="4" t="s">
        <v>275</v>
      </c>
      <c r="K254" s="4" t="s">
        <v>275</v>
      </c>
      <c r="L254" s="4" t="s">
        <v>382</v>
      </c>
      <c r="M254" s="4" t="s">
        <v>2260</v>
      </c>
      <c r="N254" s="4" t="s">
        <v>2131</v>
      </c>
      <c r="O254" s="4" t="s">
        <v>562</v>
      </c>
      <c r="P254" s="4" t="s">
        <v>957</v>
      </c>
      <c r="Q254" s="4" t="s">
        <v>2273</v>
      </c>
      <c r="R254" s="4" t="s">
        <v>313</v>
      </c>
      <c r="S254" s="4" t="s">
        <v>313</v>
      </c>
      <c r="T254" s="4" t="s">
        <v>313</v>
      </c>
      <c r="U254" s="4" t="s">
        <v>313</v>
      </c>
      <c r="V254" s="4" t="s">
        <v>313</v>
      </c>
      <c r="W254" s="4" t="s">
        <v>11686</v>
      </c>
      <c r="X254" s="4" t="s">
        <v>11738</v>
      </c>
      <c r="Y254" s="4" t="s">
        <v>313</v>
      </c>
      <c r="Z254" s="4" t="s">
        <v>313</v>
      </c>
      <c r="AA254" s="4" t="s">
        <v>312</v>
      </c>
      <c r="AB254" s="4" t="s">
        <v>312</v>
      </c>
      <c r="AC254" s="4" t="s">
        <v>313</v>
      </c>
      <c r="AE254" s="4">
        <v>0</v>
      </c>
      <c r="AF254" s="4">
        <v>0</v>
      </c>
      <c r="AG254" s="4">
        <v>0</v>
      </c>
      <c r="AH254" s="4">
        <f t="shared" si="64"/>
        <v>0</v>
      </c>
      <c r="AI254" s="4">
        <f t="shared" si="64"/>
        <v>0</v>
      </c>
      <c r="AJ254" s="4">
        <f t="shared" si="64"/>
        <v>0</v>
      </c>
      <c r="AK254" s="4">
        <f t="shared" si="64"/>
        <v>0</v>
      </c>
      <c r="AL254" s="4">
        <f t="shared" si="64"/>
        <v>0</v>
      </c>
      <c r="AM254" s="4">
        <f t="shared" si="64"/>
        <v>3</v>
      </c>
      <c r="AN254" s="4">
        <f t="shared" si="65"/>
        <v>0</v>
      </c>
      <c r="AO254" s="4" t="str">
        <f t="shared" si="66"/>
        <v>우대</v>
      </c>
      <c r="AP254" s="4" t="str">
        <f t="shared" si="66"/>
        <v>우대</v>
      </c>
      <c r="AQ254" s="4" t="str">
        <f t="shared" si="66"/>
        <v>X</v>
      </c>
      <c r="AR254" s="4">
        <f t="shared" si="67"/>
        <v>3</v>
      </c>
      <c r="AT254" s="4" t="s">
        <v>11686</v>
      </c>
      <c r="AU254" s="4">
        <f>VLOOKUP(B254,자격증!B:R,17,0)</f>
        <v>5</v>
      </c>
      <c r="AV254" s="4">
        <f>IF(AT254="해당",VLOOKUP(B254,어학성적!B:Q,16,0),0)</f>
        <v>10</v>
      </c>
      <c r="AW254" s="4">
        <f>IF(AT254="해당",VLOOKUP(B254,논문실적!B:S,18,0),0)</f>
        <v>6</v>
      </c>
      <c r="AX254" s="4">
        <f>VLOOKUP(B254,자격증!B:S,18,0)</f>
        <v>0</v>
      </c>
      <c r="AY254" s="4">
        <f t="shared" si="68"/>
        <v>20</v>
      </c>
      <c r="AZ254" s="4"/>
      <c r="BB254" s="4">
        <f t="shared" si="69"/>
        <v>20</v>
      </c>
      <c r="BC254" s="47">
        <f>VLOOKUP(B254,정성평가!B:AD,29,0)</f>
        <v>52.333333333333336</v>
      </c>
      <c r="BD254" s="4">
        <f t="shared" si="70"/>
        <v>3</v>
      </c>
      <c r="BE254" s="47">
        <f t="shared" si="71"/>
        <v>75.333333333333343</v>
      </c>
      <c r="BF254" s="4" t="str">
        <f t="shared" si="72"/>
        <v>이상없음</v>
      </c>
      <c r="BG254" s="4">
        <f t="shared" si="73"/>
        <v>21</v>
      </c>
      <c r="BH254" s="4" t="s">
        <v>11808</v>
      </c>
      <c r="BI254" s="4"/>
      <c r="BK254" s="4">
        <v>5</v>
      </c>
      <c r="BL254" s="4">
        <f t="shared" si="60"/>
        <v>75</v>
      </c>
      <c r="BM254" s="4">
        <f t="shared" si="74"/>
        <v>38</v>
      </c>
      <c r="BN254" s="4" t="str">
        <f t="shared" si="61"/>
        <v>배수미달</v>
      </c>
      <c r="BO254" s="4"/>
      <c r="BQ254" s="4" t="s">
        <v>11840</v>
      </c>
      <c r="BR254" s="4" t="s">
        <v>11841</v>
      </c>
      <c r="BS254" s="4"/>
    </row>
    <row r="255" spans="1:71" ht="50.1" customHeight="1" x14ac:dyDescent="0.3">
      <c r="A255" s="4">
        <f t="shared" si="59"/>
        <v>22</v>
      </c>
      <c r="B255" s="4" t="s">
        <v>2633</v>
      </c>
      <c r="C255" s="4" t="s">
        <v>2634</v>
      </c>
      <c r="D255" s="4" t="s">
        <v>317</v>
      </c>
      <c r="E255" s="4" t="s">
        <v>318</v>
      </c>
      <c r="F255" s="4" t="s">
        <v>2635</v>
      </c>
      <c r="G255" s="4" t="s">
        <v>2636</v>
      </c>
      <c r="H255" s="4" t="s">
        <v>2637</v>
      </c>
      <c r="I255" s="4" t="s">
        <v>2638</v>
      </c>
      <c r="J255" s="4" t="s">
        <v>275</v>
      </c>
      <c r="K255" s="4" t="s">
        <v>275</v>
      </c>
      <c r="L255" s="4" t="s">
        <v>276</v>
      </c>
      <c r="M255" s="4" t="s">
        <v>277</v>
      </c>
      <c r="N255" s="4" t="s">
        <v>277</v>
      </c>
      <c r="O255" s="4" t="s">
        <v>277</v>
      </c>
      <c r="P255" s="4" t="s">
        <v>277</v>
      </c>
      <c r="Q255" s="4" t="s">
        <v>2644</v>
      </c>
      <c r="R255" s="4" t="s">
        <v>313</v>
      </c>
      <c r="S255" s="4" t="s">
        <v>313</v>
      </c>
      <c r="T255" s="4" t="s">
        <v>313</v>
      </c>
      <c r="U255" s="4" t="s">
        <v>313</v>
      </c>
      <c r="V255" s="4" t="s">
        <v>313</v>
      </c>
      <c r="W255" s="4" t="s">
        <v>313</v>
      </c>
      <c r="X255" s="4" t="s">
        <v>313</v>
      </c>
      <c r="Y255" s="4" t="s">
        <v>313</v>
      </c>
      <c r="Z255" s="4" t="s">
        <v>313</v>
      </c>
      <c r="AA255" s="4" t="s">
        <v>313</v>
      </c>
      <c r="AB255" s="4" t="s">
        <v>312</v>
      </c>
      <c r="AC255" s="4" t="s">
        <v>313</v>
      </c>
      <c r="AE255" s="4">
        <v>0</v>
      </c>
      <c r="AF255" s="4">
        <v>0</v>
      </c>
      <c r="AG255" s="4">
        <v>0</v>
      </c>
      <c r="AH255" s="4">
        <f t="shared" si="64"/>
        <v>0</v>
      </c>
      <c r="AI255" s="4">
        <f t="shared" si="64"/>
        <v>0</v>
      </c>
      <c r="AJ255" s="4">
        <f t="shared" si="64"/>
        <v>0</v>
      </c>
      <c r="AK255" s="4">
        <f t="shared" si="64"/>
        <v>0</v>
      </c>
      <c r="AL255" s="4">
        <f t="shared" si="64"/>
        <v>0</v>
      </c>
      <c r="AM255" s="4">
        <f t="shared" si="64"/>
        <v>0</v>
      </c>
      <c r="AN255" s="4">
        <f t="shared" si="65"/>
        <v>0</v>
      </c>
      <c r="AO255" s="4" t="str">
        <f t="shared" si="66"/>
        <v>X</v>
      </c>
      <c r="AP255" s="4" t="str">
        <f t="shared" si="66"/>
        <v>우대</v>
      </c>
      <c r="AQ255" s="4" t="str">
        <f t="shared" si="66"/>
        <v>X</v>
      </c>
      <c r="AR255" s="4">
        <f t="shared" si="67"/>
        <v>0</v>
      </c>
      <c r="AT255" s="4" t="s">
        <v>11686</v>
      </c>
      <c r="AU255" s="4">
        <f>VLOOKUP(B255,자격증!B:R,17,0)</f>
        <v>6</v>
      </c>
      <c r="AV255" s="4">
        <f>IF(AT255="해당",VLOOKUP(B255,어학성적!B:Q,16,0),0)</f>
        <v>10</v>
      </c>
      <c r="AW255" s="4">
        <f>IF(AT255="해당",VLOOKUP(B255,논문실적!B:S,18,0),0)</f>
        <v>6</v>
      </c>
      <c r="AX255" s="4">
        <f>VLOOKUP(B255,자격증!B:S,18,0)</f>
        <v>0</v>
      </c>
      <c r="AY255" s="4">
        <f t="shared" si="68"/>
        <v>20</v>
      </c>
      <c r="AZ255" s="4"/>
      <c r="BB255" s="4">
        <f t="shared" si="69"/>
        <v>20</v>
      </c>
      <c r="BC255" s="47">
        <f>VLOOKUP(B255,정성평가!B:AD,29,0)</f>
        <v>54.333333333333336</v>
      </c>
      <c r="BD255" s="4">
        <f t="shared" si="70"/>
        <v>0</v>
      </c>
      <c r="BE255" s="47">
        <f t="shared" si="71"/>
        <v>74.333333333333343</v>
      </c>
      <c r="BF255" s="4" t="str">
        <f t="shared" si="72"/>
        <v>이상없음</v>
      </c>
      <c r="BG255" s="4">
        <f t="shared" si="73"/>
        <v>22</v>
      </c>
      <c r="BH255" s="4" t="s">
        <v>11808</v>
      </c>
      <c r="BI255" s="4"/>
      <c r="BK255" s="4">
        <v>5</v>
      </c>
      <c r="BL255" s="4">
        <f t="shared" si="60"/>
        <v>75</v>
      </c>
      <c r="BM255" s="4">
        <f t="shared" si="74"/>
        <v>38</v>
      </c>
      <c r="BN255" s="4" t="str">
        <f t="shared" si="61"/>
        <v>배수미달</v>
      </c>
      <c r="BO255" s="4"/>
      <c r="BQ255" s="4" t="s">
        <v>11840</v>
      </c>
      <c r="BR255" s="4" t="s">
        <v>11841</v>
      </c>
      <c r="BS255" s="4"/>
    </row>
    <row r="256" spans="1:71" ht="50.1" customHeight="1" x14ac:dyDescent="0.3">
      <c r="A256" s="4">
        <f t="shared" si="59"/>
        <v>23</v>
      </c>
      <c r="B256" s="4" t="s">
        <v>1036</v>
      </c>
      <c r="C256" s="4" t="s">
        <v>1037</v>
      </c>
      <c r="D256" s="4" t="s">
        <v>317</v>
      </c>
      <c r="E256" s="4" t="s">
        <v>318</v>
      </c>
      <c r="F256" s="4" t="s">
        <v>1038</v>
      </c>
      <c r="G256" s="4" t="s">
        <v>1039</v>
      </c>
      <c r="H256" s="4" t="s">
        <v>1040</v>
      </c>
      <c r="I256" s="4" t="s">
        <v>1041</v>
      </c>
      <c r="J256" s="4" t="s">
        <v>275</v>
      </c>
      <c r="K256" s="4" t="s">
        <v>275</v>
      </c>
      <c r="L256" s="4" t="s">
        <v>276</v>
      </c>
      <c r="M256" s="4" t="s">
        <v>277</v>
      </c>
      <c r="N256" s="4" t="s">
        <v>277</v>
      </c>
      <c r="O256" s="4" t="s">
        <v>277</v>
      </c>
      <c r="P256" s="4" t="s">
        <v>277</v>
      </c>
      <c r="Q256" s="4" t="s">
        <v>1051</v>
      </c>
      <c r="R256" s="4" t="s">
        <v>313</v>
      </c>
      <c r="S256" s="4" t="s">
        <v>313</v>
      </c>
      <c r="T256" s="4" t="s">
        <v>313</v>
      </c>
      <c r="U256" s="4" t="s">
        <v>313</v>
      </c>
      <c r="V256" s="4" t="s">
        <v>313</v>
      </c>
      <c r="W256" s="4" t="s">
        <v>11686</v>
      </c>
      <c r="X256" s="4" t="s">
        <v>9552</v>
      </c>
      <c r="Y256" s="4" t="s">
        <v>11686</v>
      </c>
      <c r="Z256" s="4" t="s">
        <v>9552</v>
      </c>
      <c r="AA256" s="4" t="s">
        <v>312</v>
      </c>
      <c r="AB256" s="4" t="s">
        <v>312</v>
      </c>
      <c r="AC256" s="4" t="s">
        <v>313</v>
      </c>
      <c r="AE256" s="4">
        <v>0</v>
      </c>
      <c r="AF256" s="4">
        <v>0</v>
      </c>
      <c r="AG256" s="4">
        <v>0</v>
      </c>
      <c r="AH256" s="4">
        <f t="shared" si="64"/>
        <v>0</v>
      </c>
      <c r="AI256" s="4">
        <f t="shared" si="64"/>
        <v>0</v>
      </c>
      <c r="AJ256" s="4">
        <f t="shared" si="64"/>
        <v>0</v>
      </c>
      <c r="AK256" s="4">
        <f t="shared" si="64"/>
        <v>0</v>
      </c>
      <c r="AL256" s="4">
        <f t="shared" si="64"/>
        <v>0</v>
      </c>
      <c r="AM256" s="4">
        <f t="shared" si="64"/>
        <v>3</v>
      </c>
      <c r="AN256" s="4">
        <f t="shared" si="65"/>
        <v>3</v>
      </c>
      <c r="AO256" s="4" t="str">
        <f t="shared" si="66"/>
        <v>우대</v>
      </c>
      <c r="AP256" s="4" t="str">
        <f t="shared" si="66"/>
        <v>우대</v>
      </c>
      <c r="AQ256" s="4" t="str">
        <f t="shared" si="66"/>
        <v>X</v>
      </c>
      <c r="AR256" s="4">
        <f t="shared" si="67"/>
        <v>3</v>
      </c>
      <c r="AT256" s="4" t="s">
        <v>11686</v>
      </c>
      <c r="AU256" s="4">
        <f>VLOOKUP(B256,자격증!B:R,17,0)</f>
        <v>10</v>
      </c>
      <c r="AV256" s="4">
        <f>IF(AT256="해당",VLOOKUP(B256,어학성적!B:Q,16,0),0)</f>
        <v>2</v>
      </c>
      <c r="AW256" s="4">
        <f>IF(AT256="해당",VLOOKUP(B256,논문실적!B:S,18,0),0)</f>
        <v>0</v>
      </c>
      <c r="AX256" s="4">
        <f>VLOOKUP(B256,자격증!B:S,18,0)</f>
        <v>0</v>
      </c>
      <c r="AY256" s="4">
        <f t="shared" si="68"/>
        <v>12</v>
      </c>
      <c r="AZ256" s="4"/>
      <c r="BB256" s="4">
        <f t="shared" si="69"/>
        <v>12</v>
      </c>
      <c r="BC256" s="47">
        <f>VLOOKUP(B256,정성평가!B:AD,29,0)</f>
        <v>59</v>
      </c>
      <c r="BD256" s="4">
        <f t="shared" si="70"/>
        <v>3</v>
      </c>
      <c r="BE256" s="47">
        <f t="shared" si="71"/>
        <v>74</v>
      </c>
      <c r="BF256" s="4" t="str">
        <f t="shared" si="72"/>
        <v>이상없음</v>
      </c>
      <c r="BG256" s="4">
        <f t="shared" si="73"/>
        <v>23</v>
      </c>
      <c r="BH256" s="4" t="s">
        <v>11808</v>
      </c>
      <c r="BI256" s="4"/>
      <c r="BK256" s="4">
        <v>5</v>
      </c>
      <c r="BL256" s="4">
        <f t="shared" si="60"/>
        <v>75</v>
      </c>
      <c r="BM256" s="4">
        <f t="shared" si="74"/>
        <v>38</v>
      </c>
      <c r="BN256" s="4" t="str">
        <f t="shared" si="61"/>
        <v>배수미달</v>
      </c>
      <c r="BO256" s="4"/>
      <c r="BQ256" s="4" t="s">
        <v>11840</v>
      </c>
      <c r="BR256" s="4" t="s">
        <v>11841</v>
      </c>
      <c r="BS256" s="4"/>
    </row>
    <row r="257" spans="1:71" ht="50.1" customHeight="1" x14ac:dyDescent="0.3">
      <c r="A257" s="4">
        <f t="shared" si="59"/>
        <v>24</v>
      </c>
      <c r="B257" s="4" t="s">
        <v>2782</v>
      </c>
      <c r="C257" s="4" t="s">
        <v>2783</v>
      </c>
      <c r="D257" s="4" t="s">
        <v>317</v>
      </c>
      <c r="E257" s="4" t="s">
        <v>318</v>
      </c>
      <c r="F257" s="4" t="s">
        <v>2784</v>
      </c>
      <c r="G257" s="4" t="s">
        <v>2785</v>
      </c>
      <c r="H257" s="4" t="s">
        <v>2786</v>
      </c>
      <c r="I257" s="4" t="s">
        <v>2787</v>
      </c>
      <c r="J257" s="4" t="s">
        <v>275</v>
      </c>
      <c r="K257" s="4" t="s">
        <v>275</v>
      </c>
      <c r="L257" s="4" t="s">
        <v>276</v>
      </c>
      <c r="M257" s="4" t="s">
        <v>277</v>
      </c>
      <c r="N257" s="4" t="s">
        <v>277</v>
      </c>
      <c r="O257" s="4" t="s">
        <v>277</v>
      </c>
      <c r="P257" s="4" t="s">
        <v>277</v>
      </c>
      <c r="Q257" s="4" t="s">
        <v>2791</v>
      </c>
      <c r="R257" s="4" t="s">
        <v>313</v>
      </c>
      <c r="S257" s="4" t="s">
        <v>313</v>
      </c>
      <c r="T257" s="4" t="s">
        <v>313</v>
      </c>
      <c r="U257" s="4" t="s">
        <v>313</v>
      </c>
      <c r="V257" s="4" t="s">
        <v>313</v>
      </c>
      <c r="W257" s="4" t="s">
        <v>11686</v>
      </c>
      <c r="X257" s="4" t="s">
        <v>11744</v>
      </c>
      <c r="Y257" s="4" t="s">
        <v>313</v>
      </c>
      <c r="Z257" s="4" t="s">
        <v>313</v>
      </c>
      <c r="AA257" s="4" t="s">
        <v>313</v>
      </c>
      <c r="AB257" s="4" t="s">
        <v>312</v>
      </c>
      <c r="AC257" s="4" t="s">
        <v>313</v>
      </c>
      <c r="AE257" s="4">
        <v>0</v>
      </c>
      <c r="AF257" s="4">
        <v>0</v>
      </c>
      <c r="AG257" s="4">
        <v>0</v>
      </c>
      <c r="AH257" s="4">
        <f t="shared" si="64"/>
        <v>0</v>
      </c>
      <c r="AI257" s="4">
        <f t="shared" si="64"/>
        <v>0</v>
      </c>
      <c r="AJ257" s="4">
        <f t="shared" si="64"/>
        <v>0</v>
      </c>
      <c r="AK257" s="4">
        <f t="shared" si="64"/>
        <v>0</v>
      </c>
      <c r="AL257" s="4">
        <f t="shared" si="64"/>
        <v>0</v>
      </c>
      <c r="AM257" s="4">
        <f t="shared" si="64"/>
        <v>3</v>
      </c>
      <c r="AN257" s="4">
        <f t="shared" si="65"/>
        <v>0</v>
      </c>
      <c r="AO257" s="4" t="str">
        <f t="shared" si="66"/>
        <v>X</v>
      </c>
      <c r="AP257" s="4" t="str">
        <f t="shared" si="66"/>
        <v>우대</v>
      </c>
      <c r="AQ257" s="4" t="str">
        <f t="shared" si="66"/>
        <v>X</v>
      </c>
      <c r="AR257" s="4">
        <f t="shared" si="67"/>
        <v>3</v>
      </c>
      <c r="AT257" s="4" t="s">
        <v>11686</v>
      </c>
      <c r="AU257" s="4">
        <f>VLOOKUP(B257,자격증!B:R,17,0)</f>
        <v>0</v>
      </c>
      <c r="AV257" s="4">
        <f>IF(AT257="해당",VLOOKUP(B257,어학성적!B:Q,16,0),0)</f>
        <v>0</v>
      </c>
      <c r="AW257" s="4">
        <f>IF(AT257="해당",VLOOKUP(B257,논문실적!B:S,18,0),0)</f>
        <v>0</v>
      </c>
      <c r="AX257" s="4">
        <f>VLOOKUP(B257,자격증!B:S,18,0)</f>
        <v>20</v>
      </c>
      <c r="AY257" s="4">
        <f t="shared" si="68"/>
        <v>20</v>
      </c>
      <c r="AZ257" s="4"/>
      <c r="BB257" s="4">
        <f t="shared" si="69"/>
        <v>20</v>
      </c>
      <c r="BC257" s="47">
        <f>VLOOKUP(B257,정성평가!B:AD,29,0)</f>
        <v>50.333333333333336</v>
      </c>
      <c r="BD257" s="4">
        <f t="shared" si="70"/>
        <v>3</v>
      </c>
      <c r="BE257" s="47">
        <f t="shared" si="71"/>
        <v>73.333333333333343</v>
      </c>
      <c r="BF257" s="4" t="str">
        <f t="shared" si="72"/>
        <v>이상없음</v>
      </c>
      <c r="BG257" s="4">
        <f t="shared" si="73"/>
        <v>24</v>
      </c>
      <c r="BH257" s="4" t="s">
        <v>11808</v>
      </c>
      <c r="BI257" s="4"/>
      <c r="BK257" s="4">
        <v>5</v>
      </c>
      <c r="BL257" s="4">
        <f t="shared" si="60"/>
        <v>75</v>
      </c>
      <c r="BM257" s="4">
        <f t="shared" si="74"/>
        <v>38</v>
      </c>
      <c r="BN257" s="4" t="str">
        <f t="shared" si="61"/>
        <v>배수미달</v>
      </c>
      <c r="BO257" s="4"/>
      <c r="BQ257" s="4" t="s">
        <v>11783</v>
      </c>
      <c r="BR257" s="4" t="s">
        <v>276</v>
      </c>
      <c r="BS257" s="4" t="s">
        <v>11839</v>
      </c>
    </row>
    <row r="258" spans="1:71" ht="50.1" customHeight="1" x14ac:dyDescent="0.3">
      <c r="A258" s="4">
        <f t="shared" si="59"/>
        <v>25</v>
      </c>
      <c r="B258" s="4" t="s">
        <v>3652</v>
      </c>
      <c r="C258" s="4" t="s">
        <v>3653</v>
      </c>
      <c r="D258" s="4" t="s">
        <v>317</v>
      </c>
      <c r="E258" s="4" t="s">
        <v>318</v>
      </c>
      <c r="F258" s="4" t="s">
        <v>3654</v>
      </c>
      <c r="G258" s="4" t="s">
        <v>3655</v>
      </c>
      <c r="H258" s="4" t="s">
        <v>3656</v>
      </c>
      <c r="I258" s="4" t="s">
        <v>3657</v>
      </c>
      <c r="J258" s="4" t="s">
        <v>275</v>
      </c>
      <c r="K258" s="4" t="s">
        <v>275</v>
      </c>
      <c r="L258" s="4" t="s">
        <v>382</v>
      </c>
      <c r="M258" s="4" t="s">
        <v>3658</v>
      </c>
      <c r="N258" s="4" t="s">
        <v>3659</v>
      </c>
      <c r="O258" s="4" t="s">
        <v>562</v>
      </c>
      <c r="P258" s="4" t="s">
        <v>957</v>
      </c>
      <c r="Q258" s="4" t="s">
        <v>343</v>
      </c>
      <c r="R258" s="4" t="s">
        <v>313</v>
      </c>
      <c r="S258" s="4" t="s">
        <v>313</v>
      </c>
      <c r="T258" s="4" t="s">
        <v>313</v>
      </c>
      <c r="U258" s="4" t="s">
        <v>313</v>
      </c>
      <c r="V258" s="4" t="s">
        <v>313</v>
      </c>
      <c r="W258" s="4" t="s">
        <v>11686</v>
      </c>
      <c r="X258" s="4" t="s">
        <v>11734</v>
      </c>
      <c r="Y258" s="4" t="s">
        <v>313</v>
      </c>
      <c r="Z258" s="4" t="s">
        <v>313</v>
      </c>
      <c r="AA258" s="4" t="s">
        <v>312</v>
      </c>
      <c r="AB258" s="4" t="s">
        <v>312</v>
      </c>
      <c r="AC258" s="4" t="s">
        <v>313</v>
      </c>
      <c r="AE258" s="4">
        <v>0</v>
      </c>
      <c r="AF258" s="4">
        <v>0</v>
      </c>
      <c r="AG258" s="4">
        <v>0</v>
      </c>
      <c r="AH258" s="4">
        <f t="shared" si="64"/>
        <v>0</v>
      </c>
      <c r="AI258" s="4">
        <f t="shared" si="64"/>
        <v>0</v>
      </c>
      <c r="AJ258" s="4">
        <f t="shared" si="64"/>
        <v>0</v>
      </c>
      <c r="AK258" s="4">
        <f t="shared" si="64"/>
        <v>0</v>
      </c>
      <c r="AL258" s="4">
        <f t="shared" si="64"/>
        <v>0</v>
      </c>
      <c r="AM258" s="4">
        <f t="shared" si="64"/>
        <v>3</v>
      </c>
      <c r="AN258" s="4">
        <f t="shared" si="65"/>
        <v>0</v>
      </c>
      <c r="AO258" s="4" t="str">
        <f t="shared" si="66"/>
        <v>우대</v>
      </c>
      <c r="AP258" s="4" t="str">
        <f t="shared" si="66"/>
        <v>우대</v>
      </c>
      <c r="AQ258" s="4" t="str">
        <f t="shared" si="66"/>
        <v>X</v>
      </c>
      <c r="AR258" s="4">
        <f t="shared" si="67"/>
        <v>3</v>
      </c>
      <c r="AT258" s="4" t="s">
        <v>11686</v>
      </c>
      <c r="AU258" s="4">
        <f>VLOOKUP(B258,자격증!B:R,17,0)</f>
        <v>5</v>
      </c>
      <c r="AV258" s="4">
        <f>IF(AT258="해당",VLOOKUP(B258,어학성적!B:Q,16,0),0)</f>
        <v>6</v>
      </c>
      <c r="AW258" s="4">
        <f>IF(AT258="해당",VLOOKUP(B258,논문실적!B:S,18,0),0)</f>
        <v>0</v>
      </c>
      <c r="AX258" s="4">
        <f>VLOOKUP(B258,자격증!B:S,18,0)</f>
        <v>0</v>
      </c>
      <c r="AY258" s="4">
        <f t="shared" si="68"/>
        <v>11</v>
      </c>
      <c r="AZ258" s="4"/>
      <c r="BB258" s="4">
        <f t="shared" si="69"/>
        <v>11</v>
      </c>
      <c r="BC258" s="47">
        <f>VLOOKUP(B258,정성평가!B:AD,29,0)</f>
        <v>59.333333333333336</v>
      </c>
      <c r="BD258" s="4">
        <f t="shared" si="70"/>
        <v>3</v>
      </c>
      <c r="BE258" s="47">
        <f t="shared" si="71"/>
        <v>73.333333333333343</v>
      </c>
      <c r="BF258" s="4" t="str">
        <f t="shared" si="72"/>
        <v>이상없음</v>
      </c>
      <c r="BG258" s="4">
        <f t="shared" si="73"/>
        <v>24</v>
      </c>
      <c r="BH258" s="4" t="s">
        <v>11808</v>
      </c>
      <c r="BI258" s="4"/>
      <c r="BK258" s="4">
        <v>5</v>
      </c>
      <c r="BL258" s="4">
        <f t="shared" si="60"/>
        <v>75</v>
      </c>
      <c r="BM258" s="4">
        <f t="shared" si="74"/>
        <v>38</v>
      </c>
      <c r="BN258" s="4" t="str">
        <f t="shared" si="61"/>
        <v>배수미달</v>
      </c>
      <c r="BO258" s="4"/>
      <c r="BQ258" s="4" t="s">
        <v>11840</v>
      </c>
      <c r="BR258" s="4" t="s">
        <v>11841</v>
      </c>
      <c r="BS258" s="4"/>
    </row>
    <row r="259" spans="1:71" ht="50.1" customHeight="1" x14ac:dyDescent="0.3">
      <c r="A259" s="4">
        <f t="shared" ref="A259:A322" si="75">IF(E259=E258,A258+1,1)</f>
        <v>26</v>
      </c>
      <c r="B259" s="4" t="s">
        <v>10288</v>
      </c>
      <c r="C259" s="4" t="s">
        <v>10289</v>
      </c>
      <c r="D259" s="4" t="s">
        <v>317</v>
      </c>
      <c r="E259" s="4" t="s">
        <v>318</v>
      </c>
      <c r="F259" s="4" t="s">
        <v>10290</v>
      </c>
      <c r="G259" s="4" t="s">
        <v>10291</v>
      </c>
      <c r="H259" s="4" t="s">
        <v>10292</v>
      </c>
      <c r="I259" s="4" t="s">
        <v>10293</v>
      </c>
      <c r="J259" s="4" t="s">
        <v>275</v>
      </c>
      <c r="K259" s="4" t="s">
        <v>275</v>
      </c>
      <c r="L259" s="4" t="s">
        <v>382</v>
      </c>
      <c r="M259" s="4" t="s">
        <v>5719</v>
      </c>
      <c r="N259" s="4" t="s">
        <v>1434</v>
      </c>
      <c r="O259" s="4" t="s">
        <v>385</v>
      </c>
      <c r="P259" s="4" t="s">
        <v>8130</v>
      </c>
      <c r="Q259" s="4" t="s">
        <v>931</v>
      </c>
      <c r="R259" s="4" t="s">
        <v>313</v>
      </c>
      <c r="S259" s="4" t="s">
        <v>313</v>
      </c>
      <c r="T259" s="4" t="s">
        <v>313</v>
      </c>
      <c r="U259" s="4" t="s">
        <v>313</v>
      </c>
      <c r="V259" s="4" t="s">
        <v>313</v>
      </c>
      <c r="W259" s="4" t="s">
        <v>313</v>
      </c>
      <c r="X259" s="4" t="s">
        <v>313</v>
      </c>
      <c r="Y259" s="4" t="s">
        <v>313</v>
      </c>
      <c r="Z259" s="4" t="s">
        <v>313</v>
      </c>
      <c r="AA259" s="4" t="s">
        <v>313</v>
      </c>
      <c r="AB259" s="4" t="s">
        <v>312</v>
      </c>
      <c r="AC259" s="4" t="s">
        <v>313</v>
      </c>
      <c r="AE259" s="4">
        <v>0</v>
      </c>
      <c r="AF259" s="4">
        <v>0</v>
      </c>
      <c r="AG259" s="4">
        <v>0</v>
      </c>
      <c r="AH259" s="4">
        <f t="shared" si="64"/>
        <v>0</v>
      </c>
      <c r="AI259" s="4">
        <f t="shared" si="64"/>
        <v>0</v>
      </c>
      <c r="AJ259" s="4">
        <f t="shared" si="64"/>
        <v>0</v>
      </c>
      <c r="AK259" s="4">
        <f t="shared" si="64"/>
        <v>0</v>
      </c>
      <c r="AL259" s="4">
        <f t="shared" si="64"/>
        <v>0</v>
      </c>
      <c r="AM259" s="4">
        <f t="shared" si="64"/>
        <v>0</v>
      </c>
      <c r="AN259" s="4">
        <f t="shared" si="65"/>
        <v>0</v>
      </c>
      <c r="AO259" s="4" t="str">
        <f t="shared" si="66"/>
        <v>X</v>
      </c>
      <c r="AP259" s="4" t="str">
        <f t="shared" si="66"/>
        <v>우대</v>
      </c>
      <c r="AQ259" s="4" t="str">
        <f t="shared" si="66"/>
        <v>X</v>
      </c>
      <c r="AR259" s="4">
        <f t="shared" si="67"/>
        <v>0</v>
      </c>
      <c r="AT259" s="4" t="s">
        <v>11686</v>
      </c>
      <c r="AU259" s="4">
        <f>VLOOKUP(B259,자격증!B:R,17,0)</f>
        <v>6</v>
      </c>
      <c r="AV259" s="4">
        <f>IF(AT259="해당",VLOOKUP(B259,어학성적!B:Q,16,0),0)</f>
        <v>6</v>
      </c>
      <c r="AW259" s="4">
        <f>IF(AT259="해당",VLOOKUP(B259,논문실적!B:S,18,0),0)</f>
        <v>0</v>
      </c>
      <c r="AX259" s="4">
        <f>VLOOKUP(B259,자격증!B:S,18,0)</f>
        <v>0</v>
      </c>
      <c r="AY259" s="4">
        <f t="shared" si="68"/>
        <v>12</v>
      </c>
      <c r="AZ259" s="4"/>
      <c r="BB259" s="4">
        <f t="shared" si="69"/>
        <v>12</v>
      </c>
      <c r="BC259" s="47">
        <f>VLOOKUP(B259,정성평가!B:AD,29,0)</f>
        <v>61</v>
      </c>
      <c r="BD259" s="4">
        <f t="shared" si="70"/>
        <v>0</v>
      </c>
      <c r="BE259" s="47">
        <f t="shared" si="71"/>
        <v>73</v>
      </c>
      <c r="BF259" s="4" t="str">
        <f t="shared" si="72"/>
        <v>이상없음</v>
      </c>
      <c r="BG259" s="4">
        <f t="shared" si="73"/>
        <v>26</v>
      </c>
      <c r="BH259" s="4" t="s">
        <v>11808</v>
      </c>
      <c r="BI259" s="4"/>
      <c r="BK259" s="4">
        <v>5</v>
      </c>
      <c r="BL259" s="4">
        <f t="shared" si="60"/>
        <v>75</v>
      </c>
      <c r="BM259" s="4">
        <f t="shared" si="74"/>
        <v>38</v>
      </c>
      <c r="BN259" s="4" t="str">
        <f t="shared" si="61"/>
        <v>배수미달</v>
      </c>
      <c r="BO259" s="4"/>
      <c r="BQ259" s="4" t="s">
        <v>11840</v>
      </c>
      <c r="BR259" s="4" t="s">
        <v>11841</v>
      </c>
      <c r="BS259" s="4"/>
    </row>
    <row r="260" spans="1:71" ht="50.1" customHeight="1" x14ac:dyDescent="0.3">
      <c r="A260" s="4">
        <f t="shared" si="75"/>
        <v>27</v>
      </c>
      <c r="B260" s="4" t="s">
        <v>11551</v>
      </c>
      <c r="C260" s="4" t="s">
        <v>11552</v>
      </c>
      <c r="D260" s="4" t="s">
        <v>317</v>
      </c>
      <c r="E260" s="4" t="s">
        <v>318</v>
      </c>
      <c r="F260" s="4" t="s">
        <v>11553</v>
      </c>
      <c r="G260" s="4" t="s">
        <v>11554</v>
      </c>
      <c r="H260" s="4" t="s">
        <v>11555</v>
      </c>
      <c r="I260" s="4" t="s">
        <v>11556</v>
      </c>
      <c r="J260" s="4" t="s">
        <v>275</v>
      </c>
      <c r="K260" s="4" t="s">
        <v>275</v>
      </c>
      <c r="L260" s="4" t="s">
        <v>276</v>
      </c>
      <c r="M260" s="4" t="s">
        <v>277</v>
      </c>
      <c r="N260" s="4" t="s">
        <v>277</v>
      </c>
      <c r="O260" s="4" t="s">
        <v>277</v>
      </c>
      <c r="P260" s="4" t="s">
        <v>277</v>
      </c>
      <c r="Q260" s="4" t="s">
        <v>3061</v>
      </c>
      <c r="R260" s="4" t="s">
        <v>313</v>
      </c>
      <c r="S260" s="4" t="s">
        <v>313</v>
      </c>
      <c r="T260" s="4" t="s">
        <v>313</v>
      </c>
      <c r="U260" s="4" t="s">
        <v>313</v>
      </c>
      <c r="V260" s="4" t="s">
        <v>313</v>
      </c>
      <c r="W260" s="4" t="s">
        <v>313</v>
      </c>
      <c r="X260" s="4" t="s">
        <v>313</v>
      </c>
      <c r="Y260" s="4" t="s">
        <v>313</v>
      </c>
      <c r="Z260" s="4" t="s">
        <v>313</v>
      </c>
      <c r="AA260" s="4" t="s">
        <v>313</v>
      </c>
      <c r="AB260" s="4" t="s">
        <v>312</v>
      </c>
      <c r="AC260" s="4" t="s">
        <v>313</v>
      </c>
      <c r="AE260" s="4">
        <v>0</v>
      </c>
      <c r="AF260" s="4">
        <v>0</v>
      </c>
      <c r="AG260" s="4">
        <v>0</v>
      </c>
      <c r="AH260" s="4">
        <f t="shared" si="64"/>
        <v>0</v>
      </c>
      <c r="AI260" s="4">
        <f t="shared" si="64"/>
        <v>0</v>
      </c>
      <c r="AJ260" s="4">
        <f t="shared" si="64"/>
        <v>0</v>
      </c>
      <c r="AK260" s="4">
        <f t="shared" si="64"/>
        <v>0</v>
      </c>
      <c r="AL260" s="4">
        <f t="shared" si="64"/>
        <v>0</v>
      </c>
      <c r="AM260" s="4">
        <f t="shared" si="64"/>
        <v>0</v>
      </c>
      <c r="AN260" s="4">
        <f t="shared" si="65"/>
        <v>0</v>
      </c>
      <c r="AO260" s="4" t="str">
        <f t="shared" si="66"/>
        <v>X</v>
      </c>
      <c r="AP260" s="4" t="str">
        <f t="shared" si="66"/>
        <v>우대</v>
      </c>
      <c r="AQ260" s="4" t="str">
        <f t="shared" si="66"/>
        <v>X</v>
      </c>
      <c r="AR260" s="4">
        <f t="shared" si="67"/>
        <v>0</v>
      </c>
      <c r="AT260" s="4" t="s">
        <v>11686</v>
      </c>
      <c r="AU260" s="4">
        <f>VLOOKUP(B260,자격증!B:R,17,0)</f>
        <v>3</v>
      </c>
      <c r="AV260" s="4">
        <f>IF(AT260="해당",VLOOKUP(B260,어학성적!B:Q,16,0),0)</f>
        <v>10</v>
      </c>
      <c r="AW260" s="4">
        <f>IF(AT260="해당",VLOOKUP(B260,논문실적!B:S,18,0),0)</f>
        <v>0</v>
      </c>
      <c r="AX260" s="4">
        <f>VLOOKUP(B260,자격증!B:S,18,0)</f>
        <v>0</v>
      </c>
      <c r="AY260" s="4">
        <f t="shared" si="68"/>
        <v>13</v>
      </c>
      <c r="AZ260" s="4"/>
      <c r="BB260" s="4">
        <f t="shared" si="69"/>
        <v>13</v>
      </c>
      <c r="BC260" s="47">
        <f>VLOOKUP(B260,정성평가!B:AD,29,0)</f>
        <v>60</v>
      </c>
      <c r="BD260" s="4">
        <f t="shared" si="70"/>
        <v>0</v>
      </c>
      <c r="BE260" s="47">
        <f t="shared" si="71"/>
        <v>73</v>
      </c>
      <c r="BF260" s="4" t="str">
        <f t="shared" si="72"/>
        <v>이상없음</v>
      </c>
      <c r="BG260" s="4">
        <f t="shared" si="73"/>
        <v>26</v>
      </c>
      <c r="BH260" s="4" t="s">
        <v>11808</v>
      </c>
      <c r="BI260" s="4"/>
      <c r="BK260" s="4">
        <v>5</v>
      </c>
      <c r="BL260" s="4">
        <f t="shared" si="60"/>
        <v>75</v>
      </c>
      <c r="BM260" s="4">
        <f t="shared" si="74"/>
        <v>38</v>
      </c>
      <c r="BN260" s="4" t="str">
        <f t="shared" si="61"/>
        <v>배수미달</v>
      </c>
      <c r="BO260" s="4"/>
      <c r="BQ260" s="4" t="s">
        <v>11840</v>
      </c>
      <c r="BR260" s="4" t="s">
        <v>11841</v>
      </c>
      <c r="BS260" s="4"/>
    </row>
    <row r="261" spans="1:71" ht="50.1" customHeight="1" x14ac:dyDescent="0.3">
      <c r="A261" s="4">
        <f t="shared" si="75"/>
        <v>28</v>
      </c>
      <c r="B261" s="4" t="s">
        <v>4131</v>
      </c>
      <c r="C261" s="4" t="s">
        <v>4132</v>
      </c>
      <c r="D261" s="4" t="s">
        <v>317</v>
      </c>
      <c r="E261" s="4" t="s">
        <v>318</v>
      </c>
      <c r="F261" s="4" t="s">
        <v>4133</v>
      </c>
      <c r="G261" s="4" t="s">
        <v>4134</v>
      </c>
      <c r="H261" s="4" t="s">
        <v>4135</v>
      </c>
      <c r="I261" s="4" t="s">
        <v>4136</v>
      </c>
      <c r="J261" s="4" t="s">
        <v>275</v>
      </c>
      <c r="K261" s="4" t="s">
        <v>275</v>
      </c>
      <c r="L261" s="4" t="s">
        <v>276</v>
      </c>
      <c r="M261" s="4" t="s">
        <v>277</v>
      </c>
      <c r="N261" s="4" t="s">
        <v>277</v>
      </c>
      <c r="O261" s="4" t="s">
        <v>277</v>
      </c>
      <c r="P261" s="4" t="s">
        <v>277</v>
      </c>
      <c r="Q261" s="4" t="s">
        <v>807</v>
      </c>
      <c r="R261" s="4" t="s">
        <v>313</v>
      </c>
      <c r="S261" s="4" t="s">
        <v>313</v>
      </c>
      <c r="T261" s="4" t="s">
        <v>313</v>
      </c>
      <c r="U261" s="4" t="s">
        <v>313</v>
      </c>
      <c r="V261" s="4" t="s">
        <v>313</v>
      </c>
      <c r="W261" s="4" t="s">
        <v>11686</v>
      </c>
      <c r="X261" s="4" t="s">
        <v>9552</v>
      </c>
      <c r="Y261" s="4" t="s">
        <v>11686</v>
      </c>
      <c r="Z261" s="4" t="s">
        <v>9552</v>
      </c>
      <c r="AA261" s="4" t="s">
        <v>313</v>
      </c>
      <c r="AB261" s="4" t="s">
        <v>312</v>
      </c>
      <c r="AC261" s="4" t="s">
        <v>313</v>
      </c>
      <c r="AE261" s="4">
        <v>0</v>
      </c>
      <c r="AF261" s="4">
        <v>0</v>
      </c>
      <c r="AG261" s="4">
        <v>0</v>
      </c>
      <c r="AH261" s="4">
        <f t="shared" si="64"/>
        <v>0</v>
      </c>
      <c r="AI261" s="4">
        <f t="shared" si="64"/>
        <v>0</v>
      </c>
      <c r="AJ261" s="4">
        <f t="shared" si="64"/>
        <v>0</v>
      </c>
      <c r="AK261" s="4">
        <f t="shared" si="64"/>
        <v>0</v>
      </c>
      <c r="AL261" s="4">
        <f t="shared" si="64"/>
        <v>0</v>
      </c>
      <c r="AM261" s="4">
        <f t="shared" si="64"/>
        <v>3</v>
      </c>
      <c r="AN261" s="4">
        <f t="shared" si="65"/>
        <v>3</v>
      </c>
      <c r="AO261" s="4" t="str">
        <f t="shared" si="66"/>
        <v>X</v>
      </c>
      <c r="AP261" s="4" t="str">
        <f t="shared" si="66"/>
        <v>우대</v>
      </c>
      <c r="AQ261" s="4" t="str">
        <f t="shared" si="66"/>
        <v>X</v>
      </c>
      <c r="AR261" s="4">
        <f t="shared" si="67"/>
        <v>3</v>
      </c>
      <c r="AT261" s="4" t="s">
        <v>11686</v>
      </c>
      <c r="AU261" s="4">
        <f>VLOOKUP(B261,자격증!B:R,17,0)</f>
        <v>10</v>
      </c>
      <c r="AV261" s="4">
        <f>IF(AT261="해당",VLOOKUP(B261,어학성적!B:Q,16,0),0)</f>
        <v>8</v>
      </c>
      <c r="AW261" s="4">
        <f>IF(AT261="해당",VLOOKUP(B261,논문실적!B:S,18,0),0)</f>
        <v>0</v>
      </c>
      <c r="AX261" s="4">
        <f>VLOOKUP(B261,자격증!B:S,18,0)</f>
        <v>0</v>
      </c>
      <c r="AY261" s="4">
        <f t="shared" si="68"/>
        <v>18</v>
      </c>
      <c r="AZ261" s="4"/>
      <c r="BB261" s="4">
        <f t="shared" si="69"/>
        <v>18</v>
      </c>
      <c r="BC261" s="47">
        <f>VLOOKUP(B261,정성평가!B:AD,29,0)</f>
        <v>51.333333333333336</v>
      </c>
      <c r="BD261" s="4">
        <f t="shared" si="70"/>
        <v>3</v>
      </c>
      <c r="BE261" s="47">
        <f t="shared" si="71"/>
        <v>72.333333333333343</v>
      </c>
      <c r="BF261" s="4" t="str">
        <f t="shared" si="72"/>
        <v>이상없음</v>
      </c>
      <c r="BG261" s="4">
        <f t="shared" si="73"/>
        <v>28</v>
      </c>
      <c r="BH261" s="4" t="s">
        <v>11808</v>
      </c>
      <c r="BI261" s="4"/>
      <c r="BK261" s="4">
        <v>5</v>
      </c>
      <c r="BL261" s="4">
        <f t="shared" ref="BL261:BL324" si="76">BK261*15</f>
        <v>75</v>
      </c>
      <c r="BM261" s="4">
        <f t="shared" si="74"/>
        <v>38</v>
      </c>
      <c r="BN261" s="4" t="str">
        <f t="shared" ref="BN261:BN324" si="77">IF(BL261=BM261,"일치",IF(BM261&gt;BL261,"배수초과","배수미달"))</f>
        <v>배수미달</v>
      </c>
      <c r="BO261" s="4"/>
      <c r="BQ261" s="4" t="s">
        <v>11840</v>
      </c>
      <c r="BR261" s="4" t="s">
        <v>11841</v>
      </c>
      <c r="BS261" s="4"/>
    </row>
    <row r="262" spans="1:71" ht="50.1" customHeight="1" x14ac:dyDescent="0.3">
      <c r="A262" s="4">
        <f t="shared" si="75"/>
        <v>29</v>
      </c>
      <c r="B262" s="4" t="s">
        <v>5897</v>
      </c>
      <c r="C262" s="4" t="s">
        <v>5898</v>
      </c>
      <c r="D262" s="4" t="s">
        <v>317</v>
      </c>
      <c r="E262" s="4" t="s">
        <v>318</v>
      </c>
      <c r="F262" s="4" t="s">
        <v>5899</v>
      </c>
      <c r="G262" s="4" t="s">
        <v>5900</v>
      </c>
      <c r="H262" s="4" t="s">
        <v>5901</v>
      </c>
      <c r="I262" s="4" t="s">
        <v>5901</v>
      </c>
      <c r="J262" s="4" t="s">
        <v>275</v>
      </c>
      <c r="K262" s="4" t="s">
        <v>275</v>
      </c>
      <c r="L262" s="4" t="s">
        <v>276</v>
      </c>
      <c r="M262" s="4" t="s">
        <v>277</v>
      </c>
      <c r="N262" s="4" t="s">
        <v>277</v>
      </c>
      <c r="O262" s="4" t="s">
        <v>277</v>
      </c>
      <c r="P262" s="4" t="s">
        <v>277</v>
      </c>
      <c r="Q262" s="4" t="s">
        <v>630</v>
      </c>
      <c r="R262" s="4" t="s">
        <v>313</v>
      </c>
      <c r="S262" s="4" t="s">
        <v>313</v>
      </c>
      <c r="T262" s="4" t="s">
        <v>313</v>
      </c>
      <c r="U262" s="4" t="s">
        <v>313</v>
      </c>
      <c r="V262" s="4" t="s">
        <v>313</v>
      </c>
      <c r="W262" s="4" t="s">
        <v>313</v>
      </c>
      <c r="X262" s="4" t="s">
        <v>313</v>
      </c>
      <c r="Y262" s="4" t="s">
        <v>313</v>
      </c>
      <c r="Z262" s="4" t="s">
        <v>313</v>
      </c>
      <c r="AA262" s="4" t="s">
        <v>313</v>
      </c>
      <c r="AB262" s="4" t="s">
        <v>313</v>
      </c>
      <c r="AC262" s="4" t="s">
        <v>313</v>
      </c>
      <c r="AE262" s="4">
        <v>0</v>
      </c>
      <c r="AF262" s="4">
        <v>0</v>
      </c>
      <c r="AG262" s="4">
        <v>0</v>
      </c>
      <c r="AH262" s="4">
        <f t="shared" si="64"/>
        <v>0</v>
      </c>
      <c r="AI262" s="4">
        <f t="shared" si="64"/>
        <v>0</v>
      </c>
      <c r="AJ262" s="4">
        <f t="shared" si="64"/>
        <v>0</v>
      </c>
      <c r="AK262" s="4">
        <f t="shared" si="64"/>
        <v>0</v>
      </c>
      <c r="AL262" s="4">
        <f t="shared" si="64"/>
        <v>0</v>
      </c>
      <c r="AM262" s="4">
        <f t="shared" si="64"/>
        <v>0</v>
      </c>
      <c r="AN262" s="4">
        <f t="shared" si="65"/>
        <v>0</v>
      </c>
      <c r="AO262" s="4" t="str">
        <f t="shared" si="66"/>
        <v>X</v>
      </c>
      <c r="AP262" s="4" t="str">
        <f t="shared" si="66"/>
        <v>X</v>
      </c>
      <c r="AQ262" s="4" t="str">
        <f t="shared" si="66"/>
        <v>X</v>
      </c>
      <c r="AR262" s="4">
        <f t="shared" si="67"/>
        <v>0</v>
      </c>
      <c r="AT262" s="4" t="s">
        <v>11686</v>
      </c>
      <c r="AU262" s="4">
        <f>VLOOKUP(B262,자격증!B:R,17,0)</f>
        <v>0</v>
      </c>
      <c r="AV262" s="4">
        <f>IF(AT262="해당",VLOOKUP(B262,어학성적!B:Q,16,0),0)</f>
        <v>10</v>
      </c>
      <c r="AW262" s="4">
        <f>IF(AT262="해당",VLOOKUP(B262,논문실적!B:S,18,0),0)</f>
        <v>6</v>
      </c>
      <c r="AX262" s="4">
        <f>VLOOKUP(B262,자격증!B:S,18,0)</f>
        <v>0</v>
      </c>
      <c r="AY262" s="4">
        <f t="shared" si="68"/>
        <v>16</v>
      </c>
      <c r="AZ262" s="4"/>
      <c r="BB262" s="4">
        <f t="shared" si="69"/>
        <v>16</v>
      </c>
      <c r="BC262" s="47">
        <f>VLOOKUP(B262,정성평가!B:AD,29,0)</f>
        <v>56.333333333333336</v>
      </c>
      <c r="BD262" s="4">
        <f t="shared" si="70"/>
        <v>0</v>
      </c>
      <c r="BE262" s="47">
        <f t="shared" si="71"/>
        <v>72.333333333333343</v>
      </c>
      <c r="BF262" s="4" t="str">
        <f t="shared" si="72"/>
        <v>이상없음</v>
      </c>
      <c r="BG262" s="4">
        <f t="shared" si="73"/>
        <v>28</v>
      </c>
      <c r="BH262" s="4" t="s">
        <v>11808</v>
      </c>
      <c r="BI262" s="4"/>
      <c r="BK262" s="4">
        <v>5</v>
      </c>
      <c r="BL262" s="4">
        <f t="shared" si="76"/>
        <v>75</v>
      </c>
      <c r="BM262" s="4">
        <f t="shared" si="74"/>
        <v>38</v>
      </c>
      <c r="BN262" s="4" t="str">
        <f t="shared" si="77"/>
        <v>배수미달</v>
      </c>
      <c r="BO262" s="4"/>
      <c r="BQ262" s="4" t="s">
        <v>11840</v>
      </c>
      <c r="BR262" s="4" t="s">
        <v>11841</v>
      </c>
      <c r="BS262" s="4"/>
    </row>
    <row r="263" spans="1:71" ht="50.1" customHeight="1" x14ac:dyDescent="0.3">
      <c r="A263" s="4">
        <f t="shared" si="75"/>
        <v>30</v>
      </c>
      <c r="B263" s="4" t="s">
        <v>3883</v>
      </c>
      <c r="C263" s="4" t="s">
        <v>3884</v>
      </c>
      <c r="D263" s="4" t="s">
        <v>317</v>
      </c>
      <c r="E263" s="4" t="s">
        <v>318</v>
      </c>
      <c r="F263" s="4" t="s">
        <v>3885</v>
      </c>
      <c r="G263" s="4" t="s">
        <v>3886</v>
      </c>
      <c r="H263" s="4" t="s">
        <v>3887</v>
      </c>
      <c r="I263" s="4" t="s">
        <v>3888</v>
      </c>
      <c r="J263" s="4" t="s">
        <v>275</v>
      </c>
      <c r="K263" s="4" t="s">
        <v>275</v>
      </c>
      <c r="L263" s="4" t="s">
        <v>276</v>
      </c>
      <c r="M263" s="4" t="s">
        <v>277</v>
      </c>
      <c r="N263" s="4" t="s">
        <v>277</v>
      </c>
      <c r="O263" s="4" t="s">
        <v>277</v>
      </c>
      <c r="P263" s="4" t="s">
        <v>277</v>
      </c>
      <c r="Q263" s="4" t="s">
        <v>3922</v>
      </c>
      <c r="R263" s="4" t="s">
        <v>313</v>
      </c>
      <c r="S263" s="4" t="s">
        <v>313</v>
      </c>
      <c r="T263" s="4" t="s">
        <v>313</v>
      </c>
      <c r="U263" s="4" t="s">
        <v>313</v>
      </c>
      <c r="V263" s="4" t="s">
        <v>313</v>
      </c>
      <c r="W263" s="4" t="s">
        <v>11686</v>
      </c>
      <c r="X263" s="4" t="s">
        <v>11737</v>
      </c>
      <c r="Y263" s="4" t="s">
        <v>313</v>
      </c>
      <c r="Z263" s="4" t="s">
        <v>313</v>
      </c>
      <c r="AA263" s="4" t="s">
        <v>312</v>
      </c>
      <c r="AB263" s="4" t="s">
        <v>312</v>
      </c>
      <c r="AC263" s="4" t="s">
        <v>313</v>
      </c>
      <c r="AE263" s="4">
        <v>0</v>
      </c>
      <c r="AF263" s="4">
        <v>0</v>
      </c>
      <c r="AG263" s="4">
        <v>0</v>
      </c>
      <c r="AH263" s="4">
        <f t="shared" si="64"/>
        <v>0</v>
      </c>
      <c r="AI263" s="4">
        <f t="shared" si="64"/>
        <v>0</v>
      </c>
      <c r="AJ263" s="4">
        <f t="shared" si="64"/>
        <v>0</v>
      </c>
      <c r="AK263" s="4">
        <f t="shared" si="64"/>
        <v>0</v>
      </c>
      <c r="AL263" s="4">
        <f t="shared" si="64"/>
        <v>0</v>
      </c>
      <c r="AM263" s="4">
        <f t="shared" si="64"/>
        <v>3</v>
      </c>
      <c r="AN263" s="4">
        <f t="shared" si="65"/>
        <v>0</v>
      </c>
      <c r="AO263" s="4" t="str">
        <f t="shared" si="66"/>
        <v>우대</v>
      </c>
      <c r="AP263" s="4" t="str">
        <f t="shared" si="66"/>
        <v>우대</v>
      </c>
      <c r="AQ263" s="4" t="str">
        <f t="shared" si="66"/>
        <v>X</v>
      </c>
      <c r="AR263" s="4">
        <f t="shared" si="67"/>
        <v>3</v>
      </c>
      <c r="AT263" s="4" t="s">
        <v>11686</v>
      </c>
      <c r="AU263" s="4">
        <f>VLOOKUP(B263,자격증!B:R,17,0)</f>
        <v>6</v>
      </c>
      <c r="AV263" s="4">
        <f>IF(AT263="해당",VLOOKUP(B263,어학성적!B:Q,16,0),0)</f>
        <v>6</v>
      </c>
      <c r="AW263" s="4">
        <f>IF(AT263="해당",VLOOKUP(B263,논문실적!B:S,18,0),0)</f>
        <v>0</v>
      </c>
      <c r="AX263" s="4">
        <f>VLOOKUP(B263,자격증!B:S,18,0)</f>
        <v>0</v>
      </c>
      <c r="AY263" s="4">
        <f t="shared" si="68"/>
        <v>12</v>
      </c>
      <c r="AZ263" s="4"/>
      <c r="BB263" s="4">
        <f t="shared" si="69"/>
        <v>12</v>
      </c>
      <c r="BC263" s="47">
        <f>VLOOKUP(B263,정성평가!B:AD,29,0)</f>
        <v>57</v>
      </c>
      <c r="BD263" s="4">
        <f t="shared" si="70"/>
        <v>3</v>
      </c>
      <c r="BE263" s="47">
        <f t="shared" si="71"/>
        <v>72</v>
      </c>
      <c r="BF263" s="4" t="str">
        <f t="shared" si="72"/>
        <v>이상없음</v>
      </c>
      <c r="BG263" s="4">
        <f t="shared" si="73"/>
        <v>30</v>
      </c>
      <c r="BH263" s="4" t="s">
        <v>11808</v>
      </c>
      <c r="BI263" s="4"/>
      <c r="BK263" s="4">
        <v>5</v>
      </c>
      <c r="BL263" s="4">
        <f t="shared" si="76"/>
        <v>75</v>
      </c>
      <c r="BM263" s="4">
        <f t="shared" si="74"/>
        <v>38</v>
      </c>
      <c r="BN263" s="4" t="str">
        <f t="shared" si="77"/>
        <v>배수미달</v>
      </c>
      <c r="BO263" s="4"/>
      <c r="BQ263" s="4" t="s">
        <v>11840</v>
      </c>
      <c r="BR263" s="4" t="s">
        <v>11841</v>
      </c>
      <c r="BS263" s="4"/>
    </row>
    <row r="264" spans="1:71" ht="50.1" customHeight="1" x14ac:dyDescent="0.3">
      <c r="A264" s="4">
        <f t="shared" si="75"/>
        <v>31</v>
      </c>
      <c r="B264" s="4" t="s">
        <v>6559</v>
      </c>
      <c r="C264" s="4" t="s">
        <v>6560</v>
      </c>
      <c r="D264" s="4" t="s">
        <v>317</v>
      </c>
      <c r="E264" s="4" t="s">
        <v>318</v>
      </c>
      <c r="F264" s="4" t="s">
        <v>6561</v>
      </c>
      <c r="G264" s="4" t="s">
        <v>6562</v>
      </c>
      <c r="H264" s="4" t="s">
        <v>6563</v>
      </c>
      <c r="I264" s="4" t="s">
        <v>6564</v>
      </c>
      <c r="J264" s="4" t="s">
        <v>275</v>
      </c>
      <c r="K264" s="4" t="s">
        <v>275</v>
      </c>
      <c r="L264" s="4" t="s">
        <v>276</v>
      </c>
      <c r="M264" s="4" t="s">
        <v>277</v>
      </c>
      <c r="N264" s="4" t="s">
        <v>277</v>
      </c>
      <c r="O264" s="4" t="s">
        <v>277</v>
      </c>
      <c r="P264" s="4" t="s">
        <v>277</v>
      </c>
      <c r="Q264" s="4" t="s">
        <v>6570</v>
      </c>
      <c r="R264" s="4" t="s">
        <v>313</v>
      </c>
      <c r="S264" s="4" t="s">
        <v>313</v>
      </c>
      <c r="T264" s="4" t="s">
        <v>313</v>
      </c>
      <c r="U264" s="4" t="s">
        <v>313</v>
      </c>
      <c r="V264" s="4" t="s">
        <v>313</v>
      </c>
      <c r="W264" s="4" t="s">
        <v>313</v>
      </c>
      <c r="X264" s="4" t="s">
        <v>313</v>
      </c>
      <c r="Y264" s="4" t="s">
        <v>313</v>
      </c>
      <c r="Z264" s="4" t="s">
        <v>313</v>
      </c>
      <c r="AA264" s="4" t="s">
        <v>312</v>
      </c>
      <c r="AB264" s="4" t="s">
        <v>312</v>
      </c>
      <c r="AC264" s="4" t="s">
        <v>313</v>
      </c>
      <c r="AE264" s="4">
        <v>0</v>
      </c>
      <c r="AF264" s="4">
        <v>0</v>
      </c>
      <c r="AG264" s="4">
        <v>0</v>
      </c>
      <c r="AH264" s="4">
        <f t="shared" si="64"/>
        <v>0</v>
      </c>
      <c r="AI264" s="4">
        <f t="shared" si="64"/>
        <v>0</v>
      </c>
      <c r="AJ264" s="4">
        <f t="shared" si="64"/>
        <v>0</v>
      </c>
      <c r="AK264" s="4">
        <f t="shared" si="64"/>
        <v>0</v>
      </c>
      <c r="AL264" s="4">
        <f t="shared" si="64"/>
        <v>0</v>
      </c>
      <c r="AM264" s="4">
        <f t="shared" si="64"/>
        <v>0</v>
      </c>
      <c r="AN264" s="4">
        <f t="shared" si="65"/>
        <v>0</v>
      </c>
      <c r="AO264" s="4" t="str">
        <f t="shared" si="66"/>
        <v>우대</v>
      </c>
      <c r="AP264" s="4" t="str">
        <f t="shared" si="66"/>
        <v>우대</v>
      </c>
      <c r="AQ264" s="4" t="str">
        <f t="shared" si="66"/>
        <v>X</v>
      </c>
      <c r="AR264" s="4">
        <f t="shared" si="67"/>
        <v>0</v>
      </c>
      <c r="AT264" s="4" t="s">
        <v>11686</v>
      </c>
      <c r="AU264" s="4">
        <f>VLOOKUP(B264,자격증!B:R,17,0)</f>
        <v>8</v>
      </c>
      <c r="AV264" s="4">
        <f>IF(AT264="해당",VLOOKUP(B264,어학성적!B:Q,16,0),0)</f>
        <v>8</v>
      </c>
      <c r="AW264" s="4">
        <f>IF(AT264="해당",VLOOKUP(B264,논문실적!B:S,18,0),0)</f>
        <v>0</v>
      </c>
      <c r="AX264" s="4">
        <f>VLOOKUP(B264,자격증!B:S,18,0)</f>
        <v>0</v>
      </c>
      <c r="AY264" s="4">
        <f t="shared" si="68"/>
        <v>16</v>
      </c>
      <c r="AZ264" s="4"/>
      <c r="BB264" s="4">
        <f t="shared" si="69"/>
        <v>16</v>
      </c>
      <c r="BC264" s="47">
        <f>VLOOKUP(B264,정성평가!B:AD,29,0)</f>
        <v>55.666666666666664</v>
      </c>
      <c r="BD264" s="4">
        <f t="shared" si="70"/>
        <v>0</v>
      </c>
      <c r="BE264" s="47">
        <f t="shared" si="71"/>
        <v>71.666666666666657</v>
      </c>
      <c r="BF264" s="4" t="str">
        <f t="shared" si="72"/>
        <v>이상없음</v>
      </c>
      <c r="BG264" s="4">
        <f t="shared" si="73"/>
        <v>31</v>
      </c>
      <c r="BH264" s="4" t="s">
        <v>11808</v>
      </c>
      <c r="BI264" s="4"/>
      <c r="BK264" s="4">
        <v>5</v>
      </c>
      <c r="BL264" s="4">
        <f t="shared" si="76"/>
        <v>75</v>
      </c>
      <c r="BM264" s="4">
        <f t="shared" si="74"/>
        <v>38</v>
      </c>
      <c r="BN264" s="4" t="str">
        <f t="shared" si="77"/>
        <v>배수미달</v>
      </c>
      <c r="BO264" s="4"/>
      <c r="BQ264" s="4" t="s">
        <v>11840</v>
      </c>
      <c r="BR264" s="4" t="s">
        <v>11841</v>
      </c>
      <c r="BS264" s="4"/>
    </row>
    <row r="265" spans="1:71" ht="50.1" customHeight="1" x14ac:dyDescent="0.3">
      <c r="A265" s="4">
        <f t="shared" si="75"/>
        <v>32</v>
      </c>
      <c r="B265" s="4" t="s">
        <v>1052</v>
      </c>
      <c r="C265" s="4" t="s">
        <v>1053</v>
      </c>
      <c r="D265" s="4" t="s">
        <v>317</v>
      </c>
      <c r="E265" s="4" t="s">
        <v>318</v>
      </c>
      <c r="F265" s="4" t="s">
        <v>1055</v>
      </c>
      <c r="G265" s="4" t="s">
        <v>1056</v>
      </c>
      <c r="H265" s="4" t="s">
        <v>1057</v>
      </c>
      <c r="I265" s="4" t="s">
        <v>1058</v>
      </c>
      <c r="J265" s="4" t="s">
        <v>275</v>
      </c>
      <c r="K265" s="4" t="s">
        <v>275</v>
      </c>
      <c r="L265" s="4" t="s">
        <v>276</v>
      </c>
      <c r="M265" s="4" t="s">
        <v>277</v>
      </c>
      <c r="N265" s="4" t="s">
        <v>277</v>
      </c>
      <c r="O265" s="4" t="s">
        <v>277</v>
      </c>
      <c r="P265" s="4" t="s">
        <v>277</v>
      </c>
      <c r="Q265" s="4" t="s">
        <v>1065</v>
      </c>
      <c r="R265" s="4" t="s">
        <v>313</v>
      </c>
      <c r="S265" s="4" t="s">
        <v>313</v>
      </c>
      <c r="T265" s="4" t="s">
        <v>313</v>
      </c>
      <c r="U265" s="4" t="s">
        <v>313</v>
      </c>
      <c r="V265" s="4" t="s">
        <v>313</v>
      </c>
      <c r="W265" s="4" t="s">
        <v>11686</v>
      </c>
      <c r="X265" s="4" t="s">
        <v>11742</v>
      </c>
      <c r="Y265" s="4" t="s">
        <v>313</v>
      </c>
      <c r="Z265" s="4" t="s">
        <v>313</v>
      </c>
      <c r="AA265" s="4" t="s">
        <v>313</v>
      </c>
      <c r="AB265" s="4" t="s">
        <v>313</v>
      </c>
      <c r="AC265" s="4" t="s">
        <v>313</v>
      </c>
      <c r="AE265" s="4">
        <v>0</v>
      </c>
      <c r="AF265" s="4">
        <v>0</v>
      </c>
      <c r="AG265" s="4">
        <v>0</v>
      </c>
      <c r="AH265" s="4">
        <f t="shared" si="64"/>
        <v>0</v>
      </c>
      <c r="AI265" s="4">
        <f t="shared" si="64"/>
        <v>0</v>
      </c>
      <c r="AJ265" s="4">
        <f t="shared" si="64"/>
        <v>0</v>
      </c>
      <c r="AK265" s="4">
        <f t="shared" si="64"/>
        <v>0</v>
      </c>
      <c r="AL265" s="4">
        <f t="shared" si="64"/>
        <v>0</v>
      </c>
      <c r="AM265" s="4">
        <f t="shared" si="64"/>
        <v>3</v>
      </c>
      <c r="AN265" s="4">
        <f t="shared" si="65"/>
        <v>0</v>
      </c>
      <c r="AO265" s="4" t="str">
        <f t="shared" si="66"/>
        <v>X</v>
      </c>
      <c r="AP265" s="4" t="str">
        <f t="shared" si="66"/>
        <v>X</v>
      </c>
      <c r="AQ265" s="4" t="str">
        <f t="shared" si="66"/>
        <v>X</v>
      </c>
      <c r="AR265" s="4">
        <f t="shared" si="67"/>
        <v>3</v>
      </c>
      <c r="AT265" s="4" t="s">
        <v>11686</v>
      </c>
      <c r="AU265" s="4">
        <f>VLOOKUP(B265,자격증!B:R,17,0)</f>
        <v>1</v>
      </c>
      <c r="AV265" s="4">
        <f>IF(AT265="해당",VLOOKUP(B265,어학성적!B:Q,16,0),0)</f>
        <v>0</v>
      </c>
      <c r="AW265" s="4">
        <f>IF(AT265="해당",VLOOKUP(B265,논문실적!B:S,18,0),0)</f>
        <v>0</v>
      </c>
      <c r="AX265" s="4">
        <f>VLOOKUP(B265,자격증!B:S,18,0)</f>
        <v>0</v>
      </c>
      <c r="AY265" s="4">
        <f t="shared" si="68"/>
        <v>1</v>
      </c>
      <c r="AZ265" s="4"/>
      <c r="BB265" s="4">
        <f t="shared" si="69"/>
        <v>1</v>
      </c>
      <c r="BC265" s="47">
        <f>VLOOKUP(B265,정성평가!B:AD,29,0)</f>
        <v>67.333333333333329</v>
      </c>
      <c r="BD265" s="4">
        <f t="shared" si="70"/>
        <v>3</v>
      </c>
      <c r="BE265" s="47">
        <f t="shared" si="71"/>
        <v>71.333333333333329</v>
      </c>
      <c r="BF265" s="4" t="str">
        <f t="shared" si="72"/>
        <v>이상없음</v>
      </c>
      <c r="BG265" s="4">
        <f t="shared" si="73"/>
        <v>32</v>
      </c>
      <c r="BH265" s="4" t="s">
        <v>11808</v>
      </c>
      <c r="BI265" s="4"/>
      <c r="BK265" s="4">
        <v>5</v>
      </c>
      <c r="BL265" s="4">
        <f t="shared" si="76"/>
        <v>75</v>
      </c>
      <c r="BM265" s="4">
        <f t="shared" si="74"/>
        <v>38</v>
      </c>
      <c r="BN265" s="4" t="str">
        <f t="shared" si="77"/>
        <v>배수미달</v>
      </c>
      <c r="BO265" s="4"/>
      <c r="BQ265" s="4" t="s">
        <v>11840</v>
      </c>
      <c r="BR265" s="4" t="s">
        <v>11841</v>
      </c>
      <c r="BS265" s="4"/>
    </row>
    <row r="266" spans="1:71" ht="50.1" customHeight="1" x14ac:dyDescent="0.3">
      <c r="A266" s="4">
        <f t="shared" si="75"/>
        <v>33</v>
      </c>
      <c r="B266" s="4" t="s">
        <v>2199</v>
      </c>
      <c r="C266" s="4" t="s">
        <v>2200</v>
      </c>
      <c r="D266" s="4" t="s">
        <v>317</v>
      </c>
      <c r="E266" s="4" t="s">
        <v>318</v>
      </c>
      <c r="F266" s="4" t="s">
        <v>2201</v>
      </c>
      <c r="G266" s="4" t="s">
        <v>2202</v>
      </c>
      <c r="H266" s="4" t="s">
        <v>2203</v>
      </c>
      <c r="I266" s="4" t="s">
        <v>2204</v>
      </c>
      <c r="J266" s="4" t="s">
        <v>275</v>
      </c>
      <c r="K266" s="4" t="s">
        <v>275</v>
      </c>
      <c r="L266" s="4" t="s">
        <v>276</v>
      </c>
      <c r="M266" s="4" t="s">
        <v>277</v>
      </c>
      <c r="N266" s="4" t="s">
        <v>277</v>
      </c>
      <c r="O266" s="4" t="s">
        <v>277</v>
      </c>
      <c r="P266" s="4" t="s">
        <v>277</v>
      </c>
      <c r="Q266" s="4" t="s">
        <v>1242</v>
      </c>
      <c r="R266" s="4" t="s">
        <v>313</v>
      </c>
      <c r="S266" s="4" t="s">
        <v>313</v>
      </c>
      <c r="T266" s="4" t="s">
        <v>313</v>
      </c>
      <c r="U266" s="4" t="s">
        <v>313</v>
      </c>
      <c r="V266" s="4" t="s">
        <v>313</v>
      </c>
      <c r="W266" s="4" t="s">
        <v>11686</v>
      </c>
      <c r="X266" s="4" t="s">
        <v>11737</v>
      </c>
      <c r="Y266" s="4" t="s">
        <v>313</v>
      </c>
      <c r="Z266" s="4" t="s">
        <v>313</v>
      </c>
      <c r="AA266" s="4" t="s">
        <v>313</v>
      </c>
      <c r="AB266" s="4" t="s">
        <v>313</v>
      </c>
      <c r="AC266" s="4" t="s">
        <v>313</v>
      </c>
      <c r="AE266" s="4">
        <v>0</v>
      </c>
      <c r="AF266" s="4">
        <v>0</v>
      </c>
      <c r="AG266" s="4">
        <v>0</v>
      </c>
      <c r="AH266" s="4">
        <f t="shared" ref="AH266:AM297" si="78">IF(R266="해당",3,0)</f>
        <v>0</v>
      </c>
      <c r="AI266" s="4">
        <f t="shared" si="78"/>
        <v>0</v>
      </c>
      <c r="AJ266" s="4">
        <f t="shared" si="78"/>
        <v>0</v>
      </c>
      <c r="AK266" s="4">
        <f t="shared" si="78"/>
        <v>0</v>
      </c>
      <c r="AL266" s="4">
        <f t="shared" si="78"/>
        <v>0</v>
      </c>
      <c r="AM266" s="4">
        <f t="shared" si="78"/>
        <v>3</v>
      </c>
      <c r="AN266" s="4">
        <f t="shared" si="65"/>
        <v>0</v>
      </c>
      <c r="AO266" s="4" t="str">
        <f t="shared" ref="AO266:AQ297" si="79">IF(AA266="해당","우대","X")</f>
        <v>X</v>
      </c>
      <c r="AP266" s="4" t="str">
        <f t="shared" si="79"/>
        <v>X</v>
      </c>
      <c r="AQ266" s="4" t="str">
        <f t="shared" si="79"/>
        <v>X</v>
      </c>
      <c r="AR266" s="4">
        <f t="shared" si="67"/>
        <v>3</v>
      </c>
      <c r="AT266" s="4" t="s">
        <v>11686</v>
      </c>
      <c r="AU266" s="4">
        <f>VLOOKUP(B266,자격증!B:R,17,0)</f>
        <v>3</v>
      </c>
      <c r="AV266" s="4">
        <f>IF(AT266="해당",VLOOKUP(B266,어학성적!B:Q,16,0),0)</f>
        <v>0</v>
      </c>
      <c r="AW266" s="4">
        <f>IF(AT266="해당",VLOOKUP(B266,논문실적!B:S,18,0),0)</f>
        <v>6</v>
      </c>
      <c r="AX266" s="4">
        <f>VLOOKUP(B266,자격증!B:S,18,0)</f>
        <v>0</v>
      </c>
      <c r="AY266" s="4">
        <f t="shared" si="68"/>
        <v>9</v>
      </c>
      <c r="AZ266" s="4"/>
      <c r="BB266" s="4">
        <f t="shared" si="69"/>
        <v>9</v>
      </c>
      <c r="BC266" s="47">
        <f>VLOOKUP(B266,정성평가!B:AD,29,0)</f>
        <v>59.333333333333336</v>
      </c>
      <c r="BD266" s="4">
        <f t="shared" si="70"/>
        <v>3</v>
      </c>
      <c r="BE266" s="47">
        <f t="shared" si="71"/>
        <v>71.333333333333343</v>
      </c>
      <c r="BF266" s="4" t="str">
        <f t="shared" si="72"/>
        <v>이상없음</v>
      </c>
      <c r="BG266" s="4">
        <f t="shared" si="73"/>
        <v>32</v>
      </c>
      <c r="BH266" s="4" t="s">
        <v>11808</v>
      </c>
      <c r="BI266" s="4"/>
      <c r="BK266" s="4">
        <v>5</v>
      </c>
      <c r="BL266" s="4">
        <f t="shared" si="76"/>
        <v>75</v>
      </c>
      <c r="BM266" s="4">
        <f t="shared" si="74"/>
        <v>38</v>
      </c>
      <c r="BN266" s="4" t="str">
        <f t="shared" si="77"/>
        <v>배수미달</v>
      </c>
      <c r="BO266" s="4"/>
      <c r="BQ266" s="4" t="s">
        <v>11840</v>
      </c>
      <c r="BR266" s="4" t="s">
        <v>11841</v>
      </c>
      <c r="BS266" s="4"/>
    </row>
    <row r="267" spans="1:71" ht="50.1" customHeight="1" x14ac:dyDescent="0.3">
      <c r="A267" s="4">
        <f t="shared" si="75"/>
        <v>34</v>
      </c>
      <c r="B267" s="4" t="s">
        <v>5064</v>
      </c>
      <c r="C267" s="4" t="s">
        <v>5065</v>
      </c>
      <c r="D267" s="4" t="s">
        <v>317</v>
      </c>
      <c r="E267" s="4" t="s">
        <v>318</v>
      </c>
      <c r="F267" s="4" t="s">
        <v>5066</v>
      </c>
      <c r="G267" s="4" t="s">
        <v>5067</v>
      </c>
      <c r="H267" s="4" t="s">
        <v>5068</v>
      </c>
      <c r="I267" s="4" t="s">
        <v>5069</v>
      </c>
      <c r="J267" s="4" t="s">
        <v>275</v>
      </c>
      <c r="K267" s="4" t="s">
        <v>275</v>
      </c>
      <c r="L267" s="4" t="s">
        <v>276</v>
      </c>
      <c r="M267" s="4" t="s">
        <v>277</v>
      </c>
      <c r="N267" s="4" t="s">
        <v>277</v>
      </c>
      <c r="O267" s="4" t="s">
        <v>277</v>
      </c>
      <c r="P267" s="4" t="s">
        <v>277</v>
      </c>
      <c r="Q267" s="4" t="s">
        <v>3755</v>
      </c>
      <c r="R267" s="4" t="s">
        <v>313</v>
      </c>
      <c r="S267" s="4" t="s">
        <v>313</v>
      </c>
      <c r="T267" s="4" t="s">
        <v>313</v>
      </c>
      <c r="U267" s="4" t="s">
        <v>313</v>
      </c>
      <c r="V267" s="4" t="s">
        <v>313</v>
      </c>
      <c r="W267" s="4" t="s">
        <v>11686</v>
      </c>
      <c r="X267" s="4" t="s">
        <v>11734</v>
      </c>
      <c r="Y267" s="4" t="s">
        <v>313</v>
      </c>
      <c r="Z267" s="4" t="s">
        <v>313</v>
      </c>
      <c r="AA267" s="4" t="s">
        <v>313</v>
      </c>
      <c r="AB267" s="4" t="s">
        <v>312</v>
      </c>
      <c r="AC267" s="4" t="s">
        <v>313</v>
      </c>
      <c r="AE267" s="4">
        <v>0</v>
      </c>
      <c r="AF267" s="4">
        <v>0</v>
      </c>
      <c r="AG267" s="4">
        <v>0</v>
      </c>
      <c r="AH267" s="4">
        <f t="shared" si="78"/>
        <v>0</v>
      </c>
      <c r="AI267" s="4">
        <f t="shared" si="78"/>
        <v>0</v>
      </c>
      <c r="AJ267" s="4">
        <f t="shared" si="78"/>
        <v>0</v>
      </c>
      <c r="AK267" s="4">
        <f t="shared" si="78"/>
        <v>0</v>
      </c>
      <c r="AL267" s="4">
        <f t="shared" si="78"/>
        <v>0</v>
      </c>
      <c r="AM267" s="4">
        <f t="shared" si="78"/>
        <v>3</v>
      </c>
      <c r="AN267" s="4">
        <f t="shared" si="65"/>
        <v>0</v>
      </c>
      <c r="AO267" s="4" t="str">
        <f t="shared" si="79"/>
        <v>X</v>
      </c>
      <c r="AP267" s="4" t="str">
        <f t="shared" si="79"/>
        <v>우대</v>
      </c>
      <c r="AQ267" s="4" t="str">
        <f t="shared" si="79"/>
        <v>X</v>
      </c>
      <c r="AR267" s="4">
        <f t="shared" si="67"/>
        <v>3</v>
      </c>
      <c r="AT267" s="4" t="s">
        <v>11686</v>
      </c>
      <c r="AU267" s="4">
        <f>VLOOKUP(B267,자격증!B:R,17,0)</f>
        <v>8</v>
      </c>
      <c r="AV267" s="4">
        <f>IF(AT267="해당",VLOOKUP(B267,어학성적!B:Q,16,0),0)</f>
        <v>10</v>
      </c>
      <c r="AW267" s="4">
        <f>IF(AT267="해당",VLOOKUP(B267,논문실적!B:S,18,0),0)</f>
        <v>0</v>
      </c>
      <c r="AX267" s="4">
        <f>VLOOKUP(B267,자격증!B:S,18,0)</f>
        <v>0</v>
      </c>
      <c r="AY267" s="4">
        <f t="shared" si="68"/>
        <v>18</v>
      </c>
      <c r="AZ267" s="4"/>
      <c r="BB267" s="4">
        <f t="shared" si="69"/>
        <v>18</v>
      </c>
      <c r="BC267" s="47">
        <f>VLOOKUP(B267,정성평가!B:AD,29,0)</f>
        <v>50.333333333333336</v>
      </c>
      <c r="BD267" s="4">
        <f t="shared" si="70"/>
        <v>3</v>
      </c>
      <c r="BE267" s="47">
        <f t="shared" si="71"/>
        <v>71.333333333333343</v>
      </c>
      <c r="BF267" s="4" t="str">
        <f t="shared" si="72"/>
        <v>이상없음</v>
      </c>
      <c r="BG267" s="4">
        <f t="shared" si="73"/>
        <v>32</v>
      </c>
      <c r="BH267" s="4" t="s">
        <v>11808</v>
      </c>
      <c r="BI267" s="4"/>
      <c r="BK267" s="4">
        <v>5</v>
      </c>
      <c r="BL267" s="4">
        <f t="shared" si="76"/>
        <v>75</v>
      </c>
      <c r="BM267" s="4">
        <f t="shared" si="74"/>
        <v>38</v>
      </c>
      <c r="BN267" s="4" t="str">
        <f t="shared" si="77"/>
        <v>배수미달</v>
      </c>
      <c r="BO267" s="4"/>
      <c r="BQ267" s="4" t="s">
        <v>11840</v>
      </c>
      <c r="BR267" s="4" t="s">
        <v>11841</v>
      </c>
      <c r="BS267" s="4"/>
    </row>
    <row r="268" spans="1:71" ht="50.1" customHeight="1" x14ac:dyDescent="0.3">
      <c r="A268" s="4">
        <f t="shared" si="75"/>
        <v>35</v>
      </c>
      <c r="B268" s="4" t="s">
        <v>4584</v>
      </c>
      <c r="C268" s="4" t="s">
        <v>4585</v>
      </c>
      <c r="D268" s="4" t="s">
        <v>317</v>
      </c>
      <c r="E268" s="4" t="s">
        <v>318</v>
      </c>
      <c r="F268" s="4" t="s">
        <v>4586</v>
      </c>
      <c r="G268" s="4" t="s">
        <v>4587</v>
      </c>
      <c r="H268" s="4" t="s">
        <v>4588</v>
      </c>
      <c r="I268" s="4" t="s">
        <v>4589</v>
      </c>
      <c r="J268" s="4" t="s">
        <v>275</v>
      </c>
      <c r="K268" s="4" t="s">
        <v>275</v>
      </c>
      <c r="L268" s="4" t="s">
        <v>276</v>
      </c>
      <c r="M268" s="4" t="s">
        <v>277</v>
      </c>
      <c r="N268" s="4" t="s">
        <v>277</v>
      </c>
      <c r="O268" s="4" t="s">
        <v>277</v>
      </c>
      <c r="P268" s="4" t="s">
        <v>277</v>
      </c>
      <c r="Q268" s="4" t="s">
        <v>4607</v>
      </c>
      <c r="R268" s="4" t="s">
        <v>313</v>
      </c>
      <c r="S268" s="4" t="s">
        <v>313</v>
      </c>
      <c r="T268" s="4" t="s">
        <v>313</v>
      </c>
      <c r="U268" s="4" t="s">
        <v>313</v>
      </c>
      <c r="V268" s="4" t="s">
        <v>313</v>
      </c>
      <c r="W268" s="4" t="s">
        <v>313</v>
      </c>
      <c r="X268" s="4" t="s">
        <v>313</v>
      </c>
      <c r="Y268" s="4" t="s">
        <v>313</v>
      </c>
      <c r="Z268" s="4" t="s">
        <v>313</v>
      </c>
      <c r="AA268" s="4" t="s">
        <v>313</v>
      </c>
      <c r="AB268" s="4" t="s">
        <v>312</v>
      </c>
      <c r="AC268" s="4" t="s">
        <v>313</v>
      </c>
      <c r="AE268" s="4">
        <v>0</v>
      </c>
      <c r="AF268" s="4">
        <v>0</v>
      </c>
      <c r="AG268" s="4">
        <v>0</v>
      </c>
      <c r="AH268" s="4">
        <f t="shared" si="78"/>
        <v>0</v>
      </c>
      <c r="AI268" s="4">
        <f t="shared" si="78"/>
        <v>0</v>
      </c>
      <c r="AJ268" s="4">
        <f t="shared" si="78"/>
        <v>0</v>
      </c>
      <c r="AK268" s="4">
        <f t="shared" si="78"/>
        <v>0</v>
      </c>
      <c r="AL268" s="4">
        <f t="shared" si="78"/>
        <v>0</v>
      </c>
      <c r="AM268" s="4">
        <f t="shared" si="78"/>
        <v>0</v>
      </c>
      <c r="AN268" s="4">
        <f t="shared" si="65"/>
        <v>0</v>
      </c>
      <c r="AO268" s="4" t="str">
        <f t="shared" si="79"/>
        <v>X</v>
      </c>
      <c r="AP268" s="4" t="str">
        <f t="shared" si="79"/>
        <v>우대</v>
      </c>
      <c r="AQ268" s="4" t="str">
        <f t="shared" si="79"/>
        <v>X</v>
      </c>
      <c r="AR268" s="4">
        <f t="shared" si="67"/>
        <v>0</v>
      </c>
      <c r="AT268" s="4" t="s">
        <v>11686</v>
      </c>
      <c r="AU268" s="4">
        <f>VLOOKUP(B268,자격증!B:R,17,0)</f>
        <v>8</v>
      </c>
      <c r="AV268" s="4">
        <f>IF(AT268="해당",VLOOKUP(B268,어학성적!B:Q,16,0),0)</f>
        <v>10</v>
      </c>
      <c r="AW268" s="4">
        <f>IF(AT268="해당",VLOOKUP(B268,논문실적!B:S,18,0),0)</f>
        <v>0</v>
      </c>
      <c r="AX268" s="4">
        <f>VLOOKUP(B268,자격증!B:S,18,0)</f>
        <v>0</v>
      </c>
      <c r="AY268" s="4">
        <f t="shared" si="68"/>
        <v>18</v>
      </c>
      <c r="AZ268" s="4"/>
      <c r="BB268" s="4">
        <f t="shared" si="69"/>
        <v>18</v>
      </c>
      <c r="BC268" s="47">
        <f>VLOOKUP(B268,정성평가!B:AD,29,0)</f>
        <v>53</v>
      </c>
      <c r="BD268" s="4">
        <f t="shared" si="70"/>
        <v>0</v>
      </c>
      <c r="BE268" s="47">
        <f t="shared" si="71"/>
        <v>71</v>
      </c>
      <c r="BF268" s="4" t="str">
        <f t="shared" si="72"/>
        <v>이상없음</v>
      </c>
      <c r="BG268" s="4">
        <f t="shared" si="73"/>
        <v>35</v>
      </c>
      <c r="BH268" s="4" t="s">
        <v>11808</v>
      </c>
      <c r="BI268" s="4"/>
      <c r="BK268" s="4">
        <v>5</v>
      </c>
      <c r="BL268" s="4">
        <f t="shared" si="76"/>
        <v>75</v>
      </c>
      <c r="BM268" s="4">
        <f t="shared" si="74"/>
        <v>38</v>
      </c>
      <c r="BN268" s="4" t="str">
        <f t="shared" si="77"/>
        <v>배수미달</v>
      </c>
      <c r="BO268" s="4"/>
      <c r="BQ268" s="4" t="s">
        <v>11840</v>
      </c>
      <c r="BR268" s="4" t="s">
        <v>11841</v>
      </c>
      <c r="BS268" s="4"/>
    </row>
    <row r="269" spans="1:71" ht="50.1" customHeight="1" x14ac:dyDescent="0.3">
      <c r="A269" s="4">
        <f t="shared" si="75"/>
        <v>36</v>
      </c>
      <c r="B269" s="4" t="s">
        <v>5855</v>
      </c>
      <c r="C269" s="4" t="s">
        <v>5856</v>
      </c>
      <c r="D269" s="4" t="s">
        <v>317</v>
      </c>
      <c r="E269" s="4" t="s">
        <v>318</v>
      </c>
      <c r="F269" s="4" t="s">
        <v>5857</v>
      </c>
      <c r="G269" s="4" t="s">
        <v>5858</v>
      </c>
      <c r="H269" s="4" t="s">
        <v>5859</v>
      </c>
      <c r="I269" s="4" t="s">
        <v>5860</v>
      </c>
      <c r="J269" s="4" t="s">
        <v>275</v>
      </c>
      <c r="K269" s="4" t="s">
        <v>275</v>
      </c>
      <c r="L269" s="4" t="s">
        <v>276</v>
      </c>
      <c r="M269" s="4" t="s">
        <v>277</v>
      </c>
      <c r="N269" s="4" t="s">
        <v>277</v>
      </c>
      <c r="O269" s="4" t="s">
        <v>277</v>
      </c>
      <c r="P269" s="4" t="s">
        <v>277</v>
      </c>
      <c r="Q269" s="4" t="s">
        <v>1831</v>
      </c>
      <c r="R269" s="4" t="s">
        <v>313</v>
      </c>
      <c r="S269" s="4" t="s">
        <v>313</v>
      </c>
      <c r="T269" s="4" t="s">
        <v>313</v>
      </c>
      <c r="U269" s="4" t="s">
        <v>313</v>
      </c>
      <c r="V269" s="4" t="s">
        <v>313</v>
      </c>
      <c r="W269" s="4" t="s">
        <v>11686</v>
      </c>
      <c r="X269" s="4" t="s">
        <v>11727</v>
      </c>
      <c r="Y269" s="4" t="s">
        <v>11686</v>
      </c>
      <c r="Z269" s="4" t="s">
        <v>11727</v>
      </c>
      <c r="AA269" s="4" t="s">
        <v>313</v>
      </c>
      <c r="AB269" s="4" t="s">
        <v>312</v>
      </c>
      <c r="AC269" s="4" t="s">
        <v>313</v>
      </c>
      <c r="AE269" s="4">
        <v>0</v>
      </c>
      <c r="AF269" s="4">
        <v>0</v>
      </c>
      <c r="AG269" s="4">
        <v>0</v>
      </c>
      <c r="AH269" s="4">
        <f t="shared" si="78"/>
        <v>0</v>
      </c>
      <c r="AI269" s="4">
        <f t="shared" si="78"/>
        <v>0</v>
      </c>
      <c r="AJ269" s="4">
        <f t="shared" si="78"/>
        <v>0</v>
      </c>
      <c r="AK269" s="4">
        <f t="shared" si="78"/>
        <v>0</v>
      </c>
      <c r="AL269" s="4">
        <f t="shared" si="78"/>
        <v>0</v>
      </c>
      <c r="AM269" s="4">
        <f t="shared" si="78"/>
        <v>3</v>
      </c>
      <c r="AN269" s="4">
        <f t="shared" si="65"/>
        <v>3</v>
      </c>
      <c r="AO269" s="4" t="str">
        <f t="shared" si="79"/>
        <v>X</v>
      </c>
      <c r="AP269" s="4" t="str">
        <f t="shared" si="79"/>
        <v>우대</v>
      </c>
      <c r="AQ269" s="4" t="str">
        <f t="shared" si="79"/>
        <v>X</v>
      </c>
      <c r="AR269" s="4">
        <f t="shared" si="67"/>
        <v>3</v>
      </c>
      <c r="AT269" s="4" t="s">
        <v>11686</v>
      </c>
      <c r="AU269" s="4">
        <f>VLOOKUP(B269,자격증!B:R,17,0)</f>
        <v>0</v>
      </c>
      <c r="AV269" s="4">
        <f>IF(AT269="해당",VLOOKUP(B269,어학성적!B:Q,16,0),0)</f>
        <v>8</v>
      </c>
      <c r="AW269" s="4">
        <f>IF(AT269="해당",VLOOKUP(B269,논문실적!B:S,18,0),0)</f>
        <v>0</v>
      </c>
      <c r="AX269" s="4">
        <f>VLOOKUP(B269,자격증!B:S,18,0)</f>
        <v>0</v>
      </c>
      <c r="AY269" s="4">
        <f t="shared" si="68"/>
        <v>8</v>
      </c>
      <c r="AZ269" s="4"/>
      <c r="BB269" s="4">
        <f t="shared" si="69"/>
        <v>8</v>
      </c>
      <c r="BC269" s="47">
        <f>VLOOKUP(B269,정성평가!B:AD,29,0)</f>
        <v>59.666666666666664</v>
      </c>
      <c r="BD269" s="4">
        <f t="shared" si="70"/>
        <v>3</v>
      </c>
      <c r="BE269" s="47">
        <f t="shared" si="71"/>
        <v>70.666666666666657</v>
      </c>
      <c r="BF269" s="4" t="str">
        <f t="shared" si="72"/>
        <v>이상없음</v>
      </c>
      <c r="BG269" s="4">
        <f t="shared" si="73"/>
        <v>36</v>
      </c>
      <c r="BH269" s="4" t="s">
        <v>11808</v>
      </c>
      <c r="BI269" s="4"/>
      <c r="BK269" s="4">
        <v>5</v>
      </c>
      <c r="BL269" s="4">
        <f t="shared" si="76"/>
        <v>75</v>
      </c>
      <c r="BM269" s="4">
        <f t="shared" si="74"/>
        <v>38</v>
      </c>
      <c r="BN269" s="4" t="str">
        <f t="shared" si="77"/>
        <v>배수미달</v>
      </c>
      <c r="BO269" s="4"/>
      <c r="BQ269" s="4" t="s">
        <v>11840</v>
      </c>
      <c r="BR269" s="4" t="s">
        <v>11841</v>
      </c>
      <c r="BS269" s="4"/>
    </row>
    <row r="270" spans="1:71" ht="50.1" customHeight="1" x14ac:dyDescent="0.3">
      <c r="A270" s="4">
        <f t="shared" si="75"/>
        <v>37</v>
      </c>
      <c r="B270" s="4" t="s">
        <v>1587</v>
      </c>
      <c r="C270" s="4" t="s">
        <v>1588</v>
      </c>
      <c r="D270" s="4" t="s">
        <v>317</v>
      </c>
      <c r="E270" s="4" t="s">
        <v>318</v>
      </c>
      <c r="F270" s="4" t="s">
        <v>1589</v>
      </c>
      <c r="G270" s="4" t="s">
        <v>1590</v>
      </c>
      <c r="H270" s="4" t="s">
        <v>1591</v>
      </c>
      <c r="I270" s="4" t="s">
        <v>1592</v>
      </c>
      <c r="J270" s="4" t="s">
        <v>275</v>
      </c>
      <c r="K270" s="4" t="s">
        <v>275</v>
      </c>
      <c r="L270" s="4" t="s">
        <v>382</v>
      </c>
      <c r="M270" s="4" t="s">
        <v>1593</v>
      </c>
      <c r="N270" s="4" t="s">
        <v>1594</v>
      </c>
      <c r="O270" s="4" t="s">
        <v>562</v>
      </c>
      <c r="P270" s="4" t="s">
        <v>957</v>
      </c>
      <c r="Q270" s="4" t="s">
        <v>1574</v>
      </c>
      <c r="R270" s="4" t="s">
        <v>313</v>
      </c>
      <c r="S270" s="4" t="s">
        <v>313</v>
      </c>
      <c r="T270" s="4" t="s">
        <v>313</v>
      </c>
      <c r="U270" s="4" t="s">
        <v>313</v>
      </c>
      <c r="V270" s="4" t="s">
        <v>313</v>
      </c>
      <c r="W270" s="4" t="s">
        <v>11686</v>
      </c>
      <c r="X270" s="4" t="s">
        <v>11737</v>
      </c>
      <c r="Y270" s="4" t="s">
        <v>313</v>
      </c>
      <c r="Z270" s="4" t="s">
        <v>313</v>
      </c>
      <c r="AA270" s="4" t="s">
        <v>313</v>
      </c>
      <c r="AB270" s="4" t="s">
        <v>312</v>
      </c>
      <c r="AC270" s="4" t="s">
        <v>313</v>
      </c>
      <c r="AE270" s="4">
        <v>0</v>
      </c>
      <c r="AF270" s="4">
        <v>0</v>
      </c>
      <c r="AG270" s="4">
        <v>0</v>
      </c>
      <c r="AH270" s="4">
        <f t="shared" si="78"/>
        <v>0</v>
      </c>
      <c r="AI270" s="4">
        <f t="shared" si="78"/>
        <v>0</v>
      </c>
      <c r="AJ270" s="4">
        <f t="shared" si="78"/>
        <v>0</v>
      </c>
      <c r="AK270" s="4">
        <f t="shared" si="78"/>
        <v>0</v>
      </c>
      <c r="AL270" s="4">
        <f t="shared" si="78"/>
        <v>0</v>
      </c>
      <c r="AM270" s="4">
        <f t="shared" si="78"/>
        <v>3</v>
      </c>
      <c r="AN270" s="4">
        <f t="shared" si="65"/>
        <v>0</v>
      </c>
      <c r="AO270" s="4" t="str">
        <f t="shared" si="79"/>
        <v>X</v>
      </c>
      <c r="AP270" s="4" t="str">
        <f t="shared" si="79"/>
        <v>우대</v>
      </c>
      <c r="AQ270" s="4" t="str">
        <f t="shared" si="79"/>
        <v>X</v>
      </c>
      <c r="AR270" s="4">
        <f t="shared" si="67"/>
        <v>3</v>
      </c>
      <c r="AT270" s="4" t="s">
        <v>11686</v>
      </c>
      <c r="AU270" s="4">
        <f>VLOOKUP(B270,자격증!B:R,17,0)</f>
        <v>5</v>
      </c>
      <c r="AV270" s="4">
        <f>IF(AT270="해당",VLOOKUP(B270,어학성적!B:Q,16,0),0)</f>
        <v>10</v>
      </c>
      <c r="AW270" s="4">
        <f>IF(AT270="해당",VLOOKUP(B270,논문실적!B:S,18,0),0)</f>
        <v>0</v>
      </c>
      <c r="AX270" s="4">
        <f>VLOOKUP(B270,자격증!B:S,18,0)</f>
        <v>0</v>
      </c>
      <c r="AY270" s="4">
        <f t="shared" si="68"/>
        <v>15</v>
      </c>
      <c r="AZ270" s="41"/>
      <c r="BB270" s="4">
        <f t="shared" si="69"/>
        <v>15</v>
      </c>
      <c r="BC270" s="47">
        <f>VLOOKUP(B270,정성평가!B:AD,29,0)</f>
        <v>52</v>
      </c>
      <c r="BD270" s="4">
        <f t="shared" si="70"/>
        <v>3</v>
      </c>
      <c r="BE270" s="47">
        <f t="shared" si="71"/>
        <v>70</v>
      </c>
      <c r="BF270" s="4" t="str">
        <f t="shared" si="72"/>
        <v>이상없음</v>
      </c>
      <c r="BG270" s="4">
        <f t="shared" si="73"/>
        <v>37</v>
      </c>
      <c r="BH270" s="4" t="s">
        <v>11808</v>
      </c>
      <c r="BI270" s="4"/>
      <c r="BK270" s="4">
        <v>5</v>
      </c>
      <c r="BL270" s="4">
        <f t="shared" si="76"/>
        <v>75</v>
      </c>
      <c r="BM270" s="4">
        <f t="shared" si="74"/>
        <v>38</v>
      </c>
      <c r="BN270" s="4" t="str">
        <f t="shared" si="77"/>
        <v>배수미달</v>
      </c>
      <c r="BO270" s="4"/>
      <c r="BQ270" s="4" t="s">
        <v>11840</v>
      </c>
      <c r="BR270" s="4" t="s">
        <v>11841</v>
      </c>
      <c r="BS270" s="4"/>
    </row>
    <row r="271" spans="1:71" ht="50.1" customHeight="1" x14ac:dyDescent="0.3">
      <c r="A271" s="4">
        <f t="shared" si="75"/>
        <v>38</v>
      </c>
      <c r="B271" s="4" t="s">
        <v>4316</v>
      </c>
      <c r="C271" s="4" t="s">
        <v>4317</v>
      </c>
      <c r="D271" s="4" t="s">
        <v>317</v>
      </c>
      <c r="E271" s="4" t="s">
        <v>318</v>
      </c>
      <c r="F271" s="4" t="s">
        <v>4318</v>
      </c>
      <c r="G271" s="4" t="s">
        <v>4319</v>
      </c>
      <c r="H271" s="4" t="s">
        <v>4320</v>
      </c>
      <c r="I271" s="4" t="s">
        <v>4321</v>
      </c>
      <c r="J271" s="4" t="s">
        <v>275</v>
      </c>
      <c r="K271" s="4" t="s">
        <v>275</v>
      </c>
      <c r="L271" s="4" t="s">
        <v>382</v>
      </c>
      <c r="M271" s="4" t="s">
        <v>4322</v>
      </c>
      <c r="N271" s="4" t="s">
        <v>4323</v>
      </c>
      <c r="O271" s="4" t="s">
        <v>562</v>
      </c>
      <c r="P271" s="4" t="s">
        <v>957</v>
      </c>
      <c r="Q271" s="4" t="s">
        <v>4328</v>
      </c>
      <c r="R271" s="4" t="s">
        <v>313</v>
      </c>
      <c r="S271" s="4" t="s">
        <v>313</v>
      </c>
      <c r="T271" s="4" t="s">
        <v>313</v>
      </c>
      <c r="U271" s="4" t="s">
        <v>313</v>
      </c>
      <c r="V271" s="4" t="s">
        <v>313</v>
      </c>
      <c r="W271" s="4" t="s">
        <v>313</v>
      </c>
      <c r="X271" s="4" t="s">
        <v>313</v>
      </c>
      <c r="Y271" s="4" t="s">
        <v>313</v>
      </c>
      <c r="Z271" s="4" t="s">
        <v>313</v>
      </c>
      <c r="AA271" s="4" t="s">
        <v>312</v>
      </c>
      <c r="AB271" s="4" t="s">
        <v>312</v>
      </c>
      <c r="AC271" s="4" t="s">
        <v>313</v>
      </c>
      <c r="AE271" s="4">
        <v>0</v>
      </c>
      <c r="AF271" s="4">
        <v>0</v>
      </c>
      <c r="AG271" s="4">
        <v>0</v>
      </c>
      <c r="AH271" s="4">
        <f t="shared" si="78"/>
        <v>0</v>
      </c>
      <c r="AI271" s="4">
        <f t="shared" si="78"/>
        <v>0</v>
      </c>
      <c r="AJ271" s="4">
        <f t="shared" si="78"/>
        <v>0</v>
      </c>
      <c r="AK271" s="4">
        <f t="shared" si="78"/>
        <v>0</v>
      </c>
      <c r="AL271" s="4">
        <f t="shared" si="78"/>
        <v>0</v>
      </c>
      <c r="AM271" s="4">
        <f t="shared" si="78"/>
        <v>0</v>
      </c>
      <c r="AN271" s="4">
        <f t="shared" si="65"/>
        <v>0</v>
      </c>
      <c r="AO271" s="4" t="str">
        <f t="shared" si="79"/>
        <v>우대</v>
      </c>
      <c r="AP271" s="4" t="str">
        <f t="shared" si="79"/>
        <v>우대</v>
      </c>
      <c r="AQ271" s="4" t="str">
        <f t="shared" si="79"/>
        <v>X</v>
      </c>
      <c r="AR271" s="4">
        <f t="shared" si="67"/>
        <v>0</v>
      </c>
      <c r="AT271" s="4" t="s">
        <v>11686</v>
      </c>
      <c r="AU271" s="4">
        <f>VLOOKUP(B271,자격증!B:R,17,0)</f>
        <v>5</v>
      </c>
      <c r="AV271" s="4">
        <f>IF(AT271="해당",VLOOKUP(B271,어학성적!B:Q,16,0),0)</f>
        <v>10</v>
      </c>
      <c r="AW271" s="4">
        <f>IF(AT271="해당",VLOOKUP(B271,논문실적!B:S,18,0),0)</f>
        <v>0</v>
      </c>
      <c r="AX271" s="4">
        <f>VLOOKUP(B271,자격증!B:S,18,0)</f>
        <v>0</v>
      </c>
      <c r="AY271" s="11">
        <f t="shared" si="68"/>
        <v>15</v>
      </c>
      <c r="AZ271" s="49"/>
      <c r="BB271" s="4">
        <f t="shared" si="69"/>
        <v>15</v>
      </c>
      <c r="BC271" s="47">
        <f>VLOOKUP(B271,정성평가!B:AD,29,0)</f>
        <v>55</v>
      </c>
      <c r="BD271" s="4">
        <f t="shared" si="70"/>
        <v>0</v>
      </c>
      <c r="BE271" s="47">
        <f t="shared" si="71"/>
        <v>70</v>
      </c>
      <c r="BF271" s="4" t="str">
        <f t="shared" si="72"/>
        <v>이상없음</v>
      </c>
      <c r="BG271" s="4">
        <f t="shared" si="73"/>
        <v>37</v>
      </c>
      <c r="BH271" s="4" t="s">
        <v>11808</v>
      </c>
      <c r="BI271" s="4"/>
      <c r="BK271" s="4">
        <v>5</v>
      </c>
      <c r="BL271" s="4">
        <f t="shared" si="76"/>
        <v>75</v>
      </c>
      <c r="BM271" s="4">
        <f t="shared" si="74"/>
        <v>38</v>
      </c>
      <c r="BN271" s="4" t="str">
        <f t="shared" si="77"/>
        <v>배수미달</v>
      </c>
      <c r="BO271" s="4"/>
      <c r="BQ271" s="4" t="s">
        <v>11783</v>
      </c>
      <c r="BR271" s="4" t="s">
        <v>276</v>
      </c>
      <c r="BS271" s="4" t="s">
        <v>11837</v>
      </c>
    </row>
    <row r="272" spans="1:71" ht="50.1" customHeight="1" x14ac:dyDescent="0.3">
      <c r="A272" s="4">
        <f t="shared" si="75"/>
        <v>39</v>
      </c>
      <c r="B272" s="4" t="s">
        <v>2537</v>
      </c>
      <c r="C272" s="4" t="s">
        <v>2538</v>
      </c>
      <c r="D272" s="4" t="s">
        <v>317</v>
      </c>
      <c r="E272" s="4" t="s">
        <v>318</v>
      </c>
      <c r="F272" s="4" t="s">
        <v>2539</v>
      </c>
      <c r="G272" s="4" t="s">
        <v>2540</v>
      </c>
      <c r="H272" s="4" t="s">
        <v>2541</v>
      </c>
      <c r="I272" s="4" t="s">
        <v>2542</v>
      </c>
      <c r="J272" s="4" t="s">
        <v>275</v>
      </c>
      <c r="K272" s="4" t="s">
        <v>275</v>
      </c>
      <c r="L272" s="4" t="s">
        <v>276</v>
      </c>
      <c r="M272" s="4" t="s">
        <v>277</v>
      </c>
      <c r="N272" s="4" t="s">
        <v>277</v>
      </c>
      <c r="O272" s="4" t="s">
        <v>277</v>
      </c>
      <c r="P272" s="4" t="s">
        <v>277</v>
      </c>
      <c r="Q272" s="4" t="s">
        <v>2551</v>
      </c>
      <c r="R272" s="4" t="s">
        <v>313</v>
      </c>
      <c r="S272" s="4" t="s">
        <v>313</v>
      </c>
      <c r="T272" s="4" t="s">
        <v>313</v>
      </c>
      <c r="U272" s="4" t="s">
        <v>313</v>
      </c>
      <c r="V272" s="4" t="s">
        <v>313</v>
      </c>
      <c r="W272" s="4" t="s">
        <v>11686</v>
      </c>
      <c r="X272" s="4" t="s">
        <v>11735</v>
      </c>
      <c r="Y272" s="4" t="s">
        <v>11686</v>
      </c>
      <c r="Z272" s="4" t="s">
        <v>11735</v>
      </c>
      <c r="AA272" s="4" t="s">
        <v>313</v>
      </c>
      <c r="AB272" s="4" t="s">
        <v>312</v>
      </c>
      <c r="AC272" s="4" t="s">
        <v>313</v>
      </c>
      <c r="AE272" s="4">
        <v>0</v>
      </c>
      <c r="AF272" s="4">
        <v>0</v>
      </c>
      <c r="AG272" s="4">
        <v>0</v>
      </c>
      <c r="AH272" s="4">
        <f t="shared" si="78"/>
        <v>0</v>
      </c>
      <c r="AI272" s="4">
        <f t="shared" si="78"/>
        <v>0</v>
      </c>
      <c r="AJ272" s="4">
        <f t="shared" si="78"/>
        <v>0</v>
      </c>
      <c r="AK272" s="4">
        <f t="shared" si="78"/>
        <v>0</v>
      </c>
      <c r="AL272" s="4">
        <f t="shared" si="78"/>
        <v>0</v>
      </c>
      <c r="AM272" s="4">
        <f t="shared" si="78"/>
        <v>3</v>
      </c>
      <c r="AN272" s="4">
        <f t="shared" si="65"/>
        <v>3</v>
      </c>
      <c r="AO272" s="4" t="str">
        <f t="shared" si="79"/>
        <v>X</v>
      </c>
      <c r="AP272" s="4" t="str">
        <f t="shared" si="79"/>
        <v>우대</v>
      </c>
      <c r="AQ272" s="4" t="str">
        <f t="shared" si="79"/>
        <v>X</v>
      </c>
      <c r="AR272" s="4">
        <f t="shared" si="67"/>
        <v>3</v>
      </c>
      <c r="AT272" s="4" t="s">
        <v>11686</v>
      </c>
      <c r="AU272" s="4">
        <f>VLOOKUP(B272,자격증!B:R,17,0)</f>
        <v>0</v>
      </c>
      <c r="AV272" s="4">
        <f>IF(AT272="해당",VLOOKUP(B272,어학성적!B:Q,16,0),0)</f>
        <v>0</v>
      </c>
      <c r="AW272" s="4">
        <f>IF(AT272="해당",VLOOKUP(B272,논문실적!B:S,18,0),0)</f>
        <v>6</v>
      </c>
      <c r="AX272" s="4">
        <f>VLOOKUP(B272,자격증!B:S,18,0)</f>
        <v>0</v>
      </c>
      <c r="AY272" s="4">
        <f t="shared" si="68"/>
        <v>6</v>
      </c>
      <c r="AZ272" s="42"/>
      <c r="BB272" s="4">
        <f t="shared" si="69"/>
        <v>6</v>
      </c>
      <c r="BC272" s="47">
        <f>VLOOKUP(B272,정성평가!B:AD,29,0)</f>
        <v>60.666666666666664</v>
      </c>
      <c r="BD272" s="4">
        <f t="shared" si="70"/>
        <v>3</v>
      </c>
      <c r="BE272" s="47">
        <f t="shared" si="71"/>
        <v>69.666666666666657</v>
      </c>
      <c r="BF272" s="4" t="str">
        <f t="shared" si="72"/>
        <v>과락</v>
      </c>
      <c r="BG272" s="4">
        <f t="shared" si="73"/>
        <v>39</v>
      </c>
      <c r="BH272" s="4" t="s">
        <v>11811</v>
      </c>
      <c r="BI272" s="4" t="s">
        <v>11809</v>
      </c>
      <c r="BK272" s="4">
        <v>5</v>
      </c>
      <c r="BL272" s="4">
        <f t="shared" si="76"/>
        <v>75</v>
      </c>
      <c r="BM272" s="4">
        <f t="shared" si="74"/>
        <v>38</v>
      </c>
      <c r="BN272" s="4" t="str">
        <f t="shared" si="77"/>
        <v>배수미달</v>
      </c>
      <c r="BO272" s="4"/>
      <c r="BQ272" s="44" t="s">
        <v>11731</v>
      </c>
      <c r="BR272" s="4" t="s">
        <v>11835</v>
      </c>
      <c r="BS272" s="4" t="s">
        <v>11836</v>
      </c>
    </row>
    <row r="273" spans="1:71" ht="50.1" customHeight="1" x14ac:dyDescent="0.3">
      <c r="A273" s="4">
        <f t="shared" si="75"/>
        <v>40</v>
      </c>
      <c r="B273" s="4" t="s">
        <v>3477</v>
      </c>
      <c r="C273" s="4" t="s">
        <v>3478</v>
      </c>
      <c r="D273" s="4" t="s">
        <v>317</v>
      </c>
      <c r="E273" s="4" t="s">
        <v>318</v>
      </c>
      <c r="F273" s="4" t="s">
        <v>3479</v>
      </c>
      <c r="G273" s="4" t="s">
        <v>3480</v>
      </c>
      <c r="H273" s="4" t="s">
        <v>3481</v>
      </c>
      <c r="I273" s="4" t="s">
        <v>3482</v>
      </c>
      <c r="J273" s="4" t="s">
        <v>275</v>
      </c>
      <c r="K273" s="4" t="s">
        <v>275</v>
      </c>
      <c r="L273" s="4" t="s">
        <v>276</v>
      </c>
      <c r="M273" s="4" t="s">
        <v>277</v>
      </c>
      <c r="N273" s="4" t="s">
        <v>277</v>
      </c>
      <c r="O273" s="4" t="s">
        <v>277</v>
      </c>
      <c r="P273" s="4" t="s">
        <v>277</v>
      </c>
      <c r="Q273" s="4" t="s">
        <v>3369</v>
      </c>
      <c r="R273" s="4" t="s">
        <v>313</v>
      </c>
      <c r="S273" s="4" t="s">
        <v>313</v>
      </c>
      <c r="T273" s="4" t="s">
        <v>313</v>
      </c>
      <c r="U273" s="4" t="s">
        <v>313</v>
      </c>
      <c r="V273" s="4" t="s">
        <v>313</v>
      </c>
      <c r="W273" s="4" t="s">
        <v>313</v>
      </c>
      <c r="X273" s="4" t="s">
        <v>313</v>
      </c>
      <c r="Y273" s="4" t="s">
        <v>313</v>
      </c>
      <c r="Z273" s="4" t="s">
        <v>313</v>
      </c>
      <c r="AA273" s="4" t="s">
        <v>312</v>
      </c>
      <c r="AB273" s="4" t="s">
        <v>312</v>
      </c>
      <c r="AC273" s="4" t="s">
        <v>313</v>
      </c>
      <c r="AE273" s="4">
        <v>0</v>
      </c>
      <c r="AF273" s="4">
        <v>0</v>
      </c>
      <c r="AG273" s="4">
        <v>0</v>
      </c>
      <c r="AH273" s="4">
        <f t="shared" si="78"/>
        <v>0</v>
      </c>
      <c r="AI273" s="4">
        <f t="shared" si="78"/>
        <v>0</v>
      </c>
      <c r="AJ273" s="4">
        <f t="shared" si="78"/>
        <v>0</v>
      </c>
      <c r="AK273" s="4">
        <f t="shared" si="78"/>
        <v>0</v>
      </c>
      <c r="AL273" s="4">
        <f t="shared" si="78"/>
        <v>0</v>
      </c>
      <c r="AM273" s="4">
        <f t="shared" si="78"/>
        <v>0</v>
      </c>
      <c r="AN273" s="4">
        <f t="shared" si="65"/>
        <v>0</v>
      </c>
      <c r="AO273" s="4" t="str">
        <f t="shared" si="79"/>
        <v>우대</v>
      </c>
      <c r="AP273" s="4" t="str">
        <f t="shared" si="79"/>
        <v>우대</v>
      </c>
      <c r="AQ273" s="4" t="str">
        <f t="shared" si="79"/>
        <v>X</v>
      </c>
      <c r="AR273" s="4">
        <f t="shared" si="67"/>
        <v>0</v>
      </c>
      <c r="AT273" s="4" t="s">
        <v>11686</v>
      </c>
      <c r="AU273" s="4">
        <f>VLOOKUP(B273,자격증!B:R,17,0)</f>
        <v>8</v>
      </c>
      <c r="AV273" s="4">
        <f>IF(AT273="해당",VLOOKUP(B273,어학성적!B:Q,16,0),0)</f>
        <v>0</v>
      </c>
      <c r="AW273" s="4">
        <f>IF(AT273="해당",VLOOKUP(B273,논문실적!B:S,18,0),0)</f>
        <v>0</v>
      </c>
      <c r="AX273" s="4">
        <f>VLOOKUP(B273,자격증!B:S,18,0)</f>
        <v>0</v>
      </c>
      <c r="AY273" s="4">
        <f t="shared" si="68"/>
        <v>8</v>
      </c>
      <c r="AZ273" s="4"/>
      <c r="BB273" s="4">
        <f t="shared" si="69"/>
        <v>8</v>
      </c>
      <c r="BC273" s="47">
        <f>VLOOKUP(B273,정성평가!B:AD,29,0)</f>
        <v>61.666666666666664</v>
      </c>
      <c r="BD273" s="4">
        <f t="shared" si="70"/>
        <v>0</v>
      </c>
      <c r="BE273" s="47">
        <f t="shared" si="71"/>
        <v>69.666666666666657</v>
      </c>
      <c r="BF273" s="4" t="str">
        <f t="shared" si="72"/>
        <v>과락</v>
      </c>
      <c r="BG273" s="4">
        <f t="shared" si="73"/>
        <v>39</v>
      </c>
      <c r="BH273" s="4" t="s">
        <v>11811</v>
      </c>
      <c r="BI273" s="4" t="s">
        <v>11809</v>
      </c>
      <c r="BK273" s="4">
        <v>5</v>
      </c>
      <c r="BL273" s="4">
        <f t="shared" si="76"/>
        <v>75</v>
      </c>
      <c r="BM273" s="4">
        <f t="shared" si="74"/>
        <v>38</v>
      </c>
      <c r="BN273" s="4" t="str">
        <f t="shared" si="77"/>
        <v>배수미달</v>
      </c>
      <c r="BO273" s="4"/>
      <c r="BQ273" s="44" t="s">
        <v>11731</v>
      </c>
      <c r="BR273" s="4" t="s">
        <v>11835</v>
      </c>
      <c r="BS273" s="4" t="s">
        <v>11836</v>
      </c>
    </row>
    <row r="274" spans="1:71" ht="50.1" customHeight="1" x14ac:dyDescent="0.3">
      <c r="A274" s="4">
        <f t="shared" si="75"/>
        <v>41</v>
      </c>
      <c r="B274" s="4" t="s">
        <v>7052</v>
      </c>
      <c r="C274" s="4" t="s">
        <v>7053</v>
      </c>
      <c r="D274" s="4" t="s">
        <v>317</v>
      </c>
      <c r="E274" s="4" t="s">
        <v>318</v>
      </c>
      <c r="F274" s="4" t="s">
        <v>7054</v>
      </c>
      <c r="G274" s="4" t="s">
        <v>7055</v>
      </c>
      <c r="H274" s="4" t="s">
        <v>7056</v>
      </c>
      <c r="I274" s="4" t="s">
        <v>7057</v>
      </c>
      <c r="J274" s="4" t="s">
        <v>275</v>
      </c>
      <c r="K274" s="4" t="s">
        <v>275</v>
      </c>
      <c r="L274" s="4" t="s">
        <v>276</v>
      </c>
      <c r="M274" s="4" t="s">
        <v>277</v>
      </c>
      <c r="N274" s="4" t="s">
        <v>277</v>
      </c>
      <c r="O274" s="4" t="s">
        <v>277</v>
      </c>
      <c r="P274" s="4" t="s">
        <v>277</v>
      </c>
      <c r="Q274" s="4" t="s">
        <v>7062</v>
      </c>
      <c r="R274" s="4" t="s">
        <v>313</v>
      </c>
      <c r="S274" s="4" t="s">
        <v>313</v>
      </c>
      <c r="T274" s="4" t="s">
        <v>313</v>
      </c>
      <c r="U274" s="4" t="s">
        <v>313</v>
      </c>
      <c r="V274" s="4" t="s">
        <v>313</v>
      </c>
      <c r="W274" s="4" t="s">
        <v>11686</v>
      </c>
      <c r="X274" s="4" t="s">
        <v>9552</v>
      </c>
      <c r="Y274" s="4" t="s">
        <v>11686</v>
      </c>
      <c r="Z274" s="4" t="s">
        <v>9552</v>
      </c>
      <c r="AA274" s="4" t="s">
        <v>313</v>
      </c>
      <c r="AB274" s="4" t="s">
        <v>313</v>
      </c>
      <c r="AC274" s="4" t="s">
        <v>313</v>
      </c>
      <c r="AE274" s="4">
        <v>0</v>
      </c>
      <c r="AF274" s="4">
        <v>0</v>
      </c>
      <c r="AG274" s="4">
        <v>0</v>
      </c>
      <c r="AH274" s="4">
        <f t="shared" si="78"/>
        <v>0</v>
      </c>
      <c r="AI274" s="4">
        <f t="shared" si="78"/>
        <v>0</v>
      </c>
      <c r="AJ274" s="4">
        <f t="shared" si="78"/>
        <v>0</v>
      </c>
      <c r="AK274" s="4">
        <f t="shared" si="78"/>
        <v>0</v>
      </c>
      <c r="AL274" s="4">
        <f t="shared" si="78"/>
        <v>0</v>
      </c>
      <c r="AM274" s="4">
        <f t="shared" si="78"/>
        <v>3</v>
      </c>
      <c r="AN274" s="4">
        <f t="shared" si="65"/>
        <v>3</v>
      </c>
      <c r="AO274" s="4" t="str">
        <f t="shared" si="79"/>
        <v>X</v>
      </c>
      <c r="AP274" s="4" t="str">
        <f t="shared" si="79"/>
        <v>X</v>
      </c>
      <c r="AQ274" s="4" t="str">
        <f t="shared" si="79"/>
        <v>X</v>
      </c>
      <c r="AR274" s="4">
        <f t="shared" si="67"/>
        <v>3</v>
      </c>
      <c r="AT274" s="4" t="s">
        <v>11686</v>
      </c>
      <c r="AU274" s="4">
        <f>VLOOKUP(B274,자격증!B:R,17,0)</f>
        <v>8</v>
      </c>
      <c r="AV274" s="4">
        <f>IF(AT274="해당",VLOOKUP(B274,어학성적!B:Q,16,0),0)</f>
        <v>2</v>
      </c>
      <c r="AW274" s="4">
        <f>IF(AT274="해당",VLOOKUP(B274,논문실적!B:S,18,0),0)</f>
        <v>0</v>
      </c>
      <c r="AX274" s="4">
        <f>VLOOKUP(B274,자격증!B:S,18,0)</f>
        <v>0</v>
      </c>
      <c r="AY274" s="4">
        <f t="shared" si="68"/>
        <v>10</v>
      </c>
      <c r="AZ274" s="4"/>
      <c r="BB274" s="4">
        <f t="shared" si="69"/>
        <v>10</v>
      </c>
      <c r="BC274" s="47">
        <f>VLOOKUP(B274,정성평가!B:AD,29,0)</f>
        <v>56.666666666666664</v>
      </c>
      <c r="BD274" s="4">
        <f t="shared" si="70"/>
        <v>3</v>
      </c>
      <c r="BE274" s="47">
        <f t="shared" si="71"/>
        <v>69.666666666666657</v>
      </c>
      <c r="BF274" s="4" t="str">
        <f t="shared" si="72"/>
        <v>과락</v>
      </c>
      <c r="BG274" s="4">
        <f t="shared" si="73"/>
        <v>39</v>
      </c>
      <c r="BH274" s="4" t="s">
        <v>11811</v>
      </c>
      <c r="BI274" s="4" t="s">
        <v>11809</v>
      </c>
      <c r="BK274" s="4">
        <v>5</v>
      </c>
      <c r="BL274" s="4">
        <f t="shared" si="76"/>
        <v>75</v>
      </c>
      <c r="BM274" s="4">
        <f t="shared" si="74"/>
        <v>38</v>
      </c>
      <c r="BN274" s="4" t="str">
        <f t="shared" si="77"/>
        <v>배수미달</v>
      </c>
      <c r="BO274" s="4"/>
      <c r="BQ274" s="44" t="s">
        <v>11731</v>
      </c>
      <c r="BR274" s="4" t="s">
        <v>11835</v>
      </c>
      <c r="BS274" s="4" t="s">
        <v>11836</v>
      </c>
    </row>
    <row r="275" spans="1:71" ht="50.1" customHeight="1" x14ac:dyDescent="0.3">
      <c r="A275" s="4">
        <f t="shared" si="75"/>
        <v>42</v>
      </c>
      <c r="B275" s="4" t="s">
        <v>6960</v>
      </c>
      <c r="C275" s="4" t="s">
        <v>6961</v>
      </c>
      <c r="D275" s="4" t="s">
        <v>317</v>
      </c>
      <c r="E275" s="4" t="s">
        <v>318</v>
      </c>
      <c r="F275" s="4" t="s">
        <v>6962</v>
      </c>
      <c r="G275" s="4" t="s">
        <v>6963</v>
      </c>
      <c r="H275" s="4" t="s">
        <v>6964</v>
      </c>
      <c r="I275" s="4" t="s">
        <v>6965</v>
      </c>
      <c r="J275" s="4" t="s">
        <v>275</v>
      </c>
      <c r="K275" s="4" t="s">
        <v>275</v>
      </c>
      <c r="L275" s="4" t="s">
        <v>276</v>
      </c>
      <c r="M275" s="4" t="s">
        <v>277</v>
      </c>
      <c r="N275" s="4" t="s">
        <v>277</v>
      </c>
      <c r="O275" s="4" t="s">
        <v>277</v>
      </c>
      <c r="P275" s="4" t="s">
        <v>277</v>
      </c>
      <c r="Q275" s="4" t="s">
        <v>6969</v>
      </c>
      <c r="R275" s="4" t="s">
        <v>313</v>
      </c>
      <c r="S275" s="4" t="s">
        <v>313</v>
      </c>
      <c r="T275" s="4" t="s">
        <v>313</v>
      </c>
      <c r="U275" s="4" t="s">
        <v>313</v>
      </c>
      <c r="V275" s="4" t="s">
        <v>313</v>
      </c>
      <c r="W275" s="4" t="s">
        <v>11686</v>
      </c>
      <c r="X275" s="4" t="s">
        <v>9552</v>
      </c>
      <c r="Y275" s="4" t="s">
        <v>11686</v>
      </c>
      <c r="Z275" s="4" t="s">
        <v>9552</v>
      </c>
      <c r="AA275" s="4" t="s">
        <v>313</v>
      </c>
      <c r="AB275" s="4" t="s">
        <v>312</v>
      </c>
      <c r="AC275" s="4" t="s">
        <v>313</v>
      </c>
      <c r="AE275" s="4">
        <v>0</v>
      </c>
      <c r="AF275" s="4">
        <v>0</v>
      </c>
      <c r="AG275" s="4">
        <v>0</v>
      </c>
      <c r="AH275" s="4">
        <f t="shared" si="78"/>
        <v>0</v>
      </c>
      <c r="AI275" s="4">
        <f t="shared" si="78"/>
        <v>0</v>
      </c>
      <c r="AJ275" s="4">
        <f t="shared" si="78"/>
        <v>0</v>
      </c>
      <c r="AK275" s="4">
        <f t="shared" si="78"/>
        <v>0</v>
      </c>
      <c r="AL275" s="4">
        <f t="shared" si="78"/>
        <v>0</v>
      </c>
      <c r="AM275" s="4">
        <f t="shared" si="78"/>
        <v>3</v>
      </c>
      <c r="AN275" s="4">
        <f t="shared" si="65"/>
        <v>3</v>
      </c>
      <c r="AO275" s="4" t="str">
        <f t="shared" si="79"/>
        <v>X</v>
      </c>
      <c r="AP275" s="4" t="str">
        <f t="shared" si="79"/>
        <v>우대</v>
      </c>
      <c r="AQ275" s="4" t="str">
        <f t="shared" si="79"/>
        <v>X</v>
      </c>
      <c r="AR275" s="4">
        <f t="shared" si="67"/>
        <v>3</v>
      </c>
      <c r="AT275" s="4" t="s">
        <v>11686</v>
      </c>
      <c r="AU275" s="4">
        <f>VLOOKUP(B275,자격증!B:R,17,0)</f>
        <v>10</v>
      </c>
      <c r="AV275" s="4">
        <f>IF(AT275="해당",VLOOKUP(B275,어학성적!B:Q,16,0),0)</f>
        <v>10</v>
      </c>
      <c r="AW275" s="4">
        <f>IF(AT275="해당",VLOOKUP(B275,논문실적!B:S,18,0),0)</f>
        <v>0</v>
      </c>
      <c r="AX275" s="4">
        <f>VLOOKUP(B275,자격증!B:S,18,0)</f>
        <v>0</v>
      </c>
      <c r="AY275" s="4">
        <f t="shared" si="68"/>
        <v>20</v>
      </c>
      <c r="AZ275" s="4"/>
      <c r="BB275" s="4">
        <f t="shared" si="69"/>
        <v>20</v>
      </c>
      <c r="BC275" s="47">
        <f>VLOOKUP(B275,정성평가!B:AD,29,0)</f>
        <v>46.333333333333336</v>
      </c>
      <c r="BD275" s="4">
        <f t="shared" si="70"/>
        <v>3</v>
      </c>
      <c r="BE275" s="47">
        <f t="shared" si="71"/>
        <v>69.333333333333343</v>
      </c>
      <c r="BF275" s="4" t="str">
        <f t="shared" si="72"/>
        <v>과락</v>
      </c>
      <c r="BG275" s="4">
        <f t="shared" si="73"/>
        <v>42</v>
      </c>
      <c r="BH275" s="4" t="s">
        <v>11811</v>
      </c>
      <c r="BI275" s="4" t="s">
        <v>11809</v>
      </c>
      <c r="BK275" s="4">
        <v>5</v>
      </c>
      <c r="BL275" s="4">
        <f t="shared" si="76"/>
        <v>75</v>
      </c>
      <c r="BM275" s="4">
        <f t="shared" si="74"/>
        <v>38</v>
      </c>
      <c r="BN275" s="4" t="str">
        <f t="shared" si="77"/>
        <v>배수미달</v>
      </c>
      <c r="BO275" s="4"/>
      <c r="BQ275" s="44" t="s">
        <v>11731</v>
      </c>
      <c r="BR275" s="4" t="s">
        <v>11835</v>
      </c>
      <c r="BS275" s="4" t="s">
        <v>11836</v>
      </c>
    </row>
    <row r="276" spans="1:71" ht="50.1" customHeight="1" x14ac:dyDescent="0.3">
      <c r="A276" s="4">
        <f t="shared" si="75"/>
        <v>43</v>
      </c>
      <c r="B276" s="4" t="s">
        <v>8472</v>
      </c>
      <c r="C276" s="4" t="s">
        <v>8473</v>
      </c>
      <c r="D276" s="4" t="s">
        <v>317</v>
      </c>
      <c r="E276" s="4" t="s">
        <v>318</v>
      </c>
      <c r="F276" s="4" t="s">
        <v>8474</v>
      </c>
      <c r="G276" s="4" t="s">
        <v>8475</v>
      </c>
      <c r="H276" s="4" t="s">
        <v>8476</v>
      </c>
      <c r="I276" s="4" t="s">
        <v>8477</v>
      </c>
      <c r="J276" s="4" t="s">
        <v>275</v>
      </c>
      <c r="K276" s="4" t="s">
        <v>275</v>
      </c>
      <c r="L276" s="4" t="s">
        <v>276</v>
      </c>
      <c r="M276" s="4" t="s">
        <v>277</v>
      </c>
      <c r="N276" s="4" t="s">
        <v>277</v>
      </c>
      <c r="O276" s="4" t="s">
        <v>277</v>
      </c>
      <c r="P276" s="4" t="s">
        <v>277</v>
      </c>
      <c r="Q276" s="4" t="s">
        <v>1531</v>
      </c>
      <c r="R276" s="4" t="s">
        <v>313</v>
      </c>
      <c r="S276" s="4" t="s">
        <v>313</v>
      </c>
      <c r="T276" s="4" t="s">
        <v>313</v>
      </c>
      <c r="U276" s="4" t="s">
        <v>313</v>
      </c>
      <c r="V276" s="4" t="s">
        <v>313</v>
      </c>
      <c r="W276" s="4" t="s">
        <v>11686</v>
      </c>
      <c r="X276" s="4" t="s">
        <v>9552</v>
      </c>
      <c r="Y276" s="4" t="s">
        <v>11686</v>
      </c>
      <c r="Z276" s="4" t="s">
        <v>9552</v>
      </c>
      <c r="AA276" s="4" t="s">
        <v>313</v>
      </c>
      <c r="AB276" s="4" t="s">
        <v>312</v>
      </c>
      <c r="AC276" s="4" t="s">
        <v>313</v>
      </c>
      <c r="AE276" s="4">
        <v>0</v>
      </c>
      <c r="AF276" s="4">
        <v>0</v>
      </c>
      <c r="AG276" s="4">
        <v>0</v>
      </c>
      <c r="AH276" s="4">
        <f t="shared" si="78"/>
        <v>0</v>
      </c>
      <c r="AI276" s="4">
        <f t="shared" si="78"/>
        <v>0</v>
      </c>
      <c r="AJ276" s="4">
        <f t="shared" si="78"/>
        <v>0</v>
      </c>
      <c r="AK276" s="4">
        <f t="shared" si="78"/>
        <v>0</v>
      </c>
      <c r="AL276" s="4">
        <f t="shared" si="78"/>
        <v>0</v>
      </c>
      <c r="AM276" s="4">
        <f t="shared" si="78"/>
        <v>3</v>
      </c>
      <c r="AN276" s="4">
        <f t="shared" si="65"/>
        <v>3</v>
      </c>
      <c r="AO276" s="4" t="str">
        <f t="shared" si="79"/>
        <v>X</v>
      </c>
      <c r="AP276" s="4" t="str">
        <f t="shared" si="79"/>
        <v>우대</v>
      </c>
      <c r="AQ276" s="4" t="str">
        <f t="shared" si="79"/>
        <v>X</v>
      </c>
      <c r="AR276" s="4">
        <f t="shared" si="67"/>
        <v>3</v>
      </c>
      <c r="AT276" s="4" t="s">
        <v>11686</v>
      </c>
      <c r="AU276" s="4">
        <f>VLOOKUP(B276,자격증!B:R,17,0)</f>
        <v>10</v>
      </c>
      <c r="AV276" s="4">
        <f>IF(AT276="해당",VLOOKUP(B276,어학성적!B:Q,16,0),0)</f>
        <v>4</v>
      </c>
      <c r="AW276" s="4">
        <f>IF(AT276="해당",VLOOKUP(B276,논문실적!B:S,18,0),0)</f>
        <v>0</v>
      </c>
      <c r="AX276" s="4">
        <f>VLOOKUP(B276,자격증!B:S,18,0)</f>
        <v>0</v>
      </c>
      <c r="AY276" s="4">
        <f t="shared" si="68"/>
        <v>14</v>
      </c>
      <c r="AZ276" s="4"/>
      <c r="BB276" s="4">
        <f t="shared" si="69"/>
        <v>14</v>
      </c>
      <c r="BC276" s="47">
        <f>VLOOKUP(B276,정성평가!B:AD,29,0)</f>
        <v>52.333333333333336</v>
      </c>
      <c r="BD276" s="4">
        <f t="shared" si="70"/>
        <v>3</v>
      </c>
      <c r="BE276" s="47">
        <f t="shared" si="71"/>
        <v>69.333333333333343</v>
      </c>
      <c r="BF276" s="4" t="str">
        <f t="shared" si="72"/>
        <v>과락</v>
      </c>
      <c r="BG276" s="4">
        <f t="shared" si="73"/>
        <v>42</v>
      </c>
      <c r="BH276" s="4" t="s">
        <v>11811</v>
      </c>
      <c r="BI276" s="4" t="s">
        <v>11809</v>
      </c>
      <c r="BK276" s="4">
        <v>5</v>
      </c>
      <c r="BL276" s="4">
        <f t="shared" si="76"/>
        <v>75</v>
      </c>
      <c r="BM276" s="4">
        <f t="shared" si="74"/>
        <v>38</v>
      </c>
      <c r="BN276" s="4" t="str">
        <f t="shared" si="77"/>
        <v>배수미달</v>
      </c>
      <c r="BO276" s="4"/>
      <c r="BQ276" s="44" t="s">
        <v>11731</v>
      </c>
      <c r="BR276" s="4" t="s">
        <v>11835</v>
      </c>
      <c r="BS276" s="4" t="s">
        <v>11836</v>
      </c>
    </row>
    <row r="277" spans="1:71" ht="50.1" customHeight="1" x14ac:dyDescent="0.3">
      <c r="A277" s="4">
        <f t="shared" si="75"/>
        <v>44</v>
      </c>
      <c r="B277" s="4" t="s">
        <v>3062</v>
      </c>
      <c r="C277" s="4" t="s">
        <v>3063</v>
      </c>
      <c r="D277" s="4" t="s">
        <v>317</v>
      </c>
      <c r="E277" s="4" t="s">
        <v>318</v>
      </c>
      <c r="F277" s="4" t="s">
        <v>3064</v>
      </c>
      <c r="G277" s="4" t="s">
        <v>3065</v>
      </c>
      <c r="H277" s="4" t="s">
        <v>3066</v>
      </c>
      <c r="I277" s="4" t="s">
        <v>3067</v>
      </c>
      <c r="J277" s="4" t="s">
        <v>275</v>
      </c>
      <c r="K277" s="4" t="s">
        <v>275</v>
      </c>
      <c r="L277" s="4" t="s">
        <v>276</v>
      </c>
      <c r="M277" s="4" t="s">
        <v>277</v>
      </c>
      <c r="N277" s="4" t="s">
        <v>277</v>
      </c>
      <c r="O277" s="4" t="s">
        <v>277</v>
      </c>
      <c r="P277" s="4" t="s">
        <v>277</v>
      </c>
      <c r="Q277" s="4" t="s">
        <v>1188</v>
      </c>
      <c r="R277" s="4" t="s">
        <v>313</v>
      </c>
      <c r="S277" s="4" t="s">
        <v>313</v>
      </c>
      <c r="T277" s="4" t="s">
        <v>313</v>
      </c>
      <c r="U277" s="4" t="s">
        <v>313</v>
      </c>
      <c r="V277" s="4" t="s">
        <v>313</v>
      </c>
      <c r="W277" s="4" t="s">
        <v>11686</v>
      </c>
      <c r="X277" s="4" t="s">
        <v>11744</v>
      </c>
      <c r="Y277" s="4" t="s">
        <v>313</v>
      </c>
      <c r="Z277" s="4" t="s">
        <v>313</v>
      </c>
      <c r="AA277" s="4" t="s">
        <v>313</v>
      </c>
      <c r="AB277" s="4" t="s">
        <v>313</v>
      </c>
      <c r="AC277" s="4" t="s">
        <v>313</v>
      </c>
      <c r="AE277" s="4">
        <v>0</v>
      </c>
      <c r="AF277" s="4">
        <v>0</v>
      </c>
      <c r="AG277" s="4">
        <v>0</v>
      </c>
      <c r="AH277" s="4">
        <f t="shared" si="78"/>
        <v>0</v>
      </c>
      <c r="AI277" s="4">
        <f t="shared" si="78"/>
        <v>0</v>
      </c>
      <c r="AJ277" s="4">
        <f t="shared" si="78"/>
        <v>0</v>
      </c>
      <c r="AK277" s="4">
        <f t="shared" si="78"/>
        <v>0</v>
      </c>
      <c r="AL277" s="4">
        <f t="shared" si="78"/>
        <v>0</v>
      </c>
      <c r="AM277" s="4">
        <f t="shared" si="78"/>
        <v>3</v>
      </c>
      <c r="AN277" s="4">
        <f t="shared" si="65"/>
        <v>0</v>
      </c>
      <c r="AO277" s="4" t="str">
        <f t="shared" si="79"/>
        <v>X</v>
      </c>
      <c r="AP277" s="4" t="str">
        <f t="shared" si="79"/>
        <v>X</v>
      </c>
      <c r="AQ277" s="4" t="str">
        <f t="shared" si="79"/>
        <v>X</v>
      </c>
      <c r="AR277" s="4">
        <f t="shared" si="67"/>
        <v>3</v>
      </c>
      <c r="AT277" s="4" t="s">
        <v>11686</v>
      </c>
      <c r="AU277" s="4">
        <f>VLOOKUP(B277,자격증!B:R,17,0)</f>
        <v>10</v>
      </c>
      <c r="AV277" s="4">
        <f>IF(AT277="해당",VLOOKUP(B277,어학성적!B:Q,16,0),0)</f>
        <v>0</v>
      </c>
      <c r="AW277" s="4">
        <f>IF(AT277="해당",VLOOKUP(B277,논문실적!B:S,18,0),0)</f>
        <v>0</v>
      </c>
      <c r="AX277" s="4">
        <f>VLOOKUP(B277,자격증!B:S,18,0)</f>
        <v>0</v>
      </c>
      <c r="AY277" s="4">
        <f t="shared" si="68"/>
        <v>10</v>
      </c>
      <c r="AZ277" s="4"/>
      <c r="BB277" s="4">
        <f t="shared" si="69"/>
        <v>10</v>
      </c>
      <c r="BC277" s="47">
        <f>VLOOKUP(B277,정성평가!B:AD,29,0)</f>
        <v>56</v>
      </c>
      <c r="BD277" s="4">
        <f t="shared" si="70"/>
        <v>3</v>
      </c>
      <c r="BE277" s="47">
        <f t="shared" si="71"/>
        <v>69</v>
      </c>
      <c r="BF277" s="4" t="str">
        <f t="shared" si="72"/>
        <v>과락</v>
      </c>
      <c r="BG277" s="4">
        <f t="shared" si="73"/>
        <v>44</v>
      </c>
      <c r="BH277" s="4" t="s">
        <v>11811</v>
      </c>
      <c r="BI277" s="4" t="s">
        <v>11809</v>
      </c>
      <c r="BK277" s="4">
        <v>5</v>
      </c>
      <c r="BL277" s="4">
        <f t="shared" si="76"/>
        <v>75</v>
      </c>
      <c r="BM277" s="4">
        <f t="shared" si="74"/>
        <v>38</v>
      </c>
      <c r="BN277" s="4" t="str">
        <f t="shared" si="77"/>
        <v>배수미달</v>
      </c>
      <c r="BO277" s="4"/>
      <c r="BQ277" s="44" t="s">
        <v>11731</v>
      </c>
      <c r="BR277" s="4" t="s">
        <v>11835</v>
      </c>
      <c r="BS277" s="4" t="s">
        <v>11836</v>
      </c>
    </row>
    <row r="278" spans="1:71" ht="50.1" customHeight="1" x14ac:dyDescent="0.3">
      <c r="A278" s="4">
        <f t="shared" si="75"/>
        <v>45</v>
      </c>
      <c r="B278" s="4" t="s">
        <v>4930</v>
      </c>
      <c r="C278" s="4" t="s">
        <v>4931</v>
      </c>
      <c r="D278" s="4" t="s">
        <v>317</v>
      </c>
      <c r="E278" s="4" t="s">
        <v>318</v>
      </c>
      <c r="F278" s="4" t="s">
        <v>4932</v>
      </c>
      <c r="G278" s="4" t="s">
        <v>4933</v>
      </c>
      <c r="H278" s="4" t="s">
        <v>4934</v>
      </c>
      <c r="I278" s="4" t="s">
        <v>4935</v>
      </c>
      <c r="J278" s="4" t="s">
        <v>275</v>
      </c>
      <c r="K278" s="4" t="s">
        <v>275</v>
      </c>
      <c r="L278" s="4" t="s">
        <v>276</v>
      </c>
      <c r="M278" s="4" t="s">
        <v>277</v>
      </c>
      <c r="N278" s="4" t="s">
        <v>277</v>
      </c>
      <c r="O278" s="4" t="s">
        <v>277</v>
      </c>
      <c r="P278" s="4" t="s">
        <v>277</v>
      </c>
      <c r="Q278" s="4" t="s">
        <v>658</v>
      </c>
      <c r="R278" s="4" t="s">
        <v>313</v>
      </c>
      <c r="S278" s="4" t="s">
        <v>313</v>
      </c>
      <c r="T278" s="4" t="s">
        <v>313</v>
      </c>
      <c r="U278" s="4" t="s">
        <v>313</v>
      </c>
      <c r="V278" s="4" t="s">
        <v>313</v>
      </c>
      <c r="W278" s="4" t="s">
        <v>313</v>
      </c>
      <c r="X278" s="4" t="s">
        <v>313</v>
      </c>
      <c r="Y278" s="4" t="s">
        <v>313</v>
      </c>
      <c r="Z278" s="4" t="s">
        <v>313</v>
      </c>
      <c r="AA278" s="4" t="s">
        <v>313</v>
      </c>
      <c r="AB278" s="4" t="s">
        <v>312</v>
      </c>
      <c r="AC278" s="4" t="s">
        <v>313</v>
      </c>
      <c r="AE278" s="4">
        <v>0</v>
      </c>
      <c r="AF278" s="4">
        <v>0</v>
      </c>
      <c r="AG278" s="4">
        <v>0</v>
      </c>
      <c r="AH278" s="4">
        <f t="shared" si="78"/>
        <v>0</v>
      </c>
      <c r="AI278" s="4">
        <f t="shared" si="78"/>
        <v>0</v>
      </c>
      <c r="AJ278" s="4">
        <f t="shared" si="78"/>
        <v>0</v>
      </c>
      <c r="AK278" s="4">
        <f t="shared" si="78"/>
        <v>0</v>
      </c>
      <c r="AL278" s="4">
        <f t="shared" si="78"/>
        <v>0</v>
      </c>
      <c r="AM278" s="4">
        <f t="shared" si="78"/>
        <v>0</v>
      </c>
      <c r="AN278" s="4">
        <f t="shared" si="65"/>
        <v>0</v>
      </c>
      <c r="AO278" s="4" t="str">
        <f t="shared" si="79"/>
        <v>X</v>
      </c>
      <c r="AP278" s="4" t="str">
        <f t="shared" si="79"/>
        <v>우대</v>
      </c>
      <c r="AQ278" s="4" t="str">
        <f t="shared" si="79"/>
        <v>X</v>
      </c>
      <c r="AR278" s="4">
        <f t="shared" si="67"/>
        <v>0</v>
      </c>
      <c r="AT278" s="4" t="s">
        <v>11686</v>
      </c>
      <c r="AU278" s="4">
        <f>VLOOKUP(B278,자격증!B:R,17,0)</f>
        <v>5</v>
      </c>
      <c r="AV278" s="4">
        <f>IF(AT278="해당",VLOOKUP(B278,어학성적!B:Q,16,0),0)</f>
        <v>10</v>
      </c>
      <c r="AW278" s="4">
        <f>IF(AT278="해당",VLOOKUP(B278,논문실적!B:S,18,0),0)</f>
        <v>6</v>
      </c>
      <c r="AX278" s="4">
        <f>VLOOKUP(B278,자격증!B:S,18,0)</f>
        <v>0</v>
      </c>
      <c r="AY278" s="4">
        <f t="shared" si="68"/>
        <v>20</v>
      </c>
      <c r="AZ278" s="4"/>
      <c r="BB278" s="4">
        <f t="shared" si="69"/>
        <v>20</v>
      </c>
      <c r="BC278" s="47">
        <f>VLOOKUP(B278,정성평가!B:AD,29,0)</f>
        <v>48.666666666666664</v>
      </c>
      <c r="BD278" s="4">
        <f t="shared" si="70"/>
        <v>0</v>
      </c>
      <c r="BE278" s="47">
        <f t="shared" si="71"/>
        <v>68.666666666666657</v>
      </c>
      <c r="BF278" s="4" t="str">
        <f t="shared" si="72"/>
        <v>과락</v>
      </c>
      <c r="BG278" s="4">
        <f t="shared" si="73"/>
        <v>45</v>
      </c>
      <c r="BH278" s="4" t="s">
        <v>11811</v>
      </c>
      <c r="BI278" s="4" t="s">
        <v>11809</v>
      </c>
      <c r="BK278" s="4">
        <v>5</v>
      </c>
      <c r="BL278" s="4">
        <f t="shared" si="76"/>
        <v>75</v>
      </c>
      <c r="BM278" s="4">
        <f t="shared" si="74"/>
        <v>38</v>
      </c>
      <c r="BN278" s="4" t="str">
        <f t="shared" si="77"/>
        <v>배수미달</v>
      </c>
      <c r="BO278" s="4"/>
      <c r="BQ278" s="44" t="s">
        <v>11731</v>
      </c>
      <c r="BR278" s="4" t="s">
        <v>11835</v>
      </c>
      <c r="BS278" s="4" t="s">
        <v>11836</v>
      </c>
    </row>
    <row r="279" spans="1:71" ht="50.1" customHeight="1" x14ac:dyDescent="0.3">
      <c r="A279" s="4">
        <f t="shared" si="75"/>
        <v>46</v>
      </c>
      <c r="B279" s="4" t="s">
        <v>6275</v>
      </c>
      <c r="C279" s="4" t="s">
        <v>6276</v>
      </c>
      <c r="D279" s="4" t="s">
        <v>317</v>
      </c>
      <c r="E279" s="4" t="s">
        <v>318</v>
      </c>
      <c r="F279" s="4" t="s">
        <v>6277</v>
      </c>
      <c r="G279" s="4" t="s">
        <v>6278</v>
      </c>
      <c r="H279" s="4" t="s">
        <v>6279</v>
      </c>
      <c r="I279" s="4" t="s">
        <v>6280</v>
      </c>
      <c r="J279" s="4" t="s">
        <v>275</v>
      </c>
      <c r="K279" s="4" t="s">
        <v>275</v>
      </c>
      <c r="L279" s="4" t="s">
        <v>276</v>
      </c>
      <c r="M279" s="4" t="s">
        <v>277</v>
      </c>
      <c r="N279" s="4" t="s">
        <v>277</v>
      </c>
      <c r="O279" s="4" t="s">
        <v>277</v>
      </c>
      <c r="P279" s="4" t="s">
        <v>277</v>
      </c>
      <c r="Q279" s="4" t="s">
        <v>3205</v>
      </c>
      <c r="R279" s="4" t="s">
        <v>313</v>
      </c>
      <c r="S279" s="4" t="s">
        <v>313</v>
      </c>
      <c r="T279" s="4" t="s">
        <v>313</v>
      </c>
      <c r="U279" s="4" t="s">
        <v>313</v>
      </c>
      <c r="V279" s="4" t="s">
        <v>313</v>
      </c>
      <c r="W279" s="4" t="s">
        <v>11686</v>
      </c>
      <c r="X279" s="4" t="s">
        <v>11737</v>
      </c>
      <c r="Y279" s="4" t="s">
        <v>313</v>
      </c>
      <c r="Z279" s="4" t="s">
        <v>313</v>
      </c>
      <c r="AA279" s="4" t="s">
        <v>313</v>
      </c>
      <c r="AB279" s="4" t="s">
        <v>313</v>
      </c>
      <c r="AC279" s="4" t="s">
        <v>313</v>
      </c>
      <c r="AE279" s="4">
        <v>0</v>
      </c>
      <c r="AF279" s="4">
        <v>0</v>
      </c>
      <c r="AG279" s="4">
        <v>0</v>
      </c>
      <c r="AH279" s="4">
        <f t="shared" si="78"/>
        <v>0</v>
      </c>
      <c r="AI279" s="4">
        <f t="shared" si="78"/>
        <v>0</v>
      </c>
      <c r="AJ279" s="4">
        <f t="shared" si="78"/>
        <v>0</v>
      </c>
      <c r="AK279" s="4">
        <f t="shared" si="78"/>
        <v>0</v>
      </c>
      <c r="AL279" s="4">
        <f t="shared" si="78"/>
        <v>0</v>
      </c>
      <c r="AM279" s="4">
        <f t="shared" si="78"/>
        <v>3</v>
      </c>
      <c r="AN279" s="4">
        <f t="shared" si="65"/>
        <v>0</v>
      </c>
      <c r="AO279" s="4" t="str">
        <f t="shared" si="79"/>
        <v>X</v>
      </c>
      <c r="AP279" s="4" t="str">
        <f t="shared" si="79"/>
        <v>X</v>
      </c>
      <c r="AQ279" s="4" t="str">
        <f t="shared" si="79"/>
        <v>X</v>
      </c>
      <c r="AR279" s="4">
        <f t="shared" si="67"/>
        <v>3</v>
      </c>
      <c r="AT279" s="4" t="s">
        <v>11686</v>
      </c>
      <c r="AU279" s="4">
        <f>VLOOKUP(B279,자격증!B:R,17,0)</f>
        <v>3</v>
      </c>
      <c r="AV279" s="4">
        <f>IF(AT279="해당",VLOOKUP(B279,어학성적!B:Q,16,0),0)</f>
        <v>0</v>
      </c>
      <c r="AW279" s="4">
        <f>IF(AT279="해당",VLOOKUP(B279,논문실적!B:S,18,0),0)</f>
        <v>0</v>
      </c>
      <c r="AX279" s="4">
        <f>VLOOKUP(B279,자격증!B:S,18,0)</f>
        <v>0</v>
      </c>
      <c r="AY279" s="4">
        <f t="shared" si="68"/>
        <v>3</v>
      </c>
      <c r="AZ279" s="4"/>
      <c r="BB279" s="4">
        <f t="shared" si="69"/>
        <v>3</v>
      </c>
      <c r="BC279" s="47">
        <f>VLOOKUP(B279,정성평가!B:AD,29,0)</f>
        <v>62.666666666666664</v>
      </c>
      <c r="BD279" s="4">
        <f t="shared" si="70"/>
        <v>3</v>
      </c>
      <c r="BE279" s="47">
        <f t="shared" si="71"/>
        <v>68.666666666666657</v>
      </c>
      <c r="BF279" s="4" t="str">
        <f t="shared" si="72"/>
        <v>과락</v>
      </c>
      <c r="BG279" s="4">
        <f t="shared" si="73"/>
        <v>45</v>
      </c>
      <c r="BH279" s="4" t="s">
        <v>11811</v>
      </c>
      <c r="BI279" s="4" t="s">
        <v>11809</v>
      </c>
      <c r="BK279" s="4">
        <v>5</v>
      </c>
      <c r="BL279" s="4">
        <f t="shared" si="76"/>
        <v>75</v>
      </c>
      <c r="BM279" s="4">
        <f t="shared" si="74"/>
        <v>38</v>
      </c>
      <c r="BN279" s="4" t="str">
        <f t="shared" si="77"/>
        <v>배수미달</v>
      </c>
      <c r="BO279" s="4"/>
      <c r="BQ279" s="44" t="s">
        <v>11731</v>
      </c>
      <c r="BR279" s="4" t="s">
        <v>11835</v>
      </c>
      <c r="BS279" s="4" t="s">
        <v>11836</v>
      </c>
    </row>
    <row r="280" spans="1:71" ht="50.1" customHeight="1" x14ac:dyDescent="0.3">
      <c r="A280" s="4">
        <f t="shared" si="75"/>
        <v>47</v>
      </c>
      <c r="B280" s="4" t="s">
        <v>8411</v>
      </c>
      <c r="C280" s="4" t="s">
        <v>8412</v>
      </c>
      <c r="D280" s="4" t="s">
        <v>317</v>
      </c>
      <c r="E280" s="4" t="s">
        <v>318</v>
      </c>
      <c r="F280" s="4" t="s">
        <v>8413</v>
      </c>
      <c r="G280" s="4" t="s">
        <v>8414</v>
      </c>
      <c r="H280" s="4" t="s">
        <v>8415</v>
      </c>
      <c r="I280" s="4" t="s">
        <v>8416</v>
      </c>
      <c r="J280" s="4" t="s">
        <v>275</v>
      </c>
      <c r="K280" s="4" t="s">
        <v>275</v>
      </c>
      <c r="L280" s="4" t="s">
        <v>382</v>
      </c>
      <c r="M280" s="4" t="s">
        <v>8417</v>
      </c>
      <c r="N280" s="4" t="s">
        <v>3510</v>
      </c>
      <c r="O280" s="4" t="s">
        <v>562</v>
      </c>
      <c r="P280" s="4" t="s">
        <v>957</v>
      </c>
      <c r="Q280" s="4" t="s">
        <v>7062</v>
      </c>
      <c r="R280" s="4" t="s">
        <v>313</v>
      </c>
      <c r="S280" s="4" t="s">
        <v>313</v>
      </c>
      <c r="T280" s="4" t="s">
        <v>313</v>
      </c>
      <c r="U280" s="4" t="s">
        <v>313</v>
      </c>
      <c r="V280" s="4" t="s">
        <v>313</v>
      </c>
      <c r="W280" s="4" t="s">
        <v>11686</v>
      </c>
      <c r="X280" s="4" t="s">
        <v>11728</v>
      </c>
      <c r="Y280" s="4" t="s">
        <v>313</v>
      </c>
      <c r="Z280" s="4" t="s">
        <v>313</v>
      </c>
      <c r="AA280" s="4" t="s">
        <v>312</v>
      </c>
      <c r="AB280" s="4" t="s">
        <v>312</v>
      </c>
      <c r="AC280" s="4" t="s">
        <v>313</v>
      </c>
      <c r="AE280" s="4">
        <v>0</v>
      </c>
      <c r="AF280" s="4">
        <v>0</v>
      </c>
      <c r="AG280" s="4">
        <v>0</v>
      </c>
      <c r="AH280" s="4">
        <f t="shared" si="78"/>
        <v>0</v>
      </c>
      <c r="AI280" s="4">
        <f t="shared" si="78"/>
        <v>0</v>
      </c>
      <c r="AJ280" s="4">
        <f t="shared" si="78"/>
        <v>0</v>
      </c>
      <c r="AK280" s="4">
        <f t="shared" si="78"/>
        <v>0</v>
      </c>
      <c r="AL280" s="4">
        <f t="shared" si="78"/>
        <v>0</v>
      </c>
      <c r="AM280" s="4">
        <f t="shared" si="78"/>
        <v>3</v>
      </c>
      <c r="AN280" s="4">
        <f t="shared" si="65"/>
        <v>0</v>
      </c>
      <c r="AO280" s="4" t="str">
        <f t="shared" si="79"/>
        <v>우대</v>
      </c>
      <c r="AP280" s="4" t="str">
        <f t="shared" si="79"/>
        <v>우대</v>
      </c>
      <c r="AQ280" s="4" t="str">
        <f t="shared" si="79"/>
        <v>X</v>
      </c>
      <c r="AR280" s="4">
        <f t="shared" si="67"/>
        <v>3</v>
      </c>
      <c r="AT280" s="4" t="s">
        <v>11686</v>
      </c>
      <c r="AU280" s="4">
        <f>VLOOKUP(B280,자격증!B:R,17,0)</f>
        <v>6</v>
      </c>
      <c r="AV280" s="4">
        <f>IF(AT280="해당",VLOOKUP(B280,어학성적!B:Q,16,0),0)</f>
        <v>2</v>
      </c>
      <c r="AW280" s="4">
        <f>IF(AT280="해당",VLOOKUP(B280,논문실적!B:S,18,0),0)</f>
        <v>0</v>
      </c>
      <c r="AX280" s="4">
        <f>VLOOKUP(B280,자격증!B:S,18,0)</f>
        <v>0</v>
      </c>
      <c r="AY280" s="4">
        <f t="shared" si="68"/>
        <v>8</v>
      </c>
      <c r="AZ280" s="4"/>
      <c r="BB280" s="4">
        <f t="shared" si="69"/>
        <v>8</v>
      </c>
      <c r="BC280" s="47">
        <f>VLOOKUP(B280,정성평가!B:AD,29,0)</f>
        <v>57.333333333333336</v>
      </c>
      <c r="BD280" s="4">
        <f t="shared" si="70"/>
        <v>3</v>
      </c>
      <c r="BE280" s="47">
        <f t="shared" si="71"/>
        <v>68.333333333333343</v>
      </c>
      <c r="BF280" s="4" t="str">
        <f t="shared" si="72"/>
        <v>과락</v>
      </c>
      <c r="BG280" s="4">
        <f t="shared" si="73"/>
        <v>47</v>
      </c>
      <c r="BH280" s="4" t="s">
        <v>11811</v>
      </c>
      <c r="BI280" s="4" t="s">
        <v>11809</v>
      </c>
      <c r="BK280" s="4">
        <v>5</v>
      </c>
      <c r="BL280" s="4">
        <f t="shared" si="76"/>
        <v>75</v>
      </c>
      <c r="BM280" s="4">
        <f t="shared" si="74"/>
        <v>38</v>
      </c>
      <c r="BN280" s="4" t="str">
        <f t="shared" si="77"/>
        <v>배수미달</v>
      </c>
      <c r="BO280" s="4"/>
      <c r="BQ280" s="44" t="s">
        <v>11731</v>
      </c>
      <c r="BR280" s="4" t="s">
        <v>11835</v>
      </c>
      <c r="BS280" s="4" t="s">
        <v>11836</v>
      </c>
    </row>
    <row r="281" spans="1:71" ht="50.1" customHeight="1" x14ac:dyDescent="0.3">
      <c r="A281" s="4">
        <f t="shared" si="75"/>
        <v>48</v>
      </c>
      <c r="B281" s="4" t="s">
        <v>11061</v>
      </c>
      <c r="C281" s="4" t="s">
        <v>11062</v>
      </c>
      <c r="D281" s="4" t="s">
        <v>317</v>
      </c>
      <c r="E281" s="4" t="s">
        <v>318</v>
      </c>
      <c r="F281" s="4" t="s">
        <v>11063</v>
      </c>
      <c r="G281" s="4" t="s">
        <v>11064</v>
      </c>
      <c r="H281" s="4" t="s">
        <v>11065</v>
      </c>
      <c r="I281" s="4" t="s">
        <v>11066</v>
      </c>
      <c r="J281" s="4" t="s">
        <v>275</v>
      </c>
      <c r="K281" s="4" t="s">
        <v>275</v>
      </c>
      <c r="L281" s="4" t="s">
        <v>382</v>
      </c>
      <c r="M281" s="4" t="s">
        <v>2403</v>
      </c>
      <c r="N281" s="4" t="s">
        <v>2260</v>
      </c>
      <c r="O281" s="4" t="s">
        <v>385</v>
      </c>
      <c r="P281" s="4" t="s">
        <v>386</v>
      </c>
      <c r="Q281" s="4" t="s">
        <v>5262</v>
      </c>
      <c r="R281" s="4" t="s">
        <v>313</v>
      </c>
      <c r="S281" s="4" t="s">
        <v>313</v>
      </c>
      <c r="T281" s="4" t="s">
        <v>313</v>
      </c>
      <c r="U281" s="4" t="s">
        <v>313</v>
      </c>
      <c r="V281" s="4" t="s">
        <v>313</v>
      </c>
      <c r="W281" s="4" t="s">
        <v>11686</v>
      </c>
      <c r="X281" s="4" t="s">
        <v>11742</v>
      </c>
      <c r="Y281" s="4" t="s">
        <v>313</v>
      </c>
      <c r="Z281" s="4" t="s">
        <v>313</v>
      </c>
      <c r="AA281" s="4" t="s">
        <v>313</v>
      </c>
      <c r="AB281" s="4" t="s">
        <v>312</v>
      </c>
      <c r="AC281" s="4" t="s">
        <v>313</v>
      </c>
      <c r="AE281" s="4">
        <v>0</v>
      </c>
      <c r="AF281" s="4">
        <v>0</v>
      </c>
      <c r="AG281" s="4">
        <v>0</v>
      </c>
      <c r="AH281" s="4">
        <f t="shared" si="78"/>
        <v>0</v>
      </c>
      <c r="AI281" s="4">
        <f t="shared" si="78"/>
        <v>0</v>
      </c>
      <c r="AJ281" s="4">
        <f t="shared" si="78"/>
        <v>0</v>
      </c>
      <c r="AK281" s="4">
        <f t="shared" si="78"/>
        <v>0</v>
      </c>
      <c r="AL281" s="4">
        <f t="shared" si="78"/>
        <v>0</v>
      </c>
      <c r="AM281" s="4">
        <f t="shared" si="78"/>
        <v>3</v>
      </c>
      <c r="AN281" s="4">
        <f t="shared" si="65"/>
        <v>0</v>
      </c>
      <c r="AO281" s="4" t="str">
        <f t="shared" si="79"/>
        <v>X</v>
      </c>
      <c r="AP281" s="4" t="str">
        <f t="shared" si="79"/>
        <v>우대</v>
      </c>
      <c r="AQ281" s="4" t="str">
        <f t="shared" si="79"/>
        <v>X</v>
      </c>
      <c r="AR281" s="4">
        <f t="shared" si="67"/>
        <v>3</v>
      </c>
      <c r="AT281" s="4" t="s">
        <v>11686</v>
      </c>
      <c r="AU281" s="4">
        <f>VLOOKUP(B281,자격증!B:R,17,0)</f>
        <v>0</v>
      </c>
      <c r="AV281" s="4">
        <f>IF(AT281="해당",VLOOKUP(B281,어학성적!B:Q,16,0),0)</f>
        <v>10</v>
      </c>
      <c r="AW281" s="4">
        <f>IF(AT281="해당",VLOOKUP(B281,논문실적!B:S,18,0),0)</f>
        <v>0</v>
      </c>
      <c r="AX281" s="4">
        <f>VLOOKUP(B281,자격증!B:S,18,0)</f>
        <v>0</v>
      </c>
      <c r="AY281" s="4">
        <f t="shared" si="68"/>
        <v>10</v>
      </c>
      <c r="AZ281" s="4"/>
      <c r="BB281" s="4">
        <f t="shared" si="69"/>
        <v>10</v>
      </c>
      <c r="BC281" s="47">
        <f>VLOOKUP(B281,정성평가!B:AD,29,0)</f>
        <v>55.333333333333336</v>
      </c>
      <c r="BD281" s="4">
        <f t="shared" si="70"/>
        <v>3</v>
      </c>
      <c r="BE281" s="47">
        <f t="shared" si="71"/>
        <v>68.333333333333343</v>
      </c>
      <c r="BF281" s="4" t="str">
        <f t="shared" si="72"/>
        <v>과락</v>
      </c>
      <c r="BG281" s="4">
        <f t="shared" si="73"/>
        <v>47</v>
      </c>
      <c r="BH281" s="4" t="s">
        <v>11811</v>
      </c>
      <c r="BI281" s="4" t="s">
        <v>11809</v>
      </c>
      <c r="BK281" s="4">
        <v>5</v>
      </c>
      <c r="BL281" s="4">
        <f t="shared" si="76"/>
        <v>75</v>
      </c>
      <c r="BM281" s="4">
        <f t="shared" si="74"/>
        <v>38</v>
      </c>
      <c r="BN281" s="4" t="str">
        <f t="shared" si="77"/>
        <v>배수미달</v>
      </c>
      <c r="BO281" s="4"/>
      <c r="BQ281" s="44" t="s">
        <v>11731</v>
      </c>
      <c r="BR281" s="4" t="s">
        <v>11835</v>
      </c>
      <c r="BS281" s="4" t="s">
        <v>11836</v>
      </c>
    </row>
    <row r="282" spans="1:71" ht="50.1" customHeight="1" x14ac:dyDescent="0.3">
      <c r="A282" s="4">
        <f t="shared" si="75"/>
        <v>49</v>
      </c>
      <c r="B282" s="4" t="s">
        <v>5496</v>
      </c>
      <c r="C282" s="4" t="s">
        <v>5497</v>
      </c>
      <c r="D282" s="4" t="s">
        <v>317</v>
      </c>
      <c r="E282" s="4" t="s">
        <v>318</v>
      </c>
      <c r="F282" s="4" t="s">
        <v>5498</v>
      </c>
      <c r="G282" s="4" t="s">
        <v>5499</v>
      </c>
      <c r="H282" s="4" t="s">
        <v>5500</v>
      </c>
      <c r="I282" s="4" t="s">
        <v>5500</v>
      </c>
      <c r="J282" s="4" t="s">
        <v>275</v>
      </c>
      <c r="K282" s="4" t="s">
        <v>275</v>
      </c>
      <c r="L282" s="4" t="s">
        <v>276</v>
      </c>
      <c r="M282" s="4" t="s">
        <v>277</v>
      </c>
      <c r="N282" s="4" t="s">
        <v>277</v>
      </c>
      <c r="O282" s="4" t="s">
        <v>277</v>
      </c>
      <c r="P282" s="4" t="s">
        <v>277</v>
      </c>
      <c r="Q282" s="4" t="s">
        <v>1650</v>
      </c>
      <c r="R282" s="4" t="s">
        <v>313</v>
      </c>
      <c r="S282" s="4" t="s">
        <v>313</v>
      </c>
      <c r="T282" s="4" t="s">
        <v>313</v>
      </c>
      <c r="U282" s="4" t="s">
        <v>313</v>
      </c>
      <c r="V282" s="4" t="s">
        <v>313</v>
      </c>
      <c r="W282" s="4" t="s">
        <v>313</v>
      </c>
      <c r="X282" s="4" t="s">
        <v>313</v>
      </c>
      <c r="Y282" s="4" t="s">
        <v>313</v>
      </c>
      <c r="Z282" s="4" t="s">
        <v>313</v>
      </c>
      <c r="AA282" s="4" t="s">
        <v>313</v>
      </c>
      <c r="AB282" s="4" t="s">
        <v>312</v>
      </c>
      <c r="AC282" s="4" t="s">
        <v>313</v>
      </c>
      <c r="AE282" s="4">
        <v>0</v>
      </c>
      <c r="AF282" s="4">
        <v>0</v>
      </c>
      <c r="AG282" s="4">
        <v>0</v>
      </c>
      <c r="AH282" s="4">
        <f t="shared" si="78"/>
        <v>0</v>
      </c>
      <c r="AI282" s="4">
        <f t="shared" si="78"/>
        <v>0</v>
      </c>
      <c r="AJ282" s="4">
        <f t="shared" si="78"/>
        <v>0</v>
      </c>
      <c r="AK282" s="4">
        <f t="shared" si="78"/>
        <v>0</v>
      </c>
      <c r="AL282" s="4">
        <f t="shared" si="78"/>
        <v>0</v>
      </c>
      <c r="AM282" s="4">
        <f t="shared" si="78"/>
        <v>0</v>
      </c>
      <c r="AN282" s="4">
        <f t="shared" si="65"/>
        <v>0</v>
      </c>
      <c r="AO282" s="4" t="str">
        <f t="shared" si="79"/>
        <v>X</v>
      </c>
      <c r="AP282" s="4" t="str">
        <f t="shared" si="79"/>
        <v>우대</v>
      </c>
      <c r="AQ282" s="4" t="str">
        <f t="shared" si="79"/>
        <v>X</v>
      </c>
      <c r="AR282" s="4">
        <f t="shared" si="67"/>
        <v>0</v>
      </c>
      <c r="AT282" s="4" t="s">
        <v>11686</v>
      </c>
      <c r="AU282" s="4">
        <f>VLOOKUP(B282,자격증!B:R,17,0)</f>
        <v>10</v>
      </c>
      <c r="AV282" s="4">
        <f>IF(AT282="해당",VLOOKUP(B282,어학성적!B:Q,16,0),0)</f>
        <v>10</v>
      </c>
      <c r="AW282" s="4">
        <f>IF(AT282="해당",VLOOKUP(B282,논문실적!B:S,18,0),0)</f>
        <v>0</v>
      </c>
      <c r="AX282" s="4">
        <f>VLOOKUP(B282,자격증!B:S,18,0)</f>
        <v>0</v>
      </c>
      <c r="AY282" s="4">
        <f t="shared" si="68"/>
        <v>20</v>
      </c>
      <c r="AZ282" s="4"/>
      <c r="BB282" s="4">
        <f t="shared" si="69"/>
        <v>20</v>
      </c>
      <c r="BC282" s="47">
        <f>VLOOKUP(B282,정성평가!B:AD,29,0)</f>
        <v>48</v>
      </c>
      <c r="BD282" s="4">
        <f t="shared" si="70"/>
        <v>0</v>
      </c>
      <c r="BE282" s="47">
        <f t="shared" si="71"/>
        <v>68</v>
      </c>
      <c r="BF282" s="4" t="str">
        <f t="shared" si="72"/>
        <v>과락</v>
      </c>
      <c r="BG282" s="4">
        <f t="shared" si="73"/>
        <v>49</v>
      </c>
      <c r="BH282" s="4" t="s">
        <v>11811</v>
      </c>
      <c r="BI282" s="4" t="s">
        <v>11809</v>
      </c>
      <c r="BK282" s="4">
        <v>5</v>
      </c>
      <c r="BL282" s="4">
        <f t="shared" si="76"/>
        <v>75</v>
      </c>
      <c r="BM282" s="4">
        <f t="shared" si="74"/>
        <v>38</v>
      </c>
      <c r="BN282" s="4" t="str">
        <f t="shared" si="77"/>
        <v>배수미달</v>
      </c>
      <c r="BO282" s="4"/>
      <c r="BQ282" s="44" t="s">
        <v>11731</v>
      </c>
      <c r="BR282" s="4" t="s">
        <v>11835</v>
      </c>
      <c r="BS282" s="4" t="s">
        <v>11836</v>
      </c>
    </row>
    <row r="283" spans="1:71" ht="50.1" customHeight="1" x14ac:dyDescent="0.3">
      <c r="A283" s="4">
        <f t="shared" si="75"/>
        <v>50</v>
      </c>
      <c r="B283" s="4" t="s">
        <v>7847</v>
      </c>
      <c r="C283" s="4" t="s">
        <v>7848</v>
      </c>
      <c r="D283" s="4" t="s">
        <v>317</v>
      </c>
      <c r="E283" s="4" t="s">
        <v>318</v>
      </c>
      <c r="F283" s="4" t="s">
        <v>7849</v>
      </c>
      <c r="G283" s="4" t="s">
        <v>7850</v>
      </c>
      <c r="H283" s="4" t="s">
        <v>7851</v>
      </c>
      <c r="I283" s="4" t="s">
        <v>7852</v>
      </c>
      <c r="J283" s="4" t="s">
        <v>275</v>
      </c>
      <c r="K283" s="4" t="s">
        <v>275</v>
      </c>
      <c r="L283" s="4" t="s">
        <v>276</v>
      </c>
      <c r="M283" s="4" t="s">
        <v>277</v>
      </c>
      <c r="N283" s="4" t="s">
        <v>277</v>
      </c>
      <c r="O283" s="4" t="s">
        <v>277</v>
      </c>
      <c r="P283" s="4" t="s">
        <v>277</v>
      </c>
      <c r="Q283" s="4" t="s">
        <v>1832</v>
      </c>
      <c r="R283" s="4" t="s">
        <v>313</v>
      </c>
      <c r="S283" s="4" t="s">
        <v>313</v>
      </c>
      <c r="T283" s="4" t="s">
        <v>313</v>
      </c>
      <c r="U283" s="4" t="s">
        <v>313</v>
      </c>
      <c r="V283" s="4" t="s">
        <v>313</v>
      </c>
      <c r="W283" s="4" t="s">
        <v>11686</v>
      </c>
      <c r="X283" s="4" t="s">
        <v>11739</v>
      </c>
      <c r="Y283" s="4" t="s">
        <v>313</v>
      </c>
      <c r="Z283" s="4" t="s">
        <v>313</v>
      </c>
      <c r="AA283" s="4" t="s">
        <v>313</v>
      </c>
      <c r="AB283" s="4" t="s">
        <v>312</v>
      </c>
      <c r="AC283" s="4" t="s">
        <v>313</v>
      </c>
      <c r="AE283" s="4">
        <v>0</v>
      </c>
      <c r="AF283" s="4">
        <v>0</v>
      </c>
      <c r="AG283" s="4">
        <v>0</v>
      </c>
      <c r="AH283" s="4">
        <f t="shared" si="78"/>
        <v>0</v>
      </c>
      <c r="AI283" s="4">
        <f t="shared" si="78"/>
        <v>0</v>
      </c>
      <c r="AJ283" s="4">
        <f t="shared" si="78"/>
        <v>0</v>
      </c>
      <c r="AK283" s="4">
        <f t="shared" si="78"/>
        <v>0</v>
      </c>
      <c r="AL283" s="4">
        <f t="shared" si="78"/>
        <v>0</v>
      </c>
      <c r="AM283" s="4">
        <f t="shared" si="78"/>
        <v>3</v>
      </c>
      <c r="AN283" s="4">
        <f t="shared" si="65"/>
        <v>0</v>
      </c>
      <c r="AO283" s="4" t="str">
        <f t="shared" si="79"/>
        <v>X</v>
      </c>
      <c r="AP283" s="4" t="str">
        <f t="shared" si="79"/>
        <v>우대</v>
      </c>
      <c r="AQ283" s="4" t="str">
        <f t="shared" si="79"/>
        <v>X</v>
      </c>
      <c r="AR283" s="4">
        <f t="shared" si="67"/>
        <v>3</v>
      </c>
      <c r="AT283" s="4" t="s">
        <v>11686</v>
      </c>
      <c r="AU283" s="4">
        <f>VLOOKUP(B283,자격증!B:R,17,0)</f>
        <v>10</v>
      </c>
      <c r="AV283" s="4">
        <f>IF(AT283="해당",VLOOKUP(B283,어학성적!B:Q,16,0),0)</f>
        <v>10</v>
      </c>
      <c r="AW283" s="4">
        <f>IF(AT283="해당",VLOOKUP(B283,논문실적!B:S,18,0),0)</f>
        <v>0</v>
      </c>
      <c r="AX283" s="4">
        <f>VLOOKUP(B283,자격증!B:S,18,0)</f>
        <v>0</v>
      </c>
      <c r="AY283" s="4">
        <f t="shared" si="68"/>
        <v>20</v>
      </c>
      <c r="AZ283" s="4"/>
      <c r="BB283" s="4">
        <f t="shared" si="69"/>
        <v>20</v>
      </c>
      <c r="BC283" s="47">
        <f>VLOOKUP(B283,정성평가!B:AD,29,0)</f>
        <v>44.666666666666664</v>
      </c>
      <c r="BD283" s="4">
        <f t="shared" si="70"/>
        <v>3</v>
      </c>
      <c r="BE283" s="47">
        <f t="shared" si="71"/>
        <v>67.666666666666657</v>
      </c>
      <c r="BF283" s="4" t="str">
        <f t="shared" si="72"/>
        <v>과락</v>
      </c>
      <c r="BG283" s="4">
        <f t="shared" si="73"/>
        <v>50</v>
      </c>
      <c r="BH283" s="4" t="s">
        <v>11811</v>
      </c>
      <c r="BI283" s="4" t="s">
        <v>11809</v>
      </c>
      <c r="BK283" s="4">
        <v>5</v>
      </c>
      <c r="BL283" s="4">
        <f t="shared" si="76"/>
        <v>75</v>
      </c>
      <c r="BM283" s="4">
        <f t="shared" si="74"/>
        <v>38</v>
      </c>
      <c r="BN283" s="4" t="str">
        <f t="shared" si="77"/>
        <v>배수미달</v>
      </c>
      <c r="BO283" s="4"/>
      <c r="BQ283" s="44" t="s">
        <v>11731</v>
      </c>
      <c r="BR283" s="4" t="s">
        <v>11835</v>
      </c>
      <c r="BS283" s="4" t="s">
        <v>11836</v>
      </c>
    </row>
    <row r="284" spans="1:71" ht="50.1" customHeight="1" x14ac:dyDescent="0.3">
      <c r="A284" s="4">
        <f t="shared" si="75"/>
        <v>51</v>
      </c>
      <c r="B284" s="4" t="s">
        <v>8172</v>
      </c>
      <c r="C284" s="4" t="s">
        <v>8173</v>
      </c>
      <c r="D284" s="4" t="s">
        <v>317</v>
      </c>
      <c r="E284" s="4" t="s">
        <v>318</v>
      </c>
      <c r="F284" s="4" t="s">
        <v>8174</v>
      </c>
      <c r="G284" s="4" t="s">
        <v>8175</v>
      </c>
      <c r="H284" s="4" t="s">
        <v>8176</v>
      </c>
      <c r="I284" s="4" t="s">
        <v>8177</v>
      </c>
      <c r="J284" s="4" t="s">
        <v>275</v>
      </c>
      <c r="K284" s="4" t="s">
        <v>275</v>
      </c>
      <c r="L284" s="4" t="s">
        <v>276</v>
      </c>
      <c r="M284" s="4" t="s">
        <v>277</v>
      </c>
      <c r="N284" s="4" t="s">
        <v>277</v>
      </c>
      <c r="O284" s="4" t="s">
        <v>277</v>
      </c>
      <c r="P284" s="4" t="s">
        <v>277</v>
      </c>
      <c r="Q284" s="4" t="s">
        <v>3547</v>
      </c>
      <c r="R284" s="4" t="s">
        <v>313</v>
      </c>
      <c r="S284" s="4" t="s">
        <v>313</v>
      </c>
      <c r="T284" s="4" t="s">
        <v>313</v>
      </c>
      <c r="U284" s="4" t="s">
        <v>313</v>
      </c>
      <c r="V284" s="4" t="s">
        <v>313</v>
      </c>
      <c r="W284" s="4" t="s">
        <v>313</v>
      </c>
      <c r="X284" s="4" t="s">
        <v>313</v>
      </c>
      <c r="Y284" s="4" t="s">
        <v>313</v>
      </c>
      <c r="Z284" s="4" t="s">
        <v>313</v>
      </c>
      <c r="AA284" s="4" t="s">
        <v>313</v>
      </c>
      <c r="AB284" s="4" t="s">
        <v>312</v>
      </c>
      <c r="AC284" s="4" t="s">
        <v>313</v>
      </c>
      <c r="AE284" s="4">
        <v>0</v>
      </c>
      <c r="AF284" s="4">
        <v>0</v>
      </c>
      <c r="AG284" s="4">
        <v>0</v>
      </c>
      <c r="AH284" s="4">
        <f t="shared" si="78"/>
        <v>0</v>
      </c>
      <c r="AI284" s="4">
        <f t="shared" si="78"/>
        <v>0</v>
      </c>
      <c r="AJ284" s="4">
        <f t="shared" si="78"/>
        <v>0</v>
      </c>
      <c r="AK284" s="4">
        <f t="shared" si="78"/>
        <v>0</v>
      </c>
      <c r="AL284" s="4">
        <f t="shared" si="78"/>
        <v>0</v>
      </c>
      <c r="AM284" s="4">
        <f t="shared" si="78"/>
        <v>0</v>
      </c>
      <c r="AN284" s="4">
        <f t="shared" si="65"/>
        <v>0</v>
      </c>
      <c r="AO284" s="4" t="str">
        <f t="shared" si="79"/>
        <v>X</v>
      </c>
      <c r="AP284" s="4" t="str">
        <f t="shared" si="79"/>
        <v>우대</v>
      </c>
      <c r="AQ284" s="4" t="str">
        <f t="shared" si="79"/>
        <v>X</v>
      </c>
      <c r="AR284" s="4">
        <f t="shared" si="67"/>
        <v>0</v>
      </c>
      <c r="AT284" s="4" t="s">
        <v>11686</v>
      </c>
      <c r="AU284" s="4">
        <f>VLOOKUP(B284,자격증!B:R,17,0)</f>
        <v>3</v>
      </c>
      <c r="AV284" s="4">
        <f>IF(AT284="해당",VLOOKUP(B284,어학성적!B:Q,16,0),0)</f>
        <v>0</v>
      </c>
      <c r="AW284" s="4">
        <f>IF(AT284="해당",VLOOKUP(B284,논문실적!B:S,18,0),0)</f>
        <v>10</v>
      </c>
      <c r="AX284" s="4">
        <f>VLOOKUP(B284,자격증!B:S,18,0)</f>
        <v>0</v>
      </c>
      <c r="AY284" s="4">
        <f t="shared" si="68"/>
        <v>13</v>
      </c>
      <c r="AZ284" s="4"/>
      <c r="BB284" s="4">
        <f t="shared" si="69"/>
        <v>13</v>
      </c>
      <c r="BC284" s="47">
        <f>VLOOKUP(B284,정성평가!B:AD,29,0)</f>
        <v>54.666666666666664</v>
      </c>
      <c r="BD284" s="4">
        <f t="shared" si="70"/>
        <v>0</v>
      </c>
      <c r="BE284" s="47">
        <f t="shared" si="71"/>
        <v>67.666666666666657</v>
      </c>
      <c r="BF284" s="4" t="str">
        <f t="shared" si="72"/>
        <v>과락</v>
      </c>
      <c r="BG284" s="4">
        <f t="shared" si="73"/>
        <v>50</v>
      </c>
      <c r="BH284" s="4" t="s">
        <v>11811</v>
      </c>
      <c r="BI284" s="4" t="s">
        <v>11809</v>
      </c>
      <c r="BK284" s="4">
        <v>5</v>
      </c>
      <c r="BL284" s="4">
        <f t="shared" si="76"/>
        <v>75</v>
      </c>
      <c r="BM284" s="4">
        <f t="shared" si="74"/>
        <v>38</v>
      </c>
      <c r="BN284" s="4" t="str">
        <f t="shared" si="77"/>
        <v>배수미달</v>
      </c>
      <c r="BO284" s="4"/>
      <c r="BQ284" s="44" t="s">
        <v>11731</v>
      </c>
      <c r="BR284" s="4" t="s">
        <v>11835</v>
      </c>
      <c r="BS284" s="4" t="s">
        <v>11836</v>
      </c>
    </row>
    <row r="285" spans="1:71" ht="50.1" customHeight="1" x14ac:dyDescent="0.3">
      <c r="A285" s="4">
        <f t="shared" si="75"/>
        <v>52</v>
      </c>
      <c r="B285" s="4" t="s">
        <v>2274</v>
      </c>
      <c r="C285" s="4" t="s">
        <v>2275</v>
      </c>
      <c r="D285" s="4" t="s">
        <v>317</v>
      </c>
      <c r="E285" s="4" t="s">
        <v>318</v>
      </c>
      <c r="F285" s="4" t="s">
        <v>2276</v>
      </c>
      <c r="G285" s="4" t="s">
        <v>2277</v>
      </c>
      <c r="H285" s="4" t="s">
        <v>2278</v>
      </c>
      <c r="I285" s="4" t="s">
        <v>2279</v>
      </c>
      <c r="J285" s="4" t="s">
        <v>275</v>
      </c>
      <c r="K285" s="4" t="s">
        <v>275</v>
      </c>
      <c r="L285" s="4" t="s">
        <v>276</v>
      </c>
      <c r="M285" s="4" t="s">
        <v>277</v>
      </c>
      <c r="N285" s="4" t="s">
        <v>277</v>
      </c>
      <c r="O285" s="4" t="s">
        <v>277</v>
      </c>
      <c r="P285" s="4" t="s">
        <v>277</v>
      </c>
      <c r="Q285" s="4" t="s">
        <v>2287</v>
      </c>
      <c r="R285" s="4" t="s">
        <v>313</v>
      </c>
      <c r="S285" s="4" t="s">
        <v>313</v>
      </c>
      <c r="T285" s="4" t="s">
        <v>313</v>
      </c>
      <c r="U285" s="4" t="s">
        <v>313</v>
      </c>
      <c r="V285" s="4" t="s">
        <v>313</v>
      </c>
      <c r="W285" s="4" t="s">
        <v>11686</v>
      </c>
      <c r="X285" s="4" t="s">
        <v>11733</v>
      </c>
      <c r="Y285" s="4" t="s">
        <v>313</v>
      </c>
      <c r="Z285" s="4" t="s">
        <v>313</v>
      </c>
      <c r="AA285" s="4" t="s">
        <v>313</v>
      </c>
      <c r="AB285" s="4" t="s">
        <v>313</v>
      </c>
      <c r="AC285" s="4" t="s">
        <v>313</v>
      </c>
      <c r="AE285" s="4">
        <v>0</v>
      </c>
      <c r="AF285" s="4">
        <v>0</v>
      </c>
      <c r="AG285" s="4">
        <v>0</v>
      </c>
      <c r="AH285" s="4">
        <f t="shared" si="78"/>
        <v>0</v>
      </c>
      <c r="AI285" s="4">
        <f t="shared" si="78"/>
        <v>0</v>
      </c>
      <c r="AJ285" s="4">
        <f t="shared" si="78"/>
        <v>0</v>
      </c>
      <c r="AK285" s="4">
        <f t="shared" si="78"/>
        <v>0</v>
      </c>
      <c r="AL285" s="4">
        <f t="shared" si="78"/>
        <v>0</v>
      </c>
      <c r="AM285" s="4">
        <f t="shared" si="78"/>
        <v>3</v>
      </c>
      <c r="AN285" s="4">
        <f t="shared" si="65"/>
        <v>0</v>
      </c>
      <c r="AO285" s="4" t="str">
        <f t="shared" si="79"/>
        <v>X</v>
      </c>
      <c r="AP285" s="4" t="str">
        <f t="shared" si="79"/>
        <v>X</v>
      </c>
      <c r="AQ285" s="4" t="str">
        <f t="shared" si="79"/>
        <v>X</v>
      </c>
      <c r="AR285" s="4">
        <f t="shared" si="67"/>
        <v>3</v>
      </c>
      <c r="AT285" s="4" t="s">
        <v>11686</v>
      </c>
      <c r="AU285" s="4">
        <f>VLOOKUP(B285,자격증!B:R,17,0)</f>
        <v>8</v>
      </c>
      <c r="AV285" s="4">
        <f>IF(AT285="해당",VLOOKUP(B285,어학성적!B:Q,16,0),0)</f>
        <v>4</v>
      </c>
      <c r="AW285" s="4">
        <f>IF(AT285="해당",VLOOKUP(B285,논문실적!B:S,18,0),0)</f>
        <v>0</v>
      </c>
      <c r="AX285" s="4">
        <f>VLOOKUP(B285,자격증!B:S,18,0)</f>
        <v>0</v>
      </c>
      <c r="AY285" s="4">
        <f t="shared" si="68"/>
        <v>12</v>
      </c>
      <c r="AZ285" s="4"/>
      <c r="BB285" s="4">
        <f t="shared" si="69"/>
        <v>12</v>
      </c>
      <c r="BC285" s="47">
        <f>VLOOKUP(B285,정성평가!B:AD,29,0)</f>
        <v>52.333333333333336</v>
      </c>
      <c r="BD285" s="4">
        <f t="shared" si="70"/>
        <v>3</v>
      </c>
      <c r="BE285" s="47">
        <f t="shared" si="71"/>
        <v>67.333333333333343</v>
      </c>
      <c r="BF285" s="4" t="str">
        <f t="shared" si="72"/>
        <v>과락</v>
      </c>
      <c r="BG285" s="4">
        <f t="shared" si="73"/>
        <v>52</v>
      </c>
      <c r="BH285" s="4" t="s">
        <v>11811</v>
      </c>
      <c r="BI285" s="4" t="s">
        <v>11809</v>
      </c>
      <c r="BK285" s="4">
        <v>5</v>
      </c>
      <c r="BL285" s="4">
        <f t="shared" si="76"/>
        <v>75</v>
      </c>
      <c r="BM285" s="4">
        <f t="shared" si="74"/>
        <v>38</v>
      </c>
      <c r="BN285" s="4" t="str">
        <f t="shared" si="77"/>
        <v>배수미달</v>
      </c>
      <c r="BO285" s="4"/>
      <c r="BQ285" s="44" t="s">
        <v>11731</v>
      </c>
      <c r="BR285" s="4" t="s">
        <v>11835</v>
      </c>
      <c r="BS285" s="4" t="s">
        <v>11836</v>
      </c>
    </row>
    <row r="286" spans="1:71" ht="50.1" customHeight="1" x14ac:dyDescent="0.3">
      <c r="A286" s="4">
        <f t="shared" si="75"/>
        <v>53</v>
      </c>
      <c r="B286" s="4" t="s">
        <v>4848</v>
      </c>
      <c r="C286" s="4" t="s">
        <v>4849</v>
      </c>
      <c r="D286" s="4" t="s">
        <v>317</v>
      </c>
      <c r="E286" s="4" t="s">
        <v>318</v>
      </c>
      <c r="F286" s="4" t="s">
        <v>4850</v>
      </c>
      <c r="G286" s="4" t="s">
        <v>4851</v>
      </c>
      <c r="H286" s="4" t="s">
        <v>4852</v>
      </c>
      <c r="I286" s="4" t="s">
        <v>4853</v>
      </c>
      <c r="J286" s="4" t="s">
        <v>275</v>
      </c>
      <c r="K286" s="4" t="s">
        <v>275</v>
      </c>
      <c r="L286" s="4" t="s">
        <v>276</v>
      </c>
      <c r="M286" s="4" t="s">
        <v>277</v>
      </c>
      <c r="N286" s="4" t="s">
        <v>277</v>
      </c>
      <c r="O286" s="4" t="s">
        <v>277</v>
      </c>
      <c r="P286" s="4" t="s">
        <v>277</v>
      </c>
      <c r="Q286" s="4" t="s">
        <v>4861</v>
      </c>
      <c r="R286" s="4" t="s">
        <v>313</v>
      </c>
      <c r="S286" s="4" t="s">
        <v>313</v>
      </c>
      <c r="T286" s="4" t="s">
        <v>313</v>
      </c>
      <c r="U286" s="4" t="s">
        <v>313</v>
      </c>
      <c r="V286" s="4" t="s">
        <v>313</v>
      </c>
      <c r="W286" s="4" t="s">
        <v>11686</v>
      </c>
      <c r="X286" s="4" t="s">
        <v>11737</v>
      </c>
      <c r="Y286" s="4" t="s">
        <v>313</v>
      </c>
      <c r="Z286" s="4" t="s">
        <v>313</v>
      </c>
      <c r="AA286" s="4" t="s">
        <v>313</v>
      </c>
      <c r="AB286" s="4" t="s">
        <v>312</v>
      </c>
      <c r="AC286" s="4" t="s">
        <v>313</v>
      </c>
      <c r="AE286" s="4">
        <v>0</v>
      </c>
      <c r="AF286" s="4">
        <v>0</v>
      </c>
      <c r="AG286" s="4">
        <v>0</v>
      </c>
      <c r="AH286" s="4">
        <f t="shared" si="78"/>
        <v>0</v>
      </c>
      <c r="AI286" s="4">
        <f t="shared" si="78"/>
        <v>0</v>
      </c>
      <c r="AJ286" s="4">
        <f t="shared" si="78"/>
        <v>0</v>
      </c>
      <c r="AK286" s="4">
        <f t="shared" si="78"/>
        <v>0</v>
      </c>
      <c r="AL286" s="4">
        <f t="shared" si="78"/>
        <v>0</v>
      </c>
      <c r="AM286" s="4">
        <f t="shared" si="78"/>
        <v>3</v>
      </c>
      <c r="AN286" s="4">
        <f t="shared" si="65"/>
        <v>0</v>
      </c>
      <c r="AO286" s="4" t="str">
        <f t="shared" si="79"/>
        <v>X</v>
      </c>
      <c r="AP286" s="4" t="str">
        <f t="shared" si="79"/>
        <v>우대</v>
      </c>
      <c r="AQ286" s="4" t="str">
        <f t="shared" si="79"/>
        <v>X</v>
      </c>
      <c r="AR286" s="4">
        <f t="shared" si="67"/>
        <v>3</v>
      </c>
      <c r="AT286" s="4" t="s">
        <v>11686</v>
      </c>
      <c r="AU286" s="4">
        <f>VLOOKUP(B286,자격증!B:R,17,0)</f>
        <v>8</v>
      </c>
      <c r="AV286" s="4">
        <f>IF(AT286="해당",VLOOKUP(B286,어학성적!B:Q,16,0),0)</f>
        <v>10</v>
      </c>
      <c r="AW286" s="4">
        <f>IF(AT286="해당",VLOOKUP(B286,논문실적!B:S,18,0),0)</f>
        <v>0</v>
      </c>
      <c r="AX286" s="4">
        <f>VLOOKUP(B286,자격증!B:S,18,0)</f>
        <v>0</v>
      </c>
      <c r="AY286" s="4">
        <f t="shared" si="68"/>
        <v>18</v>
      </c>
      <c r="AZ286" s="4"/>
      <c r="BB286" s="4">
        <f t="shared" si="69"/>
        <v>18</v>
      </c>
      <c r="BC286" s="47">
        <f>VLOOKUP(B286,정성평가!B:AD,29,0)</f>
        <v>46.333333333333336</v>
      </c>
      <c r="BD286" s="4">
        <f t="shared" si="70"/>
        <v>3</v>
      </c>
      <c r="BE286" s="47">
        <f t="shared" si="71"/>
        <v>67.333333333333343</v>
      </c>
      <c r="BF286" s="4" t="str">
        <f t="shared" si="72"/>
        <v>과락</v>
      </c>
      <c r="BG286" s="4">
        <f t="shared" si="73"/>
        <v>52</v>
      </c>
      <c r="BH286" s="4" t="s">
        <v>11811</v>
      </c>
      <c r="BI286" s="4" t="s">
        <v>11809</v>
      </c>
      <c r="BK286" s="4">
        <v>5</v>
      </c>
      <c r="BL286" s="4">
        <f t="shared" si="76"/>
        <v>75</v>
      </c>
      <c r="BM286" s="4">
        <f t="shared" si="74"/>
        <v>38</v>
      </c>
      <c r="BN286" s="4" t="str">
        <f t="shared" si="77"/>
        <v>배수미달</v>
      </c>
      <c r="BO286" s="4"/>
      <c r="BQ286" s="44" t="s">
        <v>11731</v>
      </c>
      <c r="BR286" s="4" t="s">
        <v>11835</v>
      </c>
      <c r="BS286" s="4" t="s">
        <v>11836</v>
      </c>
    </row>
    <row r="287" spans="1:71" ht="50.1" customHeight="1" x14ac:dyDescent="0.3">
      <c r="A287" s="4">
        <f t="shared" si="75"/>
        <v>54</v>
      </c>
      <c r="B287" s="4" t="s">
        <v>8963</v>
      </c>
      <c r="C287" s="4" t="s">
        <v>8964</v>
      </c>
      <c r="D287" s="4" t="s">
        <v>317</v>
      </c>
      <c r="E287" s="4" t="s">
        <v>318</v>
      </c>
      <c r="F287" s="4" t="s">
        <v>8965</v>
      </c>
      <c r="G287" s="4" t="s">
        <v>8966</v>
      </c>
      <c r="H287" s="4" t="s">
        <v>8967</v>
      </c>
      <c r="I287" s="4" t="s">
        <v>8967</v>
      </c>
      <c r="J287" s="4" t="s">
        <v>275</v>
      </c>
      <c r="K287" s="4" t="s">
        <v>275</v>
      </c>
      <c r="L287" s="4" t="s">
        <v>276</v>
      </c>
      <c r="M287" s="4" t="s">
        <v>277</v>
      </c>
      <c r="N287" s="4" t="s">
        <v>277</v>
      </c>
      <c r="O287" s="4" t="s">
        <v>277</v>
      </c>
      <c r="P287" s="4" t="s">
        <v>277</v>
      </c>
      <c r="Q287" s="4" t="s">
        <v>3922</v>
      </c>
      <c r="R287" s="4" t="s">
        <v>313</v>
      </c>
      <c r="S287" s="4" t="s">
        <v>313</v>
      </c>
      <c r="T287" s="4" t="s">
        <v>313</v>
      </c>
      <c r="U287" s="4" t="s">
        <v>313</v>
      </c>
      <c r="V287" s="4" t="s">
        <v>313</v>
      </c>
      <c r="W287" s="4" t="s">
        <v>11686</v>
      </c>
      <c r="X287" s="4" t="s">
        <v>11738</v>
      </c>
      <c r="Y287" s="4" t="s">
        <v>313</v>
      </c>
      <c r="Z287" s="4" t="s">
        <v>313</v>
      </c>
      <c r="AA287" s="4" t="s">
        <v>312</v>
      </c>
      <c r="AB287" s="4" t="s">
        <v>312</v>
      </c>
      <c r="AC287" s="4" t="s">
        <v>313</v>
      </c>
      <c r="AE287" s="4">
        <v>0</v>
      </c>
      <c r="AF287" s="4">
        <v>0</v>
      </c>
      <c r="AG287" s="4">
        <v>0</v>
      </c>
      <c r="AH287" s="4">
        <f t="shared" si="78"/>
        <v>0</v>
      </c>
      <c r="AI287" s="4">
        <f t="shared" si="78"/>
        <v>0</v>
      </c>
      <c r="AJ287" s="4">
        <f t="shared" si="78"/>
        <v>0</v>
      </c>
      <c r="AK287" s="4">
        <f t="shared" si="78"/>
        <v>0</v>
      </c>
      <c r="AL287" s="4">
        <f t="shared" si="78"/>
        <v>0</v>
      </c>
      <c r="AM287" s="4">
        <f t="shared" si="78"/>
        <v>3</v>
      </c>
      <c r="AN287" s="4">
        <f t="shared" si="65"/>
        <v>0</v>
      </c>
      <c r="AO287" s="4" t="str">
        <f t="shared" si="79"/>
        <v>우대</v>
      </c>
      <c r="AP287" s="4" t="str">
        <f t="shared" si="79"/>
        <v>우대</v>
      </c>
      <c r="AQ287" s="4" t="str">
        <f t="shared" si="79"/>
        <v>X</v>
      </c>
      <c r="AR287" s="4">
        <f t="shared" si="67"/>
        <v>3</v>
      </c>
      <c r="AT287" s="4" t="s">
        <v>11686</v>
      </c>
      <c r="AU287" s="4">
        <f>VLOOKUP(B287,자격증!B:R,17,0)</f>
        <v>8</v>
      </c>
      <c r="AV287" s="4">
        <f>IF(AT287="해당",VLOOKUP(B287,어학성적!B:Q,16,0),0)</f>
        <v>10</v>
      </c>
      <c r="AW287" s="4">
        <f>IF(AT287="해당",VLOOKUP(B287,논문실적!B:S,18,0),0)</f>
        <v>0</v>
      </c>
      <c r="AX287" s="4">
        <f>VLOOKUP(B287,자격증!B:S,18,0)</f>
        <v>0</v>
      </c>
      <c r="AY287" s="4">
        <f t="shared" si="68"/>
        <v>18</v>
      </c>
      <c r="AZ287" s="4"/>
      <c r="BB287" s="4">
        <f t="shared" si="69"/>
        <v>18</v>
      </c>
      <c r="BC287" s="47">
        <f>VLOOKUP(B287,정성평가!B:AD,29,0)</f>
        <v>46.333333333333336</v>
      </c>
      <c r="BD287" s="4">
        <f t="shared" si="70"/>
        <v>3</v>
      </c>
      <c r="BE287" s="47">
        <f t="shared" si="71"/>
        <v>67.333333333333343</v>
      </c>
      <c r="BF287" s="4" t="str">
        <f t="shared" si="72"/>
        <v>과락</v>
      </c>
      <c r="BG287" s="4">
        <f t="shared" si="73"/>
        <v>52</v>
      </c>
      <c r="BH287" s="4" t="s">
        <v>11811</v>
      </c>
      <c r="BI287" s="4" t="s">
        <v>11809</v>
      </c>
      <c r="BK287" s="4">
        <v>5</v>
      </c>
      <c r="BL287" s="4">
        <f t="shared" si="76"/>
        <v>75</v>
      </c>
      <c r="BM287" s="4">
        <f t="shared" si="74"/>
        <v>38</v>
      </c>
      <c r="BN287" s="4" t="str">
        <f t="shared" si="77"/>
        <v>배수미달</v>
      </c>
      <c r="BO287" s="4"/>
      <c r="BQ287" s="44" t="s">
        <v>11731</v>
      </c>
      <c r="BR287" s="4" t="s">
        <v>11835</v>
      </c>
      <c r="BS287" s="4" t="s">
        <v>11836</v>
      </c>
    </row>
    <row r="288" spans="1:71" ht="50.1" customHeight="1" x14ac:dyDescent="0.3">
      <c r="A288" s="4">
        <f t="shared" si="75"/>
        <v>55</v>
      </c>
      <c r="B288" s="4" t="s">
        <v>8082</v>
      </c>
      <c r="C288" s="4" t="s">
        <v>8083</v>
      </c>
      <c r="D288" s="4" t="s">
        <v>317</v>
      </c>
      <c r="E288" s="4" t="s">
        <v>318</v>
      </c>
      <c r="F288" s="4" t="s">
        <v>8084</v>
      </c>
      <c r="G288" s="4" t="s">
        <v>8085</v>
      </c>
      <c r="H288" s="4" t="s">
        <v>8086</v>
      </c>
      <c r="I288" s="4" t="s">
        <v>8087</v>
      </c>
      <c r="J288" s="4" t="s">
        <v>275</v>
      </c>
      <c r="K288" s="4" t="s">
        <v>275</v>
      </c>
      <c r="L288" s="4" t="s">
        <v>382</v>
      </c>
      <c r="M288" s="4" t="s">
        <v>7811</v>
      </c>
      <c r="N288" s="4" t="s">
        <v>5719</v>
      </c>
      <c r="O288" s="4" t="s">
        <v>562</v>
      </c>
      <c r="P288" s="4" t="s">
        <v>957</v>
      </c>
      <c r="Q288" s="4" t="s">
        <v>1485</v>
      </c>
      <c r="R288" s="4" t="s">
        <v>313</v>
      </c>
      <c r="S288" s="4" t="s">
        <v>313</v>
      </c>
      <c r="T288" s="4" t="s">
        <v>313</v>
      </c>
      <c r="U288" s="4" t="s">
        <v>313</v>
      </c>
      <c r="V288" s="4" t="s">
        <v>313</v>
      </c>
      <c r="W288" s="4" t="s">
        <v>11686</v>
      </c>
      <c r="X288" s="4" t="s">
        <v>11728</v>
      </c>
      <c r="Y288" s="4" t="s">
        <v>313</v>
      </c>
      <c r="Z288" s="4" t="s">
        <v>313</v>
      </c>
      <c r="AA288" s="4" t="s">
        <v>313</v>
      </c>
      <c r="AB288" s="4" t="s">
        <v>313</v>
      </c>
      <c r="AC288" s="4" t="s">
        <v>313</v>
      </c>
      <c r="AE288" s="4">
        <v>0</v>
      </c>
      <c r="AF288" s="4">
        <v>0</v>
      </c>
      <c r="AG288" s="4">
        <v>0</v>
      </c>
      <c r="AH288" s="4">
        <f t="shared" si="78"/>
        <v>0</v>
      </c>
      <c r="AI288" s="4">
        <f t="shared" si="78"/>
        <v>0</v>
      </c>
      <c r="AJ288" s="4">
        <f t="shared" si="78"/>
        <v>0</v>
      </c>
      <c r="AK288" s="4">
        <f t="shared" si="78"/>
        <v>0</v>
      </c>
      <c r="AL288" s="4">
        <f t="shared" si="78"/>
        <v>0</v>
      </c>
      <c r="AM288" s="4">
        <f t="shared" si="78"/>
        <v>3</v>
      </c>
      <c r="AN288" s="4">
        <f t="shared" si="65"/>
        <v>0</v>
      </c>
      <c r="AO288" s="4" t="str">
        <f t="shared" si="79"/>
        <v>X</v>
      </c>
      <c r="AP288" s="4" t="str">
        <f t="shared" si="79"/>
        <v>X</v>
      </c>
      <c r="AQ288" s="4" t="str">
        <f t="shared" si="79"/>
        <v>X</v>
      </c>
      <c r="AR288" s="4">
        <f t="shared" si="67"/>
        <v>3</v>
      </c>
      <c r="AT288" s="4" t="s">
        <v>11686</v>
      </c>
      <c r="AU288" s="4">
        <f>VLOOKUP(B288,자격증!B:R,17,0)</f>
        <v>6</v>
      </c>
      <c r="AV288" s="4">
        <f>IF(AT288="해당",VLOOKUP(B288,어학성적!B:Q,16,0),0)</f>
        <v>10</v>
      </c>
      <c r="AW288" s="4">
        <f>IF(AT288="해당",VLOOKUP(B288,논문실적!B:S,18,0),0)</f>
        <v>0</v>
      </c>
      <c r="AX288" s="4">
        <f>VLOOKUP(B288,자격증!B:S,18,0)</f>
        <v>0</v>
      </c>
      <c r="AY288" s="4">
        <f t="shared" si="68"/>
        <v>16</v>
      </c>
      <c r="AZ288" s="4"/>
      <c r="BB288" s="4">
        <f t="shared" si="69"/>
        <v>16</v>
      </c>
      <c r="BC288" s="47">
        <f>VLOOKUP(B288,정성평가!B:AD,29,0)</f>
        <v>48</v>
      </c>
      <c r="BD288" s="4">
        <f t="shared" si="70"/>
        <v>3</v>
      </c>
      <c r="BE288" s="47">
        <f t="shared" si="71"/>
        <v>67</v>
      </c>
      <c r="BF288" s="4" t="str">
        <f t="shared" si="72"/>
        <v>과락</v>
      </c>
      <c r="BG288" s="4">
        <f t="shared" si="73"/>
        <v>55</v>
      </c>
      <c r="BH288" s="4" t="s">
        <v>11811</v>
      </c>
      <c r="BI288" s="4" t="s">
        <v>11809</v>
      </c>
      <c r="BK288" s="4">
        <v>5</v>
      </c>
      <c r="BL288" s="4">
        <f t="shared" si="76"/>
        <v>75</v>
      </c>
      <c r="BM288" s="4">
        <f t="shared" si="74"/>
        <v>38</v>
      </c>
      <c r="BN288" s="4" t="str">
        <f t="shared" si="77"/>
        <v>배수미달</v>
      </c>
      <c r="BO288" s="4"/>
      <c r="BQ288" s="44" t="s">
        <v>11731</v>
      </c>
      <c r="BR288" s="4" t="s">
        <v>11835</v>
      </c>
      <c r="BS288" s="4" t="s">
        <v>11836</v>
      </c>
    </row>
    <row r="289" spans="1:71" ht="50.1" customHeight="1" x14ac:dyDescent="0.3">
      <c r="A289" s="4">
        <f t="shared" si="75"/>
        <v>56</v>
      </c>
      <c r="B289" s="4" t="s">
        <v>9459</v>
      </c>
      <c r="C289" s="4" t="s">
        <v>9460</v>
      </c>
      <c r="D289" s="4" t="s">
        <v>317</v>
      </c>
      <c r="E289" s="4" t="s">
        <v>318</v>
      </c>
      <c r="F289" s="4" t="s">
        <v>9461</v>
      </c>
      <c r="G289" s="4" t="s">
        <v>9462</v>
      </c>
      <c r="H289" s="4" t="s">
        <v>9463</v>
      </c>
      <c r="I289" s="4" t="s">
        <v>9464</v>
      </c>
      <c r="J289" s="4" t="s">
        <v>275</v>
      </c>
      <c r="K289" s="4" t="s">
        <v>275</v>
      </c>
      <c r="L289" s="4" t="s">
        <v>276</v>
      </c>
      <c r="M289" s="4" t="s">
        <v>277</v>
      </c>
      <c r="N289" s="4" t="s">
        <v>277</v>
      </c>
      <c r="O289" s="4" t="s">
        <v>277</v>
      </c>
      <c r="P289" s="4" t="s">
        <v>277</v>
      </c>
      <c r="Q289" s="4" t="s">
        <v>5055</v>
      </c>
      <c r="R289" s="4" t="s">
        <v>313</v>
      </c>
      <c r="S289" s="4" t="s">
        <v>313</v>
      </c>
      <c r="T289" s="4" t="s">
        <v>313</v>
      </c>
      <c r="U289" s="4" t="s">
        <v>313</v>
      </c>
      <c r="V289" s="4" t="s">
        <v>313</v>
      </c>
      <c r="W289" s="4" t="s">
        <v>11686</v>
      </c>
      <c r="X289" s="4" t="s">
        <v>11735</v>
      </c>
      <c r="Y289" s="4" t="s">
        <v>11686</v>
      </c>
      <c r="Z289" s="4" t="s">
        <v>11735</v>
      </c>
      <c r="AA289" s="4" t="s">
        <v>313</v>
      </c>
      <c r="AB289" s="4" t="s">
        <v>312</v>
      </c>
      <c r="AC289" s="4" t="s">
        <v>313</v>
      </c>
      <c r="AE289" s="4">
        <v>0</v>
      </c>
      <c r="AF289" s="4">
        <v>0</v>
      </c>
      <c r="AG289" s="4">
        <v>0</v>
      </c>
      <c r="AH289" s="4">
        <f t="shared" si="78"/>
        <v>0</v>
      </c>
      <c r="AI289" s="4">
        <f t="shared" si="78"/>
        <v>0</v>
      </c>
      <c r="AJ289" s="4">
        <f t="shared" si="78"/>
        <v>0</v>
      </c>
      <c r="AK289" s="4">
        <f t="shared" si="78"/>
        <v>0</v>
      </c>
      <c r="AL289" s="4">
        <f t="shared" si="78"/>
        <v>0</v>
      </c>
      <c r="AM289" s="4">
        <f t="shared" si="78"/>
        <v>3</v>
      </c>
      <c r="AN289" s="4">
        <f t="shared" si="65"/>
        <v>3</v>
      </c>
      <c r="AO289" s="4" t="str">
        <f t="shared" si="79"/>
        <v>X</v>
      </c>
      <c r="AP289" s="4" t="str">
        <f t="shared" si="79"/>
        <v>우대</v>
      </c>
      <c r="AQ289" s="4" t="str">
        <f t="shared" si="79"/>
        <v>X</v>
      </c>
      <c r="AR289" s="4">
        <f t="shared" si="67"/>
        <v>3</v>
      </c>
      <c r="AT289" s="4" t="s">
        <v>11686</v>
      </c>
      <c r="AU289" s="4">
        <f>VLOOKUP(B289,자격증!B:R,17,0)</f>
        <v>8</v>
      </c>
      <c r="AV289" s="4">
        <f>IF(AT289="해당",VLOOKUP(B289,어학성적!B:Q,16,0),0)</f>
        <v>10</v>
      </c>
      <c r="AW289" s="4">
        <f>IF(AT289="해당",VLOOKUP(B289,논문실적!B:S,18,0),0)</f>
        <v>6</v>
      </c>
      <c r="AX289" s="4">
        <f>VLOOKUP(B289,자격증!B:S,18,0)</f>
        <v>0</v>
      </c>
      <c r="AY289" s="4">
        <f t="shared" si="68"/>
        <v>20</v>
      </c>
      <c r="AZ289" s="4"/>
      <c r="BB289" s="4">
        <f t="shared" si="69"/>
        <v>20</v>
      </c>
      <c r="BC289" s="47">
        <f>VLOOKUP(B289,정성평가!B:AD,29,0)</f>
        <v>44</v>
      </c>
      <c r="BD289" s="4">
        <f t="shared" si="70"/>
        <v>3</v>
      </c>
      <c r="BE289" s="47">
        <f t="shared" si="71"/>
        <v>67</v>
      </c>
      <c r="BF289" s="4" t="str">
        <f t="shared" si="72"/>
        <v>과락</v>
      </c>
      <c r="BG289" s="4">
        <f t="shared" si="73"/>
        <v>55</v>
      </c>
      <c r="BH289" s="4" t="s">
        <v>11811</v>
      </c>
      <c r="BI289" s="4" t="s">
        <v>11809</v>
      </c>
      <c r="BK289" s="4">
        <v>5</v>
      </c>
      <c r="BL289" s="4">
        <f t="shared" si="76"/>
        <v>75</v>
      </c>
      <c r="BM289" s="4">
        <f t="shared" si="74"/>
        <v>38</v>
      </c>
      <c r="BN289" s="4" t="str">
        <f t="shared" si="77"/>
        <v>배수미달</v>
      </c>
      <c r="BO289" s="4"/>
      <c r="BQ289" s="44" t="s">
        <v>11731</v>
      </c>
      <c r="BR289" s="4" t="s">
        <v>11835</v>
      </c>
      <c r="BS289" s="4" t="s">
        <v>11836</v>
      </c>
    </row>
    <row r="290" spans="1:71" ht="50.1" customHeight="1" x14ac:dyDescent="0.3">
      <c r="A290" s="4">
        <f t="shared" si="75"/>
        <v>57</v>
      </c>
      <c r="B290" s="4" t="s">
        <v>6918</v>
      </c>
      <c r="C290" s="4" t="s">
        <v>6919</v>
      </c>
      <c r="D290" s="4" t="s">
        <v>317</v>
      </c>
      <c r="E290" s="4" t="s">
        <v>318</v>
      </c>
      <c r="F290" s="4" t="s">
        <v>6920</v>
      </c>
      <c r="G290" s="4" t="s">
        <v>6921</v>
      </c>
      <c r="H290" s="4" t="s">
        <v>6922</v>
      </c>
      <c r="I290" s="4" t="s">
        <v>6923</v>
      </c>
      <c r="J290" s="4" t="s">
        <v>275</v>
      </c>
      <c r="K290" s="4" t="s">
        <v>275</v>
      </c>
      <c r="L290" s="4" t="s">
        <v>276</v>
      </c>
      <c r="M290" s="4" t="s">
        <v>277</v>
      </c>
      <c r="N290" s="4" t="s">
        <v>277</v>
      </c>
      <c r="O290" s="4" t="s">
        <v>277</v>
      </c>
      <c r="P290" s="4" t="s">
        <v>277</v>
      </c>
      <c r="Q290" s="4" t="s">
        <v>3012</v>
      </c>
      <c r="R290" s="4" t="s">
        <v>313</v>
      </c>
      <c r="S290" s="4" t="s">
        <v>313</v>
      </c>
      <c r="T290" s="4" t="s">
        <v>313</v>
      </c>
      <c r="U290" s="4" t="s">
        <v>313</v>
      </c>
      <c r="V290" s="4" t="s">
        <v>313</v>
      </c>
      <c r="W290" s="4" t="s">
        <v>11686</v>
      </c>
      <c r="X290" s="4" t="s">
        <v>9552</v>
      </c>
      <c r="Y290" s="4" t="s">
        <v>11686</v>
      </c>
      <c r="Z290" s="4" t="s">
        <v>9552</v>
      </c>
      <c r="AA290" s="4" t="s">
        <v>313</v>
      </c>
      <c r="AB290" s="4" t="s">
        <v>312</v>
      </c>
      <c r="AC290" s="4" t="s">
        <v>313</v>
      </c>
      <c r="AE290" s="4">
        <v>0</v>
      </c>
      <c r="AF290" s="4">
        <v>0</v>
      </c>
      <c r="AG290" s="4">
        <v>0</v>
      </c>
      <c r="AH290" s="4">
        <f t="shared" si="78"/>
        <v>0</v>
      </c>
      <c r="AI290" s="4">
        <f t="shared" si="78"/>
        <v>0</v>
      </c>
      <c r="AJ290" s="4">
        <f t="shared" si="78"/>
        <v>0</v>
      </c>
      <c r="AK290" s="4">
        <f t="shared" si="78"/>
        <v>0</v>
      </c>
      <c r="AL290" s="4">
        <f t="shared" si="78"/>
        <v>0</v>
      </c>
      <c r="AM290" s="4">
        <f t="shared" si="78"/>
        <v>3</v>
      </c>
      <c r="AN290" s="4">
        <f t="shared" si="65"/>
        <v>3</v>
      </c>
      <c r="AO290" s="4" t="str">
        <f t="shared" si="79"/>
        <v>X</v>
      </c>
      <c r="AP290" s="4" t="str">
        <f t="shared" si="79"/>
        <v>우대</v>
      </c>
      <c r="AQ290" s="4" t="str">
        <f t="shared" si="79"/>
        <v>X</v>
      </c>
      <c r="AR290" s="4">
        <f t="shared" si="67"/>
        <v>3</v>
      </c>
      <c r="AT290" s="4" t="s">
        <v>11686</v>
      </c>
      <c r="AU290" s="4">
        <f>VLOOKUP(B290,자격증!B:R,17,0)</f>
        <v>8</v>
      </c>
      <c r="AV290" s="4">
        <f>IF(AT290="해당",VLOOKUP(B290,어학성적!B:Q,16,0),0)</f>
        <v>0</v>
      </c>
      <c r="AW290" s="4">
        <f>IF(AT290="해당",VLOOKUP(B290,논문실적!B:S,18,0),0)</f>
        <v>0</v>
      </c>
      <c r="AX290" s="4">
        <f>VLOOKUP(B290,자격증!B:S,18,0)</f>
        <v>0</v>
      </c>
      <c r="AY290" s="4">
        <f t="shared" si="68"/>
        <v>8</v>
      </c>
      <c r="AZ290" s="4"/>
      <c r="BB290" s="4">
        <f t="shared" si="69"/>
        <v>8</v>
      </c>
      <c r="BC290" s="47">
        <f>VLOOKUP(B290,정성평가!B:AD,29,0)</f>
        <v>55.666666666666664</v>
      </c>
      <c r="BD290" s="4">
        <f t="shared" si="70"/>
        <v>3</v>
      </c>
      <c r="BE290" s="47">
        <f t="shared" si="71"/>
        <v>66.666666666666657</v>
      </c>
      <c r="BF290" s="4" t="str">
        <f t="shared" si="72"/>
        <v>과락</v>
      </c>
      <c r="BG290" s="4">
        <f t="shared" si="73"/>
        <v>57</v>
      </c>
      <c r="BH290" s="4" t="s">
        <v>11811</v>
      </c>
      <c r="BI290" s="4" t="s">
        <v>11809</v>
      </c>
      <c r="BK290" s="4">
        <v>5</v>
      </c>
      <c r="BL290" s="4">
        <f t="shared" si="76"/>
        <v>75</v>
      </c>
      <c r="BM290" s="4">
        <f t="shared" si="74"/>
        <v>38</v>
      </c>
      <c r="BN290" s="4" t="str">
        <f t="shared" si="77"/>
        <v>배수미달</v>
      </c>
      <c r="BO290" s="4"/>
      <c r="BQ290" s="44" t="s">
        <v>11731</v>
      </c>
      <c r="BR290" s="4" t="s">
        <v>11835</v>
      </c>
      <c r="BS290" s="4" t="s">
        <v>11836</v>
      </c>
    </row>
    <row r="291" spans="1:71" ht="50.1" customHeight="1" x14ac:dyDescent="0.3">
      <c r="A291" s="4">
        <f t="shared" si="75"/>
        <v>58</v>
      </c>
      <c r="B291" s="4" t="s">
        <v>11391</v>
      </c>
      <c r="C291" s="4" t="s">
        <v>11392</v>
      </c>
      <c r="D291" s="4" t="s">
        <v>317</v>
      </c>
      <c r="E291" s="4" t="s">
        <v>318</v>
      </c>
      <c r="F291" s="4" t="s">
        <v>11393</v>
      </c>
      <c r="G291" s="4" t="s">
        <v>11394</v>
      </c>
      <c r="H291" s="4" t="s">
        <v>11395</v>
      </c>
      <c r="I291" s="4" t="s">
        <v>11396</v>
      </c>
      <c r="J291" s="4" t="s">
        <v>275</v>
      </c>
      <c r="K291" s="4" t="s">
        <v>275</v>
      </c>
      <c r="L291" s="4" t="s">
        <v>382</v>
      </c>
      <c r="M291" s="4" t="s">
        <v>2810</v>
      </c>
      <c r="N291" s="4" t="s">
        <v>4453</v>
      </c>
      <c r="O291" s="4" t="s">
        <v>562</v>
      </c>
      <c r="P291" s="4" t="s">
        <v>386</v>
      </c>
      <c r="Q291" s="4" t="s">
        <v>3012</v>
      </c>
      <c r="R291" s="4" t="s">
        <v>313</v>
      </c>
      <c r="S291" s="4" t="s">
        <v>313</v>
      </c>
      <c r="T291" s="4" t="s">
        <v>313</v>
      </c>
      <c r="U291" s="4" t="s">
        <v>313</v>
      </c>
      <c r="V291" s="4" t="s">
        <v>313</v>
      </c>
      <c r="W291" s="4" t="s">
        <v>11686</v>
      </c>
      <c r="X291" s="4" t="s">
        <v>11745</v>
      </c>
      <c r="Y291" s="4" t="s">
        <v>11686</v>
      </c>
      <c r="Z291" s="4" t="s">
        <v>11745</v>
      </c>
      <c r="AA291" s="4" t="s">
        <v>313</v>
      </c>
      <c r="AB291" s="4" t="s">
        <v>312</v>
      </c>
      <c r="AC291" s="4" t="s">
        <v>313</v>
      </c>
      <c r="AE291" s="4">
        <v>0</v>
      </c>
      <c r="AF291" s="4">
        <v>0</v>
      </c>
      <c r="AG291" s="4">
        <v>0</v>
      </c>
      <c r="AH291" s="4">
        <f t="shared" si="78"/>
        <v>0</v>
      </c>
      <c r="AI291" s="4">
        <f t="shared" si="78"/>
        <v>0</v>
      </c>
      <c r="AJ291" s="4">
        <f t="shared" si="78"/>
        <v>0</v>
      </c>
      <c r="AK291" s="4">
        <f t="shared" si="78"/>
        <v>0</v>
      </c>
      <c r="AL291" s="4">
        <f t="shared" si="78"/>
        <v>0</v>
      </c>
      <c r="AM291" s="4">
        <f t="shared" si="78"/>
        <v>3</v>
      </c>
      <c r="AN291" s="4">
        <f t="shared" si="65"/>
        <v>3</v>
      </c>
      <c r="AO291" s="4" t="str">
        <f t="shared" si="79"/>
        <v>X</v>
      </c>
      <c r="AP291" s="4" t="str">
        <f t="shared" si="79"/>
        <v>우대</v>
      </c>
      <c r="AQ291" s="4" t="str">
        <f t="shared" si="79"/>
        <v>X</v>
      </c>
      <c r="AR291" s="4">
        <f t="shared" si="67"/>
        <v>3</v>
      </c>
      <c r="AT291" s="4" t="s">
        <v>11686</v>
      </c>
      <c r="AU291" s="4">
        <f>VLOOKUP(B291,자격증!B:R,17,0)</f>
        <v>0</v>
      </c>
      <c r="AV291" s="4">
        <f>IF(AT291="해당",VLOOKUP(B291,어학성적!B:Q,16,0),0)</f>
        <v>10</v>
      </c>
      <c r="AW291" s="4">
        <f>IF(AT291="해당",VLOOKUP(B291,논문실적!B:S,18,0),0)</f>
        <v>8</v>
      </c>
      <c r="AX291" s="4">
        <f>VLOOKUP(B291,자격증!B:S,18,0)</f>
        <v>0</v>
      </c>
      <c r="AY291" s="4">
        <f t="shared" si="68"/>
        <v>18</v>
      </c>
      <c r="AZ291" s="4"/>
      <c r="BB291" s="4">
        <f t="shared" si="69"/>
        <v>18</v>
      </c>
      <c r="BC291" s="47">
        <f>VLOOKUP(B291,정성평가!B:AD,29,0)</f>
        <v>45.666666666666664</v>
      </c>
      <c r="BD291" s="4">
        <f t="shared" si="70"/>
        <v>3</v>
      </c>
      <c r="BE291" s="47">
        <f t="shared" si="71"/>
        <v>66.666666666666657</v>
      </c>
      <c r="BF291" s="4" t="str">
        <f t="shared" si="72"/>
        <v>과락</v>
      </c>
      <c r="BG291" s="4">
        <f t="shared" si="73"/>
        <v>57</v>
      </c>
      <c r="BH291" s="4" t="s">
        <v>11811</v>
      </c>
      <c r="BI291" s="4" t="s">
        <v>11809</v>
      </c>
      <c r="BK291" s="4">
        <v>5</v>
      </c>
      <c r="BL291" s="4">
        <f t="shared" si="76"/>
        <v>75</v>
      </c>
      <c r="BM291" s="4">
        <f t="shared" si="74"/>
        <v>38</v>
      </c>
      <c r="BN291" s="4" t="str">
        <f t="shared" si="77"/>
        <v>배수미달</v>
      </c>
      <c r="BO291" s="4"/>
      <c r="BQ291" s="44" t="s">
        <v>11731</v>
      </c>
      <c r="BR291" s="4" t="s">
        <v>11835</v>
      </c>
      <c r="BS291" s="4" t="s">
        <v>11836</v>
      </c>
    </row>
    <row r="292" spans="1:71" ht="50.1" customHeight="1" x14ac:dyDescent="0.3">
      <c r="A292" s="4">
        <f t="shared" si="75"/>
        <v>59</v>
      </c>
      <c r="B292" s="4" t="s">
        <v>3386</v>
      </c>
      <c r="C292" s="4" t="s">
        <v>3387</v>
      </c>
      <c r="D292" s="4" t="s">
        <v>317</v>
      </c>
      <c r="E292" s="4" t="s">
        <v>318</v>
      </c>
      <c r="F292" s="4" t="s">
        <v>3388</v>
      </c>
      <c r="G292" s="4" t="s">
        <v>3389</v>
      </c>
      <c r="H292" s="4" t="s">
        <v>3390</v>
      </c>
      <c r="I292" s="4" t="s">
        <v>3391</v>
      </c>
      <c r="J292" s="4" t="s">
        <v>275</v>
      </c>
      <c r="K292" s="4" t="s">
        <v>275</v>
      </c>
      <c r="L292" s="4" t="s">
        <v>382</v>
      </c>
      <c r="M292" s="4" t="s">
        <v>3392</v>
      </c>
      <c r="N292" s="4" t="s">
        <v>3393</v>
      </c>
      <c r="O292" s="4" t="s">
        <v>562</v>
      </c>
      <c r="P292" s="4" t="s">
        <v>957</v>
      </c>
      <c r="Q292" s="4" t="s">
        <v>3399</v>
      </c>
      <c r="R292" s="4" t="s">
        <v>313</v>
      </c>
      <c r="S292" s="4" t="s">
        <v>313</v>
      </c>
      <c r="T292" s="4" t="s">
        <v>313</v>
      </c>
      <c r="U292" s="4" t="s">
        <v>313</v>
      </c>
      <c r="V292" s="4" t="s">
        <v>313</v>
      </c>
      <c r="W292" s="4" t="s">
        <v>11686</v>
      </c>
      <c r="X292" s="4" t="s">
        <v>9552</v>
      </c>
      <c r="Y292" s="4" t="s">
        <v>11686</v>
      </c>
      <c r="Z292" s="4" t="s">
        <v>9552</v>
      </c>
      <c r="AA292" s="4" t="s">
        <v>313</v>
      </c>
      <c r="AB292" s="4" t="s">
        <v>313</v>
      </c>
      <c r="AC292" s="4" t="s">
        <v>313</v>
      </c>
      <c r="AE292" s="4">
        <v>0</v>
      </c>
      <c r="AF292" s="4">
        <v>0</v>
      </c>
      <c r="AG292" s="4">
        <v>0</v>
      </c>
      <c r="AH292" s="4">
        <f t="shared" si="78"/>
        <v>0</v>
      </c>
      <c r="AI292" s="4">
        <f t="shared" si="78"/>
        <v>0</v>
      </c>
      <c r="AJ292" s="4">
        <f t="shared" si="78"/>
        <v>0</v>
      </c>
      <c r="AK292" s="4">
        <f t="shared" si="78"/>
        <v>0</v>
      </c>
      <c r="AL292" s="4">
        <f t="shared" si="78"/>
        <v>0</v>
      </c>
      <c r="AM292" s="4">
        <f t="shared" si="78"/>
        <v>3</v>
      </c>
      <c r="AN292" s="4">
        <f t="shared" si="65"/>
        <v>3</v>
      </c>
      <c r="AO292" s="4" t="str">
        <f t="shared" si="79"/>
        <v>X</v>
      </c>
      <c r="AP292" s="4" t="str">
        <f t="shared" si="79"/>
        <v>X</v>
      </c>
      <c r="AQ292" s="4" t="str">
        <f t="shared" si="79"/>
        <v>X</v>
      </c>
      <c r="AR292" s="4">
        <f t="shared" si="67"/>
        <v>3</v>
      </c>
      <c r="AT292" s="4" t="s">
        <v>11686</v>
      </c>
      <c r="AU292" s="4">
        <f>VLOOKUP(B292,자격증!B:R,17,0)</f>
        <v>0</v>
      </c>
      <c r="AV292" s="4">
        <f>IF(AT292="해당",VLOOKUP(B292,어학성적!B:Q,16,0),0)</f>
        <v>0</v>
      </c>
      <c r="AW292" s="4">
        <f>IF(AT292="해당",VLOOKUP(B292,논문실적!B:S,18,0),0)</f>
        <v>0</v>
      </c>
      <c r="AX292" s="4">
        <f>VLOOKUP(B292,자격증!B:S,18,0)</f>
        <v>0</v>
      </c>
      <c r="AY292" s="4">
        <f t="shared" si="68"/>
        <v>0</v>
      </c>
      <c r="AZ292" s="4"/>
      <c r="BB292" s="4">
        <f t="shared" si="69"/>
        <v>0</v>
      </c>
      <c r="BC292" s="47">
        <f>VLOOKUP(B292,정성평가!B:AD,29,0)</f>
        <v>63.333333333333336</v>
      </c>
      <c r="BD292" s="4">
        <f t="shared" si="70"/>
        <v>3</v>
      </c>
      <c r="BE292" s="47">
        <f t="shared" si="71"/>
        <v>66.333333333333343</v>
      </c>
      <c r="BF292" s="4" t="str">
        <f t="shared" si="72"/>
        <v>과락</v>
      </c>
      <c r="BG292" s="4">
        <f t="shared" si="73"/>
        <v>59</v>
      </c>
      <c r="BH292" s="4" t="s">
        <v>11811</v>
      </c>
      <c r="BI292" s="4" t="s">
        <v>11809</v>
      </c>
      <c r="BK292" s="4">
        <v>5</v>
      </c>
      <c r="BL292" s="4">
        <f t="shared" si="76"/>
        <v>75</v>
      </c>
      <c r="BM292" s="4">
        <f t="shared" si="74"/>
        <v>38</v>
      </c>
      <c r="BN292" s="4" t="str">
        <f t="shared" si="77"/>
        <v>배수미달</v>
      </c>
      <c r="BO292" s="4"/>
      <c r="BQ292" s="44" t="s">
        <v>11731</v>
      </c>
      <c r="BR292" s="4" t="s">
        <v>11835</v>
      </c>
      <c r="BS292" s="4" t="s">
        <v>11836</v>
      </c>
    </row>
    <row r="293" spans="1:71" ht="50.1" customHeight="1" x14ac:dyDescent="0.3">
      <c r="A293" s="4">
        <f t="shared" si="75"/>
        <v>60</v>
      </c>
      <c r="B293" s="4" t="s">
        <v>7704</v>
      </c>
      <c r="C293" s="4" t="s">
        <v>7705</v>
      </c>
      <c r="D293" s="4" t="s">
        <v>317</v>
      </c>
      <c r="E293" s="4" t="s">
        <v>318</v>
      </c>
      <c r="F293" s="4" t="s">
        <v>7706</v>
      </c>
      <c r="G293" s="4" t="s">
        <v>7707</v>
      </c>
      <c r="H293" s="4" t="s">
        <v>7708</v>
      </c>
      <c r="I293" s="4" t="s">
        <v>7709</v>
      </c>
      <c r="J293" s="4" t="s">
        <v>275</v>
      </c>
      <c r="K293" s="4" t="s">
        <v>275</v>
      </c>
      <c r="L293" s="4" t="s">
        <v>276</v>
      </c>
      <c r="M293" s="4" t="s">
        <v>277</v>
      </c>
      <c r="N293" s="4" t="s">
        <v>277</v>
      </c>
      <c r="O293" s="4" t="s">
        <v>277</v>
      </c>
      <c r="P293" s="4" t="s">
        <v>277</v>
      </c>
      <c r="Q293" s="4" t="s">
        <v>3322</v>
      </c>
      <c r="R293" s="4" t="s">
        <v>313</v>
      </c>
      <c r="S293" s="4" t="s">
        <v>313</v>
      </c>
      <c r="T293" s="4" t="s">
        <v>313</v>
      </c>
      <c r="U293" s="4" t="s">
        <v>313</v>
      </c>
      <c r="V293" s="4" t="s">
        <v>313</v>
      </c>
      <c r="W293" s="4" t="s">
        <v>11686</v>
      </c>
      <c r="X293" s="4" t="s">
        <v>11727</v>
      </c>
      <c r="Y293" s="4" t="s">
        <v>11686</v>
      </c>
      <c r="Z293" s="4" t="s">
        <v>11727</v>
      </c>
      <c r="AA293" s="4" t="s">
        <v>313</v>
      </c>
      <c r="AB293" s="4" t="s">
        <v>312</v>
      </c>
      <c r="AC293" s="4" t="s">
        <v>313</v>
      </c>
      <c r="AE293" s="4">
        <v>0</v>
      </c>
      <c r="AF293" s="4">
        <v>0</v>
      </c>
      <c r="AG293" s="4">
        <v>0</v>
      </c>
      <c r="AH293" s="4">
        <f t="shared" si="78"/>
        <v>0</v>
      </c>
      <c r="AI293" s="4">
        <f t="shared" si="78"/>
        <v>0</v>
      </c>
      <c r="AJ293" s="4">
        <f t="shared" si="78"/>
        <v>0</v>
      </c>
      <c r="AK293" s="4">
        <f t="shared" si="78"/>
        <v>0</v>
      </c>
      <c r="AL293" s="4">
        <f t="shared" si="78"/>
        <v>0</v>
      </c>
      <c r="AM293" s="4">
        <f t="shared" si="78"/>
        <v>3</v>
      </c>
      <c r="AN293" s="4">
        <f t="shared" si="65"/>
        <v>3</v>
      </c>
      <c r="AO293" s="4" t="str">
        <f t="shared" si="79"/>
        <v>X</v>
      </c>
      <c r="AP293" s="4" t="str">
        <f t="shared" si="79"/>
        <v>우대</v>
      </c>
      <c r="AQ293" s="4" t="str">
        <f t="shared" si="79"/>
        <v>X</v>
      </c>
      <c r="AR293" s="4">
        <f t="shared" si="67"/>
        <v>3</v>
      </c>
      <c r="AT293" s="4" t="s">
        <v>11686</v>
      </c>
      <c r="AU293" s="4">
        <f>VLOOKUP(B293,자격증!B:R,17,0)</f>
        <v>10</v>
      </c>
      <c r="AV293" s="4">
        <f>IF(AT293="해당",VLOOKUP(B293,어학성적!B:Q,16,0),0)</f>
        <v>6</v>
      </c>
      <c r="AW293" s="4">
        <f>IF(AT293="해당",VLOOKUP(B293,논문실적!B:S,18,0),0)</f>
        <v>0</v>
      </c>
      <c r="AX293" s="4">
        <f>VLOOKUP(B293,자격증!B:S,18,0)</f>
        <v>0</v>
      </c>
      <c r="AY293" s="4">
        <f t="shared" si="68"/>
        <v>16</v>
      </c>
      <c r="AZ293" s="4"/>
      <c r="BB293" s="4">
        <f t="shared" si="69"/>
        <v>16</v>
      </c>
      <c r="BC293" s="47">
        <f>VLOOKUP(B293,정성평가!B:AD,29,0)</f>
        <v>47.333333333333336</v>
      </c>
      <c r="BD293" s="4">
        <f t="shared" si="70"/>
        <v>3</v>
      </c>
      <c r="BE293" s="47">
        <f t="shared" si="71"/>
        <v>66.333333333333343</v>
      </c>
      <c r="BF293" s="4" t="str">
        <f t="shared" si="72"/>
        <v>과락</v>
      </c>
      <c r="BG293" s="4">
        <f t="shared" si="73"/>
        <v>59</v>
      </c>
      <c r="BH293" s="4" t="s">
        <v>11811</v>
      </c>
      <c r="BI293" s="4" t="s">
        <v>11809</v>
      </c>
      <c r="BK293" s="4">
        <v>5</v>
      </c>
      <c r="BL293" s="4">
        <f t="shared" si="76"/>
        <v>75</v>
      </c>
      <c r="BM293" s="4">
        <f t="shared" si="74"/>
        <v>38</v>
      </c>
      <c r="BN293" s="4" t="str">
        <f t="shared" si="77"/>
        <v>배수미달</v>
      </c>
      <c r="BO293" s="4"/>
      <c r="BQ293" s="44" t="s">
        <v>11731</v>
      </c>
      <c r="BR293" s="4" t="s">
        <v>11835</v>
      </c>
      <c r="BS293" s="4" t="s">
        <v>11836</v>
      </c>
    </row>
    <row r="294" spans="1:71" ht="50.1" customHeight="1" x14ac:dyDescent="0.3">
      <c r="A294" s="4">
        <f t="shared" si="75"/>
        <v>61</v>
      </c>
      <c r="B294" s="4" t="s">
        <v>11093</v>
      </c>
      <c r="C294" s="4" t="s">
        <v>11094</v>
      </c>
      <c r="D294" s="4" t="s">
        <v>317</v>
      </c>
      <c r="E294" s="4" t="s">
        <v>318</v>
      </c>
      <c r="F294" s="4" t="s">
        <v>11095</v>
      </c>
      <c r="G294" s="4" t="s">
        <v>11096</v>
      </c>
      <c r="H294" s="4" t="s">
        <v>11097</v>
      </c>
      <c r="I294" s="4" t="s">
        <v>11098</v>
      </c>
      <c r="J294" s="4" t="s">
        <v>275</v>
      </c>
      <c r="K294" s="4" t="s">
        <v>275</v>
      </c>
      <c r="L294" s="4" t="s">
        <v>276</v>
      </c>
      <c r="M294" s="4" t="s">
        <v>277</v>
      </c>
      <c r="N294" s="4" t="s">
        <v>277</v>
      </c>
      <c r="O294" s="4" t="s">
        <v>277</v>
      </c>
      <c r="P294" s="4" t="s">
        <v>277</v>
      </c>
      <c r="Q294" s="4" t="s">
        <v>6601</v>
      </c>
      <c r="R294" s="4" t="s">
        <v>313</v>
      </c>
      <c r="S294" s="4" t="s">
        <v>313</v>
      </c>
      <c r="T294" s="4" t="s">
        <v>313</v>
      </c>
      <c r="U294" s="4" t="s">
        <v>313</v>
      </c>
      <c r="V294" s="4" t="s">
        <v>313</v>
      </c>
      <c r="W294" s="4" t="s">
        <v>11686</v>
      </c>
      <c r="X294" s="4" t="s">
        <v>11734</v>
      </c>
      <c r="Y294" s="4" t="s">
        <v>313</v>
      </c>
      <c r="Z294" s="4" t="s">
        <v>313</v>
      </c>
      <c r="AA294" s="4" t="s">
        <v>312</v>
      </c>
      <c r="AB294" s="4" t="s">
        <v>312</v>
      </c>
      <c r="AC294" s="4" t="s">
        <v>313</v>
      </c>
      <c r="AE294" s="4">
        <v>0</v>
      </c>
      <c r="AF294" s="4">
        <v>0</v>
      </c>
      <c r="AG294" s="4">
        <v>0</v>
      </c>
      <c r="AH294" s="4">
        <f t="shared" si="78"/>
        <v>0</v>
      </c>
      <c r="AI294" s="4">
        <f t="shared" si="78"/>
        <v>0</v>
      </c>
      <c r="AJ294" s="4">
        <f t="shared" si="78"/>
        <v>0</v>
      </c>
      <c r="AK294" s="4">
        <f t="shared" si="78"/>
        <v>0</v>
      </c>
      <c r="AL294" s="4">
        <f t="shared" si="78"/>
        <v>0</v>
      </c>
      <c r="AM294" s="4">
        <f t="shared" si="78"/>
        <v>3</v>
      </c>
      <c r="AN294" s="4">
        <f t="shared" si="65"/>
        <v>0</v>
      </c>
      <c r="AO294" s="4" t="str">
        <f t="shared" si="79"/>
        <v>우대</v>
      </c>
      <c r="AP294" s="4" t="str">
        <f t="shared" si="79"/>
        <v>우대</v>
      </c>
      <c r="AQ294" s="4" t="str">
        <f t="shared" si="79"/>
        <v>X</v>
      </c>
      <c r="AR294" s="4">
        <f t="shared" si="67"/>
        <v>3</v>
      </c>
      <c r="AT294" s="4" t="s">
        <v>11686</v>
      </c>
      <c r="AU294" s="4">
        <f>VLOOKUP(B294,자격증!B:R,17,0)</f>
        <v>8</v>
      </c>
      <c r="AV294" s="4">
        <f>IF(AT294="해당",VLOOKUP(B294,어학성적!B:Q,16,0),0)</f>
        <v>6</v>
      </c>
      <c r="AW294" s="4">
        <f>IF(AT294="해당",VLOOKUP(B294,논문실적!B:S,18,0),0)</f>
        <v>0</v>
      </c>
      <c r="AX294" s="4">
        <f>VLOOKUP(B294,자격증!B:S,18,0)</f>
        <v>0</v>
      </c>
      <c r="AY294" s="4">
        <f t="shared" si="68"/>
        <v>14</v>
      </c>
      <c r="AZ294" s="4"/>
      <c r="BB294" s="4">
        <f t="shared" si="69"/>
        <v>14</v>
      </c>
      <c r="BC294" s="47">
        <f>VLOOKUP(B294,정성평가!B:AD,29,0)</f>
        <v>49.333333333333336</v>
      </c>
      <c r="BD294" s="4">
        <f t="shared" si="70"/>
        <v>3</v>
      </c>
      <c r="BE294" s="47">
        <f t="shared" si="71"/>
        <v>66.333333333333343</v>
      </c>
      <c r="BF294" s="4" t="str">
        <f t="shared" si="72"/>
        <v>과락</v>
      </c>
      <c r="BG294" s="4">
        <f t="shared" si="73"/>
        <v>59</v>
      </c>
      <c r="BH294" s="4" t="s">
        <v>11811</v>
      </c>
      <c r="BI294" s="4" t="s">
        <v>11809</v>
      </c>
      <c r="BK294" s="4">
        <v>5</v>
      </c>
      <c r="BL294" s="4">
        <f t="shared" si="76"/>
        <v>75</v>
      </c>
      <c r="BM294" s="4">
        <f t="shared" si="74"/>
        <v>38</v>
      </c>
      <c r="BN294" s="4" t="str">
        <f t="shared" si="77"/>
        <v>배수미달</v>
      </c>
      <c r="BO294" s="4"/>
      <c r="BQ294" s="44" t="s">
        <v>11731</v>
      </c>
      <c r="BR294" s="4" t="s">
        <v>11835</v>
      </c>
      <c r="BS294" s="4" t="s">
        <v>11836</v>
      </c>
    </row>
    <row r="295" spans="1:71" ht="50.1" customHeight="1" x14ac:dyDescent="0.3">
      <c r="A295" s="4">
        <f t="shared" si="75"/>
        <v>62</v>
      </c>
      <c r="B295" s="4" t="s">
        <v>5679</v>
      </c>
      <c r="C295" s="4" t="s">
        <v>5680</v>
      </c>
      <c r="D295" s="4" t="s">
        <v>317</v>
      </c>
      <c r="E295" s="4" t="s">
        <v>318</v>
      </c>
      <c r="F295" s="4" t="s">
        <v>5681</v>
      </c>
      <c r="G295" s="4" t="s">
        <v>5682</v>
      </c>
      <c r="H295" s="4" t="s">
        <v>5683</v>
      </c>
      <c r="I295" s="4" t="s">
        <v>5684</v>
      </c>
      <c r="J295" s="4" t="s">
        <v>275</v>
      </c>
      <c r="K295" s="4" t="s">
        <v>275</v>
      </c>
      <c r="L295" s="4" t="s">
        <v>276</v>
      </c>
      <c r="M295" s="4" t="s">
        <v>277</v>
      </c>
      <c r="N295" s="4" t="s">
        <v>277</v>
      </c>
      <c r="O295" s="4" t="s">
        <v>277</v>
      </c>
      <c r="P295" s="4" t="s">
        <v>277</v>
      </c>
      <c r="Q295" s="4" t="s">
        <v>5688</v>
      </c>
      <c r="R295" s="4" t="s">
        <v>313</v>
      </c>
      <c r="S295" s="4" t="s">
        <v>313</v>
      </c>
      <c r="T295" s="4" t="s">
        <v>313</v>
      </c>
      <c r="U295" s="4" t="s">
        <v>313</v>
      </c>
      <c r="V295" s="4" t="s">
        <v>313</v>
      </c>
      <c r="W295" s="4" t="s">
        <v>11686</v>
      </c>
      <c r="X295" s="4" t="s">
        <v>11734</v>
      </c>
      <c r="Y295" s="4" t="s">
        <v>313</v>
      </c>
      <c r="Z295" s="4" t="s">
        <v>313</v>
      </c>
      <c r="AA295" s="4" t="s">
        <v>313</v>
      </c>
      <c r="AB295" s="4" t="s">
        <v>312</v>
      </c>
      <c r="AC295" s="4" t="s">
        <v>313</v>
      </c>
      <c r="AE295" s="4">
        <v>0</v>
      </c>
      <c r="AF295" s="4">
        <v>0</v>
      </c>
      <c r="AG295" s="4">
        <v>0</v>
      </c>
      <c r="AH295" s="4">
        <f t="shared" si="78"/>
        <v>0</v>
      </c>
      <c r="AI295" s="4">
        <f t="shared" si="78"/>
        <v>0</v>
      </c>
      <c r="AJ295" s="4">
        <f t="shared" si="78"/>
        <v>0</v>
      </c>
      <c r="AK295" s="4">
        <f t="shared" si="78"/>
        <v>0</v>
      </c>
      <c r="AL295" s="4">
        <f t="shared" si="78"/>
        <v>0</v>
      </c>
      <c r="AM295" s="4">
        <f t="shared" si="78"/>
        <v>3</v>
      </c>
      <c r="AN295" s="4">
        <f t="shared" si="65"/>
        <v>0</v>
      </c>
      <c r="AO295" s="4" t="str">
        <f t="shared" si="79"/>
        <v>X</v>
      </c>
      <c r="AP295" s="4" t="str">
        <f t="shared" si="79"/>
        <v>우대</v>
      </c>
      <c r="AQ295" s="4" t="str">
        <f t="shared" si="79"/>
        <v>X</v>
      </c>
      <c r="AR295" s="4">
        <f t="shared" si="67"/>
        <v>3</v>
      </c>
      <c r="AT295" s="4" t="s">
        <v>11686</v>
      </c>
      <c r="AU295" s="4">
        <f>VLOOKUP(B295,자격증!B:R,17,0)</f>
        <v>0</v>
      </c>
      <c r="AV295" s="4">
        <f>IF(AT295="해당",VLOOKUP(B295,어학성적!B:Q,16,0),0)</f>
        <v>10</v>
      </c>
      <c r="AW295" s="4">
        <f>IF(AT295="해당",VLOOKUP(B295,논문실적!B:S,18,0),0)</f>
        <v>0</v>
      </c>
      <c r="AX295" s="4">
        <f>VLOOKUP(B295,자격증!B:S,18,0)</f>
        <v>0</v>
      </c>
      <c r="AY295" s="4">
        <f t="shared" si="68"/>
        <v>10</v>
      </c>
      <c r="AZ295" s="4"/>
      <c r="BB295" s="4">
        <f t="shared" si="69"/>
        <v>10</v>
      </c>
      <c r="BC295" s="47">
        <f>VLOOKUP(B295,정성평가!B:AD,29,0)</f>
        <v>53</v>
      </c>
      <c r="BD295" s="4">
        <f t="shared" si="70"/>
        <v>3</v>
      </c>
      <c r="BE295" s="47">
        <f t="shared" si="71"/>
        <v>66</v>
      </c>
      <c r="BF295" s="4" t="str">
        <f t="shared" si="72"/>
        <v>과락</v>
      </c>
      <c r="BG295" s="4">
        <f t="shared" si="73"/>
        <v>62</v>
      </c>
      <c r="BH295" s="4" t="s">
        <v>11811</v>
      </c>
      <c r="BI295" s="4" t="s">
        <v>11809</v>
      </c>
      <c r="BK295" s="4">
        <v>5</v>
      </c>
      <c r="BL295" s="4">
        <f t="shared" si="76"/>
        <v>75</v>
      </c>
      <c r="BM295" s="4">
        <f t="shared" si="74"/>
        <v>38</v>
      </c>
      <c r="BN295" s="4" t="str">
        <f t="shared" si="77"/>
        <v>배수미달</v>
      </c>
      <c r="BO295" s="4"/>
      <c r="BQ295" s="44" t="s">
        <v>11731</v>
      </c>
      <c r="BR295" s="4" t="s">
        <v>11835</v>
      </c>
      <c r="BS295" s="4" t="s">
        <v>11836</v>
      </c>
    </row>
    <row r="296" spans="1:71" ht="50.1" customHeight="1" x14ac:dyDescent="0.3">
      <c r="A296" s="4">
        <f t="shared" si="75"/>
        <v>63</v>
      </c>
      <c r="B296" s="4" t="s">
        <v>6335</v>
      </c>
      <c r="C296" s="4" t="s">
        <v>6336</v>
      </c>
      <c r="D296" s="4" t="s">
        <v>317</v>
      </c>
      <c r="E296" s="4" t="s">
        <v>318</v>
      </c>
      <c r="F296" s="4" t="s">
        <v>6337</v>
      </c>
      <c r="G296" s="4" t="s">
        <v>6338</v>
      </c>
      <c r="H296" s="4" t="s">
        <v>6339</v>
      </c>
      <c r="I296" s="4" t="s">
        <v>6340</v>
      </c>
      <c r="J296" s="4" t="s">
        <v>275</v>
      </c>
      <c r="K296" s="4" t="s">
        <v>275</v>
      </c>
      <c r="L296" s="4" t="s">
        <v>276</v>
      </c>
      <c r="M296" s="4" t="s">
        <v>277</v>
      </c>
      <c r="N296" s="4" t="s">
        <v>277</v>
      </c>
      <c r="O296" s="4" t="s">
        <v>277</v>
      </c>
      <c r="P296" s="4" t="s">
        <v>277</v>
      </c>
      <c r="Q296" s="4" t="s">
        <v>4878</v>
      </c>
      <c r="R296" s="4" t="s">
        <v>313</v>
      </c>
      <c r="S296" s="4" t="s">
        <v>313</v>
      </c>
      <c r="T296" s="4" t="s">
        <v>313</v>
      </c>
      <c r="U296" s="4" t="s">
        <v>313</v>
      </c>
      <c r="V296" s="4" t="s">
        <v>313</v>
      </c>
      <c r="W296" s="4" t="s">
        <v>313</v>
      </c>
      <c r="X296" s="4" t="s">
        <v>313</v>
      </c>
      <c r="Y296" s="4" t="s">
        <v>313</v>
      </c>
      <c r="Z296" s="4" t="s">
        <v>313</v>
      </c>
      <c r="AA296" s="4" t="s">
        <v>313</v>
      </c>
      <c r="AB296" s="4" t="s">
        <v>312</v>
      </c>
      <c r="AC296" s="4" t="s">
        <v>313</v>
      </c>
      <c r="AE296" s="4">
        <v>0</v>
      </c>
      <c r="AF296" s="4">
        <v>0</v>
      </c>
      <c r="AG296" s="4">
        <v>0</v>
      </c>
      <c r="AH296" s="4">
        <f t="shared" si="78"/>
        <v>0</v>
      </c>
      <c r="AI296" s="4">
        <f t="shared" si="78"/>
        <v>0</v>
      </c>
      <c r="AJ296" s="4">
        <f t="shared" si="78"/>
        <v>0</v>
      </c>
      <c r="AK296" s="4">
        <f t="shared" si="78"/>
        <v>0</v>
      </c>
      <c r="AL296" s="4">
        <f t="shared" si="78"/>
        <v>0</v>
      </c>
      <c r="AM296" s="4">
        <f t="shared" si="78"/>
        <v>0</v>
      </c>
      <c r="AN296" s="4">
        <f t="shared" si="65"/>
        <v>0</v>
      </c>
      <c r="AO296" s="4" t="str">
        <f t="shared" si="79"/>
        <v>X</v>
      </c>
      <c r="AP296" s="4" t="str">
        <f t="shared" si="79"/>
        <v>우대</v>
      </c>
      <c r="AQ296" s="4" t="str">
        <f t="shared" si="79"/>
        <v>X</v>
      </c>
      <c r="AR296" s="4">
        <f t="shared" si="67"/>
        <v>0</v>
      </c>
      <c r="AT296" s="4" t="s">
        <v>11686</v>
      </c>
      <c r="AU296" s="4">
        <f>VLOOKUP(B296,자격증!B:R,17,0)</f>
        <v>5</v>
      </c>
      <c r="AV296" s="4">
        <f>IF(AT296="해당",VLOOKUP(B296,어학성적!B:Q,16,0),0)</f>
        <v>6</v>
      </c>
      <c r="AW296" s="4">
        <f>IF(AT296="해당",VLOOKUP(B296,논문실적!B:S,18,0),0)</f>
        <v>0</v>
      </c>
      <c r="AX296" s="4">
        <f>VLOOKUP(B296,자격증!B:S,18,0)</f>
        <v>0</v>
      </c>
      <c r="AY296" s="4">
        <f t="shared" si="68"/>
        <v>11</v>
      </c>
      <c r="AZ296" s="4"/>
      <c r="BB296" s="4">
        <f t="shared" si="69"/>
        <v>11</v>
      </c>
      <c r="BC296" s="47">
        <f>VLOOKUP(B296,정성평가!B:AD,29,0)</f>
        <v>54.666666666666664</v>
      </c>
      <c r="BD296" s="4">
        <f t="shared" si="70"/>
        <v>0</v>
      </c>
      <c r="BE296" s="47">
        <f t="shared" si="71"/>
        <v>65.666666666666657</v>
      </c>
      <c r="BF296" s="4" t="str">
        <f t="shared" si="72"/>
        <v>과락</v>
      </c>
      <c r="BG296" s="4">
        <f t="shared" si="73"/>
        <v>63</v>
      </c>
      <c r="BH296" s="4" t="s">
        <v>11811</v>
      </c>
      <c r="BI296" s="4" t="s">
        <v>11809</v>
      </c>
      <c r="BK296" s="4">
        <v>5</v>
      </c>
      <c r="BL296" s="4">
        <f t="shared" si="76"/>
        <v>75</v>
      </c>
      <c r="BM296" s="4">
        <f t="shared" si="74"/>
        <v>38</v>
      </c>
      <c r="BN296" s="4" t="str">
        <f t="shared" si="77"/>
        <v>배수미달</v>
      </c>
      <c r="BO296" s="4"/>
      <c r="BQ296" s="44" t="s">
        <v>11731</v>
      </c>
      <c r="BR296" s="4" t="s">
        <v>11835</v>
      </c>
      <c r="BS296" s="4" t="s">
        <v>11836</v>
      </c>
    </row>
    <row r="297" spans="1:71" ht="50.1" customHeight="1" x14ac:dyDescent="0.3">
      <c r="A297" s="4">
        <f t="shared" si="75"/>
        <v>64</v>
      </c>
      <c r="B297" s="4" t="s">
        <v>11136</v>
      </c>
      <c r="C297" s="4" t="s">
        <v>7868</v>
      </c>
      <c r="D297" s="4" t="s">
        <v>317</v>
      </c>
      <c r="E297" s="4" t="s">
        <v>318</v>
      </c>
      <c r="F297" s="4" t="s">
        <v>7869</v>
      </c>
      <c r="G297" s="4" t="s">
        <v>11137</v>
      </c>
      <c r="H297" s="4" t="s">
        <v>11138</v>
      </c>
      <c r="I297" s="4" t="s">
        <v>11139</v>
      </c>
      <c r="J297" s="4" t="s">
        <v>275</v>
      </c>
      <c r="K297" s="4" t="s">
        <v>275</v>
      </c>
      <c r="L297" s="4" t="s">
        <v>382</v>
      </c>
      <c r="M297" s="4" t="s">
        <v>1826</v>
      </c>
      <c r="N297" s="4" t="s">
        <v>7811</v>
      </c>
      <c r="O297" s="4" t="s">
        <v>562</v>
      </c>
      <c r="P297" s="4" t="s">
        <v>957</v>
      </c>
      <c r="Q297" s="4" t="s">
        <v>11143</v>
      </c>
      <c r="R297" s="4" t="s">
        <v>313</v>
      </c>
      <c r="S297" s="4" t="s">
        <v>313</v>
      </c>
      <c r="T297" s="4" t="s">
        <v>313</v>
      </c>
      <c r="U297" s="4" t="s">
        <v>313</v>
      </c>
      <c r="V297" s="4" t="s">
        <v>313</v>
      </c>
      <c r="W297" s="4" t="s">
        <v>11686</v>
      </c>
      <c r="X297" s="4" t="s">
        <v>11727</v>
      </c>
      <c r="Y297" s="4" t="s">
        <v>11686</v>
      </c>
      <c r="Z297" s="4" t="s">
        <v>11727</v>
      </c>
      <c r="AA297" s="4" t="s">
        <v>313</v>
      </c>
      <c r="AB297" s="4" t="s">
        <v>312</v>
      </c>
      <c r="AC297" s="4" t="s">
        <v>313</v>
      </c>
      <c r="AE297" s="4">
        <v>0</v>
      </c>
      <c r="AF297" s="4">
        <v>0</v>
      </c>
      <c r="AG297" s="4">
        <v>0</v>
      </c>
      <c r="AH297" s="4">
        <f t="shared" si="78"/>
        <v>0</v>
      </c>
      <c r="AI297" s="4">
        <f t="shared" si="78"/>
        <v>0</v>
      </c>
      <c r="AJ297" s="4">
        <f t="shared" si="78"/>
        <v>0</v>
      </c>
      <c r="AK297" s="4">
        <f t="shared" si="78"/>
        <v>0</v>
      </c>
      <c r="AL297" s="4">
        <f t="shared" si="78"/>
        <v>0</v>
      </c>
      <c r="AM297" s="4">
        <f t="shared" si="78"/>
        <v>3</v>
      </c>
      <c r="AN297" s="4">
        <f t="shared" si="65"/>
        <v>3</v>
      </c>
      <c r="AO297" s="4" t="str">
        <f t="shared" si="79"/>
        <v>X</v>
      </c>
      <c r="AP297" s="4" t="str">
        <f t="shared" si="79"/>
        <v>우대</v>
      </c>
      <c r="AQ297" s="4" t="str">
        <f t="shared" si="79"/>
        <v>X</v>
      </c>
      <c r="AR297" s="4">
        <f t="shared" si="67"/>
        <v>3</v>
      </c>
      <c r="AT297" s="4" t="s">
        <v>11686</v>
      </c>
      <c r="AU297" s="4">
        <f>VLOOKUP(B297,자격증!B:R,17,0)</f>
        <v>8</v>
      </c>
      <c r="AV297" s="4">
        <f>IF(AT297="해당",VLOOKUP(B297,어학성적!B:Q,16,0),0)</f>
        <v>6</v>
      </c>
      <c r="AW297" s="4">
        <f>IF(AT297="해당",VLOOKUP(B297,논문실적!B:S,18,0),0)</f>
        <v>0</v>
      </c>
      <c r="AX297" s="4">
        <f>VLOOKUP(B297,자격증!B:S,18,0)</f>
        <v>0</v>
      </c>
      <c r="AY297" s="4">
        <f t="shared" si="68"/>
        <v>14</v>
      </c>
      <c r="AZ297" s="4"/>
      <c r="BB297" s="4">
        <f t="shared" si="69"/>
        <v>14</v>
      </c>
      <c r="BC297" s="47">
        <f>VLOOKUP(B297,정성평가!B:AD,29,0)</f>
        <v>48.666666666666664</v>
      </c>
      <c r="BD297" s="4">
        <f t="shared" si="70"/>
        <v>3</v>
      </c>
      <c r="BE297" s="47">
        <f t="shared" si="71"/>
        <v>65.666666666666657</v>
      </c>
      <c r="BF297" s="4" t="str">
        <f t="shared" si="72"/>
        <v>과락</v>
      </c>
      <c r="BG297" s="4">
        <f t="shared" si="73"/>
        <v>63</v>
      </c>
      <c r="BH297" s="4" t="s">
        <v>11811</v>
      </c>
      <c r="BI297" s="4" t="s">
        <v>11809</v>
      </c>
      <c r="BK297" s="4">
        <v>5</v>
      </c>
      <c r="BL297" s="4">
        <f t="shared" si="76"/>
        <v>75</v>
      </c>
      <c r="BM297" s="4">
        <f t="shared" si="74"/>
        <v>38</v>
      </c>
      <c r="BN297" s="4" t="str">
        <f t="shared" si="77"/>
        <v>배수미달</v>
      </c>
      <c r="BO297" s="4"/>
      <c r="BQ297" s="44" t="s">
        <v>11731</v>
      </c>
      <c r="BR297" s="4" t="s">
        <v>11835</v>
      </c>
      <c r="BS297" s="4" t="s">
        <v>11836</v>
      </c>
    </row>
    <row r="298" spans="1:71" ht="50.1" customHeight="1" x14ac:dyDescent="0.3">
      <c r="A298" s="4">
        <f t="shared" si="75"/>
        <v>65</v>
      </c>
      <c r="B298" s="4" t="s">
        <v>4083</v>
      </c>
      <c r="C298" s="4" t="s">
        <v>4084</v>
      </c>
      <c r="D298" s="4" t="s">
        <v>317</v>
      </c>
      <c r="E298" s="4" t="s">
        <v>318</v>
      </c>
      <c r="F298" s="4" t="s">
        <v>4085</v>
      </c>
      <c r="G298" s="4" t="s">
        <v>4086</v>
      </c>
      <c r="H298" s="4" t="s">
        <v>4087</v>
      </c>
      <c r="I298" s="4" t="s">
        <v>4088</v>
      </c>
      <c r="J298" s="4" t="s">
        <v>275</v>
      </c>
      <c r="K298" s="4" t="s">
        <v>275</v>
      </c>
      <c r="L298" s="4" t="s">
        <v>276</v>
      </c>
      <c r="M298" s="4" t="s">
        <v>277</v>
      </c>
      <c r="N298" s="4" t="s">
        <v>277</v>
      </c>
      <c r="O298" s="4" t="s">
        <v>277</v>
      </c>
      <c r="P298" s="4" t="s">
        <v>277</v>
      </c>
      <c r="Q298" s="4" t="s">
        <v>3298</v>
      </c>
      <c r="R298" s="4" t="s">
        <v>313</v>
      </c>
      <c r="S298" s="4" t="s">
        <v>313</v>
      </c>
      <c r="T298" s="4" t="s">
        <v>313</v>
      </c>
      <c r="U298" s="4" t="s">
        <v>313</v>
      </c>
      <c r="V298" s="4" t="s">
        <v>313</v>
      </c>
      <c r="W298" s="4" t="s">
        <v>11686</v>
      </c>
      <c r="X298" s="4" t="s">
        <v>9552</v>
      </c>
      <c r="Y298" s="4" t="s">
        <v>11686</v>
      </c>
      <c r="Z298" s="4" t="s">
        <v>9552</v>
      </c>
      <c r="AA298" s="4" t="s">
        <v>313</v>
      </c>
      <c r="AB298" s="4" t="s">
        <v>312</v>
      </c>
      <c r="AC298" s="4" t="s">
        <v>313</v>
      </c>
      <c r="AE298" s="4">
        <v>0</v>
      </c>
      <c r="AF298" s="4">
        <v>0</v>
      </c>
      <c r="AG298" s="4">
        <v>0</v>
      </c>
      <c r="AH298" s="4">
        <f t="shared" ref="AH298:AM329" si="80">IF(R298="해당",3,0)</f>
        <v>0</v>
      </c>
      <c r="AI298" s="4">
        <f t="shared" si="80"/>
        <v>0</v>
      </c>
      <c r="AJ298" s="4">
        <f t="shared" si="80"/>
        <v>0</v>
      </c>
      <c r="AK298" s="4">
        <f t="shared" si="80"/>
        <v>0</v>
      </c>
      <c r="AL298" s="4">
        <f t="shared" si="80"/>
        <v>0</v>
      </c>
      <c r="AM298" s="4">
        <f t="shared" si="80"/>
        <v>3</v>
      </c>
      <c r="AN298" s="4">
        <f t="shared" ref="AN298:AN361" si="81">IF(Y298="해당",3,0)</f>
        <v>3</v>
      </c>
      <c r="AO298" s="4" t="str">
        <f t="shared" ref="AO298:AQ329" si="82">IF(AA298="해당","우대","X")</f>
        <v>X</v>
      </c>
      <c r="AP298" s="4" t="str">
        <f t="shared" si="82"/>
        <v>우대</v>
      </c>
      <c r="AQ298" s="4" t="str">
        <f t="shared" si="82"/>
        <v>X</v>
      </c>
      <c r="AR298" s="4">
        <f t="shared" ref="AR298:AR361" si="83">MAX(AF298:AN298)</f>
        <v>3</v>
      </c>
      <c r="AT298" s="4" t="s">
        <v>11686</v>
      </c>
      <c r="AU298" s="4">
        <f>VLOOKUP(B298,자격증!B:R,17,0)</f>
        <v>0</v>
      </c>
      <c r="AV298" s="4">
        <f>IF(AT298="해당",VLOOKUP(B298,어학성적!B:Q,16,0),0)</f>
        <v>0</v>
      </c>
      <c r="AW298" s="4">
        <f>IF(AT298="해당",VLOOKUP(B298,논문실적!B:S,18,0),0)</f>
        <v>0</v>
      </c>
      <c r="AX298" s="4">
        <f>VLOOKUP(B298,자격증!B:S,18,0)</f>
        <v>0</v>
      </c>
      <c r="AY298" s="4">
        <f t="shared" ref="AY298:AY361" si="84">IF(SUM(AU298:AX298)&gt;20,20,SUM(AU298:AX298))</f>
        <v>0</v>
      </c>
      <c r="AZ298" s="4"/>
      <c r="BB298" s="4">
        <f t="shared" ref="BB298:BB361" si="85">IF(AT298="해당",AY298,"정량심사 비해당")</f>
        <v>0</v>
      </c>
      <c r="BC298" s="47">
        <f>VLOOKUP(B298,정성평가!B:AD,29,0)</f>
        <v>62</v>
      </c>
      <c r="BD298" s="4">
        <f t="shared" ref="BD298:BD361" si="86">AR298</f>
        <v>3</v>
      </c>
      <c r="BE298" s="47">
        <f t="shared" ref="BE298:BE361" si="87">SUM(BB298:BD298)</f>
        <v>65</v>
      </c>
      <c r="BF298" s="4" t="str">
        <f t="shared" ref="BF298:BF361" si="88">IF(BE298&lt;70,"과락","이상없음")</f>
        <v>과락</v>
      </c>
      <c r="BG298" s="4">
        <f t="shared" ref="BG298:BG361" si="89">COUNTIFS(D:D,D298,BE:BE,"&gt;"&amp;BE298)+1</f>
        <v>65</v>
      </c>
      <c r="BH298" s="4" t="s">
        <v>11811</v>
      </c>
      <c r="BI298" s="4" t="s">
        <v>11809</v>
      </c>
      <c r="BK298" s="4">
        <v>5</v>
      </c>
      <c r="BL298" s="4">
        <f t="shared" si="76"/>
        <v>75</v>
      </c>
      <c r="BM298" s="4">
        <f t="shared" ref="BM298:BM361" si="90">COUNTIFS(D:D,D298,BH:BH,"서류전형 합격")</f>
        <v>38</v>
      </c>
      <c r="BN298" s="4" t="str">
        <f t="shared" si="77"/>
        <v>배수미달</v>
      </c>
      <c r="BO298" s="4"/>
      <c r="BQ298" s="44" t="s">
        <v>11731</v>
      </c>
      <c r="BR298" s="4" t="s">
        <v>11835</v>
      </c>
      <c r="BS298" s="4" t="s">
        <v>11836</v>
      </c>
    </row>
    <row r="299" spans="1:71" ht="50.1" customHeight="1" x14ac:dyDescent="0.3">
      <c r="A299" s="4">
        <f t="shared" si="75"/>
        <v>66</v>
      </c>
      <c r="B299" s="4" t="s">
        <v>4142</v>
      </c>
      <c r="C299" s="4" t="s">
        <v>4143</v>
      </c>
      <c r="D299" s="4" t="s">
        <v>317</v>
      </c>
      <c r="E299" s="4" t="s">
        <v>318</v>
      </c>
      <c r="F299" s="4" t="s">
        <v>4144</v>
      </c>
      <c r="G299" s="4" t="s">
        <v>4145</v>
      </c>
      <c r="H299" s="4" t="s">
        <v>4146</v>
      </c>
      <c r="I299" s="4" t="s">
        <v>4147</v>
      </c>
      <c r="J299" s="4" t="s">
        <v>275</v>
      </c>
      <c r="K299" s="4" t="s">
        <v>275</v>
      </c>
      <c r="L299" s="4" t="s">
        <v>4148</v>
      </c>
      <c r="M299" s="4" t="s">
        <v>277</v>
      </c>
      <c r="N299" s="4" t="s">
        <v>277</v>
      </c>
      <c r="O299" s="4" t="s">
        <v>277</v>
      </c>
      <c r="P299" s="4" t="s">
        <v>277</v>
      </c>
      <c r="Q299" s="4" t="s">
        <v>1286</v>
      </c>
      <c r="R299" s="4" t="s">
        <v>313</v>
      </c>
      <c r="S299" s="4" t="s">
        <v>313</v>
      </c>
      <c r="T299" s="4" t="s">
        <v>313</v>
      </c>
      <c r="U299" s="4" t="s">
        <v>313</v>
      </c>
      <c r="V299" s="4" t="s">
        <v>313</v>
      </c>
      <c r="W299" s="4" t="s">
        <v>11686</v>
      </c>
      <c r="X299" s="4" t="s">
        <v>11737</v>
      </c>
      <c r="Y299" s="4" t="s">
        <v>313</v>
      </c>
      <c r="Z299" s="4" t="s">
        <v>313</v>
      </c>
      <c r="AA299" s="4" t="s">
        <v>313</v>
      </c>
      <c r="AB299" s="4" t="s">
        <v>313</v>
      </c>
      <c r="AC299" s="4" t="s">
        <v>313</v>
      </c>
      <c r="AE299" s="4">
        <v>0</v>
      </c>
      <c r="AF299" s="4">
        <v>0</v>
      </c>
      <c r="AG299" s="4">
        <v>0</v>
      </c>
      <c r="AH299" s="4">
        <f t="shared" si="80"/>
        <v>0</v>
      </c>
      <c r="AI299" s="4">
        <f t="shared" si="80"/>
        <v>0</v>
      </c>
      <c r="AJ299" s="4">
        <f t="shared" si="80"/>
        <v>0</v>
      </c>
      <c r="AK299" s="4">
        <f t="shared" si="80"/>
        <v>0</v>
      </c>
      <c r="AL299" s="4">
        <f t="shared" si="80"/>
        <v>0</v>
      </c>
      <c r="AM299" s="4">
        <f t="shared" si="80"/>
        <v>3</v>
      </c>
      <c r="AN299" s="4">
        <f t="shared" si="81"/>
        <v>0</v>
      </c>
      <c r="AO299" s="4" t="str">
        <f t="shared" si="82"/>
        <v>X</v>
      </c>
      <c r="AP299" s="4" t="str">
        <f t="shared" si="82"/>
        <v>X</v>
      </c>
      <c r="AQ299" s="4" t="str">
        <f t="shared" si="82"/>
        <v>X</v>
      </c>
      <c r="AR299" s="4">
        <f t="shared" si="83"/>
        <v>3</v>
      </c>
      <c r="AT299" s="4" t="s">
        <v>11686</v>
      </c>
      <c r="AU299" s="4">
        <f>VLOOKUP(B299,자격증!B:R,17,0)</f>
        <v>6</v>
      </c>
      <c r="AV299" s="4">
        <f>IF(AT299="해당",VLOOKUP(B299,어학성적!B:Q,16,0),0)</f>
        <v>8</v>
      </c>
      <c r="AW299" s="4">
        <f>IF(AT299="해당",VLOOKUP(B299,논문실적!B:S,18,0),0)</f>
        <v>0</v>
      </c>
      <c r="AX299" s="4">
        <f>VLOOKUP(B299,자격증!B:S,18,0)</f>
        <v>0</v>
      </c>
      <c r="AY299" s="4">
        <f t="shared" si="84"/>
        <v>14</v>
      </c>
      <c r="AZ299" s="4"/>
      <c r="BB299" s="4">
        <f t="shared" si="85"/>
        <v>14</v>
      </c>
      <c r="BC299" s="47">
        <f>VLOOKUP(B299,정성평가!B:AD,29,0)</f>
        <v>48</v>
      </c>
      <c r="BD299" s="4">
        <f t="shared" si="86"/>
        <v>3</v>
      </c>
      <c r="BE299" s="47">
        <f t="shared" si="87"/>
        <v>65</v>
      </c>
      <c r="BF299" s="4" t="str">
        <f t="shared" si="88"/>
        <v>과락</v>
      </c>
      <c r="BG299" s="4">
        <f t="shared" si="89"/>
        <v>65</v>
      </c>
      <c r="BH299" s="4" t="s">
        <v>11811</v>
      </c>
      <c r="BI299" s="4" t="s">
        <v>11809</v>
      </c>
      <c r="BK299" s="4">
        <v>5</v>
      </c>
      <c r="BL299" s="4">
        <f t="shared" si="76"/>
        <v>75</v>
      </c>
      <c r="BM299" s="4">
        <f t="shared" si="90"/>
        <v>38</v>
      </c>
      <c r="BN299" s="4" t="str">
        <f t="shared" si="77"/>
        <v>배수미달</v>
      </c>
      <c r="BO299" s="4"/>
      <c r="BQ299" s="44" t="s">
        <v>11731</v>
      </c>
      <c r="BR299" s="4" t="s">
        <v>11835</v>
      </c>
      <c r="BS299" s="4" t="s">
        <v>11836</v>
      </c>
    </row>
    <row r="300" spans="1:71" ht="50.1" customHeight="1" x14ac:dyDescent="0.3">
      <c r="A300" s="4">
        <f t="shared" si="75"/>
        <v>67</v>
      </c>
      <c r="B300" s="4" t="s">
        <v>11213</v>
      </c>
      <c r="C300" s="4" t="s">
        <v>7715</v>
      </c>
      <c r="D300" s="4" t="s">
        <v>317</v>
      </c>
      <c r="E300" s="4" t="s">
        <v>318</v>
      </c>
      <c r="F300" s="4" t="s">
        <v>7716</v>
      </c>
      <c r="G300" s="4" t="s">
        <v>11214</v>
      </c>
      <c r="H300" s="4" t="s">
        <v>11215</v>
      </c>
      <c r="I300" s="4" t="s">
        <v>11216</v>
      </c>
      <c r="J300" s="4" t="s">
        <v>275</v>
      </c>
      <c r="K300" s="4" t="s">
        <v>275</v>
      </c>
      <c r="L300" s="4" t="s">
        <v>276</v>
      </c>
      <c r="M300" s="4" t="s">
        <v>277</v>
      </c>
      <c r="N300" s="4" t="s">
        <v>277</v>
      </c>
      <c r="O300" s="4" t="s">
        <v>277</v>
      </c>
      <c r="P300" s="4" t="s">
        <v>277</v>
      </c>
      <c r="Q300" s="4" t="s">
        <v>4246</v>
      </c>
      <c r="R300" s="4" t="s">
        <v>313</v>
      </c>
      <c r="S300" s="4" t="s">
        <v>313</v>
      </c>
      <c r="T300" s="4" t="s">
        <v>313</v>
      </c>
      <c r="U300" s="4" t="s">
        <v>313</v>
      </c>
      <c r="V300" s="4" t="s">
        <v>313</v>
      </c>
      <c r="W300" s="4" t="s">
        <v>11686</v>
      </c>
      <c r="X300" s="4" t="s">
        <v>11727</v>
      </c>
      <c r="Y300" s="4" t="s">
        <v>11686</v>
      </c>
      <c r="Z300" s="4" t="s">
        <v>11727</v>
      </c>
      <c r="AA300" s="4" t="s">
        <v>313</v>
      </c>
      <c r="AB300" s="4" t="s">
        <v>313</v>
      </c>
      <c r="AC300" s="4" t="s">
        <v>313</v>
      </c>
      <c r="AE300" s="4">
        <v>0</v>
      </c>
      <c r="AF300" s="4">
        <v>0</v>
      </c>
      <c r="AG300" s="4">
        <v>0</v>
      </c>
      <c r="AH300" s="4">
        <f t="shared" si="80"/>
        <v>0</v>
      </c>
      <c r="AI300" s="4">
        <f t="shared" si="80"/>
        <v>0</v>
      </c>
      <c r="AJ300" s="4">
        <f t="shared" si="80"/>
        <v>0</v>
      </c>
      <c r="AK300" s="4">
        <f t="shared" si="80"/>
        <v>0</v>
      </c>
      <c r="AL300" s="4">
        <f t="shared" si="80"/>
        <v>0</v>
      </c>
      <c r="AM300" s="4">
        <f t="shared" si="80"/>
        <v>3</v>
      </c>
      <c r="AN300" s="4">
        <f t="shared" si="81"/>
        <v>3</v>
      </c>
      <c r="AO300" s="4" t="str">
        <f t="shared" si="82"/>
        <v>X</v>
      </c>
      <c r="AP300" s="4" t="str">
        <f t="shared" si="82"/>
        <v>X</v>
      </c>
      <c r="AQ300" s="4" t="str">
        <f t="shared" si="82"/>
        <v>X</v>
      </c>
      <c r="AR300" s="4">
        <f t="shared" si="83"/>
        <v>3</v>
      </c>
      <c r="AT300" s="4" t="s">
        <v>11686</v>
      </c>
      <c r="AU300" s="4">
        <f>VLOOKUP(B300,자격증!B:R,17,0)</f>
        <v>6</v>
      </c>
      <c r="AV300" s="4">
        <f>IF(AT300="해당",VLOOKUP(B300,어학성적!B:Q,16,0),0)</f>
        <v>8</v>
      </c>
      <c r="AW300" s="4">
        <f>IF(AT300="해당",VLOOKUP(B300,논문실적!B:S,18,0),0)</f>
        <v>0</v>
      </c>
      <c r="AX300" s="4">
        <f>VLOOKUP(B300,자격증!B:S,18,0)</f>
        <v>0</v>
      </c>
      <c r="AY300" s="4">
        <f t="shared" si="84"/>
        <v>14</v>
      </c>
      <c r="AZ300" s="4"/>
      <c r="BB300" s="4">
        <f t="shared" si="85"/>
        <v>14</v>
      </c>
      <c r="BC300" s="47">
        <f>VLOOKUP(B300,정성평가!B:AD,29,0)</f>
        <v>48</v>
      </c>
      <c r="BD300" s="4">
        <f t="shared" si="86"/>
        <v>3</v>
      </c>
      <c r="BE300" s="47">
        <f t="shared" si="87"/>
        <v>65</v>
      </c>
      <c r="BF300" s="4" t="str">
        <f t="shared" si="88"/>
        <v>과락</v>
      </c>
      <c r="BG300" s="4">
        <f t="shared" si="89"/>
        <v>65</v>
      </c>
      <c r="BH300" s="4" t="s">
        <v>11811</v>
      </c>
      <c r="BI300" s="4" t="s">
        <v>11809</v>
      </c>
      <c r="BK300" s="4">
        <v>5</v>
      </c>
      <c r="BL300" s="4">
        <f t="shared" si="76"/>
        <v>75</v>
      </c>
      <c r="BM300" s="4">
        <f t="shared" si="90"/>
        <v>38</v>
      </c>
      <c r="BN300" s="4" t="str">
        <f t="shared" si="77"/>
        <v>배수미달</v>
      </c>
      <c r="BO300" s="4"/>
      <c r="BQ300" s="44" t="s">
        <v>11731</v>
      </c>
      <c r="BR300" s="4" t="s">
        <v>11835</v>
      </c>
      <c r="BS300" s="4" t="s">
        <v>11836</v>
      </c>
    </row>
    <row r="301" spans="1:71" ht="50.1" customHeight="1" x14ac:dyDescent="0.3">
      <c r="A301" s="4">
        <f t="shared" si="75"/>
        <v>68</v>
      </c>
      <c r="B301" s="4" t="s">
        <v>11462</v>
      </c>
      <c r="C301" s="4" t="s">
        <v>11463</v>
      </c>
      <c r="D301" s="4" t="s">
        <v>317</v>
      </c>
      <c r="E301" s="4" t="s">
        <v>318</v>
      </c>
      <c r="F301" s="4" t="s">
        <v>11464</v>
      </c>
      <c r="G301" s="4" t="s">
        <v>11465</v>
      </c>
      <c r="H301" s="4" t="s">
        <v>11466</v>
      </c>
      <c r="I301" s="4" t="s">
        <v>11467</v>
      </c>
      <c r="J301" s="4" t="s">
        <v>275</v>
      </c>
      <c r="K301" s="4" t="s">
        <v>275</v>
      </c>
      <c r="L301" s="4" t="s">
        <v>276</v>
      </c>
      <c r="M301" s="4" t="s">
        <v>277</v>
      </c>
      <c r="N301" s="4" t="s">
        <v>277</v>
      </c>
      <c r="O301" s="4" t="s">
        <v>277</v>
      </c>
      <c r="P301" s="4" t="s">
        <v>277</v>
      </c>
      <c r="Q301" s="4" t="s">
        <v>2660</v>
      </c>
      <c r="R301" s="4" t="s">
        <v>313</v>
      </c>
      <c r="S301" s="4" t="s">
        <v>313</v>
      </c>
      <c r="T301" s="4" t="s">
        <v>313</v>
      </c>
      <c r="U301" s="4" t="s">
        <v>313</v>
      </c>
      <c r="V301" s="4" t="s">
        <v>313</v>
      </c>
      <c r="W301" s="4" t="s">
        <v>313</v>
      </c>
      <c r="X301" s="4" t="s">
        <v>313</v>
      </c>
      <c r="Y301" s="4" t="s">
        <v>313</v>
      </c>
      <c r="Z301" s="4" t="s">
        <v>313</v>
      </c>
      <c r="AA301" s="4" t="s">
        <v>313</v>
      </c>
      <c r="AB301" s="4" t="s">
        <v>312</v>
      </c>
      <c r="AC301" s="4" t="s">
        <v>313</v>
      </c>
      <c r="AE301" s="4">
        <v>0</v>
      </c>
      <c r="AF301" s="4">
        <v>0</v>
      </c>
      <c r="AG301" s="4">
        <v>0</v>
      </c>
      <c r="AH301" s="4">
        <f t="shared" si="80"/>
        <v>0</v>
      </c>
      <c r="AI301" s="4">
        <f t="shared" si="80"/>
        <v>0</v>
      </c>
      <c r="AJ301" s="4">
        <f t="shared" si="80"/>
        <v>0</v>
      </c>
      <c r="AK301" s="4">
        <f t="shared" si="80"/>
        <v>0</v>
      </c>
      <c r="AL301" s="4">
        <f t="shared" si="80"/>
        <v>0</v>
      </c>
      <c r="AM301" s="4">
        <f t="shared" si="80"/>
        <v>0</v>
      </c>
      <c r="AN301" s="4">
        <f t="shared" si="81"/>
        <v>0</v>
      </c>
      <c r="AO301" s="4" t="str">
        <f t="shared" si="82"/>
        <v>X</v>
      </c>
      <c r="AP301" s="4" t="str">
        <f t="shared" si="82"/>
        <v>우대</v>
      </c>
      <c r="AQ301" s="4" t="str">
        <f t="shared" si="82"/>
        <v>X</v>
      </c>
      <c r="AR301" s="4">
        <f t="shared" si="83"/>
        <v>0</v>
      </c>
      <c r="AT301" s="4" t="s">
        <v>11686</v>
      </c>
      <c r="AU301" s="4">
        <f>VLOOKUP(B301,자격증!B:R,17,0)</f>
        <v>5</v>
      </c>
      <c r="AV301" s="4">
        <f>IF(AT301="해당",VLOOKUP(B301,어학성적!B:Q,16,0),0)</f>
        <v>8</v>
      </c>
      <c r="AW301" s="4">
        <f>IF(AT301="해당",VLOOKUP(B301,논문실적!B:S,18,0),0)</f>
        <v>0</v>
      </c>
      <c r="AX301" s="4">
        <f>VLOOKUP(B301,자격증!B:S,18,0)</f>
        <v>0</v>
      </c>
      <c r="AY301" s="4">
        <f t="shared" si="84"/>
        <v>13</v>
      </c>
      <c r="AZ301" s="4"/>
      <c r="BB301" s="4">
        <f t="shared" si="85"/>
        <v>13</v>
      </c>
      <c r="BC301" s="47">
        <f>VLOOKUP(B301,정성평가!B:AD,29,0)</f>
        <v>52</v>
      </c>
      <c r="BD301" s="4">
        <f t="shared" si="86"/>
        <v>0</v>
      </c>
      <c r="BE301" s="47">
        <f t="shared" si="87"/>
        <v>65</v>
      </c>
      <c r="BF301" s="4" t="str">
        <f t="shared" si="88"/>
        <v>과락</v>
      </c>
      <c r="BG301" s="4">
        <f t="shared" si="89"/>
        <v>65</v>
      </c>
      <c r="BH301" s="4" t="s">
        <v>11811</v>
      </c>
      <c r="BI301" s="4" t="s">
        <v>11809</v>
      </c>
      <c r="BK301" s="4">
        <v>5</v>
      </c>
      <c r="BL301" s="4">
        <f t="shared" si="76"/>
        <v>75</v>
      </c>
      <c r="BM301" s="4">
        <f t="shared" si="90"/>
        <v>38</v>
      </c>
      <c r="BN301" s="4" t="str">
        <f t="shared" si="77"/>
        <v>배수미달</v>
      </c>
      <c r="BO301" s="4"/>
      <c r="BQ301" s="44" t="s">
        <v>11731</v>
      </c>
      <c r="BR301" s="4" t="s">
        <v>11835</v>
      </c>
      <c r="BS301" s="4" t="s">
        <v>11836</v>
      </c>
    </row>
    <row r="302" spans="1:71" ht="50.1" customHeight="1" x14ac:dyDescent="0.3">
      <c r="A302" s="4">
        <f t="shared" si="75"/>
        <v>69</v>
      </c>
      <c r="B302" s="4" t="s">
        <v>1226</v>
      </c>
      <c r="C302" s="4" t="s">
        <v>1227</v>
      </c>
      <c r="D302" s="4" t="s">
        <v>317</v>
      </c>
      <c r="E302" s="4" t="s">
        <v>318</v>
      </c>
      <c r="F302" s="4" t="s">
        <v>1228</v>
      </c>
      <c r="G302" s="4" t="s">
        <v>1229</v>
      </c>
      <c r="H302" s="4" t="s">
        <v>1230</v>
      </c>
      <c r="I302" s="4" t="s">
        <v>1231</v>
      </c>
      <c r="J302" s="4" t="s">
        <v>275</v>
      </c>
      <c r="K302" s="4" t="s">
        <v>275</v>
      </c>
      <c r="L302" s="4" t="s">
        <v>276</v>
      </c>
      <c r="M302" s="4" t="s">
        <v>277</v>
      </c>
      <c r="N302" s="4" t="s">
        <v>277</v>
      </c>
      <c r="O302" s="4" t="s">
        <v>277</v>
      </c>
      <c r="P302" s="4" t="s">
        <v>277</v>
      </c>
      <c r="Q302" s="4" t="s">
        <v>1242</v>
      </c>
      <c r="R302" s="4" t="s">
        <v>313</v>
      </c>
      <c r="S302" s="4" t="s">
        <v>313</v>
      </c>
      <c r="T302" s="4" t="s">
        <v>313</v>
      </c>
      <c r="U302" s="4" t="s">
        <v>313</v>
      </c>
      <c r="V302" s="4" t="s">
        <v>313</v>
      </c>
      <c r="W302" s="4" t="s">
        <v>11686</v>
      </c>
      <c r="X302" s="4" t="s">
        <v>11737</v>
      </c>
      <c r="Y302" s="4" t="s">
        <v>313</v>
      </c>
      <c r="Z302" s="4" t="s">
        <v>313</v>
      </c>
      <c r="AA302" s="4" t="s">
        <v>313</v>
      </c>
      <c r="AB302" s="4" t="s">
        <v>312</v>
      </c>
      <c r="AC302" s="4" t="s">
        <v>313</v>
      </c>
      <c r="AE302" s="4">
        <v>0</v>
      </c>
      <c r="AF302" s="4">
        <v>0</v>
      </c>
      <c r="AG302" s="4">
        <v>0</v>
      </c>
      <c r="AH302" s="4">
        <f t="shared" si="80"/>
        <v>0</v>
      </c>
      <c r="AI302" s="4">
        <f t="shared" si="80"/>
        <v>0</v>
      </c>
      <c r="AJ302" s="4">
        <f t="shared" si="80"/>
        <v>0</v>
      </c>
      <c r="AK302" s="4">
        <f t="shared" si="80"/>
        <v>0</v>
      </c>
      <c r="AL302" s="4">
        <f t="shared" si="80"/>
        <v>0</v>
      </c>
      <c r="AM302" s="4">
        <f t="shared" si="80"/>
        <v>3</v>
      </c>
      <c r="AN302" s="4">
        <f t="shared" si="81"/>
        <v>0</v>
      </c>
      <c r="AO302" s="4" t="str">
        <f t="shared" si="82"/>
        <v>X</v>
      </c>
      <c r="AP302" s="4" t="str">
        <f t="shared" si="82"/>
        <v>우대</v>
      </c>
      <c r="AQ302" s="4" t="str">
        <f t="shared" si="82"/>
        <v>X</v>
      </c>
      <c r="AR302" s="4">
        <f t="shared" si="83"/>
        <v>3</v>
      </c>
      <c r="AT302" s="4" t="s">
        <v>11686</v>
      </c>
      <c r="AU302" s="4">
        <f>VLOOKUP(B302,자격증!B:R,17,0)</f>
        <v>10</v>
      </c>
      <c r="AV302" s="4">
        <f>IF(AT302="해당",VLOOKUP(B302,어학성적!B:Q,16,0),0)</f>
        <v>6</v>
      </c>
      <c r="AW302" s="4">
        <f>IF(AT302="해당",VLOOKUP(B302,논문실적!B:S,18,0),0)</f>
        <v>0</v>
      </c>
      <c r="AX302" s="4">
        <f>VLOOKUP(B302,자격증!B:S,18,0)</f>
        <v>0</v>
      </c>
      <c r="AY302" s="4">
        <f t="shared" si="84"/>
        <v>16</v>
      </c>
      <c r="AZ302" s="4"/>
      <c r="BB302" s="4">
        <f t="shared" si="85"/>
        <v>16</v>
      </c>
      <c r="BC302" s="47">
        <f>VLOOKUP(B302,정성평가!B:AD,29,0)</f>
        <v>45.333333333333336</v>
      </c>
      <c r="BD302" s="4">
        <f t="shared" si="86"/>
        <v>3</v>
      </c>
      <c r="BE302" s="47">
        <f t="shared" si="87"/>
        <v>64.333333333333343</v>
      </c>
      <c r="BF302" s="4" t="str">
        <f t="shared" si="88"/>
        <v>과락</v>
      </c>
      <c r="BG302" s="4">
        <f t="shared" si="89"/>
        <v>69</v>
      </c>
      <c r="BH302" s="4" t="s">
        <v>11811</v>
      </c>
      <c r="BI302" s="4" t="s">
        <v>11809</v>
      </c>
      <c r="BK302" s="4">
        <v>5</v>
      </c>
      <c r="BL302" s="4">
        <f t="shared" si="76"/>
        <v>75</v>
      </c>
      <c r="BM302" s="4">
        <f t="shared" si="90"/>
        <v>38</v>
      </c>
      <c r="BN302" s="4" t="str">
        <f t="shared" si="77"/>
        <v>배수미달</v>
      </c>
      <c r="BO302" s="4"/>
      <c r="BQ302" s="44" t="s">
        <v>11731</v>
      </c>
      <c r="BR302" s="4" t="s">
        <v>11835</v>
      </c>
      <c r="BS302" s="4" t="s">
        <v>11836</v>
      </c>
    </row>
    <row r="303" spans="1:71" ht="50.1" customHeight="1" x14ac:dyDescent="0.3">
      <c r="A303" s="4">
        <f t="shared" si="75"/>
        <v>70</v>
      </c>
      <c r="B303" s="4" t="s">
        <v>4155</v>
      </c>
      <c r="C303" s="4" t="s">
        <v>4156</v>
      </c>
      <c r="D303" s="4" t="s">
        <v>317</v>
      </c>
      <c r="E303" s="4" t="s">
        <v>318</v>
      </c>
      <c r="F303" s="4" t="s">
        <v>4157</v>
      </c>
      <c r="G303" s="4" t="s">
        <v>4158</v>
      </c>
      <c r="H303" s="4" t="s">
        <v>4159</v>
      </c>
      <c r="I303" s="4" t="s">
        <v>4160</v>
      </c>
      <c r="J303" s="4" t="s">
        <v>275</v>
      </c>
      <c r="K303" s="4" t="s">
        <v>275</v>
      </c>
      <c r="L303" s="4" t="s">
        <v>276</v>
      </c>
      <c r="M303" s="4" t="s">
        <v>277</v>
      </c>
      <c r="N303" s="4" t="s">
        <v>277</v>
      </c>
      <c r="O303" s="4" t="s">
        <v>277</v>
      </c>
      <c r="P303" s="4" t="s">
        <v>277</v>
      </c>
      <c r="Q303" s="4" t="s">
        <v>4166</v>
      </c>
      <c r="R303" s="4" t="s">
        <v>313</v>
      </c>
      <c r="S303" s="4" t="s">
        <v>313</v>
      </c>
      <c r="T303" s="4" t="s">
        <v>313</v>
      </c>
      <c r="U303" s="4" t="s">
        <v>313</v>
      </c>
      <c r="V303" s="4" t="s">
        <v>313</v>
      </c>
      <c r="W303" s="4" t="s">
        <v>313</v>
      </c>
      <c r="X303" s="4" t="s">
        <v>313</v>
      </c>
      <c r="Y303" s="4" t="s">
        <v>313</v>
      </c>
      <c r="Z303" s="4" t="s">
        <v>313</v>
      </c>
      <c r="AA303" s="4" t="s">
        <v>313</v>
      </c>
      <c r="AB303" s="4" t="s">
        <v>313</v>
      </c>
      <c r="AC303" s="4" t="s">
        <v>313</v>
      </c>
      <c r="AE303" s="4">
        <v>0</v>
      </c>
      <c r="AF303" s="4">
        <v>0</v>
      </c>
      <c r="AG303" s="4">
        <v>0</v>
      </c>
      <c r="AH303" s="4">
        <f t="shared" si="80"/>
        <v>0</v>
      </c>
      <c r="AI303" s="4">
        <f t="shared" si="80"/>
        <v>0</v>
      </c>
      <c r="AJ303" s="4">
        <f t="shared" si="80"/>
        <v>0</v>
      </c>
      <c r="AK303" s="4">
        <f t="shared" si="80"/>
        <v>0</v>
      </c>
      <c r="AL303" s="4">
        <f t="shared" si="80"/>
        <v>0</v>
      </c>
      <c r="AM303" s="4">
        <f t="shared" si="80"/>
        <v>0</v>
      </c>
      <c r="AN303" s="4">
        <f t="shared" si="81"/>
        <v>0</v>
      </c>
      <c r="AO303" s="4" t="str">
        <f t="shared" si="82"/>
        <v>X</v>
      </c>
      <c r="AP303" s="4" t="str">
        <f t="shared" si="82"/>
        <v>X</v>
      </c>
      <c r="AQ303" s="4" t="str">
        <f t="shared" si="82"/>
        <v>X</v>
      </c>
      <c r="AR303" s="4">
        <f t="shared" si="83"/>
        <v>0</v>
      </c>
      <c r="AT303" s="4" t="s">
        <v>11686</v>
      </c>
      <c r="AU303" s="4">
        <f>VLOOKUP(B303,자격증!B:R,17,0)</f>
        <v>1</v>
      </c>
      <c r="AV303" s="4">
        <f>IF(AT303="해당",VLOOKUP(B303,어학성적!B:Q,16,0),0)</f>
        <v>4</v>
      </c>
      <c r="AW303" s="4">
        <f>IF(AT303="해당",VLOOKUP(B303,논문실적!B:S,18,0),0)</f>
        <v>0</v>
      </c>
      <c r="AX303" s="4">
        <f>VLOOKUP(B303,자격증!B:S,18,0)</f>
        <v>0</v>
      </c>
      <c r="AY303" s="4">
        <f t="shared" si="84"/>
        <v>5</v>
      </c>
      <c r="AZ303" s="4"/>
      <c r="BB303" s="4">
        <f t="shared" si="85"/>
        <v>5</v>
      </c>
      <c r="BC303" s="47">
        <f>VLOOKUP(B303,정성평가!B:AD,29,0)</f>
        <v>59.333333333333336</v>
      </c>
      <c r="BD303" s="4">
        <f t="shared" si="86"/>
        <v>0</v>
      </c>
      <c r="BE303" s="47">
        <f t="shared" si="87"/>
        <v>64.333333333333343</v>
      </c>
      <c r="BF303" s="4" t="str">
        <f t="shared" si="88"/>
        <v>과락</v>
      </c>
      <c r="BG303" s="4">
        <f t="shared" si="89"/>
        <v>69</v>
      </c>
      <c r="BH303" s="4" t="s">
        <v>11811</v>
      </c>
      <c r="BI303" s="4" t="s">
        <v>11809</v>
      </c>
      <c r="BK303" s="4">
        <v>5</v>
      </c>
      <c r="BL303" s="4">
        <f t="shared" si="76"/>
        <v>75</v>
      </c>
      <c r="BM303" s="4">
        <f t="shared" si="90"/>
        <v>38</v>
      </c>
      <c r="BN303" s="4" t="str">
        <f t="shared" si="77"/>
        <v>배수미달</v>
      </c>
      <c r="BO303" s="4"/>
      <c r="BQ303" s="44" t="s">
        <v>11731</v>
      </c>
      <c r="BR303" s="4" t="s">
        <v>11835</v>
      </c>
      <c r="BS303" s="4" t="s">
        <v>11836</v>
      </c>
    </row>
    <row r="304" spans="1:71" ht="50.1" customHeight="1" x14ac:dyDescent="0.3">
      <c r="A304" s="4">
        <f t="shared" si="75"/>
        <v>71</v>
      </c>
      <c r="B304" s="4" t="s">
        <v>7030</v>
      </c>
      <c r="C304" s="4" t="s">
        <v>7031</v>
      </c>
      <c r="D304" s="4" t="s">
        <v>317</v>
      </c>
      <c r="E304" s="4" t="s">
        <v>318</v>
      </c>
      <c r="F304" s="4" t="s">
        <v>7032</v>
      </c>
      <c r="G304" s="4" t="s">
        <v>7033</v>
      </c>
      <c r="H304" s="4" t="s">
        <v>7034</v>
      </c>
      <c r="I304" s="4" t="s">
        <v>7035</v>
      </c>
      <c r="J304" s="4" t="s">
        <v>275</v>
      </c>
      <c r="K304" s="4" t="s">
        <v>275</v>
      </c>
      <c r="L304" s="4" t="s">
        <v>382</v>
      </c>
      <c r="M304" s="4" t="s">
        <v>7036</v>
      </c>
      <c r="N304" s="4" t="s">
        <v>7037</v>
      </c>
      <c r="O304" s="4" t="s">
        <v>562</v>
      </c>
      <c r="P304" s="4" t="s">
        <v>957</v>
      </c>
      <c r="Q304" s="4" t="s">
        <v>3399</v>
      </c>
      <c r="R304" s="4" t="s">
        <v>313</v>
      </c>
      <c r="S304" s="4" t="s">
        <v>313</v>
      </c>
      <c r="T304" s="4" t="s">
        <v>313</v>
      </c>
      <c r="U304" s="4" t="s">
        <v>313</v>
      </c>
      <c r="V304" s="4" t="s">
        <v>313</v>
      </c>
      <c r="W304" s="4" t="s">
        <v>11686</v>
      </c>
      <c r="X304" s="4" t="s">
        <v>11738</v>
      </c>
      <c r="Y304" s="4" t="s">
        <v>313</v>
      </c>
      <c r="Z304" s="4" t="s">
        <v>313</v>
      </c>
      <c r="AA304" s="4" t="s">
        <v>313</v>
      </c>
      <c r="AB304" s="4" t="s">
        <v>313</v>
      </c>
      <c r="AC304" s="4" t="s">
        <v>313</v>
      </c>
      <c r="AE304" s="4">
        <v>0</v>
      </c>
      <c r="AF304" s="4">
        <v>0</v>
      </c>
      <c r="AG304" s="4">
        <v>0</v>
      </c>
      <c r="AH304" s="4">
        <f t="shared" si="80"/>
        <v>0</v>
      </c>
      <c r="AI304" s="4">
        <f t="shared" si="80"/>
        <v>0</v>
      </c>
      <c r="AJ304" s="4">
        <f t="shared" si="80"/>
        <v>0</v>
      </c>
      <c r="AK304" s="4">
        <f t="shared" si="80"/>
        <v>0</v>
      </c>
      <c r="AL304" s="4">
        <f t="shared" si="80"/>
        <v>0</v>
      </c>
      <c r="AM304" s="4">
        <f t="shared" si="80"/>
        <v>3</v>
      </c>
      <c r="AN304" s="4">
        <f t="shared" si="81"/>
        <v>0</v>
      </c>
      <c r="AO304" s="4" t="str">
        <f t="shared" si="82"/>
        <v>X</v>
      </c>
      <c r="AP304" s="4" t="str">
        <f t="shared" si="82"/>
        <v>X</v>
      </c>
      <c r="AQ304" s="4" t="str">
        <f t="shared" si="82"/>
        <v>X</v>
      </c>
      <c r="AR304" s="4">
        <f t="shared" si="83"/>
        <v>3</v>
      </c>
      <c r="AT304" s="4" t="s">
        <v>11686</v>
      </c>
      <c r="AU304" s="4">
        <f>VLOOKUP(B304,자격증!B:R,17,0)</f>
        <v>10</v>
      </c>
      <c r="AV304" s="4">
        <f>IF(AT304="해당",VLOOKUP(B304,어학성적!B:Q,16,0),0)</f>
        <v>0</v>
      </c>
      <c r="AW304" s="4">
        <f>IF(AT304="해당",VLOOKUP(B304,논문실적!B:S,18,0),0)</f>
        <v>0</v>
      </c>
      <c r="AX304" s="4">
        <f>VLOOKUP(B304,자격증!B:S,18,0)</f>
        <v>0</v>
      </c>
      <c r="AY304" s="4">
        <f t="shared" si="84"/>
        <v>10</v>
      </c>
      <c r="AZ304" s="4"/>
      <c r="BB304" s="4">
        <f t="shared" si="85"/>
        <v>10</v>
      </c>
      <c r="BC304" s="47">
        <f>VLOOKUP(B304,정성평가!B:AD,29,0)</f>
        <v>51.333333333333336</v>
      </c>
      <c r="BD304" s="4">
        <f t="shared" si="86"/>
        <v>3</v>
      </c>
      <c r="BE304" s="47">
        <f t="shared" si="87"/>
        <v>64.333333333333343</v>
      </c>
      <c r="BF304" s="4" t="str">
        <f t="shared" si="88"/>
        <v>과락</v>
      </c>
      <c r="BG304" s="4">
        <f t="shared" si="89"/>
        <v>69</v>
      </c>
      <c r="BH304" s="4" t="s">
        <v>11811</v>
      </c>
      <c r="BI304" s="4" t="s">
        <v>11809</v>
      </c>
      <c r="BK304" s="4">
        <v>5</v>
      </c>
      <c r="BL304" s="4">
        <f t="shared" si="76"/>
        <v>75</v>
      </c>
      <c r="BM304" s="4">
        <f t="shared" si="90"/>
        <v>38</v>
      </c>
      <c r="BN304" s="4" t="str">
        <f t="shared" si="77"/>
        <v>배수미달</v>
      </c>
      <c r="BO304" s="4"/>
      <c r="BQ304" s="44" t="s">
        <v>11731</v>
      </c>
      <c r="BR304" s="4" t="s">
        <v>11835</v>
      </c>
      <c r="BS304" s="4" t="s">
        <v>11836</v>
      </c>
    </row>
    <row r="305" spans="1:71" ht="50.1" customHeight="1" x14ac:dyDescent="0.3">
      <c r="A305" s="4">
        <f t="shared" si="75"/>
        <v>72</v>
      </c>
      <c r="B305" s="4" t="s">
        <v>9712</v>
      </c>
      <c r="C305" s="4" t="s">
        <v>9713</v>
      </c>
      <c r="D305" s="4" t="s">
        <v>317</v>
      </c>
      <c r="E305" s="4" t="s">
        <v>318</v>
      </c>
      <c r="F305" s="4" t="s">
        <v>9714</v>
      </c>
      <c r="G305" s="4" t="s">
        <v>9715</v>
      </c>
      <c r="H305" s="4" t="s">
        <v>9716</v>
      </c>
      <c r="I305" s="4" t="s">
        <v>9717</v>
      </c>
      <c r="J305" s="4" t="s">
        <v>275</v>
      </c>
      <c r="K305" s="4" t="s">
        <v>275</v>
      </c>
      <c r="L305" s="4" t="s">
        <v>276</v>
      </c>
      <c r="M305" s="4" t="s">
        <v>277</v>
      </c>
      <c r="N305" s="4" t="s">
        <v>277</v>
      </c>
      <c r="O305" s="4" t="s">
        <v>277</v>
      </c>
      <c r="P305" s="4" t="s">
        <v>277</v>
      </c>
      <c r="Q305" s="4" t="s">
        <v>7768</v>
      </c>
      <c r="R305" s="4" t="s">
        <v>313</v>
      </c>
      <c r="S305" s="4" t="s">
        <v>313</v>
      </c>
      <c r="T305" s="4" t="s">
        <v>313</v>
      </c>
      <c r="U305" s="4" t="s">
        <v>313</v>
      </c>
      <c r="V305" s="4" t="s">
        <v>313</v>
      </c>
      <c r="W305" s="4" t="s">
        <v>313</v>
      </c>
      <c r="X305" s="4" t="s">
        <v>313</v>
      </c>
      <c r="Y305" s="4" t="s">
        <v>313</v>
      </c>
      <c r="Z305" s="4" t="s">
        <v>313</v>
      </c>
      <c r="AA305" s="4" t="s">
        <v>312</v>
      </c>
      <c r="AB305" s="4" t="s">
        <v>312</v>
      </c>
      <c r="AC305" s="4" t="s">
        <v>313</v>
      </c>
      <c r="AE305" s="4">
        <v>0</v>
      </c>
      <c r="AF305" s="4">
        <v>0</v>
      </c>
      <c r="AG305" s="4">
        <v>0</v>
      </c>
      <c r="AH305" s="4">
        <f t="shared" si="80"/>
        <v>0</v>
      </c>
      <c r="AI305" s="4">
        <f t="shared" si="80"/>
        <v>0</v>
      </c>
      <c r="AJ305" s="4">
        <f t="shared" si="80"/>
        <v>0</v>
      </c>
      <c r="AK305" s="4">
        <f t="shared" si="80"/>
        <v>0</v>
      </c>
      <c r="AL305" s="4">
        <f t="shared" si="80"/>
        <v>0</v>
      </c>
      <c r="AM305" s="4">
        <f t="shared" si="80"/>
        <v>0</v>
      </c>
      <c r="AN305" s="4">
        <f t="shared" si="81"/>
        <v>0</v>
      </c>
      <c r="AO305" s="4" t="str">
        <f t="shared" si="82"/>
        <v>우대</v>
      </c>
      <c r="AP305" s="4" t="str">
        <f t="shared" si="82"/>
        <v>우대</v>
      </c>
      <c r="AQ305" s="4" t="str">
        <f t="shared" si="82"/>
        <v>X</v>
      </c>
      <c r="AR305" s="4">
        <f t="shared" si="83"/>
        <v>0</v>
      </c>
      <c r="AT305" s="4" t="s">
        <v>11686</v>
      </c>
      <c r="AU305" s="4">
        <f>VLOOKUP(B305,자격증!B:R,17,0)</f>
        <v>10</v>
      </c>
      <c r="AV305" s="4">
        <f>IF(AT305="해당",VLOOKUP(B305,어학성적!B:Q,16,0),0)</f>
        <v>10</v>
      </c>
      <c r="AW305" s="4">
        <f>IF(AT305="해당",VLOOKUP(B305,논문실적!B:S,18,0),0)</f>
        <v>0</v>
      </c>
      <c r="AX305" s="4">
        <f>VLOOKUP(B305,자격증!B:S,18,0)</f>
        <v>0</v>
      </c>
      <c r="AY305" s="4">
        <f t="shared" si="84"/>
        <v>20</v>
      </c>
      <c r="AZ305" s="4"/>
      <c r="BB305" s="4">
        <f t="shared" si="85"/>
        <v>20</v>
      </c>
      <c r="BC305" s="47">
        <f>VLOOKUP(B305,정성평가!B:AD,29,0)</f>
        <v>44.333333333333336</v>
      </c>
      <c r="BD305" s="4">
        <f t="shared" si="86"/>
        <v>0</v>
      </c>
      <c r="BE305" s="47">
        <f t="shared" si="87"/>
        <v>64.333333333333343</v>
      </c>
      <c r="BF305" s="4" t="str">
        <f t="shared" si="88"/>
        <v>과락</v>
      </c>
      <c r="BG305" s="4">
        <f t="shared" si="89"/>
        <v>69</v>
      </c>
      <c r="BH305" s="4" t="s">
        <v>11811</v>
      </c>
      <c r="BI305" s="4" t="s">
        <v>11809</v>
      </c>
      <c r="BK305" s="4">
        <v>5</v>
      </c>
      <c r="BL305" s="4">
        <f t="shared" si="76"/>
        <v>75</v>
      </c>
      <c r="BM305" s="4">
        <f t="shared" si="90"/>
        <v>38</v>
      </c>
      <c r="BN305" s="4" t="str">
        <f t="shared" si="77"/>
        <v>배수미달</v>
      </c>
      <c r="BO305" s="4"/>
      <c r="BQ305" s="44" t="s">
        <v>11731</v>
      </c>
      <c r="BR305" s="4" t="s">
        <v>11835</v>
      </c>
      <c r="BS305" s="4" t="s">
        <v>11836</v>
      </c>
    </row>
    <row r="306" spans="1:71" ht="50.1" customHeight="1" x14ac:dyDescent="0.3">
      <c r="A306" s="4">
        <f t="shared" si="75"/>
        <v>73</v>
      </c>
      <c r="B306" s="4" t="s">
        <v>10567</v>
      </c>
      <c r="C306" s="4" t="s">
        <v>10568</v>
      </c>
      <c r="D306" s="4" t="s">
        <v>317</v>
      </c>
      <c r="E306" s="4" t="s">
        <v>318</v>
      </c>
      <c r="F306" s="4" t="s">
        <v>10569</v>
      </c>
      <c r="G306" s="4" t="s">
        <v>10570</v>
      </c>
      <c r="H306" s="4" t="s">
        <v>10571</v>
      </c>
      <c r="I306" s="4" t="s">
        <v>10572</v>
      </c>
      <c r="J306" s="4" t="s">
        <v>275</v>
      </c>
      <c r="K306" s="4" t="s">
        <v>275</v>
      </c>
      <c r="L306" s="4" t="s">
        <v>276</v>
      </c>
      <c r="M306" s="4" t="s">
        <v>277</v>
      </c>
      <c r="N306" s="4" t="s">
        <v>277</v>
      </c>
      <c r="O306" s="4" t="s">
        <v>277</v>
      </c>
      <c r="P306" s="4" t="s">
        <v>277</v>
      </c>
      <c r="Q306" s="4" t="s">
        <v>7685</v>
      </c>
      <c r="R306" s="4" t="s">
        <v>313</v>
      </c>
      <c r="S306" s="4" t="s">
        <v>313</v>
      </c>
      <c r="T306" s="4" t="s">
        <v>313</v>
      </c>
      <c r="U306" s="4" t="s">
        <v>313</v>
      </c>
      <c r="V306" s="4" t="s">
        <v>313</v>
      </c>
      <c r="W306" s="4" t="s">
        <v>11686</v>
      </c>
      <c r="X306" s="4" t="s">
        <v>11745</v>
      </c>
      <c r="Y306" s="4" t="s">
        <v>11686</v>
      </c>
      <c r="Z306" s="4" t="s">
        <v>11745</v>
      </c>
      <c r="AA306" s="4" t="s">
        <v>313</v>
      </c>
      <c r="AB306" s="4" t="s">
        <v>312</v>
      </c>
      <c r="AC306" s="4" t="s">
        <v>313</v>
      </c>
      <c r="AE306" s="4">
        <v>0</v>
      </c>
      <c r="AF306" s="4">
        <v>0</v>
      </c>
      <c r="AG306" s="4">
        <v>0</v>
      </c>
      <c r="AH306" s="4">
        <f t="shared" si="80"/>
        <v>0</v>
      </c>
      <c r="AI306" s="4">
        <f t="shared" si="80"/>
        <v>0</v>
      </c>
      <c r="AJ306" s="4">
        <f t="shared" si="80"/>
        <v>0</v>
      </c>
      <c r="AK306" s="4">
        <f t="shared" si="80"/>
        <v>0</v>
      </c>
      <c r="AL306" s="4">
        <f t="shared" si="80"/>
        <v>0</v>
      </c>
      <c r="AM306" s="4">
        <f t="shared" si="80"/>
        <v>3</v>
      </c>
      <c r="AN306" s="4">
        <f t="shared" si="81"/>
        <v>3</v>
      </c>
      <c r="AO306" s="4" t="str">
        <f t="shared" si="82"/>
        <v>X</v>
      </c>
      <c r="AP306" s="4" t="str">
        <f t="shared" si="82"/>
        <v>우대</v>
      </c>
      <c r="AQ306" s="4" t="str">
        <f t="shared" si="82"/>
        <v>X</v>
      </c>
      <c r="AR306" s="4">
        <f t="shared" si="83"/>
        <v>3</v>
      </c>
      <c r="AT306" s="4" t="s">
        <v>11686</v>
      </c>
      <c r="AU306" s="4">
        <f>VLOOKUP(B306,자격증!B:R,17,0)</f>
        <v>1</v>
      </c>
      <c r="AV306" s="4">
        <f>IF(AT306="해당",VLOOKUP(B306,어학성적!B:Q,16,0),0)</f>
        <v>10</v>
      </c>
      <c r="AW306" s="4">
        <f>IF(AT306="해당",VLOOKUP(B306,논문실적!B:S,18,0),0)</f>
        <v>6</v>
      </c>
      <c r="AX306" s="4">
        <f>VLOOKUP(B306,자격증!B:S,18,0)</f>
        <v>0</v>
      </c>
      <c r="AY306" s="4">
        <f t="shared" si="84"/>
        <v>17</v>
      </c>
      <c r="AZ306" s="4"/>
      <c r="BB306" s="4">
        <f t="shared" si="85"/>
        <v>17</v>
      </c>
      <c r="BC306" s="47">
        <f>VLOOKUP(B306,정성평가!B:AD,29,0)</f>
        <v>44.333333333333336</v>
      </c>
      <c r="BD306" s="4">
        <f t="shared" si="86"/>
        <v>3</v>
      </c>
      <c r="BE306" s="47">
        <f t="shared" si="87"/>
        <v>64.333333333333343</v>
      </c>
      <c r="BF306" s="4" t="str">
        <f t="shared" si="88"/>
        <v>과락</v>
      </c>
      <c r="BG306" s="4">
        <f t="shared" si="89"/>
        <v>69</v>
      </c>
      <c r="BH306" s="4" t="s">
        <v>11811</v>
      </c>
      <c r="BI306" s="4" t="s">
        <v>11809</v>
      </c>
      <c r="BK306" s="4">
        <v>5</v>
      </c>
      <c r="BL306" s="4">
        <f t="shared" si="76"/>
        <v>75</v>
      </c>
      <c r="BM306" s="4">
        <f t="shared" si="90"/>
        <v>38</v>
      </c>
      <c r="BN306" s="4" t="str">
        <f t="shared" si="77"/>
        <v>배수미달</v>
      </c>
      <c r="BO306" s="4"/>
      <c r="BQ306" s="44" t="s">
        <v>11731</v>
      </c>
      <c r="BR306" s="4" t="s">
        <v>11835</v>
      </c>
      <c r="BS306" s="4" t="s">
        <v>11836</v>
      </c>
    </row>
    <row r="307" spans="1:71" ht="50.1" customHeight="1" x14ac:dyDescent="0.3">
      <c r="A307" s="4">
        <f t="shared" si="75"/>
        <v>74</v>
      </c>
      <c r="B307" s="4" t="s">
        <v>2985</v>
      </c>
      <c r="C307" s="4" t="s">
        <v>2986</v>
      </c>
      <c r="D307" s="4" t="s">
        <v>317</v>
      </c>
      <c r="E307" s="4" t="s">
        <v>318</v>
      </c>
      <c r="F307" s="4" t="s">
        <v>2987</v>
      </c>
      <c r="G307" s="4" t="s">
        <v>2988</v>
      </c>
      <c r="H307" s="4" t="s">
        <v>2989</v>
      </c>
      <c r="I307" s="4" t="s">
        <v>2990</v>
      </c>
      <c r="J307" s="4" t="s">
        <v>275</v>
      </c>
      <c r="K307" s="4" t="s">
        <v>275</v>
      </c>
      <c r="L307" s="4" t="s">
        <v>382</v>
      </c>
      <c r="M307" s="4" t="s">
        <v>2991</v>
      </c>
      <c r="N307" s="4" t="s">
        <v>2992</v>
      </c>
      <c r="O307" s="4" t="s">
        <v>562</v>
      </c>
      <c r="P307" s="4" t="s">
        <v>957</v>
      </c>
      <c r="Q307" s="4" t="s">
        <v>342</v>
      </c>
      <c r="R307" s="4" t="s">
        <v>313</v>
      </c>
      <c r="S307" s="4" t="s">
        <v>313</v>
      </c>
      <c r="T307" s="4" t="s">
        <v>313</v>
      </c>
      <c r="U307" s="4" t="s">
        <v>313</v>
      </c>
      <c r="V307" s="4" t="s">
        <v>313</v>
      </c>
      <c r="W307" s="4" t="s">
        <v>313</v>
      </c>
      <c r="X307" s="4" t="s">
        <v>313</v>
      </c>
      <c r="Y307" s="4" t="s">
        <v>313</v>
      </c>
      <c r="Z307" s="4" t="s">
        <v>313</v>
      </c>
      <c r="AA307" s="4" t="s">
        <v>313</v>
      </c>
      <c r="AB307" s="4" t="s">
        <v>313</v>
      </c>
      <c r="AC307" s="4" t="s">
        <v>313</v>
      </c>
      <c r="AE307" s="4">
        <v>0</v>
      </c>
      <c r="AF307" s="4">
        <v>0</v>
      </c>
      <c r="AG307" s="4">
        <v>0</v>
      </c>
      <c r="AH307" s="4">
        <f t="shared" si="80"/>
        <v>0</v>
      </c>
      <c r="AI307" s="4">
        <f t="shared" si="80"/>
        <v>0</v>
      </c>
      <c r="AJ307" s="4">
        <f t="shared" si="80"/>
        <v>0</v>
      </c>
      <c r="AK307" s="4">
        <f t="shared" si="80"/>
        <v>0</v>
      </c>
      <c r="AL307" s="4">
        <f t="shared" si="80"/>
        <v>0</v>
      </c>
      <c r="AM307" s="4">
        <f t="shared" si="80"/>
        <v>0</v>
      </c>
      <c r="AN307" s="4">
        <f t="shared" si="81"/>
        <v>0</v>
      </c>
      <c r="AO307" s="4" t="str">
        <f t="shared" si="82"/>
        <v>X</v>
      </c>
      <c r="AP307" s="4" t="str">
        <f t="shared" si="82"/>
        <v>X</v>
      </c>
      <c r="AQ307" s="4" t="str">
        <f t="shared" si="82"/>
        <v>X</v>
      </c>
      <c r="AR307" s="4">
        <f t="shared" si="83"/>
        <v>0</v>
      </c>
      <c r="AT307" s="4" t="s">
        <v>11686</v>
      </c>
      <c r="AU307" s="4">
        <f>VLOOKUP(B307,자격증!B:R,17,0)</f>
        <v>5</v>
      </c>
      <c r="AV307" s="4">
        <f>IF(AT307="해당",VLOOKUP(B307,어학성적!B:Q,16,0),0)</f>
        <v>10</v>
      </c>
      <c r="AW307" s="4">
        <f>IF(AT307="해당",VLOOKUP(B307,논문실적!B:S,18,0),0)</f>
        <v>0</v>
      </c>
      <c r="AX307" s="4">
        <f>VLOOKUP(B307,자격증!B:S,18,0)</f>
        <v>0</v>
      </c>
      <c r="AY307" s="4">
        <f t="shared" si="84"/>
        <v>15</v>
      </c>
      <c r="AZ307" s="4"/>
      <c r="BB307" s="4">
        <f t="shared" si="85"/>
        <v>15</v>
      </c>
      <c r="BC307" s="47">
        <f>VLOOKUP(B307,정성평가!B:AD,29,0)</f>
        <v>49</v>
      </c>
      <c r="BD307" s="4">
        <f t="shared" si="86"/>
        <v>0</v>
      </c>
      <c r="BE307" s="47">
        <f t="shared" si="87"/>
        <v>64</v>
      </c>
      <c r="BF307" s="4" t="str">
        <f t="shared" si="88"/>
        <v>과락</v>
      </c>
      <c r="BG307" s="4">
        <f t="shared" si="89"/>
        <v>74</v>
      </c>
      <c r="BH307" s="4" t="s">
        <v>11811</v>
      </c>
      <c r="BI307" s="4" t="s">
        <v>11809</v>
      </c>
      <c r="BK307" s="4">
        <v>5</v>
      </c>
      <c r="BL307" s="4">
        <f t="shared" si="76"/>
        <v>75</v>
      </c>
      <c r="BM307" s="4">
        <f t="shared" si="90"/>
        <v>38</v>
      </c>
      <c r="BN307" s="4" t="str">
        <f t="shared" si="77"/>
        <v>배수미달</v>
      </c>
      <c r="BO307" s="4"/>
      <c r="BQ307" s="44" t="s">
        <v>11731</v>
      </c>
      <c r="BR307" s="4" t="s">
        <v>11835</v>
      </c>
      <c r="BS307" s="4" t="s">
        <v>11836</v>
      </c>
    </row>
    <row r="308" spans="1:71" ht="50.1" customHeight="1" x14ac:dyDescent="0.3">
      <c r="A308" s="4">
        <f t="shared" si="75"/>
        <v>75</v>
      </c>
      <c r="B308" s="4" t="s">
        <v>7779</v>
      </c>
      <c r="C308" s="4" t="s">
        <v>7780</v>
      </c>
      <c r="D308" s="4" t="s">
        <v>317</v>
      </c>
      <c r="E308" s="4" t="s">
        <v>318</v>
      </c>
      <c r="F308" s="4" t="s">
        <v>7781</v>
      </c>
      <c r="G308" s="4" t="s">
        <v>7782</v>
      </c>
      <c r="H308" s="4" t="s">
        <v>7783</v>
      </c>
      <c r="I308" s="4" t="s">
        <v>7783</v>
      </c>
      <c r="J308" s="4" t="s">
        <v>275</v>
      </c>
      <c r="K308" s="4" t="s">
        <v>275</v>
      </c>
      <c r="L308" s="4" t="s">
        <v>276</v>
      </c>
      <c r="M308" s="4" t="s">
        <v>277</v>
      </c>
      <c r="N308" s="4" t="s">
        <v>277</v>
      </c>
      <c r="O308" s="4" t="s">
        <v>277</v>
      </c>
      <c r="P308" s="4" t="s">
        <v>277</v>
      </c>
      <c r="Q308" s="4" t="s">
        <v>1559</v>
      </c>
      <c r="R308" s="4" t="s">
        <v>313</v>
      </c>
      <c r="S308" s="4" t="s">
        <v>313</v>
      </c>
      <c r="T308" s="4" t="s">
        <v>313</v>
      </c>
      <c r="U308" s="4" t="s">
        <v>313</v>
      </c>
      <c r="V308" s="4" t="s">
        <v>313</v>
      </c>
      <c r="W308" s="4" t="s">
        <v>313</v>
      </c>
      <c r="X308" s="4" t="s">
        <v>313</v>
      </c>
      <c r="Y308" s="4" t="s">
        <v>313</v>
      </c>
      <c r="Z308" s="4" t="s">
        <v>313</v>
      </c>
      <c r="AA308" s="4" t="s">
        <v>313</v>
      </c>
      <c r="AB308" s="4" t="s">
        <v>313</v>
      </c>
      <c r="AC308" s="4" t="s">
        <v>313</v>
      </c>
      <c r="AE308" s="4">
        <v>0</v>
      </c>
      <c r="AF308" s="4">
        <v>0</v>
      </c>
      <c r="AG308" s="4">
        <v>0</v>
      </c>
      <c r="AH308" s="4">
        <f t="shared" si="80"/>
        <v>0</v>
      </c>
      <c r="AI308" s="4">
        <f t="shared" si="80"/>
        <v>0</v>
      </c>
      <c r="AJ308" s="4">
        <f t="shared" si="80"/>
        <v>0</v>
      </c>
      <c r="AK308" s="4">
        <f t="shared" si="80"/>
        <v>0</v>
      </c>
      <c r="AL308" s="4">
        <f t="shared" si="80"/>
        <v>0</v>
      </c>
      <c r="AM308" s="4">
        <f t="shared" si="80"/>
        <v>0</v>
      </c>
      <c r="AN308" s="4">
        <f t="shared" si="81"/>
        <v>0</v>
      </c>
      <c r="AO308" s="4" t="str">
        <f t="shared" si="82"/>
        <v>X</v>
      </c>
      <c r="AP308" s="4" t="str">
        <f t="shared" si="82"/>
        <v>X</v>
      </c>
      <c r="AQ308" s="4" t="str">
        <f t="shared" si="82"/>
        <v>X</v>
      </c>
      <c r="AR308" s="4">
        <f t="shared" si="83"/>
        <v>0</v>
      </c>
      <c r="AT308" s="4" t="s">
        <v>11686</v>
      </c>
      <c r="AU308" s="4">
        <f>VLOOKUP(B308,자격증!B:R,17,0)</f>
        <v>10</v>
      </c>
      <c r="AV308" s="4">
        <f>IF(AT308="해당",VLOOKUP(B308,어학성적!B:Q,16,0),0)</f>
        <v>4</v>
      </c>
      <c r="AW308" s="4">
        <f>IF(AT308="해당",VLOOKUP(B308,논문실적!B:S,18,0),0)</f>
        <v>0</v>
      </c>
      <c r="AX308" s="4">
        <f>VLOOKUP(B308,자격증!B:S,18,0)</f>
        <v>0</v>
      </c>
      <c r="AY308" s="4">
        <f t="shared" si="84"/>
        <v>14</v>
      </c>
      <c r="AZ308" s="4"/>
      <c r="BB308" s="4">
        <f t="shared" si="85"/>
        <v>14</v>
      </c>
      <c r="BC308" s="47">
        <f>VLOOKUP(B308,정성평가!B:AD,29,0)</f>
        <v>50</v>
      </c>
      <c r="BD308" s="4">
        <f t="shared" si="86"/>
        <v>0</v>
      </c>
      <c r="BE308" s="47">
        <f t="shared" si="87"/>
        <v>64</v>
      </c>
      <c r="BF308" s="4" t="str">
        <f t="shared" si="88"/>
        <v>과락</v>
      </c>
      <c r="BG308" s="4">
        <f t="shared" si="89"/>
        <v>74</v>
      </c>
      <c r="BH308" s="4" t="s">
        <v>11811</v>
      </c>
      <c r="BI308" s="4" t="s">
        <v>11809</v>
      </c>
      <c r="BK308" s="4">
        <v>5</v>
      </c>
      <c r="BL308" s="4">
        <f t="shared" si="76"/>
        <v>75</v>
      </c>
      <c r="BM308" s="4">
        <f t="shared" si="90"/>
        <v>38</v>
      </c>
      <c r="BN308" s="4" t="str">
        <f t="shared" si="77"/>
        <v>배수미달</v>
      </c>
      <c r="BO308" s="4"/>
      <c r="BQ308" s="44" t="s">
        <v>11731</v>
      </c>
      <c r="BR308" s="4" t="s">
        <v>11835</v>
      </c>
      <c r="BS308" s="4" t="s">
        <v>11836</v>
      </c>
    </row>
    <row r="309" spans="1:71" ht="50.1" customHeight="1" x14ac:dyDescent="0.3">
      <c r="A309" s="4">
        <f t="shared" si="75"/>
        <v>76</v>
      </c>
      <c r="B309" s="4" t="s">
        <v>7582</v>
      </c>
      <c r="C309" s="4" t="s">
        <v>7583</v>
      </c>
      <c r="D309" s="4" t="s">
        <v>317</v>
      </c>
      <c r="E309" s="4" t="s">
        <v>318</v>
      </c>
      <c r="F309" s="4" t="s">
        <v>7584</v>
      </c>
      <c r="G309" s="4" t="s">
        <v>7585</v>
      </c>
      <c r="H309" s="4" t="s">
        <v>7586</v>
      </c>
      <c r="I309" s="4" t="s">
        <v>7587</v>
      </c>
      <c r="J309" s="4" t="s">
        <v>275</v>
      </c>
      <c r="K309" s="4" t="s">
        <v>275</v>
      </c>
      <c r="L309" s="4" t="s">
        <v>276</v>
      </c>
      <c r="M309" s="4" t="s">
        <v>277</v>
      </c>
      <c r="N309" s="4" t="s">
        <v>277</v>
      </c>
      <c r="O309" s="4" t="s">
        <v>277</v>
      </c>
      <c r="P309" s="4" t="s">
        <v>277</v>
      </c>
      <c r="Q309" s="4" t="s">
        <v>3414</v>
      </c>
      <c r="R309" s="4" t="s">
        <v>313</v>
      </c>
      <c r="S309" s="4" t="s">
        <v>313</v>
      </c>
      <c r="T309" s="4" t="s">
        <v>313</v>
      </c>
      <c r="U309" s="4" t="s">
        <v>313</v>
      </c>
      <c r="V309" s="4" t="s">
        <v>313</v>
      </c>
      <c r="W309" s="4" t="s">
        <v>11686</v>
      </c>
      <c r="X309" s="4" t="s">
        <v>11737</v>
      </c>
      <c r="Y309" s="4" t="s">
        <v>313</v>
      </c>
      <c r="Z309" s="4" t="s">
        <v>313</v>
      </c>
      <c r="AA309" s="4" t="s">
        <v>313</v>
      </c>
      <c r="AB309" s="4" t="s">
        <v>312</v>
      </c>
      <c r="AC309" s="4" t="s">
        <v>313</v>
      </c>
      <c r="AE309" s="4">
        <v>0</v>
      </c>
      <c r="AF309" s="4">
        <v>0</v>
      </c>
      <c r="AG309" s="4">
        <v>0</v>
      </c>
      <c r="AH309" s="4">
        <f t="shared" si="80"/>
        <v>0</v>
      </c>
      <c r="AI309" s="4">
        <f t="shared" si="80"/>
        <v>0</v>
      </c>
      <c r="AJ309" s="4">
        <f t="shared" si="80"/>
        <v>0</v>
      </c>
      <c r="AK309" s="4">
        <f t="shared" si="80"/>
        <v>0</v>
      </c>
      <c r="AL309" s="4">
        <f t="shared" si="80"/>
        <v>0</v>
      </c>
      <c r="AM309" s="4">
        <f t="shared" si="80"/>
        <v>3</v>
      </c>
      <c r="AN309" s="4">
        <f t="shared" si="81"/>
        <v>0</v>
      </c>
      <c r="AO309" s="4" t="str">
        <f t="shared" si="82"/>
        <v>X</v>
      </c>
      <c r="AP309" s="4" t="str">
        <f t="shared" si="82"/>
        <v>우대</v>
      </c>
      <c r="AQ309" s="4" t="str">
        <f t="shared" si="82"/>
        <v>X</v>
      </c>
      <c r="AR309" s="4">
        <f t="shared" si="83"/>
        <v>3</v>
      </c>
      <c r="AT309" s="4" t="s">
        <v>11686</v>
      </c>
      <c r="AU309" s="4">
        <f>VLOOKUP(B309,자격증!B:R,17,0)</f>
        <v>0</v>
      </c>
      <c r="AV309" s="4">
        <f>IF(AT309="해당",VLOOKUP(B309,어학성적!B:Q,16,0),0)</f>
        <v>0</v>
      </c>
      <c r="AW309" s="4">
        <f>IF(AT309="해당",VLOOKUP(B309,논문실적!B:S,18,0),0)</f>
        <v>0</v>
      </c>
      <c r="AX309" s="4">
        <f>VLOOKUP(B309,자격증!B:S,18,0)</f>
        <v>0</v>
      </c>
      <c r="AY309" s="4">
        <f t="shared" si="84"/>
        <v>0</v>
      </c>
      <c r="AZ309" s="4"/>
      <c r="BB309" s="4">
        <f t="shared" si="85"/>
        <v>0</v>
      </c>
      <c r="BC309" s="47">
        <f>VLOOKUP(B309,정성평가!B:AD,29,0)</f>
        <v>60.666666666666664</v>
      </c>
      <c r="BD309" s="4">
        <f t="shared" si="86"/>
        <v>3</v>
      </c>
      <c r="BE309" s="47">
        <f t="shared" si="87"/>
        <v>63.666666666666664</v>
      </c>
      <c r="BF309" s="4" t="str">
        <f t="shared" si="88"/>
        <v>과락</v>
      </c>
      <c r="BG309" s="4">
        <f t="shared" si="89"/>
        <v>76</v>
      </c>
      <c r="BH309" s="4" t="s">
        <v>11811</v>
      </c>
      <c r="BI309" s="4" t="s">
        <v>11809</v>
      </c>
      <c r="BK309" s="4">
        <v>5</v>
      </c>
      <c r="BL309" s="4">
        <f t="shared" si="76"/>
        <v>75</v>
      </c>
      <c r="BM309" s="4">
        <f t="shared" si="90"/>
        <v>38</v>
      </c>
      <c r="BN309" s="4" t="str">
        <f t="shared" si="77"/>
        <v>배수미달</v>
      </c>
      <c r="BO309" s="4"/>
      <c r="BQ309" s="44" t="s">
        <v>11731</v>
      </c>
      <c r="BR309" s="4" t="s">
        <v>11835</v>
      </c>
      <c r="BS309" s="4" t="s">
        <v>11836</v>
      </c>
    </row>
    <row r="310" spans="1:71" ht="50.1" customHeight="1" x14ac:dyDescent="0.3">
      <c r="A310" s="4">
        <f t="shared" si="75"/>
        <v>77</v>
      </c>
      <c r="B310" s="4" t="s">
        <v>7616</v>
      </c>
      <c r="C310" s="4" t="s">
        <v>3454</v>
      </c>
      <c r="D310" s="4" t="s">
        <v>317</v>
      </c>
      <c r="E310" s="4" t="s">
        <v>318</v>
      </c>
      <c r="F310" s="4" t="s">
        <v>7617</v>
      </c>
      <c r="G310" s="4" t="s">
        <v>7618</v>
      </c>
      <c r="H310" s="4" t="s">
        <v>7619</v>
      </c>
      <c r="I310" s="4" t="s">
        <v>7620</v>
      </c>
      <c r="J310" s="4" t="s">
        <v>275</v>
      </c>
      <c r="K310" s="4" t="s">
        <v>275</v>
      </c>
      <c r="L310" s="4" t="s">
        <v>276</v>
      </c>
      <c r="M310" s="4" t="s">
        <v>277</v>
      </c>
      <c r="N310" s="4" t="s">
        <v>277</v>
      </c>
      <c r="O310" s="4" t="s">
        <v>277</v>
      </c>
      <c r="P310" s="4" t="s">
        <v>277</v>
      </c>
      <c r="Q310" s="4" t="s">
        <v>7626</v>
      </c>
      <c r="R310" s="4" t="s">
        <v>313</v>
      </c>
      <c r="S310" s="4" t="s">
        <v>313</v>
      </c>
      <c r="T310" s="4" t="s">
        <v>313</v>
      </c>
      <c r="U310" s="4" t="s">
        <v>313</v>
      </c>
      <c r="V310" s="4" t="s">
        <v>313</v>
      </c>
      <c r="W310" s="4" t="s">
        <v>11686</v>
      </c>
      <c r="X310" s="4" t="s">
        <v>11727</v>
      </c>
      <c r="Y310" s="4" t="s">
        <v>11686</v>
      </c>
      <c r="Z310" s="4" t="s">
        <v>11727</v>
      </c>
      <c r="AA310" s="4" t="s">
        <v>313</v>
      </c>
      <c r="AB310" s="4" t="s">
        <v>312</v>
      </c>
      <c r="AC310" s="4" t="s">
        <v>313</v>
      </c>
      <c r="AE310" s="4">
        <v>0</v>
      </c>
      <c r="AF310" s="4">
        <v>0</v>
      </c>
      <c r="AG310" s="4">
        <v>0</v>
      </c>
      <c r="AH310" s="4">
        <f t="shared" si="80"/>
        <v>0</v>
      </c>
      <c r="AI310" s="4">
        <f t="shared" si="80"/>
        <v>0</v>
      </c>
      <c r="AJ310" s="4">
        <f t="shared" si="80"/>
        <v>0</v>
      </c>
      <c r="AK310" s="4">
        <f t="shared" si="80"/>
        <v>0</v>
      </c>
      <c r="AL310" s="4">
        <f t="shared" si="80"/>
        <v>0</v>
      </c>
      <c r="AM310" s="4">
        <f t="shared" si="80"/>
        <v>3</v>
      </c>
      <c r="AN310" s="4">
        <f t="shared" si="81"/>
        <v>3</v>
      </c>
      <c r="AO310" s="4" t="str">
        <f t="shared" si="82"/>
        <v>X</v>
      </c>
      <c r="AP310" s="4" t="str">
        <f t="shared" si="82"/>
        <v>우대</v>
      </c>
      <c r="AQ310" s="4" t="str">
        <f t="shared" si="82"/>
        <v>X</v>
      </c>
      <c r="AR310" s="4">
        <f t="shared" si="83"/>
        <v>3</v>
      </c>
      <c r="AT310" s="4" t="s">
        <v>11686</v>
      </c>
      <c r="AU310" s="4">
        <f>VLOOKUP(B310,자격증!B:R,17,0)</f>
        <v>10</v>
      </c>
      <c r="AV310" s="4">
        <f>IF(AT310="해당",VLOOKUP(B310,어학성적!B:Q,16,0),0)</f>
        <v>6</v>
      </c>
      <c r="AW310" s="4">
        <f>IF(AT310="해당",VLOOKUP(B310,논문실적!B:S,18,0),0)</f>
        <v>0</v>
      </c>
      <c r="AX310" s="4">
        <f>VLOOKUP(B310,자격증!B:S,18,0)</f>
        <v>0</v>
      </c>
      <c r="AY310" s="4">
        <f t="shared" si="84"/>
        <v>16</v>
      </c>
      <c r="AZ310" s="4"/>
      <c r="BB310" s="4">
        <f t="shared" si="85"/>
        <v>16</v>
      </c>
      <c r="BC310" s="47">
        <f>VLOOKUP(B310,정성평가!B:AD,29,0)</f>
        <v>44.333333333333336</v>
      </c>
      <c r="BD310" s="4">
        <f t="shared" si="86"/>
        <v>3</v>
      </c>
      <c r="BE310" s="47">
        <f t="shared" si="87"/>
        <v>63.333333333333336</v>
      </c>
      <c r="BF310" s="4" t="str">
        <f t="shared" si="88"/>
        <v>과락</v>
      </c>
      <c r="BG310" s="4">
        <f t="shared" si="89"/>
        <v>77</v>
      </c>
      <c r="BH310" s="4" t="s">
        <v>11811</v>
      </c>
      <c r="BI310" s="4" t="s">
        <v>11809</v>
      </c>
      <c r="BK310" s="4">
        <v>5</v>
      </c>
      <c r="BL310" s="4">
        <f t="shared" si="76"/>
        <v>75</v>
      </c>
      <c r="BM310" s="4">
        <f t="shared" si="90"/>
        <v>38</v>
      </c>
      <c r="BN310" s="4" t="str">
        <f t="shared" si="77"/>
        <v>배수미달</v>
      </c>
      <c r="BO310" s="4"/>
      <c r="BQ310" s="44" t="s">
        <v>11731</v>
      </c>
      <c r="BR310" s="4" t="s">
        <v>11835</v>
      </c>
      <c r="BS310" s="4" t="s">
        <v>11836</v>
      </c>
    </row>
    <row r="311" spans="1:71" ht="50.1" customHeight="1" x14ac:dyDescent="0.3">
      <c r="A311" s="4">
        <f t="shared" si="75"/>
        <v>78</v>
      </c>
      <c r="B311" s="4" t="s">
        <v>8670</v>
      </c>
      <c r="C311" s="4" t="s">
        <v>8671</v>
      </c>
      <c r="D311" s="4" t="s">
        <v>317</v>
      </c>
      <c r="E311" s="4" t="s">
        <v>318</v>
      </c>
      <c r="F311" s="4" t="s">
        <v>8672</v>
      </c>
      <c r="G311" s="4" t="s">
        <v>8673</v>
      </c>
      <c r="H311" s="4" t="s">
        <v>8674</v>
      </c>
      <c r="I311" s="4" t="s">
        <v>8674</v>
      </c>
      <c r="J311" s="4" t="s">
        <v>275</v>
      </c>
      <c r="K311" s="4" t="s">
        <v>275</v>
      </c>
      <c r="L311" s="4" t="s">
        <v>382</v>
      </c>
      <c r="M311" s="4" t="s">
        <v>8675</v>
      </c>
      <c r="N311" s="4" t="s">
        <v>6383</v>
      </c>
      <c r="O311" s="4" t="s">
        <v>562</v>
      </c>
      <c r="P311" s="4" t="s">
        <v>957</v>
      </c>
      <c r="Q311" s="4" t="s">
        <v>8681</v>
      </c>
      <c r="R311" s="4" t="s">
        <v>313</v>
      </c>
      <c r="S311" s="4" t="s">
        <v>313</v>
      </c>
      <c r="T311" s="4" t="s">
        <v>313</v>
      </c>
      <c r="U311" s="4" t="s">
        <v>313</v>
      </c>
      <c r="V311" s="4" t="s">
        <v>313</v>
      </c>
      <c r="W311" s="4" t="s">
        <v>11686</v>
      </c>
      <c r="X311" s="4" t="s">
        <v>11735</v>
      </c>
      <c r="Y311" s="4" t="s">
        <v>11686</v>
      </c>
      <c r="Z311" s="4" t="s">
        <v>11735</v>
      </c>
      <c r="AA311" s="4" t="s">
        <v>312</v>
      </c>
      <c r="AB311" s="4" t="s">
        <v>312</v>
      </c>
      <c r="AC311" s="4" t="s">
        <v>313</v>
      </c>
      <c r="AE311" s="4">
        <v>0</v>
      </c>
      <c r="AF311" s="4">
        <v>0</v>
      </c>
      <c r="AG311" s="4">
        <v>0</v>
      </c>
      <c r="AH311" s="4">
        <f t="shared" si="80"/>
        <v>0</v>
      </c>
      <c r="AI311" s="4">
        <f t="shared" si="80"/>
        <v>0</v>
      </c>
      <c r="AJ311" s="4">
        <f t="shared" si="80"/>
        <v>0</v>
      </c>
      <c r="AK311" s="4">
        <f t="shared" si="80"/>
        <v>0</v>
      </c>
      <c r="AL311" s="4">
        <f t="shared" si="80"/>
        <v>0</v>
      </c>
      <c r="AM311" s="4">
        <f t="shared" si="80"/>
        <v>3</v>
      </c>
      <c r="AN311" s="4">
        <f t="shared" si="81"/>
        <v>3</v>
      </c>
      <c r="AO311" s="4" t="str">
        <f t="shared" si="82"/>
        <v>우대</v>
      </c>
      <c r="AP311" s="4" t="str">
        <f t="shared" si="82"/>
        <v>우대</v>
      </c>
      <c r="AQ311" s="4" t="str">
        <f t="shared" si="82"/>
        <v>X</v>
      </c>
      <c r="AR311" s="4">
        <f t="shared" si="83"/>
        <v>3</v>
      </c>
      <c r="AT311" s="4" t="s">
        <v>11686</v>
      </c>
      <c r="AU311" s="4">
        <f>VLOOKUP(B311,자격증!B:R,17,0)</f>
        <v>0</v>
      </c>
      <c r="AV311" s="4">
        <f>IF(AT311="해당",VLOOKUP(B311,어학성적!B:Q,16,0),0)</f>
        <v>10</v>
      </c>
      <c r="AW311" s="4">
        <f>IF(AT311="해당",VLOOKUP(B311,논문실적!B:S,18,0),0)</f>
        <v>0</v>
      </c>
      <c r="AX311" s="4">
        <f>VLOOKUP(B311,자격증!B:S,18,0)</f>
        <v>0</v>
      </c>
      <c r="AY311" s="4">
        <f t="shared" si="84"/>
        <v>10</v>
      </c>
      <c r="AZ311" s="4"/>
      <c r="BB311" s="4">
        <f t="shared" si="85"/>
        <v>10</v>
      </c>
      <c r="BC311" s="47">
        <f>VLOOKUP(B311,정성평가!B:AD,29,0)</f>
        <v>50.333333333333336</v>
      </c>
      <c r="BD311" s="4">
        <f t="shared" si="86"/>
        <v>3</v>
      </c>
      <c r="BE311" s="47">
        <f t="shared" si="87"/>
        <v>63.333333333333336</v>
      </c>
      <c r="BF311" s="4" t="str">
        <f t="shared" si="88"/>
        <v>과락</v>
      </c>
      <c r="BG311" s="4">
        <f t="shared" si="89"/>
        <v>77</v>
      </c>
      <c r="BH311" s="4" t="s">
        <v>11811</v>
      </c>
      <c r="BI311" s="4" t="s">
        <v>11809</v>
      </c>
      <c r="BK311" s="4">
        <v>5</v>
      </c>
      <c r="BL311" s="4">
        <f t="shared" si="76"/>
        <v>75</v>
      </c>
      <c r="BM311" s="4">
        <f t="shared" si="90"/>
        <v>38</v>
      </c>
      <c r="BN311" s="4" t="str">
        <f t="shared" si="77"/>
        <v>배수미달</v>
      </c>
      <c r="BO311" s="4"/>
      <c r="BQ311" s="44" t="s">
        <v>11731</v>
      </c>
      <c r="BR311" s="4" t="s">
        <v>11835</v>
      </c>
      <c r="BS311" s="4" t="s">
        <v>11836</v>
      </c>
    </row>
    <row r="312" spans="1:71" ht="50.1" customHeight="1" x14ac:dyDescent="0.3">
      <c r="A312" s="4">
        <f t="shared" si="75"/>
        <v>79</v>
      </c>
      <c r="B312" s="4" t="s">
        <v>7546</v>
      </c>
      <c r="C312" s="4" t="s">
        <v>7547</v>
      </c>
      <c r="D312" s="4" t="s">
        <v>317</v>
      </c>
      <c r="E312" s="4" t="s">
        <v>318</v>
      </c>
      <c r="F312" s="4" t="s">
        <v>7548</v>
      </c>
      <c r="G312" s="4" t="s">
        <v>7549</v>
      </c>
      <c r="H312" s="4" t="s">
        <v>7550</v>
      </c>
      <c r="I312" s="4" t="s">
        <v>7551</v>
      </c>
      <c r="J312" s="4" t="s">
        <v>275</v>
      </c>
      <c r="K312" s="4" t="s">
        <v>275</v>
      </c>
      <c r="L312" s="4" t="s">
        <v>382</v>
      </c>
      <c r="M312" s="4" t="s">
        <v>3540</v>
      </c>
      <c r="N312" s="4" t="s">
        <v>6065</v>
      </c>
      <c r="O312" s="4" t="s">
        <v>562</v>
      </c>
      <c r="P312" s="4" t="s">
        <v>957</v>
      </c>
      <c r="Q312" s="4" t="s">
        <v>658</v>
      </c>
      <c r="R312" s="4" t="s">
        <v>313</v>
      </c>
      <c r="S312" s="4" t="s">
        <v>313</v>
      </c>
      <c r="T312" s="4" t="s">
        <v>313</v>
      </c>
      <c r="U312" s="4" t="s">
        <v>313</v>
      </c>
      <c r="V312" s="4" t="s">
        <v>313</v>
      </c>
      <c r="W312" s="4" t="s">
        <v>313</v>
      </c>
      <c r="X312" s="4" t="s">
        <v>313</v>
      </c>
      <c r="Y312" s="4" t="s">
        <v>313</v>
      </c>
      <c r="Z312" s="4" t="s">
        <v>313</v>
      </c>
      <c r="AA312" s="4" t="s">
        <v>313</v>
      </c>
      <c r="AB312" s="4" t="s">
        <v>312</v>
      </c>
      <c r="AC312" s="4" t="s">
        <v>313</v>
      </c>
      <c r="AE312" s="4">
        <v>0</v>
      </c>
      <c r="AF312" s="4">
        <v>0</v>
      </c>
      <c r="AG312" s="4">
        <v>0</v>
      </c>
      <c r="AH312" s="4">
        <f t="shared" si="80"/>
        <v>0</v>
      </c>
      <c r="AI312" s="4">
        <f t="shared" si="80"/>
        <v>0</v>
      </c>
      <c r="AJ312" s="4">
        <f t="shared" si="80"/>
        <v>0</v>
      </c>
      <c r="AK312" s="4">
        <f t="shared" si="80"/>
        <v>0</v>
      </c>
      <c r="AL312" s="4">
        <f t="shared" si="80"/>
        <v>0</v>
      </c>
      <c r="AM312" s="4">
        <f t="shared" si="80"/>
        <v>0</v>
      </c>
      <c r="AN312" s="4">
        <f t="shared" si="81"/>
        <v>0</v>
      </c>
      <c r="AO312" s="4" t="str">
        <f t="shared" si="82"/>
        <v>X</v>
      </c>
      <c r="AP312" s="4" t="str">
        <f t="shared" si="82"/>
        <v>우대</v>
      </c>
      <c r="AQ312" s="4" t="str">
        <f t="shared" si="82"/>
        <v>X</v>
      </c>
      <c r="AR312" s="4">
        <f t="shared" si="83"/>
        <v>0</v>
      </c>
      <c r="AT312" s="4" t="s">
        <v>11686</v>
      </c>
      <c r="AU312" s="4">
        <f>VLOOKUP(B312,자격증!B:R,17,0)</f>
        <v>10</v>
      </c>
      <c r="AV312" s="4">
        <f>IF(AT312="해당",VLOOKUP(B312,어학성적!B:Q,16,0),0)</f>
        <v>10</v>
      </c>
      <c r="AW312" s="4">
        <f>IF(AT312="해당",VLOOKUP(B312,논문실적!B:S,18,0),0)</f>
        <v>0</v>
      </c>
      <c r="AX312" s="4">
        <f>VLOOKUP(B312,자격증!B:S,18,0)</f>
        <v>0</v>
      </c>
      <c r="AY312" s="4">
        <f t="shared" si="84"/>
        <v>20</v>
      </c>
      <c r="AZ312" s="4"/>
      <c r="BB312" s="4">
        <f t="shared" si="85"/>
        <v>20</v>
      </c>
      <c r="BC312" s="47">
        <f>VLOOKUP(B312,정성평가!B:AD,29,0)</f>
        <v>43</v>
      </c>
      <c r="BD312" s="4">
        <f t="shared" si="86"/>
        <v>0</v>
      </c>
      <c r="BE312" s="47">
        <f t="shared" si="87"/>
        <v>63</v>
      </c>
      <c r="BF312" s="4" t="str">
        <f t="shared" si="88"/>
        <v>과락</v>
      </c>
      <c r="BG312" s="4">
        <f t="shared" si="89"/>
        <v>79</v>
      </c>
      <c r="BH312" s="4" t="s">
        <v>11811</v>
      </c>
      <c r="BI312" s="4" t="s">
        <v>11809</v>
      </c>
      <c r="BK312" s="4">
        <v>5</v>
      </c>
      <c r="BL312" s="4">
        <f t="shared" si="76"/>
        <v>75</v>
      </c>
      <c r="BM312" s="4">
        <f t="shared" si="90"/>
        <v>38</v>
      </c>
      <c r="BN312" s="4" t="str">
        <f t="shared" si="77"/>
        <v>배수미달</v>
      </c>
      <c r="BO312" s="4"/>
      <c r="BQ312" s="44" t="s">
        <v>11731</v>
      </c>
      <c r="BR312" s="4" t="s">
        <v>11835</v>
      </c>
      <c r="BS312" s="4" t="s">
        <v>11836</v>
      </c>
    </row>
    <row r="313" spans="1:71" ht="50.1" customHeight="1" x14ac:dyDescent="0.3">
      <c r="A313" s="4">
        <f t="shared" si="75"/>
        <v>80</v>
      </c>
      <c r="B313" s="4" t="s">
        <v>7790</v>
      </c>
      <c r="C313" s="4" t="s">
        <v>7791</v>
      </c>
      <c r="D313" s="4" t="s">
        <v>317</v>
      </c>
      <c r="E313" s="4" t="s">
        <v>318</v>
      </c>
      <c r="F313" s="4" t="s">
        <v>7792</v>
      </c>
      <c r="G313" s="4" t="s">
        <v>7793</v>
      </c>
      <c r="H313" s="4" t="s">
        <v>7794</v>
      </c>
      <c r="I313" s="4" t="s">
        <v>7794</v>
      </c>
      <c r="J313" s="4" t="s">
        <v>275</v>
      </c>
      <c r="K313" s="4" t="s">
        <v>275</v>
      </c>
      <c r="L313" s="4" t="s">
        <v>4148</v>
      </c>
      <c r="M313" s="4" t="s">
        <v>277</v>
      </c>
      <c r="N313" s="4" t="s">
        <v>277</v>
      </c>
      <c r="O313" s="4" t="s">
        <v>277</v>
      </c>
      <c r="P313" s="4" t="s">
        <v>277</v>
      </c>
      <c r="Q313" s="4" t="s">
        <v>5162</v>
      </c>
      <c r="R313" s="4" t="s">
        <v>313</v>
      </c>
      <c r="S313" s="4" t="s">
        <v>313</v>
      </c>
      <c r="T313" s="4" t="s">
        <v>313</v>
      </c>
      <c r="U313" s="4" t="s">
        <v>313</v>
      </c>
      <c r="V313" s="4" t="s">
        <v>313</v>
      </c>
      <c r="W313" s="4" t="s">
        <v>11686</v>
      </c>
      <c r="X313" s="4" t="s">
        <v>11735</v>
      </c>
      <c r="Y313" s="4" t="s">
        <v>11686</v>
      </c>
      <c r="Z313" s="4" t="s">
        <v>11735</v>
      </c>
      <c r="AA313" s="4" t="s">
        <v>313</v>
      </c>
      <c r="AB313" s="4" t="s">
        <v>312</v>
      </c>
      <c r="AC313" s="4" t="s">
        <v>313</v>
      </c>
      <c r="AE313" s="4">
        <v>0</v>
      </c>
      <c r="AF313" s="4">
        <v>0</v>
      </c>
      <c r="AG313" s="4">
        <v>0</v>
      </c>
      <c r="AH313" s="4">
        <f t="shared" si="80"/>
        <v>0</v>
      </c>
      <c r="AI313" s="4">
        <f t="shared" si="80"/>
        <v>0</v>
      </c>
      <c r="AJ313" s="4">
        <f t="shared" si="80"/>
        <v>0</v>
      </c>
      <c r="AK313" s="4">
        <f t="shared" si="80"/>
        <v>0</v>
      </c>
      <c r="AL313" s="4">
        <f t="shared" si="80"/>
        <v>0</v>
      </c>
      <c r="AM313" s="4">
        <f t="shared" si="80"/>
        <v>3</v>
      </c>
      <c r="AN313" s="4">
        <f t="shared" si="81"/>
        <v>3</v>
      </c>
      <c r="AO313" s="4" t="str">
        <f t="shared" si="82"/>
        <v>X</v>
      </c>
      <c r="AP313" s="4" t="str">
        <f t="shared" si="82"/>
        <v>우대</v>
      </c>
      <c r="AQ313" s="4" t="str">
        <f t="shared" si="82"/>
        <v>X</v>
      </c>
      <c r="AR313" s="4">
        <f t="shared" si="83"/>
        <v>3</v>
      </c>
      <c r="AT313" s="4" t="s">
        <v>11686</v>
      </c>
      <c r="AU313" s="4">
        <f>VLOOKUP(B313,자격증!B:R,17,0)</f>
        <v>0</v>
      </c>
      <c r="AV313" s="4">
        <f>IF(AT313="해당",VLOOKUP(B313,어학성적!B:Q,16,0),0)</f>
        <v>0</v>
      </c>
      <c r="AW313" s="4">
        <f>IF(AT313="해당",VLOOKUP(B313,논문실적!B:S,18,0),0)</f>
        <v>0</v>
      </c>
      <c r="AX313" s="4">
        <f>VLOOKUP(B313,자격증!B:S,18,0)</f>
        <v>0</v>
      </c>
      <c r="AY313" s="4">
        <f t="shared" si="84"/>
        <v>0</v>
      </c>
      <c r="AZ313" s="4"/>
      <c r="BB313" s="4">
        <f t="shared" si="85"/>
        <v>0</v>
      </c>
      <c r="BC313" s="47">
        <f>VLOOKUP(B313,정성평가!B:AD,29,0)</f>
        <v>59.666666666666664</v>
      </c>
      <c r="BD313" s="4">
        <f t="shared" si="86"/>
        <v>3</v>
      </c>
      <c r="BE313" s="47">
        <f t="shared" si="87"/>
        <v>62.666666666666664</v>
      </c>
      <c r="BF313" s="4" t="str">
        <f t="shared" si="88"/>
        <v>과락</v>
      </c>
      <c r="BG313" s="4">
        <f t="shared" si="89"/>
        <v>80</v>
      </c>
      <c r="BH313" s="4" t="s">
        <v>11811</v>
      </c>
      <c r="BI313" s="4" t="s">
        <v>11809</v>
      </c>
      <c r="BK313" s="4">
        <v>5</v>
      </c>
      <c r="BL313" s="4">
        <f t="shared" si="76"/>
        <v>75</v>
      </c>
      <c r="BM313" s="4">
        <f t="shared" si="90"/>
        <v>38</v>
      </c>
      <c r="BN313" s="4" t="str">
        <f t="shared" si="77"/>
        <v>배수미달</v>
      </c>
      <c r="BO313" s="4"/>
      <c r="BQ313" s="44" t="s">
        <v>11731</v>
      </c>
      <c r="BR313" s="4" t="s">
        <v>11835</v>
      </c>
      <c r="BS313" s="4" t="s">
        <v>11836</v>
      </c>
    </row>
    <row r="314" spans="1:71" ht="50.1" customHeight="1" x14ac:dyDescent="0.3">
      <c r="A314" s="4">
        <f t="shared" si="75"/>
        <v>81</v>
      </c>
      <c r="B314" s="4" t="s">
        <v>8462</v>
      </c>
      <c r="C314" s="4" t="s">
        <v>8463</v>
      </c>
      <c r="D314" s="4" t="s">
        <v>317</v>
      </c>
      <c r="E314" s="4" t="s">
        <v>318</v>
      </c>
      <c r="F314" s="4" t="s">
        <v>8464</v>
      </c>
      <c r="G314" s="4" t="s">
        <v>8465</v>
      </c>
      <c r="H314" s="4" t="s">
        <v>8466</v>
      </c>
      <c r="I314" s="4" t="s">
        <v>8466</v>
      </c>
      <c r="J314" s="4" t="s">
        <v>275</v>
      </c>
      <c r="K314" s="4" t="s">
        <v>275</v>
      </c>
      <c r="L314" s="4" t="s">
        <v>276</v>
      </c>
      <c r="M314" s="4" t="s">
        <v>277</v>
      </c>
      <c r="N314" s="4" t="s">
        <v>277</v>
      </c>
      <c r="O314" s="4" t="s">
        <v>277</v>
      </c>
      <c r="P314" s="4" t="s">
        <v>277</v>
      </c>
      <c r="Q314" s="4" t="s">
        <v>8471</v>
      </c>
      <c r="R314" s="4" t="s">
        <v>313</v>
      </c>
      <c r="S314" s="4" t="s">
        <v>313</v>
      </c>
      <c r="T314" s="4" t="s">
        <v>313</v>
      </c>
      <c r="U314" s="4" t="s">
        <v>313</v>
      </c>
      <c r="V314" s="4" t="s">
        <v>313</v>
      </c>
      <c r="W314" s="4" t="s">
        <v>11686</v>
      </c>
      <c r="X314" s="4" t="s">
        <v>9552</v>
      </c>
      <c r="Y314" s="4" t="s">
        <v>11686</v>
      </c>
      <c r="Z314" s="4" t="s">
        <v>9552</v>
      </c>
      <c r="AA314" s="4" t="s">
        <v>313</v>
      </c>
      <c r="AB314" s="4" t="s">
        <v>313</v>
      </c>
      <c r="AC314" s="4" t="s">
        <v>313</v>
      </c>
      <c r="AE314" s="4">
        <v>0</v>
      </c>
      <c r="AF314" s="4">
        <v>0</v>
      </c>
      <c r="AG314" s="4">
        <v>0</v>
      </c>
      <c r="AH314" s="4">
        <f t="shared" si="80"/>
        <v>0</v>
      </c>
      <c r="AI314" s="4">
        <f t="shared" si="80"/>
        <v>0</v>
      </c>
      <c r="AJ314" s="4">
        <f t="shared" si="80"/>
        <v>0</v>
      </c>
      <c r="AK314" s="4">
        <f t="shared" si="80"/>
        <v>0</v>
      </c>
      <c r="AL314" s="4">
        <f t="shared" si="80"/>
        <v>0</v>
      </c>
      <c r="AM314" s="4">
        <f t="shared" si="80"/>
        <v>3</v>
      </c>
      <c r="AN314" s="4">
        <f t="shared" si="81"/>
        <v>3</v>
      </c>
      <c r="AO314" s="4" t="str">
        <f t="shared" si="82"/>
        <v>X</v>
      </c>
      <c r="AP314" s="4" t="str">
        <f t="shared" si="82"/>
        <v>X</v>
      </c>
      <c r="AQ314" s="4" t="str">
        <f t="shared" si="82"/>
        <v>X</v>
      </c>
      <c r="AR314" s="4">
        <f t="shared" si="83"/>
        <v>3</v>
      </c>
      <c r="AT314" s="4" t="s">
        <v>11686</v>
      </c>
      <c r="AU314" s="4">
        <f>VLOOKUP(B314,자격증!B:R,17,0)</f>
        <v>8</v>
      </c>
      <c r="AV314" s="4">
        <f>IF(AT314="해당",VLOOKUP(B314,어학성적!B:Q,16,0),0)</f>
        <v>0</v>
      </c>
      <c r="AW314" s="4">
        <f>IF(AT314="해당",VLOOKUP(B314,논문실적!B:S,18,0),0)</f>
        <v>0</v>
      </c>
      <c r="AX314" s="4">
        <f>VLOOKUP(B314,자격증!B:S,18,0)</f>
        <v>0</v>
      </c>
      <c r="AY314" s="4">
        <f t="shared" si="84"/>
        <v>8</v>
      </c>
      <c r="AZ314" s="4"/>
      <c r="BB314" s="4">
        <f t="shared" si="85"/>
        <v>8</v>
      </c>
      <c r="BC314" s="47">
        <f>VLOOKUP(B314,정성평가!B:AD,29,0)</f>
        <v>51.666666666666664</v>
      </c>
      <c r="BD314" s="4">
        <f t="shared" si="86"/>
        <v>3</v>
      </c>
      <c r="BE314" s="47">
        <f t="shared" si="87"/>
        <v>62.666666666666664</v>
      </c>
      <c r="BF314" s="4" t="str">
        <f t="shared" si="88"/>
        <v>과락</v>
      </c>
      <c r="BG314" s="4">
        <f t="shared" si="89"/>
        <v>80</v>
      </c>
      <c r="BH314" s="4" t="s">
        <v>11811</v>
      </c>
      <c r="BI314" s="4" t="s">
        <v>11809</v>
      </c>
      <c r="BK314" s="4">
        <v>5</v>
      </c>
      <c r="BL314" s="4">
        <f t="shared" si="76"/>
        <v>75</v>
      </c>
      <c r="BM314" s="4">
        <f t="shared" si="90"/>
        <v>38</v>
      </c>
      <c r="BN314" s="4" t="str">
        <f t="shared" si="77"/>
        <v>배수미달</v>
      </c>
      <c r="BO314" s="4"/>
      <c r="BQ314" s="44" t="s">
        <v>11731</v>
      </c>
      <c r="BR314" s="4" t="s">
        <v>11835</v>
      </c>
      <c r="BS314" s="4" t="s">
        <v>11836</v>
      </c>
    </row>
    <row r="315" spans="1:71" ht="50.1" customHeight="1" x14ac:dyDescent="0.3">
      <c r="A315" s="4">
        <f t="shared" si="75"/>
        <v>82</v>
      </c>
      <c r="B315" s="4" t="s">
        <v>10086</v>
      </c>
      <c r="C315" s="4" t="s">
        <v>10087</v>
      </c>
      <c r="D315" s="4" t="s">
        <v>317</v>
      </c>
      <c r="E315" s="4" t="s">
        <v>318</v>
      </c>
      <c r="F315" s="4" t="s">
        <v>10088</v>
      </c>
      <c r="G315" s="4" t="s">
        <v>10089</v>
      </c>
      <c r="H315" s="4" t="s">
        <v>10090</v>
      </c>
      <c r="I315" s="4" t="s">
        <v>10091</v>
      </c>
      <c r="J315" s="4" t="s">
        <v>275</v>
      </c>
      <c r="K315" s="4" t="s">
        <v>275</v>
      </c>
      <c r="L315" s="4" t="s">
        <v>276</v>
      </c>
      <c r="M315" s="4" t="s">
        <v>277</v>
      </c>
      <c r="N315" s="4" t="s">
        <v>277</v>
      </c>
      <c r="O315" s="4" t="s">
        <v>277</v>
      </c>
      <c r="P315" s="4" t="s">
        <v>277</v>
      </c>
      <c r="Q315" s="4" t="s">
        <v>3601</v>
      </c>
      <c r="R315" s="4" t="s">
        <v>313</v>
      </c>
      <c r="S315" s="4" t="s">
        <v>313</v>
      </c>
      <c r="T315" s="4" t="s">
        <v>313</v>
      </c>
      <c r="U315" s="4" t="s">
        <v>313</v>
      </c>
      <c r="V315" s="4" t="s">
        <v>313</v>
      </c>
      <c r="W315" s="4" t="s">
        <v>11686</v>
      </c>
      <c r="X315" s="4" t="s">
        <v>11734</v>
      </c>
      <c r="Y315" s="4" t="s">
        <v>313</v>
      </c>
      <c r="Z315" s="4" t="s">
        <v>313</v>
      </c>
      <c r="AA315" s="4" t="s">
        <v>312</v>
      </c>
      <c r="AB315" s="4" t="s">
        <v>312</v>
      </c>
      <c r="AC315" s="4" t="s">
        <v>313</v>
      </c>
      <c r="AE315" s="4">
        <v>0</v>
      </c>
      <c r="AF315" s="4">
        <v>0</v>
      </c>
      <c r="AG315" s="4">
        <v>0</v>
      </c>
      <c r="AH315" s="4">
        <f t="shared" si="80"/>
        <v>0</v>
      </c>
      <c r="AI315" s="4">
        <f t="shared" si="80"/>
        <v>0</v>
      </c>
      <c r="AJ315" s="4">
        <f t="shared" si="80"/>
        <v>0</v>
      </c>
      <c r="AK315" s="4">
        <f t="shared" si="80"/>
        <v>0</v>
      </c>
      <c r="AL315" s="4">
        <f t="shared" si="80"/>
        <v>0</v>
      </c>
      <c r="AM315" s="4">
        <f t="shared" si="80"/>
        <v>3</v>
      </c>
      <c r="AN315" s="4">
        <f t="shared" si="81"/>
        <v>0</v>
      </c>
      <c r="AO315" s="4" t="str">
        <f t="shared" si="82"/>
        <v>우대</v>
      </c>
      <c r="AP315" s="4" t="str">
        <f t="shared" si="82"/>
        <v>우대</v>
      </c>
      <c r="AQ315" s="4" t="str">
        <f t="shared" si="82"/>
        <v>X</v>
      </c>
      <c r="AR315" s="4">
        <f t="shared" si="83"/>
        <v>3</v>
      </c>
      <c r="AT315" s="4" t="s">
        <v>11686</v>
      </c>
      <c r="AU315" s="4">
        <f>VLOOKUP(B315,자격증!B:R,17,0)</f>
        <v>10</v>
      </c>
      <c r="AV315" s="4">
        <f>IF(AT315="해당",VLOOKUP(B315,어학성적!B:Q,16,0),0)</f>
        <v>0</v>
      </c>
      <c r="AW315" s="4">
        <f>IF(AT315="해당",VLOOKUP(B315,논문실적!B:S,18,0),0)</f>
        <v>0</v>
      </c>
      <c r="AX315" s="4">
        <f>VLOOKUP(B315,자격증!B:S,18,0)</f>
        <v>0</v>
      </c>
      <c r="AY315" s="4">
        <f t="shared" si="84"/>
        <v>10</v>
      </c>
      <c r="AZ315" s="4"/>
      <c r="BB315" s="4">
        <f t="shared" si="85"/>
        <v>10</v>
      </c>
      <c r="BC315" s="47">
        <f>VLOOKUP(B315,정성평가!B:AD,29,0)</f>
        <v>49.666666666666664</v>
      </c>
      <c r="BD315" s="4">
        <f t="shared" si="86"/>
        <v>3</v>
      </c>
      <c r="BE315" s="47">
        <f t="shared" si="87"/>
        <v>62.666666666666664</v>
      </c>
      <c r="BF315" s="4" t="str">
        <f t="shared" si="88"/>
        <v>과락</v>
      </c>
      <c r="BG315" s="4">
        <f t="shared" si="89"/>
        <v>80</v>
      </c>
      <c r="BH315" s="4" t="s">
        <v>11811</v>
      </c>
      <c r="BI315" s="4" t="s">
        <v>11809</v>
      </c>
      <c r="BK315" s="4">
        <v>5</v>
      </c>
      <c r="BL315" s="4">
        <f t="shared" si="76"/>
        <v>75</v>
      </c>
      <c r="BM315" s="4">
        <f t="shared" si="90"/>
        <v>38</v>
      </c>
      <c r="BN315" s="4" t="str">
        <f t="shared" si="77"/>
        <v>배수미달</v>
      </c>
      <c r="BO315" s="4"/>
      <c r="BQ315" s="44" t="s">
        <v>11731</v>
      </c>
      <c r="BR315" s="4" t="s">
        <v>11835</v>
      </c>
      <c r="BS315" s="4" t="s">
        <v>11836</v>
      </c>
    </row>
    <row r="316" spans="1:71" ht="50.1" customHeight="1" x14ac:dyDescent="0.3">
      <c r="A316" s="4">
        <f t="shared" si="75"/>
        <v>83</v>
      </c>
      <c r="B316" s="4" t="s">
        <v>2065</v>
      </c>
      <c r="C316" s="4" t="s">
        <v>2066</v>
      </c>
      <c r="D316" s="4" t="s">
        <v>317</v>
      </c>
      <c r="E316" s="4" t="s">
        <v>318</v>
      </c>
      <c r="F316" s="4" t="s">
        <v>2067</v>
      </c>
      <c r="G316" s="4" t="s">
        <v>2068</v>
      </c>
      <c r="H316" s="4" t="s">
        <v>2069</v>
      </c>
      <c r="I316" s="4" t="s">
        <v>2070</v>
      </c>
      <c r="J316" s="4" t="s">
        <v>275</v>
      </c>
      <c r="K316" s="4" t="s">
        <v>275</v>
      </c>
      <c r="L316" s="4" t="s">
        <v>382</v>
      </c>
      <c r="M316" s="4" t="s">
        <v>2071</v>
      </c>
      <c r="N316" s="4" t="s">
        <v>2072</v>
      </c>
      <c r="O316" s="4" t="s">
        <v>562</v>
      </c>
      <c r="P316" s="4" t="s">
        <v>957</v>
      </c>
      <c r="Q316" s="4" t="s">
        <v>2080</v>
      </c>
      <c r="R316" s="4" t="s">
        <v>313</v>
      </c>
      <c r="S316" s="4" t="s">
        <v>313</v>
      </c>
      <c r="T316" s="4" t="s">
        <v>313</v>
      </c>
      <c r="U316" s="4" t="s">
        <v>313</v>
      </c>
      <c r="V316" s="4" t="s">
        <v>313</v>
      </c>
      <c r="W316" s="4" t="s">
        <v>11686</v>
      </c>
      <c r="X316" s="4" t="s">
        <v>11729</v>
      </c>
      <c r="Y316" s="4" t="s">
        <v>313</v>
      </c>
      <c r="Z316" s="4" t="s">
        <v>313</v>
      </c>
      <c r="AA316" s="4" t="s">
        <v>312</v>
      </c>
      <c r="AB316" s="4" t="s">
        <v>313</v>
      </c>
      <c r="AC316" s="4" t="s">
        <v>313</v>
      </c>
      <c r="AE316" s="4">
        <v>0</v>
      </c>
      <c r="AF316" s="4">
        <v>0</v>
      </c>
      <c r="AG316" s="4">
        <v>0</v>
      </c>
      <c r="AH316" s="4">
        <f t="shared" si="80"/>
        <v>0</v>
      </c>
      <c r="AI316" s="4">
        <f t="shared" si="80"/>
        <v>0</v>
      </c>
      <c r="AJ316" s="4">
        <f t="shared" si="80"/>
        <v>0</v>
      </c>
      <c r="AK316" s="4">
        <f t="shared" si="80"/>
        <v>0</v>
      </c>
      <c r="AL316" s="4">
        <f t="shared" si="80"/>
        <v>0</v>
      </c>
      <c r="AM316" s="4">
        <f t="shared" si="80"/>
        <v>3</v>
      </c>
      <c r="AN316" s="4">
        <f t="shared" si="81"/>
        <v>0</v>
      </c>
      <c r="AO316" s="4" t="str">
        <f t="shared" si="82"/>
        <v>우대</v>
      </c>
      <c r="AP316" s="4" t="str">
        <f t="shared" si="82"/>
        <v>X</v>
      </c>
      <c r="AQ316" s="4" t="str">
        <f t="shared" si="82"/>
        <v>X</v>
      </c>
      <c r="AR316" s="4">
        <f t="shared" si="83"/>
        <v>3</v>
      </c>
      <c r="AT316" s="4" t="s">
        <v>11686</v>
      </c>
      <c r="AU316" s="4">
        <f>VLOOKUP(B316,자격증!B:R,17,0)</f>
        <v>10</v>
      </c>
      <c r="AV316" s="4">
        <f>IF(AT316="해당",VLOOKUP(B316,어학성적!B:Q,16,0),0)</f>
        <v>6</v>
      </c>
      <c r="AW316" s="4">
        <f>IF(AT316="해당",VLOOKUP(B316,논문실적!B:S,18,0),0)</f>
        <v>0</v>
      </c>
      <c r="AX316" s="4">
        <f>VLOOKUP(B316,자격증!B:S,18,0)</f>
        <v>0</v>
      </c>
      <c r="AY316" s="4">
        <f t="shared" si="84"/>
        <v>16</v>
      </c>
      <c r="AZ316" s="4"/>
      <c r="BB316" s="4">
        <f t="shared" si="85"/>
        <v>16</v>
      </c>
      <c r="BC316" s="47">
        <f>VLOOKUP(B316,정성평가!B:AD,29,0)</f>
        <v>43.333333333333336</v>
      </c>
      <c r="BD316" s="4">
        <f t="shared" si="86"/>
        <v>3</v>
      </c>
      <c r="BE316" s="47">
        <f t="shared" si="87"/>
        <v>62.333333333333336</v>
      </c>
      <c r="BF316" s="4" t="str">
        <f t="shared" si="88"/>
        <v>과락</v>
      </c>
      <c r="BG316" s="4">
        <f t="shared" si="89"/>
        <v>83</v>
      </c>
      <c r="BH316" s="4" t="s">
        <v>11811</v>
      </c>
      <c r="BI316" s="4" t="s">
        <v>11809</v>
      </c>
      <c r="BK316" s="4">
        <v>5</v>
      </c>
      <c r="BL316" s="4">
        <f t="shared" si="76"/>
        <v>75</v>
      </c>
      <c r="BM316" s="4">
        <f t="shared" si="90"/>
        <v>38</v>
      </c>
      <c r="BN316" s="4" t="str">
        <f t="shared" si="77"/>
        <v>배수미달</v>
      </c>
      <c r="BO316" s="4"/>
      <c r="BQ316" s="44" t="s">
        <v>11731</v>
      </c>
      <c r="BR316" s="4" t="s">
        <v>11835</v>
      </c>
      <c r="BS316" s="4" t="s">
        <v>11836</v>
      </c>
    </row>
    <row r="317" spans="1:71" ht="50.1" customHeight="1" x14ac:dyDescent="0.3">
      <c r="A317" s="4">
        <f t="shared" si="75"/>
        <v>84</v>
      </c>
      <c r="B317" s="4" t="s">
        <v>6907</v>
      </c>
      <c r="C317" s="4" t="s">
        <v>6908</v>
      </c>
      <c r="D317" s="4" t="s">
        <v>317</v>
      </c>
      <c r="E317" s="4" t="s">
        <v>318</v>
      </c>
      <c r="F317" s="4" t="s">
        <v>6909</v>
      </c>
      <c r="G317" s="4" t="s">
        <v>6910</v>
      </c>
      <c r="H317" s="4" t="s">
        <v>6911</v>
      </c>
      <c r="I317" s="4" t="s">
        <v>6912</v>
      </c>
      <c r="J317" s="4" t="s">
        <v>275</v>
      </c>
      <c r="K317" s="4" t="s">
        <v>275</v>
      </c>
      <c r="L317" s="4" t="s">
        <v>276</v>
      </c>
      <c r="M317" s="4" t="s">
        <v>277</v>
      </c>
      <c r="N317" s="4" t="s">
        <v>277</v>
      </c>
      <c r="O317" s="4" t="s">
        <v>277</v>
      </c>
      <c r="P317" s="4" t="s">
        <v>277</v>
      </c>
      <c r="Q317" s="4" t="s">
        <v>2371</v>
      </c>
      <c r="R317" s="4" t="s">
        <v>313</v>
      </c>
      <c r="S317" s="4" t="s">
        <v>313</v>
      </c>
      <c r="T317" s="4" t="s">
        <v>313</v>
      </c>
      <c r="U317" s="4" t="s">
        <v>313</v>
      </c>
      <c r="V317" s="4" t="s">
        <v>313</v>
      </c>
      <c r="W317" s="4" t="s">
        <v>313</v>
      </c>
      <c r="X317" s="4" t="s">
        <v>313</v>
      </c>
      <c r="Y317" s="4" t="s">
        <v>313</v>
      </c>
      <c r="Z317" s="4" t="s">
        <v>313</v>
      </c>
      <c r="AA317" s="4" t="s">
        <v>312</v>
      </c>
      <c r="AB317" s="4" t="s">
        <v>312</v>
      </c>
      <c r="AC317" s="4" t="s">
        <v>313</v>
      </c>
      <c r="AE317" s="4">
        <v>0</v>
      </c>
      <c r="AF317" s="4">
        <v>0</v>
      </c>
      <c r="AG317" s="4">
        <v>0</v>
      </c>
      <c r="AH317" s="4">
        <f t="shared" si="80"/>
        <v>0</v>
      </c>
      <c r="AI317" s="4">
        <f t="shared" si="80"/>
        <v>0</v>
      </c>
      <c r="AJ317" s="4">
        <f t="shared" si="80"/>
        <v>0</v>
      </c>
      <c r="AK317" s="4">
        <f t="shared" si="80"/>
        <v>0</v>
      </c>
      <c r="AL317" s="4">
        <f t="shared" si="80"/>
        <v>0</v>
      </c>
      <c r="AM317" s="4">
        <f t="shared" si="80"/>
        <v>0</v>
      </c>
      <c r="AN317" s="4">
        <f t="shared" si="81"/>
        <v>0</v>
      </c>
      <c r="AO317" s="4" t="str">
        <f t="shared" si="82"/>
        <v>우대</v>
      </c>
      <c r="AP317" s="4" t="str">
        <f t="shared" si="82"/>
        <v>우대</v>
      </c>
      <c r="AQ317" s="4" t="str">
        <f t="shared" si="82"/>
        <v>X</v>
      </c>
      <c r="AR317" s="4">
        <f t="shared" si="83"/>
        <v>0</v>
      </c>
      <c r="AT317" s="4" t="s">
        <v>11686</v>
      </c>
      <c r="AU317" s="4">
        <f>VLOOKUP(B317,자격증!B:R,17,0)</f>
        <v>10</v>
      </c>
      <c r="AV317" s="4">
        <f>IF(AT317="해당",VLOOKUP(B317,어학성적!B:Q,16,0),0)</f>
        <v>10</v>
      </c>
      <c r="AW317" s="4">
        <f>IF(AT317="해당",VLOOKUP(B317,논문실적!B:S,18,0),0)</f>
        <v>0</v>
      </c>
      <c r="AX317" s="4">
        <f>VLOOKUP(B317,자격증!B:S,18,0)</f>
        <v>0</v>
      </c>
      <c r="AY317" s="4">
        <f t="shared" si="84"/>
        <v>20</v>
      </c>
      <c r="AZ317" s="4"/>
      <c r="BB317" s="4">
        <f t="shared" si="85"/>
        <v>20</v>
      </c>
      <c r="BC317" s="47">
        <f>VLOOKUP(B317,정성평가!B:AD,29,0)</f>
        <v>42.333333333333336</v>
      </c>
      <c r="BD317" s="4">
        <f t="shared" si="86"/>
        <v>0</v>
      </c>
      <c r="BE317" s="47">
        <f t="shared" si="87"/>
        <v>62.333333333333336</v>
      </c>
      <c r="BF317" s="4" t="str">
        <f t="shared" si="88"/>
        <v>과락</v>
      </c>
      <c r="BG317" s="4">
        <f t="shared" si="89"/>
        <v>83</v>
      </c>
      <c r="BH317" s="4" t="s">
        <v>11811</v>
      </c>
      <c r="BI317" s="4" t="s">
        <v>11809</v>
      </c>
      <c r="BK317" s="4">
        <v>5</v>
      </c>
      <c r="BL317" s="4">
        <f t="shared" si="76"/>
        <v>75</v>
      </c>
      <c r="BM317" s="4">
        <f t="shared" si="90"/>
        <v>38</v>
      </c>
      <c r="BN317" s="4" t="str">
        <f t="shared" si="77"/>
        <v>배수미달</v>
      </c>
      <c r="BO317" s="4"/>
      <c r="BQ317" s="44" t="s">
        <v>11731</v>
      </c>
      <c r="BR317" s="4" t="s">
        <v>11835</v>
      </c>
      <c r="BS317" s="4" t="s">
        <v>11836</v>
      </c>
    </row>
    <row r="318" spans="1:71" ht="50.1" customHeight="1" x14ac:dyDescent="0.3">
      <c r="A318" s="4">
        <f t="shared" si="75"/>
        <v>85</v>
      </c>
      <c r="B318" s="4" t="s">
        <v>7904</v>
      </c>
      <c r="C318" s="4" t="s">
        <v>7905</v>
      </c>
      <c r="D318" s="4" t="s">
        <v>317</v>
      </c>
      <c r="E318" s="4" t="s">
        <v>318</v>
      </c>
      <c r="F318" s="4" t="s">
        <v>7906</v>
      </c>
      <c r="G318" s="4" t="s">
        <v>7907</v>
      </c>
      <c r="H318" s="4" t="s">
        <v>7908</v>
      </c>
      <c r="I318" s="4" t="s">
        <v>7909</v>
      </c>
      <c r="J318" s="4" t="s">
        <v>275</v>
      </c>
      <c r="K318" s="4" t="s">
        <v>275</v>
      </c>
      <c r="L318" s="4" t="s">
        <v>276</v>
      </c>
      <c r="M318" s="4" t="s">
        <v>277</v>
      </c>
      <c r="N318" s="4" t="s">
        <v>277</v>
      </c>
      <c r="O318" s="4" t="s">
        <v>277</v>
      </c>
      <c r="P318" s="4" t="s">
        <v>277</v>
      </c>
      <c r="Q318" s="4" t="s">
        <v>3563</v>
      </c>
      <c r="R318" s="4" t="s">
        <v>313</v>
      </c>
      <c r="S318" s="4" t="s">
        <v>313</v>
      </c>
      <c r="T318" s="4" t="s">
        <v>313</v>
      </c>
      <c r="U318" s="4" t="s">
        <v>313</v>
      </c>
      <c r="V318" s="4" t="s">
        <v>312</v>
      </c>
      <c r="W318" s="4" t="s">
        <v>11686</v>
      </c>
      <c r="X318" s="4" t="s">
        <v>9552</v>
      </c>
      <c r="Y318" s="4" t="s">
        <v>11686</v>
      </c>
      <c r="Z318" s="4" t="s">
        <v>9552</v>
      </c>
      <c r="AA318" s="4" t="s">
        <v>312</v>
      </c>
      <c r="AB318" s="4" t="s">
        <v>312</v>
      </c>
      <c r="AC318" s="4" t="s">
        <v>313</v>
      </c>
      <c r="AE318" s="4">
        <v>0</v>
      </c>
      <c r="AF318" s="4">
        <v>0</v>
      </c>
      <c r="AG318" s="4">
        <v>0</v>
      </c>
      <c r="AH318" s="4">
        <f t="shared" si="80"/>
        <v>0</v>
      </c>
      <c r="AI318" s="4">
        <f t="shared" si="80"/>
        <v>0</v>
      </c>
      <c r="AJ318" s="4">
        <f t="shared" si="80"/>
        <v>0</v>
      </c>
      <c r="AK318" s="4">
        <f t="shared" si="80"/>
        <v>0</v>
      </c>
      <c r="AL318" s="4">
        <f t="shared" si="80"/>
        <v>3</v>
      </c>
      <c r="AM318" s="4">
        <f t="shared" si="80"/>
        <v>3</v>
      </c>
      <c r="AN318" s="4">
        <f t="shared" si="81"/>
        <v>3</v>
      </c>
      <c r="AO318" s="4" t="str">
        <f t="shared" si="82"/>
        <v>우대</v>
      </c>
      <c r="AP318" s="4" t="str">
        <f t="shared" si="82"/>
        <v>우대</v>
      </c>
      <c r="AQ318" s="4" t="str">
        <f t="shared" si="82"/>
        <v>X</v>
      </c>
      <c r="AR318" s="4">
        <f t="shared" si="83"/>
        <v>3</v>
      </c>
      <c r="AT318" s="4" t="s">
        <v>11686</v>
      </c>
      <c r="AU318" s="4">
        <f>VLOOKUP(B318,자격증!B:R,17,0)</f>
        <v>8</v>
      </c>
      <c r="AV318" s="4">
        <f>IF(AT318="해당",VLOOKUP(B318,어학성적!B:Q,16,0),0)</f>
        <v>10</v>
      </c>
      <c r="AW318" s="4">
        <f>IF(AT318="해당",VLOOKUP(B318,논문실적!B:S,18,0),0)</f>
        <v>0</v>
      </c>
      <c r="AX318" s="4">
        <f>VLOOKUP(B318,자격증!B:S,18,0)</f>
        <v>0</v>
      </c>
      <c r="AY318" s="4">
        <f t="shared" si="84"/>
        <v>18</v>
      </c>
      <c r="AZ318" s="4"/>
      <c r="BB318" s="4">
        <f t="shared" si="85"/>
        <v>18</v>
      </c>
      <c r="BC318" s="47">
        <f>VLOOKUP(B318,정성평가!B:AD,29,0)</f>
        <v>41.333333333333336</v>
      </c>
      <c r="BD318" s="4">
        <f t="shared" si="86"/>
        <v>3</v>
      </c>
      <c r="BE318" s="47">
        <f t="shared" si="87"/>
        <v>62.333333333333336</v>
      </c>
      <c r="BF318" s="4" t="str">
        <f t="shared" si="88"/>
        <v>과락</v>
      </c>
      <c r="BG318" s="4">
        <f t="shared" si="89"/>
        <v>83</v>
      </c>
      <c r="BH318" s="4" t="s">
        <v>11811</v>
      </c>
      <c r="BI318" s="4" t="s">
        <v>11809</v>
      </c>
      <c r="BK318" s="4">
        <v>5</v>
      </c>
      <c r="BL318" s="4">
        <f t="shared" si="76"/>
        <v>75</v>
      </c>
      <c r="BM318" s="4">
        <f t="shared" si="90"/>
        <v>38</v>
      </c>
      <c r="BN318" s="4" t="str">
        <f t="shared" si="77"/>
        <v>배수미달</v>
      </c>
      <c r="BO318" s="4"/>
      <c r="BQ318" s="44" t="s">
        <v>11731</v>
      </c>
      <c r="BR318" s="4" t="s">
        <v>11835</v>
      </c>
      <c r="BS318" s="4" t="s">
        <v>11836</v>
      </c>
    </row>
    <row r="319" spans="1:71" ht="50.1" customHeight="1" x14ac:dyDescent="0.3">
      <c r="A319" s="4">
        <f t="shared" si="75"/>
        <v>86</v>
      </c>
      <c r="B319" s="4" t="s">
        <v>10719</v>
      </c>
      <c r="C319" s="4" t="s">
        <v>10720</v>
      </c>
      <c r="D319" s="4" t="s">
        <v>317</v>
      </c>
      <c r="E319" s="4" t="s">
        <v>318</v>
      </c>
      <c r="F319" s="4" t="s">
        <v>10721</v>
      </c>
      <c r="G319" s="4" t="s">
        <v>10722</v>
      </c>
      <c r="H319" s="4" t="s">
        <v>10723</v>
      </c>
      <c r="I319" s="4" t="s">
        <v>10723</v>
      </c>
      <c r="J319" s="4" t="s">
        <v>275</v>
      </c>
      <c r="K319" s="4" t="s">
        <v>275</v>
      </c>
      <c r="L319" s="4" t="s">
        <v>276</v>
      </c>
      <c r="M319" s="4" t="s">
        <v>277</v>
      </c>
      <c r="N319" s="4" t="s">
        <v>277</v>
      </c>
      <c r="O319" s="4" t="s">
        <v>277</v>
      </c>
      <c r="P319" s="4" t="s">
        <v>277</v>
      </c>
      <c r="Q319" s="4" t="s">
        <v>6358</v>
      </c>
      <c r="R319" s="4" t="s">
        <v>313</v>
      </c>
      <c r="S319" s="4" t="s">
        <v>313</v>
      </c>
      <c r="T319" s="4" t="s">
        <v>313</v>
      </c>
      <c r="U319" s="4" t="s">
        <v>313</v>
      </c>
      <c r="V319" s="4" t="s">
        <v>313</v>
      </c>
      <c r="W319" s="4" t="s">
        <v>11686</v>
      </c>
      <c r="X319" s="4" t="s">
        <v>11728</v>
      </c>
      <c r="Y319" s="4" t="s">
        <v>313</v>
      </c>
      <c r="Z319" s="4" t="s">
        <v>313</v>
      </c>
      <c r="AA319" s="4" t="s">
        <v>312</v>
      </c>
      <c r="AB319" s="4" t="s">
        <v>312</v>
      </c>
      <c r="AC319" s="4" t="s">
        <v>313</v>
      </c>
      <c r="AE319" s="4">
        <v>0</v>
      </c>
      <c r="AF319" s="4">
        <v>0</v>
      </c>
      <c r="AG319" s="4">
        <v>0</v>
      </c>
      <c r="AH319" s="4">
        <f t="shared" si="80"/>
        <v>0</v>
      </c>
      <c r="AI319" s="4">
        <f t="shared" si="80"/>
        <v>0</v>
      </c>
      <c r="AJ319" s="4">
        <f t="shared" si="80"/>
        <v>0</v>
      </c>
      <c r="AK319" s="4">
        <f t="shared" si="80"/>
        <v>0</v>
      </c>
      <c r="AL319" s="4">
        <f t="shared" si="80"/>
        <v>0</v>
      </c>
      <c r="AM319" s="4">
        <f t="shared" si="80"/>
        <v>3</v>
      </c>
      <c r="AN319" s="4">
        <f t="shared" si="81"/>
        <v>0</v>
      </c>
      <c r="AO319" s="4" t="str">
        <f t="shared" si="82"/>
        <v>우대</v>
      </c>
      <c r="AP319" s="4" t="str">
        <f t="shared" si="82"/>
        <v>우대</v>
      </c>
      <c r="AQ319" s="4" t="str">
        <f t="shared" si="82"/>
        <v>X</v>
      </c>
      <c r="AR319" s="4">
        <f t="shared" si="83"/>
        <v>3</v>
      </c>
      <c r="AT319" s="4" t="s">
        <v>11686</v>
      </c>
      <c r="AU319" s="4">
        <f>VLOOKUP(B319,자격증!B:R,17,0)</f>
        <v>10</v>
      </c>
      <c r="AV319" s="4">
        <f>IF(AT319="해당",VLOOKUP(B319,어학성적!B:Q,16,0),0)</f>
        <v>10</v>
      </c>
      <c r="AW319" s="4">
        <f>IF(AT319="해당",VLOOKUP(B319,논문실적!B:S,18,0),0)</f>
        <v>0</v>
      </c>
      <c r="AX319" s="4">
        <f>VLOOKUP(B319,자격증!B:S,18,0)</f>
        <v>0</v>
      </c>
      <c r="AY319" s="4">
        <f t="shared" si="84"/>
        <v>20</v>
      </c>
      <c r="AZ319" s="4"/>
      <c r="BB319" s="4">
        <f t="shared" si="85"/>
        <v>20</v>
      </c>
      <c r="BC319" s="47">
        <f>VLOOKUP(B319,정성평가!B:AD,29,0)</f>
        <v>39.333333333333336</v>
      </c>
      <c r="BD319" s="4">
        <f t="shared" si="86"/>
        <v>3</v>
      </c>
      <c r="BE319" s="47">
        <f t="shared" si="87"/>
        <v>62.333333333333336</v>
      </c>
      <c r="BF319" s="4" t="str">
        <f t="shared" si="88"/>
        <v>과락</v>
      </c>
      <c r="BG319" s="4">
        <f t="shared" si="89"/>
        <v>83</v>
      </c>
      <c r="BH319" s="4" t="s">
        <v>11811</v>
      </c>
      <c r="BI319" s="4" t="s">
        <v>11809</v>
      </c>
      <c r="BK319" s="4">
        <v>5</v>
      </c>
      <c r="BL319" s="4">
        <f t="shared" si="76"/>
        <v>75</v>
      </c>
      <c r="BM319" s="4">
        <f t="shared" si="90"/>
        <v>38</v>
      </c>
      <c r="BN319" s="4" t="str">
        <f t="shared" si="77"/>
        <v>배수미달</v>
      </c>
      <c r="BO319" s="4"/>
      <c r="BQ319" s="44" t="s">
        <v>11731</v>
      </c>
      <c r="BR319" s="4" t="s">
        <v>11835</v>
      </c>
      <c r="BS319" s="4" t="s">
        <v>11836</v>
      </c>
    </row>
    <row r="320" spans="1:71" ht="50.1" customHeight="1" x14ac:dyDescent="0.3">
      <c r="A320" s="4">
        <f t="shared" si="75"/>
        <v>87</v>
      </c>
      <c r="B320" s="4" t="s">
        <v>1576</v>
      </c>
      <c r="C320" s="4" t="s">
        <v>1577</v>
      </c>
      <c r="D320" s="4" t="s">
        <v>317</v>
      </c>
      <c r="E320" s="4" t="s">
        <v>318</v>
      </c>
      <c r="F320" s="4" t="s">
        <v>1578</v>
      </c>
      <c r="G320" s="4" t="s">
        <v>1579</v>
      </c>
      <c r="H320" s="4" t="s">
        <v>1580</v>
      </c>
      <c r="I320" s="4" t="s">
        <v>1581</v>
      </c>
      <c r="J320" s="4" t="s">
        <v>275</v>
      </c>
      <c r="K320" s="4" t="s">
        <v>275</v>
      </c>
      <c r="L320" s="4" t="s">
        <v>276</v>
      </c>
      <c r="M320" s="4" t="s">
        <v>277</v>
      </c>
      <c r="N320" s="4" t="s">
        <v>277</v>
      </c>
      <c r="O320" s="4" t="s">
        <v>277</v>
      </c>
      <c r="P320" s="4" t="s">
        <v>277</v>
      </c>
      <c r="Q320" s="4" t="s">
        <v>1586</v>
      </c>
      <c r="R320" s="4" t="s">
        <v>313</v>
      </c>
      <c r="S320" s="4" t="s">
        <v>313</v>
      </c>
      <c r="T320" s="4" t="s">
        <v>313</v>
      </c>
      <c r="U320" s="4" t="s">
        <v>313</v>
      </c>
      <c r="V320" s="4" t="s">
        <v>313</v>
      </c>
      <c r="W320" s="4" t="s">
        <v>11686</v>
      </c>
      <c r="X320" s="4" t="s">
        <v>11729</v>
      </c>
      <c r="Y320" s="4" t="s">
        <v>313</v>
      </c>
      <c r="Z320" s="4" t="s">
        <v>313</v>
      </c>
      <c r="AA320" s="4" t="s">
        <v>312</v>
      </c>
      <c r="AB320" s="4" t="s">
        <v>312</v>
      </c>
      <c r="AC320" s="4" t="s">
        <v>313</v>
      </c>
      <c r="AE320" s="4">
        <v>0</v>
      </c>
      <c r="AF320" s="4">
        <v>0</v>
      </c>
      <c r="AG320" s="4">
        <v>0</v>
      </c>
      <c r="AH320" s="4">
        <f t="shared" si="80"/>
        <v>0</v>
      </c>
      <c r="AI320" s="4">
        <f t="shared" si="80"/>
        <v>0</v>
      </c>
      <c r="AJ320" s="4">
        <f t="shared" si="80"/>
        <v>0</v>
      </c>
      <c r="AK320" s="4">
        <f t="shared" si="80"/>
        <v>0</v>
      </c>
      <c r="AL320" s="4">
        <f t="shared" si="80"/>
        <v>0</v>
      </c>
      <c r="AM320" s="4">
        <f t="shared" si="80"/>
        <v>3</v>
      </c>
      <c r="AN320" s="4">
        <f t="shared" si="81"/>
        <v>0</v>
      </c>
      <c r="AO320" s="4" t="str">
        <f t="shared" si="82"/>
        <v>우대</v>
      </c>
      <c r="AP320" s="4" t="str">
        <f t="shared" si="82"/>
        <v>우대</v>
      </c>
      <c r="AQ320" s="4" t="str">
        <f t="shared" si="82"/>
        <v>X</v>
      </c>
      <c r="AR320" s="4">
        <f t="shared" si="83"/>
        <v>3</v>
      </c>
      <c r="AT320" s="4" t="s">
        <v>11686</v>
      </c>
      <c r="AU320" s="4">
        <f>VLOOKUP(B320,자격증!B:R,17,0)</f>
        <v>8</v>
      </c>
      <c r="AV320" s="4">
        <f>IF(AT320="해당",VLOOKUP(B320,어학성적!B:Q,16,0),0)</f>
        <v>8</v>
      </c>
      <c r="AW320" s="4">
        <f>IF(AT320="해당",VLOOKUP(B320,논문실적!B:S,18,0),0)</f>
        <v>0</v>
      </c>
      <c r="AX320" s="4">
        <f>VLOOKUP(B320,자격증!B:S,18,0)</f>
        <v>0</v>
      </c>
      <c r="AY320" s="4">
        <f t="shared" si="84"/>
        <v>16</v>
      </c>
      <c r="AZ320" s="4"/>
      <c r="BB320" s="4">
        <f t="shared" si="85"/>
        <v>16</v>
      </c>
      <c r="BC320" s="47">
        <f>VLOOKUP(B320,정성평가!B:AD,29,0)</f>
        <v>42.666666666666664</v>
      </c>
      <c r="BD320" s="4">
        <f t="shared" si="86"/>
        <v>3</v>
      </c>
      <c r="BE320" s="47">
        <f t="shared" si="87"/>
        <v>61.666666666666664</v>
      </c>
      <c r="BF320" s="4" t="str">
        <f t="shared" si="88"/>
        <v>과락</v>
      </c>
      <c r="BG320" s="4">
        <f t="shared" si="89"/>
        <v>87</v>
      </c>
      <c r="BH320" s="4" t="s">
        <v>11811</v>
      </c>
      <c r="BI320" s="4" t="s">
        <v>11809</v>
      </c>
      <c r="BK320" s="4">
        <v>5</v>
      </c>
      <c r="BL320" s="4">
        <f t="shared" si="76"/>
        <v>75</v>
      </c>
      <c r="BM320" s="4">
        <f t="shared" si="90"/>
        <v>38</v>
      </c>
      <c r="BN320" s="4" t="str">
        <f t="shared" si="77"/>
        <v>배수미달</v>
      </c>
      <c r="BO320" s="4"/>
      <c r="BQ320" s="44" t="s">
        <v>11731</v>
      </c>
      <c r="BR320" s="4" t="s">
        <v>11835</v>
      </c>
      <c r="BS320" s="4" t="s">
        <v>11836</v>
      </c>
    </row>
    <row r="321" spans="1:71" ht="50.1" customHeight="1" x14ac:dyDescent="0.3">
      <c r="A321" s="4">
        <f t="shared" si="75"/>
        <v>88</v>
      </c>
      <c r="B321" s="4" t="s">
        <v>11111</v>
      </c>
      <c r="C321" s="4" t="s">
        <v>11112</v>
      </c>
      <c r="D321" s="4" t="s">
        <v>317</v>
      </c>
      <c r="E321" s="4" t="s">
        <v>318</v>
      </c>
      <c r="F321" s="4" t="s">
        <v>11113</v>
      </c>
      <c r="G321" s="4" t="s">
        <v>11114</v>
      </c>
      <c r="H321" s="4" t="s">
        <v>11115</v>
      </c>
      <c r="I321" s="4" t="s">
        <v>11116</v>
      </c>
      <c r="J321" s="4" t="s">
        <v>275</v>
      </c>
      <c r="K321" s="4" t="s">
        <v>275</v>
      </c>
      <c r="L321" s="4" t="s">
        <v>382</v>
      </c>
      <c r="M321" s="4" t="s">
        <v>2379</v>
      </c>
      <c r="N321" s="4" t="s">
        <v>1793</v>
      </c>
      <c r="O321" s="4" t="s">
        <v>562</v>
      </c>
      <c r="P321" s="4" t="s">
        <v>957</v>
      </c>
      <c r="Q321" s="4" t="s">
        <v>3180</v>
      </c>
      <c r="R321" s="4" t="s">
        <v>313</v>
      </c>
      <c r="S321" s="4" t="s">
        <v>313</v>
      </c>
      <c r="T321" s="4" t="s">
        <v>313</v>
      </c>
      <c r="U321" s="4" t="s">
        <v>313</v>
      </c>
      <c r="V321" s="4" t="s">
        <v>313</v>
      </c>
      <c r="W321" s="4" t="s">
        <v>313</v>
      </c>
      <c r="X321" s="4" t="s">
        <v>313</v>
      </c>
      <c r="Y321" s="4" t="s">
        <v>313</v>
      </c>
      <c r="Z321" s="4" t="s">
        <v>313</v>
      </c>
      <c r="AA321" s="4" t="s">
        <v>313</v>
      </c>
      <c r="AB321" s="4" t="s">
        <v>312</v>
      </c>
      <c r="AC321" s="4" t="s">
        <v>313</v>
      </c>
      <c r="AE321" s="4">
        <v>0</v>
      </c>
      <c r="AF321" s="4">
        <v>0</v>
      </c>
      <c r="AG321" s="4">
        <v>0</v>
      </c>
      <c r="AH321" s="4">
        <f t="shared" si="80"/>
        <v>0</v>
      </c>
      <c r="AI321" s="4">
        <f t="shared" si="80"/>
        <v>0</v>
      </c>
      <c r="AJ321" s="4">
        <f t="shared" si="80"/>
        <v>0</v>
      </c>
      <c r="AK321" s="4">
        <f t="shared" si="80"/>
        <v>0</v>
      </c>
      <c r="AL321" s="4">
        <f t="shared" si="80"/>
        <v>0</v>
      </c>
      <c r="AM321" s="4">
        <f t="shared" si="80"/>
        <v>0</v>
      </c>
      <c r="AN321" s="4">
        <f t="shared" si="81"/>
        <v>0</v>
      </c>
      <c r="AO321" s="4" t="str">
        <f t="shared" si="82"/>
        <v>X</v>
      </c>
      <c r="AP321" s="4" t="str">
        <f t="shared" si="82"/>
        <v>우대</v>
      </c>
      <c r="AQ321" s="4" t="str">
        <f t="shared" si="82"/>
        <v>X</v>
      </c>
      <c r="AR321" s="4">
        <f t="shared" si="83"/>
        <v>0</v>
      </c>
      <c r="AT321" s="4" t="s">
        <v>11686</v>
      </c>
      <c r="AU321" s="4">
        <f>VLOOKUP(B321,자격증!B:R,17,0)</f>
        <v>5</v>
      </c>
      <c r="AV321" s="4">
        <f>IF(AT321="해당",VLOOKUP(B321,어학성적!B:Q,16,0),0)</f>
        <v>10</v>
      </c>
      <c r="AW321" s="4">
        <f>IF(AT321="해당",VLOOKUP(B321,논문실적!B:S,18,0),0)</f>
        <v>0</v>
      </c>
      <c r="AX321" s="4">
        <f>VLOOKUP(B321,자격증!B:S,18,0)</f>
        <v>0</v>
      </c>
      <c r="AY321" s="4">
        <f t="shared" si="84"/>
        <v>15</v>
      </c>
      <c r="AZ321" s="4"/>
      <c r="BB321" s="4">
        <f t="shared" si="85"/>
        <v>15</v>
      </c>
      <c r="BC321" s="47">
        <f>VLOOKUP(B321,정성평가!B:AD,29,0)</f>
        <v>46.333333333333336</v>
      </c>
      <c r="BD321" s="4">
        <f t="shared" si="86"/>
        <v>0</v>
      </c>
      <c r="BE321" s="47">
        <f t="shared" si="87"/>
        <v>61.333333333333336</v>
      </c>
      <c r="BF321" s="4" t="str">
        <f t="shared" si="88"/>
        <v>과락</v>
      </c>
      <c r="BG321" s="4">
        <f t="shared" si="89"/>
        <v>88</v>
      </c>
      <c r="BH321" s="4" t="s">
        <v>11811</v>
      </c>
      <c r="BI321" s="4" t="s">
        <v>11809</v>
      </c>
      <c r="BK321" s="4">
        <v>5</v>
      </c>
      <c r="BL321" s="4">
        <f t="shared" si="76"/>
        <v>75</v>
      </c>
      <c r="BM321" s="4">
        <f t="shared" si="90"/>
        <v>38</v>
      </c>
      <c r="BN321" s="4" t="str">
        <f t="shared" si="77"/>
        <v>배수미달</v>
      </c>
      <c r="BO321" s="4"/>
      <c r="BQ321" s="44" t="s">
        <v>11731</v>
      </c>
      <c r="BR321" s="4" t="s">
        <v>11835</v>
      </c>
      <c r="BS321" s="4" t="s">
        <v>11836</v>
      </c>
    </row>
    <row r="322" spans="1:71" ht="50.1" customHeight="1" x14ac:dyDescent="0.3">
      <c r="A322" s="4">
        <f t="shared" si="75"/>
        <v>89</v>
      </c>
      <c r="B322" s="4" t="s">
        <v>7867</v>
      </c>
      <c r="C322" s="4" t="s">
        <v>7868</v>
      </c>
      <c r="D322" s="4" t="s">
        <v>317</v>
      </c>
      <c r="E322" s="4" t="s">
        <v>318</v>
      </c>
      <c r="F322" s="4" t="s">
        <v>7869</v>
      </c>
      <c r="G322" s="4" t="s">
        <v>7870</v>
      </c>
      <c r="H322" s="4" t="s">
        <v>7871</v>
      </c>
      <c r="I322" s="4" t="s">
        <v>7872</v>
      </c>
      <c r="J322" s="4" t="s">
        <v>275</v>
      </c>
      <c r="K322" s="4" t="s">
        <v>275</v>
      </c>
      <c r="L322" s="4" t="s">
        <v>382</v>
      </c>
      <c r="M322" s="4" t="s">
        <v>7873</v>
      </c>
      <c r="N322" s="4" t="s">
        <v>6088</v>
      </c>
      <c r="O322" s="4" t="s">
        <v>562</v>
      </c>
      <c r="P322" s="4" t="s">
        <v>957</v>
      </c>
      <c r="Q322" s="4" t="s">
        <v>913</v>
      </c>
      <c r="R322" s="4" t="s">
        <v>313</v>
      </c>
      <c r="S322" s="4" t="s">
        <v>313</v>
      </c>
      <c r="T322" s="4" t="s">
        <v>313</v>
      </c>
      <c r="U322" s="4" t="s">
        <v>313</v>
      </c>
      <c r="V322" s="4" t="s">
        <v>313</v>
      </c>
      <c r="W322" s="4" t="s">
        <v>11686</v>
      </c>
      <c r="X322" s="4" t="s">
        <v>11735</v>
      </c>
      <c r="Y322" s="4" t="s">
        <v>11686</v>
      </c>
      <c r="Z322" s="4" t="s">
        <v>11735</v>
      </c>
      <c r="AA322" s="4" t="s">
        <v>313</v>
      </c>
      <c r="AB322" s="4" t="s">
        <v>313</v>
      </c>
      <c r="AC322" s="4" t="s">
        <v>313</v>
      </c>
      <c r="AE322" s="4">
        <v>0</v>
      </c>
      <c r="AF322" s="4">
        <v>0</v>
      </c>
      <c r="AG322" s="4">
        <v>0</v>
      </c>
      <c r="AH322" s="4">
        <f t="shared" si="80"/>
        <v>0</v>
      </c>
      <c r="AI322" s="4">
        <f t="shared" si="80"/>
        <v>0</v>
      </c>
      <c r="AJ322" s="4">
        <f t="shared" si="80"/>
        <v>0</v>
      </c>
      <c r="AK322" s="4">
        <f t="shared" si="80"/>
        <v>0</v>
      </c>
      <c r="AL322" s="4">
        <f t="shared" si="80"/>
        <v>0</v>
      </c>
      <c r="AM322" s="4">
        <f t="shared" si="80"/>
        <v>3</v>
      </c>
      <c r="AN322" s="4">
        <f t="shared" si="81"/>
        <v>3</v>
      </c>
      <c r="AO322" s="4" t="str">
        <f t="shared" si="82"/>
        <v>X</v>
      </c>
      <c r="AP322" s="4" t="str">
        <f t="shared" si="82"/>
        <v>X</v>
      </c>
      <c r="AQ322" s="4" t="str">
        <f t="shared" si="82"/>
        <v>X</v>
      </c>
      <c r="AR322" s="4">
        <f t="shared" si="83"/>
        <v>3</v>
      </c>
      <c r="AT322" s="4" t="s">
        <v>11686</v>
      </c>
      <c r="AU322" s="4">
        <f>VLOOKUP(B322,자격증!B:R,17,0)</f>
        <v>0</v>
      </c>
      <c r="AV322" s="4">
        <f>IF(AT322="해당",VLOOKUP(B322,어학성적!B:Q,16,0),0)</f>
        <v>6</v>
      </c>
      <c r="AW322" s="4">
        <f>IF(AT322="해당",VLOOKUP(B322,논문실적!B:S,18,0),0)</f>
        <v>0</v>
      </c>
      <c r="AX322" s="4">
        <f>VLOOKUP(B322,자격증!B:S,18,0)</f>
        <v>0</v>
      </c>
      <c r="AY322" s="4">
        <f t="shared" si="84"/>
        <v>6</v>
      </c>
      <c r="AZ322" s="4"/>
      <c r="BB322" s="4">
        <f t="shared" si="85"/>
        <v>6</v>
      </c>
      <c r="BC322" s="47">
        <f>VLOOKUP(B322,정성평가!B:AD,29,0)</f>
        <v>52</v>
      </c>
      <c r="BD322" s="4">
        <f t="shared" si="86"/>
        <v>3</v>
      </c>
      <c r="BE322" s="47">
        <f t="shared" si="87"/>
        <v>61</v>
      </c>
      <c r="BF322" s="4" t="str">
        <f t="shared" si="88"/>
        <v>과락</v>
      </c>
      <c r="BG322" s="4">
        <f t="shared" si="89"/>
        <v>89</v>
      </c>
      <c r="BH322" s="4" t="s">
        <v>11811</v>
      </c>
      <c r="BI322" s="4" t="s">
        <v>11809</v>
      </c>
      <c r="BK322" s="4">
        <v>5</v>
      </c>
      <c r="BL322" s="4">
        <f t="shared" si="76"/>
        <v>75</v>
      </c>
      <c r="BM322" s="4">
        <f t="shared" si="90"/>
        <v>38</v>
      </c>
      <c r="BN322" s="4" t="str">
        <f t="shared" si="77"/>
        <v>배수미달</v>
      </c>
      <c r="BO322" s="4"/>
      <c r="BQ322" s="44" t="s">
        <v>11731</v>
      </c>
      <c r="BR322" s="4" t="s">
        <v>11835</v>
      </c>
      <c r="BS322" s="4" t="s">
        <v>11836</v>
      </c>
    </row>
    <row r="323" spans="1:71" ht="50.1" customHeight="1" x14ac:dyDescent="0.3">
      <c r="A323" s="4">
        <f t="shared" ref="A323:A386" si="91">IF(E323=E322,A322+1,1)</f>
        <v>90</v>
      </c>
      <c r="B323" s="4" t="s">
        <v>10670</v>
      </c>
      <c r="C323" s="4" t="s">
        <v>10671</v>
      </c>
      <c r="D323" s="4" t="s">
        <v>317</v>
      </c>
      <c r="E323" s="4" t="s">
        <v>318</v>
      </c>
      <c r="F323" s="4" t="s">
        <v>10672</v>
      </c>
      <c r="G323" s="4" t="s">
        <v>10673</v>
      </c>
      <c r="H323" s="4" t="s">
        <v>10674</v>
      </c>
      <c r="I323" s="4" t="s">
        <v>10675</v>
      </c>
      <c r="J323" s="4" t="s">
        <v>275</v>
      </c>
      <c r="K323" s="4" t="s">
        <v>275</v>
      </c>
      <c r="L323" s="4" t="s">
        <v>276</v>
      </c>
      <c r="M323" s="4" t="s">
        <v>277</v>
      </c>
      <c r="N323" s="4" t="s">
        <v>277</v>
      </c>
      <c r="O323" s="4" t="s">
        <v>277</v>
      </c>
      <c r="P323" s="4" t="s">
        <v>277</v>
      </c>
      <c r="Q323" s="4" t="s">
        <v>2312</v>
      </c>
      <c r="R323" s="4" t="s">
        <v>313</v>
      </c>
      <c r="S323" s="4" t="s">
        <v>313</v>
      </c>
      <c r="T323" s="4" t="s">
        <v>313</v>
      </c>
      <c r="U323" s="4" t="s">
        <v>313</v>
      </c>
      <c r="V323" s="4" t="s">
        <v>313</v>
      </c>
      <c r="W323" s="4" t="s">
        <v>313</v>
      </c>
      <c r="X323" s="4" t="s">
        <v>313</v>
      </c>
      <c r="Y323" s="4" t="s">
        <v>313</v>
      </c>
      <c r="Z323" s="4" t="s">
        <v>313</v>
      </c>
      <c r="AA323" s="4" t="s">
        <v>312</v>
      </c>
      <c r="AB323" s="4" t="s">
        <v>312</v>
      </c>
      <c r="AC323" s="4" t="s">
        <v>313</v>
      </c>
      <c r="AE323" s="4">
        <v>0</v>
      </c>
      <c r="AF323" s="4">
        <v>0</v>
      </c>
      <c r="AG323" s="4">
        <v>0</v>
      </c>
      <c r="AH323" s="4">
        <f t="shared" si="80"/>
        <v>0</v>
      </c>
      <c r="AI323" s="4">
        <f t="shared" si="80"/>
        <v>0</v>
      </c>
      <c r="AJ323" s="4">
        <f t="shared" si="80"/>
        <v>0</v>
      </c>
      <c r="AK323" s="4">
        <f t="shared" si="80"/>
        <v>0</v>
      </c>
      <c r="AL323" s="4">
        <f t="shared" si="80"/>
        <v>0</v>
      </c>
      <c r="AM323" s="4">
        <f t="shared" si="80"/>
        <v>0</v>
      </c>
      <c r="AN323" s="4">
        <f t="shared" si="81"/>
        <v>0</v>
      </c>
      <c r="AO323" s="4" t="str">
        <f t="shared" si="82"/>
        <v>우대</v>
      </c>
      <c r="AP323" s="4" t="str">
        <f t="shared" si="82"/>
        <v>우대</v>
      </c>
      <c r="AQ323" s="4" t="str">
        <f t="shared" si="82"/>
        <v>X</v>
      </c>
      <c r="AR323" s="4">
        <f t="shared" si="83"/>
        <v>0</v>
      </c>
      <c r="AT323" s="4" t="s">
        <v>11686</v>
      </c>
      <c r="AU323" s="4">
        <f>VLOOKUP(B323,자격증!B:R,17,0)</f>
        <v>3</v>
      </c>
      <c r="AV323" s="4">
        <f>IF(AT323="해당",VLOOKUP(B323,어학성적!B:Q,16,0),0)</f>
        <v>6</v>
      </c>
      <c r="AW323" s="4">
        <f>IF(AT323="해당",VLOOKUP(B323,논문실적!B:S,18,0),0)</f>
        <v>0</v>
      </c>
      <c r="AX323" s="4">
        <f>VLOOKUP(B323,자격증!B:S,18,0)</f>
        <v>0</v>
      </c>
      <c r="AY323" s="4">
        <f t="shared" si="84"/>
        <v>9</v>
      </c>
      <c r="AZ323" s="4"/>
      <c r="BB323" s="4">
        <f t="shared" si="85"/>
        <v>9</v>
      </c>
      <c r="BC323" s="47">
        <f>VLOOKUP(B323,정성평가!B:AD,29,0)</f>
        <v>52</v>
      </c>
      <c r="BD323" s="4">
        <f t="shared" si="86"/>
        <v>0</v>
      </c>
      <c r="BE323" s="47">
        <f t="shared" si="87"/>
        <v>61</v>
      </c>
      <c r="BF323" s="4" t="str">
        <f t="shared" si="88"/>
        <v>과락</v>
      </c>
      <c r="BG323" s="4">
        <f t="shared" si="89"/>
        <v>89</v>
      </c>
      <c r="BH323" s="4" t="s">
        <v>11811</v>
      </c>
      <c r="BI323" s="4" t="s">
        <v>11809</v>
      </c>
      <c r="BK323" s="4">
        <v>5</v>
      </c>
      <c r="BL323" s="4">
        <f t="shared" si="76"/>
        <v>75</v>
      </c>
      <c r="BM323" s="4">
        <f t="shared" si="90"/>
        <v>38</v>
      </c>
      <c r="BN323" s="4" t="str">
        <f t="shared" si="77"/>
        <v>배수미달</v>
      </c>
      <c r="BO323" s="4"/>
      <c r="BQ323" s="44" t="s">
        <v>11731</v>
      </c>
      <c r="BR323" s="4" t="s">
        <v>11835</v>
      </c>
      <c r="BS323" s="4" t="s">
        <v>11836</v>
      </c>
    </row>
    <row r="324" spans="1:71" ht="50.1" customHeight="1" x14ac:dyDescent="0.3">
      <c r="A324" s="4">
        <f t="shared" si="91"/>
        <v>91</v>
      </c>
      <c r="B324" s="4" t="s">
        <v>9083</v>
      </c>
      <c r="C324" s="4" t="s">
        <v>9084</v>
      </c>
      <c r="D324" s="4" t="s">
        <v>317</v>
      </c>
      <c r="E324" s="4" t="s">
        <v>318</v>
      </c>
      <c r="F324" s="4" t="s">
        <v>9085</v>
      </c>
      <c r="G324" s="4" t="s">
        <v>9086</v>
      </c>
      <c r="H324" s="4" t="s">
        <v>9087</v>
      </c>
      <c r="I324" s="4" t="s">
        <v>9088</v>
      </c>
      <c r="J324" s="4" t="s">
        <v>275</v>
      </c>
      <c r="K324" s="4" t="s">
        <v>275</v>
      </c>
      <c r="L324" s="4" t="s">
        <v>382</v>
      </c>
      <c r="M324" s="4" t="s">
        <v>9089</v>
      </c>
      <c r="N324" s="4" t="s">
        <v>9090</v>
      </c>
      <c r="O324" s="4" t="s">
        <v>385</v>
      </c>
      <c r="P324" s="4" t="s">
        <v>957</v>
      </c>
      <c r="Q324" s="4" t="s">
        <v>2299</v>
      </c>
      <c r="R324" s="4" t="s">
        <v>313</v>
      </c>
      <c r="S324" s="4" t="s">
        <v>313</v>
      </c>
      <c r="T324" s="4" t="s">
        <v>313</v>
      </c>
      <c r="U324" s="4" t="s">
        <v>313</v>
      </c>
      <c r="V324" s="4" t="s">
        <v>313</v>
      </c>
      <c r="W324" s="4" t="s">
        <v>11686</v>
      </c>
      <c r="X324" s="4" t="s">
        <v>11727</v>
      </c>
      <c r="Y324" s="4" t="s">
        <v>11686</v>
      </c>
      <c r="Z324" s="4" t="s">
        <v>11727</v>
      </c>
      <c r="AA324" s="4" t="s">
        <v>313</v>
      </c>
      <c r="AB324" s="4" t="s">
        <v>312</v>
      </c>
      <c r="AC324" s="4" t="s">
        <v>313</v>
      </c>
      <c r="AE324" s="4">
        <v>0</v>
      </c>
      <c r="AF324" s="4">
        <v>0</v>
      </c>
      <c r="AG324" s="4">
        <v>0</v>
      </c>
      <c r="AH324" s="4">
        <f t="shared" si="80"/>
        <v>0</v>
      </c>
      <c r="AI324" s="4">
        <f t="shared" si="80"/>
        <v>0</v>
      </c>
      <c r="AJ324" s="4">
        <f t="shared" si="80"/>
        <v>0</v>
      </c>
      <c r="AK324" s="4">
        <f t="shared" si="80"/>
        <v>0</v>
      </c>
      <c r="AL324" s="4">
        <f t="shared" si="80"/>
        <v>0</v>
      </c>
      <c r="AM324" s="4">
        <f t="shared" si="80"/>
        <v>3</v>
      </c>
      <c r="AN324" s="4">
        <f t="shared" si="81"/>
        <v>3</v>
      </c>
      <c r="AO324" s="4" t="str">
        <f t="shared" si="82"/>
        <v>X</v>
      </c>
      <c r="AP324" s="4" t="str">
        <f t="shared" si="82"/>
        <v>우대</v>
      </c>
      <c r="AQ324" s="4" t="str">
        <f t="shared" si="82"/>
        <v>X</v>
      </c>
      <c r="AR324" s="4">
        <f t="shared" si="83"/>
        <v>3</v>
      </c>
      <c r="AT324" s="4" t="s">
        <v>11686</v>
      </c>
      <c r="AU324" s="4">
        <f>VLOOKUP(B324,자격증!B:R,17,0)</f>
        <v>5</v>
      </c>
      <c r="AV324" s="4">
        <f>IF(AT324="해당",VLOOKUP(B324,어학성적!B:Q,16,0),0)</f>
        <v>6</v>
      </c>
      <c r="AW324" s="4">
        <f>IF(AT324="해당",VLOOKUP(B324,논문실적!B:S,18,0),0)</f>
        <v>0</v>
      </c>
      <c r="AX324" s="4">
        <f>VLOOKUP(B324,자격증!B:S,18,0)</f>
        <v>0</v>
      </c>
      <c r="AY324" s="4">
        <f t="shared" si="84"/>
        <v>11</v>
      </c>
      <c r="AZ324" s="4"/>
      <c r="BB324" s="4">
        <f t="shared" si="85"/>
        <v>11</v>
      </c>
      <c r="BC324" s="47">
        <f>VLOOKUP(B324,정성평가!B:AD,29,0)</f>
        <v>46.666666666666664</v>
      </c>
      <c r="BD324" s="4">
        <f t="shared" si="86"/>
        <v>3</v>
      </c>
      <c r="BE324" s="47">
        <f t="shared" si="87"/>
        <v>60.666666666666664</v>
      </c>
      <c r="BF324" s="4" t="str">
        <f t="shared" si="88"/>
        <v>과락</v>
      </c>
      <c r="BG324" s="4">
        <f t="shared" si="89"/>
        <v>91</v>
      </c>
      <c r="BH324" s="4" t="s">
        <v>11811</v>
      </c>
      <c r="BI324" s="4" t="s">
        <v>11809</v>
      </c>
      <c r="BK324" s="4">
        <v>5</v>
      </c>
      <c r="BL324" s="4">
        <f t="shared" si="76"/>
        <v>75</v>
      </c>
      <c r="BM324" s="4">
        <f t="shared" si="90"/>
        <v>38</v>
      </c>
      <c r="BN324" s="4" t="str">
        <f t="shared" si="77"/>
        <v>배수미달</v>
      </c>
      <c r="BO324" s="4"/>
      <c r="BQ324" s="44" t="s">
        <v>11731</v>
      </c>
      <c r="BR324" s="4" t="s">
        <v>11835</v>
      </c>
      <c r="BS324" s="4" t="s">
        <v>11836</v>
      </c>
    </row>
    <row r="325" spans="1:71" ht="50.1" customHeight="1" x14ac:dyDescent="0.3">
      <c r="A325" s="4">
        <f t="shared" si="91"/>
        <v>92</v>
      </c>
      <c r="B325" s="4" t="s">
        <v>9518</v>
      </c>
      <c r="C325" s="4" t="s">
        <v>9519</v>
      </c>
      <c r="D325" s="4" t="s">
        <v>317</v>
      </c>
      <c r="E325" s="4" t="s">
        <v>318</v>
      </c>
      <c r="F325" s="4" t="s">
        <v>9520</v>
      </c>
      <c r="G325" s="4" t="s">
        <v>9521</v>
      </c>
      <c r="H325" s="4" t="s">
        <v>9522</v>
      </c>
      <c r="I325" s="4" t="s">
        <v>9523</v>
      </c>
      <c r="J325" s="4" t="s">
        <v>275</v>
      </c>
      <c r="K325" s="4" t="s">
        <v>275</v>
      </c>
      <c r="L325" s="4" t="s">
        <v>382</v>
      </c>
      <c r="M325" s="4" t="s">
        <v>7132</v>
      </c>
      <c r="N325" s="4" t="s">
        <v>7133</v>
      </c>
      <c r="O325" s="4" t="s">
        <v>562</v>
      </c>
      <c r="P325" s="4" t="s">
        <v>957</v>
      </c>
      <c r="Q325" s="4" t="s">
        <v>1397</v>
      </c>
      <c r="R325" s="4" t="s">
        <v>313</v>
      </c>
      <c r="S325" s="4" t="s">
        <v>313</v>
      </c>
      <c r="T325" s="4" t="s">
        <v>313</v>
      </c>
      <c r="U325" s="4" t="s">
        <v>313</v>
      </c>
      <c r="V325" s="4" t="s">
        <v>313</v>
      </c>
      <c r="W325" s="4" t="s">
        <v>313</v>
      </c>
      <c r="X325" s="4" t="s">
        <v>313</v>
      </c>
      <c r="Y325" s="4" t="s">
        <v>313</v>
      </c>
      <c r="Z325" s="4" t="s">
        <v>313</v>
      </c>
      <c r="AA325" s="4" t="s">
        <v>313</v>
      </c>
      <c r="AB325" s="4" t="s">
        <v>313</v>
      </c>
      <c r="AC325" s="4" t="s">
        <v>313</v>
      </c>
      <c r="AE325" s="4">
        <v>0</v>
      </c>
      <c r="AF325" s="4">
        <v>0</v>
      </c>
      <c r="AG325" s="4">
        <v>0</v>
      </c>
      <c r="AH325" s="4">
        <f t="shared" si="80"/>
        <v>0</v>
      </c>
      <c r="AI325" s="4">
        <f t="shared" si="80"/>
        <v>0</v>
      </c>
      <c r="AJ325" s="4">
        <f t="shared" si="80"/>
        <v>0</v>
      </c>
      <c r="AK325" s="4">
        <f t="shared" si="80"/>
        <v>0</v>
      </c>
      <c r="AL325" s="4">
        <f t="shared" si="80"/>
        <v>0</v>
      </c>
      <c r="AM325" s="4">
        <f t="shared" si="80"/>
        <v>0</v>
      </c>
      <c r="AN325" s="4">
        <f t="shared" si="81"/>
        <v>0</v>
      </c>
      <c r="AO325" s="4" t="str">
        <f t="shared" si="82"/>
        <v>X</v>
      </c>
      <c r="AP325" s="4" t="str">
        <f t="shared" si="82"/>
        <v>X</v>
      </c>
      <c r="AQ325" s="4" t="str">
        <f t="shared" si="82"/>
        <v>X</v>
      </c>
      <c r="AR325" s="4">
        <f t="shared" si="83"/>
        <v>0</v>
      </c>
      <c r="AT325" s="4" t="s">
        <v>11686</v>
      </c>
      <c r="AU325" s="4">
        <f>VLOOKUP(B325,자격증!B:R,17,0)</f>
        <v>0</v>
      </c>
      <c r="AV325" s="4">
        <f>IF(AT325="해당",VLOOKUP(B325,어학성적!B:Q,16,0),0)</f>
        <v>10</v>
      </c>
      <c r="AW325" s="4">
        <f>IF(AT325="해당",VLOOKUP(B325,논문실적!B:S,18,0),0)</f>
        <v>6</v>
      </c>
      <c r="AX325" s="4">
        <f>VLOOKUP(B325,자격증!B:S,18,0)</f>
        <v>0</v>
      </c>
      <c r="AY325" s="4">
        <f t="shared" si="84"/>
        <v>16</v>
      </c>
      <c r="AZ325" s="4"/>
      <c r="BB325" s="4">
        <f t="shared" si="85"/>
        <v>16</v>
      </c>
      <c r="BC325" s="47">
        <f>VLOOKUP(B325,정성평가!B:AD,29,0)</f>
        <v>44.666666666666664</v>
      </c>
      <c r="BD325" s="4">
        <f t="shared" si="86"/>
        <v>0</v>
      </c>
      <c r="BE325" s="47">
        <f t="shared" si="87"/>
        <v>60.666666666666664</v>
      </c>
      <c r="BF325" s="4" t="str">
        <f t="shared" si="88"/>
        <v>과락</v>
      </c>
      <c r="BG325" s="4">
        <f t="shared" si="89"/>
        <v>91</v>
      </c>
      <c r="BH325" s="4" t="s">
        <v>11811</v>
      </c>
      <c r="BI325" s="4" t="s">
        <v>11809</v>
      </c>
      <c r="BK325" s="4">
        <v>5</v>
      </c>
      <c r="BL325" s="4">
        <f t="shared" ref="BL325:BL388" si="92">BK325*15</f>
        <v>75</v>
      </c>
      <c r="BM325" s="4">
        <f t="shared" si="90"/>
        <v>38</v>
      </c>
      <c r="BN325" s="4" t="str">
        <f t="shared" ref="BN325:BN388" si="93">IF(BL325=BM325,"일치",IF(BM325&gt;BL325,"배수초과","배수미달"))</f>
        <v>배수미달</v>
      </c>
      <c r="BO325" s="4"/>
      <c r="BQ325" s="44" t="s">
        <v>11731</v>
      </c>
      <c r="BR325" s="4" t="s">
        <v>11835</v>
      </c>
      <c r="BS325" s="4" t="s">
        <v>11836</v>
      </c>
    </row>
    <row r="326" spans="1:71" ht="50.1" customHeight="1" x14ac:dyDescent="0.3">
      <c r="A326" s="4">
        <f t="shared" si="91"/>
        <v>93</v>
      </c>
      <c r="B326" s="4" t="s">
        <v>6774</v>
      </c>
      <c r="C326" s="4" t="s">
        <v>6775</v>
      </c>
      <c r="D326" s="4" t="s">
        <v>317</v>
      </c>
      <c r="E326" s="4" t="s">
        <v>318</v>
      </c>
      <c r="F326" s="4" t="s">
        <v>6776</v>
      </c>
      <c r="G326" s="4" t="s">
        <v>6777</v>
      </c>
      <c r="H326" s="4" t="s">
        <v>6778</v>
      </c>
      <c r="I326" s="4" t="s">
        <v>6779</v>
      </c>
      <c r="J326" s="4" t="s">
        <v>275</v>
      </c>
      <c r="K326" s="4" t="s">
        <v>275</v>
      </c>
      <c r="L326" s="4" t="s">
        <v>382</v>
      </c>
      <c r="M326" s="4" t="s">
        <v>5720</v>
      </c>
      <c r="N326" s="4" t="s">
        <v>1867</v>
      </c>
      <c r="O326" s="4" t="s">
        <v>562</v>
      </c>
      <c r="P326" s="4" t="s">
        <v>957</v>
      </c>
      <c r="Q326" s="4" t="s">
        <v>2644</v>
      </c>
      <c r="R326" s="4" t="s">
        <v>313</v>
      </c>
      <c r="S326" s="4" t="s">
        <v>313</v>
      </c>
      <c r="T326" s="4" t="s">
        <v>313</v>
      </c>
      <c r="U326" s="4" t="s">
        <v>313</v>
      </c>
      <c r="V326" s="4" t="s">
        <v>313</v>
      </c>
      <c r="W326" s="4" t="s">
        <v>313</v>
      </c>
      <c r="X326" s="4" t="s">
        <v>313</v>
      </c>
      <c r="Y326" s="4" t="s">
        <v>313</v>
      </c>
      <c r="Z326" s="4" t="s">
        <v>313</v>
      </c>
      <c r="AA326" s="4" t="s">
        <v>313</v>
      </c>
      <c r="AB326" s="4" t="s">
        <v>312</v>
      </c>
      <c r="AC326" s="4" t="s">
        <v>313</v>
      </c>
      <c r="AE326" s="4">
        <v>0</v>
      </c>
      <c r="AF326" s="4">
        <v>0</v>
      </c>
      <c r="AG326" s="4">
        <v>0</v>
      </c>
      <c r="AH326" s="4">
        <f t="shared" si="80"/>
        <v>0</v>
      </c>
      <c r="AI326" s="4">
        <f t="shared" si="80"/>
        <v>0</v>
      </c>
      <c r="AJ326" s="4">
        <f t="shared" si="80"/>
        <v>0</v>
      </c>
      <c r="AK326" s="4">
        <f t="shared" si="80"/>
        <v>0</v>
      </c>
      <c r="AL326" s="4">
        <f t="shared" si="80"/>
        <v>0</v>
      </c>
      <c r="AM326" s="4">
        <f t="shared" si="80"/>
        <v>0</v>
      </c>
      <c r="AN326" s="4">
        <f t="shared" si="81"/>
        <v>0</v>
      </c>
      <c r="AO326" s="4" t="str">
        <f t="shared" si="82"/>
        <v>X</v>
      </c>
      <c r="AP326" s="4" t="str">
        <f t="shared" si="82"/>
        <v>우대</v>
      </c>
      <c r="AQ326" s="4" t="str">
        <f t="shared" si="82"/>
        <v>X</v>
      </c>
      <c r="AR326" s="4">
        <f t="shared" si="83"/>
        <v>0</v>
      </c>
      <c r="AT326" s="4" t="s">
        <v>11686</v>
      </c>
      <c r="AU326" s="4">
        <f>VLOOKUP(B326,자격증!B:R,17,0)</f>
        <v>10</v>
      </c>
      <c r="AV326" s="4">
        <f>IF(AT326="해당",VLOOKUP(B326,어학성적!B:Q,16,0),0)</f>
        <v>10</v>
      </c>
      <c r="AW326" s="4">
        <f>IF(AT326="해당",VLOOKUP(B326,논문실적!B:S,18,0),0)</f>
        <v>0</v>
      </c>
      <c r="AX326" s="4">
        <f>VLOOKUP(B326,자격증!B:S,18,0)</f>
        <v>0</v>
      </c>
      <c r="AY326" s="4">
        <f t="shared" si="84"/>
        <v>20</v>
      </c>
      <c r="AZ326" s="4"/>
      <c r="BB326" s="4">
        <f t="shared" si="85"/>
        <v>20</v>
      </c>
      <c r="BC326" s="47">
        <f>VLOOKUP(B326,정성평가!B:AD,29,0)</f>
        <v>40.333333333333336</v>
      </c>
      <c r="BD326" s="4">
        <f t="shared" si="86"/>
        <v>0</v>
      </c>
      <c r="BE326" s="47">
        <f t="shared" si="87"/>
        <v>60.333333333333336</v>
      </c>
      <c r="BF326" s="4" t="str">
        <f t="shared" si="88"/>
        <v>과락</v>
      </c>
      <c r="BG326" s="4">
        <f t="shared" si="89"/>
        <v>93</v>
      </c>
      <c r="BH326" s="4" t="s">
        <v>11811</v>
      </c>
      <c r="BI326" s="4" t="s">
        <v>11809</v>
      </c>
      <c r="BK326" s="4">
        <v>5</v>
      </c>
      <c r="BL326" s="4">
        <f t="shared" si="92"/>
        <v>75</v>
      </c>
      <c r="BM326" s="4">
        <f t="shared" si="90"/>
        <v>38</v>
      </c>
      <c r="BN326" s="4" t="str">
        <f t="shared" si="93"/>
        <v>배수미달</v>
      </c>
      <c r="BO326" s="4"/>
      <c r="BQ326" s="44" t="s">
        <v>11731</v>
      </c>
      <c r="BR326" s="4" t="s">
        <v>11835</v>
      </c>
      <c r="BS326" s="4" t="s">
        <v>11836</v>
      </c>
    </row>
    <row r="327" spans="1:71" ht="50.1" customHeight="1" x14ac:dyDescent="0.3">
      <c r="A327" s="4">
        <f t="shared" si="91"/>
        <v>94</v>
      </c>
      <c r="B327" s="4" t="s">
        <v>10057</v>
      </c>
      <c r="C327" s="4" t="s">
        <v>10058</v>
      </c>
      <c r="D327" s="4" t="s">
        <v>317</v>
      </c>
      <c r="E327" s="4" t="s">
        <v>318</v>
      </c>
      <c r="F327" s="4" t="s">
        <v>10059</v>
      </c>
      <c r="G327" s="4" t="s">
        <v>10060</v>
      </c>
      <c r="H327" s="4" t="s">
        <v>10061</v>
      </c>
      <c r="I327" s="4" t="s">
        <v>10062</v>
      </c>
      <c r="J327" s="4" t="s">
        <v>275</v>
      </c>
      <c r="K327" s="4" t="s">
        <v>275</v>
      </c>
      <c r="L327" s="4" t="s">
        <v>276</v>
      </c>
      <c r="M327" s="4" t="s">
        <v>277</v>
      </c>
      <c r="N327" s="4" t="s">
        <v>277</v>
      </c>
      <c r="O327" s="4" t="s">
        <v>277</v>
      </c>
      <c r="P327" s="4" t="s">
        <v>277</v>
      </c>
      <c r="Q327" s="4" t="s">
        <v>6532</v>
      </c>
      <c r="R327" s="4" t="s">
        <v>313</v>
      </c>
      <c r="S327" s="4" t="s">
        <v>313</v>
      </c>
      <c r="T327" s="4" t="s">
        <v>313</v>
      </c>
      <c r="U327" s="4" t="s">
        <v>313</v>
      </c>
      <c r="V327" s="4" t="s">
        <v>313</v>
      </c>
      <c r="W327" s="4" t="s">
        <v>313</v>
      </c>
      <c r="X327" s="4" t="s">
        <v>313</v>
      </c>
      <c r="Y327" s="4" t="s">
        <v>313</v>
      </c>
      <c r="Z327" s="4" t="s">
        <v>313</v>
      </c>
      <c r="AA327" s="4" t="s">
        <v>313</v>
      </c>
      <c r="AB327" s="4" t="s">
        <v>312</v>
      </c>
      <c r="AC327" s="4" t="s">
        <v>313</v>
      </c>
      <c r="AE327" s="4">
        <v>0</v>
      </c>
      <c r="AF327" s="4">
        <v>0</v>
      </c>
      <c r="AG327" s="4">
        <v>0</v>
      </c>
      <c r="AH327" s="4">
        <f t="shared" si="80"/>
        <v>0</v>
      </c>
      <c r="AI327" s="4">
        <f t="shared" si="80"/>
        <v>0</v>
      </c>
      <c r="AJ327" s="4">
        <f t="shared" si="80"/>
        <v>0</v>
      </c>
      <c r="AK327" s="4">
        <f t="shared" si="80"/>
        <v>0</v>
      </c>
      <c r="AL327" s="4">
        <f t="shared" si="80"/>
        <v>0</v>
      </c>
      <c r="AM327" s="4">
        <f t="shared" si="80"/>
        <v>0</v>
      </c>
      <c r="AN327" s="4">
        <f t="shared" si="81"/>
        <v>0</v>
      </c>
      <c r="AO327" s="4" t="str">
        <f t="shared" si="82"/>
        <v>X</v>
      </c>
      <c r="AP327" s="4" t="str">
        <f t="shared" si="82"/>
        <v>우대</v>
      </c>
      <c r="AQ327" s="4" t="str">
        <f t="shared" si="82"/>
        <v>X</v>
      </c>
      <c r="AR327" s="4">
        <f t="shared" si="83"/>
        <v>0</v>
      </c>
      <c r="AT327" s="4" t="s">
        <v>11686</v>
      </c>
      <c r="AU327" s="4">
        <f>VLOOKUP(B327,자격증!B:R,17,0)</f>
        <v>3</v>
      </c>
      <c r="AV327" s="4">
        <f>IF(AT327="해당",VLOOKUP(B327,어학성적!B:Q,16,0),0)</f>
        <v>6</v>
      </c>
      <c r="AW327" s="4">
        <f>IF(AT327="해당",VLOOKUP(B327,논문실적!B:S,18,0),0)</f>
        <v>8</v>
      </c>
      <c r="AX327" s="4">
        <f>VLOOKUP(B327,자격증!B:S,18,0)</f>
        <v>0</v>
      </c>
      <c r="AY327" s="4">
        <f t="shared" si="84"/>
        <v>17</v>
      </c>
      <c r="AZ327" s="4"/>
      <c r="BB327" s="4">
        <f t="shared" si="85"/>
        <v>17</v>
      </c>
      <c r="BC327" s="47">
        <f>VLOOKUP(B327,정성평가!B:AD,29,0)</f>
        <v>43.333333333333336</v>
      </c>
      <c r="BD327" s="4">
        <f t="shared" si="86"/>
        <v>0</v>
      </c>
      <c r="BE327" s="47">
        <f t="shared" si="87"/>
        <v>60.333333333333336</v>
      </c>
      <c r="BF327" s="4" t="str">
        <f t="shared" si="88"/>
        <v>과락</v>
      </c>
      <c r="BG327" s="4">
        <f t="shared" si="89"/>
        <v>93</v>
      </c>
      <c r="BH327" s="4" t="s">
        <v>11811</v>
      </c>
      <c r="BI327" s="4" t="s">
        <v>11809</v>
      </c>
      <c r="BK327" s="4">
        <v>5</v>
      </c>
      <c r="BL327" s="4">
        <f t="shared" si="92"/>
        <v>75</v>
      </c>
      <c r="BM327" s="4">
        <f t="shared" si="90"/>
        <v>38</v>
      </c>
      <c r="BN327" s="4" t="str">
        <f t="shared" si="93"/>
        <v>배수미달</v>
      </c>
      <c r="BO327" s="4"/>
      <c r="BQ327" s="44" t="s">
        <v>11731</v>
      </c>
      <c r="BR327" s="4" t="s">
        <v>11835</v>
      </c>
      <c r="BS327" s="4" t="s">
        <v>11836</v>
      </c>
    </row>
    <row r="328" spans="1:71" ht="50.1" customHeight="1" x14ac:dyDescent="0.3">
      <c r="A328" s="4">
        <f t="shared" si="91"/>
        <v>95</v>
      </c>
      <c r="B328" s="4" t="s">
        <v>1243</v>
      </c>
      <c r="C328" s="4" t="s">
        <v>1244</v>
      </c>
      <c r="D328" s="4" t="s">
        <v>317</v>
      </c>
      <c r="E328" s="4" t="s">
        <v>318</v>
      </c>
      <c r="F328" s="4" t="s">
        <v>1245</v>
      </c>
      <c r="G328" s="4" t="s">
        <v>1246</v>
      </c>
      <c r="H328" s="4" t="s">
        <v>1247</v>
      </c>
      <c r="I328" s="4" t="s">
        <v>1248</v>
      </c>
      <c r="J328" s="4" t="s">
        <v>275</v>
      </c>
      <c r="K328" s="4" t="s">
        <v>275</v>
      </c>
      <c r="L328" s="4" t="s">
        <v>276</v>
      </c>
      <c r="M328" s="4" t="s">
        <v>277</v>
      </c>
      <c r="N328" s="4" t="s">
        <v>277</v>
      </c>
      <c r="O328" s="4" t="s">
        <v>277</v>
      </c>
      <c r="P328" s="4" t="s">
        <v>277</v>
      </c>
      <c r="Q328" s="4" t="s">
        <v>1257</v>
      </c>
      <c r="R328" s="4" t="s">
        <v>313</v>
      </c>
      <c r="S328" s="4" t="s">
        <v>313</v>
      </c>
      <c r="T328" s="4" t="s">
        <v>313</v>
      </c>
      <c r="U328" s="4" t="s">
        <v>313</v>
      </c>
      <c r="V328" s="4" t="s">
        <v>313</v>
      </c>
      <c r="W328" s="4" t="s">
        <v>313</v>
      </c>
      <c r="X328" s="4" t="s">
        <v>313</v>
      </c>
      <c r="Y328" s="4" t="s">
        <v>313</v>
      </c>
      <c r="Z328" s="4" t="s">
        <v>313</v>
      </c>
      <c r="AA328" s="4" t="s">
        <v>312</v>
      </c>
      <c r="AB328" s="4" t="s">
        <v>312</v>
      </c>
      <c r="AC328" s="4" t="s">
        <v>313</v>
      </c>
      <c r="AE328" s="4">
        <v>0</v>
      </c>
      <c r="AF328" s="4">
        <v>0</v>
      </c>
      <c r="AG328" s="4">
        <v>0</v>
      </c>
      <c r="AH328" s="4">
        <f t="shared" si="80"/>
        <v>0</v>
      </c>
      <c r="AI328" s="4">
        <f t="shared" si="80"/>
        <v>0</v>
      </c>
      <c r="AJ328" s="4">
        <f t="shared" si="80"/>
        <v>0</v>
      </c>
      <c r="AK328" s="4">
        <f t="shared" si="80"/>
        <v>0</v>
      </c>
      <c r="AL328" s="4">
        <f t="shared" si="80"/>
        <v>0</v>
      </c>
      <c r="AM328" s="4">
        <f t="shared" si="80"/>
        <v>0</v>
      </c>
      <c r="AN328" s="4">
        <f t="shared" si="81"/>
        <v>0</v>
      </c>
      <c r="AO328" s="4" t="str">
        <f t="shared" si="82"/>
        <v>우대</v>
      </c>
      <c r="AP328" s="4" t="str">
        <f t="shared" si="82"/>
        <v>우대</v>
      </c>
      <c r="AQ328" s="4" t="str">
        <f t="shared" si="82"/>
        <v>X</v>
      </c>
      <c r="AR328" s="4">
        <f t="shared" si="83"/>
        <v>0</v>
      </c>
      <c r="AT328" s="4" t="s">
        <v>11686</v>
      </c>
      <c r="AU328" s="4">
        <f>VLOOKUP(B328,자격증!B:R,17,0)</f>
        <v>0</v>
      </c>
      <c r="AV328" s="4">
        <f>IF(AT328="해당",VLOOKUP(B328,어학성적!B:Q,16,0),0)</f>
        <v>0</v>
      </c>
      <c r="AW328" s="4">
        <f>IF(AT328="해당",VLOOKUP(B328,논문실적!B:S,18,0),0)</f>
        <v>0</v>
      </c>
      <c r="AX328" s="4">
        <f>VLOOKUP(B328,자격증!B:S,18,0)</f>
        <v>0</v>
      </c>
      <c r="AY328" s="4">
        <f t="shared" si="84"/>
        <v>0</v>
      </c>
      <c r="AZ328" s="4"/>
      <c r="BB328" s="4">
        <f t="shared" si="85"/>
        <v>0</v>
      </c>
      <c r="BC328" s="47">
        <f>VLOOKUP(B328,정성평가!B:AD,29,0)</f>
        <v>60</v>
      </c>
      <c r="BD328" s="4">
        <f t="shared" si="86"/>
        <v>0</v>
      </c>
      <c r="BE328" s="47">
        <f t="shared" si="87"/>
        <v>60</v>
      </c>
      <c r="BF328" s="4" t="str">
        <f t="shared" si="88"/>
        <v>과락</v>
      </c>
      <c r="BG328" s="4">
        <f t="shared" si="89"/>
        <v>95</v>
      </c>
      <c r="BH328" s="4" t="s">
        <v>11811</v>
      </c>
      <c r="BI328" s="4" t="s">
        <v>11809</v>
      </c>
      <c r="BK328" s="4">
        <v>5</v>
      </c>
      <c r="BL328" s="4">
        <f t="shared" si="92"/>
        <v>75</v>
      </c>
      <c r="BM328" s="4">
        <f t="shared" si="90"/>
        <v>38</v>
      </c>
      <c r="BN328" s="4" t="str">
        <f t="shared" si="93"/>
        <v>배수미달</v>
      </c>
      <c r="BO328" s="4"/>
      <c r="BQ328" s="44" t="s">
        <v>11731</v>
      </c>
      <c r="BR328" s="4" t="s">
        <v>11835</v>
      </c>
      <c r="BS328" s="4" t="s">
        <v>11836</v>
      </c>
    </row>
    <row r="329" spans="1:71" ht="50.1" customHeight="1" x14ac:dyDescent="0.3">
      <c r="A329" s="4">
        <f t="shared" si="91"/>
        <v>96</v>
      </c>
      <c r="B329" s="4" t="s">
        <v>4947</v>
      </c>
      <c r="C329" s="4" t="s">
        <v>4948</v>
      </c>
      <c r="D329" s="4" t="s">
        <v>317</v>
      </c>
      <c r="E329" s="4" t="s">
        <v>318</v>
      </c>
      <c r="F329" s="4" t="s">
        <v>4949</v>
      </c>
      <c r="G329" s="4" t="s">
        <v>4950</v>
      </c>
      <c r="H329" s="4" t="s">
        <v>4951</v>
      </c>
      <c r="I329" s="4" t="s">
        <v>4952</v>
      </c>
      <c r="J329" s="4" t="s">
        <v>275</v>
      </c>
      <c r="K329" s="4" t="s">
        <v>275</v>
      </c>
      <c r="L329" s="4" t="s">
        <v>276</v>
      </c>
      <c r="M329" s="4" t="s">
        <v>277</v>
      </c>
      <c r="N329" s="4" t="s">
        <v>277</v>
      </c>
      <c r="O329" s="4" t="s">
        <v>277</v>
      </c>
      <c r="P329" s="4" t="s">
        <v>277</v>
      </c>
      <c r="Q329" s="4" t="s">
        <v>2942</v>
      </c>
      <c r="R329" s="4" t="s">
        <v>313</v>
      </c>
      <c r="S329" s="4" t="s">
        <v>313</v>
      </c>
      <c r="T329" s="4" t="s">
        <v>313</v>
      </c>
      <c r="U329" s="4" t="s">
        <v>313</v>
      </c>
      <c r="V329" s="4" t="s">
        <v>313</v>
      </c>
      <c r="W329" s="4" t="s">
        <v>313</v>
      </c>
      <c r="X329" s="4" t="s">
        <v>313</v>
      </c>
      <c r="Y329" s="4" t="s">
        <v>313</v>
      </c>
      <c r="Z329" s="4" t="s">
        <v>313</v>
      </c>
      <c r="AA329" s="4" t="s">
        <v>313</v>
      </c>
      <c r="AB329" s="4" t="s">
        <v>312</v>
      </c>
      <c r="AC329" s="4" t="s">
        <v>313</v>
      </c>
      <c r="AE329" s="4">
        <v>0</v>
      </c>
      <c r="AF329" s="4">
        <v>0</v>
      </c>
      <c r="AG329" s="4">
        <v>0</v>
      </c>
      <c r="AH329" s="4">
        <f t="shared" si="80"/>
        <v>0</v>
      </c>
      <c r="AI329" s="4">
        <f t="shared" si="80"/>
        <v>0</v>
      </c>
      <c r="AJ329" s="4">
        <f t="shared" si="80"/>
        <v>0</v>
      </c>
      <c r="AK329" s="4">
        <f t="shared" si="80"/>
        <v>0</v>
      </c>
      <c r="AL329" s="4">
        <f t="shared" si="80"/>
        <v>0</v>
      </c>
      <c r="AM329" s="4">
        <f t="shared" si="80"/>
        <v>0</v>
      </c>
      <c r="AN329" s="4">
        <f t="shared" si="81"/>
        <v>0</v>
      </c>
      <c r="AO329" s="4" t="str">
        <f t="shared" si="82"/>
        <v>X</v>
      </c>
      <c r="AP329" s="4" t="str">
        <f t="shared" si="82"/>
        <v>우대</v>
      </c>
      <c r="AQ329" s="4" t="str">
        <f t="shared" si="82"/>
        <v>X</v>
      </c>
      <c r="AR329" s="4">
        <f t="shared" si="83"/>
        <v>0</v>
      </c>
      <c r="AT329" s="4" t="s">
        <v>11686</v>
      </c>
      <c r="AU329" s="4">
        <f>VLOOKUP(B329,자격증!B:R,17,0)</f>
        <v>10</v>
      </c>
      <c r="AV329" s="4">
        <f>IF(AT329="해당",VLOOKUP(B329,어학성적!B:Q,16,0),0)</f>
        <v>6</v>
      </c>
      <c r="AW329" s="4">
        <f>IF(AT329="해당",VLOOKUP(B329,논문실적!B:S,18,0),0)</f>
        <v>0</v>
      </c>
      <c r="AX329" s="4">
        <f>VLOOKUP(B329,자격증!B:S,18,0)</f>
        <v>0</v>
      </c>
      <c r="AY329" s="4">
        <f t="shared" si="84"/>
        <v>16</v>
      </c>
      <c r="AZ329" s="4"/>
      <c r="BB329" s="4">
        <f t="shared" si="85"/>
        <v>16</v>
      </c>
      <c r="BC329" s="47">
        <f>VLOOKUP(B329,정성평가!B:AD,29,0)</f>
        <v>44</v>
      </c>
      <c r="BD329" s="4">
        <f t="shared" si="86"/>
        <v>0</v>
      </c>
      <c r="BE329" s="47">
        <f t="shared" si="87"/>
        <v>60</v>
      </c>
      <c r="BF329" s="4" t="str">
        <f t="shared" si="88"/>
        <v>과락</v>
      </c>
      <c r="BG329" s="4">
        <f t="shared" si="89"/>
        <v>95</v>
      </c>
      <c r="BH329" s="4" t="s">
        <v>11811</v>
      </c>
      <c r="BI329" s="4" t="s">
        <v>11809</v>
      </c>
      <c r="BK329" s="4">
        <v>5</v>
      </c>
      <c r="BL329" s="4">
        <f t="shared" si="92"/>
        <v>75</v>
      </c>
      <c r="BM329" s="4">
        <f t="shared" si="90"/>
        <v>38</v>
      </c>
      <c r="BN329" s="4" t="str">
        <f t="shared" si="93"/>
        <v>배수미달</v>
      </c>
      <c r="BO329" s="4"/>
      <c r="BQ329" s="44" t="s">
        <v>11731</v>
      </c>
      <c r="BR329" s="4" t="s">
        <v>11835</v>
      </c>
      <c r="BS329" s="4" t="s">
        <v>11836</v>
      </c>
    </row>
    <row r="330" spans="1:71" ht="50.1" customHeight="1" x14ac:dyDescent="0.3">
      <c r="A330" s="4">
        <f t="shared" si="91"/>
        <v>97</v>
      </c>
      <c r="B330" s="4" t="s">
        <v>7565</v>
      </c>
      <c r="C330" s="4" t="s">
        <v>7566</v>
      </c>
      <c r="D330" s="4" t="s">
        <v>317</v>
      </c>
      <c r="E330" s="4" t="s">
        <v>318</v>
      </c>
      <c r="F330" s="4" t="s">
        <v>7567</v>
      </c>
      <c r="G330" s="4" t="s">
        <v>7568</v>
      </c>
      <c r="H330" s="4" t="s">
        <v>7569</v>
      </c>
      <c r="I330" s="4" t="s">
        <v>7570</v>
      </c>
      <c r="J330" s="4" t="s">
        <v>275</v>
      </c>
      <c r="K330" s="4" t="s">
        <v>275</v>
      </c>
      <c r="L330" s="4" t="s">
        <v>276</v>
      </c>
      <c r="M330" s="4" t="s">
        <v>277</v>
      </c>
      <c r="N330" s="4" t="s">
        <v>277</v>
      </c>
      <c r="O330" s="4" t="s">
        <v>277</v>
      </c>
      <c r="P330" s="4" t="s">
        <v>277</v>
      </c>
      <c r="Q330" s="4" t="s">
        <v>1225</v>
      </c>
      <c r="R330" s="4" t="s">
        <v>313</v>
      </c>
      <c r="S330" s="4" t="s">
        <v>313</v>
      </c>
      <c r="T330" s="4" t="s">
        <v>313</v>
      </c>
      <c r="U330" s="4" t="s">
        <v>313</v>
      </c>
      <c r="V330" s="4" t="s">
        <v>313</v>
      </c>
      <c r="W330" s="4" t="s">
        <v>11686</v>
      </c>
      <c r="X330" s="4" t="s">
        <v>9552</v>
      </c>
      <c r="Y330" s="4" t="s">
        <v>313</v>
      </c>
      <c r="Z330" s="4" t="s">
        <v>313</v>
      </c>
      <c r="AA330" s="4" t="s">
        <v>313</v>
      </c>
      <c r="AB330" s="4" t="s">
        <v>312</v>
      </c>
      <c r="AC330" s="4" t="s">
        <v>313</v>
      </c>
      <c r="AE330" s="4">
        <v>0</v>
      </c>
      <c r="AF330" s="4">
        <v>0</v>
      </c>
      <c r="AG330" s="4">
        <v>0</v>
      </c>
      <c r="AH330" s="4">
        <f t="shared" ref="AH330:AM361" si="94">IF(R330="해당",3,0)</f>
        <v>0</v>
      </c>
      <c r="AI330" s="4">
        <f t="shared" si="94"/>
        <v>0</v>
      </c>
      <c r="AJ330" s="4">
        <f t="shared" si="94"/>
        <v>0</v>
      </c>
      <c r="AK330" s="4">
        <f t="shared" si="94"/>
        <v>0</v>
      </c>
      <c r="AL330" s="4">
        <f t="shared" si="94"/>
        <v>0</v>
      </c>
      <c r="AM330" s="4">
        <f t="shared" si="94"/>
        <v>3</v>
      </c>
      <c r="AN330" s="4">
        <f t="shared" si="81"/>
        <v>0</v>
      </c>
      <c r="AO330" s="4" t="str">
        <f t="shared" ref="AO330:AQ361" si="95">IF(AA330="해당","우대","X")</f>
        <v>X</v>
      </c>
      <c r="AP330" s="4" t="str">
        <f t="shared" si="95"/>
        <v>우대</v>
      </c>
      <c r="AQ330" s="4" t="str">
        <f t="shared" si="95"/>
        <v>X</v>
      </c>
      <c r="AR330" s="4">
        <f t="shared" si="83"/>
        <v>3</v>
      </c>
      <c r="AT330" s="4" t="s">
        <v>11686</v>
      </c>
      <c r="AU330" s="4">
        <f>VLOOKUP(B330,자격증!B:R,17,0)</f>
        <v>0</v>
      </c>
      <c r="AV330" s="4">
        <f>IF(AT330="해당",VLOOKUP(B330,어학성적!B:Q,16,0),0)</f>
        <v>6</v>
      </c>
      <c r="AW330" s="4">
        <f>IF(AT330="해당",VLOOKUP(B330,논문실적!B:S,18,0),0)</f>
        <v>0</v>
      </c>
      <c r="AX330" s="4">
        <f>VLOOKUP(B330,자격증!B:S,18,0)</f>
        <v>0</v>
      </c>
      <c r="AY330" s="4">
        <f t="shared" si="84"/>
        <v>6</v>
      </c>
      <c r="AZ330" s="4"/>
      <c r="BB330" s="4">
        <f t="shared" si="85"/>
        <v>6</v>
      </c>
      <c r="BC330" s="47">
        <f>VLOOKUP(B330,정성평가!B:AD,29,0)</f>
        <v>51</v>
      </c>
      <c r="BD330" s="4">
        <f t="shared" si="86"/>
        <v>3</v>
      </c>
      <c r="BE330" s="47">
        <f t="shared" si="87"/>
        <v>60</v>
      </c>
      <c r="BF330" s="4" t="str">
        <f t="shared" si="88"/>
        <v>과락</v>
      </c>
      <c r="BG330" s="4">
        <f t="shared" si="89"/>
        <v>95</v>
      </c>
      <c r="BH330" s="4" t="s">
        <v>11811</v>
      </c>
      <c r="BI330" s="4" t="s">
        <v>11809</v>
      </c>
      <c r="BK330" s="4">
        <v>5</v>
      </c>
      <c r="BL330" s="4">
        <f t="shared" si="92"/>
        <v>75</v>
      </c>
      <c r="BM330" s="4">
        <f t="shared" si="90"/>
        <v>38</v>
      </c>
      <c r="BN330" s="4" t="str">
        <f t="shared" si="93"/>
        <v>배수미달</v>
      </c>
      <c r="BO330" s="4"/>
      <c r="BQ330" s="44" t="s">
        <v>11731</v>
      </c>
      <c r="BR330" s="4" t="s">
        <v>11835</v>
      </c>
      <c r="BS330" s="4" t="s">
        <v>11836</v>
      </c>
    </row>
    <row r="331" spans="1:71" ht="50.1" customHeight="1" x14ac:dyDescent="0.3">
      <c r="A331" s="4">
        <f t="shared" si="91"/>
        <v>98</v>
      </c>
      <c r="B331" s="4" t="s">
        <v>8401</v>
      </c>
      <c r="C331" s="4" t="s">
        <v>8402</v>
      </c>
      <c r="D331" s="4" t="s">
        <v>317</v>
      </c>
      <c r="E331" s="4" t="s">
        <v>318</v>
      </c>
      <c r="F331" s="4" t="s">
        <v>8403</v>
      </c>
      <c r="G331" s="4" t="s">
        <v>8404</v>
      </c>
      <c r="H331" s="4" t="s">
        <v>8405</v>
      </c>
      <c r="I331" s="4" t="s">
        <v>8406</v>
      </c>
      <c r="J331" s="4" t="s">
        <v>275</v>
      </c>
      <c r="K331" s="4" t="s">
        <v>275</v>
      </c>
      <c r="L331" s="4" t="s">
        <v>382</v>
      </c>
      <c r="M331" s="4" t="s">
        <v>3880</v>
      </c>
      <c r="N331" s="4" t="s">
        <v>2116</v>
      </c>
      <c r="O331" s="4" t="s">
        <v>562</v>
      </c>
      <c r="P331" s="4" t="s">
        <v>957</v>
      </c>
      <c r="Q331" s="4" t="s">
        <v>5749</v>
      </c>
      <c r="R331" s="4" t="s">
        <v>313</v>
      </c>
      <c r="S331" s="4" t="s">
        <v>313</v>
      </c>
      <c r="T331" s="4" t="s">
        <v>313</v>
      </c>
      <c r="U331" s="4" t="s">
        <v>313</v>
      </c>
      <c r="V331" s="4" t="s">
        <v>313</v>
      </c>
      <c r="W331" s="4" t="s">
        <v>11686</v>
      </c>
      <c r="X331" s="4" t="s">
        <v>9552</v>
      </c>
      <c r="Y331" s="4" t="s">
        <v>11686</v>
      </c>
      <c r="Z331" s="4" t="s">
        <v>9552</v>
      </c>
      <c r="AA331" s="4" t="s">
        <v>313</v>
      </c>
      <c r="AB331" s="4" t="s">
        <v>312</v>
      </c>
      <c r="AC331" s="4" t="s">
        <v>313</v>
      </c>
      <c r="AE331" s="4">
        <v>0</v>
      </c>
      <c r="AF331" s="4">
        <v>0</v>
      </c>
      <c r="AG331" s="4">
        <v>0</v>
      </c>
      <c r="AH331" s="4">
        <f t="shared" si="94"/>
        <v>0</v>
      </c>
      <c r="AI331" s="4">
        <f t="shared" si="94"/>
        <v>0</v>
      </c>
      <c r="AJ331" s="4">
        <f t="shared" si="94"/>
        <v>0</v>
      </c>
      <c r="AK331" s="4">
        <f t="shared" si="94"/>
        <v>0</v>
      </c>
      <c r="AL331" s="4">
        <f t="shared" si="94"/>
        <v>0</v>
      </c>
      <c r="AM331" s="4">
        <f t="shared" si="94"/>
        <v>3</v>
      </c>
      <c r="AN331" s="4">
        <f t="shared" si="81"/>
        <v>3</v>
      </c>
      <c r="AO331" s="4" t="str">
        <f t="shared" si="95"/>
        <v>X</v>
      </c>
      <c r="AP331" s="4" t="str">
        <f t="shared" si="95"/>
        <v>우대</v>
      </c>
      <c r="AQ331" s="4" t="str">
        <f t="shared" si="95"/>
        <v>X</v>
      </c>
      <c r="AR331" s="4">
        <f t="shared" si="83"/>
        <v>3</v>
      </c>
      <c r="AT331" s="4" t="s">
        <v>11686</v>
      </c>
      <c r="AU331" s="4">
        <f>VLOOKUP(B331,자격증!B:R,17,0)</f>
        <v>6</v>
      </c>
      <c r="AV331" s="4">
        <f>IF(AT331="해당",VLOOKUP(B331,어학성적!B:Q,16,0),0)</f>
        <v>0</v>
      </c>
      <c r="AW331" s="4">
        <f>IF(AT331="해당",VLOOKUP(B331,논문실적!B:S,18,0),0)</f>
        <v>0</v>
      </c>
      <c r="AX331" s="4">
        <f>VLOOKUP(B331,자격증!B:S,18,0)</f>
        <v>0</v>
      </c>
      <c r="AY331" s="4">
        <f t="shared" si="84"/>
        <v>6</v>
      </c>
      <c r="AZ331" s="4"/>
      <c r="BB331" s="4">
        <f t="shared" si="85"/>
        <v>6</v>
      </c>
      <c r="BC331" s="47">
        <f>VLOOKUP(B331,정성평가!B:AD,29,0)</f>
        <v>51</v>
      </c>
      <c r="BD331" s="4">
        <f t="shared" si="86"/>
        <v>3</v>
      </c>
      <c r="BE331" s="47">
        <f t="shared" si="87"/>
        <v>60</v>
      </c>
      <c r="BF331" s="4" t="str">
        <f t="shared" si="88"/>
        <v>과락</v>
      </c>
      <c r="BG331" s="4">
        <f t="shared" si="89"/>
        <v>95</v>
      </c>
      <c r="BH331" s="4" t="s">
        <v>11811</v>
      </c>
      <c r="BI331" s="4" t="s">
        <v>11809</v>
      </c>
      <c r="BK331" s="4">
        <v>5</v>
      </c>
      <c r="BL331" s="4">
        <f t="shared" si="92"/>
        <v>75</v>
      </c>
      <c r="BM331" s="4">
        <f t="shared" si="90"/>
        <v>38</v>
      </c>
      <c r="BN331" s="4" t="str">
        <f t="shared" si="93"/>
        <v>배수미달</v>
      </c>
      <c r="BO331" s="4"/>
      <c r="BQ331" s="44" t="s">
        <v>11731</v>
      </c>
      <c r="BR331" s="4" t="s">
        <v>11835</v>
      </c>
      <c r="BS331" s="4" t="s">
        <v>11836</v>
      </c>
    </row>
    <row r="332" spans="1:71" ht="50.1" customHeight="1" x14ac:dyDescent="0.3">
      <c r="A332" s="4">
        <f t="shared" si="91"/>
        <v>99</v>
      </c>
      <c r="B332" s="4" t="s">
        <v>3515</v>
      </c>
      <c r="C332" s="4" t="s">
        <v>3516</v>
      </c>
      <c r="D332" s="4" t="s">
        <v>317</v>
      </c>
      <c r="E332" s="4" t="s">
        <v>318</v>
      </c>
      <c r="F332" s="4" t="s">
        <v>3517</v>
      </c>
      <c r="G332" s="4" t="s">
        <v>3518</v>
      </c>
      <c r="H332" s="4" t="s">
        <v>3519</v>
      </c>
      <c r="I332" s="4" t="s">
        <v>3520</v>
      </c>
      <c r="J332" s="4" t="s">
        <v>275</v>
      </c>
      <c r="K332" s="4" t="s">
        <v>275</v>
      </c>
      <c r="L332" s="4" t="s">
        <v>382</v>
      </c>
      <c r="M332" s="4" t="s">
        <v>3521</v>
      </c>
      <c r="N332" s="4" t="s">
        <v>3078</v>
      </c>
      <c r="O332" s="4" t="s">
        <v>562</v>
      </c>
      <c r="P332" s="4" t="s">
        <v>957</v>
      </c>
      <c r="Q332" s="4" t="s">
        <v>3528</v>
      </c>
      <c r="R332" s="4" t="s">
        <v>313</v>
      </c>
      <c r="S332" s="4" t="s">
        <v>313</v>
      </c>
      <c r="T332" s="4" t="s">
        <v>313</v>
      </c>
      <c r="U332" s="4" t="s">
        <v>313</v>
      </c>
      <c r="V332" s="4" t="s">
        <v>313</v>
      </c>
      <c r="W332" s="4" t="s">
        <v>11686</v>
      </c>
      <c r="X332" s="4" t="s">
        <v>9552</v>
      </c>
      <c r="Y332" s="4" t="s">
        <v>11686</v>
      </c>
      <c r="Z332" s="4" t="s">
        <v>9552</v>
      </c>
      <c r="AA332" s="4" t="s">
        <v>313</v>
      </c>
      <c r="AB332" s="4" t="s">
        <v>313</v>
      </c>
      <c r="AC332" s="4" t="s">
        <v>313</v>
      </c>
      <c r="AE332" s="4">
        <v>0</v>
      </c>
      <c r="AF332" s="4">
        <v>0</v>
      </c>
      <c r="AG332" s="4">
        <v>0</v>
      </c>
      <c r="AH332" s="4">
        <f t="shared" si="94"/>
        <v>0</v>
      </c>
      <c r="AI332" s="4">
        <f t="shared" si="94"/>
        <v>0</v>
      </c>
      <c r="AJ332" s="4">
        <f t="shared" si="94"/>
        <v>0</v>
      </c>
      <c r="AK332" s="4">
        <f t="shared" si="94"/>
        <v>0</v>
      </c>
      <c r="AL332" s="4">
        <f t="shared" si="94"/>
        <v>0</v>
      </c>
      <c r="AM332" s="4">
        <f t="shared" si="94"/>
        <v>3</v>
      </c>
      <c r="AN332" s="4">
        <f t="shared" si="81"/>
        <v>3</v>
      </c>
      <c r="AO332" s="4" t="str">
        <f t="shared" si="95"/>
        <v>X</v>
      </c>
      <c r="AP332" s="4" t="str">
        <f t="shared" si="95"/>
        <v>X</v>
      </c>
      <c r="AQ332" s="4" t="str">
        <f t="shared" si="95"/>
        <v>X</v>
      </c>
      <c r="AR332" s="4">
        <f t="shared" si="83"/>
        <v>3</v>
      </c>
      <c r="AT332" s="4" t="s">
        <v>11686</v>
      </c>
      <c r="AU332" s="4">
        <f>VLOOKUP(B332,자격증!B:R,17,0)</f>
        <v>0</v>
      </c>
      <c r="AV332" s="4">
        <f>IF(AT332="해당",VLOOKUP(B332,어학성적!B:Q,16,0),0)</f>
        <v>0</v>
      </c>
      <c r="AW332" s="4">
        <f>IF(AT332="해당",VLOOKUP(B332,논문실적!B:S,18,0),0)</f>
        <v>0</v>
      </c>
      <c r="AX332" s="4">
        <f>VLOOKUP(B332,자격증!B:S,18,0)</f>
        <v>0</v>
      </c>
      <c r="AY332" s="4">
        <f t="shared" si="84"/>
        <v>0</v>
      </c>
      <c r="AZ332" s="4"/>
      <c r="BB332" s="4">
        <f t="shared" si="85"/>
        <v>0</v>
      </c>
      <c r="BC332" s="47">
        <f>VLOOKUP(B332,정성평가!B:AD,29,0)</f>
        <v>56.666666666666664</v>
      </c>
      <c r="BD332" s="4">
        <f t="shared" si="86"/>
        <v>3</v>
      </c>
      <c r="BE332" s="47">
        <f t="shared" si="87"/>
        <v>59.666666666666664</v>
      </c>
      <c r="BF332" s="4" t="str">
        <f t="shared" si="88"/>
        <v>과락</v>
      </c>
      <c r="BG332" s="4">
        <f t="shared" si="89"/>
        <v>99</v>
      </c>
      <c r="BH332" s="4" t="s">
        <v>11811</v>
      </c>
      <c r="BI332" s="4" t="s">
        <v>11809</v>
      </c>
      <c r="BK332" s="4">
        <v>5</v>
      </c>
      <c r="BL332" s="4">
        <f t="shared" si="92"/>
        <v>75</v>
      </c>
      <c r="BM332" s="4">
        <f t="shared" si="90"/>
        <v>38</v>
      </c>
      <c r="BN332" s="4" t="str">
        <f t="shared" si="93"/>
        <v>배수미달</v>
      </c>
      <c r="BO332" s="4"/>
      <c r="BQ332" s="44" t="s">
        <v>11731</v>
      </c>
      <c r="BR332" s="4" t="s">
        <v>11835</v>
      </c>
      <c r="BS332" s="4" t="s">
        <v>11836</v>
      </c>
    </row>
    <row r="333" spans="1:71" ht="50.1" customHeight="1" x14ac:dyDescent="0.3">
      <c r="A333" s="4">
        <f t="shared" si="91"/>
        <v>100</v>
      </c>
      <c r="B333" s="4" t="s">
        <v>8921</v>
      </c>
      <c r="C333" s="4" t="s">
        <v>7868</v>
      </c>
      <c r="D333" s="4" t="s">
        <v>317</v>
      </c>
      <c r="E333" s="4" t="s">
        <v>318</v>
      </c>
      <c r="F333" s="4" t="s">
        <v>7869</v>
      </c>
      <c r="G333" s="4" t="s">
        <v>8922</v>
      </c>
      <c r="H333" s="4" t="s">
        <v>8923</v>
      </c>
      <c r="I333" s="4" t="s">
        <v>8924</v>
      </c>
      <c r="J333" s="4" t="s">
        <v>275</v>
      </c>
      <c r="K333" s="4" t="s">
        <v>275</v>
      </c>
      <c r="L333" s="4" t="s">
        <v>382</v>
      </c>
      <c r="M333" s="4" t="s">
        <v>3510</v>
      </c>
      <c r="N333" s="4" t="s">
        <v>4535</v>
      </c>
      <c r="O333" s="4" t="s">
        <v>562</v>
      </c>
      <c r="P333" s="4" t="s">
        <v>957</v>
      </c>
      <c r="Q333" s="4" t="s">
        <v>3556</v>
      </c>
      <c r="R333" s="4" t="s">
        <v>313</v>
      </c>
      <c r="S333" s="4" t="s">
        <v>313</v>
      </c>
      <c r="T333" s="4" t="s">
        <v>313</v>
      </c>
      <c r="U333" s="4" t="s">
        <v>313</v>
      </c>
      <c r="V333" s="4" t="s">
        <v>313</v>
      </c>
      <c r="W333" s="4" t="s">
        <v>11686</v>
      </c>
      <c r="X333" s="4" t="s">
        <v>11727</v>
      </c>
      <c r="Y333" s="4" t="s">
        <v>11686</v>
      </c>
      <c r="Z333" s="4" t="s">
        <v>9552</v>
      </c>
      <c r="AA333" s="4" t="s">
        <v>312</v>
      </c>
      <c r="AB333" s="4" t="s">
        <v>312</v>
      </c>
      <c r="AC333" s="4" t="s">
        <v>313</v>
      </c>
      <c r="AE333" s="4">
        <v>0</v>
      </c>
      <c r="AF333" s="4">
        <v>0</v>
      </c>
      <c r="AG333" s="4">
        <v>0</v>
      </c>
      <c r="AH333" s="4">
        <f t="shared" si="94"/>
        <v>0</v>
      </c>
      <c r="AI333" s="4">
        <f t="shared" si="94"/>
        <v>0</v>
      </c>
      <c r="AJ333" s="4">
        <f t="shared" si="94"/>
        <v>0</v>
      </c>
      <c r="AK333" s="4">
        <f t="shared" si="94"/>
        <v>0</v>
      </c>
      <c r="AL333" s="4">
        <f t="shared" si="94"/>
        <v>0</v>
      </c>
      <c r="AM333" s="4">
        <f t="shared" si="94"/>
        <v>3</v>
      </c>
      <c r="AN333" s="4">
        <f t="shared" si="81"/>
        <v>3</v>
      </c>
      <c r="AO333" s="4" t="str">
        <f t="shared" si="95"/>
        <v>우대</v>
      </c>
      <c r="AP333" s="4" t="str">
        <f t="shared" si="95"/>
        <v>우대</v>
      </c>
      <c r="AQ333" s="4" t="str">
        <f t="shared" si="95"/>
        <v>X</v>
      </c>
      <c r="AR333" s="4">
        <f t="shared" si="83"/>
        <v>3</v>
      </c>
      <c r="AT333" s="4" t="s">
        <v>11686</v>
      </c>
      <c r="AU333" s="4">
        <f>VLOOKUP(B333,자격증!B:R,17,0)</f>
        <v>5</v>
      </c>
      <c r="AV333" s="4">
        <f>IF(AT333="해당",VLOOKUP(B333,어학성적!B:Q,16,0),0)</f>
        <v>10</v>
      </c>
      <c r="AW333" s="4">
        <f>IF(AT333="해당",VLOOKUP(B333,논문실적!B:S,18,0),0)</f>
        <v>0</v>
      </c>
      <c r="AX333" s="4">
        <f>VLOOKUP(B333,자격증!B:S,18,0)</f>
        <v>0</v>
      </c>
      <c r="AY333" s="4">
        <f t="shared" si="84"/>
        <v>15</v>
      </c>
      <c r="AZ333" s="4"/>
      <c r="BB333" s="4">
        <f t="shared" si="85"/>
        <v>15</v>
      </c>
      <c r="BC333" s="47">
        <f>VLOOKUP(B333,정성평가!B:AD,29,0)</f>
        <v>41.333333333333336</v>
      </c>
      <c r="BD333" s="4">
        <f t="shared" si="86"/>
        <v>3</v>
      </c>
      <c r="BE333" s="47">
        <f t="shared" si="87"/>
        <v>59.333333333333336</v>
      </c>
      <c r="BF333" s="4" t="str">
        <f t="shared" si="88"/>
        <v>과락</v>
      </c>
      <c r="BG333" s="4">
        <f t="shared" si="89"/>
        <v>100</v>
      </c>
      <c r="BH333" s="4" t="s">
        <v>11811</v>
      </c>
      <c r="BI333" s="4" t="s">
        <v>11809</v>
      </c>
      <c r="BK333" s="4">
        <v>5</v>
      </c>
      <c r="BL333" s="4">
        <f t="shared" si="92"/>
        <v>75</v>
      </c>
      <c r="BM333" s="4">
        <f t="shared" si="90"/>
        <v>38</v>
      </c>
      <c r="BN333" s="4" t="str">
        <f t="shared" si="93"/>
        <v>배수미달</v>
      </c>
      <c r="BO333" s="4"/>
      <c r="BQ333" s="44" t="s">
        <v>11731</v>
      </c>
      <c r="BR333" s="4" t="s">
        <v>11835</v>
      </c>
      <c r="BS333" s="4" t="s">
        <v>11836</v>
      </c>
    </row>
    <row r="334" spans="1:71" ht="50.1" customHeight="1" x14ac:dyDescent="0.3">
      <c r="A334" s="4">
        <f t="shared" si="91"/>
        <v>101</v>
      </c>
      <c r="B334" s="4" t="s">
        <v>10042</v>
      </c>
      <c r="C334" s="4" t="s">
        <v>10043</v>
      </c>
      <c r="D334" s="4" t="s">
        <v>317</v>
      </c>
      <c r="E334" s="4" t="s">
        <v>318</v>
      </c>
      <c r="F334" s="4" t="s">
        <v>10044</v>
      </c>
      <c r="G334" s="4" t="s">
        <v>10045</v>
      </c>
      <c r="H334" s="4" t="s">
        <v>10046</v>
      </c>
      <c r="I334" s="4" t="s">
        <v>10047</v>
      </c>
      <c r="J334" s="4" t="s">
        <v>275</v>
      </c>
      <c r="K334" s="4" t="s">
        <v>275</v>
      </c>
      <c r="L334" s="4" t="s">
        <v>276</v>
      </c>
      <c r="M334" s="4" t="s">
        <v>277</v>
      </c>
      <c r="N334" s="4" t="s">
        <v>277</v>
      </c>
      <c r="O334" s="4" t="s">
        <v>277</v>
      </c>
      <c r="P334" s="4" t="s">
        <v>277</v>
      </c>
      <c r="Q334" s="4" t="s">
        <v>3265</v>
      </c>
      <c r="R334" s="4" t="s">
        <v>313</v>
      </c>
      <c r="S334" s="4" t="s">
        <v>313</v>
      </c>
      <c r="T334" s="4" t="s">
        <v>313</v>
      </c>
      <c r="U334" s="4" t="s">
        <v>313</v>
      </c>
      <c r="V334" s="4" t="s">
        <v>313</v>
      </c>
      <c r="W334" s="4" t="s">
        <v>313</v>
      </c>
      <c r="X334" s="4" t="s">
        <v>313</v>
      </c>
      <c r="Y334" s="4" t="s">
        <v>313</v>
      </c>
      <c r="Z334" s="4" t="s">
        <v>313</v>
      </c>
      <c r="AA334" s="4" t="s">
        <v>313</v>
      </c>
      <c r="AB334" s="4" t="s">
        <v>313</v>
      </c>
      <c r="AC334" s="4" t="s">
        <v>313</v>
      </c>
      <c r="AE334" s="4">
        <v>0</v>
      </c>
      <c r="AF334" s="4">
        <v>0</v>
      </c>
      <c r="AG334" s="4">
        <v>0</v>
      </c>
      <c r="AH334" s="4">
        <f t="shared" si="94"/>
        <v>0</v>
      </c>
      <c r="AI334" s="4">
        <f t="shared" si="94"/>
        <v>0</v>
      </c>
      <c r="AJ334" s="4">
        <f t="shared" si="94"/>
        <v>0</v>
      </c>
      <c r="AK334" s="4">
        <f t="shared" si="94"/>
        <v>0</v>
      </c>
      <c r="AL334" s="4">
        <f t="shared" si="94"/>
        <v>0</v>
      </c>
      <c r="AM334" s="4">
        <f t="shared" si="94"/>
        <v>0</v>
      </c>
      <c r="AN334" s="4">
        <f t="shared" si="81"/>
        <v>0</v>
      </c>
      <c r="AO334" s="4" t="str">
        <f t="shared" si="95"/>
        <v>X</v>
      </c>
      <c r="AP334" s="4" t="str">
        <f t="shared" si="95"/>
        <v>X</v>
      </c>
      <c r="AQ334" s="4" t="str">
        <f t="shared" si="95"/>
        <v>X</v>
      </c>
      <c r="AR334" s="4">
        <f t="shared" si="83"/>
        <v>0</v>
      </c>
      <c r="AT334" s="4" t="s">
        <v>11686</v>
      </c>
      <c r="AU334" s="4">
        <f>VLOOKUP(B334,자격증!B:R,17,0)</f>
        <v>10</v>
      </c>
      <c r="AV334" s="4">
        <f>IF(AT334="해당",VLOOKUP(B334,어학성적!B:Q,16,0),0)</f>
        <v>8</v>
      </c>
      <c r="AW334" s="4">
        <f>IF(AT334="해당",VLOOKUP(B334,논문실적!B:S,18,0),0)</f>
        <v>0</v>
      </c>
      <c r="AX334" s="4">
        <f>VLOOKUP(B334,자격증!B:S,18,0)</f>
        <v>0</v>
      </c>
      <c r="AY334" s="4">
        <f t="shared" si="84"/>
        <v>18</v>
      </c>
      <c r="AZ334" s="4"/>
      <c r="BB334" s="4">
        <f t="shared" si="85"/>
        <v>18</v>
      </c>
      <c r="BC334" s="47">
        <f>VLOOKUP(B334,정성평가!B:AD,29,0)</f>
        <v>41.333333333333336</v>
      </c>
      <c r="BD334" s="4">
        <f t="shared" si="86"/>
        <v>0</v>
      </c>
      <c r="BE334" s="47">
        <f t="shared" si="87"/>
        <v>59.333333333333336</v>
      </c>
      <c r="BF334" s="4" t="str">
        <f t="shared" si="88"/>
        <v>과락</v>
      </c>
      <c r="BG334" s="4">
        <f t="shared" si="89"/>
        <v>100</v>
      </c>
      <c r="BH334" s="4" t="s">
        <v>11811</v>
      </c>
      <c r="BI334" s="4" t="s">
        <v>11809</v>
      </c>
      <c r="BK334" s="4">
        <v>5</v>
      </c>
      <c r="BL334" s="4">
        <f t="shared" si="92"/>
        <v>75</v>
      </c>
      <c r="BM334" s="4">
        <f t="shared" si="90"/>
        <v>38</v>
      </c>
      <c r="BN334" s="4" t="str">
        <f t="shared" si="93"/>
        <v>배수미달</v>
      </c>
      <c r="BO334" s="4"/>
      <c r="BQ334" s="44" t="s">
        <v>11731</v>
      </c>
      <c r="BR334" s="4" t="s">
        <v>11835</v>
      </c>
      <c r="BS334" s="4" t="s">
        <v>11836</v>
      </c>
    </row>
    <row r="335" spans="1:71" ht="50.1" customHeight="1" x14ac:dyDescent="0.3">
      <c r="A335" s="4">
        <f t="shared" si="91"/>
        <v>102</v>
      </c>
      <c r="B335" s="4" t="s">
        <v>9045</v>
      </c>
      <c r="C335" s="4" t="s">
        <v>9046</v>
      </c>
      <c r="D335" s="4" t="s">
        <v>317</v>
      </c>
      <c r="E335" s="4" t="s">
        <v>318</v>
      </c>
      <c r="F335" s="4" t="s">
        <v>9047</v>
      </c>
      <c r="G335" s="4" t="s">
        <v>9048</v>
      </c>
      <c r="H335" s="4" t="s">
        <v>9049</v>
      </c>
      <c r="I335" s="4" t="s">
        <v>9050</v>
      </c>
      <c r="J335" s="4" t="s">
        <v>275</v>
      </c>
      <c r="K335" s="4" t="s">
        <v>275</v>
      </c>
      <c r="L335" s="4" t="s">
        <v>276</v>
      </c>
      <c r="M335" s="4" t="s">
        <v>277</v>
      </c>
      <c r="N335" s="4" t="s">
        <v>277</v>
      </c>
      <c r="O335" s="4" t="s">
        <v>277</v>
      </c>
      <c r="P335" s="4" t="s">
        <v>277</v>
      </c>
      <c r="Q335" s="4" t="s">
        <v>3835</v>
      </c>
      <c r="R335" s="4" t="s">
        <v>313</v>
      </c>
      <c r="S335" s="4" t="s">
        <v>313</v>
      </c>
      <c r="T335" s="4" t="s">
        <v>313</v>
      </c>
      <c r="U335" s="4" t="s">
        <v>313</v>
      </c>
      <c r="V335" s="4" t="s">
        <v>313</v>
      </c>
      <c r="W335" s="4" t="s">
        <v>11686</v>
      </c>
      <c r="X335" s="4" t="s">
        <v>11735</v>
      </c>
      <c r="Y335" s="4" t="s">
        <v>11686</v>
      </c>
      <c r="Z335" s="4" t="s">
        <v>11735</v>
      </c>
      <c r="AA335" s="4" t="s">
        <v>313</v>
      </c>
      <c r="AB335" s="4" t="s">
        <v>312</v>
      </c>
      <c r="AC335" s="4" t="s">
        <v>313</v>
      </c>
      <c r="AE335" s="4">
        <v>0</v>
      </c>
      <c r="AF335" s="4">
        <v>0</v>
      </c>
      <c r="AG335" s="4">
        <v>0</v>
      </c>
      <c r="AH335" s="4">
        <f t="shared" si="94"/>
        <v>0</v>
      </c>
      <c r="AI335" s="4">
        <f t="shared" si="94"/>
        <v>0</v>
      </c>
      <c r="AJ335" s="4">
        <f t="shared" si="94"/>
        <v>0</v>
      </c>
      <c r="AK335" s="4">
        <f t="shared" si="94"/>
        <v>0</v>
      </c>
      <c r="AL335" s="4">
        <f t="shared" si="94"/>
        <v>0</v>
      </c>
      <c r="AM335" s="4">
        <f t="shared" si="94"/>
        <v>3</v>
      </c>
      <c r="AN335" s="4">
        <f t="shared" si="81"/>
        <v>3</v>
      </c>
      <c r="AO335" s="4" t="str">
        <f t="shared" si="95"/>
        <v>X</v>
      </c>
      <c r="AP335" s="4" t="str">
        <f t="shared" si="95"/>
        <v>우대</v>
      </c>
      <c r="AQ335" s="4" t="str">
        <f t="shared" si="95"/>
        <v>X</v>
      </c>
      <c r="AR335" s="4">
        <f t="shared" si="83"/>
        <v>3</v>
      </c>
      <c r="AT335" s="4" t="s">
        <v>11686</v>
      </c>
      <c r="AU335" s="4">
        <f>VLOOKUP(B335,자격증!B:R,17,0)</f>
        <v>0</v>
      </c>
      <c r="AV335" s="4">
        <f>IF(AT335="해당",VLOOKUP(B335,어학성적!B:Q,16,0),0)</f>
        <v>0</v>
      </c>
      <c r="AW335" s="4">
        <f>IF(AT335="해당",VLOOKUP(B335,논문실적!B:S,18,0),0)</f>
        <v>0</v>
      </c>
      <c r="AX335" s="4">
        <f>VLOOKUP(B335,자격증!B:S,18,0)</f>
        <v>0</v>
      </c>
      <c r="AY335" s="4">
        <f t="shared" si="84"/>
        <v>0</v>
      </c>
      <c r="AZ335" s="4"/>
      <c r="BB335" s="4">
        <f t="shared" si="85"/>
        <v>0</v>
      </c>
      <c r="BC335" s="47">
        <f>VLOOKUP(B335,정성평가!B:AD,29,0)</f>
        <v>56</v>
      </c>
      <c r="BD335" s="4">
        <f t="shared" si="86"/>
        <v>3</v>
      </c>
      <c r="BE335" s="47">
        <f t="shared" si="87"/>
        <v>59</v>
      </c>
      <c r="BF335" s="4" t="str">
        <f t="shared" si="88"/>
        <v>과락</v>
      </c>
      <c r="BG335" s="4">
        <f t="shared" si="89"/>
        <v>102</v>
      </c>
      <c r="BH335" s="4" t="s">
        <v>11811</v>
      </c>
      <c r="BI335" s="4" t="s">
        <v>11809</v>
      </c>
      <c r="BK335" s="4">
        <v>5</v>
      </c>
      <c r="BL335" s="4">
        <f t="shared" si="92"/>
        <v>75</v>
      </c>
      <c r="BM335" s="4">
        <f t="shared" si="90"/>
        <v>38</v>
      </c>
      <c r="BN335" s="4" t="str">
        <f t="shared" si="93"/>
        <v>배수미달</v>
      </c>
      <c r="BO335" s="4"/>
      <c r="BQ335" s="44" t="s">
        <v>11731</v>
      </c>
      <c r="BR335" s="4" t="s">
        <v>11835</v>
      </c>
      <c r="BS335" s="4" t="s">
        <v>11836</v>
      </c>
    </row>
    <row r="336" spans="1:71" ht="50.1" customHeight="1" x14ac:dyDescent="0.3">
      <c r="A336" s="4">
        <f t="shared" si="91"/>
        <v>103</v>
      </c>
      <c r="B336" s="4" t="s">
        <v>4034</v>
      </c>
      <c r="C336" s="4" t="s">
        <v>4035</v>
      </c>
      <c r="D336" s="4" t="s">
        <v>317</v>
      </c>
      <c r="E336" s="4" t="s">
        <v>318</v>
      </c>
      <c r="F336" s="4" t="s">
        <v>4036</v>
      </c>
      <c r="G336" s="4" t="s">
        <v>4037</v>
      </c>
      <c r="H336" s="4" t="s">
        <v>4038</v>
      </c>
      <c r="I336" s="4" t="s">
        <v>4039</v>
      </c>
      <c r="J336" s="4" t="s">
        <v>275</v>
      </c>
      <c r="K336" s="4" t="s">
        <v>275</v>
      </c>
      <c r="L336" s="4" t="s">
        <v>276</v>
      </c>
      <c r="M336" s="4" t="s">
        <v>277</v>
      </c>
      <c r="N336" s="4" t="s">
        <v>277</v>
      </c>
      <c r="O336" s="4" t="s">
        <v>277</v>
      </c>
      <c r="P336" s="4" t="s">
        <v>277</v>
      </c>
      <c r="Q336" s="4" t="s">
        <v>3149</v>
      </c>
      <c r="R336" s="4" t="s">
        <v>313</v>
      </c>
      <c r="S336" s="4" t="s">
        <v>313</v>
      </c>
      <c r="T336" s="4" t="s">
        <v>313</v>
      </c>
      <c r="U336" s="4" t="s">
        <v>313</v>
      </c>
      <c r="V336" s="4" t="s">
        <v>313</v>
      </c>
      <c r="W336" s="4" t="s">
        <v>11686</v>
      </c>
      <c r="X336" s="4" t="s">
        <v>11727</v>
      </c>
      <c r="Y336" s="4" t="s">
        <v>11686</v>
      </c>
      <c r="Z336" s="4" t="s">
        <v>11727</v>
      </c>
      <c r="AA336" s="4" t="s">
        <v>313</v>
      </c>
      <c r="AB336" s="4" t="s">
        <v>312</v>
      </c>
      <c r="AC336" s="4" t="s">
        <v>313</v>
      </c>
      <c r="AE336" s="4">
        <v>0</v>
      </c>
      <c r="AF336" s="4">
        <v>0</v>
      </c>
      <c r="AG336" s="4">
        <v>0</v>
      </c>
      <c r="AH336" s="4">
        <f t="shared" si="94"/>
        <v>0</v>
      </c>
      <c r="AI336" s="4">
        <f t="shared" si="94"/>
        <v>0</v>
      </c>
      <c r="AJ336" s="4">
        <f t="shared" si="94"/>
        <v>0</v>
      </c>
      <c r="AK336" s="4">
        <f t="shared" si="94"/>
        <v>0</v>
      </c>
      <c r="AL336" s="4">
        <f t="shared" si="94"/>
        <v>0</v>
      </c>
      <c r="AM336" s="4">
        <f t="shared" si="94"/>
        <v>3</v>
      </c>
      <c r="AN336" s="4">
        <f t="shared" si="81"/>
        <v>3</v>
      </c>
      <c r="AO336" s="4" t="str">
        <f t="shared" si="95"/>
        <v>X</v>
      </c>
      <c r="AP336" s="4" t="str">
        <f t="shared" si="95"/>
        <v>우대</v>
      </c>
      <c r="AQ336" s="4" t="str">
        <f t="shared" si="95"/>
        <v>X</v>
      </c>
      <c r="AR336" s="4">
        <f t="shared" si="83"/>
        <v>3</v>
      </c>
      <c r="AT336" s="4" t="s">
        <v>11686</v>
      </c>
      <c r="AU336" s="4">
        <f>VLOOKUP(B336,자격증!B:R,17,0)</f>
        <v>8</v>
      </c>
      <c r="AV336" s="4">
        <f>IF(AT336="해당",VLOOKUP(B336,어학성적!B:Q,16,0),0)</f>
        <v>0</v>
      </c>
      <c r="AW336" s="4">
        <f>IF(AT336="해당",VLOOKUP(B336,논문실적!B:S,18,0),0)</f>
        <v>0</v>
      </c>
      <c r="AX336" s="4">
        <f>VLOOKUP(B336,자격증!B:S,18,0)</f>
        <v>0</v>
      </c>
      <c r="AY336" s="4">
        <f t="shared" si="84"/>
        <v>8</v>
      </c>
      <c r="AZ336" s="4"/>
      <c r="BB336" s="4">
        <f t="shared" si="85"/>
        <v>8</v>
      </c>
      <c r="BC336" s="47">
        <f>VLOOKUP(B336,정성평가!B:AD,29,0)</f>
        <v>47.666666666666664</v>
      </c>
      <c r="BD336" s="4">
        <f t="shared" si="86"/>
        <v>3</v>
      </c>
      <c r="BE336" s="47">
        <f t="shared" si="87"/>
        <v>58.666666666666664</v>
      </c>
      <c r="BF336" s="4" t="str">
        <f t="shared" si="88"/>
        <v>과락</v>
      </c>
      <c r="BG336" s="4">
        <f t="shared" si="89"/>
        <v>103</v>
      </c>
      <c r="BH336" s="4" t="s">
        <v>11811</v>
      </c>
      <c r="BI336" s="4" t="s">
        <v>11809</v>
      </c>
      <c r="BK336" s="4">
        <v>5</v>
      </c>
      <c r="BL336" s="4">
        <f t="shared" si="92"/>
        <v>75</v>
      </c>
      <c r="BM336" s="4">
        <f t="shared" si="90"/>
        <v>38</v>
      </c>
      <c r="BN336" s="4" t="str">
        <f t="shared" si="93"/>
        <v>배수미달</v>
      </c>
      <c r="BO336" s="4"/>
      <c r="BQ336" s="44" t="s">
        <v>11731</v>
      </c>
      <c r="BR336" s="4" t="s">
        <v>11835</v>
      </c>
      <c r="BS336" s="4" t="s">
        <v>11836</v>
      </c>
    </row>
    <row r="337" spans="1:71" ht="50.1" customHeight="1" x14ac:dyDescent="0.3">
      <c r="A337" s="4">
        <f t="shared" si="91"/>
        <v>104</v>
      </c>
      <c r="B337" s="4" t="s">
        <v>5295</v>
      </c>
      <c r="C337" s="4" t="s">
        <v>5296</v>
      </c>
      <c r="D337" s="4" t="s">
        <v>317</v>
      </c>
      <c r="E337" s="4" t="s">
        <v>318</v>
      </c>
      <c r="F337" s="4" t="s">
        <v>5297</v>
      </c>
      <c r="G337" s="4" t="s">
        <v>5298</v>
      </c>
      <c r="H337" s="4" t="s">
        <v>5299</v>
      </c>
      <c r="I337" s="4" t="s">
        <v>5300</v>
      </c>
      <c r="J337" s="4" t="s">
        <v>275</v>
      </c>
      <c r="K337" s="4" t="s">
        <v>275</v>
      </c>
      <c r="L337" s="4" t="s">
        <v>276</v>
      </c>
      <c r="M337" s="4" t="s">
        <v>277</v>
      </c>
      <c r="N337" s="4" t="s">
        <v>277</v>
      </c>
      <c r="O337" s="4" t="s">
        <v>277</v>
      </c>
      <c r="P337" s="4" t="s">
        <v>277</v>
      </c>
      <c r="Q337" s="4" t="s">
        <v>374</v>
      </c>
      <c r="R337" s="4" t="s">
        <v>313</v>
      </c>
      <c r="S337" s="4" t="s">
        <v>313</v>
      </c>
      <c r="T337" s="4" t="s">
        <v>313</v>
      </c>
      <c r="U337" s="4" t="s">
        <v>313</v>
      </c>
      <c r="V337" s="4" t="s">
        <v>313</v>
      </c>
      <c r="W337" s="4" t="s">
        <v>11686</v>
      </c>
      <c r="X337" s="4" t="s">
        <v>11737</v>
      </c>
      <c r="Y337" s="4" t="s">
        <v>11686</v>
      </c>
      <c r="Z337" s="4" t="s">
        <v>11727</v>
      </c>
      <c r="AA337" s="4" t="s">
        <v>313</v>
      </c>
      <c r="AB337" s="4" t="s">
        <v>312</v>
      </c>
      <c r="AC337" s="4" t="s">
        <v>313</v>
      </c>
      <c r="AE337" s="4">
        <v>0</v>
      </c>
      <c r="AF337" s="4">
        <v>0</v>
      </c>
      <c r="AG337" s="4">
        <v>0</v>
      </c>
      <c r="AH337" s="4">
        <f t="shared" si="94"/>
        <v>0</v>
      </c>
      <c r="AI337" s="4">
        <f t="shared" si="94"/>
        <v>0</v>
      </c>
      <c r="AJ337" s="4">
        <f t="shared" si="94"/>
        <v>0</v>
      </c>
      <c r="AK337" s="4">
        <f t="shared" si="94"/>
        <v>0</v>
      </c>
      <c r="AL337" s="4">
        <f t="shared" si="94"/>
        <v>0</v>
      </c>
      <c r="AM337" s="4">
        <f t="shared" si="94"/>
        <v>3</v>
      </c>
      <c r="AN337" s="4">
        <f t="shared" si="81"/>
        <v>3</v>
      </c>
      <c r="AO337" s="4" t="str">
        <f t="shared" si="95"/>
        <v>X</v>
      </c>
      <c r="AP337" s="4" t="str">
        <f t="shared" si="95"/>
        <v>우대</v>
      </c>
      <c r="AQ337" s="4" t="str">
        <f t="shared" si="95"/>
        <v>X</v>
      </c>
      <c r="AR337" s="4">
        <f t="shared" si="83"/>
        <v>3</v>
      </c>
      <c r="AT337" s="4" t="s">
        <v>11686</v>
      </c>
      <c r="AU337" s="4">
        <f>VLOOKUP(B337,자격증!B:R,17,0)</f>
        <v>10</v>
      </c>
      <c r="AV337" s="4">
        <f>IF(AT337="해당",VLOOKUP(B337,어학성적!B:Q,16,0),0)</f>
        <v>6</v>
      </c>
      <c r="AW337" s="4">
        <f>IF(AT337="해당",VLOOKUP(B337,논문실적!B:S,18,0),0)</f>
        <v>0</v>
      </c>
      <c r="AX337" s="4">
        <f>VLOOKUP(B337,자격증!B:S,18,0)</f>
        <v>0</v>
      </c>
      <c r="AY337" s="4">
        <f t="shared" si="84"/>
        <v>16</v>
      </c>
      <c r="AZ337" s="4"/>
      <c r="BB337" s="4">
        <f t="shared" si="85"/>
        <v>16</v>
      </c>
      <c r="BC337" s="47">
        <f>VLOOKUP(B337,정성평가!B:AD,29,0)</f>
        <v>39.666666666666664</v>
      </c>
      <c r="BD337" s="4">
        <f t="shared" si="86"/>
        <v>3</v>
      </c>
      <c r="BE337" s="47">
        <f t="shared" si="87"/>
        <v>58.666666666666664</v>
      </c>
      <c r="BF337" s="4" t="str">
        <f t="shared" si="88"/>
        <v>과락</v>
      </c>
      <c r="BG337" s="4">
        <f t="shared" si="89"/>
        <v>103</v>
      </c>
      <c r="BH337" s="4" t="s">
        <v>11811</v>
      </c>
      <c r="BI337" s="4" t="s">
        <v>11809</v>
      </c>
      <c r="BK337" s="4">
        <v>5</v>
      </c>
      <c r="BL337" s="4">
        <f t="shared" si="92"/>
        <v>75</v>
      </c>
      <c r="BM337" s="4">
        <f t="shared" si="90"/>
        <v>38</v>
      </c>
      <c r="BN337" s="4" t="str">
        <f t="shared" si="93"/>
        <v>배수미달</v>
      </c>
      <c r="BO337" s="4"/>
      <c r="BQ337" s="44" t="s">
        <v>11731</v>
      </c>
      <c r="BR337" s="4" t="s">
        <v>11835</v>
      </c>
      <c r="BS337" s="4" t="s">
        <v>11836</v>
      </c>
    </row>
    <row r="338" spans="1:71" ht="50.1" customHeight="1" x14ac:dyDescent="0.3">
      <c r="A338" s="4">
        <f t="shared" si="91"/>
        <v>105</v>
      </c>
      <c r="B338" s="4" t="s">
        <v>5347</v>
      </c>
      <c r="C338" s="4" t="s">
        <v>5348</v>
      </c>
      <c r="D338" s="4" t="s">
        <v>317</v>
      </c>
      <c r="E338" s="4" t="s">
        <v>318</v>
      </c>
      <c r="F338" s="4" t="s">
        <v>5349</v>
      </c>
      <c r="G338" s="4" t="s">
        <v>5350</v>
      </c>
      <c r="H338" s="4" t="s">
        <v>5351</v>
      </c>
      <c r="I338" s="4" t="s">
        <v>5352</v>
      </c>
      <c r="J338" s="4" t="s">
        <v>275</v>
      </c>
      <c r="K338" s="4" t="s">
        <v>275</v>
      </c>
      <c r="L338" s="4" t="s">
        <v>382</v>
      </c>
      <c r="M338" s="4" t="s">
        <v>5353</v>
      </c>
      <c r="N338" s="4" t="s">
        <v>5354</v>
      </c>
      <c r="O338" s="4" t="s">
        <v>562</v>
      </c>
      <c r="P338" s="4" t="s">
        <v>957</v>
      </c>
      <c r="Q338" s="4" t="s">
        <v>4861</v>
      </c>
      <c r="R338" s="4" t="s">
        <v>313</v>
      </c>
      <c r="S338" s="4" t="s">
        <v>313</v>
      </c>
      <c r="T338" s="4" t="s">
        <v>313</v>
      </c>
      <c r="U338" s="4" t="s">
        <v>313</v>
      </c>
      <c r="V338" s="4" t="s">
        <v>313</v>
      </c>
      <c r="W338" s="4" t="s">
        <v>313</v>
      </c>
      <c r="X338" s="4" t="s">
        <v>313</v>
      </c>
      <c r="Y338" s="4" t="s">
        <v>313</v>
      </c>
      <c r="Z338" s="4" t="s">
        <v>313</v>
      </c>
      <c r="AA338" s="4" t="s">
        <v>313</v>
      </c>
      <c r="AB338" s="4" t="s">
        <v>312</v>
      </c>
      <c r="AC338" s="4" t="s">
        <v>313</v>
      </c>
      <c r="AE338" s="4">
        <v>0</v>
      </c>
      <c r="AF338" s="4">
        <v>0</v>
      </c>
      <c r="AG338" s="4">
        <v>0</v>
      </c>
      <c r="AH338" s="4">
        <f t="shared" si="94"/>
        <v>0</v>
      </c>
      <c r="AI338" s="4">
        <f t="shared" si="94"/>
        <v>0</v>
      </c>
      <c r="AJ338" s="4">
        <f t="shared" si="94"/>
        <v>0</v>
      </c>
      <c r="AK338" s="4">
        <f t="shared" si="94"/>
        <v>0</v>
      </c>
      <c r="AL338" s="4">
        <f t="shared" si="94"/>
        <v>0</v>
      </c>
      <c r="AM338" s="4">
        <f t="shared" si="94"/>
        <v>0</v>
      </c>
      <c r="AN338" s="4">
        <f t="shared" si="81"/>
        <v>0</v>
      </c>
      <c r="AO338" s="4" t="str">
        <f t="shared" si="95"/>
        <v>X</v>
      </c>
      <c r="AP338" s="4" t="str">
        <f t="shared" si="95"/>
        <v>우대</v>
      </c>
      <c r="AQ338" s="4" t="str">
        <f t="shared" si="95"/>
        <v>X</v>
      </c>
      <c r="AR338" s="4">
        <f t="shared" si="83"/>
        <v>0</v>
      </c>
      <c r="AT338" s="4" t="s">
        <v>11686</v>
      </c>
      <c r="AU338" s="4">
        <f>VLOOKUP(B338,자격증!B:R,17,0)</f>
        <v>0</v>
      </c>
      <c r="AV338" s="4">
        <f>IF(AT338="해당",VLOOKUP(B338,어학성적!B:Q,16,0),0)</f>
        <v>0</v>
      </c>
      <c r="AW338" s="4">
        <f>IF(AT338="해당",VLOOKUP(B338,논문실적!B:S,18,0),0)</f>
        <v>0</v>
      </c>
      <c r="AX338" s="4">
        <f>VLOOKUP(B338,자격증!B:S,18,0)</f>
        <v>0</v>
      </c>
      <c r="AY338" s="4">
        <f t="shared" si="84"/>
        <v>0</v>
      </c>
      <c r="AZ338" s="4"/>
      <c r="BB338" s="4">
        <f t="shared" si="85"/>
        <v>0</v>
      </c>
      <c r="BC338" s="47">
        <f>VLOOKUP(B338,정성평가!B:AD,29,0)</f>
        <v>58.666666666666664</v>
      </c>
      <c r="BD338" s="4">
        <f t="shared" si="86"/>
        <v>0</v>
      </c>
      <c r="BE338" s="47">
        <f t="shared" si="87"/>
        <v>58.666666666666664</v>
      </c>
      <c r="BF338" s="4" t="str">
        <f t="shared" si="88"/>
        <v>과락</v>
      </c>
      <c r="BG338" s="4">
        <f t="shared" si="89"/>
        <v>103</v>
      </c>
      <c r="BH338" s="4" t="s">
        <v>11811</v>
      </c>
      <c r="BI338" s="4" t="s">
        <v>11809</v>
      </c>
      <c r="BK338" s="4">
        <v>5</v>
      </c>
      <c r="BL338" s="4">
        <f t="shared" si="92"/>
        <v>75</v>
      </c>
      <c r="BM338" s="4">
        <f t="shared" si="90"/>
        <v>38</v>
      </c>
      <c r="BN338" s="4" t="str">
        <f t="shared" si="93"/>
        <v>배수미달</v>
      </c>
      <c r="BO338" s="4"/>
      <c r="BQ338" s="44" t="s">
        <v>11731</v>
      </c>
      <c r="BR338" s="4" t="s">
        <v>11835</v>
      </c>
      <c r="BS338" s="4" t="s">
        <v>11836</v>
      </c>
    </row>
    <row r="339" spans="1:71" ht="50.1" customHeight="1" x14ac:dyDescent="0.3">
      <c r="A339" s="4">
        <f t="shared" si="91"/>
        <v>106</v>
      </c>
      <c r="B339" s="4" t="s">
        <v>5875</v>
      </c>
      <c r="C339" s="4" t="s">
        <v>5876</v>
      </c>
      <c r="D339" s="4" t="s">
        <v>317</v>
      </c>
      <c r="E339" s="4" t="s">
        <v>318</v>
      </c>
      <c r="F339" s="4" t="s">
        <v>5877</v>
      </c>
      <c r="G339" s="4" t="s">
        <v>5878</v>
      </c>
      <c r="H339" s="4" t="s">
        <v>5879</v>
      </c>
      <c r="I339" s="4" t="s">
        <v>5880</v>
      </c>
      <c r="J339" s="4" t="s">
        <v>275</v>
      </c>
      <c r="K339" s="4" t="s">
        <v>275</v>
      </c>
      <c r="L339" s="4" t="s">
        <v>276</v>
      </c>
      <c r="M339" s="4" t="s">
        <v>277</v>
      </c>
      <c r="N339" s="4" t="s">
        <v>277</v>
      </c>
      <c r="O339" s="4" t="s">
        <v>277</v>
      </c>
      <c r="P339" s="4" t="s">
        <v>277</v>
      </c>
      <c r="Q339" s="4" t="s">
        <v>5885</v>
      </c>
      <c r="R339" s="4" t="s">
        <v>313</v>
      </c>
      <c r="S339" s="4" t="s">
        <v>313</v>
      </c>
      <c r="T339" s="4" t="s">
        <v>313</v>
      </c>
      <c r="U339" s="4" t="s">
        <v>313</v>
      </c>
      <c r="V339" s="4" t="s">
        <v>313</v>
      </c>
      <c r="W339" s="4" t="s">
        <v>313</v>
      </c>
      <c r="X339" s="4" t="s">
        <v>313</v>
      </c>
      <c r="Y339" s="4" t="s">
        <v>313</v>
      </c>
      <c r="Z339" s="4" t="s">
        <v>313</v>
      </c>
      <c r="AA339" s="4" t="s">
        <v>313</v>
      </c>
      <c r="AB339" s="4" t="s">
        <v>312</v>
      </c>
      <c r="AC339" s="4" t="s">
        <v>313</v>
      </c>
      <c r="AE339" s="4">
        <v>0</v>
      </c>
      <c r="AF339" s="4">
        <v>0</v>
      </c>
      <c r="AG339" s="4">
        <v>0</v>
      </c>
      <c r="AH339" s="4">
        <f t="shared" si="94"/>
        <v>0</v>
      </c>
      <c r="AI339" s="4">
        <f t="shared" si="94"/>
        <v>0</v>
      </c>
      <c r="AJ339" s="4">
        <f t="shared" si="94"/>
        <v>0</v>
      </c>
      <c r="AK339" s="4">
        <f t="shared" si="94"/>
        <v>0</v>
      </c>
      <c r="AL339" s="4">
        <f t="shared" si="94"/>
        <v>0</v>
      </c>
      <c r="AM339" s="4">
        <f t="shared" si="94"/>
        <v>0</v>
      </c>
      <c r="AN339" s="4">
        <f t="shared" si="81"/>
        <v>0</v>
      </c>
      <c r="AO339" s="4" t="str">
        <f t="shared" si="95"/>
        <v>X</v>
      </c>
      <c r="AP339" s="4" t="str">
        <f t="shared" si="95"/>
        <v>우대</v>
      </c>
      <c r="AQ339" s="4" t="str">
        <f t="shared" si="95"/>
        <v>X</v>
      </c>
      <c r="AR339" s="4">
        <f t="shared" si="83"/>
        <v>0</v>
      </c>
      <c r="AT339" s="4" t="s">
        <v>11686</v>
      </c>
      <c r="AU339" s="4">
        <f>VLOOKUP(B339,자격증!B:R,17,0)</f>
        <v>6</v>
      </c>
      <c r="AV339" s="4">
        <f>IF(AT339="해당",VLOOKUP(B339,어학성적!B:Q,16,0),0)</f>
        <v>8</v>
      </c>
      <c r="AW339" s="4">
        <f>IF(AT339="해당",VLOOKUP(B339,논문실적!B:S,18,0),0)</f>
        <v>0</v>
      </c>
      <c r="AX339" s="4">
        <f>VLOOKUP(B339,자격증!B:S,18,0)</f>
        <v>0</v>
      </c>
      <c r="AY339" s="4">
        <f t="shared" si="84"/>
        <v>14</v>
      </c>
      <c r="AZ339" s="4"/>
      <c r="BB339" s="4">
        <f t="shared" si="85"/>
        <v>14</v>
      </c>
      <c r="BC339" s="47">
        <f>VLOOKUP(B339,정성평가!B:AD,29,0)</f>
        <v>44.666666666666664</v>
      </c>
      <c r="BD339" s="4">
        <f t="shared" si="86"/>
        <v>0</v>
      </c>
      <c r="BE339" s="47">
        <f t="shared" si="87"/>
        <v>58.666666666666664</v>
      </c>
      <c r="BF339" s="4" t="str">
        <f t="shared" si="88"/>
        <v>과락</v>
      </c>
      <c r="BG339" s="4">
        <f t="shared" si="89"/>
        <v>103</v>
      </c>
      <c r="BH339" s="4" t="s">
        <v>11811</v>
      </c>
      <c r="BI339" s="4" t="s">
        <v>11809</v>
      </c>
      <c r="BK339" s="4">
        <v>5</v>
      </c>
      <c r="BL339" s="4">
        <f t="shared" si="92"/>
        <v>75</v>
      </c>
      <c r="BM339" s="4">
        <f t="shared" si="90"/>
        <v>38</v>
      </c>
      <c r="BN339" s="4" t="str">
        <f t="shared" si="93"/>
        <v>배수미달</v>
      </c>
      <c r="BO339" s="4"/>
      <c r="BQ339" s="44" t="s">
        <v>11731</v>
      </c>
      <c r="BR339" s="4" t="s">
        <v>11835</v>
      </c>
      <c r="BS339" s="4" t="s">
        <v>11836</v>
      </c>
    </row>
    <row r="340" spans="1:71" ht="50.1" customHeight="1" x14ac:dyDescent="0.3">
      <c r="A340" s="4">
        <f t="shared" si="91"/>
        <v>107</v>
      </c>
      <c r="B340" s="4" t="s">
        <v>5965</v>
      </c>
      <c r="C340" s="4" t="s">
        <v>5966</v>
      </c>
      <c r="D340" s="4" t="s">
        <v>317</v>
      </c>
      <c r="E340" s="4" t="s">
        <v>318</v>
      </c>
      <c r="F340" s="4" t="s">
        <v>5967</v>
      </c>
      <c r="G340" s="4" t="s">
        <v>5968</v>
      </c>
      <c r="H340" s="4" t="s">
        <v>5969</v>
      </c>
      <c r="I340" s="4" t="s">
        <v>5970</v>
      </c>
      <c r="J340" s="4" t="s">
        <v>275</v>
      </c>
      <c r="K340" s="4" t="s">
        <v>275</v>
      </c>
      <c r="L340" s="4" t="s">
        <v>276</v>
      </c>
      <c r="M340" s="4" t="s">
        <v>277</v>
      </c>
      <c r="N340" s="4" t="s">
        <v>277</v>
      </c>
      <c r="O340" s="4" t="s">
        <v>277</v>
      </c>
      <c r="P340" s="4" t="s">
        <v>277</v>
      </c>
      <c r="Q340" s="4" t="s">
        <v>602</v>
      </c>
      <c r="R340" s="4" t="s">
        <v>313</v>
      </c>
      <c r="S340" s="4" t="s">
        <v>313</v>
      </c>
      <c r="T340" s="4" t="s">
        <v>313</v>
      </c>
      <c r="U340" s="4" t="s">
        <v>313</v>
      </c>
      <c r="V340" s="4" t="s">
        <v>313</v>
      </c>
      <c r="W340" s="4" t="s">
        <v>11686</v>
      </c>
      <c r="X340" s="4" t="s">
        <v>9552</v>
      </c>
      <c r="Y340" s="4" t="s">
        <v>11686</v>
      </c>
      <c r="Z340" s="4" t="s">
        <v>9552</v>
      </c>
      <c r="AA340" s="4" t="s">
        <v>313</v>
      </c>
      <c r="AB340" s="4" t="s">
        <v>312</v>
      </c>
      <c r="AC340" s="4" t="s">
        <v>313</v>
      </c>
      <c r="AE340" s="4">
        <v>0</v>
      </c>
      <c r="AF340" s="4">
        <v>0</v>
      </c>
      <c r="AG340" s="4">
        <v>0</v>
      </c>
      <c r="AH340" s="4">
        <f t="shared" si="94"/>
        <v>0</v>
      </c>
      <c r="AI340" s="4">
        <f t="shared" si="94"/>
        <v>0</v>
      </c>
      <c r="AJ340" s="4">
        <f t="shared" si="94"/>
        <v>0</v>
      </c>
      <c r="AK340" s="4">
        <f t="shared" si="94"/>
        <v>0</v>
      </c>
      <c r="AL340" s="4">
        <f t="shared" si="94"/>
        <v>0</v>
      </c>
      <c r="AM340" s="4">
        <f t="shared" si="94"/>
        <v>3</v>
      </c>
      <c r="AN340" s="4">
        <f t="shared" si="81"/>
        <v>3</v>
      </c>
      <c r="AO340" s="4" t="str">
        <f t="shared" si="95"/>
        <v>X</v>
      </c>
      <c r="AP340" s="4" t="str">
        <f t="shared" si="95"/>
        <v>우대</v>
      </c>
      <c r="AQ340" s="4" t="str">
        <f t="shared" si="95"/>
        <v>X</v>
      </c>
      <c r="AR340" s="4">
        <f t="shared" si="83"/>
        <v>3</v>
      </c>
      <c r="AT340" s="4" t="s">
        <v>11686</v>
      </c>
      <c r="AU340" s="4">
        <f>VLOOKUP(B340,자격증!B:R,17,0)</f>
        <v>10</v>
      </c>
      <c r="AV340" s="4">
        <f>IF(AT340="해당",VLOOKUP(B340,어학성적!B:Q,16,0),0)</f>
        <v>0</v>
      </c>
      <c r="AW340" s="4">
        <f>IF(AT340="해당",VLOOKUP(B340,논문실적!B:S,18,0),0)</f>
        <v>0</v>
      </c>
      <c r="AX340" s="4">
        <f>VLOOKUP(B340,자격증!B:S,18,0)</f>
        <v>0</v>
      </c>
      <c r="AY340" s="4">
        <f t="shared" si="84"/>
        <v>10</v>
      </c>
      <c r="AZ340" s="4"/>
      <c r="BB340" s="4">
        <f t="shared" si="85"/>
        <v>10</v>
      </c>
      <c r="BC340" s="47">
        <f>VLOOKUP(B340,정성평가!B:AD,29,0)</f>
        <v>45.666666666666664</v>
      </c>
      <c r="BD340" s="4">
        <f t="shared" si="86"/>
        <v>3</v>
      </c>
      <c r="BE340" s="47">
        <f t="shared" si="87"/>
        <v>58.666666666666664</v>
      </c>
      <c r="BF340" s="4" t="str">
        <f t="shared" si="88"/>
        <v>과락</v>
      </c>
      <c r="BG340" s="4">
        <f t="shared" si="89"/>
        <v>103</v>
      </c>
      <c r="BH340" s="4" t="s">
        <v>11811</v>
      </c>
      <c r="BI340" s="4" t="s">
        <v>11809</v>
      </c>
      <c r="BK340" s="4">
        <v>5</v>
      </c>
      <c r="BL340" s="4">
        <f t="shared" si="92"/>
        <v>75</v>
      </c>
      <c r="BM340" s="4">
        <f t="shared" si="90"/>
        <v>38</v>
      </c>
      <c r="BN340" s="4" t="str">
        <f t="shared" si="93"/>
        <v>배수미달</v>
      </c>
      <c r="BO340" s="4"/>
      <c r="BQ340" s="44" t="s">
        <v>11731</v>
      </c>
      <c r="BR340" s="4" t="s">
        <v>11835</v>
      </c>
      <c r="BS340" s="4" t="s">
        <v>11836</v>
      </c>
    </row>
    <row r="341" spans="1:71" ht="50.1" customHeight="1" x14ac:dyDescent="0.3">
      <c r="A341" s="4">
        <f t="shared" si="91"/>
        <v>108</v>
      </c>
      <c r="B341" s="4" t="s">
        <v>8014</v>
      </c>
      <c r="C341" s="4" t="s">
        <v>8015</v>
      </c>
      <c r="D341" s="4" t="s">
        <v>317</v>
      </c>
      <c r="E341" s="4" t="s">
        <v>318</v>
      </c>
      <c r="F341" s="4" t="s">
        <v>8016</v>
      </c>
      <c r="G341" s="4" t="s">
        <v>8017</v>
      </c>
      <c r="H341" s="4" t="s">
        <v>8018</v>
      </c>
      <c r="I341" s="4" t="s">
        <v>8019</v>
      </c>
      <c r="J341" s="4" t="s">
        <v>275</v>
      </c>
      <c r="K341" s="4" t="s">
        <v>275</v>
      </c>
      <c r="L341" s="4" t="s">
        <v>382</v>
      </c>
      <c r="M341" s="4" t="s">
        <v>8020</v>
      </c>
      <c r="N341" s="4" t="s">
        <v>5951</v>
      </c>
      <c r="O341" s="4" t="s">
        <v>562</v>
      </c>
      <c r="P341" s="4" t="s">
        <v>957</v>
      </c>
      <c r="Q341" s="4" t="s">
        <v>6601</v>
      </c>
      <c r="R341" s="4" t="s">
        <v>313</v>
      </c>
      <c r="S341" s="4" t="s">
        <v>313</v>
      </c>
      <c r="T341" s="4" t="s">
        <v>313</v>
      </c>
      <c r="U341" s="4" t="s">
        <v>313</v>
      </c>
      <c r="V341" s="4" t="s">
        <v>313</v>
      </c>
      <c r="W341" s="4" t="s">
        <v>11686</v>
      </c>
      <c r="X341" s="4" t="s">
        <v>11727</v>
      </c>
      <c r="Y341" s="4" t="s">
        <v>11686</v>
      </c>
      <c r="Z341" s="4" t="s">
        <v>11727</v>
      </c>
      <c r="AA341" s="4" t="s">
        <v>312</v>
      </c>
      <c r="AB341" s="4" t="s">
        <v>312</v>
      </c>
      <c r="AC341" s="4" t="s">
        <v>313</v>
      </c>
      <c r="AE341" s="4">
        <v>0</v>
      </c>
      <c r="AF341" s="4">
        <v>0</v>
      </c>
      <c r="AG341" s="4">
        <v>0</v>
      </c>
      <c r="AH341" s="4">
        <f t="shared" si="94"/>
        <v>0</v>
      </c>
      <c r="AI341" s="4">
        <f t="shared" si="94"/>
        <v>0</v>
      </c>
      <c r="AJ341" s="4">
        <f t="shared" si="94"/>
        <v>0</v>
      </c>
      <c r="AK341" s="4">
        <f t="shared" si="94"/>
        <v>0</v>
      </c>
      <c r="AL341" s="4">
        <f t="shared" si="94"/>
        <v>0</v>
      </c>
      <c r="AM341" s="4">
        <f t="shared" si="94"/>
        <v>3</v>
      </c>
      <c r="AN341" s="4">
        <f t="shared" si="81"/>
        <v>3</v>
      </c>
      <c r="AO341" s="4" t="str">
        <f t="shared" si="95"/>
        <v>우대</v>
      </c>
      <c r="AP341" s="4" t="str">
        <f t="shared" si="95"/>
        <v>우대</v>
      </c>
      <c r="AQ341" s="4" t="str">
        <f t="shared" si="95"/>
        <v>X</v>
      </c>
      <c r="AR341" s="4">
        <f t="shared" si="83"/>
        <v>3</v>
      </c>
      <c r="AT341" s="4" t="s">
        <v>11686</v>
      </c>
      <c r="AU341" s="4">
        <f>VLOOKUP(B341,자격증!B:R,17,0)</f>
        <v>5</v>
      </c>
      <c r="AV341" s="4">
        <f>IF(AT341="해당",VLOOKUP(B341,어학성적!B:Q,16,0),0)</f>
        <v>10</v>
      </c>
      <c r="AW341" s="4">
        <f>IF(AT341="해당",VLOOKUP(B341,논문실적!B:S,18,0),0)</f>
        <v>0</v>
      </c>
      <c r="AX341" s="4">
        <f>VLOOKUP(B341,자격증!B:S,18,0)</f>
        <v>0</v>
      </c>
      <c r="AY341" s="4">
        <f t="shared" si="84"/>
        <v>15</v>
      </c>
      <c r="AZ341" s="4"/>
      <c r="BB341" s="4">
        <f t="shared" si="85"/>
        <v>15</v>
      </c>
      <c r="BC341" s="47">
        <f>VLOOKUP(B341,정성평가!B:AD,29,0)</f>
        <v>40.666666666666664</v>
      </c>
      <c r="BD341" s="4">
        <f t="shared" si="86"/>
        <v>3</v>
      </c>
      <c r="BE341" s="47">
        <f t="shared" si="87"/>
        <v>58.666666666666664</v>
      </c>
      <c r="BF341" s="4" t="str">
        <f t="shared" si="88"/>
        <v>과락</v>
      </c>
      <c r="BG341" s="4">
        <f t="shared" si="89"/>
        <v>103</v>
      </c>
      <c r="BH341" s="4" t="s">
        <v>11811</v>
      </c>
      <c r="BI341" s="4" t="s">
        <v>11809</v>
      </c>
      <c r="BK341" s="4">
        <v>5</v>
      </c>
      <c r="BL341" s="4">
        <f t="shared" si="92"/>
        <v>75</v>
      </c>
      <c r="BM341" s="4">
        <f t="shared" si="90"/>
        <v>38</v>
      </c>
      <c r="BN341" s="4" t="str">
        <f t="shared" si="93"/>
        <v>배수미달</v>
      </c>
      <c r="BO341" s="4"/>
      <c r="BQ341" s="44" t="s">
        <v>11731</v>
      </c>
      <c r="BR341" s="4" t="s">
        <v>11835</v>
      </c>
      <c r="BS341" s="4" t="s">
        <v>11836</v>
      </c>
    </row>
    <row r="342" spans="1:71" ht="50.1" customHeight="1" x14ac:dyDescent="0.3">
      <c r="A342" s="4">
        <f t="shared" si="91"/>
        <v>109</v>
      </c>
      <c r="B342" s="4" t="s">
        <v>10921</v>
      </c>
      <c r="C342" s="4" t="s">
        <v>10922</v>
      </c>
      <c r="D342" s="4" t="s">
        <v>317</v>
      </c>
      <c r="E342" s="4" t="s">
        <v>318</v>
      </c>
      <c r="F342" s="4" t="s">
        <v>10923</v>
      </c>
      <c r="G342" s="4" t="s">
        <v>10924</v>
      </c>
      <c r="H342" s="4" t="s">
        <v>10925</v>
      </c>
      <c r="I342" s="4" t="s">
        <v>10926</v>
      </c>
      <c r="J342" s="4" t="s">
        <v>275</v>
      </c>
      <c r="K342" s="4" t="s">
        <v>275</v>
      </c>
      <c r="L342" s="4" t="s">
        <v>276</v>
      </c>
      <c r="M342" s="4" t="s">
        <v>277</v>
      </c>
      <c r="N342" s="4" t="s">
        <v>277</v>
      </c>
      <c r="O342" s="4" t="s">
        <v>277</v>
      </c>
      <c r="P342" s="4" t="s">
        <v>277</v>
      </c>
      <c r="Q342" s="4" t="s">
        <v>3061</v>
      </c>
      <c r="R342" s="4" t="s">
        <v>313</v>
      </c>
      <c r="S342" s="4" t="s">
        <v>313</v>
      </c>
      <c r="T342" s="4" t="s">
        <v>313</v>
      </c>
      <c r="U342" s="4" t="s">
        <v>313</v>
      </c>
      <c r="V342" s="4" t="s">
        <v>313</v>
      </c>
      <c r="W342" s="4" t="s">
        <v>11686</v>
      </c>
      <c r="X342" s="4" t="s">
        <v>11738</v>
      </c>
      <c r="Y342" s="4" t="s">
        <v>313</v>
      </c>
      <c r="Z342" s="4" t="s">
        <v>313</v>
      </c>
      <c r="AA342" s="4" t="s">
        <v>313</v>
      </c>
      <c r="AB342" s="4" t="s">
        <v>312</v>
      </c>
      <c r="AC342" s="4" t="s">
        <v>313</v>
      </c>
      <c r="AE342" s="4">
        <v>0</v>
      </c>
      <c r="AF342" s="4">
        <v>0</v>
      </c>
      <c r="AG342" s="4">
        <v>0</v>
      </c>
      <c r="AH342" s="4">
        <f t="shared" si="94"/>
        <v>0</v>
      </c>
      <c r="AI342" s="4">
        <f t="shared" si="94"/>
        <v>0</v>
      </c>
      <c r="AJ342" s="4">
        <f t="shared" si="94"/>
        <v>0</v>
      </c>
      <c r="AK342" s="4">
        <f t="shared" si="94"/>
        <v>0</v>
      </c>
      <c r="AL342" s="4">
        <f t="shared" si="94"/>
        <v>0</v>
      </c>
      <c r="AM342" s="4">
        <f t="shared" si="94"/>
        <v>3</v>
      </c>
      <c r="AN342" s="4">
        <f t="shared" si="81"/>
        <v>0</v>
      </c>
      <c r="AO342" s="4" t="str">
        <f t="shared" si="95"/>
        <v>X</v>
      </c>
      <c r="AP342" s="4" t="str">
        <f t="shared" si="95"/>
        <v>우대</v>
      </c>
      <c r="AQ342" s="4" t="str">
        <f t="shared" si="95"/>
        <v>X</v>
      </c>
      <c r="AR342" s="4">
        <f t="shared" si="83"/>
        <v>3</v>
      </c>
      <c r="AT342" s="4" t="s">
        <v>11686</v>
      </c>
      <c r="AU342" s="4">
        <f>VLOOKUP(B342,자격증!B:R,17,0)</f>
        <v>8</v>
      </c>
      <c r="AV342" s="4">
        <f>IF(AT342="해당",VLOOKUP(B342,어학성적!B:Q,16,0),0)</f>
        <v>0</v>
      </c>
      <c r="AW342" s="4">
        <f>IF(AT342="해당",VLOOKUP(B342,논문실적!B:S,18,0),0)</f>
        <v>0</v>
      </c>
      <c r="AX342" s="4">
        <f>VLOOKUP(B342,자격증!B:S,18,0)</f>
        <v>0</v>
      </c>
      <c r="AY342" s="4">
        <f t="shared" si="84"/>
        <v>8</v>
      </c>
      <c r="AZ342" s="4"/>
      <c r="BB342" s="4">
        <f t="shared" si="85"/>
        <v>8</v>
      </c>
      <c r="BC342" s="47">
        <f>VLOOKUP(B342,정성평가!B:AD,29,0)</f>
        <v>47.666666666666664</v>
      </c>
      <c r="BD342" s="4">
        <f t="shared" si="86"/>
        <v>3</v>
      </c>
      <c r="BE342" s="47">
        <f t="shared" si="87"/>
        <v>58.666666666666664</v>
      </c>
      <c r="BF342" s="4" t="str">
        <f t="shared" si="88"/>
        <v>과락</v>
      </c>
      <c r="BG342" s="4">
        <f t="shared" si="89"/>
        <v>103</v>
      </c>
      <c r="BH342" s="4" t="s">
        <v>11811</v>
      </c>
      <c r="BI342" s="4" t="s">
        <v>11809</v>
      </c>
      <c r="BK342" s="4">
        <v>5</v>
      </c>
      <c r="BL342" s="4">
        <f t="shared" si="92"/>
        <v>75</v>
      </c>
      <c r="BM342" s="4">
        <f t="shared" si="90"/>
        <v>38</v>
      </c>
      <c r="BN342" s="4" t="str">
        <f t="shared" si="93"/>
        <v>배수미달</v>
      </c>
      <c r="BO342" s="4"/>
      <c r="BQ342" s="44" t="s">
        <v>11731</v>
      </c>
      <c r="BR342" s="4" t="s">
        <v>11835</v>
      </c>
      <c r="BS342" s="4" t="s">
        <v>11836</v>
      </c>
    </row>
    <row r="343" spans="1:71" ht="50.1" customHeight="1" x14ac:dyDescent="0.3">
      <c r="A343" s="4">
        <f t="shared" si="91"/>
        <v>110</v>
      </c>
      <c r="B343" s="4" t="s">
        <v>7206</v>
      </c>
      <c r="C343" s="4" t="s">
        <v>7207</v>
      </c>
      <c r="D343" s="4" t="s">
        <v>317</v>
      </c>
      <c r="E343" s="4" t="s">
        <v>318</v>
      </c>
      <c r="F343" s="4" t="s">
        <v>7208</v>
      </c>
      <c r="G343" s="4" t="s">
        <v>7209</v>
      </c>
      <c r="H343" s="4" t="s">
        <v>7210</v>
      </c>
      <c r="I343" s="4" t="s">
        <v>7211</v>
      </c>
      <c r="J343" s="4" t="s">
        <v>275</v>
      </c>
      <c r="K343" s="4" t="s">
        <v>275</v>
      </c>
      <c r="L343" s="4" t="s">
        <v>276</v>
      </c>
      <c r="M343" s="4" t="s">
        <v>277</v>
      </c>
      <c r="N343" s="4" t="s">
        <v>277</v>
      </c>
      <c r="O343" s="4" t="s">
        <v>277</v>
      </c>
      <c r="P343" s="4" t="s">
        <v>277</v>
      </c>
      <c r="Q343" s="4" t="s">
        <v>7216</v>
      </c>
      <c r="R343" s="4" t="s">
        <v>313</v>
      </c>
      <c r="S343" s="4" t="s">
        <v>313</v>
      </c>
      <c r="T343" s="4" t="s">
        <v>313</v>
      </c>
      <c r="U343" s="4" t="s">
        <v>313</v>
      </c>
      <c r="V343" s="4" t="s">
        <v>313</v>
      </c>
      <c r="W343" s="4" t="s">
        <v>313</v>
      </c>
      <c r="X343" s="4" t="s">
        <v>313</v>
      </c>
      <c r="Y343" s="4" t="s">
        <v>11686</v>
      </c>
      <c r="Z343" s="4" t="s">
        <v>11735</v>
      </c>
      <c r="AA343" s="4" t="s">
        <v>313</v>
      </c>
      <c r="AB343" s="4" t="s">
        <v>312</v>
      </c>
      <c r="AC343" s="4" t="s">
        <v>313</v>
      </c>
      <c r="AE343" s="4">
        <v>0</v>
      </c>
      <c r="AF343" s="4">
        <v>0</v>
      </c>
      <c r="AG343" s="4">
        <v>0</v>
      </c>
      <c r="AH343" s="4">
        <f t="shared" si="94"/>
        <v>0</v>
      </c>
      <c r="AI343" s="4">
        <f t="shared" si="94"/>
        <v>0</v>
      </c>
      <c r="AJ343" s="4">
        <f t="shared" si="94"/>
        <v>0</v>
      </c>
      <c r="AK343" s="4">
        <f t="shared" si="94"/>
        <v>0</v>
      </c>
      <c r="AL343" s="4">
        <f t="shared" si="94"/>
        <v>0</v>
      </c>
      <c r="AM343" s="4">
        <f t="shared" si="94"/>
        <v>0</v>
      </c>
      <c r="AN343" s="4">
        <f t="shared" si="81"/>
        <v>3</v>
      </c>
      <c r="AO343" s="4" t="str">
        <f t="shared" si="95"/>
        <v>X</v>
      </c>
      <c r="AP343" s="4" t="str">
        <f t="shared" si="95"/>
        <v>우대</v>
      </c>
      <c r="AQ343" s="4" t="str">
        <f t="shared" si="95"/>
        <v>X</v>
      </c>
      <c r="AR343" s="4">
        <f t="shared" si="83"/>
        <v>3</v>
      </c>
      <c r="AT343" s="4" t="s">
        <v>11686</v>
      </c>
      <c r="AU343" s="4">
        <f>VLOOKUP(B343,자격증!B:R,17,0)</f>
        <v>10</v>
      </c>
      <c r="AV343" s="4">
        <f>IF(AT343="해당",VLOOKUP(B343,어학성적!B:Q,16,0),0)</f>
        <v>6</v>
      </c>
      <c r="AW343" s="4">
        <f>IF(AT343="해당",VLOOKUP(B343,논문실적!B:S,18,0),0)</f>
        <v>0</v>
      </c>
      <c r="AX343" s="4">
        <f>VLOOKUP(B343,자격증!B:S,18,0)</f>
        <v>0</v>
      </c>
      <c r="AY343" s="4">
        <f t="shared" si="84"/>
        <v>16</v>
      </c>
      <c r="AZ343" s="4"/>
      <c r="BB343" s="4">
        <f t="shared" si="85"/>
        <v>16</v>
      </c>
      <c r="BC343" s="47">
        <f>VLOOKUP(B343,정성평가!B:AD,29,0)</f>
        <v>39.333333333333336</v>
      </c>
      <c r="BD343" s="4">
        <f t="shared" si="86"/>
        <v>3</v>
      </c>
      <c r="BE343" s="47">
        <f t="shared" si="87"/>
        <v>58.333333333333336</v>
      </c>
      <c r="BF343" s="4" t="str">
        <f t="shared" si="88"/>
        <v>과락</v>
      </c>
      <c r="BG343" s="4">
        <f t="shared" si="89"/>
        <v>110</v>
      </c>
      <c r="BH343" s="4" t="s">
        <v>11811</v>
      </c>
      <c r="BI343" s="4" t="s">
        <v>11809</v>
      </c>
      <c r="BK343" s="4">
        <v>5</v>
      </c>
      <c r="BL343" s="4">
        <f t="shared" si="92"/>
        <v>75</v>
      </c>
      <c r="BM343" s="4">
        <f t="shared" si="90"/>
        <v>38</v>
      </c>
      <c r="BN343" s="4" t="str">
        <f t="shared" si="93"/>
        <v>배수미달</v>
      </c>
      <c r="BO343" s="4"/>
      <c r="BQ343" s="44" t="s">
        <v>11731</v>
      </c>
      <c r="BR343" s="4" t="s">
        <v>11835</v>
      </c>
      <c r="BS343" s="4" t="s">
        <v>11836</v>
      </c>
    </row>
    <row r="344" spans="1:71" ht="50.1" customHeight="1" x14ac:dyDescent="0.3">
      <c r="A344" s="4">
        <f t="shared" si="91"/>
        <v>111</v>
      </c>
      <c r="B344" s="4" t="s">
        <v>8421</v>
      </c>
      <c r="C344" s="4" t="s">
        <v>8422</v>
      </c>
      <c r="D344" s="4" t="s">
        <v>317</v>
      </c>
      <c r="E344" s="4" t="s">
        <v>318</v>
      </c>
      <c r="F344" s="4" t="s">
        <v>8423</v>
      </c>
      <c r="G344" s="4" t="s">
        <v>8424</v>
      </c>
      <c r="H344" s="4" t="s">
        <v>8425</v>
      </c>
      <c r="I344" s="4" t="s">
        <v>8426</v>
      </c>
      <c r="J344" s="4" t="s">
        <v>275</v>
      </c>
      <c r="K344" s="4" t="s">
        <v>275</v>
      </c>
      <c r="L344" s="4" t="s">
        <v>276</v>
      </c>
      <c r="M344" s="4" t="s">
        <v>277</v>
      </c>
      <c r="N344" s="4" t="s">
        <v>277</v>
      </c>
      <c r="O344" s="4" t="s">
        <v>277</v>
      </c>
      <c r="P344" s="4" t="s">
        <v>277</v>
      </c>
      <c r="Q344" s="4" t="s">
        <v>1225</v>
      </c>
      <c r="R344" s="4" t="s">
        <v>313</v>
      </c>
      <c r="S344" s="4" t="s">
        <v>313</v>
      </c>
      <c r="T344" s="4" t="s">
        <v>313</v>
      </c>
      <c r="U344" s="4" t="s">
        <v>313</v>
      </c>
      <c r="V344" s="4" t="s">
        <v>313</v>
      </c>
      <c r="W344" s="4" t="s">
        <v>11686</v>
      </c>
      <c r="X344" s="4" t="s">
        <v>9552</v>
      </c>
      <c r="Y344" s="4" t="s">
        <v>11686</v>
      </c>
      <c r="Z344" s="4" t="s">
        <v>9552</v>
      </c>
      <c r="AA344" s="4" t="s">
        <v>313</v>
      </c>
      <c r="AB344" s="4" t="s">
        <v>312</v>
      </c>
      <c r="AC344" s="4" t="s">
        <v>313</v>
      </c>
      <c r="AE344" s="4">
        <v>0</v>
      </c>
      <c r="AF344" s="4">
        <v>0</v>
      </c>
      <c r="AG344" s="4">
        <v>0</v>
      </c>
      <c r="AH344" s="4">
        <f t="shared" si="94"/>
        <v>0</v>
      </c>
      <c r="AI344" s="4">
        <f t="shared" si="94"/>
        <v>0</v>
      </c>
      <c r="AJ344" s="4">
        <f t="shared" si="94"/>
        <v>0</v>
      </c>
      <c r="AK344" s="4">
        <f t="shared" si="94"/>
        <v>0</v>
      </c>
      <c r="AL344" s="4">
        <f t="shared" si="94"/>
        <v>0</v>
      </c>
      <c r="AM344" s="4">
        <f t="shared" si="94"/>
        <v>3</v>
      </c>
      <c r="AN344" s="4">
        <f t="shared" si="81"/>
        <v>3</v>
      </c>
      <c r="AO344" s="4" t="str">
        <f t="shared" si="95"/>
        <v>X</v>
      </c>
      <c r="AP344" s="4" t="str">
        <f t="shared" si="95"/>
        <v>우대</v>
      </c>
      <c r="AQ344" s="4" t="str">
        <f t="shared" si="95"/>
        <v>X</v>
      </c>
      <c r="AR344" s="4">
        <f t="shared" si="83"/>
        <v>3</v>
      </c>
      <c r="AT344" s="4" t="s">
        <v>11686</v>
      </c>
      <c r="AU344" s="4">
        <f>VLOOKUP(B344,자격증!B:R,17,0)</f>
        <v>8</v>
      </c>
      <c r="AV344" s="4">
        <f>IF(AT344="해당",VLOOKUP(B344,어학성적!B:Q,16,0),0)</f>
        <v>6</v>
      </c>
      <c r="AW344" s="4">
        <f>IF(AT344="해당",VLOOKUP(B344,논문실적!B:S,18,0),0)</f>
        <v>0</v>
      </c>
      <c r="AX344" s="4">
        <f>VLOOKUP(B344,자격증!B:S,18,0)</f>
        <v>0</v>
      </c>
      <c r="AY344" s="4">
        <f t="shared" si="84"/>
        <v>14</v>
      </c>
      <c r="AZ344" s="4"/>
      <c r="BB344" s="4">
        <f t="shared" si="85"/>
        <v>14</v>
      </c>
      <c r="BC344" s="47">
        <f>VLOOKUP(B344,정성평가!B:AD,29,0)</f>
        <v>41.333333333333336</v>
      </c>
      <c r="BD344" s="4">
        <f t="shared" si="86"/>
        <v>3</v>
      </c>
      <c r="BE344" s="47">
        <f t="shared" si="87"/>
        <v>58.333333333333336</v>
      </c>
      <c r="BF344" s="4" t="str">
        <f t="shared" si="88"/>
        <v>과락</v>
      </c>
      <c r="BG344" s="4">
        <f t="shared" si="89"/>
        <v>110</v>
      </c>
      <c r="BH344" s="4" t="s">
        <v>11811</v>
      </c>
      <c r="BI344" s="4" t="s">
        <v>11809</v>
      </c>
      <c r="BK344" s="4">
        <v>5</v>
      </c>
      <c r="BL344" s="4">
        <f t="shared" si="92"/>
        <v>75</v>
      </c>
      <c r="BM344" s="4">
        <f t="shared" si="90"/>
        <v>38</v>
      </c>
      <c r="BN344" s="4" t="str">
        <f t="shared" si="93"/>
        <v>배수미달</v>
      </c>
      <c r="BO344" s="4"/>
      <c r="BQ344" s="44" t="s">
        <v>11731</v>
      </c>
      <c r="BR344" s="4" t="s">
        <v>11835</v>
      </c>
      <c r="BS344" s="4" t="s">
        <v>11836</v>
      </c>
    </row>
    <row r="345" spans="1:71" ht="50.1" customHeight="1" x14ac:dyDescent="0.3">
      <c r="A345" s="4">
        <f t="shared" si="91"/>
        <v>112</v>
      </c>
      <c r="B345" s="4" t="s">
        <v>4879</v>
      </c>
      <c r="C345" s="4" t="s">
        <v>4880</v>
      </c>
      <c r="D345" s="4" t="s">
        <v>317</v>
      </c>
      <c r="E345" s="4" t="s">
        <v>318</v>
      </c>
      <c r="F345" s="4" t="s">
        <v>4881</v>
      </c>
      <c r="G345" s="4" t="s">
        <v>4882</v>
      </c>
      <c r="H345" s="4" t="s">
        <v>4883</v>
      </c>
      <c r="I345" s="4" t="s">
        <v>4884</v>
      </c>
      <c r="J345" s="4" t="s">
        <v>275</v>
      </c>
      <c r="K345" s="4" t="s">
        <v>275</v>
      </c>
      <c r="L345" s="4" t="s">
        <v>382</v>
      </c>
      <c r="M345" s="4" t="s">
        <v>3867</v>
      </c>
      <c r="N345" s="4" t="s">
        <v>3045</v>
      </c>
      <c r="O345" s="4" t="s">
        <v>562</v>
      </c>
      <c r="P345" s="4" t="s">
        <v>957</v>
      </c>
      <c r="Q345" s="4" t="s">
        <v>4890</v>
      </c>
      <c r="R345" s="4" t="s">
        <v>313</v>
      </c>
      <c r="S345" s="4" t="s">
        <v>313</v>
      </c>
      <c r="T345" s="4" t="s">
        <v>313</v>
      </c>
      <c r="U345" s="4" t="s">
        <v>313</v>
      </c>
      <c r="V345" s="4" t="s">
        <v>313</v>
      </c>
      <c r="W345" s="4" t="s">
        <v>11686</v>
      </c>
      <c r="X345" s="4" t="s">
        <v>9552</v>
      </c>
      <c r="Y345" s="4" t="s">
        <v>11686</v>
      </c>
      <c r="Z345" s="4" t="s">
        <v>9552</v>
      </c>
      <c r="AA345" s="4" t="s">
        <v>312</v>
      </c>
      <c r="AB345" s="4" t="s">
        <v>312</v>
      </c>
      <c r="AC345" s="4" t="s">
        <v>313</v>
      </c>
      <c r="AE345" s="4">
        <v>0</v>
      </c>
      <c r="AF345" s="4">
        <v>0</v>
      </c>
      <c r="AG345" s="4">
        <v>0</v>
      </c>
      <c r="AH345" s="4">
        <f t="shared" si="94"/>
        <v>0</v>
      </c>
      <c r="AI345" s="4">
        <f t="shared" si="94"/>
        <v>0</v>
      </c>
      <c r="AJ345" s="4">
        <f t="shared" si="94"/>
        <v>0</v>
      </c>
      <c r="AK345" s="4">
        <f t="shared" si="94"/>
        <v>0</v>
      </c>
      <c r="AL345" s="4">
        <f t="shared" si="94"/>
        <v>0</v>
      </c>
      <c r="AM345" s="4">
        <f t="shared" si="94"/>
        <v>3</v>
      </c>
      <c r="AN345" s="4">
        <f t="shared" si="81"/>
        <v>3</v>
      </c>
      <c r="AO345" s="4" t="str">
        <f t="shared" si="95"/>
        <v>우대</v>
      </c>
      <c r="AP345" s="4" t="str">
        <f t="shared" si="95"/>
        <v>우대</v>
      </c>
      <c r="AQ345" s="4" t="str">
        <f t="shared" si="95"/>
        <v>X</v>
      </c>
      <c r="AR345" s="4">
        <f t="shared" si="83"/>
        <v>3</v>
      </c>
      <c r="AT345" s="4" t="s">
        <v>11686</v>
      </c>
      <c r="AU345" s="4">
        <f>VLOOKUP(B345,자격증!B:R,17,0)</f>
        <v>10</v>
      </c>
      <c r="AV345" s="4">
        <f>IF(AT345="해당",VLOOKUP(B345,어학성적!B:Q,16,0),0)</f>
        <v>2</v>
      </c>
      <c r="AW345" s="4">
        <f>IF(AT345="해당",VLOOKUP(B345,논문실적!B:S,18,0),0)</f>
        <v>0</v>
      </c>
      <c r="AX345" s="4">
        <f>VLOOKUP(B345,자격증!B:S,18,0)</f>
        <v>0</v>
      </c>
      <c r="AY345" s="4">
        <f t="shared" si="84"/>
        <v>12</v>
      </c>
      <c r="AZ345" s="4"/>
      <c r="BB345" s="4">
        <f t="shared" si="85"/>
        <v>12</v>
      </c>
      <c r="BC345" s="47">
        <f>VLOOKUP(B345,정성평가!B:AD,29,0)</f>
        <v>42.666666666666664</v>
      </c>
      <c r="BD345" s="4">
        <f t="shared" si="86"/>
        <v>3</v>
      </c>
      <c r="BE345" s="47">
        <f t="shared" si="87"/>
        <v>57.666666666666664</v>
      </c>
      <c r="BF345" s="4" t="str">
        <f t="shared" si="88"/>
        <v>과락</v>
      </c>
      <c r="BG345" s="4">
        <f t="shared" si="89"/>
        <v>112</v>
      </c>
      <c r="BH345" s="4" t="s">
        <v>11811</v>
      </c>
      <c r="BI345" s="4" t="s">
        <v>11809</v>
      </c>
      <c r="BK345" s="4">
        <v>5</v>
      </c>
      <c r="BL345" s="4">
        <f t="shared" si="92"/>
        <v>75</v>
      </c>
      <c r="BM345" s="4">
        <f t="shared" si="90"/>
        <v>38</v>
      </c>
      <c r="BN345" s="4" t="str">
        <f t="shared" si="93"/>
        <v>배수미달</v>
      </c>
      <c r="BO345" s="4"/>
      <c r="BQ345" s="44" t="s">
        <v>11731</v>
      </c>
      <c r="BR345" s="4" t="s">
        <v>11835</v>
      </c>
      <c r="BS345" s="4" t="s">
        <v>11836</v>
      </c>
    </row>
    <row r="346" spans="1:71" ht="50.1" customHeight="1" x14ac:dyDescent="0.3">
      <c r="A346" s="4">
        <f t="shared" si="91"/>
        <v>113</v>
      </c>
      <c r="B346" s="4" t="s">
        <v>10205</v>
      </c>
      <c r="C346" s="4" t="s">
        <v>5690</v>
      </c>
      <c r="D346" s="4" t="s">
        <v>317</v>
      </c>
      <c r="E346" s="4" t="s">
        <v>318</v>
      </c>
      <c r="F346" s="4" t="s">
        <v>5691</v>
      </c>
      <c r="G346" s="4" t="s">
        <v>10206</v>
      </c>
      <c r="H346" s="4" t="s">
        <v>10207</v>
      </c>
      <c r="I346" s="4" t="s">
        <v>10208</v>
      </c>
      <c r="J346" s="4" t="s">
        <v>275</v>
      </c>
      <c r="K346" s="4" t="s">
        <v>275</v>
      </c>
      <c r="L346" s="4" t="s">
        <v>276</v>
      </c>
      <c r="M346" s="4" t="s">
        <v>277</v>
      </c>
      <c r="N346" s="4" t="s">
        <v>277</v>
      </c>
      <c r="O346" s="4" t="s">
        <v>277</v>
      </c>
      <c r="P346" s="4" t="s">
        <v>277</v>
      </c>
      <c r="Q346" s="4" t="s">
        <v>1727</v>
      </c>
      <c r="R346" s="4" t="s">
        <v>313</v>
      </c>
      <c r="S346" s="4" t="s">
        <v>313</v>
      </c>
      <c r="T346" s="4" t="s">
        <v>313</v>
      </c>
      <c r="U346" s="4" t="s">
        <v>313</v>
      </c>
      <c r="V346" s="4" t="s">
        <v>313</v>
      </c>
      <c r="W346" s="4" t="s">
        <v>11686</v>
      </c>
      <c r="X346" s="4" t="s">
        <v>11738</v>
      </c>
      <c r="Y346" s="4" t="s">
        <v>313</v>
      </c>
      <c r="Z346" s="4" t="s">
        <v>313</v>
      </c>
      <c r="AA346" s="4" t="s">
        <v>312</v>
      </c>
      <c r="AB346" s="4" t="s">
        <v>312</v>
      </c>
      <c r="AC346" s="4" t="s">
        <v>313</v>
      </c>
      <c r="AE346" s="4">
        <v>0</v>
      </c>
      <c r="AF346" s="4">
        <v>0</v>
      </c>
      <c r="AG346" s="4">
        <v>0</v>
      </c>
      <c r="AH346" s="4">
        <f t="shared" si="94"/>
        <v>0</v>
      </c>
      <c r="AI346" s="4">
        <f t="shared" si="94"/>
        <v>0</v>
      </c>
      <c r="AJ346" s="4">
        <f t="shared" si="94"/>
        <v>0</v>
      </c>
      <c r="AK346" s="4">
        <f t="shared" si="94"/>
        <v>0</v>
      </c>
      <c r="AL346" s="4">
        <f t="shared" si="94"/>
        <v>0</v>
      </c>
      <c r="AM346" s="4">
        <f t="shared" si="94"/>
        <v>3</v>
      </c>
      <c r="AN346" s="4">
        <f t="shared" si="81"/>
        <v>0</v>
      </c>
      <c r="AO346" s="4" t="str">
        <f t="shared" si="95"/>
        <v>우대</v>
      </c>
      <c r="AP346" s="4" t="str">
        <f t="shared" si="95"/>
        <v>우대</v>
      </c>
      <c r="AQ346" s="4" t="str">
        <f t="shared" si="95"/>
        <v>X</v>
      </c>
      <c r="AR346" s="4">
        <f t="shared" si="83"/>
        <v>3</v>
      </c>
      <c r="AT346" s="4" t="s">
        <v>11686</v>
      </c>
      <c r="AU346" s="4">
        <f>VLOOKUP(B346,자격증!B:R,17,0)</f>
        <v>6</v>
      </c>
      <c r="AV346" s="4">
        <f>IF(AT346="해당",VLOOKUP(B346,어학성적!B:Q,16,0),0)</f>
        <v>0</v>
      </c>
      <c r="AW346" s="4">
        <f>IF(AT346="해당",VLOOKUP(B346,논문실적!B:S,18,0),0)</f>
        <v>0</v>
      </c>
      <c r="AX346" s="4">
        <f>VLOOKUP(B346,자격증!B:S,18,0)</f>
        <v>0</v>
      </c>
      <c r="AY346" s="4">
        <f t="shared" si="84"/>
        <v>6</v>
      </c>
      <c r="AZ346" s="4"/>
      <c r="BB346" s="4">
        <f t="shared" si="85"/>
        <v>6</v>
      </c>
      <c r="BC346" s="47">
        <f>VLOOKUP(B346,정성평가!B:AD,29,0)</f>
        <v>48.666666666666664</v>
      </c>
      <c r="BD346" s="4">
        <f t="shared" si="86"/>
        <v>3</v>
      </c>
      <c r="BE346" s="47">
        <f t="shared" si="87"/>
        <v>57.666666666666664</v>
      </c>
      <c r="BF346" s="4" t="str">
        <f t="shared" si="88"/>
        <v>과락</v>
      </c>
      <c r="BG346" s="4">
        <f t="shared" si="89"/>
        <v>112</v>
      </c>
      <c r="BH346" s="4" t="s">
        <v>11811</v>
      </c>
      <c r="BI346" s="4" t="s">
        <v>11809</v>
      </c>
      <c r="BK346" s="4">
        <v>5</v>
      </c>
      <c r="BL346" s="4">
        <f t="shared" si="92"/>
        <v>75</v>
      </c>
      <c r="BM346" s="4">
        <f t="shared" si="90"/>
        <v>38</v>
      </c>
      <c r="BN346" s="4" t="str">
        <f t="shared" si="93"/>
        <v>배수미달</v>
      </c>
      <c r="BO346" s="4"/>
      <c r="BQ346" s="44" t="s">
        <v>11731</v>
      </c>
      <c r="BR346" s="4" t="s">
        <v>11835</v>
      </c>
      <c r="BS346" s="4" t="s">
        <v>11836</v>
      </c>
    </row>
    <row r="347" spans="1:71" ht="50.1" customHeight="1" x14ac:dyDescent="0.3">
      <c r="A347" s="4">
        <f t="shared" si="91"/>
        <v>114</v>
      </c>
      <c r="B347" s="4" t="s">
        <v>5699</v>
      </c>
      <c r="C347" s="4" t="s">
        <v>5700</v>
      </c>
      <c r="D347" s="4" t="s">
        <v>317</v>
      </c>
      <c r="E347" s="4" t="s">
        <v>318</v>
      </c>
      <c r="F347" s="4" t="s">
        <v>5701</v>
      </c>
      <c r="G347" s="4" t="s">
        <v>5702</v>
      </c>
      <c r="H347" s="4" t="s">
        <v>5703</v>
      </c>
      <c r="I347" s="4" t="s">
        <v>5704</v>
      </c>
      <c r="J347" s="4" t="s">
        <v>275</v>
      </c>
      <c r="K347" s="4" t="s">
        <v>275</v>
      </c>
      <c r="L347" s="4" t="s">
        <v>276</v>
      </c>
      <c r="M347" s="4" t="s">
        <v>277</v>
      </c>
      <c r="N347" s="4" t="s">
        <v>277</v>
      </c>
      <c r="O347" s="4" t="s">
        <v>277</v>
      </c>
      <c r="P347" s="4" t="s">
        <v>277</v>
      </c>
      <c r="Q347" s="4" t="s">
        <v>5706</v>
      </c>
      <c r="R347" s="4" t="s">
        <v>313</v>
      </c>
      <c r="S347" s="4" t="s">
        <v>313</v>
      </c>
      <c r="T347" s="4" t="s">
        <v>313</v>
      </c>
      <c r="U347" s="4" t="s">
        <v>313</v>
      </c>
      <c r="V347" s="4" t="s">
        <v>313</v>
      </c>
      <c r="W347" s="4" t="s">
        <v>11686</v>
      </c>
      <c r="X347" s="4" t="s">
        <v>9552</v>
      </c>
      <c r="Y347" s="4" t="s">
        <v>11686</v>
      </c>
      <c r="Z347" s="4" t="s">
        <v>9552</v>
      </c>
      <c r="AA347" s="4" t="s">
        <v>313</v>
      </c>
      <c r="AB347" s="4" t="s">
        <v>312</v>
      </c>
      <c r="AC347" s="4" t="s">
        <v>313</v>
      </c>
      <c r="AE347" s="4">
        <v>0</v>
      </c>
      <c r="AF347" s="4">
        <v>0</v>
      </c>
      <c r="AG347" s="4">
        <v>0</v>
      </c>
      <c r="AH347" s="4">
        <f t="shared" si="94"/>
        <v>0</v>
      </c>
      <c r="AI347" s="4">
        <f t="shared" si="94"/>
        <v>0</v>
      </c>
      <c r="AJ347" s="4">
        <f t="shared" si="94"/>
        <v>0</v>
      </c>
      <c r="AK347" s="4">
        <f t="shared" si="94"/>
        <v>0</v>
      </c>
      <c r="AL347" s="4">
        <f t="shared" si="94"/>
        <v>0</v>
      </c>
      <c r="AM347" s="4">
        <f t="shared" si="94"/>
        <v>3</v>
      </c>
      <c r="AN347" s="4">
        <f t="shared" si="81"/>
        <v>3</v>
      </c>
      <c r="AO347" s="4" t="str">
        <f t="shared" si="95"/>
        <v>X</v>
      </c>
      <c r="AP347" s="4" t="str">
        <f t="shared" si="95"/>
        <v>우대</v>
      </c>
      <c r="AQ347" s="4" t="str">
        <f t="shared" si="95"/>
        <v>X</v>
      </c>
      <c r="AR347" s="4">
        <f t="shared" si="83"/>
        <v>3</v>
      </c>
      <c r="AT347" s="4" t="s">
        <v>11686</v>
      </c>
      <c r="AU347" s="4">
        <f>VLOOKUP(B347,자격증!B:R,17,0)</f>
        <v>0</v>
      </c>
      <c r="AV347" s="4">
        <f>IF(AT347="해당",VLOOKUP(B347,어학성적!B:Q,16,0),0)</f>
        <v>0</v>
      </c>
      <c r="AW347" s="4">
        <f>IF(AT347="해당",VLOOKUP(B347,논문실적!B:S,18,0),0)</f>
        <v>0</v>
      </c>
      <c r="AX347" s="4">
        <f>VLOOKUP(B347,자격증!B:S,18,0)</f>
        <v>0</v>
      </c>
      <c r="AY347" s="4">
        <f t="shared" si="84"/>
        <v>0</v>
      </c>
      <c r="AZ347" s="4"/>
      <c r="BB347" s="4">
        <f t="shared" si="85"/>
        <v>0</v>
      </c>
      <c r="BC347" s="47">
        <f>VLOOKUP(B347,정성평가!B:AD,29,0)</f>
        <v>54.5</v>
      </c>
      <c r="BD347" s="4">
        <f t="shared" si="86"/>
        <v>3</v>
      </c>
      <c r="BE347" s="47">
        <f t="shared" si="87"/>
        <v>57.5</v>
      </c>
      <c r="BF347" s="4" t="str">
        <f t="shared" si="88"/>
        <v>과락</v>
      </c>
      <c r="BG347" s="4">
        <f t="shared" si="89"/>
        <v>114</v>
      </c>
      <c r="BH347" s="4" t="s">
        <v>11811</v>
      </c>
      <c r="BI347" s="4" t="s">
        <v>11809</v>
      </c>
      <c r="BK347" s="4">
        <v>5</v>
      </c>
      <c r="BL347" s="4">
        <f t="shared" si="92"/>
        <v>75</v>
      </c>
      <c r="BM347" s="4">
        <f t="shared" si="90"/>
        <v>38</v>
      </c>
      <c r="BN347" s="4" t="str">
        <f t="shared" si="93"/>
        <v>배수미달</v>
      </c>
      <c r="BO347" s="4"/>
      <c r="BQ347" s="44" t="s">
        <v>11731</v>
      </c>
      <c r="BR347" s="4" t="s">
        <v>11835</v>
      </c>
      <c r="BS347" s="4" t="s">
        <v>11836</v>
      </c>
    </row>
    <row r="348" spans="1:71" ht="50.1" customHeight="1" x14ac:dyDescent="0.3">
      <c r="A348" s="4">
        <f t="shared" si="91"/>
        <v>115</v>
      </c>
      <c r="B348" s="4" t="s">
        <v>4871</v>
      </c>
      <c r="C348" s="4" t="s">
        <v>4872</v>
      </c>
      <c r="D348" s="4" t="s">
        <v>317</v>
      </c>
      <c r="E348" s="4" t="s">
        <v>318</v>
      </c>
      <c r="F348" s="4" t="s">
        <v>4873</v>
      </c>
      <c r="G348" s="4" t="s">
        <v>4874</v>
      </c>
      <c r="H348" s="4" t="s">
        <v>4875</v>
      </c>
      <c r="I348" s="4" t="s">
        <v>4876</v>
      </c>
      <c r="J348" s="4" t="s">
        <v>275</v>
      </c>
      <c r="K348" s="4" t="s">
        <v>275</v>
      </c>
      <c r="L348" s="4" t="s">
        <v>276</v>
      </c>
      <c r="M348" s="4" t="s">
        <v>277</v>
      </c>
      <c r="N348" s="4" t="s">
        <v>277</v>
      </c>
      <c r="O348" s="4" t="s">
        <v>277</v>
      </c>
      <c r="P348" s="4" t="s">
        <v>277</v>
      </c>
      <c r="Q348" s="4" t="s">
        <v>4878</v>
      </c>
      <c r="R348" s="4" t="s">
        <v>313</v>
      </c>
      <c r="S348" s="4" t="s">
        <v>313</v>
      </c>
      <c r="T348" s="4" t="s">
        <v>313</v>
      </c>
      <c r="U348" s="4" t="s">
        <v>313</v>
      </c>
      <c r="V348" s="4" t="s">
        <v>313</v>
      </c>
      <c r="W348" s="4" t="s">
        <v>11686</v>
      </c>
      <c r="X348" s="4" t="s">
        <v>9552</v>
      </c>
      <c r="Y348" s="4" t="s">
        <v>11686</v>
      </c>
      <c r="Z348" s="4" t="s">
        <v>9552</v>
      </c>
      <c r="AA348" s="4" t="s">
        <v>313</v>
      </c>
      <c r="AB348" s="4" t="s">
        <v>312</v>
      </c>
      <c r="AC348" s="4" t="s">
        <v>313</v>
      </c>
      <c r="AE348" s="4">
        <v>0</v>
      </c>
      <c r="AF348" s="4">
        <v>0</v>
      </c>
      <c r="AG348" s="4">
        <v>0</v>
      </c>
      <c r="AH348" s="4">
        <f t="shared" si="94"/>
        <v>0</v>
      </c>
      <c r="AI348" s="4">
        <f t="shared" si="94"/>
        <v>0</v>
      </c>
      <c r="AJ348" s="4">
        <f t="shared" si="94"/>
        <v>0</v>
      </c>
      <c r="AK348" s="4">
        <f t="shared" si="94"/>
        <v>0</v>
      </c>
      <c r="AL348" s="4">
        <f t="shared" si="94"/>
        <v>0</v>
      </c>
      <c r="AM348" s="4">
        <f t="shared" si="94"/>
        <v>3</v>
      </c>
      <c r="AN348" s="4">
        <f t="shared" si="81"/>
        <v>3</v>
      </c>
      <c r="AO348" s="4" t="str">
        <f t="shared" si="95"/>
        <v>X</v>
      </c>
      <c r="AP348" s="4" t="str">
        <f t="shared" si="95"/>
        <v>우대</v>
      </c>
      <c r="AQ348" s="4" t="str">
        <f t="shared" si="95"/>
        <v>X</v>
      </c>
      <c r="AR348" s="4">
        <f t="shared" si="83"/>
        <v>3</v>
      </c>
      <c r="AT348" s="4" t="s">
        <v>11686</v>
      </c>
      <c r="AU348" s="4">
        <f>VLOOKUP(B348,자격증!B:R,17,0)</f>
        <v>3</v>
      </c>
      <c r="AV348" s="4">
        <f>IF(AT348="해당",VLOOKUP(B348,어학성적!B:Q,16,0),0)</f>
        <v>0</v>
      </c>
      <c r="AW348" s="4">
        <f>IF(AT348="해당",VLOOKUP(B348,논문실적!B:S,18,0),0)</f>
        <v>0</v>
      </c>
      <c r="AX348" s="4">
        <f>VLOOKUP(B348,자격증!B:S,18,0)</f>
        <v>0</v>
      </c>
      <c r="AY348" s="4">
        <f t="shared" si="84"/>
        <v>3</v>
      </c>
      <c r="AZ348" s="4"/>
      <c r="BB348" s="4">
        <f t="shared" si="85"/>
        <v>3</v>
      </c>
      <c r="BC348" s="47">
        <f>VLOOKUP(B348,정성평가!B:AD,29,0)</f>
        <v>51.333333333333336</v>
      </c>
      <c r="BD348" s="4">
        <f t="shared" si="86"/>
        <v>3</v>
      </c>
      <c r="BE348" s="47">
        <f t="shared" si="87"/>
        <v>57.333333333333336</v>
      </c>
      <c r="BF348" s="4" t="str">
        <f t="shared" si="88"/>
        <v>과락</v>
      </c>
      <c r="BG348" s="4">
        <f t="shared" si="89"/>
        <v>115</v>
      </c>
      <c r="BH348" s="4" t="s">
        <v>11811</v>
      </c>
      <c r="BI348" s="4" t="s">
        <v>11809</v>
      </c>
      <c r="BK348" s="4">
        <v>5</v>
      </c>
      <c r="BL348" s="4">
        <f t="shared" si="92"/>
        <v>75</v>
      </c>
      <c r="BM348" s="4">
        <f t="shared" si="90"/>
        <v>38</v>
      </c>
      <c r="BN348" s="4" t="str">
        <f t="shared" si="93"/>
        <v>배수미달</v>
      </c>
      <c r="BO348" s="4"/>
      <c r="BQ348" s="44" t="s">
        <v>11731</v>
      </c>
      <c r="BR348" s="4" t="s">
        <v>11835</v>
      </c>
      <c r="BS348" s="4" t="s">
        <v>11836</v>
      </c>
    </row>
    <row r="349" spans="1:71" ht="50.1" customHeight="1" x14ac:dyDescent="0.3">
      <c r="A349" s="4">
        <f t="shared" si="91"/>
        <v>116</v>
      </c>
      <c r="B349" s="4" t="s">
        <v>5945</v>
      </c>
      <c r="C349" s="4" t="s">
        <v>5946</v>
      </c>
      <c r="D349" s="4" t="s">
        <v>317</v>
      </c>
      <c r="E349" s="4" t="s">
        <v>318</v>
      </c>
      <c r="F349" s="4" t="s">
        <v>5947</v>
      </c>
      <c r="G349" s="4" t="s">
        <v>5948</v>
      </c>
      <c r="H349" s="4" t="s">
        <v>5949</v>
      </c>
      <c r="I349" s="4" t="s">
        <v>5950</v>
      </c>
      <c r="J349" s="4" t="s">
        <v>275</v>
      </c>
      <c r="K349" s="4" t="s">
        <v>275</v>
      </c>
      <c r="L349" s="4" t="s">
        <v>382</v>
      </c>
      <c r="M349" s="4" t="s">
        <v>5951</v>
      </c>
      <c r="N349" s="4" t="s">
        <v>5952</v>
      </c>
      <c r="O349" s="4" t="s">
        <v>562</v>
      </c>
      <c r="P349" s="4" t="s">
        <v>3008</v>
      </c>
      <c r="Q349" s="4" t="s">
        <v>5954</v>
      </c>
      <c r="R349" s="4" t="s">
        <v>313</v>
      </c>
      <c r="S349" s="4" t="s">
        <v>313</v>
      </c>
      <c r="T349" s="4" t="s">
        <v>313</v>
      </c>
      <c r="U349" s="4" t="s">
        <v>313</v>
      </c>
      <c r="V349" s="4" t="s">
        <v>313</v>
      </c>
      <c r="W349" s="4" t="s">
        <v>11686</v>
      </c>
      <c r="X349" s="4" t="s">
        <v>9552</v>
      </c>
      <c r="Y349" s="4" t="s">
        <v>313</v>
      </c>
      <c r="Z349" s="4" t="s">
        <v>313</v>
      </c>
      <c r="AA349" s="4" t="s">
        <v>313</v>
      </c>
      <c r="AB349" s="4" t="s">
        <v>312</v>
      </c>
      <c r="AC349" s="4" t="s">
        <v>313</v>
      </c>
      <c r="AE349" s="4">
        <v>0</v>
      </c>
      <c r="AF349" s="4">
        <v>0</v>
      </c>
      <c r="AG349" s="4">
        <v>0</v>
      </c>
      <c r="AH349" s="4">
        <f t="shared" si="94"/>
        <v>0</v>
      </c>
      <c r="AI349" s="4">
        <f t="shared" si="94"/>
        <v>0</v>
      </c>
      <c r="AJ349" s="4">
        <f t="shared" si="94"/>
        <v>0</v>
      </c>
      <c r="AK349" s="4">
        <f t="shared" si="94"/>
        <v>0</v>
      </c>
      <c r="AL349" s="4">
        <f t="shared" si="94"/>
        <v>0</v>
      </c>
      <c r="AM349" s="4">
        <f t="shared" si="94"/>
        <v>3</v>
      </c>
      <c r="AN349" s="4">
        <f t="shared" si="81"/>
        <v>0</v>
      </c>
      <c r="AO349" s="4" t="str">
        <f t="shared" si="95"/>
        <v>X</v>
      </c>
      <c r="AP349" s="4" t="str">
        <f t="shared" si="95"/>
        <v>우대</v>
      </c>
      <c r="AQ349" s="4" t="str">
        <f t="shared" si="95"/>
        <v>X</v>
      </c>
      <c r="AR349" s="4">
        <f t="shared" si="83"/>
        <v>3</v>
      </c>
      <c r="AT349" s="4" t="s">
        <v>11686</v>
      </c>
      <c r="AU349" s="4">
        <f>VLOOKUP(B349,자격증!B:R,17,0)</f>
        <v>3</v>
      </c>
      <c r="AV349" s="4">
        <f>IF(AT349="해당",VLOOKUP(B349,어학성적!B:Q,16,0),0)</f>
        <v>0</v>
      </c>
      <c r="AW349" s="4">
        <f>IF(AT349="해당",VLOOKUP(B349,논문실적!B:S,18,0),0)</f>
        <v>0</v>
      </c>
      <c r="AX349" s="4">
        <f>VLOOKUP(B349,자격증!B:S,18,0)</f>
        <v>0</v>
      </c>
      <c r="AY349" s="4">
        <f t="shared" si="84"/>
        <v>3</v>
      </c>
      <c r="AZ349" s="4"/>
      <c r="BB349" s="4">
        <f t="shared" si="85"/>
        <v>3</v>
      </c>
      <c r="BC349" s="47">
        <f>VLOOKUP(B349,정성평가!B:AD,29,0)</f>
        <v>51.333333333333336</v>
      </c>
      <c r="BD349" s="4">
        <f t="shared" si="86"/>
        <v>3</v>
      </c>
      <c r="BE349" s="47">
        <f t="shared" si="87"/>
        <v>57.333333333333336</v>
      </c>
      <c r="BF349" s="4" t="str">
        <f t="shared" si="88"/>
        <v>과락</v>
      </c>
      <c r="BG349" s="4">
        <f t="shared" si="89"/>
        <v>115</v>
      </c>
      <c r="BH349" s="4" t="s">
        <v>11811</v>
      </c>
      <c r="BI349" s="4" t="s">
        <v>11809</v>
      </c>
      <c r="BK349" s="4">
        <v>5</v>
      </c>
      <c r="BL349" s="4">
        <f t="shared" si="92"/>
        <v>75</v>
      </c>
      <c r="BM349" s="4">
        <f t="shared" si="90"/>
        <v>38</v>
      </c>
      <c r="BN349" s="4" t="str">
        <f t="shared" si="93"/>
        <v>배수미달</v>
      </c>
      <c r="BO349" s="4"/>
      <c r="BQ349" s="44" t="s">
        <v>11731</v>
      </c>
      <c r="BR349" s="4" t="s">
        <v>11835</v>
      </c>
      <c r="BS349" s="4" t="s">
        <v>11836</v>
      </c>
    </row>
    <row r="350" spans="1:71" ht="50.1" customHeight="1" x14ac:dyDescent="0.3">
      <c r="A350" s="4">
        <f t="shared" si="91"/>
        <v>117</v>
      </c>
      <c r="B350" s="4" t="s">
        <v>10020</v>
      </c>
      <c r="C350" s="4" t="s">
        <v>10021</v>
      </c>
      <c r="D350" s="4" t="s">
        <v>317</v>
      </c>
      <c r="E350" s="4" t="s">
        <v>318</v>
      </c>
      <c r="F350" s="4" t="s">
        <v>10022</v>
      </c>
      <c r="G350" s="4" t="s">
        <v>10023</v>
      </c>
      <c r="H350" s="4" t="s">
        <v>10024</v>
      </c>
      <c r="I350" s="4" t="s">
        <v>10025</v>
      </c>
      <c r="J350" s="4" t="s">
        <v>275</v>
      </c>
      <c r="K350" s="4" t="s">
        <v>275</v>
      </c>
      <c r="L350" s="4" t="s">
        <v>276</v>
      </c>
      <c r="M350" s="4" t="s">
        <v>277</v>
      </c>
      <c r="N350" s="4" t="s">
        <v>277</v>
      </c>
      <c r="O350" s="4" t="s">
        <v>277</v>
      </c>
      <c r="P350" s="4" t="s">
        <v>277</v>
      </c>
      <c r="Q350" s="4" t="s">
        <v>3012</v>
      </c>
      <c r="R350" s="4" t="s">
        <v>313</v>
      </c>
      <c r="S350" s="4" t="s">
        <v>313</v>
      </c>
      <c r="T350" s="4" t="s">
        <v>313</v>
      </c>
      <c r="U350" s="4" t="s">
        <v>313</v>
      </c>
      <c r="V350" s="4" t="s">
        <v>313</v>
      </c>
      <c r="W350" s="4" t="s">
        <v>11686</v>
      </c>
      <c r="X350" s="4" t="s">
        <v>9552</v>
      </c>
      <c r="Y350" s="4" t="s">
        <v>11686</v>
      </c>
      <c r="Z350" s="4" t="s">
        <v>9552</v>
      </c>
      <c r="AA350" s="4" t="s">
        <v>313</v>
      </c>
      <c r="AB350" s="4" t="s">
        <v>313</v>
      </c>
      <c r="AC350" s="4" t="s">
        <v>313</v>
      </c>
      <c r="AE350" s="4">
        <v>0</v>
      </c>
      <c r="AF350" s="4">
        <v>0</v>
      </c>
      <c r="AG350" s="4">
        <v>0</v>
      </c>
      <c r="AH350" s="4">
        <f t="shared" si="94"/>
        <v>0</v>
      </c>
      <c r="AI350" s="4">
        <f t="shared" si="94"/>
        <v>0</v>
      </c>
      <c r="AJ350" s="4">
        <f t="shared" si="94"/>
        <v>0</v>
      </c>
      <c r="AK350" s="4">
        <f t="shared" si="94"/>
        <v>0</v>
      </c>
      <c r="AL350" s="4">
        <f t="shared" si="94"/>
        <v>0</v>
      </c>
      <c r="AM350" s="4">
        <f t="shared" si="94"/>
        <v>3</v>
      </c>
      <c r="AN350" s="4">
        <f t="shared" si="81"/>
        <v>3</v>
      </c>
      <c r="AO350" s="4" t="str">
        <f t="shared" si="95"/>
        <v>X</v>
      </c>
      <c r="AP350" s="4" t="str">
        <f t="shared" si="95"/>
        <v>X</v>
      </c>
      <c r="AQ350" s="4" t="str">
        <f t="shared" si="95"/>
        <v>X</v>
      </c>
      <c r="AR350" s="4">
        <f t="shared" si="83"/>
        <v>3</v>
      </c>
      <c r="AT350" s="4" t="s">
        <v>11686</v>
      </c>
      <c r="AU350" s="4">
        <f>VLOOKUP(B350,자격증!B:R,17,0)</f>
        <v>8</v>
      </c>
      <c r="AV350" s="4">
        <f>IF(AT350="해당",VLOOKUP(B350,어학성적!B:Q,16,0),0)</f>
        <v>2</v>
      </c>
      <c r="AW350" s="4">
        <f>IF(AT350="해당",VLOOKUP(B350,논문실적!B:S,18,0),0)</f>
        <v>0</v>
      </c>
      <c r="AX350" s="4">
        <f>VLOOKUP(B350,자격증!B:S,18,0)</f>
        <v>0</v>
      </c>
      <c r="AY350" s="4">
        <f t="shared" si="84"/>
        <v>10</v>
      </c>
      <c r="AZ350" s="4"/>
      <c r="BB350" s="4">
        <f t="shared" si="85"/>
        <v>10</v>
      </c>
      <c r="BC350" s="47">
        <f>VLOOKUP(B350,정성평가!B:AD,29,0)</f>
        <v>44.333333333333336</v>
      </c>
      <c r="BD350" s="4">
        <f t="shared" si="86"/>
        <v>3</v>
      </c>
      <c r="BE350" s="47">
        <f t="shared" si="87"/>
        <v>57.333333333333336</v>
      </c>
      <c r="BF350" s="4" t="str">
        <f t="shared" si="88"/>
        <v>과락</v>
      </c>
      <c r="BG350" s="4">
        <f t="shared" si="89"/>
        <v>115</v>
      </c>
      <c r="BH350" s="4" t="s">
        <v>11811</v>
      </c>
      <c r="BI350" s="4" t="s">
        <v>11809</v>
      </c>
      <c r="BK350" s="4">
        <v>5</v>
      </c>
      <c r="BL350" s="4">
        <f t="shared" si="92"/>
        <v>75</v>
      </c>
      <c r="BM350" s="4">
        <f t="shared" si="90"/>
        <v>38</v>
      </c>
      <c r="BN350" s="4" t="str">
        <f t="shared" si="93"/>
        <v>배수미달</v>
      </c>
      <c r="BO350" s="4"/>
      <c r="BQ350" s="44" t="s">
        <v>11731</v>
      </c>
      <c r="BR350" s="4" t="s">
        <v>11835</v>
      </c>
      <c r="BS350" s="4" t="s">
        <v>11836</v>
      </c>
    </row>
    <row r="351" spans="1:71" ht="50.1" customHeight="1" x14ac:dyDescent="0.3">
      <c r="A351" s="4">
        <f t="shared" si="91"/>
        <v>118</v>
      </c>
      <c r="B351" s="4" t="s">
        <v>6503</v>
      </c>
      <c r="C351" s="4" t="s">
        <v>6504</v>
      </c>
      <c r="D351" s="4" t="s">
        <v>317</v>
      </c>
      <c r="E351" s="4" t="s">
        <v>318</v>
      </c>
      <c r="F351" s="4" t="s">
        <v>6505</v>
      </c>
      <c r="G351" s="4" t="s">
        <v>6506</v>
      </c>
      <c r="H351" s="4" t="s">
        <v>6507</v>
      </c>
      <c r="I351" s="4" t="s">
        <v>6508</v>
      </c>
      <c r="J351" s="4" t="s">
        <v>275</v>
      </c>
      <c r="K351" s="4" t="s">
        <v>275</v>
      </c>
      <c r="L351" s="4" t="s">
        <v>276</v>
      </c>
      <c r="M351" s="4" t="s">
        <v>277</v>
      </c>
      <c r="N351" s="4" t="s">
        <v>277</v>
      </c>
      <c r="O351" s="4" t="s">
        <v>277</v>
      </c>
      <c r="P351" s="4" t="s">
        <v>277</v>
      </c>
      <c r="Q351" s="4" t="s">
        <v>4328</v>
      </c>
      <c r="R351" s="4" t="s">
        <v>313</v>
      </c>
      <c r="S351" s="4" t="s">
        <v>313</v>
      </c>
      <c r="T351" s="4" t="s">
        <v>313</v>
      </c>
      <c r="U351" s="4" t="s">
        <v>313</v>
      </c>
      <c r="V351" s="4" t="s">
        <v>313</v>
      </c>
      <c r="W351" s="4" t="s">
        <v>313</v>
      </c>
      <c r="X351" s="4" t="s">
        <v>313</v>
      </c>
      <c r="Y351" s="4" t="s">
        <v>313</v>
      </c>
      <c r="Z351" s="4" t="s">
        <v>313</v>
      </c>
      <c r="AA351" s="4" t="s">
        <v>313</v>
      </c>
      <c r="AB351" s="4" t="s">
        <v>313</v>
      </c>
      <c r="AC351" s="4" t="s">
        <v>313</v>
      </c>
      <c r="AE351" s="4">
        <v>0</v>
      </c>
      <c r="AF351" s="4">
        <v>0</v>
      </c>
      <c r="AG351" s="4">
        <v>0</v>
      </c>
      <c r="AH351" s="4">
        <f t="shared" si="94"/>
        <v>0</v>
      </c>
      <c r="AI351" s="4">
        <f t="shared" si="94"/>
        <v>0</v>
      </c>
      <c r="AJ351" s="4">
        <f t="shared" si="94"/>
        <v>0</v>
      </c>
      <c r="AK351" s="4">
        <f t="shared" si="94"/>
        <v>0</v>
      </c>
      <c r="AL351" s="4">
        <f t="shared" si="94"/>
        <v>0</v>
      </c>
      <c r="AM351" s="4">
        <f t="shared" si="94"/>
        <v>0</v>
      </c>
      <c r="AN351" s="4">
        <f t="shared" si="81"/>
        <v>0</v>
      </c>
      <c r="AO351" s="4" t="str">
        <f t="shared" si="95"/>
        <v>X</v>
      </c>
      <c r="AP351" s="4" t="str">
        <f t="shared" si="95"/>
        <v>X</v>
      </c>
      <c r="AQ351" s="4" t="str">
        <f t="shared" si="95"/>
        <v>X</v>
      </c>
      <c r="AR351" s="4">
        <f t="shared" si="83"/>
        <v>0</v>
      </c>
      <c r="AT351" s="4" t="s">
        <v>11686</v>
      </c>
      <c r="AU351" s="4">
        <f>VLOOKUP(B351,자격증!B:R,17,0)</f>
        <v>5</v>
      </c>
      <c r="AV351" s="4">
        <f>IF(AT351="해당",VLOOKUP(B351,어학성적!B:Q,16,0),0)</f>
        <v>0</v>
      </c>
      <c r="AW351" s="4">
        <f>IF(AT351="해당",VLOOKUP(B351,논문실적!B:S,18,0),0)</f>
        <v>0</v>
      </c>
      <c r="AX351" s="4">
        <f>VLOOKUP(B351,자격증!B:S,18,0)</f>
        <v>0</v>
      </c>
      <c r="AY351" s="4">
        <f t="shared" si="84"/>
        <v>5</v>
      </c>
      <c r="AZ351" s="4"/>
      <c r="BB351" s="4">
        <f t="shared" si="85"/>
        <v>5</v>
      </c>
      <c r="BC351" s="47">
        <f>VLOOKUP(B351,정성평가!B:AD,29,0)</f>
        <v>52</v>
      </c>
      <c r="BD351" s="4">
        <f t="shared" si="86"/>
        <v>0</v>
      </c>
      <c r="BE351" s="47">
        <f t="shared" si="87"/>
        <v>57</v>
      </c>
      <c r="BF351" s="4" t="str">
        <f t="shared" si="88"/>
        <v>과락</v>
      </c>
      <c r="BG351" s="4">
        <f t="shared" si="89"/>
        <v>118</v>
      </c>
      <c r="BH351" s="4" t="s">
        <v>11811</v>
      </c>
      <c r="BI351" s="4" t="s">
        <v>11809</v>
      </c>
      <c r="BK351" s="4">
        <v>5</v>
      </c>
      <c r="BL351" s="4">
        <f t="shared" si="92"/>
        <v>75</v>
      </c>
      <c r="BM351" s="4">
        <f t="shared" si="90"/>
        <v>38</v>
      </c>
      <c r="BN351" s="4" t="str">
        <f t="shared" si="93"/>
        <v>배수미달</v>
      </c>
      <c r="BO351" s="4"/>
      <c r="BQ351" s="44" t="s">
        <v>11731</v>
      </c>
      <c r="BR351" s="4" t="s">
        <v>11835</v>
      </c>
      <c r="BS351" s="4" t="s">
        <v>11836</v>
      </c>
    </row>
    <row r="352" spans="1:71" ht="50.1" customHeight="1" x14ac:dyDescent="0.3">
      <c r="A352" s="4">
        <f t="shared" si="91"/>
        <v>119</v>
      </c>
      <c r="B352" s="4" t="s">
        <v>9808</v>
      </c>
      <c r="C352" s="4" t="s">
        <v>4931</v>
      </c>
      <c r="D352" s="4" t="s">
        <v>317</v>
      </c>
      <c r="E352" s="4" t="s">
        <v>318</v>
      </c>
      <c r="F352" s="4" t="s">
        <v>4932</v>
      </c>
      <c r="G352" s="4" t="s">
        <v>9809</v>
      </c>
      <c r="H352" s="4" t="s">
        <v>9810</v>
      </c>
      <c r="I352" s="4" t="s">
        <v>9811</v>
      </c>
      <c r="J352" s="4" t="s">
        <v>275</v>
      </c>
      <c r="K352" s="4" t="s">
        <v>275</v>
      </c>
      <c r="L352" s="4" t="s">
        <v>276</v>
      </c>
      <c r="M352" s="4" t="s">
        <v>277</v>
      </c>
      <c r="N352" s="4" t="s">
        <v>277</v>
      </c>
      <c r="O352" s="4" t="s">
        <v>277</v>
      </c>
      <c r="P352" s="4" t="s">
        <v>277</v>
      </c>
      <c r="Q352" s="4" t="s">
        <v>3590</v>
      </c>
      <c r="R352" s="4" t="s">
        <v>313</v>
      </c>
      <c r="S352" s="4" t="s">
        <v>313</v>
      </c>
      <c r="T352" s="4" t="s">
        <v>313</v>
      </c>
      <c r="U352" s="4" t="s">
        <v>313</v>
      </c>
      <c r="V352" s="4" t="s">
        <v>313</v>
      </c>
      <c r="W352" s="4" t="s">
        <v>11686</v>
      </c>
      <c r="X352" s="4" t="s">
        <v>11729</v>
      </c>
      <c r="Y352" s="4" t="s">
        <v>313</v>
      </c>
      <c r="Z352" s="4" t="s">
        <v>313</v>
      </c>
      <c r="AA352" s="4" t="s">
        <v>313</v>
      </c>
      <c r="AB352" s="4" t="s">
        <v>312</v>
      </c>
      <c r="AC352" s="4" t="s">
        <v>313</v>
      </c>
      <c r="AE352" s="4">
        <v>0</v>
      </c>
      <c r="AF352" s="4">
        <v>0</v>
      </c>
      <c r="AG352" s="4">
        <v>0</v>
      </c>
      <c r="AH352" s="4">
        <f t="shared" si="94"/>
        <v>0</v>
      </c>
      <c r="AI352" s="4">
        <f t="shared" si="94"/>
        <v>0</v>
      </c>
      <c r="AJ352" s="4">
        <f t="shared" si="94"/>
        <v>0</v>
      </c>
      <c r="AK352" s="4">
        <f t="shared" si="94"/>
        <v>0</v>
      </c>
      <c r="AL352" s="4">
        <f t="shared" si="94"/>
        <v>0</v>
      </c>
      <c r="AM352" s="4">
        <f t="shared" si="94"/>
        <v>3</v>
      </c>
      <c r="AN352" s="4">
        <f t="shared" si="81"/>
        <v>0</v>
      </c>
      <c r="AO352" s="4" t="str">
        <f t="shared" si="95"/>
        <v>X</v>
      </c>
      <c r="AP352" s="4" t="str">
        <f t="shared" si="95"/>
        <v>우대</v>
      </c>
      <c r="AQ352" s="4" t="str">
        <f t="shared" si="95"/>
        <v>X</v>
      </c>
      <c r="AR352" s="4">
        <f t="shared" si="83"/>
        <v>3</v>
      </c>
      <c r="AT352" s="4" t="s">
        <v>11686</v>
      </c>
      <c r="AU352" s="4">
        <f>VLOOKUP(B352,자격증!B:R,17,0)</f>
        <v>8</v>
      </c>
      <c r="AV352" s="4">
        <f>IF(AT352="해당",VLOOKUP(B352,어학성적!B:Q,16,0),0)</f>
        <v>0</v>
      </c>
      <c r="AW352" s="4">
        <f>IF(AT352="해당",VLOOKUP(B352,논문실적!B:S,18,0),0)</f>
        <v>0</v>
      </c>
      <c r="AX352" s="4">
        <f>VLOOKUP(B352,자격증!B:S,18,0)</f>
        <v>0</v>
      </c>
      <c r="AY352" s="4">
        <f t="shared" si="84"/>
        <v>8</v>
      </c>
      <c r="AZ352" s="4"/>
      <c r="BB352" s="4">
        <f t="shared" si="85"/>
        <v>8</v>
      </c>
      <c r="BC352" s="47">
        <f>VLOOKUP(B352,정성평가!B:AD,29,0)</f>
        <v>46</v>
      </c>
      <c r="BD352" s="4">
        <f t="shared" si="86"/>
        <v>3</v>
      </c>
      <c r="BE352" s="47">
        <f t="shared" si="87"/>
        <v>57</v>
      </c>
      <c r="BF352" s="4" t="str">
        <f t="shared" si="88"/>
        <v>과락</v>
      </c>
      <c r="BG352" s="4">
        <f t="shared" si="89"/>
        <v>118</v>
      </c>
      <c r="BH352" s="4" t="s">
        <v>11811</v>
      </c>
      <c r="BI352" s="4" t="s">
        <v>11809</v>
      </c>
      <c r="BK352" s="4">
        <v>5</v>
      </c>
      <c r="BL352" s="4">
        <f t="shared" si="92"/>
        <v>75</v>
      </c>
      <c r="BM352" s="4">
        <f t="shared" si="90"/>
        <v>38</v>
      </c>
      <c r="BN352" s="4" t="str">
        <f t="shared" si="93"/>
        <v>배수미달</v>
      </c>
      <c r="BO352" s="4"/>
      <c r="BQ352" s="44" t="s">
        <v>11731</v>
      </c>
      <c r="BR352" s="4" t="s">
        <v>11835</v>
      </c>
      <c r="BS352" s="4" t="s">
        <v>11836</v>
      </c>
    </row>
    <row r="353" spans="1:71" ht="50.1" customHeight="1" x14ac:dyDescent="0.3">
      <c r="A353" s="4">
        <f t="shared" si="91"/>
        <v>120</v>
      </c>
      <c r="B353" s="4" t="s">
        <v>9965</v>
      </c>
      <c r="C353" s="4" t="s">
        <v>9966</v>
      </c>
      <c r="D353" s="4" t="s">
        <v>317</v>
      </c>
      <c r="E353" s="4" t="s">
        <v>318</v>
      </c>
      <c r="F353" s="4" t="s">
        <v>9967</v>
      </c>
      <c r="G353" s="4" t="s">
        <v>9968</v>
      </c>
      <c r="H353" s="4" t="s">
        <v>9969</v>
      </c>
      <c r="I353" s="4" t="s">
        <v>9970</v>
      </c>
      <c r="J353" s="4" t="s">
        <v>275</v>
      </c>
      <c r="K353" s="4" t="s">
        <v>275</v>
      </c>
      <c r="L353" s="4" t="s">
        <v>382</v>
      </c>
      <c r="M353" s="4" t="s">
        <v>5470</v>
      </c>
      <c r="N353" s="4" t="s">
        <v>1162</v>
      </c>
      <c r="O353" s="4" t="s">
        <v>562</v>
      </c>
      <c r="P353" s="4" t="s">
        <v>957</v>
      </c>
      <c r="Q353" s="4" t="s">
        <v>7433</v>
      </c>
      <c r="R353" s="4" t="s">
        <v>313</v>
      </c>
      <c r="S353" s="4" t="s">
        <v>313</v>
      </c>
      <c r="T353" s="4" t="s">
        <v>313</v>
      </c>
      <c r="U353" s="4" t="s">
        <v>313</v>
      </c>
      <c r="V353" s="4" t="s">
        <v>313</v>
      </c>
      <c r="W353" s="4" t="s">
        <v>11686</v>
      </c>
      <c r="X353" s="4" t="s">
        <v>11735</v>
      </c>
      <c r="Y353" s="4" t="s">
        <v>11686</v>
      </c>
      <c r="Z353" s="4" t="s">
        <v>11735</v>
      </c>
      <c r="AA353" s="4" t="s">
        <v>313</v>
      </c>
      <c r="AB353" s="4" t="s">
        <v>313</v>
      </c>
      <c r="AC353" s="4" t="s">
        <v>313</v>
      </c>
      <c r="AE353" s="4">
        <v>0</v>
      </c>
      <c r="AF353" s="4">
        <v>0</v>
      </c>
      <c r="AG353" s="4">
        <v>0</v>
      </c>
      <c r="AH353" s="4">
        <f t="shared" si="94"/>
        <v>0</v>
      </c>
      <c r="AI353" s="4">
        <f t="shared" si="94"/>
        <v>0</v>
      </c>
      <c r="AJ353" s="4">
        <f t="shared" si="94"/>
        <v>0</v>
      </c>
      <c r="AK353" s="4">
        <f t="shared" si="94"/>
        <v>0</v>
      </c>
      <c r="AL353" s="4">
        <f t="shared" si="94"/>
        <v>0</v>
      </c>
      <c r="AM353" s="4">
        <f t="shared" si="94"/>
        <v>3</v>
      </c>
      <c r="AN353" s="4">
        <f t="shared" si="81"/>
        <v>3</v>
      </c>
      <c r="AO353" s="4" t="str">
        <f t="shared" si="95"/>
        <v>X</v>
      </c>
      <c r="AP353" s="4" t="str">
        <f t="shared" si="95"/>
        <v>X</v>
      </c>
      <c r="AQ353" s="4" t="str">
        <f t="shared" si="95"/>
        <v>X</v>
      </c>
      <c r="AR353" s="4">
        <f t="shared" si="83"/>
        <v>3</v>
      </c>
      <c r="AT353" s="4" t="s">
        <v>11686</v>
      </c>
      <c r="AU353" s="4">
        <f>VLOOKUP(B353,자격증!B:R,17,0)</f>
        <v>0</v>
      </c>
      <c r="AV353" s="4">
        <f>IF(AT353="해당",VLOOKUP(B353,어학성적!B:Q,16,0),0)</f>
        <v>0</v>
      </c>
      <c r="AW353" s="4">
        <f>IF(AT353="해당",VLOOKUP(B353,논문실적!B:S,18,0),0)</f>
        <v>6</v>
      </c>
      <c r="AX353" s="4">
        <f>VLOOKUP(B353,자격증!B:S,18,0)</f>
        <v>0</v>
      </c>
      <c r="AY353" s="4">
        <f t="shared" si="84"/>
        <v>6</v>
      </c>
      <c r="AZ353" s="4"/>
      <c r="BB353" s="4">
        <f t="shared" si="85"/>
        <v>6</v>
      </c>
      <c r="BC353" s="47">
        <f>VLOOKUP(B353,정성평가!B:AD,29,0)</f>
        <v>48</v>
      </c>
      <c r="BD353" s="4">
        <f t="shared" si="86"/>
        <v>3</v>
      </c>
      <c r="BE353" s="47">
        <f t="shared" si="87"/>
        <v>57</v>
      </c>
      <c r="BF353" s="4" t="str">
        <f t="shared" si="88"/>
        <v>과락</v>
      </c>
      <c r="BG353" s="4">
        <f t="shared" si="89"/>
        <v>118</v>
      </c>
      <c r="BH353" s="4" t="s">
        <v>11811</v>
      </c>
      <c r="BI353" s="4" t="s">
        <v>11809</v>
      </c>
      <c r="BK353" s="4">
        <v>5</v>
      </c>
      <c r="BL353" s="4">
        <f t="shared" si="92"/>
        <v>75</v>
      </c>
      <c r="BM353" s="4">
        <f t="shared" si="90"/>
        <v>38</v>
      </c>
      <c r="BN353" s="4" t="str">
        <f t="shared" si="93"/>
        <v>배수미달</v>
      </c>
      <c r="BO353" s="4"/>
      <c r="BQ353" s="44" t="s">
        <v>11731</v>
      </c>
      <c r="BR353" s="4" t="s">
        <v>11835</v>
      </c>
      <c r="BS353" s="4" t="s">
        <v>11836</v>
      </c>
    </row>
    <row r="354" spans="1:71" ht="50.1" customHeight="1" x14ac:dyDescent="0.3">
      <c r="A354" s="4">
        <f t="shared" si="91"/>
        <v>121</v>
      </c>
      <c r="B354" s="4" t="s">
        <v>7950</v>
      </c>
      <c r="C354" s="4" t="s">
        <v>7951</v>
      </c>
      <c r="D354" s="4" t="s">
        <v>317</v>
      </c>
      <c r="E354" s="4" t="s">
        <v>318</v>
      </c>
      <c r="F354" s="4" t="s">
        <v>7952</v>
      </c>
      <c r="G354" s="4" t="s">
        <v>7953</v>
      </c>
      <c r="H354" s="4" t="s">
        <v>7954</v>
      </c>
      <c r="I354" s="4" t="s">
        <v>7955</v>
      </c>
      <c r="J354" s="4" t="s">
        <v>275</v>
      </c>
      <c r="K354" s="4" t="s">
        <v>275</v>
      </c>
      <c r="L354" s="4" t="s">
        <v>276</v>
      </c>
      <c r="M354" s="4" t="s">
        <v>277</v>
      </c>
      <c r="N354" s="4" t="s">
        <v>277</v>
      </c>
      <c r="O354" s="4" t="s">
        <v>277</v>
      </c>
      <c r="P354" s="4" t="s">
        <v>277</v>
      </c>
      <c r="Q354" s="4" t="s">
        <v>7545</v>
      </c>
      <c r="R354" s="4" t="s">
        <v>313</v>
      </c>
      <c r="S354" s="4" t="s">
        <v>313</v>
      </c>
      <c r="T354" s="4" t="s">
        <v>313</v>
      </c>
      <c r="U354" s="4" t="s">
        <v>313</v>
      </c>
      <c r="V354" s="4" t="s">
        <v>313</v>
      </c>
      <c r="W354" s="4" t="s">
        <v>313</v>
      </c>
      <c r="X354" s="4" t="s">
        <v>313</v>
      </c>
      <c r="Y354" s="4" t="s">
        <v>313</v>
      </c>
      <c r="Z354" s="4" t="s">
        <v>313</v>
      </c>
      <c r="AA354" s="4" t="s">
        <v>313</v>
      </c>
      <c r="AB354" s="4" t="s">
        <v>312</v>
      </c>
      <c r="AC354" s="4" t="s">
        <v>313</v>
      </c>
      <c r="AE354" s="4">
        <v>0</v>
      </c>
      <c r="AF354" s="4">
        <v>0</v>
      </c>
      <c r="AG354" s="4">
        <v>0</v>
      </c>
      <c r="AH354" s="4">
        <f t="shared" si="94"/>
        <v>0</v>
      </c>
      <c r="AI354" s="4">
        <f t="shared" si="94"/>
        <v>0</v>
      </c>
      <c r="AJ354" s="4">
        <f t="shared" si="94"/>
        <v>0</v>
      </c>
      <c r="AK354" s="4">
        <f t="shared" si="94"/>
        <v>0</v>
      </c>
      <c r="AL354" s="4">
        <f t="shared" si="94"/>
        <v>0</v>
      </c>
      <c r="AM354" s="4">
        <f t="shared" si="94"/>
        <v>0</v>
      </c>
      <c r="AN354" s="4">
        <f t="shared" si="81"/>
        <v>0</v>
      </c>
      <c r="AO354" s="4" t="str">
        <f t="shared" si="95"/>
        <v>X</v>
      </c>
      <c r="AP354" s="4" t="str">
        <f t="shared" si="95"/>
        <v>우대</v>
      </c>
      <c r="AQ354" s="4" t="str">
        <f t="shared" si="95"/>
        <v>X</v>
      </c>
      <c r="AR354" s="4">
        <f t="shared" si="83"/>
        <v>0</v>
      </c>
      <c r="AT354" s="4" t="s">
        <v>11686</v>
      </c>
      <c r="AU354" s="4">
        <f>VLOOKUP(B354,자격증!B:R,17,0)</f>
        <v>5</v>
      </c>
      <c r="AV354" s="4">
        <f>IF(AT354="해당",VLOOKUP(B354,어학성적!B:Q,16,0),0)</f>
        <v>10</v>
      </c>
      <c r="AW354" s="4">
        <f>IF(AT354="해당",VLOOKUP(B354,논문실적!B:S,18,0),0)</f>
        <v>0</v>
      </c>
      <c r="AX354" s="4">
        <f>VLOOKUP(B354,자격증!B:S,18,0)</f>
        <v>0</v>
      </c>
      <c r="AY354" s="4">
        <f t="shared" si="84"/>
        <v>15</v>
      </c>
      <c r="AZ354" s="4"/>
      <c r="BB354" s="4">
        <f t="shared" si="85"/>
        <v>15</v>
      </c>
      <c r="BC354" s="47">
        <f>VLOOKUP(B354,정성평가!B:AD,29,0)</f>
        <v>41.666666666666664</v>
      </c>
      <c r="BD354" s="4">
        <f t="shared" si="86"/>
        <v>0</v>
      </c>
      <c r="BE354" s="47">
        <f t="shared" si="87"/>
        <v>56.666666666666664</v>
      </c>
      <c r="BF354" s="4" t="str">
        <f t="shared" si="88"/>
        <v>과락</v>
      </c>
      <c r="BG354" s="4">
        <f t="shared" si="89"/>
        <v>121</v>
      </c>
      <c r="BH354" s="4" t="s">
        <v>11811</v>
      </c>
      <c r="BI354" s="4" t="s">
        <v>11809</v>
      </c>
      <c r="BK354" s="4">
        <v>5</v>
      </c>
      <c r="BL354" s="4">
        <f t="shared" si="92"/>
        <v>75</v>
      </c>
      <c r="BM354" s="4">
        <f t="shared" si="90"/>
        <v>38</v>
      </c>
      <c r="BN354" s="4" t="str">
        <f t="shared" si="93"/>
        <v>배수미달</v>
      </c>
      <c r="BO354" s="4"/>
      <c r="BQ354" s="44" t="s">
        <v>11731</v>
      </c>
      <c r="BR354" s="4" t="s">
        <v>11835</v>
      </c>
      <c r="BS354" s="4" t="s">
        <v>11836</v>
      </c>
    </row>
    <row r="355" spans="1:71" ht="50.1" customHeight="1" x14ac:dyDescent="0.3">
      <c r="A355" s="4">
        <f t="shared" si="91"/>
        <v>122</v>
      </c>
      <c r="B355" s="4" t="s">
        <v>9111</v>
      </c>
      <c r="C355" s="4" t="s">
        <v>9112</v>
      </c>
      <c r="D355" s="4" t="s">
        <v>317</v>
      </c>
      <c r="E355" s="4" t="s">
        <v>318</v>
      </c>
      <c r="F355" s="4" t="s">
        <v>9113</v>
      </c>
      <c r="G355" s="4" t="s">
        <v>9114</v>
      </c>
      <c r="H355" s="4" t="s">
        <v>9115</v>
      </c>
      <c r="I355" s="4" t="s">
        <v>9115</v>
      </c>
      <c r="J355" s="4" t="s">
        <v>275</v>
      </c>
      <c r="K355" s="4" t="s">
        <v>275</v>
      </c>
      <c r="L355" s="4" t="s">
        <v>382</v>
      </c>
      <c r="M355" s="4" t="s">
        <v>7670</v>
      </c>
      <c r="N355" s="4" t="s">
        <v>7862</v>
      </c>
      <c r="O355" s="4" t="s">
        <v>562</v>
      </c>
      <c r="P355" s="4" t="s">
        <v>957</v>
      </c>
      <c r="Q355" s="4" t="s">
        <v>5590</v>
      </c>
      <c r="R355" s="4" t="s">
        <v>313</v>
      </c>
      <c r="S355" s="4" t="s">
        <v>313</v>
      </c>
      <c r="T355" s="4" t="s">
        <v>313</v>
      </c>
      <c r="U355" s="4" t="s">
        <v>313</v>
      </c>
      <c r="V355" s="4" t="s">
        <v>313</v>
      </c>
      <c r="W355" s="4" t="s">
        <v>11686</v>
      </c>
      <c r="X355" s="4" t="s">
        <v>9552</v>
      </c>
      <c r="Y355" s="4" t="s">
        <v>11686</v>
      </c>
      <c r="Z355" s="4" t="s">
        <v>9552</v>
      </c>
      <c r="AA355" s="4" t="s">
        <v>313</v>
      </c>
      <c r="AB355" s="4" t="s">
        <v>313</v>
      </c>
      <c r="AC355" s="4" t="s">
        <v>313</v>
      </c>
      <c r="AE355" s="4">
        <v>0</v>
      </c>
      <c r="AF355" s="4">
        <v>0</v>
      </c>
      <c r="AG355" s="4">
        <v>0</v>
      </c>
      <c r="AH355" s="4">
        <f t="shared" si="94"/>
        <v>0</v>
      </c>
      <c r="AI355" s="4">
        <f t="shared" si="94"/>
        <v>0</v>
      </c>
      <c r="AJ355" s="4">
        <f t="shared" si="94"/>
        <v>0</v>
      </c>
      <c r="AK355" s="4">
        <f t="shared" si="94"/>
        <v>0</v>
      </c>
      <c r="AL355" s="4">
        <f t="shared" si="94"/>
        <v>0</v>
      </c>
      <c r="AM355" s="4">
        <f t="shared" si="94"/>
        <v>3</v>
      </c>
      <c r="AN355" s="4">
        <f t="shared" si="81"/>
        <v>3</v>
      </c>
      <c r="AO355" s="4" t="str">
        <f t="shared" si="95"/>
        <v>X</v>
      </c>
      <c r="AP355" s="4" t="str">
        <f t="shared" si="95"/>
        <v>X</v>
      </c>
      <c r="AQ355" s="4" t="str">
        <f t="shared" si="95"/>
        <v>X</v>
      </c>
      <c r="AR355" s="4">
        <f t="shared" si="83"/>
        <v>3</v>
      </c>
      <c r="AT355" s="4" t="s">
        <v>11686</v>
      </c>
      <c r="AU355" s="4">
        <f>VLOOKUP(B355,자격증!B:R,17,0)</f>
        <v>8</v>
      </c>
      <c r="AV355" s="4">
        <f>IF(AT355="해당",VLOOKUP(B355,어학성적!B:Q,16,0),0)</f>
        <v>2</v>
      </c>
      <c r="AW355" s="4">
        <f>IF(AT355="해당",VLOOKUP(B355,논문실적!B:S,18,0),0)</f>
        <v>0</v>
      </c>
      <c r="AX355" s="4">
        <f>VLOOKUP(B355,자격증!B:S,18,0)</f>
        <v>0</v>
      </c>
      <c r="AY355" s="4">
        <f t="shared" si="84"/>
        <v>10</v>
      </c>
      <c r="AZ355" s="4"/>
      <c r="BB355" s="4">
        <f t="shared" si="85"/>
        <v>10</v>
      </c>
      <c r="BC355" s="47">
        <f>VLOOKUP(B355,정성평가!B:AD,29,0)</f>
        <v>43.666666666666664</v>
      </c>
      <c r="BD355" s="4">
        <f t="shared" si="86"/>
        <v>3</v>
      </c>
      <c r="BE355" s="47">
        <f t="shared" si="87"/>
        <v>56.666666666666664</v>
      </c>
      <c r="BF355" s="4" t="str">
        <f t="shared" si="88"/>
        <v>과락</v>
      </c>
      <c r="BG355" s="4">
        <f t="shared" si="89"/>
        <v>121</v>
      </c>
      <c r="BH355" s="4" t="s">
        <v>11811</v>
      </c>
      <c r="BI355" s="4" t="s">
        <v>11809</v>
      </c>
      <c r="BK355" s="4">
        <v>5</v>
      </c>
      <c r="BL355" s="4">
        <f t="shared" si="92"/>
        <v>75</v>
      </c>
      <c r="BM355" s="4">
        <f t="shared" si="90"/>
        <v>38</v>
      </c>
      <c r="BN355" s="4" t="str">
        <f t="shared" si="93"/>
        <v>배수미달</v>
      </c>
      <c r="BO355" s="4"/>
      <c r="BQ355" s="44" t="s">
        <v>11731</v>
      </c>
      <c r="BR355" s="4" t="s">
        <v>11835</v>
      </c>
      <c r="BS355" s="4" t="s">
        <v>11836</v>
      </c>
    </row>
    <row r="356" spans="1:71" ht="50.1" customHeight="1" x14ac:dyDescent="0.3">
      <c r="A356" s="4">
        <f t="shared" si="91"/>
        <v>123</v>
      </c>
      <c r="B356" s="4" t="s">
        <v>10138</v>
      </c>
      <c r="C356" s="4" t="s">
        <v>10139</v>
      </c>
      <c r="D356" s="4" t="s">
        <v>317</v>
      </c>
      <c r="E356" s="4" t="s">
        <v>318</v>
      </c>
      <c r="F356" s="4" t="s">
        <v>10140</v>
      </c>
      <c r="G356" s="4" t="s">
        <v>10141</v>
      </c>
      <c r="H356" s="4" t="s">
        <v>10142</v>
      </c>
      <c r="I356" s="4" t="s">
        <v>10143</v>
      </c>
      <c r="J356" s="4" t="s">
        <v>275</v>
      </c>
      <c r="K356" s="4" t="s">
        <v>275</v>
      </c>
      <c r="L356" s="4" t="s">
        <v>382</v>
      </c>
      <c r="M356" s="4" t="s">
        <v>5720</v>
      </c>
      <c r="N356" s="4" t="s">
        <v>1163</v>
      </c>
      <c r="O356" s="4" t="s">
        <v>562</v>
      </c>
      <c r="P356" s="4" t="s">
        <v>957</v>
      </c>
      <c r="Q356" s="4" t="s">
        <v>9743</v>
      </c>
      <c r="R356" s="4" t="s">
        <v>313</v>
      </c>
      <c r="S356" s="4" t="s">
        <v>313</v>
      </c>
      <c r="T356" s="4" t="s">
        <v>313</v>
      </c>
      <c r="U356" s="4" t="s">
        <v>313</v>
      </c>
      <c r="V356" s="4" t="s">
        <v>313</v>
      </c>
      <c r="W356" s="4" t="s">
        <v>313</v>
      </c>
      <c r="X356" s="4" t="s">
        <v>313</v>
      </c>
      <c r="Y356" s="4" t="s">
        <v>313</v>
      </c>
      <c r="Z356" s="4" t="s">
        <v>313</v>
      </c>
      <c r="AA356" s="4" t="s">
        <v>313</v>
      </c>
      <c r="AB356" s="4" t="s">
        <v>312</v>
      </c>
      <c r="AC356" s="4" t="s">
        <v>313</v>
      </c>
      <c r="AE356" s="4">
        <v>0</v>
      </c>
      <c r="AF356" s="4">
        <v>0</v>
      </c>
      <c r="AG356" s="4">
        <v>0</v>
      </c>
      <c r="AH356" s="4">
        <f t="shared" si="94"/>
        <v>0</v>
      </c>
      <c r="AI356" s="4">
        <f t="shared" si="94"/>
        <v>0</v>
      </c>
      <c r="AJ356" s="4">
        <f t="shared" si="94"/>
        <v>0</v>
      </c>
      <c r="AK356" s="4">
        <f t="shared" si="94"/>
        <v>0</v>
      </c>
      <c r="AL356" s="4">
        <f t="shared" si="94"/>
        <v>0</v>
      </c>
      <c r="AM356" s="4">
        <f t="shared" si="94"/>
        <v>0</v>
      </c>
      <c r="AN356" s="4">
        <f t="shared" si="81"/>
        <v>0</v>
      </c>
      <c r="AO356" s="4" t="str">
        <f t="shared" si="95"/>
        <v>X</v>
      </c>
      <c r="AP356" s="4" t="str">
        <f t="shared" si="95"/>
        <v>우대</v>
      </c>
      <c r="AQ356" s="4" t="str">
        <f t="shared" si="95"/>
        <v>X</v>
      </c>
      <c r="AR356" s="4">
        <f t="shared" si="83"/>
        <v>0</v>
      </c>
      <c r="AT356" s="4" t="s">
        <v>11686</v>
      </c>
      <c r="AU356" s="4">
        <f>VLOOKUP(B356,자격증!B:R,17,0)</f>
        <v>5</v>
      </c>
      <c r="AV356" s="4">
        <f>IF(AT356="해당",VLOOKUP(B356,어학성적!B:Q,16,0),0)</f>
        <v>10</v>
      </c>
      <c r="AW356" s="4">
        <f>IF(AT356="해당",VLOOKUP(B356,논문실적!B:S,18,0),0)</f>
        <v>0</v>
      </c>
      <c r="AX356" s="4">
        <f>VLOOKUP(B356,자격증!B:S,18,0)</f>
        <v>0</v>
      </c>
      <c r="AY356" s="4">
        <f t="shared" si="84"/>
        <v>15</v>
      </c>
      <c r="AZ356" s="4"/>
      <c r="BB356" s="4">
        <f t="shared" si="85"/>
        <v>15</v>
      </c>
      <c r="BC356" s="47">
        <f>VLOOKUP(B356,정성평가!B:AD,29,0)</f>
        <v>41.666666666666664</v>
      </c>
      <c r="BD356" s="4">
        <f t="shared" si="86"/>
        <v>0</v>
      </c>
      <c r="BE356" s="47">
        <f t="shared" si="87"/>
        <v>56.666666666666664</v>
      </c>
      <c r="BF356" s="4" t="str">
        <f t="shared" si="88"/>
        <v>과락</v>
      </c>
      <c r="BG356" s="4">
        <f t="shared" si="89"/>
        <v>121</v>
      </c>
      <c r="BH356" s="4" t="s">
        <v>11811</v>
      </c>
      <c r="BI356" s="4" t="s">
        <v>11809</v>
      </c>
      <c r="BK356" s="4">
        <v>5</v>
      </c>
      <c r="BL356" s="4">
        <f t="shared" si="92"/>
        <v>75</v>
      </c>
      <c r="BM356" s="4">
        <f t="shared" si="90"/>
        <v>38</v>
      </c>
      <c r="BN356" s="4" t="str">
        <f t="shared" si="93"/>
        <v>배수미달</v>
      </c>
      <c r="BO356" s="4"/>
      <c r="BQ356" s="44" t="s">
        <v>11731</v>
      </c>
      <c r="BR356" s="4" t="s">
        <v>11835</v>
      </c>
      <c r="BS356" s="4" t="s">
        <v>11836</v>
      </c>
    </row>
    <row r="357" spans="1:71" ht="50.1" customHeight="1" x14ac:dyDescent="0.3">
      <c r="A357" s="4">
        <f t="shared" si="91"/>
        <v>124</v>
      </c>
      <c r="B357" s="4" t="s">
        <v>11327</v>
      </c>
      <c r="C357" s="4" t="s">
        <v>11328</v>
      </c>
      <c r="D357" s="4" t="s">
        <v>317</v>
      </c>
      <c r="E357" s="4" t="s">
        <v>318</v>
      </c>
      <c r="F357" s="4" t="s">
        <v>11329</v>
      </c>
      <c r="G357" s="4" t="s">
        <v>11330</v>
      </c>
      <c r="H357" s="4" t="s">
        <v>11331</v>
      </c>
      <c r="I357" s="4" t="s">
        <v>11332</v>
      </c>
      <c r="J357" s="4" t="s">
        <v>275</v>
      </c>
      <c r="K357" s="4" t="s">
        <v>275</v>
      </c>
      <c r="L357" s="4" t="s">
        <v>276</v>
      </c>
      <c r="M357" s="4" t="s">
        <v>277</v>
      </c>
      <c r="N357" s="4" t="s">
        <v>277</v>
      </c>
      <c r="O357" s="4" t="s">
        <v>277</v>
      </c>
      <c r="P357" s="4" t="s">
        <v>277</v>
      </c>
      <c r="Q357" s="4" t="s">
        <v>4903</v>
      </c>
      <c r="R357" s="4" t="s">
        <v>313</v>
      </c>
      <c r="S357" s="4" t="s">
        <v>313</v>
      </c>
      <c r="T357" s="4" t="s">
        <v>313</v>
      </c>
      <c r="U357" s="4" t="s">
        <v>313</v>
      </c>
      <c r="V357" s="4" t="s">
        <v>313</v>
      </c>
      <c r="W357" s="4" t="s">
        <v>11686</v>
      </c>
      <c r="X357" s="4" t="s">
        <v>11729</v>
      </c>
      <c r="Y357" s="4" t="s">
        <v>313</v>
      </c>
      <c r="Z357" s="4" t="s">
        <v>313</v>
      </c>
      <c r="AA357" s="4" t="s">
        <v>313</v>
      </c>
      <c r="AB357" s="4" t="s">
        <v>312</v>
      </c>
      <c r="AC357" s="4" t="s">
        <v>313</v>
      </c>
      <c r="AE357" s="4">
        <v>0</v>
      </c>
      <c r="AF357" s="4">
        <v>0</v>
      </c>
      <c r="AG357" s="4">
        <v>0</v>
      </c>
      <c r="AH357" s="4">
        <f t="shared" si="94"/>
        <v>0</v>
      </c>
      <c r="AI357" s="4">
        <f t="shared" si="94"/>
        <v>0</v>
      </c>
      <c r="AJ357" s="4">
        <f t="shared" si="94"/>
        <v>0</v>
      </c>
      <c r="AK357" s="4">
        <f t="shared" si="94"/>
        <v>0</v>
      </c>
      <c r="AL357" s="4">
        <f t="shared" si="94"/>
        <v>0</v>
      </c>
      <c r="AM357" s="4">
        <f t="shared" si="94"/>
        <v>3</v>
      </c>
      <c r="AN357" s="4">
        <f t="shared" si="81"/>
        <v>0</v>
      </c>
      <c r="AO357" s="4" t="str">
        <f t="shared" si="95"/>
        <v>X</v>
      </c>
      <c r="AP357" s="4" t="str">
        <f t="shared" si="95"/>
        <v>우대</v>
      </c>
      <c r="AQ357" s="4" t="str">
        <f t="shared" si="95"/>
        <v>X</v>
      </c>
      <c r="AR357" s="4">
        <f t="shared" si="83"/>
        <v>3</v>
      </c>
      <c r="AT357" s="4" t="s">
        <v>11686</v>
      </c>
      <c r="AU357" s="4">
        <f>VLOOKUP(B357,자격증!B:R,17,0)</f>
        <v>5</v>
      </c>
      <c r="AV357" s="4">
        <f>IF(AT357="해당",VLOOKUP(B357,어학성적!B:Q,16,0),0)</f>
        <v>0</v>
      </c>
      <c r="AW357" s="4">
        <f>IF(AT357="해당",VLOOKUP(B357,논문실적!B:S,18,0),0)</f>
        <v>0</v>
      </c>
      <c r="AX357" s="4">
        <f>VLOOKUP(B357,자격증!B:S,18,0)</f>
        <v>0</v>
      </c>
      <c r="AY357" s="4">
        <f t="shared" si="84"/>
        <v>5</v>
      </c>
      <c r="AZ357" s="4"/>
      <c r="BB357" s="4">
        <f t="shared" si="85"/>
        <v>5</v>
      </c>
      <c r="BC357" s="47">
        <f>VLOOKUP(B357,정성평가!B:AD,29,0)</f>
        <v>48.666666666666664</v>
      </c>
      <c r="BD357" s="4">
        <f t="shared" si="86"/>
        <v>3</v>
      </c>
      <c r="BE357" s="47">
        <f t="shared" si="87"/>
        <v>56.666666666666664</v>
      </c>
      <c r="BF357" s="4" t="str">
        <f t="shared" si="88"/>
        <v>과락</v>
      </c>
      <c r="BG357" s="4">
        <f t="shared" si="89"/>
        <v>121</v>
      </c>
      <c r="BH357" s="4" t="s">
        <v>11811</v>
      </c>
      <c r="BI357" s="4" t="s">
        <v>11809</v>
      </c>
      <c r="BK357" s="4">
        <v>5</v>
      </c>
      <c r="BL357" s="4">
        <f t="shared" si="92"/>
        <v>75</v>
      </c>
      <c r="BM357" s="4">
        <f t="shared" si="90"/>
        <v>38</v>
      </c>
      <c r="BN357" s="4" t="str">
        <f t="shared" si="93"/>
        <v>배수미달</v>
      </c>
      <c r="BO357" s="4"/>
      <c r="BQ357" s="44" t="s">
        <v>11731</v>
      </c>
      <c r="BR357" s="4" t="s">
        <v>11835</v>
      </c>
      <c r="BS357" s="4" t="s">
        <v>11836</v>
      </c>
    </row>
    <row r="358" spans="1:71" ht="50.1" customHeight="1" x14ac:dyDescent="0.3">
      <c r="A358" s="4">
        <f t="shared" si="91"/>
        <v>125</v>
      </c>
      <c r="B358" s="4" t="s">
        <v>1271</v>
      </c>
      <c r="C358" s="4" t="s">
        <v>1272</v>
      </c>
      <c r="D358" s="4" t="s">
        <v>317</v>
      </c>
      <c r="E358" s="4" t="s">
        <v>318</v>
      </c>
      <c r="F358" s="4" t="s">
        <v>1273</v>
      </c>
      <c r="G358" s="4" t="s">
        <v>1274</v>
      </c>
      <c r="H358" s="4" t="s">
        <v>1275</v>
      </c>
      <c r="I358" s="4" t="s">
        <v>1276</v>
      </c>
      <c r="J358" s="4" t="s">
        <v>275</v>
      </c>
      <c r="K358" s="4" t="s">
        <v>275</v>
      </c>
      <c r="L358" s="4" t="s">
        <v>276</v>
      </c>
      <c r="M358" s="4" t="s">
        <v>277</v>
      </c>
      <c r="N358" s="4" t="s">
        <v>277</v>
      </c>
      <c r="O358" s="4" t="s">
        <v>277</v>
      </c>
      <c r="P358" s="4" t="s">
        <v>277</v>
      </c>
      <c r="Q358" s="4" t="s">
        <v>1286</v>
      </c>
      <c r="R358" s="4" t="s">
        <v>313</v>
      </c>
      <c r="S358" s="4" t="s">
        <v>313</v>
      </c>
      <c r="T358" s="4" t="s">
        <v>313</v>
      </c>
      <c r="U358" s="4" t="s">
        <v>313</v>
      </c>
      <c r="V358" s="4" t="s">
        <v>313</v>
      </c>
      <c r="W358" s="4" t="s">
        <v>11686</v>
      </c>
      <c r="X358" s="4" t="s">
        <v>11744</v>
      </c>
      <c r="Y358" s="4" t="s">
        <v>313</v>
      </c>
      <c r="Z358" s="4" t="s">
        <v>313</v>
      </c>
      <c r="AA358" s="4" t="s">
        <v>313</v>
      </c>
      <c r="AB358" s="4" t="s">
        <v>312</v>
      </c>
      <c r="AC358" s="4" t="s">
        <v>313</v>
      </c>
      <c r="AE358" s="4">
        <v>0</v>
      </c>
      <c r="AF358" s="4">
        <v>0</v>
      </c>
      <c r="AG358" s="4">
        <v>0</v>
      </c>
      <c r="AH358" s="4">
        <f t="shared" si="94"/>
        <v>0</v>
      </c>
      <c r="AI358" s="4">
        <f t="shared" si="94"/>
        <v>0</v>
      </c>
      <c r="AJ358" s="4">
        <f t="shared" si="94"/>
        <v>0</v>
      </c>
      <c r="AK358" s="4">
        <f t="shared" si="94"/>
        <v>0</v>
      </c>
      <c r="AL358" s="4">
        <f t="shared" si="94"/>
        <v>0</v>
      </c>
      <c r="AM358" s="4">
        <f t="shared" si="94"/>
        <v>3</v>
      </c>
      <c r="AN358" s="4">
        <f t="shared" si="81"/>
        <v>0</v>
      </c>
      <c r="AO358" s="4" t="str">
        <f t="shared" si="95"/>
        <v>X</v>
      </c>
      <c r="AP358" s="4" t="str">
        <f t="shared" si="95"/>
        <v>우대</v>
      </c>
      <c r="AQ358" s="4" t="str">
        <f t="shared" si="95"/>
        <v>X</v>
      </c>
      <c r="AR358" s="4">
        <f t="shared" si="83"/>
        <v>3</v>
      </c>
      <c r="AT358" s="4" t="s">
        <v>11686</v>
      </c>
      <c r="AU358" s="4">
        <f>VLOOKUP(B358,자격증!B:R,17,0)</f>
        <v>10</v>
      </c>
      <c r="AV358" s="4">
        <f>IF(AT358="해당",VLOOKUP(B358,어학성적!B:Q,16,0),0)</f>
        <v>0</v>
      </c>
      <c r="AW358" s="4">
        <f>IF(AT358="해당",VLOOKUP(B358,논문실적!B:S,18,0),0)</f>
        <v>0</v>
      </c>
      <c r="AX358" s="4">
        <f>VLOOKUP(B358,자격증!B:S,18,0)</f>
        <v>0</v>
      </c>
      <c r="AY358" s="4">
        <f t="shared" si="84"/>
        <v>10</v>
      </c>
      <c r="AZ358" s="4"/>
      <c r="BB358" s="4">
        <f t="shared" si="85"/>
        <v>10</v>
      </c>
      <c r="BC358" s="47">
        <f>VLOOKUP(B358,정성평가!B:AD,29,0)</f>
        <v>43.333333333333336</v>
      </c>
      <c r="BD358" s="4">
        <f t="shared" si="86"/>
        <v>3</v>
      </c>
      <c r="BE358" s="47">
        <f t="shared" si="87"/>
        <v>56.333333333333336</v>
      </c>
      <c r="BF358" s="4" t="str">
        <f t="shared" si="88"/>
        <v>과락</v>
      </c>
      <c r="BG358" s="4">
        <f t="shared" si="89"/>
        <v>125</v>
      </c>
      <c r="BH358" s="4" t="s">
        <v>11811</v>
      </c>
      <c r="BI358" s="4" t="s">
        <v>11809</v>
      </c>
      <c r="BK358" s="4">
        <v>5</v>
      </c>
      <c r="BL358" s="4">
        <f t="shared" si="92"/>
        <v>75</v>
      </c>
      <c r="BM358" s="4">
        <f t="shared" si="90"/>
        <v>38</v>
      </c>
      <c r="BN358" s="4" t="str">
        <f t="shared" si="93"/>
        <v>배수미달</v>
      </c>
      <c r="BO358" s="4"/>
      <c r="BQ358" s="44" t="s">
        <v>11731</v>
      </c>
      <c r="BR358" s="4" t="s">
        <v>11835</v>
      </c>
      <c r="BS358" s="4" t="s">
        <v>11836</v>
      </c>
    </row>
    <row r="359" spans="1:71" ht="50.1" customHeight="1" x14ac:dyDescent="0.3">
      <c r="A359" s="4">
        <f t="shared" si="91"/>
        <v>126</v>
      </c>
      <c r="B359" s="4" t="s">
        <v>6970</v>
      </c>
      <c r="C359" s="4" t="s">
        <v>6971</v>
      </c>
      <c r="D359" s="4" t="s">
        <v>317</v>
      </c>
      <c r="E359" s="4" t="s">
        <v>318</v>
      </c>
      <c r="F359" s="4" t="s">
        <v>6972</v>
      </c>
      <c r="G359" s="4" t="s">
        <v>6973</v>
      </c>
      <c r="H359" s="4" t="s">
        <v>6974</v>
      </c>
      <c r="I359" s="4" t="s">
        <v>6975</v>
      </c>
      <c r="J359" s="4" t="s">
        <v>275</v>
      </c>
      <c r="K359" s="4" t="s">
        <v>275</v>
      </c>
      <c r="L359" s="4" t="s">
        <v>382</v>
      </c>
      <c r="M359" s="4" t="s">
        <v>6976</v>
      </c>
      <c r="N359" s="4" t="s">
        <v>6977</v>
      </c>
      <c r="O359" s="4" t="s">
        <v>562</v>
      </c>
      <c r="P359" s="4" t="s">
        <v>957</v>
      </c>
      <c r="Q359" s="4" t="s">
        <v>3574</v>
      </c>
      <c r="R359" s="4" t="s">
        <v>313</v>
      </c>
      <c r="S359" s="4" t="s">
        <v>313</v>
      </c>
      <c r="T359" s="4" t="s">
        <v>313</v>
      </c>
      <c r="U359" s="4" t="s">
        <v>313</v>
      </c>
      <c r="V359" s="4" t="s">
        <v>313</v>
      </c>
      <c r="W359" s="4" t="s">
        <v>11686</v>
      </c>
      <c r="X359" s="4" t="s">
        <v>11728</v>
      </c>
      <c r="Y359" s="4" t="s">
        <v>313</v>
      </c>
      <c r="Z359" s="4" t="s">
        <v>313</v>
      </c>
      <c r="AA359" s="4" t="s">
        <v>312</v>
      </c>
      <c r="AB359" s="4" t="s">
        <v>312</v>
      </c>
      <c r="AC359" s="4" t="s">
        <v>313</v>
      </c>
      <c r="AE359" s="4">
        <v>0</v>
      </c>
      <c r="AF359" s="4">
        <v>0</v>
      </c>
      <c r="AG359" s="4">
        <v>0</v>
      </c>
      <c r="AH359" s="4">
        <f t="shared" si="94"/>
        <v>0</v>
      </c>
      <c r="AI359" s="4">
        <f t="shared" si="94"/>
        <v>0</v>
      </c>
      <c r="AJ359" s="4">
        <f t="shared" si="94"/>
        <v>0</v>
      </c>
      <c r="AK359" s="4">
        <f t="shared" si="94"/>
        <v>0</v>
      </c>
      <c r="AL359" s="4">
        <f t="shared" si="94"/>
        <v>0</v>
      </c>
      <c r="AM359" s="4">
        <f t="shared" si="94"/>
        <v>3</v>
      </c>
      <c r="AN359" s="4">
        <f t="shared" si="81"/>
        <v>0</v>
      </c>
      <c r="AO359" s="4" t="str">
        <f t="shared" si="95"/>
        <v>우대</v>
      </c>
      <c r="AP359" s="4" t="str">
        <f t="shared" si="95"/>
        <v>우대</v>
      </c>
      <c r="AQ359" s="4" t="str">
        <f t="shared" si="95"/>
        <v>X</v>
      </c>
      <c r="AR359" s="4">
        <f t="shared" si="83"/>
        <v>3</v>
      </c>
      <c r="AT359" s="4" t="s">
        <v>11686</v>
      </c>
      <c r="AU359" s="4">
        <f>VLOOKUP(B359,자격증!B:R,17,0)</f>
        <v>5</v>
      </c>
      <c r="AV359" s="4">
        <f>IF(AT359="해당",VLOOKUP(B359,어학성적!B:Q,16,0),0)</f>
        <v>6</v>
      </c>
      <c r="AW359" s="4">
        <f>IF(AT359="해당",VLOOKUP(B359,논문실적!B:S,18,0),0)</f>
        <v>0</v>
      </c>
      <c r="AX359" s="4">
        <f>VLOOKUP(B359,자격증!B:S,18,0)</f>
        <v>0</v>
      </c>
      <c r="AY359" s="4">
        <f t="shared" si="84"/>
        <v>11</v>
      </c>
      <c r="AZ359" s="4"/>
      <c r="BB359" s="4">
        <f t="shared" si="85"/>
        <v>11</v>
      </c>
      <c r="BC359" s="47">
        <f>VLOOKUP(B359,정성평가!B:AD,29,0)</f>
        <v>42.333333333333336</v>
      </c>
      <c r="BD359" s="4">
        <f t="shared" si="86"/>
        <v>3</v>
      </c>
      <c r="BE359" s="47">
        <f t="shared" si="87"/>
        <v>56.333333333333336</v>
      </c>
      <c r="BF359" s="4" t="str">
        <f t="shared" si="88"/>
        <v>과락</v>
      </c>
      <c r="BG359" s="4">
        <f t="shared" si="89"/>
        <v>125</v>
      </c>
      <c r="BH359" s="4" t="s">
        <v>11811</v>
      </c>
      <c r="BI359" s="4" t="s">
        <v>11809</v>
      </c>
      <c r="BK359" s="4">
        <v>5</v>
      </c>
      <c r="BL359" s="4">
        <f t="shared" si="92"/>
        <v>75</v>
      </c>
      <c r="BM359" s="4">
        <f t="shared" si="90"/>
        <v>38</v>
      </c>
      <c r="BN359" s="4" t="str">
        <f t="shared" si="93"/>
        <v>배수미달</v>
      </c>
      <c r="BO359" s="4"/>
      <c r="BQ359" s="44" t="s">
        <v>11731</v>
      </c>
      <c r="BR359" s="4" t="s">
        <v>11835</v>
      </c>
      <c r="BS359" s="4" t="s">
        <v>11836</v>
      </c>
    </row>
    <row r="360" spans="1:71" ht="50.1" customHeight="1" x14ac:dyDescent="0.3">
      <c r="A360" s="4">
        <f t="shared" si="91"/>
        <v>127</v>
      </c>
      <c r="B360" s="4" t="s">
        <v>7686</v>
      </c>
      <c r="C360" s="4" t="s">
        <v>7687</v>
      </c>
      <c r="D360" s="4" t="s">
        <v>317</v>
      </c>
      <c r="E360" s="4" t="s">
        <v>318</v>
      </c>
      <c r="F360" s="4" t="s">
        <v>7688</v>
      </c>
      <c r="G360" s="4" t="s">
        <v>7689</v>
      </c>
      <c r="H360" s="4" t="s">
        <v>7690</v>
      </c>
      <c r="I360" s="4" t="s">
        <v>7691</v>
      </c>
      <c r="J360" s="4" t="s">
        <v>275</v>
      </c>
      <c r="K360" s="4" t="s">
        <v>275</v>
      </c>
      <c r="L360" s="4" t="s">
        <v>382</v>
      </c>
      <c r="M360" s="4" t="s">
        <v>4520</v>
      </c>
      <c r="N360" s="4" t="s">
        <v>4521</v>
      </c>
      <c r="O360" s="4" t="s">
        <v>385</v>
      </c>
      <c r="P360" s="4" t="s">
        <v>386</v>
      </c>
      <c r="Q360" s="4" t="s">
        <v>1726</v>
      </c>
      <c r="R360" s="4" t="s">
        <v>313</v>
      </c>
      <c r="S360" s="4" t="s">
        <v>313</v>
      </c>
      <c r="T360" s="4" t="s">
        <v>313</v>
      </c>
      <c r="U360" s="4" t="s">
        <v>313</v>
      </c>
      <c r="V360" s="4" t="s">
        <v>313</v>
      </c>
      <c r="W360" s="4" t="s">
        <v>11686</v>
      </c>
      <c r="X360" s="4" t="s">
        <v>11727</v>
      </c>
      <c r="Y360" s="4" t="s">
        <v>11686</v>
      </c>
      <c r="Z360" s="4" t="s">
        <v>11727</v>
      </c>
      <c r="AA360" s="4" t="s">
        <v>312</v>
      </c>
      <c r="AB360" s="4" t="s">
        <v>312</v>
      </c>
      <c r="AC360" s="4" t="s">
        <v>313</v>
      </c>
      <c r="AE360" s="4">
        <v>0</v>
      </c>
      <c r="AF360" s="4">
        <v>0</v>
      </c>
      <c r="AG360" s="4">
        <v>0</v>
      </c>
      <c r="AH360" s="4">
        <f t="shared" si="94"/>
        <v>0</v>
      </c>
      <c r="AI360" s="4">
        <f t="shared" si="94"/>
        <v>0</v>
      </c>
      <c r="AJ360" s="4">
        <f t="shared" si="94"/>
        <v>0</v>
      </c>
      <c r="AK360" s="4">
        <f t="shared" si="94"/>
        <v>0</v>
      </c>
      <c r="AL360" s="4">
        <f t="shared" si="94"/>
        <v>0</v>
      </c>
      <c r="AM360" s="4">
        <f t="shared" si="94"/>
        <v>3</v>
      </c>
      <c r="AN360" s="4">
        <f t="shared" si="81"/>
        <v>3</v>
      </c>
      <c r="AO360" s="4" t="str">
        <f t="shared" si="95"/>
        <v>우대</v>
      </c>
      <c r="AP360" s="4" t="str">
        <f t="shared" si="95"/>
        <v>우대</v>
      </c>
      <c r="AQ360" s="4" t="str">
        <f t="shared" si="95"/>
        <v>X</v>
      </c>
      <c r="AR360" s="4">
        <f t="shared" si="83"/>
        <v>3</v>
      </c>
      <c r="AT360" s="4" t="s">
        <v>11686</v>
      </c>
      <c r="AU360" s="4">
        <f>VLOOKUP(B360,자격증!B:R,17,0)</f>
        <v>10</v>
      </c>
      <c r="AV360" s="4">
        <f>IF(AT360="해당",VLOOKUP(B360,어학성적!B:Q,16,0),0)</f>
        <v>0</v>
      </c>
      <c r="AW360" s="4">
        <f>IF(AT360="해당",VLOOKUP(B360,논문실적!B:S,18,0),0)</f>
        <v>0</v>
      </c>
      <c r="AX360" s="4">
        <f>VLOOKUP(B360,자격증!B:S,18,0)</f>
        <v>0</v>
      </c>
      <c r="AY360" s="4">
        <f t="shared" si="84"/>
        <v>10</v>
      </c>
      <c r="AZ360" s="4"/>
      <c r="BB360" s="4">
        <f t="shared" si="85"/>
        <v>10</v>
      </c>
      <c r="BC360" s="47">
        <f>VLOOKUP(B360,정성평가!B:AD,29,0)</f>
        <v>43.333333333333336</v>
      </c>
      <c r="BD360" s="4">
        <f t="shared" si="86"/>
        <v>3</v>
      </c>
      <c r="BE360" s="47">
        <f t="shared" si="87"/>
        <v>56.333333333333336</v>
      </c>
      <c r="BF360" s="4" t="str">
        <f t="shared" si="88"/>
        <v>과락</v>
      </c>
      <c r="BG360" s="4">
        <f t="shared" si="89"/>
        <v>125</v>
      </c>
      <c r="BH360" s="4" t="s">
        <v>11811</v>
      </c>
      <c r="BI360" s="4" t="s">
        <v>11809</v>
      </c>
      <c r="BK360" s="4">
        <v>5</v>
      </c>
      <c r="BL360" s="4">
        <f t="shared" si="92"/>
        <v>75</v>
      </c>
      <c r="BM360" s="4">
        <f t="shared" si="90"/>
        <v>38</v>
      </c>
      <c r="BN360" s="4" t="str">
        <f t="shared" si="93"/>
        <v>배수미달</v>
      </c>
      <c r="BO360" s="4"/>
      <c r="BQ360" s="44" t="s">
        <v>11731</v>
      </c>
      <c r="BR360" s="4" t="s">
        <v>11835</v>
      </c>
      <c r="BS360" s="4" t="s">
        <v>11836</v>
      </c>
    </row>
    <row r="361" spans="1:71" ht="50.1" customHeight="1" x14ac:dyDescent="0.3">
      <c r="A361" s="4">
        <f t="shared" si="91"/>
        <v>128</v>
      </c>
      <c r="B361" s="4" t="s">
        <v>9695</v>
      </c>
      <c r="C361" s="4" t="s">
        <v>6723</v>
      </c>
      <c r="D361" s="4" t="s">
        <v>317</v>
      </c>
      <c r="E361" s="4" t="s">
        <v>318</v>
      </c>
      <c r="F361" s="4" t="s">
        <v>6724</v>
      </c>
      <c r="G361" s="4" t="s">
        <v>9696</v>
      </c>
      <c r="H361" s="4" t="s">
        <v>9697</v>
      </c>
      <c r="I361" s="4" t="s">
        <v>9697</v>
      </c>
      <c r="J361" s="4" t="s">
        <v>275</v>
      </c>
      <c r="K361" s="4" t="s">
        <v>275</v>
      </c>
      <c r="L361" s="4" t="s">
        <v>276</v>
      </c>
      <c r="M361" s="4" t="s">
        <v>277</v>
      </c>
      <c r="N361" s="4" t="s">
        <v>277</v>
      </c>
      <c r="O361" s="4" t="s">
        <v>277</v>
      </c>
      <c r="P361" s="4" t="s">
        <v>277</v>
      </c>
      <c r="Q361" s="4" t="s">
        <v>9701</v>
      </c>
      <c r="R361" s="4" t="s">
        <v>313</v>
      </c>
      <c r="S361" s="4" t="s">
        <v>313</v>
      </c>
      <c r="T361" s="4" t="s">
        <v>313</v>
      </c>
      <c r="U361" s="4" t="s">
        <v>313</v>
      </c>
      <c r="V361" s="4" t="s">
        <v>313</v>
      </c>
      <c r="W361" s="4" t="s">
        <v>11686</v>
      </c>
      <c r="X361" s="4" t="s">
        <v>9552</v>
      </c>
      <c r="Y361" s="4" t="s">
        <v>11686</v>
      </c>
      <c r="Z361" s="4" t="s">
        <v>9552</v>
      </c>
      <c r="AA361" s="4" t="s">
        <v>312</v>
      </c>
      <c r="AB361" s="4" t="s">
        <v>312</v>
      </c>
      <c r="AC361" s="4" t="s">
        <v>313</v>
      </c>
      <c r="AE361" s="4">
        <v>0</v>
      </c>
      <c r="AF361" s="4">
        <v>0</v>
      </c>
      <c r="AG361" s="4">
        <v>0</v>
      </c>
      <c r="AH361" s="4">
        <f t="shared" si="94"/>
        <v>0</v>
      </c>
      <c r="AI361" s="4">
        <f t="shared" si="94"/>
        <v>0</v>
      </c>
      <c r="AJ361" s="4">
        <f t="shared" si="94"/>
        <v>0</v>
      </c>
      <c r="AK361" s="4">
        <f t="shared" si="94"/>
        <v>0</v>
      </c>
      <c r="AL361" s="4">
        <f t="shared" si="94"/>
        <v>0</v>
      </c>
      <c r="AM361" s="4">
        <f t="shared" si="94"/>
        <v>3</v>
      </c>
      <c r="AN361" s="4">
        <f t="shared" si="81"/>
        <v>3</v>
      </c>
      <c r="AO361" s="4" t="str">
        <f t="shared" si="95"/>
        <v>우대</v>
      </c>
      <c r="AP361" s="4" t="str">
        <f t="shared" si="95"/>
        <v>우대</v>
      </c>
      <c r="AQ361" s="4" t="str">
        <f t="shared" si="95"/>
        <v>X</v>
      </c>
      <c r="AR361" s="4">
        <f t="shared" si="83"/>
        <v>3</v>
      </c>
      <c r="AT361" s="4" t="s">
        <v>11686</v>
      </c>
      <c r="AU361" s="4">
        <f>VLOOKUP(B361,자격증!B:R,17,0)</f>
        <v>8</v>
      </c>
      <c r="AV361" s="4">
        <f>IF(AT361="해당",VLOOKUP(B361,어학성적!B:Q,16,0),0)</f>
        <v>6</v>
      </c>
      <c r="AW361" s="4">
        <f>IF(AT361="해당",VLOOKUP(B361,논문실적!B:S,18,0),0)</f>
        <v>0</v>
      </c>
      <c r="AX361" s="4">
        <f>VLOOKUP(B361,자격증!B:S,18,0)</f>
        <v>0</v>
      </c>
      <c r="AY361" s="4">
        <f t="shared" si="84"/>
        <v>14</v>
      </c>
      <c r="AZ361" s="4"/>
      <c r="BB361" s="4">
        <f t="shared" si="85"/>
        <v>14</v>
      </c>
      <c r="BC361" s="47">
        <f>VLOOKUP(B361,정성평가!B:AD,29,0)</f>
        <v>39.333333333333336</v>
      </c>
      <c r="BD361" s="4">
        <f t="shared" si="86"/>
        <v>3</v>
      </c>
      <c r="BE361" s="47">
        <f t="shared" si="87"/>
        <v>56.333333333333336</v>
      </c>
      <c r="BF361" s="4" t="str">
        <f t="shared" si="88"/>
        <v>과락</v>
      </c>
      <c r="BG361" s="4">
        <f t="shared" si="89"/>
        <v>125</v>
      </c>
      <c r="BH361" s="4" t="s">
        <v>11811</v>
      </c>
      <c r="BI361" s="4" t="s">
        <v>11809</v>
      </c>
      <c r="BK361" s="4">
        <v>5</v>
      </c>
      <c r="BL361" s="4">
        <f t="shared" si="92"/>
        <v>75</v>
      </c>
      <c r="BM361" s="4">
        <f t="shared" si="90"/>
        <v>38</v>
      </c>
      <c r="BN361" s="4" t="str">
        <f t="shared" si="93"/>
        <v>배수미달</v>
      </c>
      <c r="BO361" s="4"/>
      <c r="BQ361" s="44" t="s">
        <v>11731</v>
      </c>
      <c r="BR361" s="4" t="s">
        <v>11835</v>
      </c>
      <c r="BS361" s="4" t="s">
        <v>11836</v>
      </c>
    </row>
    <row r="362" spans="1:71" ht="50.1" customHeight="1" x14ac:dyDescent="0.3">
      <c r="A362" s="4">
        <f t="shared" si="91"/>
        <v>129</v>
      </c>
      <c r="B362" s="4" t="s">
        <v>10112</v>
      </c>
      <c r="C362" s="4" t="s">
        <v>10113</v>
      </c>
      <c r="D362" s="4" t="s">
        <v>317</v>
      </c>
      <c r="E362" s="4" t="s">
        <v>318</v>
      </c>
      <c r="F362" s="4" t="s">
        <v>10114</v>
      </c>
      <c r="G362" s="4" t="s">
        <v>10115</v>
      </c>
      <c r="H362" s="4" t="s">
        <v>10116</v>
      </c>
      <c r="I362" s="4" t="s">
        <v>10117</v>
      </c>
      <c r="J362" s="4" t="s">
        <v>275</v>
      </c>
      <c r="K362" s="4" t="s">
        <v>275</v>
      </c>
      <c r="L362" s="4" t="s">
        <v>382</v>
      </c>
      <c r="M362" s="4" t="s">
        <v>4452</v>
      </c>
      <c r="N362" s="4" t="s">
        <v>4453</v>
      </c>
      <c r="O362" s="4" t="s">
        <v>562</v>
      </c>
      <c r="P362" s="4" t="s">
        <v>957</v>
      </c>
      <c r="Q362" s="4" t="s">
        <v>1574</v>
      </c>
      <c r="R362" s="4" t="s">
        <v>313</v>
      </c>
      <c r="S362" s="4" t="s">
        <v>313</v>
      </c>
      <c r="T362" s="4" t="s">
        <v>313</v>
      </c>
      <c r="U362" s="4" t="s">
        <v>313</v>
      </c>
      <c r="V362" s="4" t="s">
        <v>313</v>
      </c>
      <c r="W362" s="4" t="s">
        <v>11686</v>
      </c>
      <c r="X362" s="4" t="s">
        <v>11742</v>
      </c>
      <c r="Y362" s="4" t="s">
        <v>313</v>
      </c>
      <c r="Z362" s="4" t="s">
        <v>313</v>
      </c>
      <c r="AA362" s="4" t="s">
        <v>313</v>
      </c>
      <c r="AB362" s="4" t="s">
        <v>312</v>
      </c>
      <c r="AC362" s="4" t="s">
        <v>313</v>
      </c>
      <c r="AE362" s="4">
        <v>0</v>
      </c>
      <c r="AF362" s="4">
        <v>0</v>
      </c>
      <c r="AG362" s="4">
        <v>0</v>
      </c>
      <c r="AH362" s="4">
        <f t="shared" ref="AH362:AM393" si="96">IF(R362="해당",3,0)</f>
        <v>0</v>
      </c>
      <c r="AI362" s="4">
        <f t="shared" si="96"/>
        <v>0</v>
      </c>
      <c r="AJ362" s="4">
        <f t="shared" si="96"/>
        <v>0</v>
      </c>
      <c r="AK362" s="4">
        <f t="shared" si="96"/>
        <v>0</v>
      </c>
      <c r="AL362" s="4">
        <f t="shared" si="96"/>
        <v>0</v>
      </c>
      <c r="AM362" s="4">
        <f t="shared" si="96"/>
        <v>3</v>
      </c>
      <c r="AN362" s="4">
        <f t="shared" ref="AN362:AN418" si="97">IF(Y362="해당",3,0)</f>
        <v>0</v>
      </c>
      <c r="AO362" s="4" t="str">
        <f t="shared" ref="AO362:AQ393" si="98">IF(AA362="해당","우대","X")</f>
        <v>X</v>
      </c>
      <c r="AP362" s="4" t="str">
        <f t="shared" si="98"/>
        <v>우대</v>
      </c>
      <c r="AQ362" s="4" t="str">
        <f t="shared" si="98"/>
        <v>X</v>
      </c>
      <c r="AR362" s="4">
        <f t="shared" ref="AR362:AR418" si="99">MAX(AF362:AN362)</f>
        <v>3</v>
      </c>
      <c r="AT362" s="4" t="s">
        <v>11686</v>
      </c>
      <c r="AU362" s="4">
        <f>VLOOKUP(B362,자격증!B:R,17,0)</f>
        <v>1</v>
      </c>
      <c r="AV362" s="4">
        <f>IF(AT362="해당",VLOOKUP(B362,어학성적!B:Q,16,0),0)</f>
        <v>6</v>
      </c>
      <c r="AW362" s="4">
        <f>IF(AT362="해당",VLOOKUP(B362,논문실적!B:S,18,0),0)</f>
        <v>0</v>
      </c>
      <c r="AX362" s="4">
        <f>VLOOKUP(B362,자격증!B:S,18,0)</f>
        <v>0</v>
      </c>
      <c r="AY362" s="4">
        <f t="shared" ref="AY362:AY418" si="100">IF(SUM(AU362:AX362)&gt;20,20,SUM(AU362:AX362))</f>
        <v>7</v>
      </c>
      <c r="AZ362" s="4"/>
      <c r="BB362" s="4">
        <f t="shared" ref="BB362:BB406" si="101">IF(AT362="해당",AY362,"정량심사 비해당")</f>
        <v>7</v>
      </c>
      <c r="BC362" s="47">
        <f>VLOOKUP(B362,정성평가!B:AD,29,0)</f>
        <v>46.333333333333336</v>
      </c>
      <c r="BD362" s="4">
        <f t="shared" ref="BD362:BD406" si="102">AR362</f>
        <v>3</v>
      </c>
      <c r="BE362" s="47">
        <f t="shared" ref="BE362:BE406" si="103">SUM(BB362:BD362)</f>
        <v>56.333333333333336</v>
      </c>
      <c r="BF362" s="4" t="str">
        <f t="shared" ref="BF362:BF418" si="104">IF(BE362&lt;70,"과락","이상없음")</f>
        <v>과락</v>
      </c>
      <c r="BG362" s="4">
        <f t="shared" ref="BG362:BG418" si="105">COUNTIFS(D:D,D362,BE:BE,"&gt;"&amp;BE362)+1</f>
        <v>125</v>
      </c>
      <c r="BH362" s="4" t="s">
        <v>11811</v>
      </c>
      <c r="BI362" s="4" t="s">
        <v>11809</v>
      </c>
      <c r="BK362" s="4">
        <v>5</v>
      </c>
      <c r="BL362" s="4">
        <f t="shared" si="92"/>
        <v>75</v>
      </c>
      <c r="BM362" s="4">
        <f t="shared" ref="BM362:BM418" si="106">COUNTIFS(D:D,D362,BH:BH,"서류전형 합격")</f>
        <v>38</v>
      </c>
      <c r="BN362" s="4" t="str">
        <f t="shared" si="93"/>
        <v>배수미달</v>
      </c>
      <c r="BO362" s="4"/>
      <c r="BQ362" s="44" t="s">
        <v>11731</v>
      </c>
      <c r="BR362" s="4" t="s">
        <v>11835</v>
      </c>
      <c r="BS362" s="4" t="s">
        <v>11836</v>
      </c>
    </row>
    <row r="363" spans="1:71" ht="50.1" customHeight="1" x14ac:dyDescent="0.3">
      <c r="A363" s="4">
        <f t="shared" si="91"/>
        <v>130</v>
      </c>
      <c r="B363" s="4" t="s">
        <v>4501</v>
      </c>
      <c r="C363" s="4" t="s">
        <v>4502</v>
      </c>
      <c r="D363" s="4" t="s">
        <v>317</v>
      </c>
      <c r="E363" s="4" t="s">
        <v>318</v>
      </c>
      <c r="F363" s="4" t="s">
        <v>4503</v>
      </c>
      <c r="G363" s="4" t="s">
        <v>4504</v>
      </c>
      <c r="H363" s="4" t="s">
        <v>4505</v>
      </c>
      <c r="I363" s="4" t="s">
        <v>4506</v>
      </c>
      <c r="J363" s="4" t="s">
        <v>275</v>
      </c>
      <c r="K363" s="4" t="s">
        <v>275</v>
      </c>
      <c r="L363" s="4" t="s">
        <v>382</v>
      </c>
      <c r="M363" s="4" t="s">
        <v>4507</v>
      </c>
      <c r="N363" s="4" t="s">
        <v>3811</v>
      </c>
      <c r="O363" s="4" t="s">
        <v>562</v>
      </c>
      <c r="P363" s="4" t="s">
        <v>957</v>
      </c>
      <c r="Q363" s="4" t="s">
        <v>425</v>
      </c>
      <c r="R363" s="4" t="s">
        <v>313</v>
      </c>
      <c r="S363" s="4" t="s">
        <v>313</v>
      </c>
      <c r="T363" s="4" t="s">
        <v>313</v>
      </c>
      <c r="U363" s="4" t="s">
        <v>313</v>
      </c>
      <c r="V363" s="4" t="s">
        <v>313</v>
      </c>
      <c r="W363" s="4" t="s">
        <v>11686</v>
      </c>
      <c r="X363" s="4" t="s">
        <v>9552</v>
      </c>
      <c r="Y363" s="4" t="s">
        <v>11686</v>
      </c>
      <c r="Z363" s="4" t="s">
        <v>9552</v>
      </c>
      <c r="AA363" s="4" t="s">
        <v>313</v>
      </c>
      <c r="AB363" s="4" t="s">
        <v>312</v>
      </c>
      <c r="AC363" s="4" t="s">
        <v>313</v>
      </c>
      <c r="AE363" s="4">
        <v>0</v>
      </c>
      <c r="AF363" s="4">
        <v>0</v>
      </c>
      <c r="AG363" s="4">
        <v>0</v>
      </c>
      <c r="AH363" s="4">
        <f t="shared" si="96"/>
        <v>0</v>
      </c>
      <c r="AI363" s="4">
        <f t="shared" si="96"/>
        <v>0</v>
      </c>
      <c r="AJ363" s="4">
        <f t="shared" si="96"/>
        <v>0</v>
      </c>
      <c r="AK363" s="4">
        <f t="shared" si="96"/>
        <v>0</v>
      </c>
      <c r="AL363" s="4">
        <f t="shared" si="96"/>
        <v>0</v>
      </c>
      <c r="AM363" s="4">
        <f t="shared" si="96"/>
        <v>3</v>
      </c>
      <c r="AN363" s="4">
        <f t="shared" si="97"/>
        <v>3</v>
      </c>
      <c r="AO363" s="4" t="str">
        <f t="shared" si="98"/>
        <v>X</v>
      </c>
      <c r="AP363" s="4" t="str">
        <f t="shared" si="98"/>
        <v>우대</v>
      </c>
      <c r="AQ363" s="4" t="str">
        <f t="shared" si="98"/>
        <v>X</v>
      </c>
      <c r="AR363" s="4">
        <f t="shared" si="99"/>
        <v>3</v>
      </c>
      <c r="AT363" s="4" t="s">
        <v>11686</v>
      </c>
      <c r="AU363" s="4">
        <f>VLOOKUP(B363,자격증!B:R,17,0)</f>
        <v>10</v>
      </c>
      <c r="AV363" s="4">
        <f>IF(AT363="해당",VLOOKUP(B363,어학성적!B:Q,16,0),0)</f>
        <v>0</v>
      </c>
      <c r="AW363" s="4">
        <f>IF(AT363="해당",VLOOKUP(B363,논문실적!B:S,18,0),0)</f>
        <v>0</v>
      </c>
      <c r="AX363" s="4">
        <f>VLOOKUP(B363,자격증!B:S,18,0)</f>
        <v>0</v>
      </c>
      <c r="AY363" s="4">
        <f t="shared" si="100"/>
        <v>10</v>
      </c>
      <c r="AZ363" s="4"/>
      <c r="BB363" s="4">
        <f t="shared" si="101"/>
        <v>10</v>
      </c>
      <c r="BC363" s="47">
        <f>VLOOKUP(B363,정성평가!B:AD,29,0)</f>
        <v>43</v>
      </c>
      <c r="BD363" s="4">
        <f t="shared" si="102"/>
        <v>3</v>
      </c>
      <c r="BE363" s="47">
        <f t="shared" si="103"/>
        <v>56</v>
      </c>
      <c r="BF363" s="4" t="str">
        <f t="shared" si="104"/>
        <v>과락</v>
      </c>
      <c r="BG363" s="4">
        <f t="shared" si="105"/>
        <v>130</v>
      </c>
      <c r="BH363" s="4" t="s">
        <v>11811</v>
      </c>
      <c r="BI363" s="4" t="s">
        <v>11809</v>
      </c>
      <c r="BK363" s="4">
        <v>5</v>
      </c>
      <c r="BL363" s="4">
        <f t="shared" si="92"/>
        <v>75</v>
      </c>
      <c r="BM363" s="4">
        <f t="shared" si="106"/>
        <v>38</v>
      </c>
      <c r="BN363" s="4" t="str">
        <f t="shared" si="93"/>
        <v>배수미달</v>
      </c>
      <c r="BO363" s="4"/>
      <c r="BQ363" s="44" t="s">
        <v>11731</v>
      </c>
      <c r="BR363" s="4" t="s">
        <v>11835</v>
      </c>
      <c r="BS363" s="4" t="s">
        <v>11836</v>
      </c>
    </row>
    <row r="364" spans="1:71" ht="50.1" customHeight="1" x14ac:dyDescent="0.3">
      <c r="A364" s="4">
        <f t="shared" si="91"/>
        <v>131</v>
      </c>
      <c r="B364" s="4" t="s">
        <v>9284</v>
      </c>
      <c r="C364" s="4" t="s">
        <v>9285</v>
      </c>
      <c r="D364" s="4" t="s">
        <v>317</v>
      </c>
      <c r="E364" s="4" t="s">
        <v>318</v>
      </c>
      <c r="F364" s="4" t="s">
        <v>9286</v>
      </c>
      <c r="G364" s="4" t="s">
        <v>9287</v>
      </c>
      <c r="H364" s="4" t="s">
        <v>9288</v>
      </c>
      <c r="I364" s="4" t="s">
        <v>9289</v>
      </c>
      <c r="J364" s="4" t="s">
        <v>275</v>
      </c>
      <c r="K364" s="4" t="s">
        <v>275</v>
      </c>
      <c r="L364" s="4" t="s">
        <v>382</v>
      </c>
      <c r="M364" s="4" t="s">
        <v>4507</v>
      </c>
      <c r="N364" s="4" t="s">
        <v>2378</v>
      </c>
      <c r="O364" s="4" t="s">
        <v>562</v>
      </c>
      <c r="P364" s="4" t="s">
        <v>957</v>
      </c>
      <c r="Q364" s="4" t="s">
        <v>1357</v>
      </c>
      <c r="R364" s="4" t="s">
        <v>313</v>
      </c>
      <c r="S364" s="4" t="s">
        <v>313</v>
      </c>
      <c r="T364" s="4" t="s">
        <v>313</v>
      </c>
      <c r="U364" s="4" t="s">
        <v>313</v>
      </c>
      <c r="V364" s="4" t="s">
        <v>313</v>
      </c>
      <c r="W364" s="4" t="s">
        <v>11686</v>
      </c>
      <c r="X364" s="4" t="s">
        <v>11737</v>
      </c>
      <c r="Y364" s="4" t="s">
        <v>313</v>
      </c>
      <c r="Z364" s="4" t="s">
        <v>313</v>
      </c>
      <c r="AA364" s="4" t="s">
        <v>312</v>
      </c>
      <c r="AB364" s="4" t="s">
        <v>312</v>
      </c>
      <c r="AC364" s="4" t="s">
        <v>313</v>
      </c>
      <c r="AE364" s="4">
        <v>0</v>
      </c>
      <c r="AF364" s="4">
        <v>0</v>
      </c>
      <c r="AG364" s="4">
        <v>0</v>
      </c>
      <c r="AH364" s="4">
        <f t="shared" si="96"/>
        <v>0</v>
      </c>
      <c r="AI364" s="4">
        <f t="shared" si="96"/>
        <v>0</v>
      </c>
      <c r="AJ364" s="4">
        <f t="shared" si="96"/>
        <v>0</v>
      </c>
      <c r="AK364" s="4">
        <f t="shared" si="96"/>
        <v>0</v>
      </c>
      <c r="AL364" s="4">
        <f t="shared" si="96"/>
        <v>0</v>
      </c>
      <c r="AM364" s="4">
        <f t="shared" si="96"/>
        <v>3</v>
      </c>
      <c r="AN364" s="4">
        <f t="shared" si="97"/>
        <v>0</v>
      </c>
      <c r="AO364" s="4" t="str">
        <f t="shared" si="98"/>
        <v>우대</v>
      </c>
      <c r="AP364" s="4" t="str">
        <f t="shared" si="98"/>
        <v>우대</v>
      </c>
      <c r="AQ364" s="4" t="str">
        <f t="shared" si="98"/>
        <v>X</v>
      </c>
      <c r="AR364" s="4">
        <f t="shared" si="99"/>
        <v>3</v>
      </c>
      <c r="AT364" s="4" t="s">
        <v>11686</v>
      </c>
      <c r="AU364" s="4">
        <f>VLOOKUP(B364,자격증!B:R,17,0)</f>
        <v>8</v>
      </c>
      <c r="AV364" s="4">
        <f>IF(AT364="해당",VLOOKUP(B364,어학성적!B:Q,16,0),0)</f>
        <v>6</v>
      </c>
      <c r="AW364" s="4">
        <f>IF(AT364="해당",VLOOKUP(B364,논문실적!B:S,18,0),0)</f>
        <v>0</v>
      </c>
      <c r="AX364" s="4">
        <f>VLOOKUP(B364,자격증!B:S,18,0)</f>
        <v>0</v>
      </c>
      <c r="AY364" s="4">
        <f t="shared" si="100"/>
        <v>14</v>
      </c>
      <c r="AZ364" s="4"/>
      <c r="BB364" s="4">
        <f t="shared" si="101"/>
        <v>14</v>
      </c>
      <c r="BC364" s="47">
        <f>VLOOKUP(B364,정성평가!B:AD,29,0)</f>
        <v>39</v>
      </c>
      <c r="BD364" s="4">
        <f t="shared" si="102"/>
        <v>3</v>
      </c>
      <c r="BE364" s="47">
        <f t="shared" si="103"/>
        <v>56</v>
      </c>
      <c r="BF364" s="4" t="str">
        <f t="shared" si="104"/>
        <v>과락</v>
      </c>
      <c r="BG364" s="4">
        <f t="shared" si="105"/>
        <v>130</v>
      </c>
      <c r="BH364" s="4" t="s">
        <v>11811</v>
      </c>
      <c r="BI364" s="4" t="s">
        <v>11809</v>
      </c>
      <c r="BK364" s="4">
        <v>5</v>
      </c>
      <c r="BL364" s="4">
        <f t="shared" si="92"/>
        <v>75</v>
      </c>
      <c r="BM364" s="4">
        <f t="shared" si="106"/>
        <v>38</v>
      </c>
      <c r="BN364" s="4" t="str">
        <f t="shared" si="93"/>
        <v>배수미달</v>
      </c>
      <c r="BO364" s="4"/>
      <c r="BQ364" s="44" t="s">
        <v>11731</v>
      </c>
      <c r="BR364" s="4" t="s">
        <v>11835</v>
      </c>
      <c r="BS364" s="4" t="s">
        <v>11836</v>
      </c>
    </row>
    <row r="365" spans="1:71" ht="50.1" customHeight="1" x14ac:dyDescent="0.3">
      <c r="A365" s="4">
        <f t="shared" si="91"/>
        <v>132</v>
      </c>
      <c r="B365" s="4" t="s">
        <v>11078</v>
      </c>
      <c r="C365" s="4" t="s">
        <v>11079</v>
      </c>
      <c r="D365" s="4" t="s">
        <v>317</v>
      </c>
      <c r="E365" s="4" t="s">
        <v>318</v>
      </c>
      <c r="F365" s="4" t="s">
        <v>11080</v>
      </c>
      <c r="G365" s="4" t="s">
        <v>11081</v>
      </c>
      <c r="H365" s="4" t="s">
        <v>11082</v>
      </c>
      <c r="I365" s="4" t="s">
        <v>11083</v>
      </c>
      <c r="J365" s="4" t="s">
        <v>275</v>
      </c>
      <c r="K365" s="4" t="s">
        <v>275</v>
      </c>
      <c r="L365" s="4" t="s">
        <v>276</v>
      </c>
      <c r="M365" s="4" t="s">
        <v>277</v>
      </c>
      <c r="N365" s="4" t="s">
        <v>277</v>
      </c>
      <c r="O365" s="4" t="s">
        <v>277</v>
      </c>
      <c r="P365" s="4" t="s">
        <v>277</v>
      </c>
      <c r="Q365" s="4" t="s">
        <v>3414</v>
      </c>
      <c r="R365" s="4" t="s">
        <v>313</v>
      </c>
      <c r="S365" s="4" t="s">
        <v>313</v>
      </c>
      <c r="T365" s="4" t="s">
        <v>313</v>
      </c>
      <c r="U365" s="4" t="s">
        <v>313</v>
      </c>
      <c r="V365" s="4" t="s">
        <v>313</v>
      </c>
      <c r="W365" s="4" t="s">
        <v>11686</v>
      </c>
      <c r="X365" s="4" t="s">
        <v>11744</v>
      </c>
      <c r="Y365" s="4" t="s">
        <v>313</v>
      </c>
      <c r="Z365" s="4" t="s">
        <v>313</v>
      </c>
      <c r="AA365" s="4" t="s">
        <v>313</v>
      </c>
      <c r="AB365" s="4" t="s">
        <v>312</v>
      </c>
      <c r="AC365" s="4" t="s">
        <v>313</v>
      </c>
      <c r="AE365" s="4">
        <v>0</v>
      </c>
      <c r="AF365" s="4">
        <v>0</v>
      </c>
      <c r="AG365" s="4">
        <v>0</v>
      </c>
      <c r="AH365" s="4">
        <f t="shared" si="96"/>
        <v>0</v>
      </c>
      <c r="AI365" s="4">
        <f t="shared" si="96"/>
        <v>0</v>
      </c>
      <c r="AJ365" s="4">
        <f t="shared" si="96"/>
        <v>0</v>
      </c>
      <c r="AK365" s="4">
        <f t="shared" si="96"/>
        <v>0</v>
      </c>
      <c r="AL365" s="4">
        <f t="shared" si="96"/>
        <v>0</v>
      </c>
      <c r="AM365" s="4">
        <f t="shared" si="96"/>
        <v>3</v>
      </c>
      <c r="AN365" s="4">
        <f t="shared" si="97"/>
        <v>0</v>
      </c>
      <c r="AO365" s="4" t="str">
        <f t="shared" si="98"/>
        <v>X</v>
      </c>
      <c r="AP365" s="4" t="str">
        <f t="shared" si="98"/>
        <v>우대</v>
      </c>
      <c r="AQ365" s="4" t="str">
        <f t="shared" si="98"/>
        <v>X</v>
      </c>
      <c r="AR365" s="4">
        <f t="shared" si="99"/>
        <v>3</v>
      </c>
      <c r="AT365" s="4" t="s">
        <v>11686</v>
      </c>
      <c r="AU365" s="4">
        <f>VLOOKUP(B365,자격증!B:R,17,0)</f>
        <v>0</v>
      </c>
      <c r="AV365" s="4">
        <f>IF(AT365="해당",VLOOKUP(B365,어학성적!B:Q,16,0),0)</f>
        <v>6</v>
      </c>
      <c r="AW365" s="4">
        <f>IF(AT365="해당",VLOOKUP(B365,논문실적!B:S,18,0),0)</f>
        <v>0</v>
      </c>
      <c r="AX365" s="4">
        <f>VLOOKUP(B365,자격증!B:S,18,0)</f>
        <v>0</v>
      </c>
      <c r="AY365" s="4">
        <f t="shared" si="100"/>
        <v>6</v>
      </c>
      <c r="AZ365" s="4"/>
      <c r="BB365" s="4">
        <f t="shared" si="101"/>
        <v>6</v>
      </c>
      <c r="BC365" s="47">
        <f>VLOOKUP(B365,정성평가!B:AD,29,0)</f>
        <v>47</v>
      </c>
      <c r="BD365" s="4">
        <f t="shared" si="102"/>
        <v>3</v>
      </c>
      <c r="BE365" s="47">
        <f t="shared" si="103"/>
        <v>56</v>
      </c>
      <c r="BF365" s="4" t="str">
        <f t="shared" si="104"/>
        <v>과락</v>
      </c>
      <c r="BG365" s="4">
        <f t="shared" si="105"/>
        <v>130</v>
      </c>
      <c r="BH365" s="4" t="s">
        <v>11811</v>
      </c>
      <c r="BI365" s="4" t="s">
        <v>11809</v>
      </c>
      <c r="BK365" s="4">
        <v>5</v>
      </c>
      <c r="BL365" s="4">
        <f t="shared" si="92"/>
        <v>75</v>
      </c>
      <c r="BM365" s="4">
        <f t="shared" si="106"/>
        <v>38</v>
      </c>
      <c r="BN365" s="4" t="str">
        <f t="shared" si="93"/>
        <v>배수미달</v>
      </c>
      <c r="BO365" s="4"/>
      <c r="BQ365" s="44" t="s">
        <v>11731</v>
      </c>
      <c r="BR365" s="4" t="s">
        <v>11835</v>
      </c>
      <c r="BS365" s="4" t="s">
        <v>11836</v>
      </c>
    </row>
    <row r="366" spans="1:71" ht="50.1" customHeight="1" x14ac:dyDescent="0.3">
      <c r="A366" s="4">
        <f t="shared" si="91"/>
        <v>133</v>
      </c>
      <c r="B366" s="4" t="s">
        <v>11540</v>
      </c>
      <c r="C366" s="4" t="s">
        <v>11541</v>
      </c>
      <c r="D366" s="4" t="s">
        <v>317</v>
      </c>
      <c r="E366" s="4" t="s">
        <v>318</v>
      </c>
      <c r="F366" s="4" t="s">
        <v>11542</v>
      </c>
      <c r="G366" s="4" t="s">
        <v>11543</v>
      </c>
      <c r="H366" s="4" t="s">
        <v>11544</v>
      </c>
      <c r="I366" s="4" t="s">
        <v>11545</v>
      </c>
      <c r="J366" s="4" t="s">
        <v>275</v>
      </c>
      <c r="K366" s="4" t="s">
        <v>275</v>
      </c>
      <c r="L366" s="4" t="s">
        <v>382</v>
      </c>
      <c r="M366" s="4" t="s">
        <v>10856</v>
      </c>
      <c r="N366" s="4" t="s">
        <v>11546</v>
      </c>
      <c r="O366" s="4" t="s">
        <v>562</v>
      </c>
      <c r="P366" s="4" t="s">
        <v>957</v>
      </c>
      <c r="Q366" s="4" t="s">
        <v>3528</v>
      </c>
      <c r="R366" s="4" t="s">
        <v>313</v>
      </c>
      <c r="S366" s="4" t="s">
        <v>313</v>
      </c>
      <c r="T366" s="4" t="s">
        <v>313</v>
      </c>
      <c r="U366" s="4" t="s">
        <v>313</v>
      </c>
      <c r="V366" s="4" t="s">
        <v>313</v>
      </c>
      <c r="W366" s="4" t="s">
        <v>11686</v>
      </c>
      <c r="X366" s="4" t="s">
        <v>11727</v>
      </c>
      <c r="Y366" s="4" t="s">
        <v>11686</v>
      </c>
      <c r="Z366" s="4" t="s">
        <v>11727</v>
      </c>
      <c r="AA366" s="4" t="s">
        <v>313</v>
      </c>
      <c r="AB366" s="4" t="s">
        <v>313</v>
      </c>
      <c r="AC366" s="4" t="s">
        <v>313</v>
      </c>
      <c r="AE366" s="4">
        <v>0</v>
      </c>
      <c r="AF366" s="4">
        <v>0</v>
      </c>
      <c r="AG366" s="4">
        <v>0</v>
      </c>
      <c r="AH366" s="4">
        <f t="shared" si="96"/>
        <v>0</v>
      </c>
      <c r="AI366" s="4">
        <f t="shared" si="96"/>
        <v>0</v>
      </c>
      <c r="AJ366" s="4">
        <f t="shared" si="96"/>
        <v>0</v>
      </c>
      <c r="AK366" s="4">
        <f t="shared" si="96"/>
        <v>0</v>
      </c>
      <c r="AL366" s="4">
        <f t="shared" si="96"/>
        <v>0</v>
      </c>
      <c r="AM366" s="4">
        <f t="shared" si="96"/>
        <v>3</v>
      </c>
      <c r="AN366" s="4">
        <f t="shared" si="97"/>
        <v>3</v>
      </c>
      <c r="AO366" s="4" t="str">
        <f t="shared" si="98"/>
        <v>X</v>
      </c>
      <c r="AP366" s="4" t="str">
        <f t="shared" si="98"/>
        <v>X</v>
      </c>
      <c r="AQ366" s="4" t="str">
        <f t="shared" si="98"/>
        <v>X</v>
      </c>
      <c r="AR366" s="4">
        <f t="shared" si="99"/>
        <v>3</v>
      </c>
      <c r="AT366" s="4" t="s">
        <v>11686</v>
      </c>
      <c r="AU366" s="4">
        <f>VLOOKUP(B366,자격증!B:R,17,0)</f>
        <v>4</v>
      </c>
      <c r="AV366" s="4">
        <f>IF(AT366="해당",VLOOKUP(B366,어학성적!B:Q,16,0),0)</f>
        <v>2</v>
      </c>
      <c r="AW366" s="4">
        <f>IF(AT366="해당",VLOOKUP(B366,논문실적!B:S,18,0),0)</f>
        <v>0</v>
      </c>
      <c r="AX366" s="4">
        <f>VLOOKUP(B366,자격증!B:S,18,0)</f>
        <v>0</v>
      </c>
      <c r="AY366" s="4">
        <f t="shared" si="100"/>
        <v>6</v>
      </c>
      <c r="AZ366" s="4"/>
      <c r="BB366" s="4">
        <f t="shared" si="101"/>
        <v>6</v>
      </c>
      <c r="BC366" s="47">
        <f>VLOOKUP(B366,정성평가!B:AD,29,0)</f>
        <v>46.333333333333336</v>
      </c>
      <c r="BD366" s="4">
        <f t="shared" si="102"/>
        <v>3</v>
      </c>
      <c r="BE366" s="47">
        <f t="shared" si="103"/>
        <v>55.333333333333336</v>
      </c>
      <c r="BF366" s="4" t="str">
        <f t="shared" si="104"/>
        <v>과락</v>
      </c>
      <c r="BG366" s="4">
        <f t="shared" si="105"/>
        <v>133</v>
      </c>
      <c r="BH366" s="4" t="s">
        <v>11811</v>
      </c>
      <c r="BI366" s="4" t="s">
        <v>11809</v>
      </c>
      <c r="BK366" s="4">
        <v>5</v>
      </c>
      <c r="BL366" s="4">
        <f t="shared" si="92"/>
        <v>75</v>
      </c>
      <c r="BM366" s="4">
        <f t="shared" si="106"/>
        <v>38</v>
      </c>
      <c r="BN366" s="4" t="str">
        <f t="shared" si="93"/>
        <v>배수미달</v>
      </c>
      <c r="BO366" s="4"/>
      <c r="BQ366" s="44" t="s">
        <v>11731</v>
      </c>
      <c r="BR366" s="4" t="s">
        <v>11835</v>
      </c>
      <c r="BS366" s="4" t="s">
        <v>11836</v>
      </c>
    </row>
    <row r="367" spans="1:71" ht="50.1" customHeight="1" x14ac:dyDescent="0.3">
      <c r="A367" s="4">
        <f t="shared" si="91"/>
        <v>134</v>
      </c>
      <c r="B367" s="4" t="s">
        <v>5886</v>
      </c>
      <c r="C367" s="4" t="s">
        <v>5887</v>
      </c>
      <c r="D367" s="4" t="s">
        <v>317</v>
      </c>
      <c r="E367" s="4" t="s">
        <v>318</v>
      </c>
      <c r="F367" s="4" t="s">
        <v>5888</v>
      </c>
      <c r="G367" s="4" t="s">
        <v>5889</v>
      </c>
      <c r="H367" s="4" t="s">
        <v>5890</v>
      </c>
      <c r="I367" s="4" t="s">
        <v>5891</v>
      </c>
      <c r="J367" s="4" t="s">
        <v>275</v>
      </c>
      <c r="K367" s="4" t="s">
        <v>275</v>
      </c>
      <c r="L367" s="4" t="s">
        <v>276</v>
      </c>
      <c r="M367" s="4" t="s">
        <v>277</v>
      </c>
      <c r="N367" s="4" t="s">
        <v>277</v>
      </c>
      <c r="O367" s="4" t="s">
        <v>277</v>
      </c>
      <c r="P367" s="4" t="s">
        <v>277</v>
      </c>
      <c r="Q367" s="4" t="s">
        <v>5896</v>
      </c>
      <c r="R367" s="4" t="s">
        <v>313</v>
      </c>
      <c r="S367" s="4" t="s">
        <v>313</v>
      </c>
      <c r="T367" s="4" t="s">
        <v>313</v>
      </c>
      <c r="U367" s="4" t="s">
        <v>313</v>
      </c>
      <c r="V367" s="4" t="s">
        <v>313</v>
      </c>
      <c r="W367" s="4" t="s">
        <v>313</v>
      </c>
      <c r="X367" s="4" t="s">
        <v>313</v>
      </c>
      <c r="Y367" s="4" t="s">
        <v>313</v>
      </c>
      <c r="Z367" s="4" t="s">
        <v>313</v>
      </c>
      <c r="AA367" s="4" t="s">
        <v>312</v>
      </c>
      <c r="AB367" s="4" t="s">
        <v>312</v>
      </c>
      <c r="AC367" s="4" t="s">
        <v>313</v>
      </c>
      <c r="AE367" s="4">
        <v>0</v>
      </c>
      <c r="AF367" s="4">
        <v>0</v>
      </c>
      <c r="AG367" s="4">
        <v>0</v>
      </c>
      <c r="AH367" s="4">
        <f t="shared" si="96"/>
        <v>0</v>
      </c>
      <c r="AI367" s="4">
        <f t="shared" si="96"/>
        <v>0</v>
      </c>
      <c r="AJ367" s="4">
        <f t="shared" si="96"/>
        <v>0</v>
      </c>
      <c r="AK367" s="4">
        <f t="shared" si="96"/>
        <v>0</v>
      </c>
      <c r="AL367" s="4">
        <f t="shared" si="96"/>
        <v>0</v>
      </c>
      <c r="AM367" s="4">
        <f t="shared" si="96"/>
        <v>0</v>
      </c>
      <c r="AN367" s="4">
        <f t="shared" si="97"/>
        <v>0</v>
      </c>
      <c r="AO367" s="4" t="str">
        <f t="shared" si="98"/>
        <v>우대</v>
      </c>
      <c r="AP367" s="4" t="str">
        <f t="shared" si="98"/>
        <v>우대</v>
      </c>
      <c r="AQ367" s="4" t="str">
        <f t="shared" si="98"/>
        <v>X</v>
      </c>
      <c r="AR367" s="4">
        <f t="shared" si="99"/>
        <v>0</v>
      </c>
      <c r="AT367" s="4" t="s">
        <v>11686</v>
      </c>
      <c r="AU367" s="4">
        <f>VLOOKUP(B367,자격증!B:R,17,0)</f>
        <v>8</v>
      </c>
      <c r="AV367" s="4">
        <f>IF(AT367="해당",VLOOKUP(B367,어학성적!B:Q,16,0),0)</f>
        <v>0</v>
      </c>
      <c r="AW367" s="4">
        <f>IF(AT367="해당",VLOOKUP(B367,논문실적!B:S,18,0),0)</f>
        <v>0</v>
      </c>
      <c r="AX367" s="4">
        <f>VLOOKUP(B367,자격증!B:S,18,0)</f>
        <v>0</v>
      </c>
      <c r="AY367" s="4">
        <f t="shared" si="100"/>
        <v>8</v>
      </c>
      <c r="AZ367" s="4"/>
      <c r="BB367" s="4">
        <f t="shared" si="101"/>
        <v>8</v>
      </c>
      <c r="BC367" s="47">
        <f>VLOOKUP(B367,정성평가!B:AD,29,0)</f>
        <v>47</v>
      </c>
      <c r="BD367" s="4">
        <f t="shared" si="102"/>
        <v>0</v>
      </c>
      <c r="BE367" s="47">
        <f t="shared" si="103"/>
        <v>55</v>
      </c>
      <c r="BF367" s="4" t="str">
        <f t="shared" si="104"/>
        <v>과락</v>
      </c>
      <c r="BG367" s="4">
        <f t="shared" si="105"/>
        <v>134</v>
      </c>
      <c r="BH367" s="4" t="s">
        <v>11811</v>
      </c>
      <c r="BI367" s="4" t="s">
        <v>11809</v>
      </c>
      <c r="BK367" s="4">
        <v>5</v>
      </c>
      <c r="BL367" s="4">
        <f t="shared" si="92"/>
        <v>75</v>
      </c>
      <c r="BM367" s="4">
        <f t="shared" si="106"/>
        <v>38</v>
      </c>
      <c r="BN367" s="4" t="str">
        <f t="shared" si="93"/>
        <v>배수미달</v>
      </c>
      <c r="BO367" s="4"/>
      <c r="BQ367" s="44" t="s">
        <v>11731</v>
      </c>
      <c r="BR367" s="4" t="s">
        <v>11835</v>
      </c>
      <c r="BS367" s="4" t="s">
        <v>11836</v>
      </c>
    </row>
    <row r="368" spans="1:71" ht="50.1" customHeight="1" x14ac:dyDescent="0.3">
      <c r="A368" s="4">
        <f t="shared" si="91"/>
        <v>135</v>
      </c>
      <c r="B368" s="4" t="s">
        <v>6897</v>
      </c>
      <c r="C368" s="4" t="s">
        <v>4711</v>
      </c>
      <c r="D368" s="4" t="s">
        <v>317</v>
      </c>
      <c r="E368" s="4" t="s">
        <v>318</v>
      </c>
      <c r="F368" s="4" t="s">
        <v>6898</v>
      </c>
      <c r="G368" s="4" t="s">
        <v>6899</v>
      </c>
      <c r="H368" s="4" t="s">
        <v>6900</v>
      </c>
      <c r="I368" s="4" t="s">
        <v>6901</v>
      </c>
      <c r="J368" s="4" t="s">
        <v>275</v>
      </c>
      <c r="K368" s="4" t="s">
        <v>275</v>
      </c>
      <c r="L368" s="4" t="s">
        <v>276</v>
      </c>
      <c r="M368" s="4" t="s">
        <v>277</v>
      </c>
      <c r="N368" s="4" t="s">
        <v>277</v>
      </c>
      <c r="O368" s="4" t="s">
        <v>277</v>
      </c>
      <c r="P368" s="4" t="s">
        <v>277</v>
      </c>
      <c r="Q368" s="4" t="s">
        <v>6626</v>
      </c>
      <c r="R368" s="4" t="s">
        <v>313</v>
      </c>
      <c r="S368" s="4" t="s">
        <v>313</v>
      </c>
      <c r="T368" s="4" t="s">
        <v>313</v>
      </c>
      <c r="U368" s="4" t="s">
        <v>313</v>
      </c>
      <c r="V368" s="4" t="s">
        <v>313</v>
      </c>
      <c r="W368" s="4" t="s">
        <v>11686</v>
      </c>
      <c r="X368" s="4" t="s">
        <v>11729</v>
      </c>
      <c r="Y368" s="4" t="s">
        <v>313</v>
      </c>
      <c r="Z368" s="4" t="s">
        <v>313</v>
      </c>
      <c r="AA368" s="4" t="s">
        <v>312</v>
      </c>
      <c r="AB368" s="4" t="s">
        <v>312</v>
      </c>
      <c r="AC368" s="4" t="s">
        <v>313</v>
      </c>
      <c r="AE368" s="4">
        <v>0</v>
      </c>
      <c r="AF368" s="4">
        <v>0</v>
      </c>
      <c r="AG368" s="4">
        <v>0</v>
      </c>
      <c r="AH368" s="4">
        <f t="shared" si="96"/>
        <v>0</v>
      </c>
      <c r="AI368" s="4">
        <f t="shared" si="96"/>
        <v>0</v>
      </c>
      <c r="AJ368" s="4">
        <f t="shared" si="96"/>
        <v>0</v>
      </c>
      <c r="AK368" s="4">
        <f t="shared" si="96"/>
        <v>0</v>
      </c>
      <c r="AL368" s="4">
        <f t="shared" si="96"/>
        <v>0</v>
      </c>
      <c r="AM368" s="4">
        <f t="shared" si="96"/>
        <v>3</v>
      </c>
      <c r="AN368" s="4">
        <f t="shared" si="97"/>
        <v>0</v>
      </c>
      <c r="AO368" s="4" t="str">
        <f t="shared" si="98"/>
        <v>우대</v>
      </c>
      <c r="AP368" s="4" t="str">
        <f t="shared" si="98"/>
        <v>우대</v>
      </c>
      <c r="AQ368" s="4" t="str">
        <f t="shared" si="98"/>
        <v>X</v>
      </c>
      <c r="AR368" s="4">
        <f t="shared" si="99"/>
        <v>3</v>
      </c>
      <c r="AT368" s="4" t="s">
        <v>11686</v>
      </c>
      <c r="AU368" s="4">
        <f>VLOOKUP(B368,자격증!B:R,17,0)</f>
        <v>8</v>
      </c>
      <c r="AV368" s="4">
        <f>IF(AT368="해당",VLOOKUP(B368,어학성적!B:Q,16,0),0)</f>
        <v>0</v>
      </c>
      <c r="AW368" s="4">
        <f>IF(AT368="해당",VLOOKUP(B368,논문실적!B:S,18,0),0)</f>
        <v>0</v>
      </c>
      <c r="AX368" s="4">
        <f>VLOOKUP(B368,자격증!B:S,18,0)</f>
        <v>0</v>
      </c>
      <c r="AY368" s="4">
        <f t="shared" si="100"/>
        <v>8</v>
      </c>
      <c r="AZ368" s="4"/>
      <c r="BB368" s="4">
        <f t="shared" si="101"/>
        <v>8</v>
      </c>
      <c r="BC368" s="47">
        <f>VLOOKUP(B368,정성평가!B:AD,29,0)</f>
        <v>44</v>
      </c>
      <c r="BD368" s="4">
        <f t="shared" si="102"/>
        <v>3</v>
      </c>
      <c r="BE368" s="47">
        <f t="shared" si="103"/>
        <v>55</v>
      </c>
      <c r="BF368" s="4" t="str">
        <f t="shared" si="104"/>
        <v>과락</v>
      </c>
      <c r="BG368" s="4">
        <f t="shared" si="105"/>
        <v>134</v>
      </c>
      <c r="BH368" s="4" t="s">
        <v>11811</v>
      </c>
      <c r="BI368" s="4" t="s">
        <v>11809</v>
      </c>
      <c r="BK368" s="4">
        <v>5</v>
      </c>
      <c r="BL368" s="4">
        <f t="shared" si="92"/>
        <v>75</v>
      </c>
      <c r="BM368" s="4">
        <f t="shared" si="106"/>
        <v>38</v>
      </c>
      <c r="BN368" s="4" t="str">
        <f t="shared" si="93"/>
        <v>배수미달</v>
      </c>
      <c r="BO368" s="4"/>
      <c r="BQ368" s="44" t="s">
        <v>11731</v>
      </c>
      <c r="BR368" s="4" t="s">
        <v>11835</v>
      </c>
      <c r="BS368" s="4" t="s">
        <v>11836</v>
      </c>
    </row>
    <row r="369" spans="1:71" ht="50.1" customHeight="1" x14ac:dyDescent="0.3">
      <c r="A369" s="4">
        <f t="shared" si="91"/>
        <v>136</v>
      </c>
      <c r="B369" s="4" t="s">
        <v>10051</v>
      </c>
      <c r="C369" s="4" t="s">
        <v>528</v>
      </c>
      <c r="D369" s="4" t="s">
        <v>317</v>
      </c>
      <c r="E369" s="4" t="s">
        <v>318</v>
      </c>
      <c r="F369" s="4" t="s">
        <v>531</v>
      </c>
      <c r="G369" s="4" t="s">
        <v>10052</v>
      </c>
      <c r="H369" s="4" t="s">
        <v>10053</v>
      </c>
      <c r="I369" s="4" t="s">
        <v>10054</v>
      </c>
      <c r="J369" s="4" t="s">
        <v>275</v>
      </c>
      <c r="K369" s="4" t="s">
        <v>275</v>
      </c>
      <c r="L369" s="4" t="s">
        <v>276</v>
      </c>
      <c r="M369" s="4" t="s">
        <v>277</v>
      </c>
      <c r="N369" s="4" t="s">
        <v>277</v>
      </c>
      <c r="O369" s="4" t="s">
        <v>277</v>
      </c>
      <c r="P369" s="4" t="s">
        <v>277</v>
      </c>
      <c r="Q369" s="4" t="s">
        <v>2644</v>
      </c>
      <c r="R369" s="4" t="s">
        <v>313</v>
      </c>
      <c r="S369" s="4" t="s">
        <v>313</v>
      </c>
      <c r="T369" s="4" t="s">
        <v>313</v>
      </c>
      <c r="U369" s="4" t="s">
        <v>313</v>
      </c>
      <c r="V369" s="4" t="s">
        <v>313</v>
      </c>
      <c r="W369" s="4" t="s">
        <v>313</v>
      </c>
      <c r="X369" s="4" t="s">
        <v>313</v>
      </c>
      <c r="Y369" s="4" t="s">
        <v>313</v>
      </c>
      <c r="Z369" s="4" t="s">
        <v>313</v>
      </c>
      <c r="AA369" s="4" t="s">
        <v>313</v>
      </c>
      <c r="AB369" s="4" t="s">
        <v>312</v>
      </c>
      <c r="AC369" s="4" t="s">
        <v>313</v>
      </c>
      <c r="AE369" s="4">
        <v>0</v>
      </c>
      <c r="AF369" s="4">
        <v>0</v>
      </c>
      <c r="AG369" s="4">
        <v>0</v>
      </c>
      <c r="AH369" s="4">
        <f t="shared" si="96"/>
        <v>0</v>
      </c>
      <c r="AI369" s="4">
        <f t="shared" si="96"/>
        <v>0</v>
      </c>
      <c r="AJ369" s="4">
        <f t="shared" si="96"/>
        <v>0</v>
      </c>
      <c r="AK369" s="4">
        <f t="shared" si="96"/>
        <v>0</v>
      </c>
      <c r="AL369" s="4">
        <f t="shared" si="96"/>
        <v>0</v>
      </c>
      <c r="AM369" s="4">
        <f t="shared" si="96"/>
        <v>0</v>
      </c>
      <c r="AN369" s="4">
        <f t="shared" si="97"/>
        <v>0</v>
      </c>
      <c r="AO369" s="4" t="str">
        <f t="shared" si="98"/>
        <v>X</v>
      </c>
      <c r="AP369" s="4" t="str">
        <f t="shared" si="98"/>
        <v>우대</v>
      </c>
      <c r="AQ369" s="4" t="str">
        <f t="shared" si="98"/>
        <v>X</v>
      </c>
      <c r="AR369" s="4">
        <f t="shared" si="99"/>
        <v>0</v>
      </c>
      <c r="AT369" s="4" t="s">
        <v>11686</v>
      </c>
      <c r="AU369" s="4">
        <f>VLOOKUP(B369,자격증!B:R,17,0)</f>
        <v>0</v>
      </c>
      <c r="AV369" s="4">
        <f>IF(AT369="해당",VLOOKUP(B369,어학성적!B:Q,16,0),0)</f>
        <v>2</v>
      </c>
      <c r="AW369" s="4">
        <f>IF(AT369="해당",VLOOKUP(B369,논문실적!B:S,18,0),0)</f>
        <v>0</v>
      </c>
      <c r="AX369" s="4">
        <f>VLOOKUP(B369,자격증!B:S,18,0)</f>
        <v>0</v>
      </c>
      <c r="AY369" s="4">
        <f t="shared" si="100"/>
        <v>2</v>
      </c>
      <c r="AZ369" s="4"/>
      <c r="BB369" s="4">
        <f t="shared" si="101"/>
        <v>2</v>
      </c>
      <c r="BC369" s="47">
        <f>VLOOKUP(B369,정성평가!B:AD,29,0)</f>
        <v>53</v>
      </c>
      <c r="BD369" s="4">
        <f t="shared" si="102"/>
        <v>0</v>
      </c>
      <c r="BE369" s="47">
        <f t="shared" si="103"/>
        <v>55</v>
      </c>
      <c r="BF369" s="4" t="str">
        <f t="shared" si="104"/>
        <v>과락</v>
      </c>
      <c r="BG369" s="4">
        <f t="shared" si="105"/>
        <v>134</v>
      </c>
      <c r="BH369" s="4" t="s">
        <v>11811</v>
      </c>
      <c r="BI369" s="4" t="s">
        <v>11809</v>
      </c>
      <c r="BK369" s="4">
        <v>5</v>
      </c>
      <c r="BL369" s="4">
        <f t="shared" si="92"/>
        <v>75</v>
      </c>
      <c r="BM369" s="4">
        <f t="shared" si="106"/>
        <v>38</v>
      </c>
      <c r="BN369" s="4" t="str">
        <f t="shared" si="93"/>
        <v>배수미달</v>
      </c>
      <c r="BO369" s="4"/>
      <c r="BQ369" s="44" t="s">
        <v>11731</v>
      </c>
      <c r="BR369" s="4" t="s">
        <v>11835</v>
      </c>
      <c r="BS369" s="4" t="s">
        <v>11836</v>
      </c>
    </row>
    <row r="370" spans="1:71" ht="50.1" customHeight="1" x14ac:dyDescent="0.3">
      <c r="A370" s="4">
        <f t="shared" si="91"/>
        <v>137</v>
      </c>
      <c r="B370" s="4" t="s">
        <v>1770</v>
      </c>
      <c r="C370" s="4" t="s">
        <v>1771</v>
      </c>
      <c r="D370" s="4" t="s">
        <v>317</v>
      </c>
      <c r="E370" s="4" t="s">
        <v>318</v>
      </c>
      <c r="F370" s="4" t="s">
        <v>1772</v>
      </c>
      <c r="G370" s="4" t="s">
        <v>1773</v>
      </c>
      <c r="H370" s="4" t="s">
        <v>1774</v>
      </c>
      <c r="I370" s="4" t="s">
        <v>1775</v>
      </c>
      <c r="J370" s="4" t="s">
        <v>275</v>
      </c>
      <c r="K370" s="4" t="s">
        <v>275</v>
      </c>
      <c r="L370" s="4" t="s">
        <v>276</v>
      </c>
      <c r="M370" s="4" t="s">
        <v>277</v>
      </c>
      <c r="N370" s="4" t="s">
        <v>277</v>
      </c>
      <c r="O370" s="4" t="s">
        <v>277</v>
      </c>
      <c r="P370" s="4" t="s">
        <v>277</v>
      </c>
      <c r="Q370" s="4" t="s">
        <v>1784</v>
      </c>
      <c r="R370" s="4" t="s">
        <v>313</v>
      </c>
      <c r="S370" s="4" t="s">
        <v>313</v>
      </c>
      <c r="T370" s="4" t="s">
        <v>313</v>
      </c>
      <c r="U370" s="4" t="s">
        <v>313</v>
      </c>
      <c r="V370" s="4" t="s">
        <v>313</v>
      </c>
      <c r="W370" s="4" t="s">
        <v>11686</v>
      </c>
      <c r="X370" s="4" t="s">
        <v>11742</v>
      </c>
      <c r="Y370" s="4" t="s">
        <v>313</v>
      </c>
      <c r="Z370" s="4" t="s">
        <v>313</v>
      </c>
      <c r="AA370" s="4" t="s">
        <v>313</v>
      </c>
      <c r="AB370" s="4" t="s">
        <v>312</v>
      </c>
      <c r="AC370" s="4" t="s">
        <v>313</v>
      </c>
      <c r="AE370" s="4">
        <v>0</v>
      </c>
      <c r="AF370" s="4">
        <v>0</v>
      </c>
      <c r="AG370" s="4">
        <v>0</v>
      </c>
      <c r="AH370" s="4">
        <f t="shared" si="96"/>
        <v>0</v>
      </c>
      <c r="AI370" s="4">
        <f t="shared" si="96"/>
        <v>0</v>
      </c>
      <c r="AJ370" s="4">
        <f t="shared" si="96"/>
        <v>0</v>
      </c>
      <c r="AK370" s="4">
        <f t="shared" si="96"/>
        <v>0</v>
      </c>
      <c r="AL370" s="4">
        <f t="shared" si="96"/>
        <v>0</v>
      </c>
      <c r="AM370" s="4">
        <f t="shared" si="96"/>
        <v>3</v>
      </c>
      <c r="AN370" s="4">
        <f t="shared" si="97"/>
        <v>0</v>
      </c>
      <c r="AO370" s="4" t="str">
        <f t="shared" si="98"/>
        <v>X</v>
      </c>
      <c r="AP370" s="4" t="str">
        <f t="shared" si="98"/>
        <v>우대</v>
      </c>
      <c r="AQ370" s="4" t="str">
        <f t="shared" si="98"/>
        <v>X</v>
      </c>
      <c r="AR370" s="4">
        <f t="shared" si="99"/>
        <v>3</v>
      </c>
      <c r="AT370" s="4" t="s">
        <v>11686</v>
      </c>
      <c r="AU370" s="4">
        <f>VLOOKUP(B370,자격증!B:R,17,0)</f>
        <v>3</v>
      </c>
      <c r="AV370" s="4">
        <f>IF(AT370="해당",VLOOKUP(B370,어학성적!B:Q,16,0),0)</f>
        <v>0</v>
      </c>
      <c r="AW370" s="4">
        <f>IF(AT370="해당",VLOOKUP(B370,논문실적!B:S,18,0),0)</f>
        <v>0</v>
      </c>
      <c r="AX370" s="4">
        <f>VLOOKUP(B370,자격증!B:S,18,0)</f>
        <v>0</v>
      </c>
      <c r="AY370" s="4">
        <f t="shared" si="100"/>
        <v>3</v>
      </c>
      <c r="AZ370" s="4"/>
      <c r="BB370" s="4">
        <f t="shared" si="101"/>
        <v>3</v>
      </c>
      <c r="BC370" s="47">
        <f>VLOOKUP(B370,정성평가!B:AD,29,0)</f>
        <v>48.666666666666664</v>
      </c>
      <c r="BD370" s="4">
        <f t="shared" si="102"/>
        <v>3</v>
      </c>
      <c r="BE370" s="47">
        <f t="shared" si="103"/>
        <v>54.666666666666664</v>
      </c>
      <c r="BF370" s="4" t="str">
        <f t="shared" si="104"/>
        <v>과락</v>
      </c>
      <c r="BG370" s="4">
        <f t="shared" si="105"/>
        <v>137</v>
      </c>
      <c r="BH370" s="4" t="s">
        <v>11811</v>
      </c>
      <c r="BI370" s="4" t="s">
        <v>11809</v>
      </c>
      <c r="BK370" s="4">
        <v>5</v>
      </c>
      <c r="BL370" s="4">
        <f t="shared" si="92"/>
        <v>75</v>
      </c>
      <c r="BM370" s="4">
        <f t="shared" si="106"/>
        <v>38</v>
      </c>
      <c r="BN370" s="4" t="str">
        <f t="shared" si="93"/>
        <v>배수미달</v>
      </c>
      <c r="BO370" s="4"/>
      <c r="BQ370" s="44" t="s">
        <v>11731</v>
      </c>
      <c r="BR370" s="4" t="s">
        <v>11835</v>
      </c>
      <c r="BS370" s="4" t="s">
        <v>11836</v>
      </c>
    </row>
    <row r="371" spans="1:71" ht="50.1" customHeight="1" x14ac:dyDescent="0.3">
      <c r="A371" s="4">
        <f t="shared" si="91"/>
        <v>138</v>
      </c>
      <c r="B371" s="4" t="s">
        <v>2313</v>
      </c>
      <c r="C371" s="4" t="s">
        <v>2314</v>
      </c>
      <c r="D371" s="4" t="s">
        <v>317</v>
      </c>
      <c r="E371" s="4" t="s">
        <v>318</v>
      </c>
      <c r="F371" s="4" t="s">
        <v>2315</v>
      </c>
      <c r="G371" s="4" t="s">
        <v>2316</v>
      </c>
      <c r="H371" s="4" t="s">
        <v>2317</v>
      </c>
      <c r="I371" s="4" t="s">
        <v>2318</v>
      </c>
      <c r="J371" s="4" t="s">
        <v>275</v>
      </c>
      <c r="K371" s="4" t="s">
        <v>275</v>
      </c>
      <c r="L371" s="4" t="s">
        <v>382</v>
      </c>
      <c r="M371" s="4" t="s">
        <v>2319</v>
      </c>
      <c r="N371" s="4" t="s">
        <v>2320</v>
      </c>
      <c r="O371" s="4" t="s">
        <v>562</v>
      </c>
      <c r="P371" s="4" t="s">
        <v>957</v>
      </c>
      <c r="Q371" s="4" t="s">
        <v>2327</v>
      </c>
      <c r="R371" s="4" t="s">
        <v>313</v>
      </c>
      <c r="S371" s="4" t="s">
        <v>313</v>
      </c>
      <c r="T371" s="4" t="s">
        <v>313</v>
      </c>
      <c r="U371" s="4" t="s">
        <v>313</v>
      </c>
      <c r="V371" s="4" t="s">
        <v>313</v>
      </c>
      <c r="W371" s="4" t="s">
        <v>11686</v>
      </c>
      <c r="X371" s="4" t="s">
        <v>9552</v>
      </c>
      <c r="Y371" s="4" t="s">
        <v>313</v>
      </c>
      <c r="Z371" s="4" t="s">
        <v>313</v>
      </c>
      <c r="AA371" s="4" t="s">
        <v>313</v>
      </c>
      <c r="AB371" s="4" t="s">
        <v>312</v>
      </c>
      <c r="AC371" s="4" t="s">
        <v>313</v>
      </c>
      <c r="AE371" s="4">
        <v>0</v>
      </c>
      <c r="AF371" s="4">
        <v>0</v>
      </c>
      <c r="AG371" s="4">
        <v>0</v>
      </c>
      <c r="AH371" s="4">
        <f t="shared" si="96"/>
        <v>0</v>
      </c>
      <c r="AI371" s="4">
        <f t="shared" si="96"/>
        <v>0</v>
      </c>
      <c r="AJ371" s="4">
        <f t="shared" si="96"/>
        <v>0</v>
      </c>
      <c r="AK371" s="4">
        <f t="shared" si="96"/>
        <v>0</v>
      </c>
      <c r="AL371" s="4">
        <f t="shared" si="96"/>
        <v>0</v>
      </c>
      <c r="AM371" s="4">
        <f t="shared" si="96"/>
        <v>3</v>
      </c>
      <c r="AN371" s="4">
        <f t="shared" si="97"/>
        <v>0</v>
      </c>
      <c r="AO371" s="4" t="str">
        <f t="shared" si="98"/>
        <v>X</v>
      </c>
      <c r="AP371" s="4" t="str">
        <f t="shared" si="98"/>
        <v>우대</v>
      </c>
      <c r="AQ371" s="4" t="str">
        <f t="shared" si="98"/>
        <v>X</v>
      </c>
      <c r="AR371" s="4">
        <f t="shared" si="99"/>
        <v>3</v>
      </c>
      <c r="AT371" s="4" t="s">
        <v>11686</v>
      </c>
      <c r="AU371" s="4">
        <f>VLOOKUP(B371,자격증!B:R,17,0)</f>
        <v>5</v>
      </c>
      <c r="AV371" s="4">
        <f>IF(AT371="해당",VLOOKUP(B371,어학성적!B:Q,16,0),0)</f>
        <v>0</v>
      </c>
      <c r="AW371" s="4">
        <f>IF(AT371="해당",VLOOKUP(B371,논문실적!B:S,18,0),0)</f>
        <v>0</v>
      </c>
      <c r="AX371" s="4">
        <f>VLOOKUP(B371,자격증!B:S,18,0)</f>
        <v>0</v>
      </c>
      <c r="AY371" s="4">
        <f t="shared" si="100"/>
        <v>5</v>
      </c>
      <c r="AZ371" s="4"/>
      <c r="BB371" s="4">
        <f t="shared" si="101"/>
        <v>5</v>
      </c>
      <c r="BC371" s="47">
        <f>VLOOKUP(B371,정성평가!B:AD,29,0)</f>
        <v>46.666666666666664</v>
      </c>
      <c r="BD371" s="4">
        <f t="shared" si="102"/>
        <v>3</v>
      </c>
      <c r="BE371" s="47">
        <f t="shared" si="103"/>
        <v>54.666666666666664</v>
      </c>
      <c r="BF371" s="4" t="str">
        <f t="shared" si="104"/>
        <v>과락</v>
      </c>
      <c r="BG371" s="4">
        <f t="shared" si="105"/>
        <v>137</v>
      </c>
      <c r="BH371" s="4" t="s">
        <v>11811</v>
      </c>
      <c r="BI371" s="4" t="s">
        <v>11809</v>
      </c>
      <c r="BK371" s="4">
        <v>5</v>
      </c>
      <c r="BL371" s="4">
        <f t="shared" si="92"/>
        <v>75</v>
      </c>
      <c r="BM371" s="4">
        <f t="shared" si="106"/>
        <v>38</v>
      </c>
      <c r="BN371" s="4" t="str">
        <f t="shared" si="93"/>
        <v>배수미달</v>
      </c>
      <c r="BO371" s="4"/>
      <c r="BQ371" s="44" t="s">
        <v>11731</v>
      </c>
      <c r="BR371" s="4" t="s">
        <v>11835</v>
      </c>
      <c r="BS371" s="4" t="s">
        <v>11836</v>
      </c>
    </row>
    <row r="372" spans="1:71" ht="50.1" customHeight="1" x14ac:dyDescent="0.3">
      <c r="A372" s="4">
        <f t="shared" si="91"/>
        <v>139</v>
      </c>
      <c r="B372" s="4" t="s">
        <v>9753</v>
      </c>
      <c r="C372" s="4" t="s">
        <v>4957</v>
      </c>
      <c r="D372" s="4" t="s">
        <v>317</v>
      </c>
      <c r="E372" s="4" t="s">
        <v>318</v>
      </c>
      <c r="F372" s="4" t="s">
        <v>4958</v>
      </c>
      <c r="G372" s="4" t="s">
        <v>9754</v>
      </c>
      <c r="H372" s="4" t="s">
        <v>9755</v>
      </c>
      <c r="I372" s="4" t="s">
        <v>9756</v>
      </c>
      <c r="J372" s="4" t="s">
        <v>275</v>
      </c>
      <c r="K372" s="4" t="s">
        <v>275</v>
      </c>
      <c r="L372" s="4" t="s">
        <v>276</v>
      </c>
      <c r="M372" s="4" t="s">
        <v>277</v>
      </c>
      <c r="N372" s="4" t="s">
        <v>277</v>
      </c>
      <c r="O372" s="4" t="s">
        <v>277</v>
      </c>
      <c r="P372" s="4" t="s">
        <v>277</v>
      </c>
      <c r="Q372" s="4" t="s">
        <v>657</v>
      </c>
      <c r="R372" s="4" t="s">
        <v>313</v>
      </c>
      <c r="S372" s="4" t="s">
        <v>313</v>
      </c>
      <c r="T372" s="4" t="s">
        <v>313</v>
      </c>
      <c r="U372" s="4" t="s">
        <v>313</v>
      </c>
      <c r="V372" s="4" t="s">
        <v>313</v>
      </c>
      <c r="W372" s="4" t="s">
        <v>11686</v>
      </c>
      <c r="X372" s="4" t="s">
        <v>9552</v>
      </c>
      <c r="Y372" s="4" t="s">
        <v>11686</v>
      </c>
      <c r="Z372" s="4" t="s">
        <v>9552</v>
      </c>
      <c r="AA372" s="4" t="s">
        <v>313</v>
      </c>
      <c r="AB372" s="4" t="s">
        <v>312</v>
      </c>
      <c r="AC372" s="4" t="s">
        <v>313</v>
      </c>
      <c r="AE372" s="4">
        <v>0</v>
      </c>
      <c r="AF372" s="4">
        <v>0</v>
      </c>
      <c r="AG372" s="4">
        <v>0</v>
      </c>
      <c r="AH372" s="4">
        <f t="shared" si="96"/>
        <v>0</v>
      </c>
      <c r="AI372" s="4">
        <f t="shared" si="96"/>
        <v>0</v>
      </c>
      <c r="AJ372" s="4">
        <f t="shared" si="96"/>
        <v>0</v>
      </c>
      <c r="AK372" s="4">
        <f t="shared" si="96"/>
        <v>0</v>
      </c>
      <c r="AL372" s="4">
        <f t="shared" si="96"/>
        <v>0</v>
      </c>
      <c r="AM372" s="4">
        <f t="shared" si="96"/>
        <v>3</v>
      </c>
      <c r="AN372" s="4">
        <f t="shared" si="97"/>
        <v>3</v>
      </c>
      <c r="AO372" s="4" t="str">
        <f t="shared" si="98"/>
        <v>X</v>
      </c>
      <c r="AP372" s="4" t="str">
        <f t="shared" si="98"/>
        <v>우대</v>
      </c>
      <c r="AQ372" s="4" t="str">
        <f t="shared" si="98"/>
        <v>X</v>
      </c>
      <c r="AR372" s="4">
        <f t="shared" si="99"/>
        <v>3</v>
      </c>
      <c r="AT372" s="4" t="s">
        <v>11686</v>
      </c>
      <c r="AU372" s="4">
        <f>VLOOKUP(B372,자격증!B:R,17,0)</f>
        <v>10</v>
      </c>
      <c r="AV372" s="4">
        <f>IF(AT372="해당",VLOOKUP(B372,어학성적!B:Q,16,0),0)</f>
        <v>0</v>
      </c>
      <c r="AW372" s="4">
        <f>IF(AT372="해당",VLOOKUP(B372,논문실적!B:S,18,0),0)</f>
        <v>0</v>
      </c>
      <c r="AX372" s="4">
        <f>VLOOKUP(B372,자격증!B:S,18,0)</f>
        <v>0</v>
      </c>
      <c r="AY372" s="4">
        <f t="shared" si="100"/>
        <v>10</v>
      </c>
      <c r="AZ372" s="4"/>
      <c r="BB372" s="4">
        <f t="shared" si="101"/>
        <v>10</v>
      </c>
      <c r="BC372" s="47">
        <f>VLOOKUP(B372,정성평가!B:AD,29,0)</f>
        <v>41.666666666666664</v>
      </c>
      <c r="BD372" s="4">
        <f t="shared" si="102"/>
        <v>3</v>
      </c>
      <c r="BE372" s="47">
        <f t="shared" si="103"/>
        <v>54.666666666666664</v>
      </c>
      <c r="BF372" s="4" t="str">
        <f t="shared" si="104"/>
        <v>과락</v>
      </c>
      <c r="BG372" s="4">
        <f t="shared" si="105"/>
        <v>137</v>
      </c>
      <c r="BH372" s="4" t="s">
        <v>11811</v>
      </c>
      <c r="BI372" s="4" t="s">
        <v>11809</v>
      </c>
      <c r="BK372" s="4">
        <v>5</v>
      </c>
      <c r="BL372" s="4">
        <f t="shared" si="92"/>
        <v>75</v>
      </c>
      <c r="BM372" s="4">
        <f t="shared" si="106"/>
        <v>38</v>
      </c>
      <c r="BN372" s="4" t="str">
        <f t="shared" si="93"/>
        <v>배수미달</v>
      </c>
      <c r="BO372" s="4"/>
      <c r="BQ372" s="44" t="s">
        <v>11731</v>
      </c>
      <c r="BR372" s="4" t="s">
        <v>11835</v>
      </c>
      <c r="BS372" s="4" t="s">
        <v>11836</v>
      </c>
    </row>
    <row r="373" spans="1:71" ht="50.1" customHeight="1" x14ac:dyDescent="0.3">
      <c r="A373" s="4">
        <f t="shared" si="91"/>
        <v>140</v>
      </c>
      <c r="B373" s="4" t="s">
        <v>5015</v>
      </c>
      <c r="C373" s="4" t="s">
        <v>5016</v>
      </c>
      <c r="D373" s="4" t="s">
        <v>317</v>
      </c>
      <c r="E373" s="4" t="s">
        <v>318</v>
      </c>
      <c r="F373" s="4" t="s">
        <v>5017</v>
      </c>
      <c r="G373" s="4" t="s">
        <v>5018</v>
      </c>
      <c r="H373" s="4" t="s">
        <v>5019</v>
      </c>
      <c r="I373" s="4" t="s">
        <v>5020</v>
      </c>
      <c r="J373" s="4" t="s">
        <v>275</v>
      </c>
      <c r="K373" s="4" t="s">
        <v>275</v>
      </c>
      <c r="L373" s="4" t="s">
        <v>276</v>
      </c>
      <c r="M373" s="4" t="s">
        <v>277</v>
      </c>
      <c r="N373" s="4" t="s">
        <v>277</v>
      </c>
      <c r="O373" s="4" t="s">
        <v>277</v>
      </c>
      <c r="P373" s="4" t="s">
        <v>277</v>
      </c>
      <c r="Q373" s="4" t="s">
        <v>1012</v>
      </c>
      <c r="R373" s="4" t="s">
        <v>313</v>
      </c>
      <c r="S373" s="4" t="s">
        <v>313</v>
      </c>
      <c r="T373" s="4" t="s">
        <v>313</v>
      </c>
      <c r="U373" s="4" t="s">
        <v>313</v>
      </c>
      <c r="V373" s="4" t="s">
        <v>313</v>
      </c>
      <c r="W373" s="4" t="s">
        <v>313</v>
      </c>
      <c r="X373" s="4" t="s">
        <v>313</v>
      </c>
      <c r="Y373" s="4" t="s">
        <v>313</v>
      </c>
      <c r="Z373" s="4" t="s">
        <v>313</v>
      </c>
      <c r="AA373" s="4" t="s">
        <v>313</v>
      </c>
      <c r="AB373" s="4" t="s">
        <v>312</v>
      </c>
      <c r="AC373" s="4" t="s">
        <v>313</v>
      </c>
      <c r="AE373" s="4">
        <v>0</v>
      </c>
      <c r="AF373" s="4">
        <v>0</v>
      </c>
      <c r="AG373" s="4">
        <v>0</v>
      </c>
      <c r="AH373" s="4">
        <f t="shared" si="96"/>
        <v>0</v>
      </c>
      <c r="AI373" s="4">
        <f t="shared" si="96"/>
        <v>0</v>
      </c>
      <c r="AJ373" s="4">
        <f t="shared" si="96"/>
        <v>0</v>
      </c>
      <c r="AK373" s="4">
        <f t="shared" si="96"/>
        <v>0</v>
      </c>
      <c r="AL373" s="4">
        <f t="shared" si="96"/>
        <v>0</v>
      </c>
      <c r="AM373" s="4">
        <f t="shared" si="96"/>
        <v>0</v>
      </c>
      <c r="AN373" s="4">
        <f t="shared" si="97"/>
        <v>0</v>
      </c>
      <c r="AO373" s="4" t="str">
        <f t="shared" si="98"/>
        <v>X</v>
      </c>
      <c r="AP373" s="4" t="str">
        <f t="shared" si="98"/>
        <v>우대</v>
      </c>
      <c r="AQ373" s="4" t="str">
        <f t="shared" si="98"/>
        <v>X</v>
      </c>
      <c r="AR373" s="4">
        <f t="shared" si="99"/>
        <v>0</v>
      </c>
      <c r="AT373" s="4" t="s">
        <v>11686</v>
      </c>
      <c r="AU373" s="4">
        <f>VLOOKUP(B373,자격증!B:R,17,0)</f>
        <v>5</v>
      </c>
      <c r="AV373" s="4">
        <f>IF(AT373="해당",VLOOKUP(B373,어학성적!B:Q,16,0),0)</f>
        <v>10</v>
      </c>
      <c r="AW373" s="4">
        <f>IF(AT373="해당",VLOOKUP(B373,논문실적!B:S,18,0),0)</f>
        <v>0</v>
      </c>
      <c r="AX373" s="4">
        <f>VLOOKUP(B373,자격증!B:S,18,0)</f>
        <v>0</v>
      </c>
      <c r="AY373" s="4">
        <f t="shared" si="100"/>
        <v>15</v>
      </c>
      <c r="AZ373" s="4"/>
      <c r="BB373" s="4">
        <f t="shared" si="101"/>
        <v>15</v>
      </c>
      <c r="BC373" s="47">
        <f>VLOOKUP(B373,정성평가!B:AD,29,0)</f>
        <v>39</v>
      </c>
      <c r="BD373" s="4">
        <f t="shared" si="102"/>
        <v>0</v>
      </c>
      <c r="BE373" s="47">
        <f t="shared" si="103"/>
        <v>54</v>
      </c>
      <c r="BF373" s="4" t="str">
        <f t="shared" si="104"/>
        <v>과락</v>
      </c>
      <c r="BG373" s="4">
        <f t="shared" si="105"/>
        <v>140</v>
      </c>
      <c r="BH373" s="4" t="s">
        <v>11811</v>
      </c>
      <c r="BI373" s="4" t="s">
        <v>11809</v>
      </c>
      <c r="BK373" s="4">
        <v>5</v>
      </c>
      <c r="BL373" s="4">
        <f t="shared" si="92"/>
        <v>75</v>
      </c>
      <c r="BM373" s="4">
        <f t="shared" si="106"/>
        <v>38</v>
      </c>
      <c r="BN373" s="4" t="str">
        <f t="shared" si="93"/>
        <v>배수미달</v>
      </c>
      <c r="BO373" s="4"/>
      <c r="BQ373" s="44" t="s">
        <v>11731</v>
      </c>
      <c r="BR373" s="4" t="s">
        <v>11835</v>
      </c>
      <c r="BS373" s="4" t="s">
        <v>11836</v>
      </c>
    </row>
    <row r="374" spans="1:71" ht="50.1" customHeight="1" x14ac:dyDescent="0.3">
      <c r="A374" s="4">
        <f t="shared" si="91"/>
        <v>141</v>
      </c>
      <c r="B374" s="4" t="s">
        <v>5033</v>
      </c>
      <c r="C374" s="4" t="s">
        <v>5034</v>
      </c>
      <c r="D374" s="4" t="s">
        <v>317</v>
      </c>
      <c r="E374" s="4" t="s">
        <v>318</v>
      </c>
      <c r="F374" s="4" t="s">
        <v>5035</v>
      </c>
      <c r="G374" s="4" t="s">
        <v>5036</v>
      </c>
      <c r="H374" s="4" t="s">
        <v>5037</v>
      </c>
      <c r="I374" s="4" t="s">
        <v>5038</v>
      </c>
      <c r="J374" s="4" t="s">
        <v>275</v>
      </c>
      <c r="K374" s="4" t="s">
        <v>275</v>
      </c>
      <c r="L374" s="4" t="s">
        <v>276</v>
      </c>
      <c r="M374" s="4" t="s">
        <v>277</v>
      </c>
      <c r="N374" s="4" t="s">
        <v>277</v>
      </c>
      <c r="O374" s="4" t="s">
        <v>277</v>
      </c>
      <c r="P374" s="4" t="s">
        <v>277</v>
      </c>
      <c r="Q374" s="4" t="s">
        <v>5044</v>
      </c>
      <c r="R374" s="4" t="s">
        <v>313</v>
      </c>
      <c r="S374" s="4" t="s">
        <v>313</v>
      </c>
      <c r="T374" s="4" t="s">
        <v>313</v>
      </c>
      <c r="U374" s="4" t="s">
        <v>313</v>
      </c>
      <c r="V374" s="4" t="s">
        <v>313</v>
      </c>
      <c r="W374" s="4" t="s">
        <v>313</v>
      </c>
      <c r="X374" s="4" t="s">
        <v>313</v>
      </c>
      <c r="Y374" s="4" t="s">
        <v>313</v>
      </c>
      <c r="Z374" s="4" t="s">
        <v>313</v>
      </c>
      <c r="AA374" s="4" t="s">
        <v>313</v>
      </c>
      <c r="AB374" s="4" t="s">
        <v>312</v>
      </c>
      <c r="AC374" s="4" t="s">
        <v>313</v>
      </c>
      <c r="AE374" s="4">
        <v>0</v>
      </c>
      <c r="AF374" s="4">
        <v>0</v>
      </c>
      <c r="AG374" s="4">
        <v>0</v>
      </c>
      <c r="AH374" s="4">
        <f t="shared" si="96"/>
        <v>0</v>
      </c>
      <c r="AI374" s="4">
        <f t="shared" si="96"/>
        <v>0</v>
      </c>
      <c r="AJ374" s="4">
        <f t="shared" si="96"/>
        <v>0</v>
      </c>
      <c r="AK374" s="4">
        <f t="shared" si="96"/>
        <v>0</v>
      </c>
      <c r="AL374" s="4">
        <f t="shared" si="96"/>
        <v>0</v>
      </c>
      <c r="AM374" s="4">
        <f t="shared" si="96"/>
        <v>0</v>
      </c>
      <c r="AN374" s="4">
        <f t="shared" si="97"/>
        <v>0</v>
      </c>
      <c r="AO374" s="4" t="str">
        <f t="shared" si="98"/>
        <v>X</v>
      </c>
      <c r="AP374" s="4" t="str">
        <f t="shared" si="98"/>
        <v>우대</v>
      </c>
      <c r="AQ374" s="4" t="str">
        <f t="shared" si="98"/>
        <v>X</v>
      </c>
      <c r="AR374" s="4">
        <f t="shared" si="99"/>
        <v>0</v>
      </c>
      <c r="AT374" s="4" t="s">
        <v>11686</v>
      </c>
      <c r="AU374" s="4">
        <f>VLOOKUP(B374,자격증!B:R,17,0)</f>
        <v>10</v>
      </c>
      <c r="AV374" s="4">
        <f>IF(AT374="해당",VLOOKUP(B374,어학성적!B:Q,16,0),0)</f>
        <v>2</v>
      </c>
      <c r="AW374" s="4">
        <f>IF(AT374="해당",VLOOKUP(B374,논문실적!B:S,18,0),0)</f>
        <v>0</v>
      </c>
      <c r="AX374" s="4">
        <f>VLOOKUP(B374,자격증!B:S,18,0)</f>
        <v>0</v>
      </c>
      <c r="AY374" s="4">
        <f t="shared" si="100"/>
        <v>12</v>
      </c>
      <c r="AZ374" s="4"/>
      <c r="BB374" s="4">
        <f t="shared" si="101"/>
        <v>12</v>
      </c>
      <c r="BC374" s="47">
        <f>VLOOKUP(B374,정성평가!B:AD,29,0)</f>
        <v>42</v>
      </c>
      <c r="BD374" s="4">
        <f t="shared" si="102"/>
        <v>0</v>
      </c>
      <c r="BE374" s="47">
        <f t="shared" si="103"/>
        <v>54</v>
      </c>
      <c r="BF374" s="4" t="str">
        <f t="shared" si="104"/>
        <v>과락</v>
      </c>
      <c r="BG374" s="4">
        <f t="shared" si="105"/>
        <v>140</v>
      </c>
      <c r="BH374" s="4" t="s">
        <v>11811</v>
      </c>
      <c r="BI374" s="4" t="s">
        <v>11809</v>
      </c>
      <c r="BK374" s="4">
        <v>5</v>
      </c>
      <c r="BL374" s="4">
        <f t="shared" si="92"/>
        <v>75</v>
      </c>
      <c r="BM374" s="4">
        <f t="shared" si="106"/>
        <v>38</v>
      </c>
      <c r="BN374" s="4" t="str">
        <f t="shared" si="93"/>
        <v>배수미달</v>
      </c>
      <c r="BO374" s="4"/>
      <c r="BQ374" s="44" t="s">
        <v>11731</v>
      </c>
      <c r="BR374" s="4" t="s">
        <v>11835</v>
      </c>
      <c r="BS374" s="4" t="s">
        <v>11836</v>
      </c>
    </row>
    <row r="375" spans="1:71" ht="50.1" customHeight="1" x14ac:dyDescent="0.3">
      <c r="A375" s="4">
        <f t="shared" si="91"/>
        <v>142</v>
      </c>
      <c r="B375" s="4" t="s">
        <v>1398</v>
      </c>
      <c r="C375" s="4" t="s">
        <v>1399</v>
      </c>
      <c r="D375" s="4" t="s">
        <v>317</v>
      </c>
      <c r="E375" s="4" t="s">
        <v>318</v>
      </c>
      <c r="F375" s="4" t="s">
        <v>1400</v>
      </c>
      <c r="G375" s="4" t="s">
        <v>1401</v>
      </c>
      <c r="H375" s="4" t="s">
        <v>1402</v>
      </c>
      <c r="I375" s="4" t="s">
        <v>1403</v>
      </c>
      <c r="J375" s="4" t="s">
        <v>275</v>
      </c>
      <c r="K375" s="4" t="s">
        <v>275</v>
      </c>
      <c r="L375" s="4" t="s">
        <v>382</v>
      </c>
      <c r="M375" s="4" t="s">
        <v>1113</v>
      </c>
      <c r="N375" s="4" t="s">
        <v>1114</v>
      </c>
      <c r="O375" s="4" t="s">
        <v>562</v>
      </c>
      <c r="P375" s="4" t="s">
        <v>957</v>
      </c>
      <c r="Q375" s="4" t="s">
        <v>854</v>
      </c>
      <c r="R375" s="4" t="s">
        <v>313</v>
      </c>
      <c r="S375" s="4" t="s">
        <v>313</v>
      </c>
      <c r="T375" s="4" t="s">
        <v>313</v>
      </c>
      <c r="U375" s="4" t="s">
        <v>313</v>
      </c>
      <c r="V375" s="4" t="s">
        <v>313</v>
      </c>
      <c r="W375" s="4" t="s">
        <v>11686</v>
      </c>
      <c r="X375" s="4" t="s">
        <v>11727</v>
      </c>
      <c r="Y375" s="4" t="s">
        <v>11686</v>
      </c>
      <c r="Z375" s="4" t="s">
        <v>11727</v>
      </c>
      <c r="AA375" s="4" t="s">
        <v>312</v>
      </c>
      <c r="AB375" s="4" t="s">
        <v>312</v>
      </c>
      <c r="AC375" s="4" t="s">
        <v>313</v>
      </c>
      <c r="AE375" s="4">
        <v>0</v>
      </c>
      <c r="AF375" s="4">
        <v>0</v>
      </c>
      <c r="AG375" s="4">
        <v>0</v>
      </c>
      <c r="AH375" s="4">
        <f t="shared" si="96"/>
        <v>0</v>
      </c>
      <c r="AI375" s="4">
        <f t="shared" si="96"/>
        <v>0</v>
      </c>
      <c r="AJ375" s="4">
        <f t="shared" si="96"/>
        <v>0</v>
      </c>
      <c r="AK375" s="4">
        <f t="shared" si="96"/>
        <v>0</v>
      </c>
      <c r="AL375" s="4">
        <f t="shared" si="96"/>
        <v>0</v>
      </c>
      <c r="AM375" s="4">
        <f t="shared" si="96"/>
        <v>3</v>
      </c>
      <c r="AN375" s="4">
        <f t="shared" si="97"/>
        <v>3</v>
      </c>
      <c r="AO375" s="4" t="str">
        <f t="shared" si="98"/>
        <v>우대</v>
      </c>
      <c r="AP375" s="4" t="str">
        <f t="shared" si="98"/>
        <v>우대</v>
      </c>
      <c r="AQ375" s="4" t="str">
        <f t="shared" si="98"/>
        <v>X</v>
      </c>
      <c r="AR375" s="4">
        <f t="shared" si="99"/>
        <v>3</v>
      </c>
      <c r="AT375" s="4" t="s">
        <v>11686</v>
      </c>
      <c r="AU375" s="4">
        <f>VLOOKUP(B375,자격증!B:R,17,0)</f>
        <v>8</v>
      </c>
      <c r="AV375" s="4">
        <f>IF(AT375="해당",VLOOKUP(B375,어학성적!B:Q,16,0),0)</f>
        <v>0</v>
      </c>
      <c r="AW375" s="4">
        <f>IF(AT375="해당",VLOOKUP(B375,논문실적!B:S,18,0),0)</f>
        <v>0</v>
      </c>
      <c r="AX375" s="4">
        <f>VLOOKUP(B375,자격증!B:S,18,0)</f>
        <v>0</v>
      </c>
      <c r="AY375" s="4">
        <f t="shared" si="100"/>
        <v>8</v>
      </c>
      <c r="AZ375" s="4"/>
      <c r="BB375" s="4">
        <f t="shared" si="101"/>
        <v>8</v>
      </c>
      <c r="BC375" s="47">
        <f>VLOOKUP(B375,정성평가!B:AD,29,0)</f>
        <v>42.333333333333336</v>
      </c>
      <c r="BD375" s="4">
        <f t="shared" si="102"/>
        <v>3</v>
      </c>
      <c r="BE375" s="47">
        <f t="shared" si="103"/>
        <v>53.333333333333336</v>
      </c>
      <c r="BF375" s="4" t="str">
        <f t="shared" si="104"/>
        <v>과락</v>
      </c>
      <c r="BG375" s="4">
        <f t="shared" si="105"/>
        <v>142</v>
      </c>
      <c r="BH375" s="4" t="s">
        <v>11811</v>
      </c>
      <c r="BI375" s="4" t="s">
        <v>11809</v>
      </c>
      <c r="BK375" s="4">
        <v>5</v>
      </c>
      <c r="BL375" s="4">
        <f t="shared" si="92"/>
        <v>75</v>
      </c>
      <c r="BM375" s="4">
        <f t="shared" si="106"/>
        <v>38</v>
      </c>
      <c r="BN375" s="4" t="str">
        <f t="shared" si="93"/>
        <v>배수미달</v>
      </c>
      <c r="BO375" s="4"/>
      <c r="BQ375" s="44" t="s">
        <v>11731</v>
      </c>
      <c r="BR375" s="4" t="s">
        <v>11835</v>
      </c>
      <c r="BS375" s="4" t="s">
        <v>11836</v>
      </c>
    </row>
    <row r="376" spans="1:71" ht="50.1" customHeight="1" x14ac:dyDescent="0.3">
      <c r="A376" s="4">
        <f t="shared" si="91"/>
        <v>143</v>
      </c>
      <c r="B376" s="4" t="s">
        <v>3439</v>
      </c>
      <c r="C376" s="4" t="s">
        <v>3440</v>
      </c>
      <c r="D376" s="4" t="s">
        <v>317</v>
      </c>
      <c r="E376" s="4" t="s">
        <v>318</v>
      </c>
      <c r="F376" s="4" t="s">
        <v>3441</v>
      </c>
      <c r="G376" s="4" t="s">
        <v>3442</v>
      </c>
      <c r="H376" s="4" t="s">
        <v>3443</v>
      </c>
      <c r="I376" s="4" t="s">
        <v>3444</v>
      </c>
      <c r="J376" s="4" t="s">
        <v>275</v>
      </c>
      <c r="K376" s="4" t="s">
        <v>275</v>
      </c>
      <c r="L376" s="4" t="s">
        <v>276</v>
      </c>
      <c r="M376" s="4" t="s">
        <v>277</v>
      </c>
      <c r="N376" s="4" t="s">
        <v>277</v>
      </c>
      <c r="O376" s="4" t="s">
        <v>277</v>
      </c>
      <c r="P376" s="4" t="s">
        <v>277</v>
      </c>
      <c r="Q376" s="4" t="s">
        <v>3452</v>
      </c>
      <c r="R376" s="4" t="s">
        <v>313</v>
      </c>
      <c r="S376" s="4" t="s">
        <v>313</v>
      </c>
      <c r="T376" s="4" t="s">
        <v>313</v>
      </c>
      <c r="U376" s="4" t="s">
        <v>313</v>
      </c>
      <c r="V376" s="4" t="s">
        <v>313</v>
      </c>
      <c r="W376" s="4" t="s">
        <v>11686</v>
      </c>
      <c r="X376" s="4" t="s">
        <v>11727</v>
      </c>
      <c r="Y376" s="4" t="s">
        <v>11686</v>
      </c>
      <c r="Z376" s="4" t="s">
        <v>11727</v>
      </c>
      <c r="AA376" s="4" t="s">
        <v>313</v>
      </c>
      <c r="AB376" s="4" t="s">
        <v>312</v>
      </c>
      <c r="AC376" s="4" t="s">
        <v>313</v>
      </c>
      <c r="AE376" s="4">
        <v>0</v>
      </c>
      <c r="AF376" s="4">
        <v>0</v>
      </c>
      <c r="AG376" s="4">
        <v>0</v>
      </c>
      <c r="AH376" s="4">
        <f t="shared" si="96"/>
        <v>0</v>
      </c>
      <c r="AI376" s="4">
        <f t="shared" si="96"/>
        <v>0</v>
      </c>
      <c r="AJ376" s="4">
        <f t="shared" si="96"/>
        <v>0</v>
      </c>
      <c r="AK376" s="4">
        <f t="shared" si="96"/>
        <v>0</v>
      </c>
      <c r="AL376" s="4">
        <f t="shared" si="96"/>
        <v>0</v>
      </c>
      <c r="AM376" s="4">
        <f t="shared" si="96"/>
        <v>3</v>
      </c>
      <c r="AN376" s="4">
        <f t="shared" si="97"/>
        <v>3</v>
      </c>
      <c r="AO376" s="4" t="str">
        <f t="shared" si="98"/>
        <v>X</v>
      </c>
      <c r="AP376" s="4" t="str">
        <f t="shared" si="98"/>
        <v>우대</v>
      </c>
      <c r="AQ376" s="4" t="str">
        <f t="shared" si="98"/>
        <v>X</v>
      </c>
      <c r="AR376" s="4">
        <f t="shared" si="99"/>
        <v>3</v>
      </c>
      <c r="AT376" s="4" t="s">
        <v>11686</v>
      </c>
      <c r="AU376" s="4">
        <f>VLOOKUP(B376,자격증!B:R,17,0)</f>
        <v>10</v>
      </c>
      <c r="AV376" s="4">
        <f>IF(AT376="해당",VLOOKUP(B376,어학성적!B:Q,16,0),0)</f>
        <v>2</v>
      </c>
      <c r="AW376" s="4">
        <f>IF(AT376="해당",VLOOKUP(B376,논문실적!B:S,18,0),0)</f>
        <v>0</v>
      </c>
      <c r="AX376" s="4">
        <f>VLOOKUP(B376,자격증!B:S,18,0)</f>
        <v>0</v>
      </c>
      <c r="AY376" s="4">
        <f t="shared" si="100"/>
        <v>12</v>
      </c>
      <c r="AZ376" s="4"/>
      <c r="BB376" s="4">
        <f t="shared" si="101"/>
        <v>12</v>
      </c>
      <c r="BC376" s="47">
        <f>VLOOKUP(B376,정성평가!B:AD,29,0)</f>
        <v>38.333333333333336</v>
      </c>
      <c r="BD376" s="4">
        <f t="shared" si="102"/>
        <v>3</v>
      </c>
      <c r="BE376" s="47">
        <f t="shared" si="103"/>
        <v>53.333333333333336</v>
      </c>
      <c r="BF376" s="4" t="str">
        <f t="shared" si="104"/>
        <v>과락</v>
      </c>
      <c r="BG376" s="4">
        <f t="shared" si="105"/>
        <v>142</v>
      </c>
      <c r="BH376" s="4" t="s">
        <v>11811</v>
      </c>
      <c r="BI376" s="4" t="s">
        <v>11809</v>
      </c>
      <c r="BK376" s="4">
        <v>5</v>
      </c>
      <c r="BL376" s="4">
        <f t="shared" si="92"/>
        <v>75</v>
      </c>
      <c r="BM376" s="4">
        <f t="shared" si="106"/>
        <v>38</v>
      </c>
      <c r="BN376" s="4" t="str">
        <f t="shared" si="93"/>
        <v>배수미달</v>
      </c>
      <c r="BO376" s="4"/>
      <c r="BQ376" s="44" t="s">
        <v>11731</v>
      </c>
      <c r="BR376" s="4" t="s">
        <v>11835</v>
      </c>
      <c r="BS376" s="4" t="s">
        <v>11836</v>
      </c>
    </row>
    <row r="377" spans="1:71" ht="50.1" customHeight="1" x14ac:dyDescent="0.3">
      <c r="A377" s="4">
        <f t="shared" si="91"/>
        <v>144</v>
      </c>
      <c r="B377" s="4" t="s">
        <v>3805</v>
      </c>
      <c r="C377" s="4" t="s">
        <v>3806</v>
      </c>
      <c r="D377" s="4" t="s">
        <v>317</v>
      </c>
      <c r="E377" s="4" t="s">
        <v>318</v>
      </c>
      <c r="F377" s="4" t="s">
        <v>3807</v>
      </c>
      <c r="G377" s="4" t="s">
        <v>3808</v>
      </c>
      <c r="H377" s="4" t="s">
        <v>3809</v>
      </c>
      <c r="I377" s="4" t="s">
        <v>3810</v>
      </c>
      <c r="J377" s="4" t="s">
        <v>275</v>
      </c>
      <c r="K377" s="4" t="s">
        <v>275</v>
      </c>
      <c r="L377" s="4" t="s">
        <v>382</v>
      </c>
      <c r="M377" s="4" t="s">
        <v>1433</v>
      </c>
      <c r="N377" s="4" t="s">
        <v>3811</v>
      </c>
      <c r="O377" s="4" t="s">
        <v>562</v>
      </c>
      <c r="P377" s="4" t="s">
        <v>957</v>
      </c>
      <c r="Q377" s="4" t="s">
        <v>658</v>
      </c>
      <c r="R377" s="4" t="s">
        <v>313</v>
      </c>
      <c r="S377" s="4" t="s">
        <v>313</v>
      </c>
      <c r="T377" s="4" t="s">
        <v>313</v>
      </c>
      <c r="U377" s="4" t="s">
        <v>313</v>
      </c>
      <c r="V377" s="4" t="s">
        <v>313</v>
      </c>
      <c r="W377" s="4" t="s">
        <v>313</v>
      </c>
      <c r="X377" s="4" t="s">
        <v>313</v>
      </c>
      <c r="Y377" s="4" t="s">
        <v>313</v>
      </c>
      <c r="Z377" s="4" t="s">
        <v>313</v>
      </c>
      <c r="AA377" s="4" t="s">
        <v>313</v>
      </c>
      <c r="AB377" s="4" t="s">
        <v>312</v>
      </c>
      <c r="AC377" s="4" t="s">
        <v>313</v>
      </c>
      <c r="AE377" s="4">
        <v>0</v>
      </c>
      <c r="AF377" s="4">
        <v>0</v>
      </c>
      <c r="AG377" s="4">
        <v>0</v>
      </c>
      <c r="AH377" s="4">
        <f t="shared" si="96"/>
        <v>0</v>
      </c>
      <c r="AI377" s="4">
        <f t="shared" si="96"/>
        <v>0</v>
      </c>
      <c r="AJ377" s="4">
        <f t="shared" si="96"/>
        <v>0</v>
      </c>
      <c r="AK377" s="4">
        <f t="shared" si="96"/>
        <v>0</v>
      </c>
      <c r="AL377" s="4">
        <f t="shared" si="96"/>
        <v>0</v>
      </c>
      <c r="AM377" s="4">
        <f t="shared" si="96"/>
        <v>0</v>
      </c>
      <c r="AN377" s="4">
        <f t="shared" si="97"/>
        <v>0</v>
      </c>
      <c r="AO377" s="4" t="str">
        <f t="shared" si="98"/>
        <v>X</v>
      </c>
      <c r="AP377" s="4" t="str">
        <f t="shared" si="98"/>
        <v>우대</v>
      </c>
      <c r="AQ377" s="4" t="str">
        <f t="shared" si="98"/>
        <v>X</v>
      </c>
      <c r="AR377" s="4">
        <f t="shared" si="99"/>
        <v>0</v>
      </c>
      <c r="AT377" s="4" t="s">
        <v>11686</v>
      </c>
      <c r="AU377" s="4">
        <f>VLOOKUP(B377,자격증!B:R,17,0)</f>
        <v>0</v>
      </c>
      <c r="AV377" s="4">
        <f>IF(AT377="해당",VLOOKUP(B377,어학성적!B:Q,16,0),0)</f>
        <v>10</v>
      </c>
      <c r="AW377" s="4">
        <f>IF(AT377="해당",VLOOKUP(B377,논문실적!B:S,18,0),0)</f>
        <v>0</v>
      </c>
      <c r="AX377" s="4">
        <f>VLOOKUP(B377,자격증!B:S,18,0)</f>
        <v>0</v>
      </c>
      <c r="AY377" s="4">
        <f t="shared" si="100"/>
        <v>10</v>
      </c>
      <c r="AZ377" s="4"/>
      <c r="BB377" s="4">
        <f t="shared" si="101"/>
        <v>10</v>
      </c>
      <c r="BC377" s="47">
        <f>VLOOKUP(B377,정성평가!B:AD,29,0)</f>
        <v>43.333333333333336</v>
      </c>
      <c r="BD377" s="4">
        <f t="shared" si="102"/>
        <v>0</v>
      </c>
      <c r="BE377" s="47">
        <f t="shared" si="103"/>
        <v>53.333333333333336</v>
      </c>
      <c r="BF377" s="4" t="str">
        <f t="shared" si="104"/>
        <v>과락</v>
      </c>
      <c r="BG377" s="4">
        <f t="shared" si="105"/>
        <v>142</v>
      </c>
      <c r="BH377" s="4" t="s">
        <v>11811</v>
      </c>
      <c r="BI377" s="4" t="s">
        <v>11809</v>
      </c>
      <c r="BK377" s="4">
        <v>5</v>
      </c>
      <c r="BL377" s="4">
        <f t="shared" si="92"/>
        <v>75</v>
      </c>
      <c r="BM377" s="4">
        <f t="shared" si="106"/>
        <v>38</v>
      </c>
      <c r="BN377" s="4" t="str">
        <f t="shared" si="93"/>
        <v>배수미달</v>
      </c>
      <c r="BO377" s="4"/>
      <c r="BQ377" s="44" t="s">
        <v>11731</v>
      </c>
      <c r="BR377" s="4" t="s">
        <v>11835</v>
      </c>
      <c r="BS377" s="4" t="s">
        <v>11836</v>
      </c>
    </row>
    <row r="378" spans="1:71" ht="50.1" customHeight="1" x14ac:dyDescent="0.3">
      <c r="A378" s="4">
        <f t="shared" si="91"/>
        <v>145</v>
      </c>
      <c r="B378" s="4" t="s">
        <v>9293</v>
      </c>
      <c r="C378" s="4" t="s">
        <v>9294</v>
      </c>
      <c r="D378" s="4" t="s">
        <v>317</v>
      </c>
      <c r="E378" s="4" t="s">
        <v>318</v>
      </c>
      <c r="F378" s="4" t="s">
        <v>9295</v>
      </c>
      <c r="G378" s="4" t="s">
        <v>9296</v>
      </c>
      <c r="H378" s="4" t="s">
        <v>9297</v>
      </c>
      <c r="I378" s="4" t="s">
        <v>9298</v>
      </c>
      <c r="J378" s="4" t="s">
        <v>275</v>
      </c>
      <c r="K378" s="4" t="s">
        <v>275</v>
      </c>
      <c r="L378" s="4" t="s">
        <v>382</v>
      </c>
      <c r="M378" s="4" t="s">
        <v>7421</v>
      </c>
      <c r="N378" s="4" t="s">
        <v>2810</v>
      </c>
      <c r="O378" s="4" t="s">
        <v>562</v>
      </c>
      <c r="P378" s="4" t="s">
        <v>957</v>
      </c>
      <c r="Q378" s="4" t="s">
        <v>2803</v>
      </c>
      <c r="R378" s="4" t="s">
        <v>313</v>
      </c>
      <c r="S378" s="4" t="s">
        <v>313</v>
      </c>
      <c r="T378" s="4" t="s">
        <v>313</v>
      </c>
      <c r="U378" s="4" t="s">
        <v>313</v>
      </c>
      <c r="V378" s="4" t="s">
        <v>313</v>
      </c>
      <c r="W378" s="4" t="s">
        <v>313</v>
      </c>
      <c r="X378" s="4" t="s">
        <v>313</v>
      </c>
      <c r="Y378" s="4" t="s">
        <v>313</v>
      </c>
      <c r="Z378" s="4" t="s">
        <v>313</v>
      </c>
      <c r="AA378" s="4" t="s">
        <v>312</v>
      </c>
      <c r="AB378" s="4" t="s">
        <v>312</v>
      </c>
      <c r="AC378" s="4" t="s">
        <v>313</v>
      </c>
      <c r="AE378" s="4">
        <v>0</v>
      </c>
      <c r="AF378" s="4">
        <v>0</v>
      </c>
      <c r="AG378" s="4">
        <v>0</v>
      </c>
      <c r="AH378" s="4">
        <f t="shared" si="96"/>
        <v>0</v>
      </c>
      <c r="AI378" s="4">
        <f t="shared" si="96"/>
        <v>0</v>
      </c>
      <c r="AJ378" s="4">
        <f t="shared" si="96"/>
        <v>0</v>
      </c>
      <c r="AK378" s="4">
        <f t="shared" si="96"/>
        <v>0</v>
      </c>
      <c r="AL378" s="4">
        <f t="shared" si="96"/>
        <v>0</v>
      </c>
      <c r="AM378" s="4">
        <f t="shared" si="96"/>
        <v>0</v>
      </c>
      <c r="AN378" s="4">
        <f t="shared" si="97"/>
        <v>0</v>
      </c>
      <c r="AO378" s="4" t="str">
        <f t="shared" si="98"/>
        <v>우대</v>
      </c>
      <c r="AP378" s="4" t="str">
        <f t="shared" si="98"/>
        <v>우대</v>
      </c>
      <c r="AQ378" s="4" t="str">
        <f t="shared" si="98"/>
        <v>X</v>
      </c>
      <c r="AR378" s="4">
        <f t="shared" si="99"/>
        <v>0</v>
      </c>
      <c r="AT378" s="4" t="s">
        <v>11686</v>
      </c>
      <c r="AU378" s="4">
        <f>VLOOKUP(B378,자격증!B:R,17,0)</f>
        <v>8</v>
      </c>
      <c r="AV378" s="4">
        <f>IF(AT378="해당",VLOOKUP(B378,어학성적!B:Q,16,0),0)</f>
        <v>6</v>
      </c>
      <c r="AW378" s="4">
        <f>IF(AT378="해당",VLOOKUP(B378,논문실적!B:S,18,0),0)</f>
        <v>0</v>
      </c>
      <c r="AX378" s="4">
        <f>VLOOKUP(B378,자격증!B:S,18,0)</f>
        <v>0</v>
      </c>
      <c r="AY378" s="4">
        <f t="shared" si="100"/>
        <v>14</v>
      </c>
      <c r="AZ378" s="4"/>
      <c r="BB378" s="4">
        <f t="shared" si="101"/>
        <v>14</v>
      </c>
      <c r="BC378" s="47">
        <f>VLOOKUP(B378,정성평가!B:AD,29,0)</f>
        <v>39.333333333333336</v>
      </c>
      <c r="BD378" s="4">
        <f t="shared" si="102"/>
        <v>0</v>
      </c>
      <c r="BE378" s="47">
        <f t="shared" si="103"/>
        <v>53.333333333333336</v>
      </c>
      <c r="BF378" s="4" t="str">
        <f t="shared" si="104"/>
        <v>과락</v>
      </c>
      <c r="BG378" s="4">
        <f t="shared" si="105"/>
        <v>142</v>
      </c>
      <c r="BH378" s="4" t="s">
        <v>11811</v>
      </c>
      <c r="BI378" s="4" t="s">
        <v>11809</v>
      </c>
      <c r="BK378" s="4">
        <v>5</v>
      </c>
      <c r="BL378" s="4">
        <f t="shared" si="92"/>
        <v>75</v>
      </c>
      <c r="BM378" s="4">
        <f t="shared" si="106"/>
        <v>38</v>
      </c>
      <c r="BN378" s="4" t="str">
        <f t="shared" si="93"/>
        <v>배수미달</v>
      </c>
      <c r="BO378" s="4"/>
      <c r="BQ378" s="44" t="s">
        <v>11731</v>
      </c>
      <c r="BR378" s="4" t="s">
        <v>11835</v>
      </c>
      <c r="BS378" s="4" t="s">
        <v>11836</v>
      </c>
    </row>
    <row r="379" spans="1:71" ht="50.1" customHeight="1" x14ac:dyDescent="0.3">
      <c r="A379" s="4">
        <f t="shared" si="91"/>
        <v>146</v>
      </c>
      <c r="B379" s="4" t="s">
        <v>6722</v>
      </c>
      <c r="C379" s="4" t="s">
        <v>6723</v>
      </c>
      <c r="D379" s="4" t="s">
        <v>317</v>
      </c>
      <c r="E379" s="4" t="s">
        <v>318</v>
      </c>
      <c r="F379" s="4" t="s">
        <v>6724</v>
      </c>
      <c r="G379" s="4" t="s">
        <v>6725</v>
      </c>
      <c r="H379" s="4" t="s">
        <v>6726</v>
      </c>
      <c r="I379" s="4" t="s">
        <v>6727</v>
      </c>
      <c r="J379" s="4" t="s">
        <v>275</v>
      </c>
      <c r="K379" s="4" t="s">
        <v>275</v>
      </c>
      <c r="L379" s="4" t="s">
        <v>276</v>
      </c>
      <c r="M379" s="4" t="s">
        <v>277</v>
      </c>
      <c r="N379" s="4" t="s">
        <v>277</v>
      </c>
      <c r="O379" s="4" t="s">
        <v>277</v>
      </c>
      <c r="P379" s="4" t="s">
        <v>277</v>
      </c>
      <c r="Q379" s="4" t="s">
        <v>3298</v>
      </c>
      <c r="R379" s="4" t="s">
        <v>313</v>
      </c>
      <c r="S379" s="4" t="s">
        <v>313</v>
      </c>
      <c r="T379" s="4" t="s">
        <v>313</v>
      </c>
      <c r="U379" s="4" t="s">
        <v>313</v>
      </c>
      <c r="V379" s="4" t="s">
        <v>313</v>
      </c>
      <c r="W379" s="4" t="s">
        <v>313</v>
      </c>
      <c r="X379" s="4" t="s">
        <v>313</v>
      </c>
      <c r="Y379" s="4" t="s">
        <v>313</v>
      </c>
      <c r="Z379" s="4" t="s">
        <v>313</v>
      </c>
      <c r="AA379" s="4" t="s">
        <v>313</v>
      </c>
      <c r="AB379" s="4" t="s">
        <v>312</v>
      </c>
      <c r="AC379" s="4" t="s">
        <v>313</v>
      </c>
      <c r="AE379" s="4">
        <v>0</v>
      </c>
      <c r="AF379" s="4">
        <v>0</v>
      </c>
      <c r="AG379" s="4">
        <v>0</v>
      </c>
      <c r="AH379" s="4">
        <f t="shared" si="96"/>
        <v>0</v>
      </c>
      <c r="AI379" s="4">
        <f t="shared" si="96"/>
        <v>0</v>
      </c>
      <c r="AJ379" s="4">
        <f t="shared" si="96"/>
        <v>0</v>
      </c>
      <c r="AK379" s="4">
        <f t="shared" si="96"/>
        <v>0</v>
      </c>
      <c r="AL379" s="4">
        <f t="shared" si="96"/>
        <v>0</v>
      </c>
      <c r="AM379" s="4">
        <f t="shared" si="96"/>
        <v>0</v>
      </c>
      <c r="AN379" s="4">
        <f t="shared" si="97"/>
        <v>0</v>
      </c>
      <c r="AO379" s="4" t="str">
        <f t="shared" si="98"/>
        <v>X</v>
      </c>
      <c r="AP379" s="4" t="str">
        <f t="shared" si="98"/>
        <v>우대</v>
      </c>
      <c r="AQ379" s="4" t="str">
        <f t="shared" si="98"/>
        <v>X</v>
      </c>
      <c r="AR379" s="4">
        <f t="shared" si="99"/>
        <v>0</v>
      </c>
      <c r="AT379" s="4" t="s">
        <v>11686</v>
      </c>
      <c r="AU379" s="4">
        <f>VLOOKUP(B379,자격증!B:R,17,0)</f>
        <v>8</v>
      </c>
      <c r="AV379" s="4">
        <f>IF(AT379="해당",VLOOKUP(B379,어학성적!B:Q,16,0),0)</f>
        <v>2</v>
      </c>
      <c r="AW379" s="4">
        <f>IF(AT379="해당",VLOOKUP(B379,논문실적!B:S,18,0),0)</f>
        <v>0</v>
      </c>
      <c r="AX379" s="4">
        <f>VLOOKUP(B379,자격증!B:S,18,0)</f>
        <v>0</v>
      </c>
      <c r="AY379" s="4">
        <f t="shared" si="100"/>
        <v>10</v>
      </c>
      <c r="AZ379" s="4"/>
      <c r="BB379" s="4">
        <f t="shared" si="101"/>
        <v>10</v>
      </c>
      <c r="BC379" s="47">
        <f>VLOOKUP(B379,정성평가!B:AD,29,0)</f>
        <v>43</v>
      </c>
      <c r="BD379" s="4">
        <f t="shared" si="102"/>
        <v>0</v>
      </c>
      <c r="BE379" s="47">
        <f t="shared" si="103"/>
        <v>53</v>
      </c>
      <c r="BF379" s="4" t="str">
        <f t="shared" si="104"/>
        <v>과락</v>
      </c>
      <c r="BG379" s="4">
        <f t="shared" si="105"/>
        <v>146</v>
      </c>
      <c r="BH379" s="4" t="s">
        <v>11811</v>
      </c>
      <c r="BI379" s="4" t="s">
        <v>11809</v>
      </c>
      <c r="BK379" s="4">
        <v>5</v>
      </c>
      <c r="BL379" s="4">
        <f t="shared" si="92"/>
        <v>75</v>
      </c>
      <c r="BM379" s="4">
        <f t="shared" si="106"/>
        <v>38</v>
      </c>
      <c r="BN379" s="4" t="str">
        <f t="shared" si="93"/>
        <v>배수미달</v>
      </c>
      <c r="BO379" s="4"/>
      <c r="BQ379" s="44" t="s">
        <v>11731</v>
      </c>
      <c r="BR379" s="4" t="s">
        <v>11835</v>
      </c>
      <c r="BS379" s="4" t="s">
        <v>11836</v>
      </c>
    </row>
    <row r="380" spans="1:71" ht="50.1" customHeight="1" x14ac:dyDescent="0.3">
      <c r="A380" s="4">
        <f t="shared" si="91"/>
        <v>147</v>
      </c>
      <c r="B380" s="4" t="s">
        <v>5936</v>
      </c>
      <c r="C380" s="4" t="s">
        <v>5937</v>
      </c>
      <c r="D380" s="4" t="s">
        <v>317</v>
      </c>
      <c r="E380" s="4" t="s">
        <v>318</v>
      </c>
      <c r="F380" s="4" t="s">
        <v>5938</v>
      </c>
      <c r="G380" s="4" t="s">
        <v>5939</v>
      </c>
      <c r="H380" s="4" t="s">
        <v>5940</v>
      </c>
      <c r="I380" s="4" t="s">
        <v>5941</v>
      </c>
      <c r="J380" s="4" t="s">
        <v>275</v>
      </c>
      <c r="K380" s="4" t="s">
        <v>275</v>
      </c>
      <c r="L380" s="4" t="s">
        <v>276</v>
      </c>
      <c r="M380" s="4" t="s">
        <v>277</v>
      </c>
      <c r="N380" s="4" t="s">
        <v>277</v>
      </c>
      <c r="O380" s="4" t="s">
        <v>277</v>
      </c>
      <c r="P380" s="4" t="s">
        <v>277</v>
      </c>
      <c r="Q380" s="4" t="s">
        <v>2359</v>
      </c>
      <c r="R380" s="4" t="s">
        <v>313</v>
      </c>
      <c r="S380" s="4" t="s">
        <v>313</v>
      </c>
      <c r="T380" s="4" t="s">
        <v>313</v>
      </c>
      <c r="U380" s="4" t="s">
        <v>313</v>
      </c>
      <c r="V380" s="4" t="s">
        <v>313</v>
      </c>
      <c r="W380" s="4" t="s">
        <v>11686</v>
      </c>
      <c r="X380" s="4" t="s">
        <v>11734</v>
      </c>
      <c r="Y380" s="4" t="s">
        <v>313</v>
      </c>
      <c r="Z380" s="4" t="s">
        <v>313</v>
      </c>
      <c r="AA380" s="4" t="s">
        <v>313</v>
      </c>
      <c r="AB380" s="4" t="s">
        <v>312</v>
      </c>
      <c r="AC380" s="4" t="s">
        <v>313</v>
      </c>
      <c r="AE380" s="4">
        <v>0</v>
      </c>
      <c r="AF380" s="4">
        <v>0</v>
      </c>
      <c r="AG380" s="4">
        <v>0</v>
      </c>
      <c r="AH380" s="4">
        <f t="shared" si="96"/>
        <v>0</v>
      </c>
      <c r="AI380" s="4">
        <f t="shared" si="96"/>
        <v>0</v>
      </c>
      <c r="AJ380" s="4">
        <f t="shared" si="96"/>
        <v>0</v>
      </c>
      <c r="AK380" s="4">
        <f t="shared" si="96"/>
        <v>0</v>
      </c>
      <c r="AL380" s="4">
        <f t="shared" si="96"/>
        <v>0</v>
      </c>
      <c r="AM380" s="4">
        <f t="shared" si="96"/>
        <v>3</v>
      </c>
      <c r="AN380" s="4">
        <f t="shared" si="97"/>
        <v>0</v>
      </c>
      <c r="AO380" s="4" t="str">
        <f t="shared" si="98"/>
        <v>X</v>
      </c>
      <c r="AP380" s="4" t="str">
        <f t="shared" si="98"/>
        <v>우대</v>
      </c>
      <c r="AQ380" s="4" t="str">
        <f t="shared" si="98"/>
        <v>X</v>
      </c>
      <c r="AR380" s="4">
        <f t="shared" si="99"/>
        <v>3</v>
      </c>
      <c r="AT380" s="4" t="s">
        <v>11686</v>
      </c>
      <c r="AU380" s="4">
        <f>VLOOKUP(B380,자격증!B:R,17,0)</f>
        <v>5</v>
      </c>
      <c r="AV380" s="4">
        <f>IF(AT380="해당",VLOOKUP(B380,어학성적!B:Q,16,0),0)</f>
        <v>0</v>
      </c>
      <c r="AW380" s="4">
        <f>IF(AT380="해당",VLOOKUP(B380,논문실적!B:S,18,0),0)</f>
        <v>0</v>
      </c>
      <c r="AX380" s="4">
        <f>VLOOKUP(B380,자격증!B:S,18,0)</f>
        <v>0</v>
      </c>
      <c r="AY380" s="4">
        <f t="shared" si="100"/>
        <v>5</v>
      </c>
      <c r="AZ380" s="4"/>
      <c r="BB380" s="4">
        <f t="shared" si="101"/>
        <v>5</v>
      </c>
      <c r="BC380" s="47">
        <f>VLOOKUP(B380,정성평가!B:AD,29,0)</f>
        <v>44.666666666666664</v>
      </c>
      <c r="BD380" s="4">
        <f t="shared" si="102"/>
        <v>3</v>
      </c>
      <c r="BE380" s="47">
        <f t="shared" si="103"/>
        <v>52.666666666666664</v>
      </c>
      <c r="BF380" s="4" t="str">
        <f t="shared" si="104"/>
        <v>과락</v>
      </c>
      <c r="BG380" s="4">
        <f t="shared" si="105"/>
        <v>147</v>
      </c>
      <c r="BH380" s="4" t="s">
        <v>11811</v>
      </c>
      <c r="BI380" s="4" t="s">
        <v>11809</v>
      </c>
      <c r="BK380" s="4">
        <v>5</v>
      </c>
      <c r="BL380" s="4">
        <f t="shared" si="92"/>
        <v>75</v>
      </c>
      <c r="BM380" s="4">
        <f t="shared" si="106"/>
        <v>38</v>
      </c>
      <c r="BN380" s="4" t="str">
        <f t="shared" si="93"/>
        <v>배수미달</v>
      </c>
      <c r="BO380" s="4"/>
      <c r="BQ380" s="44" t="s">
        <v>11731</v>
      </c>
      <c r="BR380" s="4" t="s">
        <v>11835</v>
      </c>
      <c r="BS380" s="4" t="s">
        <v>11836</v>
      </c>
    </row>
    <row r="381" spans="1:71" ht="50.1" customHeight="1" x14ac:dyDescent="0.3">
      <c r="A381" s="4">
        <f t="shared" si="91"/>
        <v>148</v>
      </c>
      <c r="B381" s="4" t="s">
        <v>4120</v>
      </c>
      <c r="C381" s="4" t="s">
        <v>4121</v>
      </c>
      <c r="D381" s="4" t="s">
        <v>317</v>
      </c>
      <c r="E381" s="4" t="s">
        <v>318</v>
      </c>
      <c r="F381" s="4" t="s">
        <v>4122</v>
      </c>
      <c r="G381" s="4" t="s">
        <v>4123</v>
      </c>
      <c r="H381" s="4" t="s">
        <v>4124</v>
      </c>
      <c r="I381" s="4" t="s">
        <v>4125</v>
      </c>
      <c r="J381" s="4" t="s">
        <v>275</v>
      </c>
      <c r="K381" s="4" t="s">
        <v>275</v>
      </c>
      <c r="L381" s="4" t="s">
        <v>382</v>
      </c>
      <c r="M381" s="4" t="s">
        <v>3880</v>
      </c>
      <c r="N381" s="4" t="s">
        <v>2473</v>
      </c>
      <c r="O381" s="4" t="s">
        <v>562</v>
      </c>
      <c r="P381" s="4" t="s">
        <v>957</v>
      </c>
      <c r="Q381" s="4" t="s">
        <v>4130</v>
      </c>
      <c r="R381" s="4" t="s">
        <v>313</v>
      </c>
      <c r="S381" s="4" t="s">
        <v>313</v>
      </c>
      <c r="T381" s="4" t="s">
        <v>313</v>
      </c>
      <c r="U381" s="4" t="s">
        <v>313</v>
      </c>
      <c r="V381" s="4" t="s">
        <v>313</v>
      </c>
      <c r="W381" s="4" t="s">
        <v>313</v>
      </c>
      <c r="X381" s="4" t="s">
        <v>313</v>
      </c>
      <c r="Y381" s="4" t="s">
        <v>313</v>
      </c>
      <c r="Z381" s="4" t="s">
        <v>313</v>
      </c>
      <c r="AA381" s="4" t="s">
        <v>313</v>
      </c>
      <c r="AB381" s="4" t="s">
        <v>312</v>
      </c>
      <c r="AC381" s="4" t="s">
        <v>313</v>
      </c>
      <c r="AE381" s="4">
        <v>0</v>
      </c>
      <c r="AF381" s="4">
        <v>0</v>
      </c>
      <c r="AG381" s="4">
        <v>0</v>
      </c>
      <c r="AH381" s="4">
        <f t="shared" si="96"/>
        <v>0</v>
      </c>
      <c r="AI381" s="4">
        <f t="shared" si="96"/>
        <v>0</v>
      </c>
      <c r="AJ381" s="4">
        <f t="shared" si="96"/>
        <v>0</v>
      </c>
      <c r="AK381" s="4">
        <f t="shared" si="96"/>
        <v>0</v>
      </c>
      <c r="AL381" s="4">
        <f t="shared" si="96"/>
        <v>0</v>
      </c>
      <c r="AM381" s="4">
        <f t="shared" si="96"/>
        <v>0</v>
      </c>
      <c r="AN381" s="4">
        <f t="shared" si="97"/>
        <v>0</v>
      </c>
      <c r="AO381" s="4" t="str">
        <f t="shared" si="98"/>
        <v>X</v>
      </c>
      <c r="AP381" s="4" t="str">
        <f t="shared" si="98"/>
        <v>우대</v>
      </c>
      <c r="AQ381" s="4" t="str">
        <f t="shared" si="98"/>
        <v>X</v>
      </c>
      <c r="AR381" s="4">
        <f t="shared" si="99"/>
        <v>0</v>
      </c>
      <c r="AT381" s="4" t="s">
        <v>11686</v>
      </c>
      <c r="AU381" s="4">
        <f>VLOOKUP(B381,자격증!B:R,17,0)</f>
        <v>5</v>
      </c>
      <c r="AV381" s="4">
        <f>IF(AT381="해당",VLOOKUP(B381,어학성적!B:Q,16,0),0)</f>
        <v>6</v>
      </c>
      <c r="AW381" s="4">
        <f>IF(AT381="해당",VLOOKUP(B381,논문실적!B:S,18,0),0)</f>
        <v>0</v>
      </c>
      <c r="AX381" s="4">
        <f>VLOOKUP(B381,자격증!B:S,18,0)</f>
        <v>0</v>
      </c>
      <c r="AY381" s="4">
        <f t="shared" si="100"/>
        <v>11</v>
      </c>
      <c r="AZ381" s="4"/>
      <c r="BB381" s="4">
        <f t="shared" si="101"/>
        <v>11</v>
      </c>
      <c r="BC381" s="47">
        <f>VLOOKUP(B381,정성평가!B:AD,29,0)</f>
        <v>41.333333333333336</v>
      </c>
      <c r="BD381" s="4">
        <f t="shared" si="102"/>
        <v>0</v>
      </c>
      <c r="BE381" s="47">
        <f t="shared" si="103"/>
        <v>52.333333333333336</v>
      </c>
      <c r="BF381" s="4" t="str">
        <f t="shared" si="104"/>
        <v>과락</v>
      </c>
      <c r="BG381" s="4">
        <f t="shared" si="105"/>
        <v>148</v>
      </c>
      <c r="BH381" s="4" t="s">
        <v>11811</v>
      </c>
      <c r="BI381" s="4" t="s">
        <v>11809</v>
      </c>
      <c r="BK381" s="4">
        <v>5</v>
      </c>
      <c r="BL381" s="4">
        <f t="shared" si="92"/>
        <v>75</v>
      </c>
      <c r="BM381" s="4">
        <f t="shared" si="106"/>
        <v>38</v>
      </c>
      <c r="BN381" s="4" t="str">
        <f t="shared" si="93"/>
        <v>배수미달</v>
      </c>
      <c r="BO381" s="4"/>
      <c r="BQ381" s="44" t="s">
        <v>11731</v>
      </c>
      <c r="BR381" s="4" t="s">
        <v>11835</v>
      </c>
      <c r="BS381" s="4" t="s">
        <v>11836</v>
      </c>
    </row>
    <row r="382" spans="1:71" ht="50.1" customHeight="1" x14ac:dyDescent="0.3">
      <c r="A382" s="4">
        <f t="shared" si="91"/>
        <v>149</v>
      </c>
      <c r="B382" s="4" t="s">
        <v>3091</v>
      </c>
      <c r="C382" s="4" t="s">
        <v>3092</v>
      </c>
      <c r="D382" s="4" t="s">
        <v>317</v>
      </c>
      <c r="E382" s="4" t="s">
        <v>318</v>
      </c>
      <c r="F382" s="4" t="s">
        <v>3093</v>
      </c>
      <c r="G382" s="4" t="s">
        <v>3094</v>
      </c>
      <c r="H382" s="4" t="s">
        <v>3095</v>
      </c>
      <c r="I382" s="4" t="s">
        <v>3096</v>
      </c>
      <c r="J382" s="4" t="s">
        <v>275</v>
      </c>
      <c r="K382" s="4" t="s">
        <v>275</v>
      </c>
      <c r="L382" s="4" t="s">
        <v>276</v>
      </c>
      <c r="M382" s="4" t="s">
        <v>277</v>
      </c>
      <c r="N382" s="4" t="s">
        <v>277</v>
      </c>
      <c r="O382" s="4" t="s">
        <v>277</v>
      </c>
      <c r="P382" s="4" t="s">
        <v>277</v>
      </c>
      <c r="Q382" s="4" t="s">
        <v>678</v>
      </c>
      <c r="R382" s="4" t="s">
        <v>313</v>
      </c>
      <c r="S382" s="4" t="s">
        <v>313</v>
      </c>
      <c r="T382" s="4" t="s">
        <v>313</v>
      </c>
      <c r="U382" s="4" t="s">
        <v>313</v>
      </c>
      <c r="V382" s="4" t="s">
        <v>313</v>
      </c>
      <c r="W382" s="4" t="s">
        <v>11686</v>
      </c>
      <c r="X382" s="4" t="s">
        <v>11737</v>
      </c>
      <c r="Y382" s="4" t="s">
        <v>313</v>
      </c>
      <c r="Z382" s="4" t="s">
        <v>313</v>
      </c>
      <c r="AA382" s="4" t="s">
        <v>313</v>
      </c>
      <c r="AB382" s="4" t="s">
        <v>313</v>
      </c>
      <c r="AC382" s="4" t="s">
        <v>313</v>
      </c>
      <c r="AE382" s="4">
        <v>0</v>
      </c>
      <c r="AF382" s="4">
        <v>0</v>
      </c>
      <c r="AG382" s="4">
        <v>0</v>
      </c>
      <c r="AH382" s="4">
        <f t="shared" si="96"/>
        <v>0</v>
      </c>
      <c r="AI382" s="4">
        <f t="shared" si="96"/>
        <v>0</v>
      </c>
      <c r="AJ382" s="4">
        <f t="shared" si="96"/>
        <v>0</v>
      </c>
      <c r="AK382" s="4">
        <f t="shared" si="96"/>
        <v>0</v>
      </c>
      <c r="AL382" s="4">
        <f t="shared" si="96"/>
        <v>0</v>
      </c>
      <c r="AM382" s="4">
        <f t="shared" si="96"/>
        <v>3</v>
      </c>
      <c r="AN382" s="4">
        <f t="shared" si="97"/>
        <v>0</v>
      </c>
      <c r="AO382" s="4" t="str">
        <f t="shared" si="98"/>
        <v>X</v>
      </c>
      <c r="AP382" s="4" t="str">
        <f t="shared" si="98"/>
        <v>X</v>
      </c>
      <c r="AQ382" s="4" t="str">
        <f t="shared" si="98"/>
        <v>X</v>
      </c>
      <c r="AR382" s="4">
        <f t="shared" si="99"/>
        <v>3</v>
      </c>
      <c r="AT382" s="4" t="s">
        <v>11686</v>
      </c>
      <c r="AU382" s="4">
        <f>VLOOKUP(B382,자격증!B:R,17,0)</f>
        <v>3</v>
      </c>
      <c r="AV382" s="4">
        <f>IF(AT382="해당",VLOOKUP(B382,어학성적!B:Q,16,0),0)</f>
        <v>0</v>
      </c>
      <c r="AW382" s="4">
        <f>IF(AT382="해당",VLOOKUP(B382,논문실적!B:S,18,0),0)</f>
        <v>0</v>
      </c>
      <c r="AX382" s="4">
        <f>VLOOKUP(B382,자격증!B:S,18,0)</f>
        <v>0</v>
      </c>
      <c r="AY382" s="4">
        <f t="shared" si="100"/>
        <v>3</v>
      </c>
      <c r="AZ382" s="4"/>
      <c r="BB382" s="4">
        <f t="shared" si="101"/>
        <v>3</v>
      </c>
      <c r="BC382" s="47">
        <f>VLOOKUP(B382,정성평가!B:AD,29,0)</f>
        <v>46</v>
      </c>
      <c r="BD382" s="4">
        <f t="shared" si="102"/>
        <v>3</v>
      </c>
      <c r="BE382" s="47">
        <f t="shared" si="103"/>
        <v>52</v>
      </c>
      <c r="BF382" s="4" t="str">
        <f t="shared" si="104"/>
        <v>과락</v>
      </c>
      <c r="BG382" s="4">
        <f t="shared" si="105"/>
        <v>149</v>
      </c>
      <c r="BH382" s="4" t="s">
        <v>11811</v>
      </c>
      <c r="BI382" s="4" t="s">
        <v>11809</v>
      </c>
      <c r="BK382" s="4">
        <v>5</v>
      </c>
      <c r="BL382" s="4">
        <f t="shared" si="92"/>
        <v>75</v>
      </c>
      <c r="BM382" s="4">
        <f t="shared" si="106"/>
        <v>38</v>
      </c>
      <c r="BN382" s="4" t="str">
        <f t="shared" si="93"/>
        <v>배수미달</v>
      </c>
      <c r="BO382" s="4"/>
      <c r="BQ382" s="44" t="s">
        <v>11731</v>
      </c>
      <c r="BR382" s="4" t="s">
        <v>11835</v>
      </c>
      <c r="BS382" s="4" t="s">
        <v>11836</v>
      </c>
    </row>
    <row r="383" spans="1:71" ht="50.1" customHeight="1" x14ac:dyDescent="0.3">
      <c r="A383" s="4">
        <f t="shared" si="91"/>
        <v>150</v>
      </c>
      <c r="B383" s="4" t="s">
        <v>7761</v>
      </c>
      <c r="C383" s="4" t="s">
        <v>7762</v>
      </c>
      <c r="D383" s="4" t="s">
        <v>317</v>
      </c>
      <c r="E383" s="4" t="s">
        <v>318</v>
      </c>
      <c r="F383" s="4" t="s">
        <v>7763</v>
      </c>
      <c r="G383" s="4" t="s">
        <v>7764</v>
      </c>
      <c r="H383" s="4" t="s">
        <v>7765</v>
      </c>
      <c r="I383" s="4" t="s">
        <v>7766</v>
      </c>
      <c r="J383" s="4" t="s">
        <v>275</v>
      </c>
      <c r="K383" s="4" t="s">
        <v>275</v>
      </c>
      <c r="L383" s="4" t="s">
        <v>276</v>
      </c>
      <c r="M383" s="4" t="s">
        <v>277</v>
      </c>
      <c r="N383" s="4" t="s">
        <v>277</v>
      </c>
      <c r="O383" s="4" t="s">
        <v>277</v>
      </c>
      <c r="P383" s="4" t="s">
        <v>277</v>
      </c>
      <c r="Q383" s="4" t="s">
        <v>7768</v>
      </c>
      <c r="R383" s="4" t="s">
        <v>313</v>
      </c>
      <c r="S383" s="4" t="s">
        <v>313</v>
      </c>
      <c r="T383" s="4" t="s">
        <v>313</v>
      </c>
      <c r="U383" s="4" t="s">
        <v>313</v>
      </c>
      <c r="V383" s="4" t="s">
        <v>313</v>
      </c>
      <c r="W383" s="4" t="s">
        <v>11686</v>
      </c>
      <c r="X383" s="4" t="s">
        <v>11742</v>
      </c>
      <c r="Y383" s="4" t="s">
        <v>11686</v>
      </c>
      <c r="Z383" s="4" t="s">
        <v>9552</v>
      </c>
      <c r="AA383" s="4" t="s">
        <v>313</v>
      </c>
      <c r="AB383" s="4" t="s">
        <v>312</v>
      </c>
      <c r="AC383" s="4" t="s">
        <v>313</v>
      </c>
      <c r="AE383" s="4">
        <v>0</v>
      </c>
      <c r="AF383" s="4">
        <v>0</v>
      </c>
      <c r="AG383" s="4">
        <v>0</v>
      </c>
      <c r="AH383" s="4">
        <f t="shared" si="96"/>
        <v>0</v>
      </c>
      <c r="AI383" s="4">
        <f t="shared" si="96"/>
        <v>0</v>
      </c>
      <c r="AJ383" s="4">
        <f t="shared" si="96"/>
        <v>0</v>
      </c>
      <c r="AK383" s="4">
        <f t="shared" si="96"/>
        <v>0</v>
      </c>
      <c r="AL383" s="4">
        <f t="shared" si="96"/>
        <v>0</v>
      </c>
      <c r="AM383" s="4">
        <f t="shared" si="96"/>
        <v>3</v>
      </c>
      <c r="AN383" s="4">
        <f t="shared" si="97"/>
        <v>3</v>
      </c>
      <c r="AO383" s="4" t="str">
        <f t="shared" si="98"/>
        <v>X</v>
      </c>
      <c r="AP383" s="4" t="str">
        <f t="shared" si="98"/>
        <v>우대</v>
      </c>
      <c r="AQ383" s="4" t="str">
        <f t="shared" si="98"/>
        <v>X</v>
      </c>
      <c r="AR383" s="4">
        <f t="shared" si="99"/>
        <v>3</v>
      </c>
      <c r="AT383" s="4" t="s">
        <v>11686</v>
      </c>
      <c r="AU383" s="4">
        <f>VLOOKUP(B383,자격증!B:R,17,0)</f>
        <v>3</v>
      </c>
      <c r="AV383" s="4">
        <f>IF(AT383="해당",VLOOKUP(B383,어학성적!B:Q,16,0),0)</f>
        <v>0</v>
      </c>
      <c r="AW383" s="4">
        <f>IF(AT383="해당",VLOOKUP(B383,논문실적!B:S,18,0),0)</f>
        <v>0</v>
      </c>
      <c r="AX383" s="4">
        <f>VLOOKUP(B383,자격증!B:S,18,0)</f>
        <v>0</v>
      </c>
      <c r="AY383" s="4">
        <f t="shared" si="100"/>
        <v>3</v>
      </c>
      <c r="AZ383" s="4"/>
      <c r="BB383" s="4">
        <f t="shared" si="101"/>
        <v>3</v>
      </c>
      <c r="BC383" s="47">
        <f>VLOOKUP(B383,정성평가!B:AD,29,0)</f>
        <v>46</v>
      </c>
      <c r="BD383" s="4">
        <f t="shared" si="102"/>
        <v>3</v>
      </c>
      <c r="BE383" s="47">
        <f t="shared" si="103"/>
        <v>52</v>
      </c>
      <c r="BF383" s="4" t="str">
        <f t="shared" si="104"/>
        <v>과락</v>
      </c>
      <c r="BG383" s="4">
        <f t="shared" si="105"/>
        <v>149</v>
      </c>
      <c r="BH383" s="4" t="s">
        <v>11811</v>
      </c>
      <c r="BI383" s="4" t="s">
        <v>11809</v>
      </c>
      <c r="BK383" s="4">
        <v>5</v>
      </c>
      <c r="BL383" s="4">
        <f t="shared" si="92"/>
        <v>75</v>
      </c>
      <c r="BM383" s="4">
        <f t="shared" si="106"/>
        <v>38</v>
      </c>
      <c r="BN383" s="4" t="str">
        <f t="shared" si="93"/>
        <v>배수미달</v>
      </c>
      <c r="BO383" s="4"/>
      <c r="BQ383" s="44" t="s">
        <v>11731</v>
      </c>
      <c r="BR383" s="4" t="s">
        <v>11835</v>
      </c>
      <c r="BS383" s="4" t="s">
        <v>11836</v>
      </c>
    </row>
    <row r="384" spans="1:71" ht="50.1" customHeight="1" x14ac:dyDescent="0.3">
      <c r="A384" s="4">
        <f t="shared" si="91"/>
        <v>151</v>
      </c>
      <c r="B384" s="4" t="s">
        <v>7941</v>
      </c>
      <c r="C384" s="4" t="s">
        <v>7942</v>
      </c>
      <c r="D384" s="4" t="s">
        <v>317</v>
      </c>
      <c r="E384" s="4" t="s">
        <v>318</v>
      </c>
      <c r="F384" s="4" t="s">
        <v>7943</v>
      </c>
      <c r="G384" s="4" t="s">
        <v>7944</v>
      </c>
      <c r="H384" s="4" t="s">
        <v>7945</v>
      </c>
      <c r="I384" s="4" t="s">
        <v>7946</v>
      </c>
      <c r="J384" s="4" t="s">
        <v>275</v>
      </c>
      <c r="K384" s="4" t="s">
        <v>275</v>
      </c>
      <c r="L384" s="4" t="s">
        <v>276</v>
      </c>
      <c r="M384" s="4" t="s">
        <v>277</v>
      </c>
      <c r="N384" s="4" t="s">
        <v>277</v>
      </c>
      <c r="O384" s="4" t="s">
        <v>277</v>
      </c>
      <c r="P384" s="4" t="s">
        <v>277</v>
      </c>
      <c r="Q384" s="4" t="s">
        <v>4625</v>
      </c>
      <c r="R384" s="4" t="s">
        <v>313</v>
      </c>
      <c r="S384" s="4" t="s">
        <v>313</v>
      </c>
      <c r="T384" s="4" t="s">
        <v>313</v>
      </c>
      <c r="U384" s="4" t="s">
        <v>313</v>
      </c>
      <c r="V384" s="4" t="s">
        <v>313</v>
      </c>
      <c r="W384" s="4" t="s">
        <v>313</v>
      </c>
      <c r="X384" s="4" t="s">
        <v>313</v>
      </c>
      <c r="Y384" s="4" t="s">
        <v>313</v>
      </c>
      <c r="Z384" s="4" t="s">
        <v>313</v>
      </c>
      <c r="AA384" s="4" t="s">
        <v>312</v>
      </c>
      <c r="AB384" s="4" t="s">
        <v>312</v>
      </c>
      <c r="AC384" s="4" t="s">
        <v>313</v>
      </c>
      <c r="AE384" s="4">
        <v>0</v>
      </c>
      <c r="AF384" s="4">
        <v>0</v>
      </c>
      <c r="AG384" s="4">
        <v>0</v>
      </c>
      <c r="AH384" s="4">
        <f t="shared" si="96"/>
        <v>0</v>
      </c>
      <c r="AI384" s="4">
        <f t="shared" si="96"/>
        <v>0</v>
      </c>
      <c r="AJ384" s="4">
        <f t="shared" si="96"/>
        <v>0</v>
      </c>
      <c r="AK384" s="4">
        <f t="shared" si="96"/>
        <v>0</v>
      </c>
      <c r="AL384" s="4">
        <f t="shared" si="96"/>
        <v>0</v>
      </c>
      <c r="AM384" s="4">
        <f t="shared" si="96"/>
        <v>0</v>
      </c>
      <c r="AN384" s="4">
        <f t="shared" si="97"/>
        <v>0</v>
      </c>
      <c r="AO384" s="4" t="str">
        <f t="shared" si="98"/>
        <v>우대</v>
      </c>
      <c r="AP384" s="4" t="str">
        <f t="shared" si="98"/>
        <v>우대</v>
      </c>
      <c r="AQ384" s="4" t="str">
        <f t="shared" si="98"/>
        <v>X</v>
      </c>
      <c r="AR384" s="4">
        <f t="shared" si="99"/>
        <v>0</v>
      </c>
      <c r="AT384" s="4" t="s">
        <v>11686</v>
      </c>
      <c r="AU384" s="4">
        <f>VLOOKUP(B384,자격증!B:R,17,0)</f>
        <v>8</v>
      </c>
      <c r="AV384" s="4">
        <f>IF(AT384="해당",VLOOKUP(B384,어학성적!B:Q,16,0),0)</f>
        <v>0</v>
      </c>
      <c r="AW384" s="4">
        <f>IF(AT384="해당",VLOOKUP(B384,논문실적!B:S,18,0),0)</f>
        <v>0</v>
      </c>
      <c r="AX384" s="4">
        <f>VLOOKUP(B384,자격증!B:S,18,0)</f>
        <v>0</v>
      </c>
      <c r="AY384" s="4">
        <f t="shared" si="100"/>
        <v>8</v>
      </c>
      <c r="AZ384" s="4"/>
      <c r="BB384" s="4">
        <f t="shared" si="101"/>
        <v>8</v>
      </c>
      <c r="BC384" s="47">
        <f>VLOOKUP(B384,정성평가!B:AD,29,0)</f>
        <v>43.333333333333336</v>
      </c>
      <c r="BD384" s="4">
        <f t="shared" si="102"/>
        <v>0</v>
      </c>
      <c r="BE384" s="47">
        <f t="shared" si="103"/>
        <v>51.333333333333336</v>
      </c>
      <c r="BF384" s="4" t="str">
        <f t="shared" si="104"/>
        <v>과락</v>
      </c>
      <c r="BG384" s="4">
        <f t="shared" si="105"/>
        <v>151</v>
      </c>
      <c r="BH384" s="4" t="s">
        <v>11811</v>
      </c>
      <c r="BI384" s="4" t="s">
        <v>11809</v>
      </c>
      <c r="BK384" s="4">
        <v>5</v>
      </c>
      <c r="BL384" s="4">
        <f t="shared" si="92"/>
        <v>75</v>
      </c>
      <c r="BM384" s="4">
        <f t="shared" si="106"/>
        <v>38</v>
      </c>
      <c r="BN384" s="4" t="str">
        <f t="shared" si="93"/>
        <v>배수미달</v>
      </c>
      <c r="BO384" s="4"/>
      <c r="BQ384" s="44" t="s">
        <v>11731</v>
      </c>
      <c r="BR384" s="4" t="s">
        <v>11835</v>
      </c>
      <c r="BS384" s="4" t="s">
        <v>11836</v>
      </c>
    </row>
    <row r="385" spans="1:71" ht="50.1" customHeight="1" x14ac:dyDescent="0.3">
      <c r="A385" s="4">
        <f t="shared" si="91"/>
        <v>152</v>
      </c>
      <c r="B385" s="4" t="s">
        <v>9069</v>
      </c>
      <c r="C385" s="4" t="s">
        <v>9070</v>
      </c>
      <c r="D385" s="4" t="s">
        <v>317</v>
      </c>
      <c r="E385" s="4" t="s">
        <v>318</v>
      </c>
      <c r="F385" s="4" t="s">
        <v>9071</v>
      </c>
      <c r="G385" s="4" t="s">
        <v>9072</v>
      </c>
      <c r="H385" s="4" t="s">
        <v>9073</v>
      </c>
      <c r="I385" s="4" t="s">
        <v>9074</v>
      </c>
      <c r="J385" s="4" t="s">
        <v>275</v>
      </c>
      <c r="K385" s="4" t="s">
        <v>275</v>
      </c>
      <c r="L385" s="4" t="s">
        <v>276</v>
      </c>
      <c r="M385" s="4" t="s">
        <v>277</v>
      </c>
      <c r="N385" s="4" t="s">
        <v>277</v>
      </c>
      <c r="O385" s="4" t="s">
        <v>277</v>
      </c>
      <c r="P385" s="4" t="s">
        <v>277</v>
      </c>
      <c r="Q385" s="4" t="s">
        <v>9082</v>
      </c>
      <c r="R385" s="4" t="s">
        <v>313</v>
      </c>
      <c r="S385" s="4" t="s">
        <v>313</v>
      </c>
      <c r="T385" s="4" t="s">
        <v>313</v>
      </c>
      <c r="U385" s="4" t="s">
        <v>313</v>
      </c>
      <c r="V385" s="4" t="s">
        <v>313</v>
      </c>
      <c r="W385" s="4" t="s">
        <v>313</v>
      </c>
      <c r="X385" s="4" t="s">
        <v>313</v>
      </c>
      <c r="Y385" s="4" t="s">
        <v>313</v>
      </c>
      <c r="Z385" s="4" t="s">
        <v>313</v>
      </c>
      <c r="AA385" s="4" t="s">
        <v>313</v>
      </c>
      <c r="AB385" s="4" t="s">
        <v>313</v>
      </c>
      <c r="AC385" s="4" t="s">
        <v>313</v>
      </c>
      <c r="AE385" s="4">
        <v>0</v>
      </c>
      <c r="AF385" s="4">
        <v>0</v>
      </c>
      <c r="AG385" s="4">
        <v>0</v>
      </c>
      <c r="AH385" s="4">
        <f t="shared" si="96"/>
        <v>0</v>
      </c>
      <c r="AI385" s="4">
        <f t="shared" si="96"/>
        <v>0</v>
      </c>
      <c r="AJ385" s="4">
        <f t="shared" si="96"/>
        <v>0</v>
      </c>
      <c r="AK385" s="4">
        <f t="shared" si="96"/>
        <v>0</v>
      </c>
      <c r="AL385" s="4">
        <f t="shared" si="96"/>
        <v>0</v>
      </c>
      <c r="AM385" s="4">
        <f t="shared" si="96"/>
        <v>0</v>
      </c>
      <c r="AN385" s="4">
        <f t="shared" si="97"/>
        <v>0</v>
      </c>
      <c r="AO385" s="4" t="str">
        <f t="shared" si="98"/>
        <v>X</v>
      </c>
      <c r="AP385" s="4" t="str">
        <f t="shared" si="98"/>
        <v>X</v>
      </c>
      <c r="AQ385" s="4" t="str">
        <f t="shared" si="98"/>
        <v>X</v>
      </c>
      <c r="AR385" s="4">
        <f t="shared" si="99"/>
        <v>0</v>
      </c>
      <c r="AT385" s="4" t="s">
        <v>11686</v>
      </c>
      <c r="AU385" s="4">
        <f>VLOOKUP(B385,자격증!B:R,17,0)</f>
        <v>3</v>
      </c>
      <c r="AV385" s="4">
        <f>IF(AT385="해당",VLOOKUP(B385,어학성적!B:Q,16,0),0)</f>
        <v>0</v>
      </c>
      <c r="AW385" s="4">
        <f>IF(AT385="해당",VLOOKUP(B385,논문실적!B:S,18,0),0)</f>
        <v>0</v>
      </c>
      <c r="AX385" s="4">
        <f>VLOOKUP(B385,자격증!B:S,18,0)</f>
        <v>0</v>
      </c>
      <c r="AY385" s="4">
        <f t="shared" si="100"/>
        <v>3</v>
      </c>
      <c r="AZ385" s="4"/>
      <c r="BB385" s="4">
        <f t="shared" si="101"/>
        <v>3</v>
      </c>
      <c r="BC385" s="47">
        <f>VLOOKUP(B385,정성평가!B:AD,29,0)</f>
        <v>48</v>
      </c>
      <c r="BD385" s="4">
        <f t="shared" si="102"/>
        <v>0</v>
      </c>
      <c r="BE385" s="47">
        <f t="shared" si="103"/>
        <v>51</v>
      </c>
      <c r="BF385" s="4" t="str">
        <f t="shared" si="104"/>
        <v>과락</v>
      </c>
      <c r="BG385" s="4">
        <f t="shared" si="105"/>
        <v>152</v>
      </c>
      <c r="BH385" s="4" t="s">
        <v>11811</v>
      </c>
      <c r="BI385" s="4" t="s">
        <v>11809</v>
      </c>
      <c r="BK385" s="4">
        <v>5</v>
      </c>
      <c r="BL385" s="4">
        <f t="shared" si="92"/>
        <v>75</v>
      </c>
      <c r="BM385" s="4">
        <f t="shared" si="106"/>
        <v>38</v>
      </c>
      <c r="BN385" s="4" t="str">
        <f t="shared" si="93"/>
        <v>배수미달</v>
      </c>
      <c r="BO385" s="4"/>
      <c r="BQ385" s="44" t="s">
        <v>11731</v>
      </c>
      <c r="BR385" s="4" t="s">
        <v>11835</v>
      </c>
      <c r="BS385" s="4" t="s">
        <v>11836</v>
      </c>
    </row>
    <row r="386" spans="1:71" ht="50.1" customHeight="1" x14ac:dyDescent="0.3">
      <c r="A386" s="4">
        <f t="shared" si="91"/>
        <v>153</v>
      </c>
      <c r="B386" s="4" t="s">
        <v>2645</v>
      </c>
      <c r="C386" s="4" t="s">
        <v>2646</v>
      </c>
      <c r="D386" s="4" t="s">
        <v>317</v>
      </c>
      <c r="E386" s="4" t="s">
        <v>318</v>
      </c>
      <c r="F386" s="4" t="s">
        <v>2647</v>
      </c>
      <c r="G386" s="4" t="s">
        <v>2648</v>
      </c>
      <c r="H386" s="4" t="s">
        <v>2649</v>
      </c>
      <c r="I386" s="4" t="s">
        <v>2650</v>
      </c>
      <c r="J386" s="4" t="s">
        <v>275</v>
      </c>
      <c r="K386" s="4" t="s">
        <v>275</v>
      </c>
      <c r="L386" s="4" t="s">
        <v>382</v>
      </c>
      <c r="M386" s="4" t="s">
        <v>2651</v>
      </c>
      <c r="N386" s="4" t="s">
        <v>2652</v>
      </c>
      <c r="O386" s="4" t="s">
        <v>385</v>
      </c>
      <c r="P386" s="4" t="s">
        <v>386</v>
      </c>
      <c r="Q386" s="4" t="s">
        <v>2660</v>
      </c>
      <c r="R386" s="4" t="s">
        <v>313</v>
      </c>
      <c r="S386" s="4" t="s">
        <v>313</v>
      </c>
      <c r="T386" s="4" t="s">
        <v>313</v>
      </c>
      <c r="U386" s="4" t="s">
        <v>313</v>
      </c>
      <c r="V386" s="4" t="s">
        <v>313</v>
      </c>
      <c r="W386" s="4" t="s">
        <v>11686</v>
      </c>
      <c r="X386" s="4" t="s">
        <v>11735</v>
      </c>
      <c r="Y386" s="4" t="s">
        <v>11686</v>
      </c>
      <c r="Z386" s="4" t="s">
        <v>11735</v>
      </c>
      <c r="AA386" s="4" t="s">
        <v>313</v>
      </c>
      <c r="AB386" s="4" t="s">
        <v>313</v>
      </c>
      <c r="AC386" s="4" t="s">
        <v>313</v>
      </c>
      <c r="AE386" s="4">
        <v>0</v>
      </c>
      <c r="AF386" s="4">
        <v>0</v>
      </c>
      <c r="AG386" s="4">
        <v>0</v>
      </c>
      <c r="AH386" s="4">
        <f t="shared" si="96"/>
        <v>0</v>
      </c>
      <c r="AI386" s="4">
        <f t="shared" si="96"/>
        <v>0</v>
      </c>
      <c r="AJ386" s="4">
        <f t="shared" si="96"/>
        <v>0</v>
      </c>
      <c r="AK386" s="4">
        <f t="shared" si="96"/>
        <v>0</v>
      </c>
      <c r="AL386" s="4">
        <f t="shared" si="96"/>
        <v>0</v>
      </c>
      <c r="AM386" s="4">
        <f t="shared" si="96"/>
        <v>3</v>
      </c>
      <c r="AN386" s="4">
        <f t="shared" si="97"/>
        <v>3</v>
      </c>
      <c r="AO386" s="4" t="str">
        <f t="shared" si="98"/>
        <v>X</v>
      </c>
      <c r="AP386" s="4" t="str">
        <f t="shared" si="98"/>
        <v>X</v>
      </c>
      <c r="AQ386" s="4" t="str">
        <f t="shared" si="98"/>
        <v>X</v>
      </c>
      <c r="AR386" s="4">
        <f t="shared" si="99"/>
        <v>3</v>
      </c>
      <c r="AT386" s="4" t="s">
        <v>11686</v>
      </c>
      <c r="AU386" s="4">
        <f>VLOOKUP(B386,자격증!B:R,17,0)</f>
        <v>0</v>
      </c>
      <c r="AV386" s="4">
        <f>IF(AT386="해당",VLOOKUP(B386,어학성적!B:Q,16,0),0)</f>
        <v>0</v>
      </c>
      <c r="AW386" s="4">
        <f>IF(AT386="해당",VLOOKUP(B386,논문실적!B:S,18,0),0)</f>
        <v>0</v>
      </c>
      <c r="AX386" s="4">
        <f>VLOOKUP(B386,자격증!B:S,18,0)</f>
        <v>0</v>
      </c>
      <c r="AY386" s="4">
        <f t="shared" si="100"/>
        <v>0</v>
      </c>
      <c r="AZ386" s="4"/>
      <c r="BB386" s="4">
        <f t="shared" si="101"/>
        <v>0</v>
      </c>
      <c r="BC386" s="47">
        <f>VLOOKUP(B386,정성평가!B:AD,29,0)</f>
        <v>47.666666666666664</v>
      </c>
      <c r="BD386" s="4">
        <f t="shared" si="102"/>
        <v>3</v>
      </c>
      <c r="BE386" s="47">
        <f t="shared" si="103"/>
        <v>50.666666666666664</v>
      </c>
      <c r="BF386" s="4" t="str">
        <f t="shared" si="104"/>
        <v>과락</v>
      </c>
      <c r="BG386" s="4">
        <f t="shared" si="105"/>
        <v>153</v>
      </c>
      <c r="BH386" s="4" t="s">
        <v>11811</v>
      </c>
      <c r="BI386" s="4" t="s">
        <v>11809</v>
      </c>
      <c r="BK386" s="4">
        <v>5</v>
      </c>
      <c r="BL386" s="4">
        <f t="shared" si="92"/>
        <v>75</v>
      </c>
      <c r="BM386" s="4">
        <f t="shared" si="106"/>
        <v>38</v>
      </c>
      <c r="BN386" s="4" t="str">
        <f t="shared" si="93"/>
        <v>배수미달</v>
      </c>
      <c r="BO386" s="4"/>
      <c r="BQ386" s="44" t="s">
        <v>11731</v>
      </c>
      <c r="BR386" s="4" t="s">
        <v>11835</v>
      </c>
      <c r="BS386" s="4" t="s">
        <v>11836</v>
      </c>
    </row>
    <row r="387" spans="1:71" ht="50.1" customHeight="1" x14ac:dyDescent="0.3">
      <c r="A387" s="4">
        <f t="shared" ref="A387:A450" si="107">IF(E387=E386,A386+1,1)</f>
        <v>154</v>
      </c>
      <c r="B387" s="4" t="s">
        <v>7795</v>
      </c>
      <c r="C387" s="4" t="s">
        <v>7796</v>
      </c>
      <c r="D387" s="4" t="s">
        <v>317</v>
      </c>
      <c r="E387" s="4" t="s">
        <v>318</v>
      </c>
      <c r="F387" s="4" t="s">
        <v>7797</v>
      </c>
      <c r="G387" s="4" t="s">
        <v>7798</v>
      </c>
      <c r="H387" s="4" t="s">
        <v>7799</v>
      </c>
      <c r="I387" s="4" t="s">
        <v>7800</v>
      </c>
      <c r="J387" s="4" t="s">
        <v>275</v>
      </c>
      <c r="K387" s="4" t="s">
        <v>275</v>
      </c>
      <c r="L387" s="4" t="s">
        <v>276</v>
      </c>
      <c r="M387" s="4" t="s">
        <v>277</v>
      </c>
      <c r="N387" s="4" t="s">
        <v>277</v>
      </c>
      <c r="O387" s="4" t="s">
        <v>277</v>
      </c>
      <c r="P387" s="4" t="s">
        <v>277</v>
      </c>
      <c r="Q387" s="4" t="s">
        <v>4992</v>
      </c>
      <c r="R387" s="4" t="s">
        <v>313</v>
      </c>
      <c r="S387" s="4" t="s">
        <v>313</v>
      </c>
      <c r="T387" s="4" t="s">
        <v>313</v>
      </c>
      <c r="U387" s="4" t="s">
        <v>313</v>
      </c>
      <c r="V387" s="4" t="s">
        <v>313</v>
      </c>
      <c r="W387" s="4" t="s">
        <v>11686</v>
      </c>
      <c r="X387" s="4" t="s">
        <v>9552</v>
      </c>
      <c r="Y387" s="4" t="s">
        <v>11686</v>
      </c>
      <c r="Z387" s="4" t="s">
        <v>9552</v>
      </c>
      <c r="AA387" s="4" t="s">
        <v>313</v>
      </c>
      <c r="AB387" s="4" t="s">
        <v>312</v>
      </c>
      <c r="AC387" s="4" t="s">
        <v>313</v>
      </c>
      <c r="AE387" s="4">
        <v>0</v>
      </c>
      <c r="AF387" s="4">
        <v>0</v>
      </c>
      <c r="AG387" s="4">
        <v>0</v>
      </c>
      <c r="AH387" s="4">
        <f t="shared" si="96"/>
        <v>0</v>
      </c>
      <c r="AI387" s="4">
        <f t="shared" si="96"/>
        <v>0</v>
      </c>
      <c r="AJ387" s="4">
        <f t="shared" si="96"/>
        <v>0</v>
      </c>
      <c r="AK387" s="4">
        <f t="shared" si="96"/>
        <v>0</v>
      </c>
      <c r="AL387" s="4">
        <f t="shared" si="96"/>
        <v>0</v>
      </c>
      <c r="AM387" s="4">
        <f t="shared" si="96"/>
        <v>3</v>
      </c>
      <c r="AN387" s="4">
        <f t="shared" si="97"/>
        <v>3</v>
      </c>
      <c r="AO387" s="4" t="str">
        <f t="shared" si="98"/>
        <v>X</v>
      </c>
      <c r="AP387" s="4" t="str">
        <f t="shared" si="98"/>
        <v>우대</v>
      </c>
      <c r="AQ387" s="4" t="str">
        <f t="shared" si="98"/>
        <v>X</v>
      </c>
      <c r="AR387" s="4">
        <f t="shared" si="99"/>
        <v>3</v>
      </c>
      <c r="AT387" s="4" t="s">
        <v>11686</v>
      </c>
      <c r="AU387" s="4">
        <f>VLOOKUP(B387,자격증!B:R,17,0)</f>
        <v>0</v>
      </c>
      <c r="AV387" s="4">
        <f>IF(AT387="해당",VLOOKUP(B387,어학성적!B:Q,16,0),0)</f>
        <v>0</v>
      </c>
      <c r="AW387" s="4">
        <f>IF(AT387="해당",VLOOKUP(B387,논문실적!B:S,18,0),0)</f>
        <v>0</v>
      </c>
      <c r="AX387" s="4">
        <f>VLOOKUP(B387,자격증!B:S,18,0)</f>
        <v>0</v>
      </c>
      <c r="AY387" s="4">
        <f t="shared" si="100"/>
        <v>0</v>
      </c>
      <c r="AZ387" s="4"/>
      <c r="BB387" s="4">
        <f t="shared" si="101"/>
        <v>0</v>
      </c>
      <c r="BC387" s="47">
        <f>VLOOKUP(B387,정성평가!B:AD,29,0)</f>
        <v>47.666666666666664</v>
      </c>
      <c r="BD387" s="4">
        <f t="shared" si="102"/>
        <v>3</v>
      </c>
      <c r="BE387" s="47">
        <f t="shared" si="103"/>
        <v>50.666666666666664</v>
      </c>
      <c r="BF387" s="4" t="str">
        <f t="shared" si="104"/>
        <v>과락</v>
      </c>
      <c r="BG387" s="4">
        <f t="shared" si="105"/>
        <v>153</v>
      </c>
      <c r="BH387" s="4" t="s">
        <v>11811</v>
      </c>
      <c r="BI387" s="4" t="s">
        <v>11809</v>
      </c>
      <c r="BK387" s="4">
        <v>5</v>
      </c>
      <c r="BL387" s="4">
        <f t="shared" si="92"/>
        <v>75</v>
      </c>
      <c r="BM387" s="4">
        <f t="shared" si="106"/>
        <v>38</v>
      </c>
      <c r="BN387" s="4" t="str">
        <f t="shared" si="93"/>
        <v>배수미달</v>
      </c>
      <c r="BO387" s="4"/>
      <c r="BQ387" s="44" t="s">
        <v>11731</v>
      </c>
      <c r="BR387" s="4" t="s">
        <v>11835</v>
      </c>
      <c r="BS387" s="4" t="s">
        <v>11836</v>
      </c>
    </row>
    <row r="388" spans="1:71" ht="50.1" customHeight="1" x14ac:dyDescent="0.3">
      <c r="A388" s="4">
        <f t="shared" si="107"/>
        <v>155</v>
      </c>
      <c r="B388" s="4" t="s">
        <v>4636</v>
      </c>
      <c r="C388" s="4" t="s">
        <v>4637</v>
      </c>
      <c r="D388" s="4" t="s">
        <v>317</v>
      </c>
      <c r="E388" s="4" t="s">
        <v>318</v>
      </c>
      <c r="F388" s="4" t="s">
        <v>4638</v>
      </c>
      <c r="G388" s="4" t="s">
        <v>4639</v>
      </c>
      <c r="H388" s="4" t="s">
        <v>4640</v>
      </c>
      <c r="I388" s="4" t="s">
        <v>4641</v>
      </c>
      <c r="J388" s="4" t="s">
        <v>275</v>
      </c>
      <c r="K388" s="4" t="s">
        <v>275</v>
      </c>
      <c r="L388" s="4" t="s">
        <v>276</v>
      </c>
      <c r="M388" s="4" t="s">
        <v>277</v>
      </c>
      <c r="N388" s="4" t="s">
        <v>277</v>
      </c>
      <c r="O388" s="4" t="s">
        <v>277</v>
      </c>
      <c r="P388" s="4" t="s">
        <v>277</v>
      </c>
      <c r="Q388" s="4" t="s">
        <v>3452</v>
      </c>
      <c r="R388" s="4" t="s">
        <v>313</v>
      </c>
      <c r="S388" s="4" t="s">
        <v>313</v>
      </c>
      <c r="T388" s="4" t="s">
        <v>313</v>
      </c>
      <c r="U388" s="4" t="s">
        <v>313</v>
      </c>
      <c r="V388" s="4" t="s">
        <v>313</v>
      </c>
      <c r="W388" s="4" t="s">
        <v>11686</v>
      </c>
      <c r="X388" s="4" t="s">
        <v>9552</v>
      </c>
      <c r="Y388" s="4" t="s">
        <v>313</v>
      </c>
      <c r="Z388" s="4" t="s">
        <v>313</v>
      </c>
      <c r="AA388" s="4" t="s">
        <v>313</v>
      </c>
      <c r="AB388" s="4" t="s">
        <v>312</v>
      </c>
      <c r="AC388" s="4" t="s">
        <v>313</v>
      </c>
      <c r="AE388" s="4">
        <v>0</v>
      </c>
      <c r="AF388" s="4">
        <v>0</v>
      </c>
      <c r="AG388" s="4">
        <v>0</v>
      </c>
      <c r="AH388" s="4">
        <f t="shared" si="96"/>
        <v>0</v>
      </c>
      <c r="AI388" s="4">
        <f t="shared" si="96"/>
        <v>0</v>
      </c>
      <c r="AJ388" s="4">
        <f t="shared" si="96"/>
        <v>0</v>
      </c>
      <c r="AK388" s="4">
        <f t="shared" si="96"/>
        <v>0</v>
      </c>
      <c r="AL388" s="4">
        <f t="shared" si="96"/>
        <v>0</v>
      </c>
      <c r="AM388" s="4">
        <f t="shared" si="96"/>
        <v>3</v>
      </c>
      <c r="AN388" s="4">
        <f t="shared" si="97"/>
        <v>0</v>
      </c>
      <c r="AO388" s="4" t="str">
        <f t="shared" si="98"/>
        <v>X</v>
      </c>
      <c r="AP388" s="4" t="str">
        <f t="shared" si="98"/>
        <v>우대</v>
      </c>
      <c r="AQ388" s="4" t="str">
        <f t="shared" si="98"/>
        <v>X</v>
      </c>
      <c r="AR388" s="4">
        <f t="shared" si="99"/>
        <v>3</v>
      </c>
      <c r="AT388" s="4" t="s">
        <v>11686</v>
      </c>
      <c r="AU388" s="4">
        <f>VLOOKUP(B388,자격증!B:R,17,0)</f>
        <v>5</v>
      </c>
      <c r="AV388" s="4">
        <f>IF(AT388="해당",VLOOKUP(B388,어학성적!B:Q,16,0),0)</f>
        <v>0</v>
      </c>
      <c r="AW388" s="4">
        <f>IF(AT388="해당",VLOOKUP(B388,논문실적!B:S,18,0),0)</f>
        <v>0</v>
      </c>
      <c r="AX388" s="4">
        <f>VLOOKUP(B388,자격증!B:S,18,0)</f>
        <v>0</v>
      </c>
      <c r="AY388" s="4">
        <f t="shared" si="100"/>
        <v>5</v>
      </c>
      <c r="AZ388" s="4"/>
      <c r="BB388" s="4">
        <f t="shared" si="101"/>
        <v>5</v>
      </c>
      <c r="BC388" s="47">
        <f>VLOOKUP(B388,정성평가!B:AD,29,0)</f>
        <v>42.333333333333336</v>
      </c>
      <c r="BD388" s="4">
        <f t="shared" si="102"/>
        <v>3</v>
      </c>
      <c r="BE388" s="47">
        <f t="shared" si="103"/>
        <v>50.333333333333336</v>
      </c>
      <c r="BF388" s="4" t="str">
        <f t="shared" si="104"/>
        <v>과락</v>
      </c>
      <c r="BG388" s="4">
        <f t="shared" si="105"/>
        <v>155</v>
      </c>
      <c r="BH388" s="4" t="s">
        <v>11811</v>
      </c>
      <c r="BI388" s="4" t="s">
        <v>11809</v>
      </c>
      <c r="BK388" s="4">
        <v>5</v>
      </c>
      <c r="BL388" s="4">
        <f t="shared" si="92"/>
        <v>75</v>
      </c>
      <c r="BM388" s="4">
        <f t="shared" si="106"/>
        <v>38</v>
      </c>
      <c r="BN388" s="4" t="str">
        <f t="shared" si="93"/>
        <v>배수미달</v>
      </c>
      <c r="BO388" s="4"/>
      <c r="BQ388" s="44" t="s">
        <v>11731</v>
      </c>
      <c r="BR388" s="4" t="s">
        <v>11835</v>
      </c>
      <c r="BS388" s="4" t="s">
        <v>11836</v>
      </c>
    </row>
    <row r="389" spans="1:71" ht="50.1" customHeight="1" x14ac:dyDescent="0.3">
      <c r="A389" s="4">
        <f t="shared" si="107"/>
        <v>156</v>
      </c>
      <c r="B389" s="4" t="s">
        <v>6496</v>
      </c>
      <c r="C389" s="4" t="s">
        <v>6497</v>
      </c>
      <c r="D389" s="4" t="s">
        <v>317</v>
      </c>
      <c r="E389" s="4" t="s">
        <v>318</v>
      </c>
      <c r="F389" s="4" t="s">
        <v>6498</v>
      </c>
      <c r="G389" s="4" t="s">
        <v>6499</v>
      </c>
      <c r="H389" s="4" t="s">
        <v>6500</v>
      </c>
      <c r="I389" s="4" t="s">
        <v>6501</v>
      </c>
      <c r="J389" s="4" t="s">
        <v>275</v>
      </c>
      <c r="K389" s="4" t="s">
        <v>275</v>
      </c>
      <c r="L389" s="4" t="s">
        <v>276</v>
      </c>
      <c r="M389" s="4" t="s">
        <v>277</v>
      </c>
      <c r="N389" s="4" t="s">
        <v>277</v>
      </c>
      <c r="O389" s="4" t="s">
        <v>277</v>
      </c>
      <c r="P389" s="4" t="s">
        <v>277</v>
      </c>
      <c r="Q389" s="4" t="s">
        <v>4787</v>
      </c>
      <c r="R389" s="4" t="s">
        <v>313</v>
      </c>
      <c r="S389" s="4" t="s">
        <v>313</v>
      </c>
      <c r="T389" s="4" t="s">
        <v>313</v>
      </c>
      <c r="U389" s="4" t="s">
        <v>313</v>
      </c>
      <c r="V389" s="4" t="s">
        <v>313</v>
      </c>
      <c r="W389" s="4" t="s">
        <v>11686</v>
      </c>
      <c r="X389" s="4" t="s">
        <v>11742</v>
      </c>
      <c r="Y389" s="4" t="s">
        <v>313</v>
      </c>
      <c r="Z389" s="4" t="s">
        <v>313</v>
      </c>
      <c r="AA389" s="4" t="s">
        <v>313</v>
      </c>
      <c r="AB389" s="4" t="s">
        <v>312</v>
      </c>
      <c r="AC389" s="4" t="s">
        <v>313</v>
      </c>
      <c r="AE389" s="4">
        <v>0</v>
      </c>
      <c r="AF389" s="4">
        <v>0</v>
      </c>
      <c r="AG389" s="4">
        <v>0</v>
      </c>
      <c r="AH389" s="4">
        <f t="shared" si="96"/>
        <v>0</v>
      </c>
      <c r="AI389" s="4">
        <f t="shared" si="96"/>
        <v>0</v>
      </c>
      <c r="AJ389" s="4">
        <f t="shared" si="96"/>
        <v>0</v>
      </c>
      <c r="AK389" s="4">
        <f t="shared" si="96"/>
        <v>0</v>
      </c>
      <c r="AL389" s="4">
        <f t="shared" si="96"/>
        <v>0</v>
      </c>
      <c r="AM389" s="4">
        <f t="shared" si="96"/>
        <v>3</v>
      </c>
      <c r="AN389" s="4">
        <f t="shared" si="97"/>
        <v>0</v>
      </c>
      <c r="AO389" s="4" t="str">
        <f t="shared" si="98"/>
        <v>X</v>
      </c>
      <c r="AP389" s="4" t="str">
        <f t="shared" si="98"/>
        <v>우대</v>
      </c>
      <c r="AQ389" s="4" t="str">
        <f t="shared" si="98"/>
        <v>X</v>
      </c>
      <c r="AR389" s="4">
        <f t="shared" si="99"/>
        <v>3</v>
      </c>
      <c r="AT389" s="4" t="s">
        <v>11686</v>
      </c>
      <c r="AU389" s="4">
        <f>VLOOKUP(B389,자격증!B:R,17,0)</f>
        <v>1</v>
      </c>
      <c r="AV389" s="4">
        <f>IF(AT389="해당",VLOOKUP(B389,어학성적!B:Q,16,0),0)</f>
        <v>0</v>
      </c>
      <c r="AW389" s="4">
        <f>IF(AT389="해당",VLOOKUP(B389,논문실적!B:S,18,0),0)</f>
        <v>0</v>
      </c>
      <c r="AX389" s="4">
        <f>VLOOKUP(B389,자격증!B:S,18,0)</f>
        <v>0</v>
      </c>
      <c r="AY389" s="4">
        <f t="shared" si="100"/>
        <v>1</v>
      </c>
      <c r="AZ389" s="4"/>
      <c r="BB389" s="4">
        <f t="shared" si="101"/>
        <v>1</v>
      </c>
      <c r="BC389" s="47">
        <f>VLOOKUP(B389,정성평가!B:AD,29,0)</f>
        <v>46</v>
      </c>
      <c r="BD389" s="4">
        <f t="shared" si="102"/>
        <v>3</v>
      </c>
      <c r="BE389" s="47">
        <f t="shared" si="103"/>
        <v>50</v>
      </c>
      <c r="BF389" s="4" t="str">
        <f t="shared" si="104"/>
        <v>과락</v>
      </c>
      <c r="BG389" s="4">
        <f t="shared" si="105"/>
        <v>156</v>
      </c>
      <c r="BH389" s="4" t="s">
        <v>11811</v>
      </c>
      <c r="BI389" s="4" t="s">
        <v>11809</v>
      </c>
      <c r="BK389" s="4">
        <v>5</v>
      </c>
      <c r="BL389" s="4">
        <f t="shared" ref="BL389:BL453" si="108">BK389*15</f>
        <v>75</v>
      </c>
      <c r="BM389" s="4">
        <f t="shared" si="106"/>
        <v>38</v>
      </c>
      <c r="BN389" s="4" t="str">
        <f t="shared" ref="BN389:BN453" si="109">IF(BL389=BM389,"일치",IF(BM389&gt;BL389,"배수초과","배수미달"))</f>
        <v>배수미달</v>
      </c>
      <c r="BO389" s="4"/>
      <c r="BQ389" s="44" t="s">
        <v>11731</v>
      </c>
      <c r="BR389" s="4" t="s">
        <v>11835</v>
      </c>
      <c r="BS389" s="4" t="s">
        <v>11836</v>
      </c>
    </row>
    <row r="390" spans="1:71" ht="50.1" customHeight="1" x14ac:dyDescent="0.3">
      <c r="A390" s="4">
        <f t="shared" si="107"/>
        <v>157</v>
      </c>
      <c r="B390" s="4" t="s">
        <v>7970</v>
      </c>
      <c r="C390" s="4" t="s">
        <v>7971</v>
      </c>
      <c r="D390" s="4" t="s">
        <v>317</v>
      </c>
      <c r="E390" s="4" t="s">
        <v>318</v>
      </c>
      <c r="F390" s="4" t="s">
        <v>7972</v>
      </c>
      <c r="G390" s="4" t="s">
        <v>7973</v>
      </c>
      <c r="H390" s="4" t="s">
        <v>7974</v>
      </c>
      <c r="I390" s="4" t="s">
        <v>7975</v>
      </c>
      <c r="J390" s="4" t="s">
        <v>275</v>
      </c>
      <c r="K390" s="4" t="s">
        <v>275</v>
      </c>
      <c r="L390" s="4" t="s">
        <v>276</v>
      </c>
      <c r="M390" s="4" t="s">
        <v>277</v>
      </c>
      <c r="N390" s="4" t="s">
        <v>277</v>
      </c>
      <c r="O390" s="4" t="s">
        <v>277</v>
      </c>
      <c r="P390" s="4" t="s">
        <v>277</v>
      </c>
      <c r="Q390" s="4" t="s">
        <v>913</v>
      </c>
      <c r="R390" s="4" t="s">
        <v>313</v>
      </c>
      <c r="S390" s="4" t="s">
        <v>313</v>
      </c>
      <c r="T390" s="4" t="s">
        <v>313</v>
      </c>
      <c r="U390" s="4" t="s">
        <v>313</v>
      </c>
      <c r="V390" s="4" t="s">
        <v>313</v>
      </c>
      <c r="W390" s="4" t="s">
        <v>11686</v>
      </c>
      <c r="X390" s="4" t="s">
        <v>11738</v>
      </c>
      <c r="Y390" s="4" t="s">
        <v>313</v>
      </c>
      <c r="Z390" s="4" t="s">
        <v>313</v>
      </c>
      <c r="AA390" s="4" t="s">
        <v>313</v>
      </c>
      <c r="AB390" s="4" t="s">
        <v>312</v>
      </c>
      <c r="AC390" s="4" t="s">
        <v>313</v>
      </c>
      <c r="AE390" s="4">
        <v>0</v>
      </c>
      <c r="AF390" s="4">
        <v>0</v>
      </c>
      <c r="AG390" s="4">
        <v>0</v>
      </c>
      <c r="AH390" s="4">
        <f t="shared" si="96"/>
        <v>0</v>
      </c>
      <c r="AI390" s="4">
        <f t="shared" si="96"/>
        <v>0</v>
      </c>
      <c r="AJ390" s="4">
        <f t="shared" si="96"/>
        <v>0</v>
      </c>
      <c r="AK390" s="4">
        <f t="shared" si="96"/>
        <v>0</v>
      </c>
      <c r="AL390" s="4">
        <f t="shared" si="96"/>
        <v>0</v>
      </c>
      <c r="AM390" s="4">
        <f t="shared" si="96"/>
        <v>3</v>
      </c>
      <c r="AN390" s="4">
        <f t="shared" si="97"/>
        <v>0</v>
      </c>
      <c r="AO390" s="4" t="str">
        <f t="shared" si="98"/>
        <v>X</v>
      </c>
      <c r="AP390" s="4" t="str">
        <f t="shared" si="98"/>
        <v>우대</v>
      </c>
      <c r="AQ390" s="4" t="str">
        <f t="shared" si="98"/>
        <v>X</v>
      </c>
      <c r="AR390" s="4">
        <f t="shared" si="99"/>
        <v>3</v>
      </c>
      <c r="AT390" s="4" t="s">
        <v>11686</v>
      </c>
      <c r="AU390" s="4">
        <f>VLOOKUP(B390,자격증!B:R,17,0)</f>
        <v>0</v>
      </c>
      <c r="AV390" s="4">
        <f>IF(AT390="해당",VLOOKUP(B390,어학성적!B:Q,16,0),0)</f>
        <v>0</v>
      </c>
      <c r="AW390" s="4">
        <f>IF(AT390="해당",VLOOKUP(B390,논문실적!B:S,18,0),0)</f>
        <v>0</v>
      </c>
      <c r="AX390" s="4">
        <f>VLOOKUP(B390,자격증!B:S,18,0)</f>
        <v>0</v>
      </c>
      <c r="AY390" s="4">
        <f t="shared" si="100"/>
        <v>0</v>
      </c>
      <c r="AZ390" s="4"/>
      <c r="BB390" s="4">
        <f t="shared" si="101"/>
        <v>0</v>
      </c>
      <c r="BC390" s="47">
        <f>VLOOKUP(B390,정성평가!B:AD,29,0)</f>
        <v>47</v>
      </c>
      <c r="BD390" s="4">
        <f t="shared" si="102"/>
        <v>3</v>
      </c>
      <c r="BE390" s="47">
        <f t="shared" si="103"/>
        <v>50</v>
      </c>
      <c r="BF390" s="4" t="str">
        <f t="shared" si="104"/>
        <v>과락</v>
      </c>
      <c r="BG390" s="4">
        <f t="shared" si="105"/>
        <v>156</v>
      </c>
      <c r="BH390" s="4" t="s">
        <v>11811</v>
      </c>
      <c r="BI390" s="4" t="s">
        <v>11809</v>
      </c>
      <c r="BK390" s="4">
        <v>5</v>
      </c>
      <c r="BL390" s="4">
        <f t="shared" si="108"/>
        <v>75</v>
      </c>
      <c r="BM390" s="4">
        <f t="shared" si="106"/>
        <v>38</v>
      </c>
      <c r="BN390" s="4" t="str">
        <f t="shared" si="109"/>
        <v>배수미달</v>
      </c>
      <c r="BO390" s="4"/>
      <c r="BQ390" s="44" t="s">
        <v>11731</v>
      </c>
      <c r="BR390" s="4" t="s">
        <v>11835</v>
      </c>
      <c r="BS390" s="4" t="s">
        <v>11836</v>
      </c>
    </row>
    <row r="391" spans="1:71" ht="50.1" customHeight="1" x14ac:dyDescent="0.3">
      <c r="A391" s="4">
        <f t="shared" si="107"/>
        <v>158</v>
      </c>
      <c r="B391" s="4" t="s">
        <v>7638</v>
      </c>
      <c r="C391" s="4" t="s">
        <v>7639</v>
      </c>
      <c r="D391" s="4" t="s">
        <v>317</v>
      </c>
      <c r="E391" s="4" t="s">
        <v>318</v>
      </c>
      <c r="F391" s="4" t="s">
        <v>7640</v>
      </c>
      <c r="G391" s="4" t="s">
        <v>7641</v>
      </c>
      <c r="H391" s="4" t="s">
        <v>7642</v>
      </c>
      <c r="I391" s="4" t="s">
        <v>7643</v>
      </c>
      <c r="J391" s="4" t="s">
        <v>275</v>
      </c>
      <c r="K391" s="4" t="s">
        <v>275</v>
      </c>
      <c r="L391" s="4" t="s">
        <v>276</v>
      </c>
      <c r="M391" s="4" t="s">
        <v>277</v>
      </c>
      <c r="N391" s="4" t="s">
        <v>277</v>
      </c>
      <c r="O391" s="4" t="s">
        <v>277</v>
      </c>
      <c r="P391" s="4" t="s">
        <v>277</v>
      </c>
      <c r="Q391" s="4" t="s">
        <v>6532</v>
      </c>
      <c r="R391" s="4" t="s">
        <v>313</v>
      </c>
      <c r="S391" s="4" t="s">
        <v>313</v>
      </c>
      <c r="T391" s="4" t="s">
        <v>313</v>
      </c>
      <c r="U391" s="4" t="s">
        <v>312</v>
      </c>
      <c r="V391" s="4" t="s">
        <v>313</v>
      </c>
      <c r="W391" s="4" t="s">
        <v>313</v>
      </c>
      <c r="X391" s="4" t="s">
        <v>313</v>
      </c>
      <c r="Y391" s="4" t="s">
        <v>313</v>
      </c>
      <c r="Z391" s="4" t="s">
        <v>313</v>
      </c>
      <c r="AA391" s="4" t="s">
        <v>313</v>
      </c>
      <c r="AB391" s="4" t="s">
        <v>312</v>
      </c>
      <c r="AC391" s="4" t="s">
        <v>313</v>
      </c>
      <c r="AE391" s="4">
        <v>0</v>
      </c>
      <c r="AF391" s="4">
        <v>0</v>
      </c>
      <c r="AG391" s="4">
        <v>0</v>
      </c>
      <c r="AH391" s="4">
        <f t="shared" si="96"/>
        <v>0</v>
      </c>
      <c r="AI391" s="4">
        <f t="shared" si="96"/>
        <v>0</v>
      </c>
      <c r="AJ391" s="4">
        <f t="shared" si="96"/>
        <v>0</v>
      </c>
      <c r="AK391" s="4">
        <f t="shared" si="96"/>
        <v>3</v>
      </c>
      <c r="AL391" s="4">
        <f t="shared" si="96"/>
        <v>0</v>
      </c>
      <c r="AM391" s="4">
        <f t="shared" si="96"/>
        <v>0</v>
      </c>
      <c r="AN391" s="4">
        <f t="shared" si="97"/>
        <v>0</v>
      </c>
      <c r="AO391" s="4" t="str">
        <f t="shared" si="98"/>
        <v>X</v>
      </c>
      <c r="AP391" s="4" t="str">
        <f t="shared" si="98"/>
        <v>우대</v>
      </c>
      <c r="AQ391" s="4" t="str">
        <f t="shared" si="98"/>
        <v>X</v>
      </c>
      <c r="AR391" s="4">
        <f t="shared" si="99"/>
        <v>3</v>
      </c>
      <c r="AT391" s="4" t="s">
        <v>11686</v>
      </c>
      <c r="AU391" s="4">
        <f>VLOOKUP(B391,자격증!B:R,17,0)</f>
        <v>3</v>
      </c>
      <c r="AV391" s="4">
        <f>IF(AT391="해당",VLOOKUP(B391,어학성적!B:Q,16,0),0)</f>
        <v>0</v>
      </c>
      <c r="AW391" s="4">
        <f>IF(AT391="해당",VLOOKUP(B391,논문실적!B:S,18,0),0)</f>
        <v>0</v>
      </c>
      <c r="AX391" s="4">
        <f>VLOOKUP(B391,자격증!B:S,18,0)</f>
        <v>0</v>
      </c>
      <c r="AY391" s="4">
        <f t="shared" si="100"/>
        <v>3</v>
      </c>
      <c r="AZ391" s="4"/>
      <c r="BB391" s="4">
        <f t="shared" si="101"/>
        <v>3</v>
      </c>
      <c r="BC391" s="47">
        <f>VLOOKUP(B391,정성평가!B:AD,29,0)</f>
        <v>43.333333333333336</v>
      </c>
      <c r="BD391" s="4">
        <f t="shared" si="102"/>
        <v>3</v>
      </c>
      <c r="BE391" s="47">
        <f t="shared" si="103"/>
        <v>49.333333333333336</v>
      </c>
      <c r="BF391" s="4" t="str">
        <f t="shared" si="104"/>
        <v>과락</v>
      </c>
      <c r="BG391" s="4">
        <f t="shared" si="105"/>
        <v>158</v>
      </c>
      <c r="BH391" s="4" t="s">
        <v>11811</v>
      </c>
      <c r="BI391" s="4" t="s">
        <v>11809</v>
      </c>
      <c r="BK391" s="4">
        <v>5</v>
      </c>
      <c r="BL391" s="4">
        <f t="shared" si="108"/>
        <v>75</v>
      </c>
      <c r="BM391" s="4">
        <f t="shared" si="106"/>
        <v>38</v>
      </c>
      <c r="BN391" s="4" t="str">
        <f t="shared" si="109"/>
        <v>배수미달</v>
      </c>
      <c r="BO391" s="4"/>
      <c r="BQ391" s="44" t="s">
        <v>11731</v>
      </c>
      <c r="BR391" s="4" t="s">
        <v>11835</v>
      </c>
      <c r="BS391" s="4" t="s">
        <v>11836</v>
      </c>
    </row>
    <row r="392" spans="1:71" ht="50.1" customHeight="1" x14ac:dyDescent="0.3">
      <c r="A392" s="4">
        <f t="shared" si="107"/>
        <v>159</v>
      </c>
      <c r="B392" s="4" t="s">
        <v>11751</v>
      </c>
      <c r="C392" s="4" t="s">
        <v>6101</v>
      </c>
      <c r="D392" s="4" t="s">
        <v>317</v>
      </c>
      <c r="E392" s="4" t="s">
        <v>318</v>
      </c>
      <c r="F392" s="4" t="s">
        <v>6102</v>
      </c>
      <c r="G392" s="4" t="s">
        <v>6103</v>
      </c>
      <c r="H392" s="4" t="s">
        <v>6104</v>
      </c>
      <c r="I392" s="4" t="s">
        <v>6105</v>
      </c>
      <c r="J392" s="4" t="s">
        <v>6106</v>
      </c>
      <c r="K392" s="4" t="s">
        <v>275</v>
      </c>
      <c r="L392" s="4" t="s">
        <v>276</v>
      </c>
      <c r="M392" s="4" t="s">
        <v>277</v>
      </c>
      <c r="N392" s="4" t="s">
        <v>277</v>
      </c>
      <c r="O392" s="4" t="s">
        <v>277</v>
      </c>
      <c r="P392" s="4" t="s">
        <v>277</v>
      </c>
      <c r="Q392" s="4" t="s">
        <v>2632</v>
      </c>
      <c r="R392" s="4" t="s">
        <v>313</v>
      </c>
      <c r="S392" s="4" t="s">
        <v>313</v>
      </c>
      <c r="T392" s="4" t="s">
        <v>313</v>
      </c>
      <c r="U392" s="4" t="s">
        <v>313</v>
      </c>
      <c r="V392" s="4" t="s">
        <v>313</v>
      </c>
      <c r="W392" s="4" t="s">
        <v>11686</v>
      </c>
      <c r="X392" s="4" t="s">
        <v>11738</v>
      </c>
      <c r="Y392" s="4" t="s">
        <v>313</v>
      </c>
      <c r="Z392" s="4" t="s">
        <v>313</v>
      </c>
      <c r="AA392" s="4" t="s">
        <v>312</v>
      </c>
      <c r="AB392" s="4" t="s">
        <v>312</v>
      </c>
      <c r="AC392" s="4" t="s">
        <v>313</v>
      </c>
      <c r="AE392" s="4">
        <v>0</v>
      </c>
      <c r="AF392" s="4">
        <v>0</v>
      </c>
      <c r="AG392" s="4">
        <v>5</v>
      </c>
      <c r="AH392" s="4">
        <f t="shared" si="96"/>
        <v>0</v>
      </c>
      <c r="AI392" s="4">
        <f t="shared" si="96"/>
        <v>0</v>
      </c>
      <c r="AJ392" s="4">
        <f t="shared" si="96"/>
        <v>0</v>
      </c>
      <c r="AK392" s="4">
        <f t="shared" si="96"/>
        <v>0</v>
      </c>
      <c r="AL392" s="4">
        <f t="shared" si="96"/>
        <v>0</v>
      </c>
      <c r="AM392" s="4">
        <f t="shared" si="96"/>
        <v>3</v>
      </c>
      <c r="AN392" s="4">
        <f t="shared" si="97"/>
        <v>0</v>
      </c>
      <c r="AO392" s="4" t="str">
        <f t="shared" si="98"/>
        <v>우대</v>
      </c>
      <c r="AP392" s="4" t="str">
        <f t="shared" si="98"/>
        <v>우대</v>
      </c>
      <c r="AQ392" s="4" t="str">
        <f t="shared" si="98"/>
        <v>X</v>
      </c>
      <c r="AR392" s="4">
        <f t="shared" si="99"/>
        <v>5</v>
      </c>
      <c r="AT392" s="4" t="s">
        <v>11686</v>
      </c>
      <c r="AU392" s="4">
        <f>VLOOKUP(B392,자격증!B:R,17,0)</f>
        <v>0</v>
      </c>
      <c r="AV392" s="4">
        <f>IF(AT392="해당",VLOOKUP(B392,어학성적!B:Q,16,0),0)</f>
        <v>0</v>
      </c>
      <c r="AW392" s="4">
        <f>IF(AT392="해당",VLOOKUP(B392,논문실적!B:S,18,0),0)</f>
        <v>0</v>
      </c>
      <c r="AX392" s="4">
        <f>VLOOKUP(B392,자격증!B:S,18,0)</f>
        <v>0</v>
      </c>
      <c r="AY392" s="4">
        <f t="shared" si="100"/>
        <v>0</v>
      </c>
      <c r="AZ392" s="4"/>
      <c r="BB392" s="4">
        <f t="shared" si="101"/>
        <v>0</v>
      </c>
      <c r="BC392" s="47">
        <f>VLOOKUP(B392,정성평가!B:AD,29,0)</f>
        <v>44</v>
      </c>
      <c r="BD392" s="4">
        <f t="shared" si="102"/>
        <v>5</v>
      </c>
      <c r="BE392" s="47">
        <f t="shared" si="103"/>
        <v>49</v>
      </c>
      <c r="BF392" s="4" t="str">
        <f t="shared" si="104"/>
        <v>과락</v>
      </c>
      <c r="BG392" s="4">
        <f t="shared" si="105"/>
        <v>159</v>
      </c>
      <c r="BH392" s="4" t="s">
        <v>11811</v>
      </c>
      <c r="BI392" s="4" t="s">
        <v>11809</v>
      </c>
      <c r="BK392" s="4">
        <v>5</v>
      </c>
      <c r="BL392" s="4">
        <f t="shared" si="108"/>
        <v>75</v>
      </c>
      <c r="BM392" s="4">
        <f t="shared" si="106"/>
        <v>38</v>
      </c>
      <c r="BN392" s="4" t="str">
        <f t="shared" si="109"/>
        <v>배수미달</v>
      </c>
      <c r="BO392" s="4"/>
      <c r="BQ392" s="44" t="s">
        <v>11731</v>
      </c>
      <c r="BR392" s="4" t="s">
        <v>11835</v>
      </c>
      <c r="BS392" s="4" t="s">
        <v>11836</v>
      </c>
    </row>
    <row r="393" spans="1:71" ht="50.1" customHeight="1" x14ac:dyDescent="0.3">
      <c r="A393" s="4">
        <f t="shared" si="107"/>
        <v>160</v>
      </c>
      <c r="B393" s="4" t="s">
        <v>9678</v>
      </c>
      <c r="C393" s="4" t="s">
        <v>9679</v>
      </c>
      <c r="D393" s="4" t="s">
        <v>317</v>
      </c>
      <c r="E393" s="4" t="s">
        <v>318</v>
      </c>
      <c r="F393" s="4" t="s">
        <v>9680</v>
      </c>
      <c r="G393" s="4" t="s">
        <v>9681</v>
      </c>
      <c r="H393" s="4" t="s">
        <v>9682</v>
      </c>
      <c r="I393" s="4" t="s">
        <v>9683</v>
      </c>
      <c r="J393" s="4" t="s">
        <v>275</v>
      </c>
      <c r="K393" s="4" t="s">
        <v>275</v>
      </c>
      <c r="L393" s="4" t="s">
        <v>382</v>
      </c>
      <c r="M393" s="4" t="s">
        <v>2022</v>
      </c>
      <c r="N393" s="4" t="s">
        <v>7580</v>
      </c>
      <c r="O393" s="4" t="s">
        <v>562</v>
      </c>
      <c r="P393" s="4" t="s">
        <v>957</v>
      </c>
      <c r="Q393" s="4" t="s">
        <v>657</v>
      </c>
      <c r="R393" s="4" t="s">
        <v>313</v>
      </c>
      <c r="S393" s="4" t="s">
        <v>313</v>
      </c>
      <c r="T393" s="4" t="s">
        <v>313</v>
      </c>
      <c r="U393" s="4" t="s">
        <v>313</v>
      </c>
      <c r="V393" s="4" t="s">
        <v>313</v>
      </c>
      <c r="W393" s="4" t="s">
        <v>11686</v>
      </c>
      <c r="X393" s="4" t="s">
        <v>9552</v>
      </c>
      <c r="Y393" s="4" t="s">
        <v>11686</v>
      </c>
      <c r="Z393" s="4" t="s">
        <v>9552</v>
      </c>
      <c r="AA393" s="4" t="s">
        <v>313</v>
      </c>
      <c r="AB393" s="4" t="s">
        <v>312</v>
      </c>
      <c r="AC393" s="4" t="s">
        <v>313</v>
      </c>
      <c r="AE393" s="4">
        <v>0</v>
      </c>
      <c r="AF393" s="4">
        <v>0</v>
      </c>
      <c r="AG393" s="4">
        <v>0</v>
      </c>
      <c r="AH393" s="4">
        <f t="shared" si="96"/>
        <v>0</v>
      </c>
      <c r="AI393" s="4">
        <f t="shared" si="96"/>
        <v>0</v>
      </c>
      <c r="AJ393" s="4">
        <f t="shared" si="96"/>
        <v>0</v>
      </c>
      <c r="AK393" s="4">
        <f t="shared" si="96"/>
        <v>0</v>
      </c>
      <c r="AL393" s="4">
        <f t="shared" si="96"/>
        <v>0</v>
      </c>
      <c r="AM393" s="4">
        <f t="shared" si="96"/>
        <v>3</v>
      </c>
      <c r="AN393" s="4">
        <f t="shared" si="97"/>
        <v>3</v>
      </c>
      <c r="AO393" s="4" t="str">
        <f t="shared" si="98"/>
        <v>X</v>
      </c>
      <c r="AP393" s="4" t="str">
        <f t="shared" si="98"/>
        <v>우대</v>
      </c>
      <c r="AQ393" s="4" t="str">
        <f t="shared" si="98"/>
        <v>X</v>
      </c>
      <c r="AR393" s="4">
        <f t="shared" si="99"/>
        <v>3</v>
      </c>
      <c r="AT393" s="4" t="s">
        <v>11686</v>
      </c>
      <c r="AU393" s="4">
        <f>VLOOKUP(B393,자격증!B:R,17,0)</f>
        <v>5</v>
      </c>
      <c r="AV393" s="4">
        <f>IF(AT393="해당",VLOOKUP(B393,어학성적!B:Q,16,0),0)</f>
        <v>0</v>
      </c>
      <c r="AW393" s="4">
        <f>IF(AT393="해당",VLOOKUP(B393,논문실적!B:S,18,0),0)</f>
        <v>0</v>
      </c>
      <c r="AX393" s="4">
        <f>VLOOKUP(B393,자격증!B:S,18,0)</f>
        <v>0</v>
      </c>
      <c r="AY393" s="4">
        <f t="shared" si="100"/>
        <v>5</v>
      </c>
      <c r="AZ393" s="4"/>
      <c r="BB393" s="4">
        <f t="shared" si="101"/>
        <v>5</v>
      </c>
      <c r="BC393" s="47">
        <f>VLOOKUP(B393,정성평가!B:AD,29,0)</f>
        <v>41</v>
      </c>
      <c r="BD393" s="4">
        <f t="shared" si="102"/>
        <v>3</v>
      </c>
      <c r="BE393" s="47">
        <f t="shared" si="103"/>
        <v>49</v>
      </c>
      <c r="BF393" s="4" t="str">
        <f t="shared" si="104"/>
        <v>과락</v>
      </c>
      <c r="BG393" s="4">
        <f t="shared" si="105"/>
        <v>159</v>
      </c>
      <c r="BH393" s="4" t="s">
        <v>11811</v>
      </c>
      <c r="BI393" s="4" t="s">
        <v>11809</v>
      </c>
      <c r="BK393" s="4">
        <v>5</v>
      </c>
      <c r="BL393" s="4">
        <f t="shared" si="108"/>
        <v>75</v>
      </c>
      <c r="BM393" s="4">
        <f t="shared" si="106"/>
        <v>38</v>
      </c>
      <c r="BN393" s="4" t="str">
        <f t="shared" si="109"/>
        <v>배수미달</v>
      </c>
      <c r="BO393" s="4"/>
      <c r="BQ393" s="44" t="s">
        <v>11731</v>
      </c>
      <c r="BR393" s="4" t="s">
        <v>11835</v>
      </c>
      <c r="BS393" s="4" t="s">
        <v>11836</v>
      </c>
    </row>
    <row r="394" spans="1:71" ht="50.1" customHeight="1" x14ac:dyDescent="0.3">
      <c r="A394" s="4">
        <f t="shared" si="107"/>
        <v>161</v>
      </c>
      <c r="B394" s="4" t="s">
        <v>11597</v>
      </c>
      <c r="C394" s="4" t="s">
        <v>11598</v>
      </c>
      <c r="D394" s="4" t="s">
        <v>317</v>
      </c>
      <c r="E394" s="4" t="s">
        <v>318</v>
      </c>
      <c r="F394" s="4" t="s">
        <v>11599</v>
      </c>
      <c r="G394" s="4" t="s">
        <v>11600</v>
      </c>
      <c r="H394" s="4" t="s">
        <v>11601</v>
      </c>
      <c r="I394" s="4" t="s">
        <v>11602</v>
      </c>
      <c r="J394" s="4" t="s">
        <v>275</v>
      </c>
      <c r="K394" s="4" t="s">
        <v>275</v>
      </c>
      <c r="L394" s="4" t="s">
        <v>382</v>
      </c>
      <c r="M394" s="4" t="s">
        <v>1074</v>
      </c>
      <c r="N394" s="4" t="s">
        <v>6383</v>
      </c>
      <c r="O394" s="4" t="s">
        <v>562</v>
      </c>
      <c r="P394" s="4" t="s">
        <v>957</v>
      </c>
      <c r="Q394" s="4" t="s">
        <v>2589</v>
      </c>
      <c r="R394" s="4" t="s">
        <v>313</v>
      </c>
      <c r="S394" s="4" t="s">
        <v>313</v>
      </c>
      <c r="T394" s="4" t="s">
        <v>313</v>
      </c>
      <c r="U394" s="4" t="s">
        <v>313</v>
      </c>
      <c r="V394" s="4" t="s">
        <v>313</v>
      </c>
      <c r="W394" s="4" t="s">
        <v>313</v>
      </c>
      <c r="X394" s="4" t="s">
        <v>313</v>
      </c>
      <c r="Y394" s="4" t="s">
        <v>313</v>
      </c>
      <c r="Z394" s="4" t="s">
        <v>313</v>
      </c>
      <c r="AA394" s="4" t="s">
        <v>313</v>
      </c>
      <c r="AB394" s="4" t="s">
        <v>312</v>
      </c>
      <c r="AC394" s="4" t="s">
        <v>313</v>
      </c>
      <c r="AE394" s="4">
        <v>0</v>
      </c>
      <c r="AF394" s="4">
        <v>0</v>
      </c>
      <c r="AG394" s="4">
        <v>0</v>
      </c>
      <c r="AH394" s="4">
        <f t="shared" ref="AH394:AM418" si="110">IF(R394="해당",3,0)</f>
        <v>0</v>
      </c>
      <c r="AI394" s="4">
        <f t="shared" si="110"/>
        <v>0</v>
      </c>
      <c r="AJ394" s="4">
        <f t="shared" si="110"/>
        <v>0</v>
      </c>
      <c r="AK394" s="4">
        <f t="shared" si="110"/>
        <v>0</v>
      </c>
      <c r="AL394" s="4">
        <f t="shared" si="110"/>
        <v>0</v>
      </c>
      <c r="AM394" s="4">
        <f t="shared" si="110"/>
        <v>0</v>
      </c>
      <c r="AN394" s="4">
        <f t="shared" si="97"/>
        <v>0</v>
      </c>
      <c r="AO394" s="4" t="str">
        <f t="shared" ref="AO394:AQ418" si="111">IF(AA394="해당","우대","X")</f>
        <v>X</v>
      </c>
      <c r="AP394" s="4" t="str">
        <f t="shared" si="111"/>
        <v>우대</v>
      </c>
      <c r="AQ394" s="4" t="str">
        <f t="shared" si="111"/>
        <v>X</v>
      </c>
      <c r="AR394" s="4">
        <f t="shared" si="99"/>
        <v>0</v>
      </c>
      <c r="AT394" s="4" t="s">
        <v>11686</v>
      </c>
      <c r="AU394" s="4">
        <f>VLOOKUP(B394,자격증!B:R,17,0)</f>
        <v>3</v>
      </c>
      <c r="AV394" s="4">
        <f>IF(AT394="해당",VLOOKUP(B394,어학성적!B:Q,16,0),0)</f>
        <v>6</v>
      </c>
      <c r="AW394" s="4">
        <f>IF(AT394="해당",VLOOKUP(B394,논문실적!B:S,18,0),0)</f>
        <v>0</v>
      </c>
      <c r="AX394" s="4">
        <f>VLOOKUP(B394,자격증!B:S,18,0)</f>
        <v>0</v>
      </c>
      <c r="AY394" s="4">
        <f t="shared" si="100"/>
        <v>9</v>
      </c>
      <c r="AZ394" s="4"/>
      <c r="BB394" s="4">
        <f t="shared" si="101"/>
        <v>9</v>
      </c>
      <c r="BC394" s="47">
        <f>VLOOKUP(B394,정성평가!B:AD,29,0)</f>
        <v>39.333333333333336</v>
      </c>
      <c r="BD394" s="4">
        <f t="shared" si="102"/>
        <v>0</v>
      </c>
      <c r="BE394" s="47">
        <f t="shared" si="103"/>
        <v>48.333333333333336</v>
      </c>
      <c r="BF394" s="4" t="str">
        <f t="shared" si="104"/>
        <v>과락</v>
      </c>
      <c r="BG394" s="4">
        <f t="shared" si="105"/>
        <v>161</v>
      </c>
      <c r="BH394" s="4" t="s">
        <v>11811</v>
      </c>
      <c r="BI394" s="4" t="s">
        <v>11809</v>
      </c>
      <c r="BK394" s="4">
        <v>5</v>
      </c>
      <c r="BL394" s="4">
        <f t="shared" si="108"/>
        <v>75</v>
      </c>
      <c r="BM394" s="4">
        <f t="shared" si="106"/>
        <v>38</v>
      </c>
      <c r="BN394" s="4" t="str">
        <f t="shared" si="109"/>
        <v>배수미달</v>
      </c>
      <c r="BO394" s="4"/>
      <c r="BQ394" s="44" t="s">
        <v>11731</v>
      </c>
      <c r="BR394" s="4" t="s">
        <v>11835</v>
      </c>
      <c r="BS394" s="4" t="s">
        <v>11836</v>
      </c>
    </row>
    <row r="395" spans="1:71" ht="50.1" customHeight="1" x14ac:dyDescent="0.3">
      <c r="A395" s="4">
        <f t="shared" si="107"/>
        <v>162</v>
      </c>
      <c r="B395" s="4" t="s">
        <v>5955</v>
      </c>
      <c r="C395" s="4" t="s">
        <v>5956</v>
      </c>
      <c r="D395" s="4" t="s">
        <v>317</v>
      </c>
      <c r="E395" s="4" t="s">
        <v>318</v>
      </c>
      <c r="F395" s="4" t="s">
        <v>5957</v>
      </c>
      <c r="G395" s="4" t="s">
        <v>5958</v>
      </c>
      <c r="H395" s="4" t="s">
        <v>5959</v>
      </c>
      <c r="I395" s="4" t="s">
        <v>5960</v>
      </c>
      <c r="J395" s="4" t="s">
        <v>275</v>
      </c>
      <c r="K395" s="4" t="s">
        <v>275</v>
      </c>
      <c r="L395" s="4" t="s">
        <v>276</v>
      </c>
      <c r="M395" s="4" t="s">
        <v>277</v>
      </c>
      <c r="N395" s="4" t="s">
        <v>277</v>
      </c>
      <c r="O395" s="4" t="s">
        <v>277</v>
      </c>
      <c r="P395" s="4" t="s">
        <v>277</v>
      </c>
      <c r="Q395" s="4" t="s">
        <v>2027</v>
      </c>
      <c r="R395" s="4" t="s">
        <v>313</v>
      </c>
      <c r="S395" s="4" t="s">
        <v>313</v>
      </c>
      <c r="T395" s="4" t="s">
        <v>313</v>
      </c>
      <c r="U395" s="4" t="s">
        <v>313</v>
      </c>
      <c r="V395" s="4" t="s">
        <v>313</v>
      </c>
      <c r="W395" s="4" t="s">
        <v>313</v>
      </c>
      <c r="X395" s="4" t="s">
        <v>313</v>
      </c>
      <c r="Y395" s="4" t="s">
        <v>313</v>
      </c>
      <c r="Z395" s="4" t="s">
        <v>313</v>
      </c>
      <c r="AA395" s="4" t="s">
        <v>313</v>
      </c>
      <c r="AB395" s="4" t="s">
        <v>313</v>
      </c>
      <c r="AC395" s="4" t="s">
        <v>313</v>
      </c>
      <c r="AE395" s="4">
        <v>0</v>
      </c>
      <c r="AF395" s="4">
        <v>0</v>
      </c>
      <c r="AG395" s="4">
        <v>0</v>
      </c>
      <c r="AH395" s="4">
        <f t="shared" si="110"/>
        <v>0</v>
      </c>
      <c r="AI395" s="4">
        <f t="shared" si="110"/>
        <v>0</v>
      </c>
      <c r="AJ395" s="4">
        <f t="shared" si="110"/>
        <v>0</v>
      </c>
      <c r="AK395" s="4">
        <f t="shared" si="110"/>
        <v>0</v>
      </c>
      <c r="AL395" s="4">
        <f t="shared" si="110"/>
        <v>0</v>
      </c>
      <c r="AM395" s="4">
        <f t="shared" si="110"/>
        <v>0</v>
      </c>
      <c r="AN395" s="4">
        <f t="shared" si="97"/>
        <v>0</v>
      </c>
      <c r="AO395" s="4" t="str">
        <f t="shared" si="111"/>
        <v>X</v>
      </c>
      <c r="AP395" s="4" t="str">
        <f t="shared" si="111"/>
        <v>X</v>
      </c>
      <c r="AQ395" s="4" t="str">
        <f t="shared" si="111"/>
        <v>X</v>
      </c>
      <c r="AR395" s="4">
        <f t="shared" si="99"/>
        <v>0</v>
      </c>
      <c r="AT395" s="4" t="s">
        <v>11686</v>
      </c>
      <c r="AU395" s="4">
        <f>VLOOKUP(B395,자격증!B:R,17,0)</f>
        <v>6</v>
      </c>
      <c r="AV395" s="4">
        <f>IF(AT395="해당",VLOOKUP(B395,어학성적!B:Q,16,0),0)</f>
        <v>0</v>
      </c>
      <c r="AW395" s="4">
        <f>IF(AT395="해당",VLOOKUP(B395,논문실적!B:S,18,0),0)</f>
        <v>0</v>
      </c>
      <c r="AX395" s="4">
        <f>VLOOKUP(B395,자격증!B:S,18,0)</f>
        <v>0</v>
      </c>
      <c r="AY395" s="4">
        <f t="shared" si="100"/>
        <v>6</v>
      </c>
      <c r="AZ395" s="4"/>
      <c r="BB395" s="4">
        <f t="shared" si="101"/>
        <v>6</v>
      </c>
      <c r="BC395" s="47">
        <f>VLOOKUP(B395,정성평가!B:AD,29,0)</f>
        <v>41.666666666666664</v>
      </c>
      <c r="BD395" s="4">
        <f t="shared" si="102"/>
        <v>0</v>
      </c>
      <c r="BE395" s="47">
        <f t="shared" si="103"/>
        <v>47.666666666666664</v>
      </c>
      <c r="BF395" s="4" t="str">
        <f t="shared" si="104"/>
        <v>과락</v>
      </c>
      <c r="BG395" s="4">
        <f t="shared" si="105"/>
        <v>162</v>
      </c>
      <c r="BH395" s="4" t="s">
        <v>11811</v>
      </c>
      <c r="BI395" s="4" t="s">
        <v>11809</v>
      </c>
      <c r="BK395" s="4">
        <v>5</v>
      </c>
      <c r="BL395" s="4">
        <f t="shared" si="108"/>
        <v>75</v>
      </c>
      <c r="BM395" s="4">
        <f t="shared" si="106"/>
        <v>38</v>
      </c>
      <c r="BN395" s="4" t="str">
        <f t="shared" si="109"/>
        <v>배수미달</v>
      </c>
      <c r="BO395" s="4"/>
      <c r="BQ395" s="44" t="s">
        <v>11731</v>
      </c>
      <c r="BR395" s="4" t="s">
        <v>11835</v>
      </c>
      <c r="BS395" s="4" t="s">
        <v>11836</v>
      </c>
    </row>
    <row r="396" spans="1:71" ht="50.1" customHeight="1" x14ac:dyDescent="0.3">
      <c r="A396" s="4">
        <f t="shared" si="107"/>
        <v>163</v>
      </c>
      <c r="B396" s="4" t="s">
        <v>3230</v>
      </c>
      <c r="C396" s="4" t="s">
        <v>3231</v>
      </c>
      <c r="D396" s="4" t="s">
        <v>317</v>
      </c>
      <c r="E396" s="4" t="s">
        <v>318</v>
      </c>
      <c r="F396" s="4" t="s">
        <v>3232</v>
      </c>
      <c r="G396" s="4" t="s">
        <v>3233</v>
      </c>
      <c r="H396" s="4" t="s">
        <v>3234</v>
      </c>
      <c r="I396" s="4" t="s">
        <v>3234</v>
      </c>
      <c r="J396" s="4" t="s">
        <v>275</v>
      </c>
      <c r="K396" s="4" t="s">
        <v>275</v>
      </c>
      <c r="L396" s="4" t="s">
        <v>382</v>
      </c>
      <c r="M396" s="4" t="s">
        <v>3235</v>
      </c>
      <c r="N396" s="4" t="s">
        <v>3236</v>
      </c>
      <c r="O396" s="4" t="s">
        <v>562</v>
      </c>
      <c r="P396" s="4" t="s">
        <v>957</v>
      </c>
      <c r="Q396" s="4" t="s">
        <v>3240</v>
      </c>
      <c r="R396" s="4" t="s">
        <v>313</v>
      </c>
      <c r="S396" s="4" t="s">
        <v>313</v>
      </c>
      <c r="T396" s="4" t="s">
        <v>313</v>
      </c>
      <c r="U396" s="4" t="s">
        <v>313</v>
      </c>
      <c r="V396" s="4" t="s">
        <v>313</v>
      </c>
      <c r="W396" s="4" t="s">
        <v>313</v>
      </c>
      <c r="X396" s="4" t="s">
        <v>313</v>
      </c>
      <c r="Y396" s="4" t="s">
        <v>313</v>
      </c>
      <c r="Z396" s="4" t="s">
        <v>313</v>
      </c>
      <c r="AA396" s="4" t="s">
        <v>313</v>
      </c>
      <c r="AB396" s="4" t="s">
        <v>312</v>
      </c>
      <c r="AC396" s="4" t="s">
        <v>313</v>
      </c>
      <c r="AE396" s="4">
        <v>0</v>
      </c>
      <c r="AF396" s="4">
        <v>0</v>
      </c>
      <c r="AG396" s="4">
        <v>0</v>
      </c>
      <c r="AH396" s="4">
        <f t="shared" si="110"/>
        <v>0</v>
      </c>
      <c r="AI396" s="4">
        <f t="shared" si="110"/>
        <v>0</v>
      </c>
      <c r="AJ396" s="4">
        <f t="shared" si="110"/>
        <v>0</v>
      </c>
      <c r="AK396" s="4">
        <f t="shared" si="110"/>
        <v>0</v>
      </c>
      <c r="AL396" s="4">
        <f t="shared" si="110"/>
        <v>0</v>
      </c>
      <c r="AM396" s="4">
        <f t="shared" si="110"/>
        <v>0</v>
      </c>
      <c r="AN396" s="4">
        <f t="shared" si="97"/>
        <v>0</v>
      </c>
      <c r="AO396" s="4" t="str">
        <f t="shared" si="111"/>
        <v>X</v>
      </c>
      <c r="AP396" s="4" t="str">
        <f t="shared" si="111"/>
        <v>우대</v>
      </c>
      <c r="AQ396" s="4" t="str">
        <f t="shared" si="111"/>
        <v>X</v>
      </c>
      <c r="AR396" s="4">
        <f t="shared" si="99"/>
        <v>0</v>
      </c>
      <c r="AT396" s="4" t="s">
        <v>11686</v>
      </c>
      <c r="AU396" s="4">
        <f>VLOOKUP(B396,자격증!B:R,17,0)</f>
        <v>0</v>
      </c>
      <c r="AV396" s="4">
        <f>IF(AT396="해당",VLOOKUP(B396,어학성적!B:Q,16,0),0)</f>
        <v>6</v>
      </c>
      <c r="AW396" s="4">
        <f>IF(AT396="해당",VLOOKUP(B396,논문실적!B:S,18,0),0)</f>
        <v>0</v>
      </c>
      <c r="AX396" s="4">
        <f>VLOOKUP(B396,자격증!B:S,18,0)</f>
        <v>0</v>
      </c>
      <c r="AY396" s="4">
        <f t="shared" si="100"/>
        <v>6</v>
      </c>
      <c r="AZ396" s="4"/>
      <c r="BB396" s="4">
        <f t="shared" si="101"/>
        <v>6</v>
      </c>
      <c r="BC396" s="47">
        <f>VLOOKUP(B396,정성평가!B:AD,29,0)</f>
        <v>41</v>
      </c>
      <c r="BD396" s="4">
        <f t="shared" si="102"/>
        <v>0</v>
      </c>
      <c r="BE396" s="47">
        <f t="shared" si="103"/>
        <v>47</v>
      </c>
      <c r="BF396" s="4" t="str">
        <f t="shared" si="104"/>
        <v>과락</v>
      </c>
      <c r="BG396" s="4">
        <f t="shared" si="105"/>
        <v>163</v>
      </c>
      <c r="BH396" s="4" t="s">
        <v>11811</v>
      </c>
      <c r="BI396" s="4" t="s">
        <v>11809</v>
      </c>
      <c r="BK396" s="4">
        <v>5</v>
      </c>
      <c r="BL396" s="4">
        <f t="shared" si="108"/>
        <v>75</v>
      </c>
      <c r="BM396" s="4">
        <f t="shared" si="106"/>
        <v>38</v>
      </c>
      <c r="BN396" s="4" t="str">
        <f t="shared" si="109"/>
        <v>배수미달</v>
      </c>
      <c r="BO396" s="4"/>
      <c r="BQ396" s="44" t="s">
        <v>11731</v>
      </c>
      <c r="BR396" s="4" t="s">
        <v>11835</v>
      </c>
      <c r="BS396" s="4" t="s">
        <v>11836</v>
      </c>
    </row>
    <row r="397" spans="1:71" ht="50.1" customHeight="1" x14ac:dyDescent="0.3">
      <c r="A397" s="4">
        <f t="shared" si="107"/>
        <v>164</v>
      </c>
      <c r="B397" s="4" t="s">
        <v>11275</v>
      </c>
      <c r="C397" s="4" t="s">
        <v>11276</v>
      </c>
      <c r="D397" s="4" t="s">
        <v>317</v>
      </c>
      <c r="E397" s="4" t="s">
        <v>318</v>
      </c>
      <c r="F397" s="4" t="s">
        <v>11277</v>
      </c>
      <c r="G397" s="4" t="s">
        <v>11278</v>
      </c>
      <c r="H397" s="4" t="s">
        <v>11279</v>
      </c>
      <c r="I397" s="4" t="s">
        <v>11280</v>
      </c>
      <c r="J397" s="4" t="s">
        <v>275</v>
      </c>
      <c r="K397" s="4" t="s">
        <v>275</v>
      </c>
      <c r="L397" s="4" t="s">
        <v>382</v>
      </c>
      <c r="M397" s="4" t="s">
        <v>3305</v>
      </c>
      <c r="N397" s="4" t="s">
        <v>8863</v>
      </c>
      <c r="O397" s="4" t="s">
        <v>562</v>
      </c>
      <c r="P397" s="4" t="s">
        <v>11281</v>
      </c>
      <c r="Q397" s="4" t="s">
        <v>4787</v>
      </c>
      <c r="R397" s="4" t="s">
        <v>313</v>
      </c>
      <c r="S397" s="4" t="s">
        <v>313</v>
      </c>
      <c r="T397" s="4" t="s">
        <v>313</v>
      </c>
      <c r="U397" s="4" t="s">
        <v>313</v>
      </c>
      <c r="V397" s="4" t="s">
        <v>313</v>
      </c>
      <c r="W397" s="4" t="s">
        <v>313</v>
      </c>
      <c r="X397" s="4" t="s">
        <v>313</v>
      </c>
      <c r="Y397" s="4" t="s">
        <v>313</v>
      </c>
      <c r="Z397" s="4" t="s">
        <v>313</v>
      </c>
      <c r="AA397" s="4" t="s">
        <v>313</v>
      </c>
      <c r="AB397" s="4" t="s">
        <v>312</v>
      </c>
      <c r="AC397" s="4" t="s">
        <v>313</v>
      </c>
      <c r="AE397" s="4">
        <v>0</v>
      </c>
      <c r="AF397" s="4">
        <v>0</v>
      </c>
      <c r="AG397" s="4">
        <v>0</v>
      </c>
      <c r="AH397" s="4">
        <f t="shared" si="110"/>
        <v>0</v>
      </c>
      <c r="AI397" s="4">
        <f t="shared" si="110"/>
        <v>0</v>
      </c>
      <c r="AJ397" s="4">
        <f t="shared" si="110"/>
        <v>0</v>
      </c>
      <c r="AK397" s="4">
        <f t="shared" si="110"/>
        <v>0</v>
      </c>
      <c r="AL397" s="4">
        <f t="shared" si="110"/>
        <v>0</v>
      </c>
      <c r="AM397" s="4">
        <f t="shared" si="110"/>
        <v>0</v>
      </c>
      <c r="AN397" s="4">
        <f t="shared" si="97"/>
        <v>0</v>
      </c>
      <c r="AO397" s="4" t="str">
        <f t="shared" si="111"/>
        <v>X</v>
      </c>
      <c r="AP397" s="4" t="str">
        <f t="shared" si="111"/>
        <v>우대</v>
      </c>
      <c r="AQ397" s="4" t="str">
        <f t="shared" si="111"/>
        <v>X</v>
      </c>
      <c r="AR397" s="4">
        <f t="shared" si="99"/>
        <v>0</v>
      </c>
      <c r="AT397" s="4" t="s">
        <v>11686</v>
      </c>
      <c r="AU397" s="4">
        <f>VLOOKUP(B397,자격증!B:R,17,0)</f>
        <v>8</v>
      </c>
      <c r="AV397" s="4">
        <f>IF(AT397="해당",VLOOKUP(B397,어학성적!B:Q,16,0),0)</f>
        <v>0</v>
      </c>
      <c r="AW397" s="4">
        <f>IF(AT397="해당",VLOOKUP(B397,논문실적!B:S,18,0),0)</f>
        <v>0</v>
      </c>
      <c r="AX397" s="4">
        <f>VLOOKUP(B397,자격증!B:S,18,0)</f>
        <v>0</v>
      </c>
      <c r="AY397" s="4">
        <f t="shared" si="100"/>
        <v>8</v>
      </c>
      <c r="AZ397" s="4"/>
      <c r="BB397" s="4">
        <f t="shared" si="101"/>
        <v>8</v>
      </c>
      <c r="BC397" s="47">
        <f>VLOOKUP(B397,정성평가!B:AD,29,0)</f>
        <v>38</v>
      </c>
      <c r="BD397" s="4">
        <f t="shared" si="102"/>
        <v>0</v>
      </c>
      <c r="BE397" s="47">
        <f t="shared" si="103"/>
        <v>46</v>
      </c>
      <c r="BF397" s="4" t="str">
        <f t="shared" si="104"/>
        <v>과락</v>
      </c>
      <c r="BG397" s="4">
        <f t="shared" si="105"/>
        <v>164</v>
      </c>
      <c r="BH397" s="4" t="s">
        <v>11811</v>
      </c>
      <c r="BI397" s="4" t="s">
        <v>11809</v>
      </c>
      <c r="BK397" s="4">
        <v>5</v>
      </c>
      <c r="BL397" s="4">
        <f t="shared" si="108"/>
        <v>75</v>
      </c>
      <c r="BM397" s="4">
        <f t="shared" si="106"/>
        <v>38</v>
      </c>
      <c r="BN397" s="4" t="str">
        <f t="shared" si="109"/>
        <v>배수미달</v>
      </c>
      <c r="BO397" s="4"/>
      <c r="BQ397" s="44" t="s">
        <v>11731</v>
      </c>
      <c r="BR397" s="4" t="s">
        <v>11835</v>
      </c>
      <c r="BS397" s="4" t="s">
        <v>11836</v>
      </c>
    </row>
    <row r="398" spans="1:71" ht="50.1" customHeight="1" x14ac:dyDescent="0.3">
      <c r="A398" s="4">
        <f t="shared" si="107"/>
        <v>165</v>
      </c>
      <c r="B398" s="4" t="s">
        <v>4730</v>
      </c>
      <c r="C398" s="4" t="s">
        <v>4731</v>
      </c>
      <c r="D398" s="4" t="s">
        <v>317</v>
      </c>
      <c r="E398" s="4" t="s">
        <v>318</v>
      </c>
      <c r="F398" s="4" t="s">
        <v>4732</v>
      </c>
      <c r="G398" s="4" t="s">
        <v>4733</v>
      </c>
      <c r="H398" s="4" t="s">
        <v>4734</v>
      </c>
      <c r="I398" s="4" t="s">
        <v>4735</v>
      </c>
      <c r="J398" s="4" t="s">
        <v>275</v>
      </c>
      <c r="K398" s="4" t="s">
        <v>275</v>
      </c>
      <c r="L398" s="4" t="s">
        <v>276</v>
      </c>
      <c r="M398" s="4" t="s">
        <v>277</v>
      </c>
      <c r="N398" s="4" t="s">
        <v>277</v>
      </c>
      <c r="O398" s="4" t="s">
        <v>277</v>
      </c>
      <c r="P398" s="4" t="s">
        <v>277</v>
      </c>
      <c r="Q398" s="4" t="s">
        <v>311</v>
      </c>
      <c r="R398" s="4" t="s">
        <v>313</v>
      </c>
      <c r="S398" s="4" t="s">
        <v>313</v>
      </c>
      <c r="T398" s="4" t="s">
        <v>313</v>
      </c>
      <c r="U398" s="4" t="s">
        <v>313</v>
      </c>
      <c r="V398" s="4" t="s">
        <v>313</v>
      </c>
      <c r="W398" s="4" t="s">
        <v>11686</v>
      </c>
      <c r="X398" s="4" t="s">
        <v>11744</v>
      </c>
      <c r="Y398" s="4" t="s">
        <v>313</v>
      </c>
      <c r="Z398" s="4" t="s">
        <v>313</v>
      </c>
      <c r="AA398" s="4" t="s">
        <v>313</v>
      </c>
      <c r="AB398" s="4" t="s">
        <v>312</v>
      </c>
      <c r="AC398" s="4" t="s">
        <v>313</v>
      </c>
      <c r="AE398" s="4">
        <v>0</v>
      </c>
      <c r="AF398" s="4">
        <v>0</v>
      </c>
      <c r="AG398" s="4">
        <v>0</v>
      </c>
      <c r="AH398" s="4">
        <f t="shared" si="110"/>
        <v>0</v>
      </c>
      <c r="AI398" s="4">
        <f t="shared" si="110"/>
        <v>0</v>
      </c>
      <c r="AJ398" s="4">
        <f t="shared" si="110"/>
        <v>0</v>
      </c>
      <c r="AK398" s="4">
        <f t="shared" si="110"/>
        <v>0</v>
      </c>
      <c r="AL398" s="4">
        <f t="shared" si="110"/>
        <v>0</v>
      </c>
      <c r="AM398" s="4">
        <f t="shared" si="110"/>
        <v>3</v>
      </c>
      <c r="AN398" s="4">
        <f t="shared" si="97"/>
        <v>0</v>
      </c>
      <c r="AO398" s="4" t="str">
        <f t="shared" si="111"/>
        <v>X</v>
      </c>
      <c r="AP398" s="4" t="str">
        <f t="shared" si="111"/>
        <v>우대</v>
      </c>
      <c r="AQ398" s="4" t="str">
        <f t="shared" si="111"/>
        <v>X</v>
      </c>
      <c r="AR398" s="4">
        <f t="shared" si="99"/>
        <v>3</v>
      </c>
      <c r="AT398" s="4" t="s">
        <v>11686</v>
      </c>
      <c r="AU398" s="4">
        <f>VLOOKUP(B398,자격증!B:R,17,0)</f>
        <v>0</v>
      </c>
      <c r="AV398" s="4">
        <f>IF(AT398="해당",VLOOKUP(B398,어학성적!B:Q,16,0),0)</f>
        <v>0</v>
      </c>
      <c r="AW398" s="4">
        <f>IF(AT398="해당",VLOOKUP(B398,논문실적!B:S,18,0),0)</f>
        <v>0</v>
      </c>
      <c r="AX398" s="4">
        <f>VLOOKUP(B398,자격증!B:S,18,0)</f>
        <v>0</v>
      </c>
      <c r="AY398" s="4">
        <f t="shared" si="100"/>
        <v>0</v>
      </c>
      <c r="AZ398" s="4"/>
      <c r="BB398" s="4">
        <f t="shared" si="101"/>
        <v>0</v>
      </c>
      <c r="BC398" s="47">
        <f>VLOOKUP(B398,정성평가!B:AD,29,0)</f>
        <v>42</v>
      </c>
      <c r="BD398" s="4">
        <f t="shared" si="102"/>
        <v>3</v>
      </c>
      <c r="BE398" s="47">
        <f t="shared" si="103"/>
        <v>45</v>
      </c>
      <c r="BF398" s="4" t="str">
        <f t="shared" si="104"/>
        <v>과락</v>
      </c>
      <c r="BG398" s="4">
        <f t="shared" si="105"/>
        <v>165</v>
      </c>
      <c r="BH398" s="4" t="s">
        <v>11811</v>
      </c>
      <c r="BI398" s="4" t="s">
        <v>11809</v>
      </c>
      <c r="BK398" s="4">
        <v>5</v>
      </c>
      <c r="BL398" s="4">
        <f t="shared" si="108"/>
        <v>75</v>
      </c>
      <c r="BM398" s="4">
        <f t="shared" si="106"/>
        <v>38</v>
      </c>
      <c r="BN398" s="4" t="str">
        <f t="shared" si="109"/>
        <v>배수미달</v>
      </c>
      <c r="BO398" s="4"/>
      <c r="BQ398" s="44" t="s">
        <v>11731</v>
      </c>
      <c r="BR398" s="4" t="s">
        <v>11835</v>
      </c>
      <c r="BS398" s="4" t="s">
        <v>11836</v>
      </c>
    </row>
    <row r="399" spans="1:71" ht="50.1" customHeight="1" x14ac:dyDescent="0.3">
      <c r="A399" s="4">
        <f t="shared" si="107"/>
        <v>166</v>
      </c>
      <c r="B399" s="4" t="s">
        <v>9235</v>
      </c>
      <c r="C399" s="4" t="s">
        <v>9236</v>
      </c>
      <c r="D399" s="4" t="s">
        <v>317</v>
      </c>
      <c r="E399" s="4" t="s">
        <v>318</v>
      </c>
      <c r="F399" s="4" t="s">
        <v>9237</v>
      </c>
      <c r="G399" s="4" t="s">
        <v>9238</v>
      </c>
      <c r="H399" s="4" t="s">
        <v>9239</v>
      </c>
      <c r="I399" s="4" t="s">
        <v>9240</v>
      </c>
      <c r="J399" s="4" t="s">
        <v>275</v>
      </c>
      <c r="K399" s="4" t="s">
        <v>275</v>
      </c>
      <c r="L399" s="4" t="s">
        <v>276</v>
      </c>
      <c r="M399" s="4" t="s">
        <v>277</v>
      </c>
      <c r="N399" s="4" t="s">
        <v>277</v>
      </c>
      <c r="O399" s="4" t="s">
        <v>277</v>
      </c>
      <c r="P399" s="4" t="s">
        <v>277</v>
      </c>
      <c r="Q399" s="4" t="s">
        <v>2410</v>
      </c>
      <c r="R399" s="4" t="s">
        <v>313</v>
      </c>
      <c r="S399" s="4" t="s">
        <v>313</v>
      </c>
      <c r="T399" s="4" t="s">
        <v>313</v>
      </c>
      <c r="U399" s="4" t="s">
        <v>313</v>
      </c>
      <c r="V399" s="4" t="s">
        <v>313</v>
      </c>
      <c r="W399" s="4" t="s">
        <v>313</v>
      </c>
      <c r="X399" s="4" t="s">
        <v>313</v>
      </c>
      <c r="Y399" s="4" t="s">
        <v>313</v>
      </c>
      <c r="Z399" s="4" t="s">
        <v>313</v>
      </c>
      <c r="AA399" s="4" t="s">
        <v>313</v>
      </c>
      <c r="AB399" s="4" t="s">
        <v>312</v>
      </c>
      <c r="AC399" s="4" t="s">
        <v>313</v>
      </c>
      <c r="AE399" s="4">
        <v>0</v>
      </c>
      <c r="AF399" s="4">
        <v>0</v>
      </c>
      <c r="AG399" s="4">
        <v>0</v>
      </c>
      <c r="AH399" s="4">
        <f t="shared" si="110"/>
        <v>0</v>
      </c>
      <c r="AI399" s="4">
        <f t="shared" si="110"/>
        <v>0</v>
      </c>
      <c r="AJ399" s="4">
        <f t="shared" si="110"/>
        <v>0</v>
      </c>
      <c r="AK399" s="4">
        <f t="shared" si="110"/>
        <v>0</v>
      </c>
      <c r="AL399" s="4">
        <f t="shared" si="110"/>
        <v>0</v>
      </c>
      <c r="AM399" s="4">
        <f t="shared" si="110"/>
        <v>0</v>
      </c>
      <c r="AN399" s="4">
        <f t="shared" si="97"/>
        <v>0</v>
      </c>
      <c r="AO399" s="4" t="str">
        <f t="shared" si="111"/>
        <v>X</v>
      </c>
      <c r="AP399" s="4" t="str">
        <f t="shared" si="111"/>
        <v>우대</v>
      </c>
      <c r="AQ399" s="4" t="str">
        <f t="shared" si="111"/>
        <v>X</v>
      </c>
      <c r="AR399" s="4">
        <f t="shared" si="99"/>
        <v>0</v>
      </c>
      <c r="AT399" s="4" t="s">
        <v>11686</v>
      </c>
      <c r="AU399" s="4">
        <f>VLOOKUP(B399,자격증!B:R,17,0)</f>
        <v>0</v>
      </c>
      <c r="AV399" s="4">
        <f>IF(AT399="해당",VLOOKUP(B399,어학성적!B:Q,16,0),0)</f>
        <v>0</v>
      </c>
      <c r="AW399" s="4">
        <f>IF(AT399="해당",VLOOKUP(B399,논문실적!B:S,18,0),0)</f>
        <v>6</v>
      </c>
      <c r="AX399" s="4">
        <f>VLOOKUP(B399,자격증!B:S,18,0)</f>
        <v>0</v>
      </c>
      <c r="AY399" s="4">
        <f t="shared" si="100"/>
        <v>6</v>
      </c>
      <c r="AZ399" s="4"/>
      <c r="BB399" s="4">
        <f t="shared" si="101"/>
        <v>6</v>
      </c>
      <c r="BC399" s="47">
        <f>VLOOKUP(B399,정성평가!B:AD,29,0)</f>
        <v>39</v>
      </c>
      <c r="BD399" s="4">
        <f t="shared" si="102"/>
        <v>0</v>
      </c>
      <c r="BE399" s="47">
        <f t="shared" si="103"/>
        <v>45</v>
      </c>
      <c r="BF399" s="4" t="str">
        <f t="shared" si="104"/>
        <v>과락</v>
      </c>
      <c r="BG399" s="4">
        <f t="shared" si="105"/>
        <v>165</v>
      </c>
      <c r="BH399" s="4" t="s">
        <v>11811</v>
      </c>
      <c r="BI399" s="4" t="s">
        <v>11809</v>
      </c>
      <c r="BK399" s="4">
        <v>5</v>
      </c>
      <c r="BL399" s="4">
        <f t="shared" si="108"/>
        <v>75</v>
      </c>
      <c r="BM399" s="4">
        <f t="shared" si="106"/>
        <v>38</v>
      </c>
      <c r="BN399" s="4" t="str">
        <f t="shared" si="109"/>
        <v>배수미달</v>
      </c>
      <c r="BO399" s="4"/>
      <c r="BQ399" s="44" t="s">
        <v>11731</v>
      </c>
      <c r="BR399" s="4" t="s">
        <v>11835</v>
      </c>
      <c r="BS399" s="4" t="s">
        <v>11836</v>
      </c>
    </row>
    <row r="400" spans="1:71" ht="50.1" customHeight="1" x14ac:dyDescent="0.3">
      <c r="A400" s="4">
        <f t="shared" si="107"/>
        <v>167</v>
      </c>
      <c r="B400" s="4" t="s">
        <v>4064</v>
      </c>
      <c r="C400" s="4" t="s">
        <v>4065</v>
      </c>
      <c r="D400" s="4" t="s">
        <v>317</v>
      </c>
      <c r="E400" s="4" t="s">
        <v>318</v>
      </c>
      <c r="F400" s="4" t="s">
        <v>4066</v>
      </c>
      <c r="G400" s="4" t="s">
        <v>4067</v>
      </c>
      <c r="H400" s="4" t="s">
        <v>4068</v>
      </c>
      <c r="I400" s="4" t="s">
        <v>4069</v>
      </c>
      <c r="J400" s="4" t="s">
        <v>275</v>
      </c>
      <c r="K400" s="4" t="s">
        <v>275</v>
      </c>
      <c r="L400" s="4" t="s">
        <v>276</v>
      </c>
      <c r="M400" s="4" t="s">
        <v>277</v>
      </c>
      <c r="N400" s="4" t="s">
        <v>277</v>
      </c>
      <c r="O400" s="4" t="s">
        <v>277</v>
      </c>
      <c r="P400" s="4" t="s">
        <v>277</v>
      </c>
      <c r="Q400" s="4" t="s">
        <v>1846</v>
      </c>
      <c r="R400" s="4" t="s">
        <v>313</v>
      </c>
      <c r="S400" s="4" t="s">
        <v>313</v>
      </c>
      <c r="T400" s="4" t="s">
        <v>313</v>
      </c>
      <c r="U400" s="4" t="s">
        <v>313</v>
      </c>
      <c r="V400" s="4" t="s">
        <v>313</v>
      </c>
      <c r="W400" s="4" t="s">
        <v>11686</v>
      </c>
      <c r="X400" s="4" t="s">
        <v>11727</v>
      </c>
      <c r="Y400" s="4" t="s">
        <v>11686</v>
      </c>
      <c r="Z400" s="4" t="s">
        <v>11727</v>
      </c>
      <c r="AA400" s="4" t="s">
        <v>313</v>
      </c>
      <c r="AB400" s="4" t="s">
        <v>313</v>
      </c>
      <c r="AC400" s="4" t="s">
        <v>313</v>
      </c>
      <c r="AE400" s="4">
        <v>0</v>
      </c>
      <c r="AF400" s="4">
        <v>0</v>
      </c>
      <c r="AG400" s="4">
        <v>0</v>
      </c>
      <c r="AH400" s="4">
        <f t="shared" si="110"/>
        <v>0</v>
      </c>
      <c r="AI400" s="4">
        <f t="shared" si="110"/>
        <v>0</v>
      </c>
      <c r="AJ400" s="4">
        <f t="shared" si="110"/>
        <v>0</v>
      </c>
      <c r="AK400" s="4">
        <f t="shared" si="110"/>
        <v>0</v>
      </c>
      <c r="AL400" s="4">
        <f t="shared" si="110"/>
        <v>0</v>
      </c>
      <c r="AM400" s="4">
        <f t="shared" si="110"/>
        <v>3</v>
      </c>
      <c r="AN400" s="4">
        <f t="shared" si="97"/>
        <v>3</v>
      </c>
      <c r="AO400" s="4" t="str">
        <f t="shared" si="111"/>
        <v>X</v>
      </c>
      <c r="AP400" s="4" t="str">
        <f t="shared" si="111"/>
        <v>X</v>
      </c>
      <c r="AQ400" s="4" t="str">
        <f t="shared" si="111"/>
        <v>X</v>
      </c>
      <c r="AR400" s="4">
        <f t="shared" si="99"/>
        <v>3</v>
      </c>
      <c r="AT400" s="4" t="s">
        <v>11686</v>
      </c>
      <c r="AU400" s="4">
        <f>VLOOKUP(B400,자격증!B:R,17,0)</f>
        <v>0</v>
      </c>
      <c r="AV400" s="4">
        <f>IF(AT400="해당",VLOOKUP(B400,어학성적!B:Q,16,0),0)</f>
        <v>0</v>
      </c>
      <c r="AW400" s="4">
        <f>IF(AT400="해당",VLOOKUP(B400,논문실적!B:S,18,0),0)</f>
        <v>0</v>
      </c>
      <c r="AX400" s="4">
        <f>VLOOKUP(B400,자격증!B:S,18,0)</f>
        <v>0</v>
      </c>
      <c r="AY400" s="4">
        <f t="shared" si="100"/>
        <v>0</v>
      </c>
      <c r="AZ400" s="4"/>
      <c r="BB400" s="4">
        <f t="shared" si="101"/>
        <v>0</v>
      </c>
      <c r="BC400" s="47">
        <f>VLOOKUP(B400,정성평가!B:AD,29,0)</f>
        <v>41.333333333333336</v>
      </c>
      <c r="BD400" s="4">
        <f t="shared" si="102"/>
        <v>3</v>
      </c>
      <c r="BE400" s="47">
        <f t="shared" si="103"/>
        <v>44.333333333333336</v>
      </c>
      <c r="BF400" s="4" t="str">
        <f t="shared" si="104"/>
        <v>과락</v>
      </c>
      <c r="BG400" s="4">
        <f t="shared" si="105"/>
        <v>167</v>
      </c>
      <c r="BH400" s="4" t="s">
        <v>11811</v>
      </c>
      <c r="BI400" s="4" t="s">
        <v>11809</v>
      </c>
      <c r="BK400" s="4">
        <v>5</v>
      </c>
      <c r="BL400" s="4">
        <f t="shared" si="108"/>
        <v>75</v>
      </c>
      <c r="BM400" s="4">
        <f t="shared" si="106"/>
        <v>38</v>
      </c>
      <c r="BN400" s="4" t="str">
        <f t="shared" si="109"/>
        <v>배수미달</v>
      </c>
      <c r="BO400" s="4"/>
      <c r="BQ400" s="44" t="s">
        <v>11731</v>
      </c>
      <c r="BR400" s="4" t="s">
        <v>11835</v>
      </c>
      <c r="BS400" s="4" t="s">
        <v>11836</v>
      </c>
    </row>
    <row r="401" spans="1:71" ht="50.1" customHeight="1" x14ac:dyDescent="0.3">
      <c r="A401" s="4">
        <f t="shared" si="107"/>
        <v>168</v>
      </c>
      <c r="B401" s="4" t="s">
        <v>10712</v>
      </c>
      <c r="C401" s="4" t="s">
        <v>10713</v>
      </c>
      <c r="D401" s="4" t="s">
        <v>317</v>
      </c>
      <c r="E401" s="4" t="s">
        <v>318</v>
      </c>
      <c r="F401" s="4" t="s">
        <v>10714</v>
      </c>
      <c r="G401" s="4" t="s">
        <v>10715</v>
      </c>
      <c r="H401" s="4" t="s">
        <v>10716</v>
      </c>
      <c r="I401" s="4" t="s">
        <v>10717</v>
      </c>
      <c r="J401" s="4" t="s">
        <v>275</v>
      </c>
      <c r="K401" s="4" t="s">
        <v>275</v>
      </c>
      <c r="L401" s="4" t="s">
        <v>276</v>
      </c>
      <c r="M401" s="4" t="s">
        <v>277</v>
      </c>
      <c r="N401" s="4" t="s">
        <v>277</v>
      </c>
      <c r="O401" s="4" t="s">
        <v>277</v>
      </c>
      <c r="P401" s="4" t="s">
        <v>277</v>
      </c>
      <c r="Q401" s="4" t="s">
        <v>3513</v>
      </c>
      <c r="R401" s="4" t="s">
        <v>313</v>
      </c>
      <c r="S401" s="4" t="s">
        <v>313</v>
      </c>
      <c r="T401" s="4" t="s">
        <v>313</v>
      </c>
      <c r="U401" s="4" t="s">
        <v>313</v>
      </c>
      <c r="V401" s="4" t="s">
        <v>313</v>
      </c>
      <c r="W401" s="4" t="s">
        <v>313</v>
      </c>
      <c r="X401" s="4" t="s">
        <v>313</v>
      </c>
      <c r="Y401" s="4" t="s">
        <v>313</v>
      </c>
      <c r="Z401" s="4" t="s">
        <v>313</v>
      </c>
      <c r="AA401" s="4" t="s">
        <v>313</v>
      </c>
      <c r="AB401" s="4" t="s">
        <v>312</v>
      </c>
      <c r="AC401" s="4" t="s">
        <v>313</v>
      </c>
      <c r="AE401" s="4">
        <v>0</v>
      </c>
      <c r="AF401" s="4">
        <v>0</v>
      </c>
      <c r="AG401" s="4">
        <v>0</v>
      </c>
      <c r="AH401" s="4">
        <f t="shared" si="110"/>
        <v>0</v>
      </c>
      <c r="AI401" s="4">
        <f t="shared" si="110"/>
        <v>0</v>
      </c>
      <c r="AJ401" s="4">
        <f t="shared" si="110"/>
        <v>0</v>
      </c>
      <c r="AK401" s="4">
        <f t="shared" si="110"/>
        <v>0</v>
      </c>
      <c r="AL401" s="4">
        <f t="shared" si="110"/>
        <v>0</v>
      </c>
      <c r="AM401" s="4">
        <f t="shared" si="110"/>
        <v>0</v>
      </c>
      <c r="AN401" s="4">
        <f t="shared" si="97"/>
        <v>0</v>
      </c>
      <c r="AO401" s="4" t="str">
        <f t="shared" si="111"/>
        <v>X</v>
      </c>
      <c r="AP401" s="4" t="str">
        <f t="shared" si="111"/>
        <v>우대</v>
      </c>
      <c r="AQ401" s="4" t="str">
        <f t="shared" si="111"/>
        <v>X</v>
      </c>
      <c r="AR401" s="4">
        <f t="shared" si="99"/>
        <v>0</v>
      </c>
      <c r="AT401" s="4" t="s">
        <v>11686</v>
      </c>
      <c r="AU401" s="4">
        <f>VLOOKUP(B401,자격증!B:R,17,0)</f>
        <v>0</v>
      </c>
      <c r="AV401" s="4">
        <f>IF(AT401="해당",VLOOKUP(B401,어학성적!B:Q,16,0),0)</f>
        <v>6</v>
      </c>
      <c r="AW401" s="4">
        <f>IF(AT401="해당",VLOOKUP(B401,논문실적!B:S,18,0),0)</f>
        <v>0</v>
      </c>
      <c r="AX401" s="4">
        <f>VLOOKUP(B401,자격증!B:S,18,0)</f>
        <v>0</v>
      </c>
      <c r="AY401" s="4">
        <f t="shared" si="100"/>
        <v>6</v>
      </c>
      <c r="AZ401" s="4"/>
      <c r="BB401" s="4">
        <f t="shared" si="101"/>
        <v>6</v>
      </c>
      <c r="BC401" s="47">
        <f>VLOOKUP(B401,정성평가!B:AD,29,0)</f>
        <v>38.333333333333336</v>
      </c>
      <c r="BD401" s="4">
        <f t="shared" si="102"/>
        <v>0</v>
      </c>
      <c r="BE401" s="47">
        <f t="shared" si="103"/>
        <v>44.333333333333336</v>
      </c>
      <c r="BF401" s="4" t="str">
        <f t="shared" si="104"/>
        <v>과락</v>
      </c>
      <c r="BG401" s="4">
        <f t="shared" si="105"/>
        <v>167</v>
      </c>
      <c r="BH401" s="4" t="s">
        <v>11811</v>
      </c>
      <c r="BI401" s="4" t="s">
        <v>11809</v>
      </c>
      <c r="BK401" s="4">
        <v>5</v>
      </c>
      <c r="BL401" s="4">
        <f t="shared" si="108"/>
        <v>75</v>
      </c>
      <c r="BM401" s="4">
        <f t="shared" si="106"/>
        <v>38</v>
      </c>
      <c r="BN401" s="4" t="str">
        <f t="shared" si="109"/>
        <v>배수미달</v>
      </c>
      <c r="BO401" s="4"/>
      <c r="BQ401" s="44" t="s">
        <v>11731</v>
      </c>
      <c r="BR401" s="4" t="s">
        <v>11835</v>
      </c>
      <c r="BS401" s="4" t="s">
        <v>11836</v>
      </c>
    </row>
    <row r="402" spans="1:71" ht="50.1" customHeight="1" x14ac:dyDescent="0.3">
      <c r="A402" s="4">
        <f t="shared" si="107"/>
        <v>169</v>
      </c>
      <c r="B402" s="4" t="s">
        <v>8905</v>
      </c>
      <c r="C402" s="4" t="s">
        <v>8906</v>
      </c>
      <c r="D402" s="4" t="s">
        <v>317</v>
      </c>
      <c r="E402" s="4" t="s">
        <v>318</v>
      </c>
      <c r="F402" s="4" t="s">
        <v>8907</v>
      </c>
      <c r="G402" s="4" t="s">
        <v>8908</v>
      </c>
      <c r="H402" s="4" t="s">
        <v>8909</v>
      </c>
      <c r="I402" s="4" t="s">
        <v>8910</v>
      </c>
      <c r="J402" s="4" t="s">
        <v>275</v>
      </c>
      <c r="K402" s="4" t="s">
        <v>275</v>
      </c>
      <c r="L402" s="4" t="s">
        <v>276</v>
      </c>
      <c r="M402" s="4" t="s">
        <v>277</v>
      </c>
      <c r="N402" s="4" t="s">
        <v>277</v>
      </c>
      <c r="O402" s="4" t="s">
        <v>277</v>
      </c>
      <c r="P402" s="4" t="s">
        <v>277</v>
      </c>
      <c r="Q402" s="4" t="s">
        <v>5392</v>
      </c>
      <c r="R402" s="4" t="s">
        <v>313</v>
      </c>
      <c r="S402" s="4" t="s">
        <v>313</v>
      </c>
      <c r="T402" s="4" t="s">
        <v>313</v>
      </c>
      <c r="U402" s="4" t="s">
        <v>313</v>
      </c>
      <c r="V402" s="4" t="s">
        <v>313</v>
      </c>
      <c r="W402" s="4" t="s">
        <v>313</v>
      </c>
      <c r="X402" s="4" t="s">
        <v>313</v>
      </c>
      <c r="Y402" s="4" t="s">
        <v>313</v>
      </c>
      <c r="Z402" s="4" t="s">
        <v>313</v>
      </c>
      <c r="AA402" s="4" t="s">
        <v>312</v>
      </c>
      <c r="AB402" s="4" t="s">
        <v>312</v>
      </c>
      <c r="AC402" s="4" t="s">
        <v>313</v>
      </c>
      <c r="AE402" s="4">
        <v>0</v>
      </c>
      <c r="AF402" s="4">
        <v>0</v>
      </c>
      <c r="AG402" s="4">
        <v>0</v>
      </c>
      <c r="AH402" s="4">
        <f t="shared" si="110"/>
        <v>0</v>
      </c>
      <c r="AI402" s="4">
        <f t="shared" si="110"/>
        <v>0</v>
      </c>
      <c r="AJ402" s="4">
        <f t="shared" si="110"/>
        <v>0</v>
      </c>
      <c r="AK402" s="4">
        <f t="shared" si="110"/>
        <v>0</v>
      </c>
      <c r="AL402" s="4">
        <f t="shared" si="110"/>
        <v>0</v>
      </c>
      <c r="AM402" s="4">
        <f t="shared" si="110"/>
        <v>0</v>
      </c>
      <c r="AN402" s="4">
        <f t="shared" si="97"/>
        <v>0</v>
      </c>
      <c r="AO402" s="4" t="str">
        <f t="shared" si="111"/>
        <v>우대</v>
      </c>
      <c r="AP402" s="4" t="str">
        <f t="shared" si="111"/>
        <v>우대</v>
      </c>
      <c r="AQ402" s="4" t="str">
        <f t="shared" si="111"/>
        <v>X</v>
      </c>
      <c r="AR402" s="4">
        <f t="shared" si="99"/>
        <v>0</v>
      </c>
      <c r="AT402" s="4" t="s">
        <v>11686</v>
      </c>
      <c r="AU402" s="4">
        <f>VLOOKUP(B402,자격증!B:R,17,0)</f>
        <v>0</v>
      </c>
      <c r="AV402" s="4">
        <f>IF(AT402="해당",VLOOKUP(B402,어학성적!B:Q,16,0),0)</f>
        <v>6</v>
      </c>
      <c r="AW402" s="4">
        <f>IF(AT402="해당",VLOOKUP(B402,논문실적!B:S,18,0),0)</f>
        <v>0</v>
      </c>
      <c r="AX402" s="4">
        <f>VLOOKUP(B402,자격증!B:S,18,0)</f>
        <v>0</v>
      </c>
      <c r="AY402" s="4">
        <f t="shared" si="100"/>
        <v>6</v>
      </c>
      <c r="AZ402" s="4"/>
      <c r="BB402" s="4">
        <f t="shared" si="101"/>
        <v>6</v>
      </c>
      <c r="BC402" s="47">
        <f>VLOOKUP(B402,정성평가!B:AD,29,0)</f>
        <v>38</v>
      </c>
      <c r="BD402" s="4">
        <f t="shared" si="102"/>
        <v>0</v>
      </c>
      <c r="BE402" s="47">
        <f t="shared" si="103"/>
        <v>44</v>
      </c>
      <c r="BF402" s="4" t="str">
        <f t="shared" si="104"/>
        <v>과락</v>
      </c>
      <c r="BG402" s="4">
        <f t="shared" si="105"/>
        <v>169</v>
      </c>
      <c r="BH402" s="4" t="s">
        <v>11811</v>
      </c>
      <c r="BI402" s="4" t="s">
        <v>11809</v>
      </c>
      <c r="BK402" s="4">
        <v>5</v>
      </c>
      <c r="BL402" s="4">
        <f t="shared" si="108"/>
        <v>75</v>
      </c>
      <c r="BM402" s="4">
        <f t="shared" si="106"/>
        <v>38</v>
      </c>
      <c r="BN402" s="4" t="str">
        <f t="shared" si="109"/>
        <v>배수미달</v>
      </c>
      <c r="BO402" s="4"/>
      <c r="BQ402" s="44" t="s">
        <v>11731</v>
      </c>
      <c r="BR402" s="4" t="s">
        <v>11835</v>
      </c>
      <c r="BS402" s="4" t="s">
        <v>11836</v>
      </c>
    </row>
    <row r="403" spans="1:71" ht="50.1" customHeight="1" x14ac:dyDescent="0.3">
      <c r="A403" s="4">
        <f t="shared" si="107"/>
        <v>170</v>
      </c>
      <c r="B403" s="4" t="s">
        <v>3873</v>
      </c>
      <c r="C403" s="4" t="s">
        <v>3874</v>
      </c>
      <c r="D403" s="4" t="s">
        <v>317</v>
      </c>
      <c r="E403" s="4" t="s">
        <v>318</v>
      </c>
      <c r="F403" s="4" t="s">
        <v>3875</v>
      </c>
      <c r="G403" s="4" t="s">
        <v>3876</v>
      </c>
      <c r="H403" s="4" t="s">
        <v>3877</v>
      </c>
      <c r="I403" s="4" t="s">
        <v>3878</v>
      </c>
      <c r="J403" s="4" t="s">
        <v>275</v>
      </c>
      <c r="K403" s="4" t="s">
        <v>275</v>
      </c>
      <c r="L403" s="4" t="s">
        <v>382</v>
      </c>
      <c r="M403" s="4" t="s">
        <v>3879</v>
      </c>
      <c r="N403" s="4" t="s">
        <v>3880</v>
      </c>
      <c r="O403" s="4" t="s">
        <v>562</v>
      </c>
      <c r="P403" s="4" t="s">
        <v>957</v>
      </c>
      <c r="Q403" s="4" t="s">
        <v>1575</v>
      </c>
      <c r="R403" s="4" t="s">
        <v>313</v>
      </c>
      <c r="S403" s="4" t="s">
        <v>313</v>
      </c>
      <c r="T403" s="4" t="s">
        <v>313</v>
      </c>
      <c r="U403" s="4" t="s">
        <v>313</v>
      </c>
      <c r="V403" s="4" t="s">
        <v>313</v>
      </c>
      <c r="W403" s="4" t="s">
        <v>313</v>
      </c>
      <c r="X403" s="4" t="s">
        <v>313</v>
      </c>
      <c r="Y403" s="4" t="s">
        <v>313</v>
      </c>
      <c r="Z403" s="4" t="s">
        <v>313</v>
      </c>
      <c r="AA403" s="4" t="s">
        <v>313</v>
      </c>
      <c r="AB403" s="4" t="s">
        <v>313</v>
      </c>
      <c r="AC403" s="4" t="s">
        <v>313</v>
      </c>
      <c r="AE403" s="4">
        <v>0</v>
      </c>
      <c r="AF403" s="4">
        <v>0</v>
      </c>
      <c r="AG403" s="4">
        <v>0</v>
      </c>
      <c r="AH403" s="4">
        <f t="shared" si="110"/>
        <v>0</v>
      </c>
      <c r="AI403" s="4">
        <f t="shared" si="110"/>
        <v>0</v>
      </c>
      <c r="AJ403" s="4">
        <f t="shared" si="110"/>
        <v>0</v>
      </c>
      <c r="AK403" s="4">
        <f t="shared" si="110"/>
        <v>0</v>
      </c>
      <c r="AL403" s="4">
        <f t="shared" si="110"/>
        <v>0</v>
      </c>
      <c r="AM403" s="4">
        <f t="shared" si="110"/>
        <v>0</v>
      </c>
      <c r="AN403" s="4">
        <f t="shared" si="97"/>
        <v>0</v>
      </c>
      <c r="AO403" s="4" t="str">
        <f t="shared" si="111"/>
        <v>X</v>
      </c>
      <c r="AP403" s="4" t="str">
        <f t="shared" si="111"/>
        <v>X</v>
      </c>
      <c r="AQ403" s="4" t="str">
        <f t="shared" si="111"/>
        <v>X</v>
      </c>
      <c r="AR403" s="4">
        <f t="shared" si="99"/>
        <v>0</v>
      </c>
      <c r="AT403" s="4" t="s">
        <v>11686</v>
      </c>
      <c r="AU403" s="4">
        <f>VLOOKUP(B403,자격증!B:R,17,0)</f>
        <v>3</v>
      </c>
      <c r="AV403" s="4">
        <f>IF(AT403="해당",VLOOKUP(B403,어학성적!B:Q,16,0),0)</f>
        <v>0</v>
      </c>
      <c r="AW403" s="4">
        <f>IF(AT403="해당",VLOOKUP(B403,논문실적!B:S,18,0),0)</f>
        <v>0</v>
      </c>
      <c r="AX403" s="4">
        <f>VLOOKUP(B403,자격증!B:S,18,0)</f>
        <v>0</v>
      </c>
      <c r="AY403" s="4">
        <f t="shared" si="100"/>
        <v>3</v>
      </c>
      <c r="AZ403" s="4"/>
      <c r="BB403" s="4">
        <f t="shared" si="101"/>
        <v>3</v>
      </c>
      <c r="BC403" s="47">
        <f>VLOOKUP(B403,정성평가!B:AD,29,0)</f>
        <v>39.666666666666664</v>
      </c>
      <c r="BD403" s="4">
        <f t="shared" si="102"/>
        <v>0</v>
      </c>
      <c r="BE403" s="47">
        <f t="shared" si="103"/>
        <v>42.666666666666664</v>
      </c>
      <c r="BF403" s="4" t="str">
        <f t="shared" si="104"/>
        <v>과락</v>
      </c>
      <c r="BG403" s="4">
        <f t="shared" si="105"/>
        <v>170</v>
      </c>
      <c r="BH403" s="4" t="s">
        <v>11811</v>
      </c>
      <c r="BI403" s="4" t="s">
        <v>11809</v>
      </c>
      <c r="BK403" s="4">
        <v>5</v>
      </c>
      <c r="BL403" s="4">
        <f t="shared" si="108"/>
        <v>75</v>
      </c>
      <c r="BM403" s="4">
        <f t="shared" si="106"/>
        <v>38</v>
      </c>
      <c r="BN403" s="4" t="str">
        <f t="shared" si="109"/>
        <v>배수미달</v>
      </c>
      <c r="BO403" s="4"/>
      <c r="BQ403" s="44" t="s">
        <v>11731</v>
      </c>
      <c r="BR403" s="4" t="s">
        <v>11835</v>
      </c>
      <c r="BS403" s="4" t="s">
        <v>11836</v>
      </c>
    </row>
    <row r="404" spans="1:71" ht="50.1" customHeight="1" x14ac:dyDescent="0.3">
      <c r="A404" s="4">
        <f t="shared" si="107"/>
        <v>171</v>
      </c>
      <c r="B404" s="4" t="s">
        <v>2512</v>
      </c>
      <c r="C404" s="4" t="s">
        <v>2513</v>
      </c>
      <c r="D404" s="4" t="s">
        <v>317</v>
      </c>
      <c r="E404" s="4" t="s">
        <v>318</v>
      </c>
      <c r="F404" s="4" t="s">
        <v>2514</v>
      </c>
      <c r="G404" s="4" t="s">
        <v>2515</v>
      </c>
      <c r="H404" s="4" t="s">
        <v>2516</v>
      </c>
      <c r="I404" s="4" t="s">
        <v>2517</v>
      </c>
      <c r="J404" s="4" t="s">
        <v>275</v>
      </c>
      <c r="K404" s="4" t="s">
        <v>275</v>
      </c>
      <c r="L404" s="4" t="s">
        <v>276</v>
      </c>
      <c r="M404" s="4" t="s">
        <v>277</v>
      </c>
      <c r="N404" s="4" t="s">
        <v>277</v>
      </c>
      <c r="O404" s="4" t="s">
        <v>277</v>
      </c>
      <c r="P404" s="4" t="s">
        <v>277</v>
      </c>
      <c r="Q404" s="4" t="s">
        <v>2525</v>
      </c>
      <c r="R404" s="4" t="s">
        <v>313</v>
      </c>
      <c r="S404" s="4" t="s">
        <v>313</v>
      </c>
      <c r="T404" s="4" t="s">
        <v>313</v>
      </c>
      <c r="U404" s="4" t="s">
        <v>313</v>
      </c>
      <c r="V404" s="4" t="s">
        <v>313</v>
      </c>
      <c r="W404" s="4" t="s">
        <v>11686</v>
      </c>
      <c r="X404" s="4" t="s">
        <v>11742</v>
      </c>
      <c r="Y404" s="4" t="s">
        <v>313</v>
      </c>
      <c r="Z404" s="4" t="s">
        <v>313</v>
      </c>
      <c r="AA404" s="4" t="s">
        <v>313</v>
      </c>
      <c r="AB404" s="4" t="s">
        <v>312</v>
      </c>
      <c r="AC404" s="4" t="s">
        <v>313</v>
      </c>
      <c r="AE404" s="4">
        <v>0</v>
      </c>
      <c r="AF404" s="4">
        <v>0</v>
      </c>
      <c r="AG404" s="4">
        <v>0</v>
      </c>
      <c r="AH404" s="4">
        <f t="shared" si="110"/>
        <v>0</v>
      </c>
      <c r="AI404" s="4">
        <f t="shared" si="110"/>
        <v>0</v>
      </c>
      <c r="AJ404" s="4">
        <f t="shared" si="110"/>
        <v>0</v>
      </c>
      <c r="AK404" s="4">
        <f t="shared" si="110"/>
        <v>0</v>
      </c>
      <c r="AL404" s="4">
        <f t="shared" si="110"/>
        <v>0</v>
      </c>
      <c r="AM404" s="4">
        <f t="shared" si="110"/>
        <v>3</v>
      </c>
      <c r="AN404" s="4">
        <f t="shared" si="97"/>
        <v>0</v>
      </c>
      <c r="AO404" s="4" t="str">
        <f t="shared" si="111"/>
        <v>X</v>
      </c>
      <c r="AP404" s="4" t="str">
        <f t="shared" si="111"/>
        <v>우대</v>
      </c>
      <c r="AQ404" s="4" t="str">
        <f t="shared" si="111"/>
        <v>X</v>
      </c>
      <c r="AR404" s="4">
        <f t="shared" si="99"/>
        <v>3</v>
      </c>
      <c r="AT404" s="4" t="s">
        <v>11686</v>
      </c>
      <c r="AU404" s="4">
        <f>VLOOKUP(B404,자격증!B:R,17,0)</f>
        <v>1</v>
      </c>
      <c r="AV404" s="4">
        <f>IF(AT404="해당",VLOOKUP(B404,어학성적!B:Q,16,0),0)</f>
        <v>0</v>
      </c>
      <c r="AW404" s="4">
        <f>IF(AT404="해당",VLOOKUP(B404,논문실적!B:S,18,0),0)</f>
        <v>0</v>
      </c>
      <c r="AX404" s="4">
        <f>VLOOKUP(B404,자격증!B:S,18,0)</f>
        <v>0</v>
      </c>
      <c r="AY404" s="4">
        <f t="shared" si="100"/>
        <v>1</v>
      </c>
      <c r="AZ404" s="4"/>
      <c r="BB404" s="4">
        <f t="shared" si="101"/>
        <v>1</v>
      </c>
      <c r="BC404" s="47">
        <f>VLOOKUP(B404,정성평가!B:AD,29,0)</f>
        <v>38.333333333333336</v>
      </c>
      <c r="BD404" s="4">
        <f t="shared" si="102"/>
        <v>3</v>
      </c>
      <c r="BE404" s="47">
        <f t="shared" si="103"/>
        <v>42.333333333333336</v>
      </c>
      <c r="BF404" s="4" t="str">
        <f t="shared" si="104"/>
        <v>과락</v>
      </c>
      <c r="BG404" s="4">
        <f t="shared" si="105"/>
        <v>171</v>
      </c>
      <c r="BH404" s="4" t="s">
        <v>11811</v>
      </c>
      <c r="BI404" s="4" t="s">
        <v>11809</v>
      </c>
      <c r="BK404" s="4">
        <v>5</v>
      </c>
      <c r="BL404" s="4">
        <f t="shared" si="108"/>
        <v>75</v>
      </c>
      <c r="BM404" s="4">
        <f t="shared" si="106"/>
        <v>38</v>
      </c>
      <c r="BN404" s="4" t="str">
        <f t="shared" si="109"/>
        <v>배수미달</v>
      </c>
      <c r="BO404" s="4"/>
      <c r="BQ404" s="44" t="s">
        <v>11731</v>
      </c>
      <c r="BR404" s="4" t="s">
        <v>11835</v>
      </c>
      <c r="BS404" s="4" t="s">
        <v>11836</v>
      </c>
    </row>
    <row r="405" spans="1:71" ht="50.1" customHeight="1" x14ac:dyDescent="0.3">
      <c r="A405" s="4">
        <f t="shared" si="107"/>
        <v>172</v>
      </c>
      <c r="B405" s="4" t="s">
        <v>5553</v>
      </c>
      <c r="C405" s="4" t="s">
        <v>5554</v>
      </c>
      <c r="D405" s="4" t="s">
        <v>317</v>
      </c>
      <c r="E405" s="4" t="s">
        <v>318</v>
      </c>
      <c r="F405" s="4" t="s">
        <v>5555</v>
      </c>
      <c r="G405" s="4" t="s">
        <v>5556</v>
      </c>
      <c r="H405" s="4" t="s">
        <v>5557</v>
      </c>
      <c r="I405" s="4" t="s">
        <v>5558</v>
      </c>
      <c r="J405" s="4" t="s">
        <v>275</v>
      </c>
      <c r="K405" s="4" t="s">
        <v>275</v>
      </c>
      <c r="L405" s="4" t="s">
        <v>276</v>
      </c>
      <c r="M405" s="4" t="s">
        <v>277</v>
      </c>
      <c r="N405" s="4" t="s">
        <v>277</v>
      </c>
      <c r="O405" s="4" t="s">
        <v>277</v>
      </c>
      <c r="P405" s="4" t="s">
        <v>277</v>
      </c>
      <c r="Q405" s="4" t="s">
        <v>5561</v>
      </c>
      <c r="R405" s="4" t="s">
        <v>313</v>
      </c>
      <c r="S405" s="4" t="s">
        <v>313</v>
      </c>
      <c r="T405" s="4" t="s">
        <v>313</v>
      </c>
      <c r="U405" s="4" t="s">
        <v>313</v>
      </c>
      <c r="V405" s="4" t="s">
        <v>313</v>
      </c>
      <c r="W405" s="4" t="s">
        <v>313</v>
      </c>
      <c r="X405" s="4" t="s">
        <v>313</v>
      </c>
      <c r="Y405" s="4" t="s">
        <v>11686</v>
      </c>
      <c r="Z405" s="4" t="s">
        <v>9552</v>
      </c>
      <c r="AA405" s="4" t="s">
        <v>313</v>
      </c>
      <c r="AB405" s="4" t="s">
        <v>313</v>
      </c>
      <c r="AC405" s="4" t="s">
        <v>313</v>
      </c>
      <c r="AE405" s="4">
        <v>0</v>
      </c>
      <c r="AF405" s="4">
        <v>0</v>
      </c>
      <c r="AG405" s="4">
        <v>0</v>
      </c>
      <c r="AH405" s="4">
        <f t="shared" si="110"/>
        <v>0</v>
      </c>
      <c r="AI405" s="4">
        <f t="shared" si="110"/>
        <v>0</v>
      </c>
      <c r="AJ405" s="4">
        <f t="shared" si="110"/>
        <v>0</v>
      </c>
      <c r="AK405" s="4">
        <f t="shared" si="110"/>
        <v>0</v>
      </c>
      <c r="AL405" s="4">
        <f t="shared" si="110"/>
        <v>0</v>
      </c>
      <c r="AM405" s="4">
        <f t="shared" si="110"/>
        <v>0</v>
      </c>
      <c r="AN405" s="4">
        <f t="shared" si="97"/>
        <v>3</v>
      </c>
      <c r="AO405" s="4" t="str">
        <f t="shared" si="111"/>
        <v>X</v>
      </c>
      <c r="AP405" s="4" t="str">
        <f t="shared" si="111"/>
        <v>X</v>
      </c>
      <c r="AQ405" s="4" t="str">
        <f t="shared" si="111"/>
        <v>X</v>
      </c>
      <c r="AR405" s="4">
        <f t="shared" si="99"/>
        <v>3</v>
      </c>
      <c r="AT405" s="4" t="s">
        <v>11686</v>
      </c>
      <c r="AU405" s="4">
        <f>VLOOKUP(B405,자격증!B:R,17,0)</f>
        <v>1</v>
      </c>
      <c r="AV405" s="4">
        <f>IF(AT405="해당",VLOOKUP(B405,어학성적!B:Q,16,0),0)</f>
        <v>0</v>
      </c>
      <c r="AW405" s="4">
        <f>IF(AT405="해당",VLOOKUP(B405,논문실적!B:S,18,0),0)</f>
        <v>0</v>
      </c>
      <c r="AX405" s="4">
        <f>VLOOKUP(B405,자격증!B:S,18,0)</f>
        <v>0</v>
      </c>
      <c r="AY405" s="4">
        <f t="shared" si="100"/>
        <v>1</v>
      </c>
      <c r="AZ405" s="4"/>
      <c r="BB405" s="4">
        <f t="shared" si="101"/>
        <v>1</v>
      </c>
      <c r="BC405" s="47">
        <f>VLOOKUP(B405,정성평가!B:AD,29,0)</f>
        <v>32</v>
      </c>
      <c r="BD405" s="4">
        <f t="shared" si="102"/>
        <v>3</v>
      </c>
      <c r="BE405" s="47">
        <f t="shared" si="103"/>
        <v>36</v>
      </c>
      <c r="BF405" s="4" t="str">
        <f t="shared" si="104"/>
        <v>과락</v>
      </c>
      <c r="BG405" s="4">
        <f t="shared" si="105"/>
        <v>172</v>
      </c>
      <c r="BH405" s="4" t="s">
        <v>11811</v>
      </c>
      <c r="BI405" s="4" t="s">
        <v>11809</v>
      </c>
      <c r="BK405" s="4">
        <v>5</v>
      </c>
      <c r="BL405" s="4">
        <f t="shared" si="108"/>
        <v>75</v>
      </c>
      <c r="BM405" s="4">
        <f t="shared" si="106"/>
        <v>38</v>
      </c>
      <c r="BN405" s="4" t="str">
        <f t="shared" si="109"/>
        <v>배수미달</v>
      </c>
      <c r="BO405" s="4"/>
      <c r="BQ405" s="44" t="s">
        <v>11731</v>
      </c>
      <c r="BR405" s="4" t="s">
        <v>11835</v>
      </c>
      <c r="BS405" s="4" t="s">
        <v>11836</v>
      </c>
    </row>
    <row r="406" spans="1:71" ht="50.1" customHeight="1" x14ac:dyDescent="0.3">
      <c r="A406" s="4">
        <f t="shared" si="107"/>
        <v>173</v>
      </c>
      <c r="B406" s="4" t="s">
        <v>4469</v>
      </c>
      <c r="C406" s="4" t="s">
        <v>4470</v>
      </c>
      <c r="D406" s="4" t="s">
        <v>317</v>
      </c>
      <c r="E406" s="4" t="s">
        <v>318</v>
      </c>
      <c r="F406" s="4" t="s">
        <v>4471</v>
      </c>
      <c r="G406" s="4" t="s">
        <v>4472</v>
      </c>
      <c r="H406" s="4" t="s">
        <v>4473</v>
      </c>
      <c r="I406" s="4" t="s">
        <v>4474</v>
      </c>
      <c r="J406" s="4" t="s">
        <v>275</v>
      </c>
      <c r="K406" s="4" t="s">
        <v>275</v>
      </c>
      <c r="L406" s="4" t="s">
        <v>382</v>
      </c>
      <c r="M406" s="4" t="s">
        <v>4475</v>
      </c>
      <c r="N406" s="4" t="s">
        <v>4476</v>
      </c>
      <c r="O406" s="4" t="s">
        <v>562</v>
      </c>
      <c r="P406" s="4" t="s">
        <v>957</v>
      </c>
      <c r="Q406" s="4" t="s">
        <v>4477</v>
      </c>
      <c r="R406" s="4" t="s">
        <v>313</v>
      </c>
      <c r="S406" s="4" t="s">
        <v>313</v>
      </c>
      <c r="T406" s="4" t="s">
        <v>313</v>
      </c>
      <c r="U406" s="4" t="s">
        <v>313</v>
      </c>
      <c r="V406" s="4" t="s">
        <v>313</v>
      </c>
      <c r="W406" s="4" t="s">
        <v>313</v>
      </c>
      <c r="X406" s="4" t="s">
        <v>313</v>
      </c>
      <c r="Y406" s="4" t="s">
        <v>313</v>
      </c>
      <c r="Z406" s="4" t="s">
        <v>313</v>
      </c>
      <c r="AA406" s="4" t="s">
        <v>313</v>
      </c>
      <c r="AB406" s="4" t="s">
        <v>313</v>
      </c>
      <c r="AC406" s="4" t="s">
        <v>313</v>
      </c>
      <c r="AE406" s="4">
        <v>0</v>
      </c>
      <c r="AF406" s="4">
        <v>0</v>
      </c>
      <c r="AG406" s="4">
        <v>0</v>
      </c>
      <c r="AH406" s="4">
        <f t="shared" si="110"/>
        <v>0</v>
      </c>
      <c r="AI406" s="4">
        <f t="shared" si="110"/>
        <v>0</v>
      </c>
      <c r="AJ406" s="4">
        <f t="shared" si="110"/>
        <v>0</v>
      </c>
      <c r="AK406" s="4">
        <f t="shared" si="110"/>
        <v>0</v>
      </c>
      <c r="AL406" s="4">
        <f t="shared" si="110"/>
        <v>0</v>
      </c>
      <c r="AM406" s="4">
        <f t="shared" si="110"/>
        <v>0</v>
      </c>
      <c r="AN406" s="4">
        <f t="shared" si="97"/>
        <v>0</v>
      </c>
      <c r="AO406" s="4" t="str">
        <f t="shared" si="111"/>
        <v>X</v>
      </c>
      <c r="AP406" s="4" t="str">
        <f t="shared" si="111"/>
        <v>X</v>
      </c>
      <c r="AQ406" s="4" t="str">
        <f t="shared" si="111"/>
        <v>X</v>
      </c>
      <c r="AR406" s="4">
        <f t="shared" si="99"/>
        <v>0</v>
      </c>
      <c r="AT406" s="4" t="s">
        <v>11686</v>
      </c>
      <c r="AU406" s="4">
        <f>VLOOKUP(B406,자격증!B:R,17,0)</f>
        <v>0</v>
      </c>
      <c r="AV406" s="4">
        <f>IF(AT406="해당",VLOOKUP(B406,어학성적!B:Q,16,0),0)</f>
        <v>0</v>
      </c>
      <c r="AW406" s="4">
        <f>IF(AT406="해당",VLOOKUP(B406,논문실적!B:S,18,0),0)</f>
        <v>0</v>
      </c>
      <c r="AX406" s="4">
        <f>VLOOKUP(B406,자격증!B:S,18,0)</f>
        <v>0</v>
      </c>
      <c r="AY406" s="4">
        <f t="shared" si="100"/>
        <v>0</v>
      </c>
      <c r="AZ406" s="4"/>
      <c r="BB406" s="4">
        <f t="shared" si="101"/>
        <v>0</v>
      </c>
      <c r="BC406" s="47">
        <f>VLOOKUP(B406,정성평가!B:AD,29,0)</f>
        <v>32.666666666666664</v>
      </c>
      <c r="BD406" s="4">
        <f t="shared" si="102"/>
        <v>0</v>
      </c>
      <c r="BE406" s="47">
        <f t="shared" si="103"/>
        <v>32.666666666666664</v>
      </c>
      <c r="BF406" s="4" t="str">
        <f t="shared" si="104"/>
        <v>과락</v>
      </c>
      <c r="BG406" s="4">
        <f t="shared" si="105"/>
        <v>173</v>
      </c>
      <c r="BH406" s="4" t="s">
        <v>11811</v>
      </c>
      <c r="BI406" s="4" t="s">
        <v>11809</v>
      </c>
      <c r="BK406" s="4">
        <v>5</v>
      </c>
      <c r="BL406" s="4">
        <f t="shared" si="108"/>
        <v>75</v>
      </c>
      <c r="BM406" s="4">
        <f t="shared" si="106"/>
        <v>38</v>
      </c>
      <c r="BN406" s="4" t="str">
        <f t="shared" si="109"/>
        <v>배수미달</v>
      </c>
      <c r="BO406" s="4"/>
      <c r="BQ406" s="44" t="s">
        <v>11731</v>
      </c>
      <c r="BR406" s="4" t="s">
        <v>11835</v>
      </c>
      <c r="BS406" s="4" t="s">
        <v>11836</v>
      </c>
    </row>
    <row r="407" spans="1:71" ht="50.1" customHeight="1" x14ac:dyDescent="0.3">
      <c r="A407" s="4">
        <f t="shared" si="107"/>
        <v>174</v>
      </c>
      <c r="B407" s="38" t="s">
        <v>579</v>
      </c>
      <c r="C407" s="38" t="s">
        <v>580</v>
      </c>
      <c r="D407" s="38" t="s">
        <v>317</v>
      </c>
      <c r="E407" s="38" t="s">
        <v>318</v>
      </c>
      <c r="F407" s="38" t="s">
        <v>581</v>
      </c>
      <c r="G407" s="38" t="s">
        <v>582</v>
      </c>
      <c r="H407" s="38" t="s">
        <v>583</v>
      </c>
      <c r="I407" s="38" t="s">
        <v>584</v>
      </c>
      <c r="J407" s="38" t="s">
        <v>275</v>
      </c>
      <c r="K407" s="38" t="s">
        <v>275</v>
      </c>
      <c r="L407" s="38" t="s">
        <v>276</v>
      </c>
      <c r="M407" s="38" t="s">
        <v>277</v>
      </c>
      <c r="N407" s="38" t="s">
        <v>277</v>
      </c>
      <c r="O407" s="38" t="s">
        <v>277</v>
      </c>
      <c r="P407" s="38" t="s">
        <v>277</v>
      </c>
      <c r="Q407" s="38" t="s">
        <v>602</v>
      </c>
      <c r="R407" s="38" t="s">
        <v>313</v>
      </c>
      <c r="S407" s="38" t="s">
        <v>313</v>
      </c>
      <c r="T407" s="38" t="s">
        <v>313</v>
      </c>
      <c r="U407" s="38" t="s">
        <v>313</v>
      </c>
      <c r="V407" s="38" t="s">
        <v>313</v>
      </c>
      <c r="W407" s="38" t="s">
        <v>11686</v>
      </c>
      <c r="X407" s="38" t="s">
        <v>9552</v>
      </c>
      <c r="Y407" s="38" t="s">
        <v>11686</v>
      </c>
      <c r="Z407" s="38" t="s">
        <v>9552</v>
      </c>
      <c r="AA407" s="38" t="s">
        <v>313</v>
      </c>
      <c r="AB407" s="38" t="s">
        <v>312</v>
      </c>
      <c r="AC407" s="38" t="s">
        <v>313</v>
      </c>
      <c r="AE407" s="38">
        <v>0</v>
      </c>
      <c r="AF407" s="38">
        <v>0</v>
      </c>
      <c r="AG407" s="38">
        <v>0</v>
      </c>
      <c r="AH407" s="38">
        <f t="shared" si="110"/>
        <v>0</v>
      </c>
      <c r="AI407" s="38">
        <f t="shared" si="110"/>
        <v>0</v>
      </c>
      <c r="AJ407" s="38">
        <f t="shared" si="110"/>
        <v>0</v>
      </c>
      <c r="AK407" s="38">
        <f t="shared" si="110"/>
        <v>0</v>
      </c>
      <c r="AL407" s="38">
        <f t="shared" si="110"/>
        <v>0</v>
      </c>
      <c r="AM407" s="38">
        <f t="shared" si="110"/>
        <v>3</v>
      </c>
      <c r="AN407" s="38">
        <f t="shared" si="97"/>
        <v>3</v>
      </c>
      <c r="AO407" s="38" t="str">
        <f t="shared" si="111"/>
        <v>X</v>
      </c>
      <c r="AP407" s="38" t="str">
        <f t="shared" si="111"/>
        <v>우대</v>
      </c>
      <c r="AQ407" s="38" t="str">
        <f t="shared" si="111"/>
        <v>X</v>
      </c>
      <c r="AR407" s="38">
        <f t="shared" si="99"/>
        <v>3</v>
      </c>
      <c r="AT407" s="38" t="s">
        <v>11686</v>
      </c>
      <c r="AU407" s="38">
        <f>VLOOKUP(B407,자격증!B:R,17,0)</f>
        <v>5</v>
      </c>
      <c r="AV407" s="38">
        <f>IF(AT407="해당",VLOOKUP(B407,어학성적!B:Q,16,0),0)</f>
        <v>0</v>
      </c>
      <c r="AW407" s="38">
        <f>IF(AT407="해당",VLOOKUP(B407,논문실적!B:S,18,0),0)</f>
        <v>0</v>
      </c>
      <c r="AX407" s="38">
        <f>VLOOKUP(B407,자격증!B:S,18,0)</f>
        <v>0</v>
      </c>
      <c r="AY407" s="38">
        <f t="shared" si="100"/>
        <v>5</v>
      </c>
      <c r="AZ407" s="38" t="s">
        <v>11743</v>
      </c>
      <c r="BB407" s="45" t="s">
        <v>11731</v>
      </c>
      <c r="BC407" s="64" t="s">
        <v>11731</v>
      </c>
      <c r="BD407" s="45" t="s">
        <v>11731</v>
      </c>
      <c r="BE407" s="63">
        <v>0</v>
      </c>
      <c r="BF407" s="4" t="str">
        <f t="shared" si="104"/>
        <v>과락</v>
      </c>
      <c r="BG407" s="4">
        <f t="shared" si="105"/>
        <v>174</v>
      </c>
      <c r="BH407" s="4" t="s">
        <v>11811</v>
      </c>
      <c r="BI407" s="38" t="s">
        <v>11732</v>
      </c>
      <c r="BK407" s="4">
        <v>5</v>
      </c>
      <c r="BL407" s="4">
        <f t="shared" si="108"/>
        <v>75</v>
      </c>
      <c r="BM407" s="4">
        <f t="shared" si="106"/>
        <v>38</v>
      </c>
      <c r="BN407" s="4" t="str">
        <f t="shared" si="109"/>
        <v>배수미달</v>
      </c>
      <c r="BO407" s="4"/>
      <c r="BQ407" s="44" t="s">
        <v>11731</v>
      </c>
      <c r="BR407" s="4" t="s">
        <v>11835</v>
      </c>
      <c r="BS407" s="4" t="s">
        <v>11836</v>
      </c>
    </row>
    <row r="408" spans="1:71" ht="50.1" customHeight="1" x14ac:dyDescent="0.3">
      <c r="A408" s="4">
        <f t="shared" si="107"/>
        <v>175</v>
      </c>
      <c r="B408" s="38" t="s">
        <v>1322</v>
      </c>
      <c r="C408" s="38" t="s">
        <v>1323</v>
      </c>
      <c r="D408" s="38" t="s">
        <v>317</v>
      </c>
      <c r="E408" s="38" t="s">
        <v>318</v>
      </c>
      <c r="F408" s="38" t="s">
        <v>1325</v>
      </c>
      <c r="G408" s="38" t="s">
        <v>1326</v>
      </c>
      <c r="H408" s="38" t="s">
        <v>1327</v>
      </c>
      <c r="I408" s="38" t="s">
        <v>1328</v>
      </c>
      <c r="J408" s="38" t="s">
        <v>275</v>
      </c>
      <c r="K408" s="38" t="s">
        <v>275</v>
      </c>
      <c r="L408" s="38" t="s">
        <v>276</v>
      </c>
      <c r="M408" s="38" t="s">
        <v>277</v>
      </c>
      <c r="N408" s="38" t="s">
        <v>277</v>
      </c>
      <c r="O408" s="38" t="s">
        <v>277</v>
      </c>
      <c r="P408" s="38" t="s">
        <v>277</v>
      </c>
      <c r="Q408" s="38" t="s">
        <v>1343</v>
      </c>
      <c r="R408" s="38" t="s">
        <v>313</v>
      </c>
      <c r="S408" s="38" t="s">
        <v>313</v>
      </c>
      <c r="T408" s="38" t="s">
        <v>313</v>
      </c>
      <c r="U408" s="38" t="s">
        <v>313</v>
      </c>
      <c r="V408" s="38" t="s">
        <v>313</v>
      </c>
      <c r="W408" s="38" t="s">
        <v>11686</v>
      </c>
      <c r="X408" s="38" t="s">
        <v>11742</v>
      </c>
      <c r="Y408" s="38" t="s">
        <v>313</v>
      </c>
      <c r="Z408" s="38" t="s">
        <v>313</v>
      </c>
      <c r="AA408" s="38" t="s">
        <v>313</v>
      </c>
      <c r="AB408" s="38" t="s">
        <v>313</v>
      </c>
      <c r="AC408" s="38" t="s">
        <v>313</v>
      </c>
      <c r="AE408" s="38">
        <v>0</v>
      </c>
      <c r="AF408" s="38">
        <v>0</v>
      </c>
      <c r="AG408" s="38">
        <v>0</v>
      </c>
      <c r="AH408" s="38">
        <f t="shared" si="110"/>
        <v>0</v>
      </c>
      <c r="AI408" s="38">
        <f t="shared" si="110"/>
        <v>0</v>
      </c>
      <c r="AJ408" s="38">
        <f t="shared" si="110"/>
        <v>0</v>
      </c>
      <c r="AK408" s="38">
        <f t="shared" si="110"/>
        <v>0</v>
      </c>
      <c r="AL408" s="38">
        <f t="shared" si="110"/>
        <v>0</v>
      </c>
      <c r="AM408" s="38">
        <f t="shared" si="110"/>
        <v>3</v>
      </c>
      <c r="AN408" s="38">
        <f t="shared" si="97"/>
        <v>0</v>
      </c>
      <c r="AO408" s="38" t="str">
        <f t="shared" si="111"/>
        <v>X</v>
      </c>
      <c r="AP408" s="38" t="str">
        <f t="shared" si="111"/>
        <v>X</v>
      </c>
      <c r="AQ408" s="38" t="str">
        <f t="shared" si="111"/>
        <v>X</v>
      </c>
      <c r="AR408" s="38">
        <f t="shared" si="99"/>
        <v>3</v>
      </c>
      <c r="AT408" s="38" t="s">
        <v>11686</v>
      </c>
      <c r="AU408" s="38">
        <f>VLOOKUP(B408,자격증!B:R,17,0)</f>
        <v>0</v>
      </c>
      <c r="AV408" s="38">
        <f>IF(AT408="해당",VLOOKUP(B408,어학성적!B:Q,16,0),0)</f>
        <v>0</v>
      </c>
      <c r="AW408" s="38">
        <f>IF(AT408="해당",VLOOKUP(B408,논문실적!B:S,18,0),0)</f>
        <v>0</v>
      </c>
      <c r="AX408" s="38">
        <f>VLOOKUP(B408,자격증!B:S,18,0)</f>
        <v>0</v>
      </c>
      <c r="AY408" s="38">
        <f t="shared" si="100"/>
        <v>0</v>
      </c>
      <c r="AZ408" s="38" t="s">
        <v>11750</v>
      </c>
      <c r="BB408" s="45" t="s">
        <v>11731</v>
      </c>
      <c r="BC408" s="64" t="s">
        <v>11731</v>
      </c>
      <c r="BD408" s="45" t="s">
        <v>11731</v>
      </c>
      <c r="BE408" s="63">
        <v>0</v>
      </c>
      <c r="BF408" s="4" t="str">
        <f t="shared" si="104"/>
        <v>과락</v>
      </c>
      <c r="BG408" s="4">
        <f t="shared" si="105"/>
        <v>174</v>
      </c>
      <c r="BH408" s="4" t="s">
        <v>11811</v>
      </c>
      <c r="BI408" s="38" t="s">
        <v>11732</v>
      </c>
      <c r="BK408" s="4">
        <v>5</v>
      </c>
      <c r="BL408" s="4">
        <f t="shared" si="108"/>
        <v>75</v>
      </c>
      <c r="BM408" s="4">
        <f t="shared" si="106"/>
        <v>38</v>
      </c>
      <c r="BN408" s="4" t="str">
        <f t="shared" si="109"/>
        <v>배수미달</v>
      </c>
      <c r="BO408" s="4"/>
      <c r="BQ408" s="44" t="s">
        <v>11731</v>
      </c>
      <c r="BR408" s="4" t="s">
        <v>11835</v>
      </c>
      <c r="BS408" s="4" t="s">
        <v>11836</v>
      </c>
    </row>
    <row r="409" spans="1:71" ht="50.1" customHeight="1" x14ac:dyDescent="0.3">
      <c r="A409" s="4">
        <f t="shared" si="107"/>
        <v>176</v>
      </c>
      <c r="B409" s="38" t="s">
        <v>2110</v>
      </c>
      <c r="C409" s="38" t="s">
        <v>2111</v>
      </c>
      <c r="D409" s="38" t="s">
        <v>317</v>
      </c>
      <c r="E409" s="38" t="s">
        <v>318</v>
      </c>
      <c r="F409" s="38" t="s">
        <v>2112</v>
      </c>
      <c r="G409" s="38" t="s">
        <v>2113</v>
      </c>
      <c r="H409" s="38" t="s">
        <v>2114</v>
      </c>
      <c r="I409" s="38" t="s">
        <v>2115</v>
      </c>
      <c r="J409" s="38" t="s">
        <v>275</v>
      </c>
      <c r="K409" s="38" t="s">
        <v>275</v>
      </c>
      <c r="L409" s="38" t="s">
        <v>382</v>
      </c>
      <c r="M409" s="38" t="s">
        <v>2116</v>
      </c>
      <c r="N409" s="38" t="s">
        <v>1113</v>
      </c>
      <c r="O409" s="38" t="s">
        <v>562</v>
      </c>
      <c r="P409" s="38" t="s">
        <v>957</v>
      </c>
      <c r="Q409" s="38" t="s">
        <v>2124</v>
      </c>
      <c r="R409" s="38" t="s">
        <v>313</v>
      </c>
      <c r="S409" s="38" t="s">
        <v>313</v>
      </c>
      <c r="T409" s="38" t="s">
        <v>313</v>
      </c>
      <c r="U409" s="38" t="s">
        <v>313</v>
      </c>
      <c r="V409" s="38" t="s">
        <v>313</v>
      </c>
      <c r="W409" s="38" t="s">
        <v>313</v>
      </c>
      <c r="X409" s="38" t="s">
        <v>313</v>
      </c>
      <c r="Y409" s="38" t="s">
        <v>313</v>
      </c>
      <c r="Z409" s="38" t="s">
        <v>313</v>
      </c>
      <c r="AA409" s="38" t="s">
        <v>313</v>
      </c>
      <c r="AB409" s="38" t="s">
        <v>312</v>
      </c>
      <c r="AC409" s="38" t="s">
        <v>313</v>
      </c>
      <c r="AE409" s="38">
        <v>0</v>
      </c>
      <c r="AF409" s="38">
        <v>0</v>
      </c>
      <c r="AG409" s="38">
        <v>0</v>
      </c>
      <c r="AH409" s="38">
        <f t="shared" si="110"/>
        <v>0</v>
      </c>
      <c r="AI409" s="38">
        <f t="shared" si="110"/>
        <v>0</v>
      </c>
      <c r="AJ409" s="38">
        <f t="shared" si="110"/>
        <v>0</v>
      </c>
      <c r="AK409" s="38">
        <f t="shared" si="110"/>
        <v>0</v>
      </c>
      <c r="AL409" s="38">
        <f t="shared" si="110"/>
        <v>0</v>
      </c>
      <c r="AM409" s="38">
        <f t="shared" si="110"/>
        <v>0</v>
      </c>
      <c r="AN409" s="38">
        <f t="shared" si="97"/>
        <v>0</v>
      </c>
      <c r="AO409" s="38" t="str">
        <f t="shared" si="111"/>
        <v>X</v>
      </c>
      <c r="AP409" s="38" t="str">
        <f t="shared" si="111"/>
        <v>우대</v>
      </c>
      <c r="AQ409" s="38" t="str">
        <f t="shared" si="111"/>
        <v>X</v>
      </c>
      <c r="AR409" s="38">
        <f t="shared" si="99"/>
        <v>0</v>
      </c>
      <c r="AT409" s="38" t="s">
        <v>11686</v>
      </c>
      <c r="AU409" s="38">
        <f>VLOOKUP(B409,자격증!B:R,17,0)</f>
        <v>0</v>
      </c>
      <c r="AV409" s="38">
        <f>IF(AT409="해당",VLOOKUP(B409,어학성적!B:Q,16,0),0)</f>
        <v>10</v>
      </c>
      <c r="AW409" s="38">
        <f>IF(AT409="해당",VLOOKUP(B409,논문실적!B:S,18,0),0)</f>
        <v>0</v>
      </c>
      <c r="AX409" s="38">
        <f>VLOOKUP(B409,자격증!B:S,18,0)</f>
        <v>0</v>
      </c>
      <c r="AY409" s="38">
        <f t="shared" si="100"/>
        <v>10</v>
      </c>
      <c r="AZ409" s="38" t="s">
        <v>11736</v>
      </c>
      <c r="BB409" s="45" t="s">
        <v>11731</v>
      </c>
      <c r="BC409" s="64" t="s">
        <v>11731</v>
      </c>
      <c r="BD409" s="45" t="s">
        <v>11731</v>
      </c>
      <c r="BE409" s="63">
        <v>0</v>
      </c>
      <c r="BF409" s="4" t="str">
        <f t="shared" si="104"/>
        <v>과락</v>
      </c>
      <c r="BG409" s="4">
        <f t="shared" si="105"/>
        <v>174</v>
      </c>
      <c r="BH409" s="4" t="s">
        <v>11811</v>
      </c>
      <c r="BI409" s="38" t="s">
        <v>11732</v>
      </c>
      <c r="BK409" s="4">
        <v>5</v>
      </c>
      <c r="BL409" s="4">
        <f t="shared" si="108"/>
        <v>75</v>
      </c>
      <c r="BM409" s="4">
        <f t="shared" si="106"/>
        <v>38</v>
      </c>
      <c r="BN409" s="4" t="str">
        <f t="shared" si="109"/>
        <v>배수미달</v>
      </c>
      <c r="BO409" s="4"/>
      <c r="BQ409" s="44" t="s">
        <v>11731</v>
      </c>
      <c r="BR409" s="4" t="s">
        <v>11835</v>
      </c>
      <c r="BS409" s="4" t="s">
        <v>11836</v>
      </c>
    </row>
    <row r="410" spans="1:71" ht="50.1" customHeight="1" x14ac:dyDescent="0.3">
      <c r="A410" s="4">
        <f t="shared" si="107"/>
        <v>177</v>
      </c>
      <c r="B410" s="38" t="s">
        <v>3219</v>
      </c>
      <c r="C410" s="38" t="s">
        <v>3220</v>
      </c>
      <c r="D410" s="38" t="s">
        <v>317</v>
      </c>
      <c r="E410" s="38" t="s">
        <v>318</v>
      </c>
      <c r="F410" s="38" t="s">
        <v>3221</v>
      </c>
      <c r="G410" s="38" t="s">
        <v>3222</v>
      </c>
      <c r="H410" s="38" t="s">
        <v>3223</v>
      </c>
      <c r="I410" s="38" t="s">
        <v>3224</v>
      </c>
      <c r="J410" s="38" t="s">
        <v>275</v>
      </c>
      <c r="K410" s="38" t="s">
        <v>275</v>
      </c>
      <c r="L410" s="38" t="s">
        <v>382</v>
      </c>
      <c r="M410" s="38" t="s">
        <v>2417</v>
      </c>
      <c r="N410" s="38" t="s">
        <v>3225</v>
      </c>
      <c r="O410" s="38" t="s">
        <v>562</v>
      </c>
      <c r="P410" s="38" t="s">
        <v>861</v>
      </c>
      <c r="Q410" s="38" t="s">
        <v>2914</v>
      </c>
      <c r="R410" s="38" t="s">
        <v>313</v>
      </c>
      <c r="S410" s="38" t="s">
        <v>313</v>
      </c>
      <c r="T410" s="38" t="s">
        <v>313</v>
      </c>
      <c r="U410" s="38" t="s">
        <v>313</v>
      </c>
      <c r="V410" s="38" t="s">
        <v>313</v>
      </c>
      <c r="W410" s="38" t="s">
        <v>11686</v>
      </c>
      <c r="X410" s="38" t="s">
        <v>11728</v>
      </c>
      <c r="Y410" s="38" t="s">
        <v>313</v>
      </c>
      <c r="Z410" s="38" t="s">
        <v>313</v>
      </c>
      <c r="AA410" s="38" t="s">
        <v>313</v>
      </c>
      <c r="AB410" s="38" t="s">
        <v>313</v>
      </c>
      <c r="AC410" s="38" t="s">
        <v>313</v>
      </c>
      <c r="AE410" s="38">
        <v>0</v>
      </c>
      <c r="AF410" s="38">
        <v>0</v>
      </c>
      <c r="AG410" s="38">
        <v>0</v>
      </c>
      <c r="AH410" s="38">
        <f t="shared" si="110"/>
        <v>0</v>
      </c>
      <c r="AI410" s="38">
        <f t="shared" si="110"/>
        <v>0</v>
      </c>
      <c r="AJ410" s="38">
        <f t="shared" si="110"/>
        <v>0</v>
      </c>
      <c r="AK410" s="38">
        <f t="shared" si="110"/>
        <v>0</v>
      </c>
      <c r="AL410" s="38">
        <f t="shared" si="110"/>
        <v>0</v>
      </c>
      <c r="AM410" s="38">
        <f t="shared" si="110"/>
        <v>3</v>
      </c>
      <c r="AN410" s="38">
        <f t="shared" si="97"/>
        <v>0</v>
      </c>
      <c r="AO410" s="38" t="str">
        <f t="shared" si="111"/>
        <v>X</v>
      </c>
      <c r="AP410" s="38" t="str">
        <f t="shared" si="111"/>
        <v>X</v>
      </c>
      <c r="AQ410" s="38" t="str">
        <f t="shared" si="111"/>
        <v>X</v>
      </c>
      <c r="AR410" s="38">
        <f t="shared" si="99"/>
        <v>3</v>
      </c>
      <c r="AT410" s="38" t="s">
        <v>11686</v>
      </c>
      <c r="AU410" s="38">
        <f>VLOOKUP(B410,자격증!B:R,17,0)</f>
        <v>0</v>
      </c>
      <c r="AV410" s="38">
        <f>IF(AT410="해당",VLOOKUP(B410,어학성적!B:Q,16,0),0)</f>
        <v>0</v>
      </c>
      <c r="AW410" s="38">
        <f>IF(AT410="해당",VLOOKUP(B410,논문실적!B:S,18,0),0)</f>
        <v>0</v>
      </c>
      <c r="AX410" s="38">
        <f>VLOOKUP(B410,자격증!B:S,18,0)</f>
        <v>0</v>
      </c>
      <c r="AY410" s="38">
        <f t="shared" si="100"/>
        <v>0</v>
      </c>
      <c r="AZ410" s="38" t="s">
        <v>11743</v>
      </c>
      <c r="BB410" s="45" t="s">
        <v>11731</v>
      </c>
      <c r="BC410" s="64" t="s">
        <v>11731</v>
      </c>
      <c r="BD410" s="45" t="s">
        <v>11731</v>
      </c>
      <c r="BE410" s="63">
        <v>0</v>
      </c>
      <c r="BF410" s="4" t="str">
        <f t="shared" si="104"/>
        <v>과락</v>
      </c>
      <c r="BG410" s="4">
        <f t="shared" si="105"/>
        <v>174</v>
      </c>
      <c r="BH410" s="4" t="s">
        <v>11811</v>
      </c>
      <c r="BI410" s="38" t="s">
        <v>11732</v>
      </c>
      <c r="BK410" s="4">
        <v>5</v>
      </c>
      <c r="BL410" s="4">
        <f t="shared" si="108"/>
        <v>75</v>
      </c>
      <c r="BM410" s="4">
        <f t="shared" si="106"/>
        <v>38</v>
      </c>
      <c r="BN410" s="4" t="str">
        <f t="shared" si="109"/>
        <v>배수미달</v>
      </c>
      <c r="BO410" s="4"/>
      <c r="BQ410" s="44" t="s">
        <v>11731</v>
      </c>
      <c r="BR410" s="4" t="s">
        <v>11835</v>
      </c>
      <c r="BS410" s="4" t="s">
        <v>11836</v>
      </c>
    </row>
    <row r="411" spans="1:71" ht="50.1" customHeight="1" x14ac:dyDescent="0.3">
      <c r="A411" s="4">
        <f t="shared" si="107"/>
        <v>178</v>
      </c>
      <c r="B411" s="38" t="s">
        <v>3415</v>
      </c>
      <c r="C411" s="38" t="s">
        <v>3416</v>
      </c>
      <c r="D411" s="38" t="s">
        <v>317</v>
      </c>
      <c r="E411" s="38" t="s">
        <v>318</v>
      </c>
      <c r="F411" s="38" t="s">
        <v>3417</v>
      </c>
      <c r="G411" s="38" t="s">
        <v>3418</v>
      </c>
      <c r="H411" s="38" t="s">
        <v>3419</v>
      </c>
      <c r="I411" s="38" t="s">
        <v>3420</v>
      </c>
      <c r="J411" s="38" t="s">
        <v>275</v>
      </c>
      <c r="K411" s="38" t="s">
        <v>275</v>
      </c>
      <c r="L411" s="38" t="s">
        <v>276</v>
      </c>
      <c r="M411" s="38" t="s">
        <v>277</v>
      </c>
      <c r="N411" s="38" t="s">
        <v>277</v>
      </c>
      <c r="O411" s="38" t="s">
        <v>277</v>
      </c>
      <c r="P411" s="38" t="s">
        <v>277</v>
      </c>
      <c r="Q411" s="38" t="s">
        <v>2014</v>
      </c>
      <c r="R411" s="38" t="s">
        <v>313</v>
      </c>
      <c r="S411" s="38" t="s">
        <v>313</v>
      </c>
      <c r="T411" s="38" t="s">
        <v>313</v>
      </c>
      <c r="U411" s="38" t="s">
        <v>313</v>
      </c>
      <c r="V411" s="38" t="s">
        <v>313</v>
      </c>
      <c r="W411" s="38" t="s">
        <v>313</v>
      </c>
      <c r="X411" s="38" t="s">
        <v>313</v>
      </c>
      <c r="Y411" s="38" t="s">
        <v>313</v>
      </c>
      <c r="Z411" s="38" t="s">
        <v>313</v>
      </c>
      <c r="AA411" s="38" t="s">
        <v>313</v>
      </c>
      <c r="AB411" s="38" t="s">
        <v>312</v>
      </c>
      <c r="AC411" s="38" t="s">
        <v>313</v>
      </c>
      <c r="AE411" s="38">
        <v>0</v>
      </c>
      <c r="AF411" s="38">
        <v>0</v>
      </c>
      <c r="AG411" s="38">
        <v>0</v>
      </c>
      <c r="AH411" s="38">
        <f t="shared" si="110"/>
        <v>0</v>
      </c>
      <c r="AI411" s="38">
        <f t="shared" si="110"/>
        <v>0</v>
      </c>
      <c r="AJ411" s="38">
        <f t="shared" si="110"/>
        <v>0</v>
      </c>
      <c r="AK411" s="38">
        <f t="shared" si="110"/>
        <v>0</v>
      </c>
      <c r="AL411" s="38">
        <f t="shared" si="110"/>
        <v>0</v>
      </c>
      <c r="AM411" s="38">
        <f t="shared" si="110"/>
        <v>0</v>
      </c>
      <c r="AN411" s="38">
        <f t="shared" si="97"/>
        <v>0</v>
      </c>
      <c r="AO411" s="38" t="str">
        <f t="shared" si="111"/>
        <v>X</v>
      </c>
      <c r="AP411" s="38" t="str">
        <f t="shared" si="111"/>
        <v>우대</v>
      </c>
      <c r="AQ411" s="38" t="str">
        <f t="shared" si="111"/>
        <v>X</v>
      </c>
      <c r="AR411" s="38">
        <f t="shared" si="99"/>
        <v>0</v>
      </c>
      <c r="AT411" s="38" t="s">
        <v>11686</v>
      </c>
      <c r="AU411" s="38">
        <f>VLOOKUP(B411,자격증!B:R,17,0)</f>
        <v>6</v>
      </c>
      <c r="AV411" s="38">
        <f>IF(AT411="해당",VLOOKUP(B411,어학성적!B:Q,16,0),0)</f>
        <v>10</v>
      </c>
      <c r="AW411" s="38">
        <f>IF(AT411="해당",VLOOKUP(B411,논문실적!B:S,18,0),0)</f>
        <v>0</v>
      </c>
      <c r="AX411" s="38">
        <f>VLOOKUP(B411,자격증!B:S,18,0)</f>
        <v>0</v>
      </c>
      <c r="AY411" s="38">
        <f t="shared" si="100"/>
        <v>16</v>
      </c>
      <c r="AZ411" s="48" t="s">
        <v>11730</v>
      </c>
      <c r="BB411" s="45" t="s">
        <v>11731</v>
      </c>
      <c r="BC411" s="64" t="s">
        <v>11731</v>
      </c>
      <c r="BD411" s="45" t="s">
        <v>11731</v>
      </c>
      <c r="BE411" s="63">
        <v>0</v>
      </c>
      <c r="BF411" s="4" t="str">
        <f t="shared" si="104"/>
        <v>과락</v>
      </c>
      <c r="BG411" s="4">
        <f t="shared" si="105"/>
        <v>174</v>
      </c>
      <c r="BH411" s="4" t="s">
        <v>11811</v>
      </c>
      <c r="BI411" s="38" t="s">
        <v>11732</v>
      </c>
      <c r="BK411" s="4">
        <v>5</v>
      </c>
      <c r="BL411" s="4">
        <f t="shared" si="108"/>
        <v>75</v>
      </c>
      <c r="BM411" s="4">
        <f t="shared" si="106"/>
        <v>38</v>
      </c>
      <c r="BN411" s="4" t="str">
        <f t="shared" si="109"/>
        <v>배수미달</v>
      </c>
      <c r="BO411" s="4"/>
      <c r="BQ411" s="44" t="s">
        <v>11731</v>
      </c>
      <c r="BR411" s="4" t="s">
        <v>11835</v>
      </c>
      <c r="BS411" s="4" t="s">
        <v>11836</v>
      </c>
    </row>
    <row r="412" spans="1:71" ht="50.1" customHeight="1" x14ac:dyDescent="0.3">
      <c r="A412" s="4">
        <f t="shared" si="107"/>
        <v>179</v>
      </c>
      <c r="B412" s="38" t="s">
        <v>3956</v>
      </c>
      <c r="C412" s="38" t="s">
        <v>3957</v>
      </c>
      <c r="D412" s="38" t="s">
        <v>317</v>
      </c>
      <c r="E412" s="38" t="s">
        <v>318</v>
      </c>
      <c r="F412" s="38" t="s">
        <v>3958</v>
      </c>
      <c r="G412" s="38" t="s">
        <v>3959</v>
      </c>
      <c r="H412" s="38" t="s">
        <v>3960</v>
      </c>
      <c r="I412" s="38" t="s">
        <v>3961</v>
      </c>
      <c r="J412" s="38" t="s">
        <v>275</v>
      </c>
      <c r="K412" s="38" t="s">
        <v>275</v>
      </c>
      <c r="L412" s="38" t="s">
        <v>382</v>
      </c>
      <c r="M412" s="38" t="s">
        <v>2034</v>
      </c>
      <c r="N412" s="38" t="s">
        <v>3006</v>
      </c>
      <c r="O412" s="38" t="s">
        <v>385</v>
      </c>
      <c r="P412" s="38" t="s">
        <v>386</v>
      </c>
      <c r="Q412" s="38" t="s">
        <v>551</v>
      </c>
      <c r="R412" s="38" t="s">
        <v>313</v>
      </c>
      <c r="S412" s="38" t="s">
        <v>313</v>
      </c>
      <c r="T412" s="38" t="s">
        <v>313</v>
      </c>
      <c r="U412" s="38" t="s">
        <v>313</v>
      </c>
      <c r="V412" s="38" t="s">
        <v>313</v>
      </c>
      <c r="W412" s="38" t="s">
        <v>11686</v>
      </c>
      <c r="X412" s="38" t="s">
        <v>11727</v>
      </c>
      <c r="Y412" s="38" t="s">
        <v>313</v>
      </c>
      <c r="Z412" s="38" t="s">
        <v>313</v>
      </c>
      <c r="AA412" s="38" t="s">
        <v>313</v>
      </c>
      <c r="AB412" s="38" t="s">
        <v>313</v>
      </c>
      <c r="AC412" s="38" t="s">
        <v>313</v>
      </c>
      <c r="AE412" s="38">
        <v>0</v>
      </c>
      <c r="AF412" s="38">
        <v>0</v>
      </c>
      <c r="AG412" s="38">
        <v>0</v>
      </c>
      <c r="AH412" s="38">
        <f t="shared" si="110"/>
        <v>0</v>
      </c>
      <c r="AI412" s="38">
        <f t="shared" si="110"/>
        <v>0</v>
      </c>
      <c r="AJ412" s="38">
        <f t="shared" si="110"/>
        <v>0</v>
      </c>
      <c r="AK412" s="38">
        <f t="shared" si="110"/>
        <v>0</v>
      </c>
      <c r="AL412" s="38">
        <f t="shared" si="110"/>
        <v>0</v>
      </c>
      <c r="AM412" s="38">
        <f t="shared" si="110"/>
        <v>3</v>
      </c>
      <c r="AN412" s="38">
        <f t="shared" si="97"/>
        <v>0</v>
      </c>
      <c r="AO412" s="38" t="str">
        <f t="shared" si="111"/>
        <v>X</v>
      </c>
      <c r="AP412" s="38" t="str">
        <f t="shared" si="111"/>
        <v>X</v>
      </c>
      <c r="AQ412" s="38" t="str">
        <f t="shared" si="111"/>
        <v>X</v>
      </c>
      <c r="AR412" s="38">
        <f t="shared" si="99"/>
        <v>3</v>
      </c>
      <c r="AT412" s="38" t="s">
        <v>11686</v>
      </c>
      <c r="AU412" s="38">
        <f>VLOOKUP(B412,자격증!B:R,17,0)</f>
        <v>0</v>
      </c>
      <c r="AV412" s="38">
        <f>IF(AT412="해당",VLOOKUP(B412,어학성적!B:Q,16,0),0)</f>
        <v>10</v>
      </c>
      <c r="AW412" s="38">
        <f>IF(AT412="해당",VLOOKUP(B412,논문실적!B:S,18,0),0)</f>
        <v>8</v>
      </c>
      <c r="AX412" s="38">
        <f>VLOOKUP(B412,자격증!B:S,18,0)</f>
        <v>0</v>
      </c>
      <c r="AY412" s="38">
        <f t="shared" si="100"/>
        <v>18</v>
      </c>
      <c r="AZ412" s="38" t="s">
        <v>11743</v>
      </c>
      <c r="BB412" s="45" t="s">
        <v>11731</v>
      </c>
      <c r="BC412" s="64" t="s">
        <v>11731</v>
      </c>
      <c r="BD412" s="45" t="s">
        <v>11731</v>
      </c>
      <c r="BE412" s="63">
        <v>0</v>
      </c>
      <c r="BF412" s="4" t="str">
        <f t="shared" si="104"/>
        <v>과락</v>
      </c>
      <c r="BG412" s="4">
        <f t="shared" si="105"/>
        <v>174</v>
      </c>
      <c r="BH412" s="4" t="s">
        <v>11811</v>
      </c>
      <c r="BI412" s="38" t="s">
        <v>11732</v>
      </c>
      <c r="BK412" s="4">
        <v>5</v>
      </c>
      <c r="BL412" s="4">
        <f t="shared" si="108"/>
        <v>75</v>
      </c>
      <c r="BM412" s="4">
        <f t="shared" si="106"/>
        <v>38</v>
      </c>
      <c r="BN412" s="4" t="str">
        <f t="shared" si="109"/>
        <v>배수미달</v>
      </c>
      <c r="BO412" s="4"/>
      <c r="BQ412" s="44" t="s">
        <v>11731</v>
      </c>
      <c r="BR412" s="4" t="s">
        <v>11835</v>
      </c>
      <c r="BS412" s="4" t="s">
        <v>11836</v>
      </c>
    </row>
    <row r="413" spans="1:71" ht="50.1" customHeight="1" x14ac:dyDescent="0.3">
      <c r="A413" s="4">
        <f t="shared" si="107"/>
        <v>180</v>
      </c>
      <c r="B413" s="38" t="s">
        <v>4721</v>
      </c>
      <c r="C413" s="38" t="s">
        <v>4722</v>
      </c>
      <c r="D413" s="38" t="s">
        <v>317</v>
      </c>
      <c r="E413" s="38" t="s">
        <v>318</v>
      </c>
      <c r="F413" s="38" t="s">
        <v>4723</v>
      </c>
      <c r="G413" s="38" t="s">
        <v>4724</v>
      </c>
      <c r="H413" s="38" t="s">
        <v>4725</v>
      </c>
      <c r="I413" s="38" t="s">
        <v>4726</v>
      </c>
      <c r="J413" s="38" t="s">
        <v>275</v>
      </c>
      <c r="K413" s="38" t="s">
        <v>275</v>
      </c>
      <c r="L413" s="38" t="s">
        <v>382</v>
      </c>
      <c r="M413" s="38" t="s">
        <v>2651</v>
      </c>
      <c r="N413" s="38" t="s">
        <v>1677</v>
      </c>
      <c r="O413" s="38" t="s">
        <v>562</v>
      </c>
      <c r="P413" s="38" t="s">
        <v>957</v>
      </c>
      <c r="Q413" s="38" t="s">
        <v>4729</v>
      </c>
      <c r="R413" s="38" t="s">
        <v>313</v>
      </c>
      <c r="S413" s="38" t="s">
        <v>313</v>
      </c>
      <c r="T413" s="38" t="s">
        <v>313</v>
      </c>
      <c r="U413" s="38" t="s">
        <v>313</v>
      </c>
      <c r="V413" s="38" t="s">
        <v>313</v>
      </c>
      <c r="W413" s="38" t="s">
        <v>11686</v>
      </c>
      <c r="X413" s="38" t="s">
        <v>9552</v>
      </c>
      <c r="Y413" s="38" t="s">
        <v>11686</v>
      </c>
      <c r="Z413" s="38" t="s">
        <v>9552</v>
      </c>
      <c r="AA413" s="38" t="s">
        <v>313</v>
      </c>
      <c r="AB413" s="38" t="s">
        <v>313</v>
      </c>
      <c r="AC413" s="38" t="s">
        <v>313</v>
      </c>
      <c r="AE413" s="38">
        <v>0</v>
      </c>
      <c r="AF413" s="38">
        <v>0</v>
      </c>
      <c r="AG413" s="38">
        <v>0</v>
      </c>
      <c r="AH413" s="38">
        <f t="shared" si="110"/>
        <v>0</v>
      </c>
      <c r="AI413" s="38">
        <f t="shared" si="110"/>
        <v>0</v>
      </c>
      <c r="AJ413" s="38">
        <f t="shared" si="110"/>
        <v>0</v>
      </c>
      <c r="AK413" s="38">
        <f t="shared" si="110"/>
        <v>0</v>
      </c>
      <c r="AL413" s="38">
        <f t="shared" si="110"/>
        <v>0</v>
      </c>
      <c r="AM413" s="38">
        <f t="shared" si="110"/>
        <v>3</v>
      </c>
      <c r="AN413" s="38">
        <f t="shared" si="97"/>
        <v>3</v>
      </c>
      <c r="AO413" s="38" t="str">
        <f t="shared" si="111"/>
        <v>X</v>
      </c>
      <c r="AP413" s="38" t="str">
        <f t="shared" si="111"/>
        <v>X</v>
      </c>
      <c r="AQ413" s="38" t="str">
        <f t="shared" si="111"/>
        <v>X</v>
      </c>
      <c r="AR413" s="38">
        <f t="shared" si="99"/>
        <v>3</v>
      </c>
      <c r="AT413" s="38" t="s">
        <v>11686</v>
      </c>
      <c r="AU413" s="38">
        <f>VLOOKUP(B413,자격증!B:R,17,0)</f>
        <v>5</v>
      </c>
      <c r="AV413" s="38">
        <f>IF(AT413="해당",VLOOKUP(B413,어학성적!B:Q,16,0),0)</f>
        <v>0</v>
      </c>
      <c r="AW413" s="38">
        <f>IF(AT413="해당",VLOOKUP(B413,논문실적!B:S,18,0),0)</f>
        <v>0</v>
      </c>
      <c r="AX413" s="38">
        <f>VLOOKUP(B413,자격증!B:S,18,0)</f>
        <v>0</v>
      </c>
      <c r="AY413" s="38">
        <f t="shared" si="100"/>
        <v>5</v>
      </c>
      <c r="AZ413" s="38" t="s">
        <v>11743</v>
      </c>
      <c r="BB413" s="45" t="s">
        <v>11731</v>
      </c>
      <c r="BC413" s="64" t="s">
        <v>11731</v>
      </c>
      <c r="BD413" s="45" t="s">
        <v>11731</v>
      </c>
      <c r="BE413" s="63">
        <v>0</v>
      </c>
      <c r="BF413" s="4" t="str">
        <f t="shared" si="104"/>
        <v>과락</v>
      </c>
      <c r="BG413" s="4">
        <f t="shared" si="105"/>
        <v>174</v>
      </c>
      <c r="BH413" s="4" t="s">
        <v>11811</v>
      </c>
      <c r="BI413" s="38" t="s">
        <v>11732</v>
      </c>
      <c r="BK413" s="4">
        <v>5</v>
      </c>
      <c r="BL413" s="4">
        <f t="shared" si="108"/>
        <v>75</v>
      </c>
      <c r="BM413" s="4">
        <f t="shared" si="106"/>
        <v>38</v>
      </c>
      <c r="BN413" s="4" t="str">
        <f t="shared" si="109"/>
        <v>배수미달</v>
      </c>
      <c r="BO413" s="4"/>
      <c r="BQ413" s="44" t="s">
        <v>11731</v>
      </c>
      <c r="BR413" s="4" t="s">
        <v>11835</v>
      </c>
      <c r="BS413" s="4" t="s">
        <v>11836</v>
      </c>
    </row>
    <row r="414" spans="1:71" ht="50.1" customHeight="1" x14ac:dyDescent="0.3">
      <c r="A414" s="4">
        <f t="shared" si="107"/>
        <v>181</v>
      </c>
      <c r="B414" s="38" t="s">
        <v>6200</v>
      </c>
      <c r="C414" s="38" t="s">
        <v>6201</v>
      </c>
      <c r="D414" s="38" t="s">
        <v>317</v>
      </c>
      <c r="E414" s="38" t="s">
        <v>318</v>
      </c>
      <c r="F414" s="38" t="s">
        <v>6202</v>
      </c>
      <c r="G414" s="38" t="s">
        <v>6203</v>
      </c>
      <c r="H414" s="38" t="s">
        <v>6204</v>
      </c>
      <c r="I414" s="38" t="s">
        <v>6205</v>
      </c>
      <c r="J414" s="38" t="s">
        <v>275</v>
      </c>
      <c r="K414" s="38" t="s">
        <v>275</v>
      </c>
      <c r="L414" s="38" t="s">
        <v>276</v>
      </c>
      <c r="M414" s="38" t="s">
        <v>277</v>
      </c>
      <c r="N414" s="38" t="s">
        <v>277</v>
      </c>
      <c r="O414" s="38" t="s">
        <v>277</v>
      </c>
      <c r="P414" s="38" t="s">
        <v>277</v>
      </c>
      <c r="Q414" s="38" t="s">
        <v>3414</v>
      </c>
      <c r="R414" s="38" t="s">
        <v>313</v>
      </c>
      <c r="S414" s="38" t="s">
        <v>313</v>
      </c>
      <c r="T414" s="38" t="s">
        <v>313</v>
      </c>
      <c r="U414" s="38" t="s">
        <v>313</v>
      </c>
      <c r="V414" s="38" t="s">
        <v>313</v>
      </c>
      <c r="W414" s="38" t="s">
        <v>11686</v>
      </c>
      <c r="X414" s="38" t="s">
        <v>11737</v>
      </c>
      <c r="Y414" s="38" t="s">
        <v>313</v>
      </c>
      <c r="Z414" s="38" t="s">
        <v>313</v>
      </c>
      <c r="AA414" s="38" t="s">
        <v>313</v>
      </c>
      <c r="AB414" s="38" t="s">
        <v>312</v>
      </c>
      <c r="AC414" s="38" t="s">
        <v>313</v>
      </c>
      <c r="AE414" s="38">
        <v>0</v>
      </c>
      <c r="AF414" s="38">
        <v>0</v>
      </c>
      <c r="AG414" s="38">
        <v>0</v>
      </c>
      <c r="AH414" s="38">
        <f t="shared" si="110"/>
        <v>0</v>
      </c>
      <c r="AI414" s="38">
        <f t="shared" si="110"/>
        <v>0</v>
      </c>
      <c r="AJ414" s="38">
        <f t="shared" si="110"/>
        <v>0</v>
      </c>
      <c r="AK414" s="38">
        <f t="shared" si="110"/>
        <v>0</v>
      </c>
      <c r="AL414" s="38">
        <f t="shared" si="110"/>
        <v>0</v>
      </c>
      <c r="AM414" s="38">
        <f t="shared" si="110"/>
        <v>3</v>
      </c>
      <c r="AN414" s="38">
        <f t="shared" si="97"/>
        <v>0</v>
      </c>
      <c r="AO414" s="38" t="str">
        <f t="shared" si="111"/>
        <v>X</v>
      </c>
      <c r="AP414" s="38" t="str">
        <f t="shared" si="111"/>
        <v>우대</v>
      </c>
      <c r="AQ414" s="38" t="str">
        <f t="shared" si="111"/>
        <v>X</v>
      </c>
      <c r="AR414" s="38">
        <f t="shared" si="99"/>
        <v>3</v>
      </c>
      <c r="AT414" s="38" t="s">
        <v>11686</v>
      </c>
      <c r="AU414" s="38">
        <f>VLOOKUP(B414,자격증!B:R,17,0)</f>
        <v>8</v>
      </c>
      <c r="AV414" s="38">
        <f>IF(AT414="해당",VLOOKUP(B414,어학성적!B:Q,16,0),0)</f>
        <v>6</v>
      </c>
      <c r="AW414" s="38">
        <f>IF(AT414="해당",VLOOKUP(B414,논문실적!B:S,18,0),0)</f>
        <v>0</v>
      </c>
      <c r="AX414" s="38">
        <f>VLOOKUP(B414,자격증!B:S,18,0)</f>
        <v>0</v>
      </c>
      <c r="AY414" s="38">
        <f t="shared" si="100"/>
        <v>14</v>
      </c>
      <c r="AZ414" s="38" t="s">
        <v>11743</v>
      </c>
      <c r="BB414" s="45" t="s">
        <v>11731</v>
      </c>
      <c r="BC414" s="64" t="s">
        <v>11731</v>
      </c>
      <c r="BD414" s="45" t="s">
        <v>11731</v>
      </c>
      <c r="BE414" s="63">
        <v>0</v>
      </c>
      <c r="BF414" s="4" t="str">
        <f t="shared" si="104"/>
        <v>과락</v>
      </c>
      <c r="BG414" s="4">
        <f t="shared" si="105"/>
        <v>174</v>
      </c>
      <c r="BH414" s="4" t="s">
        <v>11811</v>
      </c>
      <c r="BI414" s="38" t="s">
        <v>11732</v>
      </c>
      <c r="BK414" s="4">
        <v>5</v>
      </c>
      <c r="BL414" s="4">
        <f t="shared" si="108"/>
        <v>75</v>
      </c>
      <c r="BM414" s="4">
        <f t="shared" si="106"/>
        <v>38</v>
      </c>
      <c r="BN414" s="4" t="str">
        <f t="shared" si="109"/>
        <v>배수미달</v>
      </c>
      <c r="BO414" s="4"/>
      <c r="BQ414" s="44" t="s">
        <v>11731</v>
      </c>
      <c r="BR414" s="4" t="s">
        <v>11835</v>
      </c>
      <c r="BS414" s="4" t="s">
        <v>11836</v>
      </c>
    </row>
    <row r="415" spans="1:71" ht="50.1" customHeight="1" x14ac:dyDescent="0.3">
      <c r="A415" s="4">
        <f t="shared" si="107"/>
        <v>182</v>
      </c>
      <c r="B415" s="38" t="s">
        <v>8567</v>
      </c>
      <c r="C415" s="38" t="s">
        <v>8568</v>
      </c>
      <c r="D415" s="38" t="s">
        <v>317</v>
      </c>
      <c r="E415" s="38" t="s">
        <v>318</v>
      </c>
      <c r="F415" s="38" t="s">
        <v>8569</v>
      </c>
      <c r="G415" s="38" t="s">
        <v>8570</v>
      </c>
      <c r="H415" s="38" t="s">
        <v>8571</v>
      </c>
      <c r="I415" s="38" t="s">
        <v>8572</v>
      </c>
      <c r="J415" s="38" t="s">
        <v>275</v>
      </c>
      <c r="K415" s="38" t="s">
        <v>275</v>
      </c>
      <c r="L415" s="38" t="s">
        <v>276</v>
      </c>
      <c r="M415" s="38" t="s">
        <v>277</v>
      </c>
      <c r="N415" s="38" t="s">
        <v>277</v>
      </c>
      <c r="O415" s="38" t="s">
        <v>277</v>
      </c>
      <c r="P415" s="38" t="s">
        <v>277</v>
      </c>
      <c r="Q415" s="38" t="s">
        <v>8578</v>
      </c>
      <c r="R415" s="38" t="s">
        <v>313</v>
      </c>
      <c r="S415" s="38" t="s">
        <v>313</v>
      </c>
      <c r="T415" s="38" t="s">
        <v>313</v>
      </c>
      <c r="U415" s="38" t="s">
        <v>313</v>
      </c>
      <c r="V415" s="38" t="s">
        <v>313</v>
      </c>
      <c r="W415" s="38" t="s">
        <v>11686</v>
      </c>
      <c r="X415" s="38" t="s">
        <v>11728</v>
      </c>
      <c r="Y415" s="38" t="s">
        <v>313</v>
      </c>
      <c r="Z415" s="38" t="s">
        <v>313</v>
      </c>
      <c r="AA415" s="38" t="s">
        <v>313</v>
      </c>
      <c r="AB415" s="38" t="s">
        <v>313</v>
      </c>
      <c r="AC415" s="38" t="s">
        <v>313</v>
      </c>
      <c r="AE415" s="38">
        <v>0</v>
      </c>
      <c r="AF415" s="38">
        <v>0</v>
      </c>
      <c r="AG415" s="38">
        <v>0</v>
      </c>
      <c r="AH415" s="38">
        <f t="shared" si="110"/>
        <v>0</v>
      </c>
      <c r="AI415" s="38">
        <f t="shared" si="110"/>
        <v>0</v>
      </c>
      <c r="AJ415" s="38">
        <f t="shared" si="110"/>
        <v>0</v>
      </c>
      <c r="AK415" s="38">
        <f t="shared" si="110"/>
        <v>0</v>
      </c>
      <c r="AL415" s="38">
        <f t="shared" si="110"/>
        <v>0</v>
      </c>
      <c r="AM415" s="38">
        <f t="shared" si="110"/>
        <v>3</v>
      </c>
      <c r="AN415" s="38">
        <f t="shared" si="97"/>
        <v>0</v>
      </c>
      <c r="AO415" s="38" t="str">
        <f t="shared" si="111"/>
        <v>X</v>
      </c>
      <c r="AP415" s="38" t="str">
        <f t="shared" si="111"/>
        <v>X</v>
      </c>
      <c r="AQ415" s="38" t="str">
        <f t="shared" si="111"/>
        <v>X</v>
      </c>
      <c r="AR415" s="38">
        <f t="shared" si="99"/>
        <v>3</v>
      </c>
      <c r="AT415" s="38" t="s">
        <v>11686</v>
      </c>
      <c r="AU415" s="38">
        <f>VLOOKUP(B415,자격증!B:R,17,0)</f>
        <v>10</v>
      </c>
      <c r="AV415" s="38">
        <f>IF(AT415="해당",VLOOKUP(B415,어학성적!B:Q,16,0),0)</f>
        <v>10</v>
      </c>
      <c r="AW415" s="38">
        <f>IF(AT415="해당",VLOOKUP(B415,논문실적!B:S,18,0),0)</f>
        <v>0</v>
      </c>
      <c r="AX415" s="38">
        <f>VLOOKUP(B415,자격증!B:S,18,0)</f>
        <v>0</v>
      </c>
      <c r="AY415" s="38">
        <f t="shared" si="100"/>
        <v>20</v>
      </c>
      <c r="AZ415" s="38" t="s">
        <v>11743</v>
      </c>
      <c r="BB415" s="45" t="s">
        <v>11731</v>
      </c>
      <c r="BC415" s="64" t="s">
        <v>11731</v>
      </c>
      <c r="BD415" s="45" t="s">
        <v>11731</v>
      </c>
      <c r="BE415" s="63">
        <v>0</v>
      </c>
      <c r="BF415" s="4" t="str">
        <f t="shared" si="104"/>
        <v>과락</v>
      </c>
      <c r="BG415" s="4">
        <f t="shared" si="105"/>
        <v>174</v>
      </c>
      <c r="BH415" s="4" t="s">
        <v>11811</v>
      </c>
      <c r="BI415" s="38" t="s">
        <v>11732</v>
      </c>
      <c r="BK415" s="4">
        <v>5</v>
      </c>
      <c r="BL415" s="4">
        <f t="shared" si="108"/>
        <v>75</v>
      </c>
      <c r="BM415" s="4">
        <f t="shared" si="106"/>
        <v>38</v>
      </c>
      <c r="BN415" s="4" t="str">
        <f t="shared" si="109"/>
        <v>배수미달</v>
      </c>
      <c r="BO415" s="4"/>
      <c r="BQ415" s="44" t="s">
        <v>11731</v>
      </c>
      <c r="BR415" s="4" t="s">
        <v>11835</v>
      </c>
      <c r="BS415" s="4" t="s">
        <v>11836</v>
      </c>
    </row>
    <row r="416" spans="1:71" ht="50.1" customHeight="1" x14ac:dyDescent="0.3">
      <c r="A416" s="4">
        <f t="shared" si="107"/>
        <v>183</v>
      </c>
      <c r="B416" s="38" t="s">
        <v>9734</v>
      </c>
      <c r="C416" s="38" t="s">
        <v>9735</v>
      </c>
      <c r="D416" s="38" t="s">
        <v>317</v>
      </c>
      <c r="E416" s="38" t="s">
        <v>318</v>
      </c>
      <c r="F416" s="38" t="s">
        <v>9736</v>
      </c>
      <c r="G416" s="38" t="s">
        <v>9737</v>
      </c>
      <c r="H416" s="38" t="s">
        <v>9738</v>
      </c>
      <c r="I416" s="38" t="s">
        <v>9739</v>
      </c>
      <c r="J416" s="38" t="s">
        <v>275</v>
      </c>
      <c r="K416" s="38" t="s">
        <v>275</v>
      </c>
      <c r="L416" s="38" t="s">
        <v>276</v>
      </c>
      <c r="M416" s="38" t="s">
        <v>277</v>
      </c>
      <c r="N416" s="38" t="s">
        <v>277</v>
      </c>
      <c r="O416" s="38" t="s">
        <v>277</v>
      </c>
      <c r="P416" s="38" t="s">
        <v>277</v>
      </c>
      <c r="Q416" s="38" t="s">
        <v>9743</v>
      </c>
      <c r="R416" s="38" t="s">
        <v>313</v>
      </c>
      <c r="S416" s="38" t="s">
        <v>313</v>
      </c>
      <c r="T416" s="38" t="s">
        <v>313</v>
      </c>
      <c r="U416" s="38" t="s">
        <v>313</v>
      </c>
      <c r="V416" s="38" t="s">
        <v>313</v>
      </c>
      <c r="W416" s="38" t="s">
        <v>11686</v>
      </c>
      <c r="X416" s="38" t="s">
        <v>9552</v>
      </c>
      <c r="Y416" s="38" t="s">
        <v>11686</v>
      </c>
      <c r="Z416" s="38" t="s">
        <v>9552</v>
      </c>
      <c r="AA416" s="38" t="s">
        <v>312</v>
      </c>
      <c r="AB416" s="38" t="s">
        <v>312</v>
      </c>
      <c r="AC416" s="38" t="s">
        <v>313</v>
      </c>
      <c r="AE416" s="38">
        <v>0</v>
      </c>
      <c r="AF416" s="38">
        <v>0</v>
      </c>
      <c r="AG416" s="38">
        <v>0</v>
      </c>
      <c r="AH416" s="38">
        <f t="shared" si="110"/>
        <v>0</v>
      </c>
      <c r="AI416" s="38">
        <f t="shared" si="110"/>
        <v>0</v>
      </c>
      <c r="AJ416" s="38">
        <f t="shared" si="110"/>
        <v>0</v>
      </c>
      <c r="AK416" s="38">
        <f t="shared" si="110"/>
        <v>0</v>
      </c>
      <c r="AL416" s="38">
        <f t="shared" si="110"/>
        <v>0</v>
      </c>
      <c r="AM416" s="38">
        <f t="shared" si="110"/>
        <v>3</v>
      </c>
      <c r="AN416" s="38">
        <f t="shared" si="97"/>
        <v>3</v>
      </c>
      <c r="AO416" s="38" t="str">
        <f t="shared" si="111"/>
        <v>우대</v>
      </c>
      <c r="AP416" s="38" t="str">
        <f t="shared" si="111"/>
        <v>우대</v>
      </c>
      <c r="AQ416" s="38" t="str">
        <f t="shared" si="111"/>
        <v>X</v>
      </c>
      <c r="AR416" s="38">
        <f t="shared" si="99"/>
        <v>3</v>
      </c>
      <c r="AT416" s="38" t="s">
        <v>11686</v>
      </c>
      <c r="AU416" s="38">
        <f>VLOOKUP(B416,자격증!B:R,17,0)</f>
        <v>8</v>
      </c>
      <c r="AV416" s="38">
        <f>IF(AT416="해당",VLOOKUP(B416,어학성적!B:Q,16,0),0)</f>
        <v>2</v>
      </c>
      <c r="AW416" s="38">
        <f>IF(AT416="해당",VLOOKUP(B416,논문실적!B:S,18,0),0)</f>
        <v>0</v>
      </c>
      <c r="AX416" s="38">
        <f>VLOOKUP(B416,자격증!B:S,18,0)</f>
        <v>0</v>
      </c>
      <c r="AY416" s="38">
        <f t="shared" si="100"/>
        <v>10</v>
      </c>
      <c r="AZ416" s="38" t="s">
        <v>11743</v>
      </c>
      <c r="BB416" s="45" t="s">
        <v>11731</v>
      </c>
      <c r="BC416" s="64" t="s">
        <v>11731</v>
      </c>
      <c r="BD416" s="45" t="s">
        <v>11731</v>
      </c>
      <c r="BE416" s="63">
        <v>0</v>
      </c>
      <c r="BF416" s="4" t="str">
        <f t="shared" si="104"/>
        <v>과락</v>
      </c>
      <c r="BG416" s="4">
        <f t="shared" si="105"/>
        <v>174</v>
      </c>
      <c r="BH416" s="4" t="s">
        <v>11811</v>
      </c>
      <c r="BI416" s="38" t="s">
        <v>11732</v>
      </c>
      <c r="BK416" s="4">
        <v>5</v>
      </c>
      <c r="BL416" s="4">
        <f t="shared" si="108"/>
        <v>75</v>
      </c>
      <c r="BM416" s="4">
        <f t="shared" si="106"/>
        <v>38</v>
      </c>
      <c r="BN416" s="4" t="str">
        <f t="shared" si="109"/>
        <v>배수미달</v>
      </c>
      <c r="BO416" s="4"/>
      <c r="BQ416" s="44" t="s">
        <v>11731</v>
      </c>
      <c r="BR416" s="4" t="s">
        <v>11835</v>
      </c>
      <c r="BS416" s="4" t="s">
        <v>11836</v>
      </c>
    </row>
    <row r="417" spans="1:71" ht="50.1" customHeight="1" x14ac:dyDescent="0.3">
      <c r="A417" s="4">
        <f t="shared" si="107"/>
        <v>184</v>
      </c>
      <c r="B417" s="38" t="s">
        <v>9868</v>
      </c>
      <c r="C417" s="38" t="s">
        <v>4560</v>
      </c>
      <c r="D417" s="38" t="s">
        <v>317</v>
      </c>
      <c r="E417" s="38" t="s">
        <v>318</v>
      </c>
      <c r="F417" s="38" t="s">
        <v>9869</v>
      </c>
      <c r="G417" s="38" t="s">
        <v>9870</v>
      </c>
      <c r="H417" s="38" t="s">
        <v>9871</v>
      </c>
      <c r="I417" s="38" t="s">
        <v>9872</v>
      </c>
      <c r="J417" s="38" t="s">
        <v>275</v>
      </c>
      <c r="K417" s="38" t="s">
        <v>275</v>
      </c>
      <c r="L417" s="38" t="s">
        <v>382</v>
      </c>
      <c r="M417" s="38" t="s">
        <v>1000</v>
      </c>
      <c r="N417" s="38" t="s">
        <v>6548</v>
      </c>
      <c r="O417" s="38" t="s">
        <v>562</v>
      </c>
      <c r="P417" s="38" t="s">
        <v>957</v>
      </c>
      <c r="Q417" s="38" t="s">
        <v>4787</v>
      </c>
      <c r="R417" s="38" t="s">
        <v>313</v>
      </c>
      <c r="S417" s="38" t="s">
        <v>313</v>
      </c>
      <c r="T417" s="38" t="s">
        <v>313</v>
      </c>
      <c r="U417" s="38" t="s">
        <v>313</v>
      </c>
      <c r="V417" s="38" t="s">
        <v>313</v>
      </c>
      <c r="W417" s="38" t="s">
        <v>11686</v>
      </c>
      <c r="X417" s="38" t="s">
        <v>11738</v>
      </c>
      <c r="Y417" s="38" t="s">
        <v>313</v>
      </c>
      <c r="Z417" s="38" t="s">
        <v>313</v>
      </c>
      <c r="AA417" s="38" t="s">
        <v>312</v>
      </c>
      <c r="AB417" s="38" t="s">
        <v>312</v>
      </c>
      <c r="AC417" s="38" t="s">
        <v>313</v>
      </c>
      <c r="AE417" s="38">
        <v>0</v>
      </c>
      <c r="AF417" s="38">
        <v>0</v>
      </c>
      <c r="AG417" s="38">
        <v>0</v>
      </c>
      <c r="AH417" s="38">
        <f t="shared" si="110"/>
        <v>0</v>
      </c>
      <c r="AI417" s="38">
        <f t="shared" si="110"/>
        <v>0</v>
      </c>
      <c r="AJ417" s="38">
        <f t="shared" si="110"/>
        <v>0</v>
      </c>
      <c r="AK417" s="38">
        <f t="shared" si="110"/>
        <v>0</v>
      </c>
      <c r="AL417" s="38">
        <f t="shared" si="110"/>
        <v>0</v>
      </c>
      <c r="AM417" s="38">
        <f t="shared" si="110"/>
        <v>3</v>
      </c>
      <c r="AN417" s="38">
        <f t="shared" si="97"/>
        <v>0</v>
      </c>
      <c r="AO417" s="38" t="str">
        <f t="shared" si="111"/>
        <v>우대</v>
      </c>
      <c r="AP417" s="38" t="str">
        <f t="shared" si="111"/>
        <v>우대</v>
      </c>
      <c r="AQ417" s="38" t="str">
        <f t="shared" si="111"/>
        <v>X</v>
      </c>
      <c r="AR417" s="38">
        <f t="shared" si="99"/>
        <v>3</v>
      </c>
      <c r="AT417" s="38" t="s">
        <v>11686</v>
      </c>
      <c r="AU417" s="38">
        <f>VLOOKUP(B417,자격증!B:R,17,0)</f>
        <v>8</v>
      </c>
      <c r="AV417" s="38">
        <f>IF(AT417="해당",VLOOKUP(B417,어학성적!B:Q,16,0),0)</f>
        <v>4</v>
      </c>
      <c r="AW417" s="38">
        <f>IF(AT417="해당",VLOOKUP(B417,논문실적!B:S,18,0),0)</f>
        <v>0</v>
      </c>
      <c r="AX417" s="38">
        <f>VLOOKUP(B417,자격증!B:S,18,0)</f>
        <v>0</v>
      </c>
      <c r="AY417" s="38">
        <f t="shared" si="100"/>
        <v>12</v>
      </c>
      <c r="AZ417" s="38" t="s">
        <v>11779</v>
      </c>
      <c r="BB417" s="45" t="s">
        <v>11731</v>
      </c>
      <c r="BC417" s="64" t="s">
        <v>11731</v>
      </c>
      <c r="BD417" s="45" t="s">
        <v>11731</v>
      </c>
      <c r="BE417" s="63">
        <v>0</v>
      </c>
      <c r="BF417" s="4" t="str">
        <f t="shared" si="104"/>
        <v>과락</v>
      </c>
      <c r="BG417" s="4">
        <f t="shared" si="105"/>
        <v>174</v>
      </c>
      <c r="BH417" s="4" t="s">
        <v>11811</v>
      </c>
      <c r="BI417" s="38" t="s">
        <v>11732</v>
      </c>
      <c r="BK417" s="4">
        <v>5</v>
      </c>
      <c r="BL417" s="4">
        <f t="shared" si="108"/>
        <v>75</v>
      </c>
      <c r="BM417" s="4">
        <f t="shared" si="106"/>
        <v>38</v>
      </c>
      <c r="BN417" s="4" t="str">
        <f t="shared" si="109"/>
        <v>배수미달</v>
      </c>
      <c r="BO417" s="4"/>
      <c r="BQ417" s="44" t="s">
        <v>11731</v>
      </c>
      <c r="BR417" s="4" t="s">
        <v>11835</v>
      </c>
      <c r="BS417" s="4" t="s">
        <v>11836</v>
      </c>
    </row>
    <row r="418" spans="1:71" ht="50.1" customHeight="1" x14ac:dyDescent="0.3">
      <c r="A418" s="4">
        <f t="shared" si="107"/>
        <v>185</v>
      </c>
      <c r="B418" s="38" t="s">
        <v>10254</v>
      </c>
      <c r="C418" s="38" t="s">
        <v>10255</v>
      </c>
      <c r="D418" s="38" t="s">
        <v>317</v>
      </c>
      <c r="E418" s="38" t="s">
        <v>318</v>
      </c>
      <c r="F418" s="38" t="s">
        <v>10256</v>
      </c>
      <c r="G418" s="38" t="s">
        <v>10257</v>
      </c>
      <c r="H418" s="38" t="s">
        <v>10258</v>
      </c>
      <c r="I418" s="38" t="s">
        <v>10259</v>
      </c>
      <c r="J418" s="38" t="s">
        <v>275</v>
      </c>
      <c r="K418" s="38" t="s">
        <v>275</v>
      </c>
      <c r="L418" s="38" t="s">
        <v>276</v>
      </c>
      <c r="M418" s="38" t="s">
        <v>277</v>
      </c>
      <c r="N418" s="38" t="s">
        <v>277</v>
      </c>
      <c r="O418" s="38" t="s">
        <v>277</v>
      </c>
      <c r="P418" s="38" t="s">
        <v>277</v>
      </c>
      <c r="Q418" s="38" t="s">
        <v>1575</v>
      </c>
      <c r="R418" s="38" t="s">
        <v>313</v>
      </c>
      <c r="S418" s="38" t="s">
        <v>313</v>
      </c>
      <c r="T418" s="38" t="s">
        <v>313</v>
      </c>
      <c r="U418" s="38" t="s">
        <v>313</v>
      </c>
      <c r="V418" s="38" t="s">
        <v>313</v>
      </c>
      <c r="W418" s="38" t="s">
        <v>11686</v>
      </c>
      <c r="X418" s="38" t="s">
        <v>9552</v>
      </c>
      <c r="Y418" s="38" t="s">
        <v>11686</v>
      </c>
      <c r="Z418" s="38" t="s">
        <v>9552</v>
      </c>
      <c r="AA418" s="38" t="s">
        <v>313</v>
      </c>
      <c r="AB418" s="38" t="s">
        <v>313</v>
      </c>
      <c r="AC418" s="38" t="s">
        <v>313</v>
      </c>
      <c r="AE418" s="38">
        <v>0</v>
      </c>
      <c r="AF418" s="38">
        <v>0</v>
      </c>
      <c r="AG418" s="38">
        <v>0</v>
      </c>
      <c r="AH418" s="38">
        <f t="shared" si="110"/>
        <v>0</v>
      </c>
      <c r="AI418" s="38">
        <f t="shared" si="110"/>
        <v>0</v>
      </c>
      <c r="AJ418" s="38">
        <f t="shared" si="110"/>
        <v>0</v>
      </c>
      <c r="AK418" s="38">
        <f t="shared" si="110"/>
        <v>0</v>
      </c>
      <c r="AL418" s="38">
        <f t="shared" si="110"/>
        <v>0</v>
      </c>
      <c r="AM418" s="38">
        <f t="shared" si="110"/>
        <v>3</v>
      </c>
      <c r="AN418" s="38">
        <f t="shared" si="97"/>
        <v>3</v>
      </c>
      <c r="AO418" s="38" t="str">
        <f t="shared" si="111"/>
        <v>X</v>
      </c>
      <c r="AP418" s="38" t="str">
        <f t="shared" si="111"/>
        <v>X</v>
      </c>
      <c r="AQ418" s="38" t="str">
        <f t="shared" si="111"/>
        <v>X</v>
      </c>
      <c r="AR418" s="38">
        <f t="shared" si="99"/>
        <v>3</v>
      </c>
      <c r="AT418" s="38" t="s">
        <v>11686</v>
      </c>
      <c r="AU418" s="38">
        <f>VLOOKUP(B418,자격증!B:R,17,0)</f>
        <v>0</v>
      </c>
      <c r="AV418" s="38">
        <f>IF(AT418="해당",VLOOKUP(B418,어학성적!B:Q,16,0),0)</f>
        <v>10</v>
      </c>
      <c r="AW418" s="38">
        <f>IF(AT418="해당",VLOOKUP(B418,논문실적!B:S,18,0),0)</f>
        <v>6</v>
      </c>
      <c r="AX418" s="38">
        <f>VLOOKUP(B418,자격증!B:S,18,0)</f>
        <v>0</v>
      </c>
      <c r="AY418" s="38">
        <f t="shared" si="100"/>
        <v>16</v>
      </c>
      <c r="AZ418" s="38" t="s">
        <v>11743</v>
      </c>
      <c r="BB418" s="45" t="s">
        <v>11731</v>
      </c>
      <c r="BC418" s="64" t="s">
        <v>11731</v>
      </c>
      <c r="BD418" s="45" t="s">
        <v>11731</v>
      </c>
      <c r="BE418" s="63">
        <v>0</v>
      </c>
      <c r="BF418" s="4" t="str">
        <f t="shared" si="104"/>
        <v>과락</v>
      </c>
      <c r="BG418" s="4">
        <f t="shared" si="105"/>
        <v>174</v>
      </c>
      <c r="BH418" s="4" t="s">
        <v>11811</v>
      </c>
      <c r="BI418" s="38" t="s">
        <v>11732</v>
      </c>
      <c r="BK418" s="4">
        <v>5</v>
      </c>
      <c r="BL418" s="4">
        <f t="shared" si="108"/>
        <v>75</v>
      </c>
      <c r="BM418" s="4">
        <f t="shared" si="106"/>
        <v>38</v>
      </c>
      <c r="BN418" s="4" t="str">
        <f t="shared" si="109"/>
        <v>배수미달</v>
      </c>
      <c r="BO418" s="4"/>
      <c r="BQ418" s="44" t="s">
        <v>11731</v>
      </c>
      <c r="BR418" s="4" t="s">
        <v>11835</v>
      </c>
      <c r="BS418" s="4" t="s">
        <v>11836</v>
      </c>
    </row>
    <row r="419" spans="1:71" ht="50.1" customHeight="1" x14ac:dyDescent="0.3">
      <c r="A419" s="1" t="s">
        <v>11653</v>
      </c>
      <c r="B419" s="1" t="s">
        <v>0</v>
      </c>
      <c r="C419" s="1" t="s">
        <v>1</v>
      </c>
      <c r="D419" s="1" t="s">
        <v>2</v>
      </c>
      <c r="E419" s="3" t="s">
        <v>3</v>
      </c>
      <c r="F419" s="1" t="s">
        <v>8</v>
      </c>
      <c r="G419" s="1" t="s">
        <v>9</v>
      </c>
      <c r="H419" s="1" t="s">
        <v>10</v>
      </c>
      <c r="I419" s="1" t="s">
        <v>11</v>
      </c>
      <c r="J419" s="1" t="s">
        <v>12</v>
      </c>
      <c r="K419" s="1" t="s">
        <v>13</v>
      </c>
      <c r="L419" s="1" t="s">
        <v>14</v>
      </c>
      <c r="M419" s="1" t="s">
        <v>15</v>
      </c>
      <c r="N419" s="1" t="s">
        <v>16</v>
      </c>
      <c r="O419" s="1" t="s">
        <v>17</v>
      </c>
      <c r="P419" s="1" t="s">
        <v>18</v>
      </c>
      <c r="Q419" s="1" t="s">
        <v>248</v>
      </c>
      <c r="R419" s="1" t="s">
        <v>249</v>
      </c>
      <c r="S419" s="1" t="s">
        <v>250</v>
      </c>
      <c r="T419" s="1" t="s">
        <v>251</v>
      </c>
      <c r="U419" s="1" t="s">
        <v>252</v>
      </c>
      <c r="V419" s="1" t="s">
        <v>253</v>
      </c>
      <c r="W419" s="1" t="s">
        <v>254</v>
      </c>
      <c r="X419" s="1" t="s">
        <v>254</v>
      </c>
      <c r="Y419" s="1" t="s">
        <v>255</v>
      </c>
      <c r="Z419" s="1" t="s">
        <v>255</v>
      </c>
      <c r="AA419" s="21" t="s">
        <v>256</v>
      </c>
      <c r="AB419" s="21" t="s">
        <v>257</v>
      </c>
      <c r="AC419" s="21" t="s">
        <v>258</v>
      </c>
      <c r="AE419" s="7" t="s">
        <v>11702</v>
      </c>
      <c r="AF419" s="7" t="s">
        <v>11703</v>
      </c>
      <c r="AG419" s="7" t="s">
        <v>11704</v>
      </c>
      <c r="AH419" s="7" t="s">
        <v>11705</v>
      </c>
      <c r="AI419" s="7" t="s">
        <v>11706</v>
      </c>
      <c r="AJ419" s="7" t="s">
        <v>11707</v>
      </c>
      <c r="AK419" s="7" t="s">
        <v>11708</v>
      </c>
      <c r="AL419" s="7" t="s">
        <v>11709</v>
      </c>
      <c r="AM419" s="7" t="s">
        <v>11710</v>
      </c>
      <c r="AN419" s="7" t="s">
        <v>11711</v>
      </c>
      <c r="AO419" s="22" t="s">
        <v>11712</v>
      </c>
      <c r="AP419" s="22" t="s">
        <v>11713</v>
      </c>
      <c r="AQ419" s="22" t="s">
        <v>11714</v>
      </c>
      <c r="AR419" s="25" t="s">
        <v>11715</v>
      </c>
      <c r="AT419" s="40" t="s">
        <v>11716</v>
      </c>
      <c r="AU419" s="24" t="s">
        <v>11717</v>
      </c>
      <c r="AV419" s="24" t="s">
        <v>11718</v>
      </c>
      <c r="AW419" s="24" t="s">
        <v>11719</v>
      </c>
      <c r="AX419" s="24" t="s">
        <v>11720</v>
      </c>
      <c r="AY419" s="25" t="s">
        <v>11721</v>
      </c>
      <c r="AZ419" s="25" t="s">
        <v>11655</v>
      </c>
      <c r="BB419" s="8" t="s">
        <v>11722</v>
      </c>
      <c r="BC419" s="8" t="s">
        <v>11723</v>
      </c>
      <c r="BD419" s="8" t="s">
        <v>11724</v>
      </c>
      <c r="BE419" s="8" t="s">
        <v>11725</v>
      </c>
      <c r="BF419" s="8" t="s">
        <v>11784</v>
      </c>
      <c r="BG419" s="8" t="s">
        <v>11726</v>
      </c>
      <c r="BH419" s="8" t="s">
        <v>11810</v>
      </c>
      <c r="BI419" s="8" t="s">
        <v>11655</v>
      </c>
      <c r="BK419" s="65" t="s">
        <v>11822</v>
      </c>
      <c r="BL419" s="65" t="s">
        <v>11823</v>
      </c>
      <c r="BM419" s="65" t="s">
        <v>11824</v>
      </c>
      <c r="BN419" s="65" t="s">
        <v>11825</v>
      </c>
      <c r="BO419" s="65" t="s">
        <v>11826</v>
      </c>
      <c r="BQ419" s="8" t="s">
        <v>11833</v>
      </c>
      <c r="BR419" s="8" t="s">
        <v>11834</v>
      </c>
      <c r="BS419" s="8" t="s">
        <v>11655</v>
      </c>
    </row>
    <row r="420" spans="1:71" ht="50.1" customHeight="1" x14ac:dyDescent="0.3">
      <c r="A420" s="4">
        <f>IF(E420=E418,A418+1,1)</f>
        <v>1</v>
      </c>
      <c r="B420" s="4" t="s">
        <v>483</v>
      </c>
      <c r="C420" s="4" t="s">
        <v>484</v>
      </c>
      <c r="D420" s="4" t="s">
        <v>485</v>
      </c>
      <c r="E420" s="4" t="s">
        <v>486</v>
      </c>
      <c r="F420" s="4" t="s">
        <v>487</v>
      </c>
      <c r="G420" s="4" t="s">
        <v>488</v>
      </c>
      <c r="H420" s="4" t="s">
        <v>489</v>
      </c>
      <c r="I420" s="4" t="s">
        <v>490</v>
      </c>
      <c r="J420" s="4" t="s">
        <v>275</v>
      </c>
      <c r="K420" s="4" t="s">
        <v>275</v>
      </c>
      <c r="L420" s="4" t="s">
        <v>276</v>
      </c>
      <c r="M420" s="4" t="s">
        <v>277</v>
      </c>
      <c r="N420" s="4" t="s">
        <v>277</v>
      </c>
      <c r="O420" s="4" t="s">
        <v>277</v>
      </c>
      <c r="P420" s="4" t="s">
        <v>277</v>
      </c>
      <c r="Q420" s="4" t="s">
        <v>521</v>
      </c>
      <c r="R420" s="4" t="s">
        <v>313</v>
      </c>
      <c r="S420" s="4" t="s">
        <v>313</v>
      </c>
      <c r="T420" s="4" t="s">
        <v>313</v>
      </c>
      <c r="U420" s="4" t="s">
        <v>313</v>
      </c>
      <c r="V420" s="4" t="s">
        <v>313</v>
      </c>
      <c r="W420" s="4" t="s">
        <v>11686</v>
      </c>
      <c r="X420" s="4" t="s">
        <v>11737</v>
      </c>
      <c r="Y420" s="4" t="s">
        <v>313</v>
      </c>
      <c r="Z420" s="4" t="s">
        <v>313</v>
      </c>
      <c r="AA420" s="4" t="s">
        <v>313</v>
      </c>
      <c r="AB420" s="4" t="s">
        <v>312</v>
      </c>
      <c r="AC420" s="4" t="s">
        <v>313</v>
      </c>
      <c r="AE420" s="4">
        <v>0</v>
      </c>
      <c r="AF420" s="4">
        <v>0</v>
      </c>
      <c r="AG420" s="4">
        <v>0</v>
      </c>
      <c r="AH420" s="4">
        <f t="shared" ref="AH420:AM451" si="112">IF(R420="해당",3,0)</f>
        <v>0</v>
      </c>
      <c r="AI420" s="4">
        <f t="shared" si="112"/>
        <v>0</v>
      </c>
      <c r="AJ420" s="4">
        <f t="shared" si="112"/>
        <v>0</v>
      </c>
      <c r="AK420" s="4">
        <f t="shared" si="112"/>
        <v>0</v>
      </c>
      <c r="AL420" s="4">
        <f t="shared" si="112"/>
        <v>0</v>
      </c>
      <c r="AM420" s="4">
        <f t="shared" si="112"/>
        <v>3</v>
      </c>
      <c r="AN420" s="4">
        <f t="shared" ref="AN420:AN473" si="113">IF(Y420="해당",3,0)</f>
        <v>0</v>
      </c>
      <c r="AO420" s="4" t="str">
        <f t="shared" ref="AO420:AQ451" si="114">IF(AA420="해당","우대","X")</f>
        <v>X</v>
      </c>
      <c r="AP420" s="4" t="str">
        <f t="shared" si="114"/>
        <v>우대</v>
      </c>
      <c r="AQ420" s="4" t="str">
        <f t="shared" si="114"/>
        <v>X</v>
      </c>
      <c r="AR420" s="4">
        <f t="shared" ref="AR420:AR473" si="115">MAX(AF420:AN420)</f>
        <v>3</v>
      </c>
      <c r="AT420" s="4" t="s">
        <v>11686</v>
      </c>
      <c r="AU420" s="4">
        <f>VLOOKUP(B420,자격증!B:R,17,0)</f>
        <v>5</v>
      </c>
      <c r="AV420" s="4">
        <f>IF(AT420="해당",VLOOKUP(B420,어학성적!B:Q,16,0),0)</f>
        <v>10</v>
      </c>
      <c r="AW420" s="4">
        <f>IF(AT420="해당",VLOOKUP(B420,논문실적!B:S,18,0),0)</f>
        <v>0</v>
      </c>
      <c r="AX420" s="4">
        <f>VLOOKUP(B420,자격증!B:S,18,0)</f>
        <v>0</v>
      </c>
      <c r="AY420" s="4">
        <f t="shared" ref="AY420:AY473" si="116">IF(SUM(AU420:AX420)&gt;20,20,SUM(AU420:AX420))</f>
        <v>15</v>
      </c>
      <c r="AZ420" s="4"/>
      <c r="BB420" s="4">
        <f t="shared" ref="BB420:BB468" si="117">IF(AT420="해당",AY420,"정량심사 비해당")</f>
        <v>15</v>
      </c>
      <c r="BC420" s="47">
        <f>VLOOKUP(B420,정성평가!B:AD,29,0)</f>
        <v>71</v>
      </c>
      <c r="BD420" s="4">
        <f t="shared" ref="BD420:BD468" si="118">AR420</f>
        <v>3</v>
      </c>
      <c r="BE420" s="47">
        <f t="shared" ref="BE420:BE468" si="119">SUM(BB420:BD420)</f>
        <v>89</v>
      </c>
      <c r="BF420" s="4" t="str">
        <f t="shared" ref="BF420:BF473" si="120">IF(BE420&lt;70,"과락","이상없음")</f>
        <v>이상없음</v>
      </c>
      <c r="BG420" s="4">
        <f t="shared" ref="BG420:BG473" si="121">COUNTIFS(D:D,D420,BE:BE,"&gt;"&amp;BE420)+1</f>
        <v>1</v>
      </c>
      <c r="BH420" s="4" t="s">
        <v>11808</v>
      </c>
      <c r="BI420" s="4"/>
      <c r="BK420" s="4">
        <v>2</v>
      </c>
      <c r="BL420" s="4">
        <f t="shared" si="108"/>
        <v>30</v>
      </c>
      <c r="BM420" s="4">
        <f t="shared" ref="BM420:BM473" si="122">COUNTIFS(D:D,D420,BH:BH,"서류전형 합격")</f>
        <v>30</v>
      </c>
      <c r="BN420" s="4" t="str">
        <f t="shared" si="109"/>
        <v>일치</v>
      </c>
      <c r="BO420" s="4"/>
      <c r="BQ420" s="4" t="s">
        <v>11840</v>
      </c>
      <c r="BR420" s="4" t="s">
        <v>11841</v>
      </c>
      <c r="BS420" s="4"/>
    </row>
    <row r="421" spans="1:71" ht="50.1" customHeight="1" x14ac:dyDescent="0.3">
      <c r="A421" s="4">
        <f t="shared" si="107"/>
        <v>2</v>
      </c>
      <c r="B421" s="4" t="s">
        <v>9645</v>
      </c>
      <c r="C421" s="4" t="s">
        <v>9646</v>
      </c>
      <c r="D421" s="4" t="s">
        <v>485</v>
      </c>
      <c r="E421" s="4" t="s">
        <v>486</v>
      </c>
      <c r="F421" s="4" t="s">
        <v>9647</v>
      </c>
      <c r="G421" s="4" t="s">
        <v>9648</v>
      </c>
      <c r="H421" s="4" t="s">
        <v>9649</v>
      </c>
      <c r="I421" s="4" t="s">
        <v>9650</v>
      </c>
      <c r="J421" s="4" t="s">
        <v>275</v>
      </c>
      <c r="K421" s="4" t="s">
        <v>275</v>
      </c>
      <c r="L421" s="4" t="s">
        <v>276</v>
      </c>
      <c r="M421" s="4" t="s">
        <v>277</v>
      </c>
      <c r="N421" s="4" t="s">
        <v>277</v>
      </c>
      <c r="O421" s="4" t="s">
        <v>277</v>
      </c>
      <c r="P421" s="4" t="s">
        <v>277</v>
      </c>
      <c r="Q421" s="4" t="s">
        <v>8895</v>
      </c>
      <c r="R421" s="4" t="s">
        <v>313</v>
      </c>
      <c r="S421" s="4" t="s">
        <v>313</v>
      </c>
      <c r="T421" s="4" t="s">
        <v>313</v>
      </c>
      <c r="U421" s="4" t="s">
        <v>313</v>
      </c>
      <c r="V421" s="4" t="s">
        <v>313</v>
      </c>
      <c r="W421" s="4" t="s">
        <v>313</v>
      </c>
      <c r="X421" s="4" t="s">
        <v>313</v>
      </c>
      <c r="Y421" s="4" t="s">
        <v>313</v>
      </c>
      <c r="Z421" s="4" t="s">
        <v>313</v>
      </c>
      <c r="AA421" s="4" t="s">
        <v>312</v>
      </c>
      <c r="AB421" s="4" t="s">
        <v>312</v>
      </c>
      <c r="AC421" s="4" t="s">
        <v>313</v>
      </c>
      <c r="AE421" s="4">
        <v>0</v>
      </c>
      <c r="AF421" s="4">
        <v>0</v>
      </c>
      <c r="AG421" s="4">
        <v>0</v>
      </c>
      <c r="AH421" s="4">
        <f t="shared" si="112"/>
        <v>0</v>
      </c>
      <c r="AI421" s="4">
        <f t="shared" si="112"/>
        <v>0</v>
      </c>
      <c r="AJ421" s="4">
        <f t="shared" si="112"/>
        <v>0</v>
      </c>
      <c r="AK421" s="4">
        <f t="shared" si="112"/>
        <v>0</v>
      </c>
      <c r="AL421" s="4">
        <f t="shared" si="112"/>
        <v>0</v>
      </c>
      <c r="AM421" s="4">
        <f t="shared" si="112"/>
        <v>0</v>
      </c>
      <c r="AN421" s="4">
        <f t="shared" si="113"/>
        <v>0</v>
      </c>
      <c r="AO421" s="4" t="str">
        <f t="shared" si="114"/>
        <v>우대</v>
      </c>
      <c r="AP421" s="4" t="str">
        <f t="shared" si="114"/>
        <v>우대</v>
      </c>
      <c r="AQ421" s="4" t="str">
        <f t="shared" si="114"/>
        <v>X</v>
      </c>
      <c r="AR421" s="4">
        <f t="shared" si="115"/>
        <v>0</v>
      </c>
      <c r="AT421" s="4" t="s">
        <v>11686</v>
      </c>
      <c r="AU421" s="4">
        <f>VLOOKUP(B421,자격증!B:R,17,0)</f>
        <v>10</v>
      </c>
      <c r="AV421" s="4">
        <f>IF(AT421="해당",VLOOKUP(B421,어학성적!B:Q,16,0),0)</f>
        <v>10</v>
      </c>
      <c r="AW421" s="4">
        <f>IF(AT421="해당",VLOOKUP(B421,논문실적!B:S,18,0),0)</f>
        <v>0</v>
      </c>
      <c r="AX421" s="4">
        <f>VLOOKUP(B421,자격증!B:S,18,0)</f>
        <v>0</v>
      </c>
      <c r="AY421" s="4">
        <f t="shared" si="116"/>
        <v>20</v>
      </c>
      <c r="AZ421" s="4"/>
      <c r="BB421" s="4">
        <f t="shared" si="117"/>
        <v>20</v>
      </c>
      <c r="BC421" s="47">
        <f>VLOOKUP(B421,정성평가!B:AD,29,0)</f>
        <v>65.333333333333329</v>
      </c>
      <c r="BD421" s="4">
        <f t="shared" si="118"/>
        <v>0</v>
      </c>
      <c r="BE421" s="47">
        <f t="shared" si="119"/>
        <v>85.333333333333329</v>
      </c>
      <c r="BF421" s="4" t="str">
        <f t="shared" si="120"/>
        <v>이상없음</v>
      </c>
      <c r="BG421" s="4">
        <f t="shared" si="121"/>
        <v>2</v>
      </c>
      <c r="BH421" s="4" t="s">
        <v>11808</v>
      </c>
      <c r="BI421" s="4"/>
      <c r="BK421" s="4">
        <v>2</v>
      </c>
      <c r="BL421" s="4">
        <f t="shared" si="108"/>
        <v>30</v>
      </c>
      <c r="BM421" s="4">
        <f t="shared" si="122"/>
        <v>30</v>
      </c>
      <c r="BN421" s="4" t="str">
        <f t="shared" si="109"/>
        <v>일치</v>
      </c>
      <c r="BO421" s="4"/>
      <c r="BQ421" s="4" t="s">
        <v>11840</v>
      </c>
      <c r="BR421" s="4" t="s">
        <v>11841</v>
      </c>
      <c r="BS421" s="4"/>
    </row>
    <row r="422" spans="1:71" ht="50.1" customHeight="1" x14ac:dyDescent="0.3">
      <c r="A422" s="4">
        <f t="shared" si="107"/>
        <v>3</v>
      </c>
      <c r="B422" s="4" t="s">
        <v>2328</v>
      </c>
      <c r="C422" s="4" t="s">
        <v>2329</v>
      </c>
      <c r="D422" s="4" t="s">
        <v>485</v>
      </c>
      <c r="E422" s="4" t="s">
        <v>486</v>
      </c>
      <c r="F422" s="4" t="s">
        <v>2330</v>
      </c>
      <c r="G422" s="4" t="s">
        <v>2331</v>
      </c>
      <c r="H422" s="4" t="s">
        <v>2332</v>
      </c>
      <c r="I422" s="4" t="s">
        <v>2333</v>
      </c>
      <c r="J422" s="4" t="s">
        <v>275</v>
      </c>
      <c r="K422" s="4" t="s">
        <v>275</v>
      </c>
      <c r="L422" s="4" t="s">
        <v>276</v>
      </c>
      <c r="M422" s="4" t="s">
        <v>277</v>
      </c>
      <c r="N422" s="4" t="s">
        <v>277</v>
      </c>
      <c r="O422" s="4" t="s">
        <v>277</v>
      </c>
      <c r="P422" s="4" t="s">
        <v>277</v>
      </c>
      <c r="Q422" s="4" t="s">
        <v>680</v>
      </c>
      <c r="R422" s="4" t="s">
        <v>313</v>
      </c>
      <c r="S422" s="4" t="s">
        <v>313</v>
      </c>
      <c r="T422" s="4" t="s">
        <v>313</v>
      </c>
      <c r="U422" s="4" t="s">
        <v>313</v>
      </c>
      <c r="V422" s="4" t="s">
        <v>313</v>
      </c>
      <c r="W422" s="4" t="s">
        <v>11686</v>
      </c>
      <c r="X422" s="4" t="s">
        <v>11744</v>
      </c>
      <c r="Y422" s="4" t="s">
        <v>313</v>
      </c>
      <c r="Z422" s="4" t="s">
        <v>313</v>
      </c>
      <c r="AA422" s="4" t="s">
        <v>312</v>
      </c>
      <c r="AB422" s="4" t="s">
        <v>312</v>
      </c>
      <c r="AC422" s="4" t="s">
        <v>313</v>
      </c>
      <c r="AE422" s="4">
        <v>0</v>
      </c>
      <c r="AF422" s="4">
        <v>0</v>
      </c>
      <c r="AG422" s="4">
        <v>0</v>
      </c>
      <c r="AH422" s="4">
        <f t="shared" si="112"/>
        <v>0</v>
      </c>
      <c r="AI422" s="4">
        <f t="shared" si="112"/>
        <v>0</v>
      </c>
      <c r="AJ422" s="4">
        <f t="shared" si="112"/>
        <v>0</v>
      </c>
      <c r="AK422" s="4">
        <f t="shared" si="112"/>
        <v>0</v>
      </c>
      <c r="AL422" s="4">
        <f t="shared" si="112"/>
        <v>0</v>
      </c>
      <c r="AM422" s="4">
        <f t="shared" si="112"/>
        <v>3</v>
      </c>
      <c r="AN422" s="4">
        <f t="shared" si="113"/>
        <v>0</v>
      </c>
      <c r="AO422" s="4" t="str">
        <f t="shared" si="114"/>
        <v>우대</v>
      </c>
      <c r="AP422" s="4" t="str">
        <f t="shared" si="114"/>
        <v>우대</v>
      </c>
      <c r="AQ422" s="4" t="str">
        <f t="shared" si="114"/>
        <v>X</v>
      </c>
      <c r="AR422" s="4">
        <f t="shared" si="115"/>
        <v>3</v>
      </c>
      <c r="AT422" s="4" t="s">
        <v>11686</v>
      </c>
      <c r="AU422" s="4">
        <f>VLOOKUP(B422,자격증!B:R,17,0)</f>
        <v>10</v>
      </c>
      <c r="AV422" s="4">
        <f>IF(AT422="해당",VLOOKUP(B422,어학성적!B:Q,16,0),0)</f>
        <v>10</v>
      </c>
      <c r="AW422" s="4">
        <f>IF(AT422="해당",VLOOKUP(B422,논문실적!B:S,18,0),0)</f>
        <v>0</v>
      </c>
      <c r="AX422" s="4">
        <f>VLOOKUP(B422,자격증!B:S,18,0)</f>
        <v>0</v>
      </c>
      <c r="AY422" s="4">
        <f t="shared" si="116"/>
        <v>20</v>
      </c>
      <c r="AZ422" s="4"/>
      <c r="BB422" s="4">
        <f t="shared" si="117"/>
        <v>20</v>
      </c>
      <c r="BC422" s="47">
        <f>VLOOKUP(B422,정성평가!B:AD,29,0)</f>
        <v>62</v>
      </c>
      <c r="BD422" s="4">
        <f t="shared" si="118"/>
        <v>3</v>
      </c>
      <c r="BE422" s="47">
        <f t="shared" si="119"/>
        <v>85</v>
      </c>
      <c r="BF422" s="4" t="str">
        <f t="shared" si="120"/>
        <v>이상없음</v>
      </c>
      <c r="BG422" s="4">
        <f t="shared" si="121"/>
        <v>3</v>
      </c>
      <c r="BH422" s="4" t="s">
        <v>11808</v>
      </c>
      <c r="BI422" s="4"/>
      <c r="BK422" s="4">
        <v>2</v>
      </c>
      <c r="BL422" s="4">
        <f t="shared" si="108"/>
        <v>30</v>
      </c>
      <c r="BM422" s="4">
        <f t="shared" si="122"/>
        <v>30</v>
      </c>
      <c r="BN422" s="4" t="str">
        <f t="shared" si="109"/>
        <v>일치</v>
      </c>
      <c r="BO422" s="4"/>
      <c r="BQ422" s="4" t="s">
        <v>11840</v>
      </c>
      <c r="BR422" s="4" t="s">
        <v>11841</v>
      </c>
      <c r="BS422" s="4"/>
    </row>
    <row r="423" spans="1:71" ht="50.1" customHeight="1" x14ac:dyDescent="0.3">
      <c r="A423" s="4">
        <f t="shared" si="107"/>
        <v>4</v>
      </c>
      <c r="B423" s="4" t="s">
        <v>9341</v>
      </c>
      <c r="C423" s="4" t="s">
        <v>9342</v>
      </c>
      <c r="D423" s="4" t="s">
        <v>485</v>
      </c>
      <c r="E423" s="4" t="s">
        <v>486</v>
      </c>
      <c r="F423" s="4" t="s">
        <v>9343</v>
      </c>
      <c r="G423" s="4" t="s">
        <v>9344</v>
      </c>
      <c r="H423" s="4" t="s">
        <v>9345</v>
      </c>
      <c r="I423" s="4" t="s">
        <v>9346</v>
      </c>
      <c r="J423" s="4" t="s">
        <v>275</v>
      </c>
      <c r="K423" s="4" t="s">
        <v>275</v>
      </c>
      <c r="L423" s="4" t="s">
        <v>276</v>
      </c>
      <c r="M423" s="4" t="s">
        <v>277</v>
      </c>
      <c r="N423" s="4" t="s">
        <v>277</v>
      </c>
      <c r="O423" s="4" t="s">
        <v>277</v>
      </c>
      <c r="P423" s="4" t="s">
        <v>277</v>
      </c>
      <c r="Q423" s="4" t="s">
        <v>1626</v>
      </c>
      <c r="R423" s="4" t="s">
        <v>313</v>
      </c>
      <c r="S423" s="4" t="s">
        <v>313</v>
      </c>
      <c r="T423" s="4" t="s">
        <v>313</v>
      </c>
      <c r="U423" s="4" t="s">
        <v>313</v>
      </c>
      <c r="V423" s="4" t="s">
        <v>313</v>
      </c>
      <c r="W423" s="4" t="s">
        <v>11686</v>
      </c>
      <c r="X423" s="4" t="s">
        <v>11735</v>
      </c>
      <c r="Y423" s="4" t="s">
        <v>11686</v>
      </c>
      <c r="Z423" s="4" t="s">
        <v>11735</v>
      </c>
      <c r="AA423" s="4" t="s">
        <v>312</v>
      </c>
      <c r="AB423" s="4" t="s">
        <v>312</v>
      </c>
      <c r="AC423" s="4" t="s">
        <v>313</v>
      </c>
      <c r="AE423" s="4">
        <v>0</v>
      </c>
      <c r="AF423" s="4">
        <v>0</v>
      </c>
      <c r="AG423" s="4">
        <v>0</v>
      </c>
      <c r="AH423" s="4">
        <f t="shared" si="112"/>
        <v>0</v>
      </c>
      <c r="AI423" s="4">
        <f t="shared" si="112"/>
        <v>0</v>
      </c>
      <c r="AJ423" s="4">
        <f t="shared" si="112"/>
        <v>0</v>
      </c>
      <c r="AK423" s="4">
        <f t="shared" si="112"/>
        <v>0</v>
      </c>
      <c r="AL423" s="4">
        <f t="shared" si="112"/>
        <v>0</v>
      </c>
      <c r="AM423" s="4">
        <f t="shared" si="112"/>
        <v>3</v>
      </c>
      <c r="AN423" s="4">
        <f t="shared" si="113"/>
        <v>3</v>
      </c>
      <c r="AO423" s="4" t="str">
        <f t="shared" si="114"/>
        <v>우대</v>
      </c>
      <c r="AP423" s="4" t="str">
        <f t="shared" si="114"/>
        <v>우대</v>
      </c>
      <c r="AQ423" s="4" t="str">
        <f t="shared" si="114"/>
        <v>X</v>
      </c>
      <c r="AR423" s="4">
        <f t="shared" si="115"/>
        <v>3</v>
      </c>
      <c r="AT423" s="4" t="s">
        <v>11686</v>
      </c>
      <c r="AU423" s="4">
        <f>VLOOKUP(B423,자격증!B:R,17,0)</f>
        <v>10</v>
      </c>
      <c r="AV423" s="4">
        <f>IF(AT423="해당",VLOOKUP(B423,어학성적!B:Q,16,0),0)</f>
        <v>10</v>
      </c>
      <c r="AW423" s="4">
        <f>IF(AT423="해당",VLOOKUP(B423,논문실적!B:S,18,0),0)</f>
        <v>0</v>
      </c>
      <c r="AX423" s="4">
        <f>VLOOKUP(B423,자격증!B:S,18,0)</f>
        <v>0</v>
      </c>
      <c r="AY423" s="4">
        <f t="shared" si="116"/>
        <v>20</v>
      </c>
      <c r="AZ423" s="4"/>
      <c r="BB423" s="4">
        <f t="shared" si="117"/>
        <v>20</v>
      </c>
      <c r="BC423" s="47">
        <f>VLOOKUP(B423,정성평가!B:AD,29,0)</f>
        <v>61.666666666666664</v>
      </c>
      <c r="BD423" s="4">
        <f t="shared" si="118"/>
        <v>3</v>
      </c>
      <c r="BE423" s="47">
        <f t="shared" si="119"/>
        <v>84.666666666666657</v>
      </c>
      <c r="BF423" s="4" t="str">
        <f t="shared" si="120"/>
        <v>이상없음</v>
      </c>
      <c r="BG423" s="4">
        <f t="shared" si="121"/>
        <v>4</v>
      </c>
      <c r="BH423" s="4" t="s">
        <v>11808</v>
      </c>
      <c r="BI423" s="4"/>
      <c r="BK423" s="4">
        <v>2</v>
      </c>
      <c r="BL423" s="4">
        <f t="shared" si="108"/>
        <v>30</v>
      </c>
      <c r="BM423" s="4">
        <f t="shared" si="122"/>
        <v>30</v>
      </c>
      <c r="BN423" s="4" t="str">
        <f t="shared" si="109"/>
        <v>일치</v>
      </c>
      <c r="BO423" s="4"/>
      <c r="BQ423" s="4" t="s">
        <v>11840</v>
      </c>
      <c r="BR423" s="4" t="s">
        <v>11841</v>
      </c>
      <c r="BS423" s="4"/>
    </row>
    <row r="424" spans="1:71" ht="50.1" customHeight="1" x14ac:dyDescent="0.3">
      <c r="A424" s="4">
        <f t="shared" si="107"/>
        <v>5</v>
      </c>
      <c r="B424" s="4" t="s">
        <v>3756</v>
      </c>
      <c r="C424" s="4" t="s">
        <v>3757</v>
      </c>
      <c r="D424" s="4" t="s">
        <v>485</v>
      </c>
      <c r="E424" s="4" t="s">
        <v>486</v>
      </c>
      <c r="F424" s="4" t="s">
        <v>3758</v>
      </c>
      <c r="G424" s="4" t="s">
        <v>3759</v>
      </c>
      <c r="H424" s="4" t="s">
        <v>3760</v>
      </c>
      <c r="I424" s="4" t="s">
        <v>3761</v>
      </c>
      <c r="J424" s="4" t="s">
        <v>275</v>
      </c>
      <c r="K424" s="4" t="s">
        <v>275</v>
      </c>
      <c r="L424" s="4" t="s">
        <v>1702</v>
      </c>
      <c r="M424" s="4" t="s">
        <v>277</v>
      </c>
      <c r="N424" s="4" t="s">
        <v>277</v>
      </c>
      <c r="O424" s="4" t="s">
        <v>277</v>
      </c>
      <c r="P424" s="4" t="s">
        <v>277</v>
      </c>
      <c r="Q424" s="4" t="s">
        <v>2803</v>
      </c>
      <c r="R424" s="4" t="s">
        <v>313</v>
      </c>
      <c r="S424" s="4" t="s">
        <v>313</v>
      </c>
      <c r="T424" s="4" t="s">
        <v>313</v>
      </c>
      <c r="U424" s="4" t="s">
        <v>313</v>
      </c>
      <c r="V424" s="4" t="s">
        <v>313</v>
      </c>
      <c r="W424" s="4" t="s">
        <v>313</v>
      </c>
      <c r="X424" s="4" t="s">
        <v>313</v>
      </c>
      <c r="Y424" s="4" t="s">
        <v>11686</v>
      </c>
      <c r="Z424" s="4" t="s">
        <v>9552</v>
      </c>
      <c r="AA424" s="4" t="s">
        <v>313</v>
      </c>
      <c r="AB424" s="4" t="s">
        <v>313</v>
      </c>
      <c r="AC424" s="4" t="s">
        <v>313</v>
      </c>
      <c r="AE424" s="4">
        <v>0</v>
      </c>
      <c r="AF424" s="4">
        <v>0</v>
      </c>
      <c r="AG424" s="4">
        <v>0</v>
      </c>
      <c r="AH424" s="4">
        <f t="shared" si="112"/>
        <v>0</v>
      </c>
      <c r="AI424" s="4">
        <f t="shared" si="112"/>
        <v>0</v>
      </c>
      <c r="AJ424" s="4">
        <f t="shared" si="112"/>
        <v>0</v>
      </c>
      <c r="AK424" s="4">
        <f t="shared" si="112"/>
        <v>0</v>
      </c>
      <c r="AL424" s="4">
        <f t="shared" si="112"/>
        <v>0</v>
      </c>
      <c r="AM424" s="4">
        <f t="shared" si="112"/>
        <v>0</v>
      </c>
      <c r="AN424" s="4">
        <f t="shared" si="113"/>
        <v>3</v>
      </c>
      <c r="AO424" s="4" t="str">
        <f t="shared" si="114"/>
        <v>X</v>
      </c>
      <c r="AP424" s="4" t="str">
        <f t="shared" si="114"/>
        <v>X</v>
      </c>
      <c r="AQ424" s="4" t="str">
        <f t="shared" si="114"/>
        <v>X</v>
      </c>
      <c r="AR424" s="4">
        <f t="shared" si="115"/>
        <v>3</v>
      </c>
      <c r="AT424" s="4" t="s">
        <v>11686</v>
      </c>
      <c r="AU424" s="4">
        <f>VLOOKUP(B424,자격증!B:R,17,0)</f>
        <v>5</v>
      </c>
      <c r="AV424" s="4">
        <f>IF(AT424="해당",VLOOKUP(B424,어학성적!B:Q,16,0),0)</f>
        <v>6</v>
      </c>
      <c r="AW424" s="4">
        <f>IF(AT424="해당",VLOOKUP(B424,논문실적!B:S,18,0),0)</f>
        <v>0</v>
      </c>
      <c r="AX424" s="4">
        <f>VLOOKUP(B424,자격증!B:S,18,0)</f>
        <v>0</v>
      </c>
      <c r="AY424" s="4">
        <f t="shared" si="116"/>
        <v>11</v>
      </c>
      <c r="AZ424" s="4"/>
      <c r="BB424" s="4">
        <f t="shared" si="117"/>
        <v>11</v>
      </c>
      <c r="BC424" s="47">
        <f>VLOOKUP(B424,정성평가!B:AD,29,0)</f>
        <v>69.666666666666671</v>
      </c>
      <c r="BD424" s="4">
        <f t="shared" si="118"/>
        <v>3</v>
      </c>
      <c r="BE424" s="47">
        <f t="shared" si="119"/>
        <v>83.666666666666671</v>
      </c>
      <c r="BF424" s="4" t="str">
        <f t="shared" si="120"/>
        <v>이상없음</v>
      </c>
      <c r="BG424" s="4">
        <f t="shared" si="121"/>
        <v>5</v>
      </c>
      <c r="BH424" s="4" t="s">
        <v>11808</v>
      </c>
      <c r="BI424" s="4"/>
      <c r="BK424" s="4">
        <v>2</v>
      </c>
      <c r="BL424" s="4">
        <f t="shared" si="108"/>
        <v>30</v>
      </c>
      <c r="BM424" s="4">
        <f t="shared" si="122"/>
        <v>30</v>
      </c>
      <c r="BN424" s="4" t="str">
        <f t="shared" si="109"/>
        <v>일치</v>
      </c>
      <c r="BO424" s="4"/>
      <c r="BQ424" s="4" t="s">
        <v>11840</v>
      </c>
      <c r="BR424" s="4" t="s">
        <v>11841</v>
      </c>
      <c r="BS424" s="4"/>
    </row>
    <row r="425" spans="1:71" ht="50.1" customHeight="1" x14ac:dyDescent="0.3">
      <c r="A425" s="4">
        <f t="shared" si="107"/>
        <v>6</v>
      </c>
      <c r="B425" s="4" t="s">
        <v>4046</v>
      </c>
      <c r="C425" s="4" t="s">
        <v>4047</v>
      </c>
      <c r="D425" s="4" t="s">
        <v>485</v>
      </c>
      <c r="E425" s="4" t="s">
        <v>486</v>
      </c>
      <c r="F425" s="4" t="s">
        <v>4048</v>
      </c>
      <c r="G425" s="4" t="s">
        <v>4049</v>
      </c>
      <c r="H425" s="4" t="s">
        <v>4050</v>
      </c>
      <c r="I425" s="4" t="s">
        <v>4051</v>
      </c>
      <c r="J425" s="4" t="s">
        <v>275</v>
      </c>
      <c r="K425" s="4" t="s">
        <v>275</v>
      </c>
      <c r="L425" s="4" t="s">
        <v>276</v>
      </c>
      <c r="M425" s="4" t="s">
        <v>277</v>
      </c>
      <c r="N425" s="4" t="s">
        <v>277</v>
      </c>
      <c r="O425" s="4" t="s">
        <v>277</v>
      </c>
      <c r="P425" s="4" t="s">
        <v>277</v>
      </c>
      <c r="Q425" s="4" t="s">
        <v>2835</v>
      </c>
      <c r="R425" s="4" t="s">
        <v>313</v>
      </c>
      <c r="S425" s="4" t="s">
        <v>313</v>
      </c>
      <c r="T425" s="4" t="s">
        <v>313</v>
      </c>
      <c r="U425" s="4" t="s">
        <v>313</v>
      </c>
      <c r="V425" s="4" t="s">
        <v>313</v>
      </c>
      <c r="W425" s="4" t="s">
        <v>313</v>
      </c>
      <c r="X425" s="4" t="s">
        <v>313</v>
      </c>
      <c r="Y425" s="4" t="s">
        <v>313</v>
      </c>
      <c r="Z425" s="4" t="s">
        <v>313</v>
      </c>
      <c r="AA425" s="4" t="s">
        <v>313</v>
      </c>
      <c r="AB425" s="4" t="s">
        <v>313</v>
      </c>
      <c r="AC425" s="4" t="s">
        <v>313</v>
      </c>
      <c r="AE425" s="4">
        <v>0</v>
      </c>
      <c r="AF425" s="4">
        <v>0</v>
      </c>
      <c r="AG425" s="4">
        <v>0</v>
      </c>
      <c r="AH425" s="4">
        <f t="shared" si="112"/>
        <v>0</v>
      </c>
      <c r="AI425" s="4">
        <f t="shared" si="112"/>
        <v>0</v>
      </c>
      <c r="AJ425" s="4">
        <f t="shared" si="112"/>
        <v>0</v>
      </c>
      <c r="AK425" s="4">
        <f t="shared" si="112"/>
        <v>0</v>
      </c>
      <c r="AL425" s="4">
        <f t="shared" si="112"/>
        <v>0</v>
      </c>
      <c r="AM425" s="4">
        <f t="shared" si="112"/>
        <v>0</v>
      </c>
      <c r="AN425" s="4">
        <f t="shared" si="113"/>
        <v>0</v>
      </c>
      <c r="AO425" s="4" t="str">
        <f t="shared" si="114"/>
        <v>X</v>
      </c>
      <c r="AP425" s="4" t="str">
        <f t="shared" si="114"/>
        <v>X</v>
      </c>
      <c r="AQ425" s="4" t="str">
        <f t="shared" si="114"/>
        <v>X</v>
      </c>
      <c r="AR425" s="4">
        <f t="shared" si="115"/>
        <v>0</v>
      </c>
      <c r="AT425" s="4" t="s">
        <v>11686</v>
      </c>
      <c r="AU425" s="4">
        <f>VLOOKUP(B425,자격증!B:R,17,0)</f>
        <v>5</v>
      </c>
      <c r="AV425" s="4">
        <f>IF(AT425="해당",VLOOKUP(B425,어학성적!B:Q,16,0),0)</f>
        <v>10</v>
      </c>
      <c r="AW425" s="4">
        <f>IF(AT425="해당",VLOOKUP(B425,논문실적!B:S,18,0),0)</f>
        <v>0</v>
      </c>
      <c r="AX425" s="4">
        <f>VLOOKUP(B425,자격증!B:S,18,0)</f>
        <v>0</v>
      </c>
      <c r="AY425" s="4">
        <f t="shared" si="116"/>
        <v>15</v>
      </c>
      <c r="AZ425" s="4"/>
      <c r="BB425" s="4">
        <f t="shared" si="117"/>
        <v>15</v>
      </c>
      <c r="BC425" s="47">
        <f>VLOOKUP(B425,정성평가!B:AD,29,0)</f>
        <v>68.333333333333329</v>
      </c>
      <c r="BD425" s="4">
        <f t="shared" si="118"/>
        <v>0</v>
      </c>
      <c r="BE425" s="47">
        <f t="shared" si="119"/>
        <v>83.333333333333329</v>
      </c>
      <c r="BF425" s="4" t="str">
        <f t="shared" si="120"/>
        <v>이상없음</v>
      </c>
      <c r="BG425" s="4">
        <f t="shared" si="121"/>
        <v>6</v>
      </c>
      <c r="BH425" s="4" t="s">
        <v>11808</v>
      </c>
      <c r="BI425" s="4"/>
      <c r="BK425" s="4">
        <v>2</v>
      </c>
      <c r="BL425" s="4">
        <f t="shared" si="108"/>
        <v>30</v>
      </c>
      <c r="BM425" s="4">
        <f t="shared" si="122"/>
        <v>30</v>
      </c>
      <c r="BN425" s="4" t="str">
        <f t="shared" si="109"/>
        <v>일치</v>
      </c>
      <c r="BO425" s="4"/>
      <c r="BQ425" s="4" t="s">
        <v>11840</v>
      </c>
      <c r="BR425" s="4" t="s">
        <v>11841</v>
      </c>
      <c r="BS425" s="4"/>
    </row>
    <row r="426" spans="1:71" ht="50.1" customHeight="1" x14ac:dyDescent="0.3">
      <c r="A426" s="4">
        <f t="shared" si="107"/>
        <v>7</v>
      </c>
      <c r="B426" s="4" t="s">
        <v>750</v>
      </c>
      <c r="C426" s="4" t="s">
        <v>751</v>
      </c>
      <c r="D426" s="4" t="s">
        <v>485</v>
      </c>
      <c r="E426" s="4" t="s">
        <v>486</v>
      </c>
      <c r="F426" s="4" t="s">
        <v>753</v>
      </c>
      <c r="G426" s="4" t="s">
        <v>754</v>
      </c>
      <c r="H426" s="4" t="s">
        <v>755</v>
      </c>
      <c r="I426" s="4" t="s">
        <v>756</v>
      </c>
      <c r="J426" s="4" t="s">
        <v>275</v>
      </c>
      <c r="K426" s="4" t="s">
        <v>275</v>
      </c>
      <c r="L426" s="4" t="s">
        <v>276</v>
      </c>
      <c r="M426" s="4" t="s">
        <v>277</v>
      </c>
      <c r="N426" s="4" t="s">
        <v>277</v>
      </c>
      <c r="O426" s="4" t="s">
        <v>277</v>
      </c>
      <c r="P426" s="4" t="s">
        <v>277</v>
      </c>
      <c r="Q426" s="4" t="s">
        <v>766</v>
      </c>
      <c r="R426" s="4" t="s">
        <v>313</v>
      </c>
      <c r="S426" s="4" t="s">
        <v>313</v>
      </c>
      <c r="T426" s="4" t="s">
        <v>313</v>
      </c>
      <c r="U426" s="4" t="s">
        <v>313</v>
      </c>
      <c r="V426" s="4" t="s">
        <v>313</v>
      </c>
      <c r="W426" s="4" t="s">
        <v>11686</v>
      </c>
      <c r="X426" s="4" t="s">
        <v>11735</v>
      </c>
      <c r="Y426" s="4" t="s">
        <v>11686</v>
      </c>
      <c r="Z426" s="4" t="s">
        <v>11735</v>
      </c>
      <c r="AA426" s="4" t="s">
        <v>313</v>
      </c>
      <c r="AB426" s="4" t="s">
        <v>312</v>
      </c>
      <c r="AC426" s="4" t="s">
        <v>313</v>
      </c>
      <c r="AE426" s="4">
        <v>0</v>
      </c>
      <c r="AF426" s="4">
        <v>0</v>
      </c>
      <c r="AG426" s="4">
        <v>0</v>
      </c>
      <c r="AH426" s="4">
        <f t="shared" si="112"/>
        <v>0</v>
      </c>
      <c r="AI426" s="4">
        <f t="shared" si="112"/>
        <v>0</v>
      </c>
      <c r="AJ426" s="4">
        <f t="shared" si="112"/>
        <v>0</v>
      </c>
      <c r="AK426" s="4">
        <f t="shared" si="112"/>
        <v>0</v>
      </c>
      <c r="AL426" s="4">
        <f t="shared" si="112"/>
        <v>0</v>
      </c>
      <c r="AM426" s="4">
        <f t="shared" si="112"/>
        <v>3</v>
      </c>
      <c r="AN426" s="4">
        <f t="shared" si="113"/>
        <v>3</v>
      </c>
      <c r="AO426" s="4" t="str">
        <f t="shared" si="114"/>
        <v>X</v>
      </c>
      <c r="AP426" s="4" t="str">
        <f t="shared" si="114"/>
        <v>우대</v>
      </c>
      <c r="AQ426" s="4" t="str">
        <f t="shared" si="114"/>
        <v>X</v>
      </c>
      <c r="AR426" s="4">
        <f t="shared" si="115"/>
        <v>3</v>
      </c>
      <c r="AT426" s="4" t="s">
        <v>11686</v>
      </c>
      <c r="AU426" s="4">
        <f>VLOOKUP(B426,자격증!B:R,17,0)</f>
        <v>10</v>
      </c>
      <c r="AV426" s="4">
        <f>IF(AT426="해당",VLOOKUP(B426,어학성적!B:Q,16,0),0)</f>
        <v>10</v>
      </c>
      <c r="AW426" s="4">
        <f>IF(AT426="해당",VLOOKUP(B426,논문실적!B:S,18,0),0)</f>
        <v>0</v>
      </c>
      <c r="AX426" s="4">
        <f>VLOOKUP(B426,자격증!B:S,18,0)</f>
        <v>0</v>
      </c>
      <c r="AY426" s="4">
        <f t="shared" si="116"/>
        <v>20</v>
      </c>
      <c r="AZ426" s="4"/>
      <c r="BB426" s="4">
        <f t="shared" si="117"/>
        <v>20</v>
      </c>
      <c r="BC426" s="47">
        <f>VLOOKUP(B426,정성평가!B:AD,29,0)</f>
        <v>60</v>
      </c>
      <c r="BD426" s="4">
        <f t="shared" si="118"/>
        <v>3</v>
      </c>
      <c r="BE426" s="47">
        <f t="shared" si="119"/>
        <v>83</v>
      </c>
      <c r="BF426" s="4" t="str">
        <f t="shared" si="120"/>
        <v>이상없음</v>
      </c>
      <c r="BG426" s="4">
        <f t="shared" si="121"/>
        <v>7</v>
      </c>
      <c r="BH426" s="4" t="s">
        <v>11808</v>
      </c>
      <c r="BI426" s="4"/>
      <c r="BK426" s="4">
        <v>2</v>
      </c>
      <c r="BL426" s="4">
        <f t="shared" si="108"/>
        <v>30</v>
      </c>
      <c r="BM426" s="4">
        <f t="shared" si="122"/>
        <v>30</v>
      </c>
      <c r="BN426" s="4" t="str">
        <f t="shared" si="109"/>
        <v>일치</v>
      </c>
      <c r="BO426" s="4"/>
      <c r="BQ426" s="4" t="s">
        <v>11840</v>
      </c>
      <c r="BR426" s="4" t="s">
        <v>11841</v>
      </c>
      <c r="BS426" s="4"/>
    </row>
    <row r="427" spans="1:71" ht="50.1" customHeight="1" x14ac:dyDescent="0.3">
      <c r="A427" s="4">
        <f t="shared" si="107"/>
        <v>8</v>
      </c>
      <c r="B427" s="4" t="s">
        <v>1066</v>
      </c>
      <c r="C427" s="4" t="s">
        <v>1067</v>
      </c>
      <c r="D427" s="4" t="s">
        <v>485</v>
      </c>
      <c r="E427" s="4" t="s">
        <v>486</v>
      </c>
      <c r="F427" s="4" t="s">
        <v>1069</v>
      </c>
      <c r="G427" s="4" t="s">
        <v>1070</v>
      </c>
      <c r="H427" s="4" t="s">
        <v>1071</v>
      </c>
      <c r="I427" s="4" t="s">
        <v>1072</v>
      </c>
      <c r="J427" s="4" t="s">
        <v>275</v>
      </c>
      <c r="K427" s="4" t="s">
        <v>275</v>
      </c>
      <c r="L427" s="4" t="s">
        <v>382</v>
      </c>
      <c r="M427" s="4" t="s">
        <v>1073</v>
      </c>
      <c r="N427" s="4" t="s">
        <v>1074</v>
      </c>
      <c r="O427" s="4" t="s">
        <v>562</v>
      </c>
      <c r="P427" s="4" t="s">
        <v>957</v>
      </c>
      <c r="Q427" s="4" t="s">
        <v>786</v>
      </c>
      <c r="R427" s="4" t="s">
        <v>313</v>
      </c>
      <c r="S427" s="4" t="s">
        <v>313</v>
      </c>
      <c r="T427" s="4" t="s">
        <v>313</v>
      </c>
      <c r="U427" s="4" t="s">
        <v>313</v>
      </c>
      <c r="V427" s="4" t="s">
        <v>313</v>
      </c>
      <c r="W427" s="4" t="s">
        <v>11686</v>
      </c>
      <c r="X427" s="4" t="s">
        <v>11727</v>
      </c>
      <c r="Y427" s="4" t="s">
        <v>11686</v>
      </c>
      <c r="Z427" s="4" t="s">
        <v>11727</v>
      </c>
      <c r="AA427" s="4" t="s">
        <v>313</v>
      </c>
      <c r="AB427" s="4" t="s">
        <v>313</v>
      </c>
      <c r="AC427" s="4" t="s">
        <v>313</v>
      </c>
      <c r="AE427" s="4">
        <v>0</v>
      </c>
      <c r="AF427" s="4">
        <v>0</v>
      </c>
      <c r="AG427" s="4">
        <v>0</v>
      </c>
      <c r="AH427" s="4">
        <f t="shared" si="112"/>
        <v>0</v>
      </c>
      <c r="AI427" s="4">
        <f t="shared" si="112"/>
        <v>0</v>
      </c>
      <c r="AJ427" s="4">
        <f t="shared" si="112"/>
        <v>0</v>
      </c>
      <c r="AK427" s="4">
        <f t="shared" si="112"/>
        <v>0</v>
      </c>
      <c r="AL427" s="4">
        <f t="shared" si="112"/>
        <v>0</v>
      </c>
      <c r="AM427" s="4">
        <f t="shared" si="112"/>
        <v>3</v>
      </c>
      <c r="AN427" s="4">
        <f t="shared" si="113"/>
        <v>3</v>
      </c>
      <c r="AO427" s="4" t="str">
        <f t="shared" si="114"/>
        <v>X</v>
      </c>
      <c r="AP427" s="4" t="str">
        <f t="shared" si="114"/>
        <v>X</v>
      </c>
      <c r="AQ427" s="4" t="str">
        <f t="shared" si="114"/>
        <v>X</v>
      </c>
      <c r="AR427" s="4">
        <f t="shared" si="115"/>
        <v>3</v>
      </c>
      <c r="AT427" s="4" t="s">
        <v>11686</v>
      </c>
      <c r="AU427" s="4">
        <f>VLOOKUP(B427,자격증!B:R,17,0)</f>
        <v>0</v>
      </c>
      <c r="AV427" s="4">
        <f>IF(AT427="해당",VLOOKUP(B427,어학성적!B:Q,16,0),0)</f>
        <v>10</v>
      </c>
      <c r="AW427" s="4">
        <f>IF(AT427="해당",VLOOKUP(B427,논문실적!B:S,18,0),0)</f>
        <v>0</v>
      </c>
      <c r="AX427" s="4">
        <f>VLOOKUP(B427,자격증!B:S,18,0)</f>
        <v>0</v>
      </c>
      <c r="AY427" s="4">
        <f t="shared" si="116"/>
        <v>10</v>
      </c>
      <c r="AZ427" s="4"/>
      <c r="BB427" s="4">
        <f t="shared" si="117"/>
        <v>10</v>
      </c>
      <c r="BC427" s="47">
        <f>VLOOKUP(B427,정성평가!B:AD,29,0)</f>
        <v>69.333333333333329</v>
      </c>
      <c r="BD427" s="4">
        <f t="shared" si="118"/>
        <v>3</v>
      </c>
      <c r="BE427" s="47">
        <f t="shared" si="119"/>
        <v>82.333333333333329</v>
      </c>
      <c r="BF427" s="4" t="str">
        <f t="shared" si="120"/>
        <v>이상없음</v>
      </c>
      <c r="BG427" s="4">
        <f t="shared" si="121"/>
        <v>8</v>
      </c>
      <c r="BH427" s="4" t="s">
        <v>11808</v>
      </c>
      <c r="BI427" s="4"/>
      <c r="BK427" s="4">
        <v>2</v>
      </c>
      <c r="BL427" s="4">
        <f t="shared" si="108"/>
        <v>30</v>
      </c>
      <c r="BM427" s="4">
        <f t="shared" si="122"/>
        <v>30</v>
      </c>
      <c r="BN427" s="4" t="str">
        <f t="shared" si="109"/>
        <v>일치</v>
      </c>
      <c r="BO427" s="4"/>
      <c r="BQ427" s="4" t="s">
        <v>11840</v>
      </c>
      <c r="BR427" s="4" t="s">
        <v>11841</v>
      </c>
      <c r="BS427" s="4"/>
    </row>
    <row r="428" spans="1:71" ht="50.1" customHeight="1" x14ac:dyDescent="0.3">
      <c r="A428" s="4">
        <f t="shared" si="107"/>
        <v>9</v>
      </c>
      <c r="B428" s="4" t="s">
        <v>9487</v>
      </c>
      <c r="C428" s="4" t="s">
        <v>9488</v>
      </c>
      <c r="D428" s="4" t="s">
        <v>485</v>
      </c>
      <c r="E428" s="4" t="s">
        <v>486</v>
      </c>
      <c r="F428" s="4" t="s">
        <v>9489</v>
      </c>
      <c r="G428" s="4" t="s">
        <v>9490</v>
      </c>
      <c r="H428" s="4" t="s">
        <v>9491</v>
      </c>
      <c r="I428" s="4" t="s">
        <v>9492</v>
      </c>
      <c r="J428" s="4" t="s">
        <v>275</v>
      </c>
      <c r="K428" s="4" t="s">
        <v>275</v>
      </c>
      <c r="L428" s="4" t="s">
        <v>276</v>
      </c>
      <c r="M428" s="4" t="s">
        <v>277</v>
      </c>
      <c r="N428" s="4" t="s">
        <v>277</v>
      </c>
      <c r="O428" s="4" t="s">
        <v>277</v>
      </c>
      <c r="P428" s="4" t="s">
        <v>277</v>
      </c>
      <c r="Q428" s="4" t="s">
        <v>8123</v>
      </c>
      <c r="R428" s="4" t="s">
        <v>313</v>
      </c>
      <c r="S428" s="4" t="s">
        <v>313</v>
      </c>
      <c r="T428" s="4" t="s">
        <v>313</v>
      </c>
      <c r="U428" s="4" t="s">
        <v>313</v>
      </c>
      <c r="V428" s="4" t="s">
        <v>313</v>
      </c>
      <c r="W428" s="4" t="s">
        <v>313</v>
      </c>
      <c r="X428" s="4" t="s">
        <v>313</v>
      </c>
      <c r="Y428" s="4" t="s">
        <v>313</v>
      </c>
      <c r="Z428" s="4" t="s">
        <v>313</v>
      </c>
      <c r="AA428" s="4" t="s">
        <v>312</v>
      </c>
      <c r="AB428" s="4" t="s">
        <v>312</v>
      </c>
      <c r="AC428" s="4" t="s">
        <v>313</v>
      </c>
      <c r="AE428" s="4">
        <v>0</v>
      </c>
      <c r="AF428" s="4">
        <v>0</v>
      </c>
      <c r="AG428" s="4">
        <v>0</v>
      </c>
      <c r="AH428" s="4">
        <f t="shared" si="112"/>
        <v>0</v>
      </c>
      <c r="AI428" s="4">
        <f t="shared" si="112"/>
        <v>0</v>
      </c>
      <c r="AJ428" s="4">
        <f t="shared" si="112"/>
        <v>0</v>
      </c>
      <c r="AK428" s="4">
        <f t="shared" si="112"/>
        <v>0</v>
      </c>
      <c r="AL428" s="4">
        <f t="shared" si="112"/>
        <v>0</v>
      </c>
      <c r="AM428" s="4">
        <f t="shared" si="112"/>
        <v>0</v>
      </c>
      <c r="AN428" s="4">
        <f t="shared" si="113"/>
        <v>0</v>
      </c>
      <c r="AO428" s="4" t="str">
        <f t="shared" si="114"/>
        <v>우대</v>
      </c>
      <c r="AP428" s="4" t="str">
        <f t="shared" si="114"/>
        <v>우대</v>
      </c>
      <c r="AQ428" s="4" t="str">
        <f t="shared" si="114"/>
        <v>X</v>
      </c>
      <c r="AR428" s="4">
        <f t="shared" si="115"/>
        <v>0</v>
      </c>
      <c r="AT428" s="4" t="s">
        <v>11686</v>
      </c>
      <c r="AU428" s="4">
        <f>VLOOKUP(B428,자격증!B:R,17,0)</f>
        <v>8</v>
      </c>
      <c r="AV428" s="4">
        <f>IF(AT428="해당",VLOOKUP(B428,어학성적!B:Q,16,0),0)</f>
        <v>10</v>
      </c>
      <c r="AW428" s="4">
        <f>IF(AT428="해당",VLOOKUP(B428,논문실적!B:S,18,0),0)</f>
        <v>0</v>
      </c>
      <c r="AX428" s="4">
        <f>VLOOKUP(B428,자격증!B:S,18,0)</f>
        <v>0</v>
      </c>
      <c r="AY428" s="4">
        <f t="shared" si="116"/>
        <v>18</v>
      </c>
      <c r="AZ428" s="4"/>
      <c r="BB428" s="4">
        <f t="shared" si="117"/>
        <v>18</v>
      </c>
      <c r="BC428" s="47">
        <f>VLOOKUP(B428,정성평가!B:AD,29,0)</f>
        <v>64.333333333333329</v>
      </c>
      <c r="BD428" s="4">
        <f t="shared" si="118"/>
        <v>0</v>
      </c>
      <c r="BE428" s="47">
        <f t="shared" si="119"/>
        <v>82.333333333333329</v>
      </c>
      <c r="BF428" s="4" t="str">
        <f t="shared" si="120"/>
        <v>이상없음</v>
      </c>
      <c r="BG428" s="4">
        <f t="shared" si="121"/>
        <v>8</v>
      </c>
      <c r="BH428" s="4" t="s">
        <v>11808</v>
      </c>
      <c r="BI428" s="4"/>
      <c r="BK428" s="4">
        <v>2</v>
      </c>
      <c r="BL428" s="4">
        <f t="shared" si="108"/>
        <v>30</v>
      </c>
      <c r="BM428" s="4">
        <f t="shared" si="122"/>
        <v>30</v>
      </c>
      <c r="BN428" s="4" t="str">
        <f t="shared" si="109"/>
        <v>일치</v>
      </c>
      <c r="BO428" s="4"/>
      <c r="BQ428" s="4" t="s">
        <v>11840</v>
      </c>
      <c r="BR428" s="4" t="s">
        <v>11841</v>
      </c>
      <c r="BS428" s="4"/>
    </row>
    <row r="429" spans="1:71" ht="50.1" customHeight="1" x14ac:dyDescent="0.3">
      <c r="A429" s="4">
        <f t="shared" si="107"/>
        <v>10</v>
      </c>
      <c r="B429" s="4" t="s">
        <v>6399</v>
      </c>
      <c r="C429" s="4" t="s">
        <v>6400</v>
      </c>
      <c r="D429" s="4" t="s">
        <v>485</v>
      </c>
      <c r="E429" s="4" t="s">
        <v>486</v>
      </c>
      <c r="F429" s="4" t="s">
        <v>6401</v>
      </c>
      <c r="G429" s="4" t="s">
        <v>6402</v>
      </c>
      <c r="H429" s="4" t="s">
        <v>6403</v>
      </c>
      <c r="I429" s="4" t="s">
        <v>6404</v>
      </c>
      <c r="J429" s="4" t="s">
        <v>275</v>
      </c>
      <c r="K429" s="4" t="s">
        <v>275</v>
      </c>
      <c r="L429" s="4" t="s">
        <v>276</v>
      </c>
      <c r="M429" s="4" t="s">
        <v>277</v>
      </c>
      <c r="N429" s="4" t="s">
        <v>277</v>
      </c>
      <c r="O429" s="4" t="s">
        <v>277</v>
      </c>
      <c r="P429" s="4" t="s">
        <v>277</v>
      </c>
      <c r="Q429" s="4" t="s">
        <v>3399</v>
      </c>
      <c r="R429" s="4" t="s">
        <v>313</v>
      </c>
      <c r="S429" s="4" t="s">
        <v>313</v>
      </c>
      <c r="T429" s="4" t="s">
        <v>313</v>
      </c>
      <c r="U429" s="4" t="s">
        <v>313</v>
      </c>
      <c r="V429" s="4" t="s">
        <v>313</v>
      </c>
      <c r="W429" s="4" t="s">
        <v>11686</v>
      </c>
      <c r="X429" s="4" t="s">
        <v>11734</v>
      </c>
      <c r="Y429" s="4" t="s">
        <v>313</v>
      </c>
      <c r="Z429" s="4" t="s">
        <v>313</v>
      </c>
      <c r="AA429" s="4" t="s">
        <v>313</v>
      </c>
      <c r="AB429" s="4" t="s">
        <v>312</v>
      </c>
      <c r="AC429" s="4" t="s">
        <v>313</v>
      </c>
      <c r="AE429" s="4">
        <v>0</v>
      </c>
      <c r="AF429" s="4">
        <v>0</v>
      </c>
      <c r="AG429" s="4">
        <v>0</v>
      </c>
      <c r="AH429" s="4">
        <f t="shared" si="112"/>
        <v>0</v>
      </c>
      <c r="AI429" s="4">
        <f t="shared" si="112"/>
        <v>0</v>
      </c>
      <c r="AJ429" s="4">
        <f t="shared" si="112"/>
        <v>0</v>
      </c>
      <c r="AK429" s="4">
        <f t="shared" si="112"/>
        <v>0</v>
      </c>
      <c r="AL429" s="4">
        <f t="shared" si="112"/>
        <v>0</v>
      </c>
      <c r="AM429" s="4">
        <f t="shared" si="112"/>
        <v>3</v>
      </c>
      <c r="AN429" s="4">
        <f t="shared" si="113"/>
        <v>0</v>
      </c>
      <c r="AO429" s="4" t="str">
        <f t="shared" si="114"/>
        <v>X</v>
      </c>
      <c r="AP429" s="4" t="str">
        <f t="shared" si="114"/>
        <v>우대</v>
      </c>
      <c r="AQ429" s="4" t="str">
        <f t="shared" si="114"/>
        <v>X</v>
      </c>
      <c r="AR429" s="4">
        <f t="shared" si="115"/>
        <v>3</v>
      </c>
      <c r="AT429" s="4" t="s">
        <v>11686</v>
      </c>
      <c r="AU429" s="4">
        <f>VLOOKUP(B429,자격증!B:R,17,0)</f>
        <v>8</v>
      </c>
      <c r="AV429" s="4">
        <f>IF(AT429="해당",VLOOKUP(B429,어학성적!B:Q,16,0),0)</f>
        <v>10</v>
      </c>
      <c r="AW429" s="4">
        <f>IF(AT429="해당",VLOOKUP(B429,논문실적!B:S,18,0),0)</f>
        <v>0</v>
      </c>
      <c r="AX429" s="4">
        <f>VLOOKUP(B429,자격증!B:S,18,0)</f>
        <v>0</v>
      </c>
      <c r="AY429" s="4">
        <f t="shared" si="116"/>
        <v>18</v>
      </c>
      <c r="AZ429" s="4"/>
      <c r="BB429" s="4">
        <f t="shared" si="117"/>
        <v>18</v>
      </c>
      <c r="BC429" s="47">
        <f>VLOOKUP(B429,정성평가!B:AD,29,0)</f>
        <v>60</v>
      </c>
      <c r="BD429" s="4">
        <f t="shared" si="118"/>
        <v>3</v>
      </c>
      <c r="BE429" s="47">
        <f t="shared" si="119"/>
        <v>81</v>
      </c>
      <c r="BF429" s="4" t="str">
        <f t="shared" si="120"/>
        <v>이상없음</v>
      </c>
      <c r="BG429" s="4">
        <f t="shared" si="121"/>
        <v>10</v>
      </c>
      <c r="BH429" s="4" t="s">
        <v>11808</v>
      </c>
      <c r="BI429" s="4"/>
      <c r="BK429" s="4">
        <v>2</v>
      </c>
      <c r="BL429" s="4">
        <f t="shared" si="108"/>
        <v>30</v>
      </c>
      <c r="BM429" s="4">
        <f t="shared" si="122"/>
        <v>30</v>
      </c>
      <c r="BN429" s="4" t="str">
        <f t="shared" si="109"/>
        <v>일치</v>
      </c>
      <c r="BO429" s="4"/>
      <c r="BQ429" s="4" t="s">
        <v>11840</v>
      </c>
      <c r="BR429" s="4" t="s">
        <v>11841</v>
      </c>
      <c r="BS429" s="4"/>
    </row>
    <row r="430" spans="1:71" ht="50.1" customHeight="1" x14ac:dyDescent="0.3">
      <c r="A430" s="4">
        <f t="shared" si="107"/>
        <v>11</v>
      </c>
      <c r="B430" s="4" t="s">
        <v>1819</v>
      </c>
      <c r="C430" s="4" t="s">
        <v>1820</v>
      </c>
      <c r="D430" s="4" t="s">
        <v>485</v>
      </c>
      <c r="E430" s="4" t="s">
        <v>486</v>
      </c>
      <c r="F430" s="4" t="s">
        <v>1821</v>
      </c>
      <c r="G430" s="4" t="s">
        <v>1822</v>
      </c>
      <c r="H430" s="4" t="s">
        <v>1823</v>
      </c>
      <c r="I430" s="4" t="s">
        <v>1824</v>
      </c>
      <c r="J430" s="4" t="s">
        <v>275</v>
      </c>
      <c r="K430" s="4" t="s">
        <v>275</v>
      </c>
      <c r="L430" s="4" t="s">
        <v>382</v>
      </c>
      <c r="M430" s="4" t="s">
        <v>1825</v>
      </c>
      <c r="N430" s="4" t="s">
        <v>1826</v>
      </c>
      <c r="O430" s="4" t="s">
        <v>562</v>
      </c>
      <c r="P430" s="4" t="s">
        <v>957</v>
      </c>
      <c r="Q430" s="4" t="s">
        <v>1832</v>
      </c>
      <c r="R430" s="4" t="s">
        <v>313</v>
      </c>
      <c r="S430" s="4" t="s">
        <v>313</v>
      </c>
      <c r="T430" s="4" t="s">
        <v>313</v>
      </c>
      <c r="U430" s="4" t="s">
        <v>313</v>
      </c>
      <c r="V430" s="4" t="s">
        <v>313</v>
      </c>
      <c r="W430" s="4" t="s">
        <v>11686</v>
      </c>
      <c r="X430" s="4" t="s">
        <v>9552</v>
      </c>
      <c r="Y430" s="4" t="s">
        <v>313</v>
      </c>
      <c r="Z430" s="4" t="s">
        <v>313</v>
      </c>
      <c r="AA430" s="4" t="s">
        <v>313</v>
      </c>
      <c r="AB430" s="4" t="s">
        <v>313</v>
      </c>
      <c r="AC430" s="4" t="s">
        <v>313</v>
      </c>
      <c r="AE430" s="4">
        <v>0</v>
      </c>
      <c r="AF430" s="4">
        <v>0</v>
      </c>
      <c r="AG430" s="4">
        <v>0</v>
      </c>
      <c r="AH430" s="4">
        <f t="shared" si="112"/>
        <v>0</v>
      </c>
      <c r="AI430" s="4">
        <f t="shared" si="112"/>
        <v>0</v>
      </c>
      <c r="AJ430" s="4">
        <f t="shared" si="112"/>
        <v>0</v>
      </c>
      <c r="AK430" s="4">
        <f t="shared" si="112"/>
        <v>0</v>
      </c>
      <c r="AL430" s="4">
        <f t="shared" si="112"/>
        <v>0</v>
      </c>
      <c r="AM430" s="4">
        <f t="shared" si="112"/>
        <v>3</v>
      </c>
      <c r="AN430" s="4">
        <f t="shared" si="113"/>
        <v>0</v>
      </c>
      <c r="AO430" s="4" t="str">
        <f t="shared" si="114"/>
        <v>X</v>
      </c>
      <c r="AP430" s="4" t="str">
        <f t="shared" si="114"/>
        <v>X</v>
      </c>
      <c r="AQ430" s="4" t="str">
        <f t="shared" si="114"/>
        <v>X</v>
      </c>
      <c r="AR430" s="4">
        <f t="shared" si="115"/>
        <v>3</v>
      </c>
      <c r="AT430" s="4" t="s">
        <v>11686</v>
      </c>
      <c r="AU430" s="4">
        <f>VLOOKUP(B430,자격증!B:R,17,0)</f>
        <v>0</v>
      </c>
      <c r="AV430" s="4">
        <f>IF(AT430="해당",VLOOKUP(B430,어학성적!B:Q,16,0),0)</f>
        <v>10</v>
      </c>
      <c r="AW430" s="4">
        <f>IF(AT430="해당",VLOOKUP(B430,논문실적!B:S,18,0),0)</f>
        <v>0</v>
      </c>
      <c r="AX430" s="4">
        <f>VLOOKUP(B430,자격증!B:S,18,0)</f>
        <v>0</v>
      </c>
      <c r="AY430" s="4">
        <f t="shared" si="116"/>
        <v>10</v>
      </c>
      <c r="AZ430" s="4"/>
      <c r="BB430" s="4">
        <f t="shared" si="117"/>
        <v>10</v>
      </c>
      <c r="BC430" s="47">
        <f>VLOOKUP(B430,정성평가!B:AD,29,0)</f>
        <v>67.666666666666671</v>
      </c>
      <c r="BD430" s="4">
        <f t="shared" si="118"/>
        <v>3</v>
      </c>
      <c r="BE430" s="47">
        <f t="shared" si="119"/>
        <v>80.666666666666671</v>
      </c>
      <c r="BF430" s="4" t="str">
        <f t="shared" si="120"/>
        <v>이상없음</v>
      </c>
      <c r="BG430" s="4">
        <f t="shared" si="121"/>
        <v>11</v>
      </c>
      <c r="BH430" s="4" t="s">
        <v>11808</v>
      </c>
      <c r="BI430" s="4"/>
      <c r="BK430" s="4">
        <v>2</v>
      </c>
      <c r="BL430" s="4">
        <f t="shared" si="108"/>
        <v>30</v>
      </c>
      <c r="BM430" s="4">
        <f t="shared" si="122"/>
        <v>30</v>
      </c>
      <c r="BN430" s="4" t="str">
        <f t="shared" si="109"/>
        <v>일치</v>
      </c>
      <c r="BO430" s="4"/>
      <c r="BQ430" s="4" t="s">
        <v>11840</v>
      </c>
      <c r="BR430" s="4" t="s">
        <v>11841</v>
      </c>
      <c r="BS430" s="4"/>
    </row>
    <row r="431" spans="1:71" ht="50.1" customHeight="1" x14ac:dyDescent="0.3">
      <c r="A431" s="4">
        <f t="shared" si="107"/>
        <v>12</v>
      </c>
      <c r="B431" s="4" t="s">
        <v>10587</v>
      </c>
      <c r="C431" s="4" t="s">
        <v>10588</v>
      </c>
      <c r="D431" s="4" t="s">
        <v>485</v>
      </c>
      <c r="E431" s="4" t="s">
        <v>486</v>
      </c>
      <c r="F431" s="4" t="s">
        <v>10589</v>
      </c>
      <c r="G431" s="4" t="s">
        <v>10590</v>
      </c>
      <c r="H431" s="4" t="s">
        <v>10591</v>
      </c>
      <c r="I431" s="4" t="s">
        <v>10592</v>
      </c>
      <c r="J431" s="4" t="s">
        <v>275</v>
      </c>
      <c r="K431" s="4" t="s">
        <v>275</v>
      </c>
      <c r="L431" s="4" t="s">
        <v>276</v>
      </c>
      <c r="M431" s="4" t="s">
        <v>277</v>
      </c>
      <c r="N431" s="4" t="s">
        <v>277</v>
      </c>
      <c r="O431" s="4" t="s">
        <v>277</v>
      </c>
      <c r="P431" s="4" t="s">
        <v>277</v>
      </c>
      <c r="Q431" s="4" t="s">
        <v>8578</v>
      </c>
      <c r="R431" s="4" t="s">
        <v>313</v>
      </c>
      <c r="S431" s="4" t="s">
        <v>313</v>
      </c>
      <c r="T431" s="4" t="s">
        <v>313</v>
      </c>
      <c r="U431" s="4" t="s">
        <v>313</v>
      </c>
      <c r="V431" s="4" t="s">
        <v>313</v>
      </c>
      <c r="W431" s="4" t="s">
        <v>313</v>
      </c>
      <c r="X431" s="4" t="s">
        <v>313</v>
      </c>
      <c r="Y431" s="4" t="s">
        <v>313</v>
      </c>
      <c r="Z431" s="4" t="s">
        <v>313</v>
      </c>
      <c r="AA431" s="4" t="s">
        <v>313</v>
      </c>
      <c r="AB431" s="4" t="s">
        <v>312</v>
      </c>
      <c r="AC431" s="4" t="s">
        <v>313</v>
      </c>
      <c r="AE431" s="4">
        <v>0</v>
      </c>
      <c r="AF431" s="4">
        <v>0</v>
      </c>
      <c r="AG431" s="4">
        <v>0</v>
      </c>
      <c r="AH431" s="4">
        <f t="shared" si="112"/>
        <v>0</v>
      </c>
      <c r="AI431" s="4">
        <f t="shared" si="112"/>
        <v>0</v>
      </c>
      <c r="AJ431" s="4">
        <f t="shared" si="112"/>
        <v>0</v>
      </c>
      <c r="AK431" s="4">
        <f t="shared" si="112"/>
        <v>0</v>
      </c>
      <c r="AL431" s="4">
        <f t="shared" si="112"/>
        <v>0</v>
      </c>
      <c r="AM431" s="4">
        <f t="shared" si="112"/>
        <v>0</v>
      </c>
      <c r="AN431" s="4">
        <f t="shared" si="113"/>
        <v>0</v>
      </c>
      <c r="AO431" s="4" t="str">
        <f t="shared" si="114"/>
        <v>X</v>
      </c>
      <c r="AP431" s="4" t="str">
        <f t="shared" si="114"/>
        <v>우대</v>
      </c>
      <c r="AQ431" s="4" t="str">
        <f t="shared" si="114"/>
        <v>X</v>
      </c>
      <c r="AR431" s="4">
        <f t="shared" si="115"/>
        <v>0</v>
      </c>
      <c r="AT431" s="4" t="s">
        <v>11686</v>
      </c>
      <c r="AU431" s="4">
        <f>VLOOKUP(B431,자격증!B:R,17,0)</f>
        <v>5</v>
      </c>
      <c r="AV431" s="4">
        <f>IF(AT431="해당",VLOOKUP(B431,어학성적!B:Q,16,0),0)</f>
        <v>10</v>
      </c>
      <c r="AW431" s="4">
        <f>IF(AT431="해당",VLOOKUP(B431,논문실적!B:S,18,0),0)</f>
        <v>0</v>
      </c>
      <c r="AX431" s="4">
        <f>VLOOKUP(B431,자격증!B:S,18,0)</f>
        <v>0</v>
      </c>
      <c r="AY431" s="4">
        <f t="shared" si="116"/>
        <v>15</v>
      </c>
      <c r="AZ431" s="4"/>
      <c r="BB431" s="4">
        <f t="shared" si="117"/>
        <v>15</v>
      </c>
      <c r="BC431" s="47">
        <f>VLOOKUP(B431,정성평가!B:AD,29,0)</f>
        <v>65.666666666666671</v>
      </c>
      <c r="BD431" s="4">
        <f t="shared" si="118"/>
        <v>0</v>
      </c>
      <c r="BE431" s="47">
        <f t="shared" si="119"/>
        <v>80.666666666666671</v>
      </c>
      <c r="BF431" s="4" t="str">
        <f t="shared" si="120"/>
        <v>이상없음</v>
      </c>
      <c r="BG431" s="4">
        <f t="shared" si="121"/>
        <v>11</v>
      </c>
      <c r="BH431" s="4" t="s">
        <v>11808</v>
      </c>
      <c r="BI431" s="4"/>
      <c r="BK431" s="4">
        <v>2</v>
      </c>
      <c r="BL431" s="4">
        <f t="shared" si="108"/>
        <v>30</v>
      </c>
      <c r="BM431" s="4">
        <f t="shared" si="122"/>
        <v>30</v>
      </c>
      <c r="BN431" s="4" t="str">
        <f t="shared" si="109"/>
        <v>일치</v>
      </c>
      <c r="BO431" s="4"/>
      <c r="BQ431" s="4" t="s">
        <v>11840</v>
      </c>
      <c r="BR431" s="4" t="s">
        <v>11841</v>
      </c>
      <c r="BS431" s="4"/>
    </row>
    <row r="432" spans="1:71" ht="50.1" customHeight="1" x14ac:dyDescent="0.3">
      <c r="A432" s="4">
        <f t="shared" si="107"/>
        <v>13</v>
      </c>
      <c r="B432" s="4" t="s">
        <v>7664</v>
      </c>
      <c r="C432" s="4" t="s">
        <v>7665</v>
      </c>
      <c r="D432" s="4" t="s">
        <v>485</v>
      </c>
      <c r="E432" s="4" t="s">
        <v>486</v>
      </c>
      <c r="F432" s="4" t="s">
        <v>7666</v>
      </c>
      <c r="G432" s="4" t="s">
        <v>7667</v>
      </c>
      <c r="H432" s="4" t="s">
        <v>7668</v>
      </c>
      <c r="I432" s="4" t="s">
        <v>7669</v>
      </c>
      <c r="J432" s="4" t="s">
        <v>275</v>
      </c>
      <c r="K432" s="4" t="s">
        <v>275</v>
      </c>
      <c r="L432" s="4" t="s">
        <v>382</v>
      </c>
      <c r="M432" s="4" t="s">
        <v>6752</v>
      </c>
      <c r="N432" s="4" t="s">
        <v>7670</v>
      </c>
      <c r="O432" s="4" t="s">
        <v>562</v>
      </c>
      <c r="P432" s="4" t="s">
        <v>957</v>
      </c>
      <c r="Q432" s="4" t="s">
        <v>2632</v>
      </c>
      <c r="R432" s="4" t="s">
        <v>313</v>
      </c>
      <c r="S432" s="4" t="s">
        <v>313</v>
      </c>
      <c r="T432" s="4" t="s">
        <v>313</v>
      </c>
      <c r="U432" s="4" t="s">
        <v>313</v>
      </c>
      <c r="V432" s="4" t="s">
        <v>313</v>
      </c>
      <c r="W432" s="4" t="s">
        <v>11686</v>
      </c>
      <c r="X432" s="4" t="s">
        <v>9552</v>
      </c>
      <c r="Y432" s="4" t="s">
        <v>11686</v>
      </c>
      <c r="Z432" s="4" t="s">
        <v>9552</v>
      </c>
      <c r="AA432" s="4" t="s">
        <v>313</v>
      </c>
      <c r="AB432" s="4" t="s">
        <v>313</v>
      </c>
      <c r="AC432" s="4" t="s">
        <v>313</v>
      </c>
      <c r="AE432" s="4">
        <v>0</v>
      </c>
      <c r="AF432" s="4">
        <v>0</v>
      </c>
      <c r="AG432" s="4">
        <v>0</v>
      </c>
      <c r="AH432" s="4">
        <f t="shared" si="112"/>
        <v>0</v>
      </c>
      <c r="AI432" s="4">
        <f t="shared" si="112"/>
        <v>0</v>
      </c>
      <c r="AJ432" s="4">
        <f t="shared" si="112"/>
        <v>0</v>
      </c>
      <c r="AK432" s="4">
        <f t="shared" si="112"/>
        <v>0</v>
      </c>
      <c r="AL432" s="4">
        <f t="shared" si="112"/>
        <v>0</v>
      </c>
      <c r="AM432" s="4">
        <f t="shared" si="112"/>
        <v>3</v>
      </c>
      <c r="AN432" s="4">
        <f t="shared" si="113"/>
        <v>3</v>
      </c>
      <c r="AO432" s="4" t="str">
        <f t="shared" si="114"/>
        <v>X</v>
      </c>
      <c r="AP432" s="4" t="str">
        <f t="shared" si="114"/>
        <v>X</v>
      </c>
      <c r="AQ432" s="4" t="str">
        <f t="shared" si="114"/>
        <v>X</v>
      </c>
      <c r="AR432" s="4">
        <f t="shared" si="115"/>
        <v>3</v>
      </c>
      <c r="AT432" s="4" t="s">
        <v>11686</v>
      </c>
      <c r="AU432" s="4">
        <f>VLOOKUP(B432,자격증!B:R,17,0)</f>
        <v>8</v>
      </c>
      <c r="AV432" s="4">
        <f>IF(AT432="해당",VLOOKUP(B432,어학성적!B:Q,16,0),0)</f>
        <v>2</v>
      </c>
      <c r="AW432" s="4">
        <f>IF(AT432="해당",VLOOKUP(B432,논문실적!B:S,18,0),0)</f>
        <v>0</v>
      </c>
      <c r="AX432" s="4">
        <f>VLOOKUP(B432,자격증!B:S,18,0)</f>
        <v>0</v>
      </c>
      <c r="AY432" s="4">
        <f t="shared" si="116"/>
        <v>10</v>
      </c>
      <c r="AZ432" s="4"/>
      <c r="BB432" s="4">
        <f t="shared" si="117"/>
        <v>10</v>
      </c>
      <c r="BC432" s="47">
        <f>VLOOKUP(B432,정성평가!B:AD,29,0)</f>
        <v>67.333333333333329</v>
      </c>
      <c r="BD432" s="4">
        <f t="shared" si="118"/>
        <v>3</v>
      </c>
      <c r="BE432" s="47">
        <f t="shared" si="119"/>
        <v>80.333333333333329</v>
      </c>
      <c r="BF432" s="4" t="str">
        <f t="shared" si="120"/>
        <v>이상없음</v>
      </c>
      <c r="BG432" s="4">
        <f t="shared" si="121"/>
        <v>13</v>
      </c>
      <c r="BH432" s="4" t="s">
        <v>11808</v>
      </c>
      <c r="BI432" s="4"/>
      <c r="BK432" s="4">
        <v>2</v>
      </c>
      <c r="BL432" s="4">
        <f t="shared" si="108"/>
        <v>30</v>
      </c>
      <c r="BM432" s="4">
        <f t="shared" si="122"/>
        <v>30</v>
      </c>
      <c r="BN432" s="4" t="str">
        <f t="shared" si="109"/>
        <v>일치</v>
      </c>
      <c r="BO432" s="4"/>
      <c r="BQ432" s="4" t="s">
        <v>11840</v>
      </c>
      <c r="BR432" s="4" t="s">
        <v>11841</v>
      </c>
      <c r="BS432" s="4"/>
    </row>
    <row r="433" spans="1:71" ht="50.1" customHeight="1" x14ac:dyDescent="0.3">
      <c r="A433" s="4">
        <f t="shared" si="107"/>
        <v>14</v>
      </c>
      <c r="B433" s="4" t="s">
        <v>9538</v>
      </c>
      <c r="C433" s="4" t="s">
        <v>9539</v>
      </c>
      <c r="D433" s="4" t="s">
        <v>485</v>
      </c>
      <c r="E433" s="4" t="s">
        <v>486</v>
      </c>
      <c r="F433" s="4" t="s">
        <v>9540</v>
      </c>
      <c r="G433" s="4" t="s">
        <v>9541</v>
      </c>
      <c r="H433" s="4" t="s">
        <v>9542</v>
      </c>
      <c r="I433" s="4" t="s">
        <v>9543</v>
      </c>
      <c r="J433" s="4" t="s">
        <v>275</v>
      </c>
      <c r="K433" s="4" t="s">
        <v>275</v>
      </c>
      <c r="L433" s="4" t="s">
        <v>1702</v>
      </c>
      <c r="M433" s="4" t="s">
        <v>277</v>
      </c>
      <c r="N433" s="4" t="s">
        <v>277</v>
      </c>
      <c r="O433" s="4" t="s">
        <v>277</v>
      </c>
      <c r="P433" s="4" t="s">
        <v>277</v>
      </c>
      <c r="Q433" s="4" t="s">
        <v>4371</v>
      </c>
      <c r="R433" s="4" t="s">
        <v>313</v>
      </c>
      <c r="S433" s="4" t="s">
        <v>313</v>
      </c>
      <c r="T433" s="4" t="s">
        <v>313</v>
      </c>
      <c r="U433" s="4" t="s">
        <v>313</v>
      </c>
      <c r="V433" s="4" t="s">
        <v>313</v>
      </c>
      <c r="W433" s="4" t="s">
        <v>11686</v>
      </c>
      <c r="X433" s="4" t="s">
        <v>11744</v>
      </c>
      <c r="Y433" s="4" t="s">
        <v>313</v>
      </c>
      <c r="Z433" s="4" t="s">
        <v>313</v>
      </c>
      <c r="AA433" s="4" t="s">
        <v>313</v>
      </c>
      <c r="AB433" s="4" t="s">
        <v>312</v>
      </c>
      <c r="AC433" s="4" t="s">
        <v>313</v>
      </c>
      <c r="AE433" s="4">
        <v>0</v>
      </c>
      <c r="AF433" s="4">
        <v>0</v>
      </c>
      <c r="AG433" s="4">
        <v>0</v>
      </c>
      <c r="AH433" s="4">
        <f t="shared" si="112"/>
        <v>0</v>
      </c>
      <c r="AI433" s="4">
        <f t="shared" si="112"/>
        <v>0</v>
      </c>
      <c r="AJ433" s="4">
        <f t="shared" si="112"/>
        <v>0</v>
      </c>
      <c r="AK433" s="4">
        <f t="shared" si="112"/>
        <v>0</v>
      </c>
      <c r="AL433" s="4">
        <f t="shared" si="112"/>
        <v>0</v>
      </c>
      <c r="AM433" s="4">
        <f t="shared" si="112"/>
        <v>3</v>
      </c>
      <c r="AN433" s="4">
        <f t="shared" si="113"/>
        <v>0</v>
      </c>
      <c r="AO433" s="4" t="str">
        <f t="shared" si="114"/>
        <v>X</v>
      </c>
      <c r="AP433" s="4" t="str">
        <f t="shared" si="114"/>
        <v>우대</v>
      </c>
      <c r="AQ433" s="4" t="str">
        <f t="shared" si="114"/>
        <v>X</v>
      </c>
      <c r="AR433" s="4">
        <f t="shared" si="115"/>
        <v>3</v>
      </c>
      <c r="AT433" s="4" t="s">
        <v>11686</v>
      </c>
      <c r="AU433" s="4">
        <f>VLOOKUP(B433,자격증!B:R,17,0)</f>
        <v>8</v>
      </c>
      <c r="AV433" s="4">
        <f>IF(AT433="해당",VLOOKUP(B433,어학성적!B:Q,16,0),0)</f>
        <v>10</v>
      </c>
      <c r="AW433" s="4">
        <f>IF(AT433="해당",VLOOKUP(B433,논문실적!B:S,18,0),0)</f>
        <v>0</v>
      </c>
      <c r="AX433" s="4">
        <f>VLOOKUP(B433,자격증!B:S,18,0)</f>
        <v>0</v>
      </c>
      <c r="AY433" s="4">
        <f t="shared" si="116"/>
        <v>18</v>
      </c>
      <c r="AZ433" s="4"/>
      <c r="BB433" s="4">
        <f t="shared" si="117"/>
        <v>18</v>
      </c>
      <c r="BC433" s="47">
        <f>VLOOKUP(B433,정성평가!B:AD,29,0)</f>
        <v>58.666666666666664</v>
      </c>
      <c r="BD433" s="4">
        <f t="shared" si="118"/>
        <v>3</v>
      </c>
      <c r="BE433" s="47">
        <f t="shared" si="119"/>
        <v>79.666666666666657</v>
      </c>
      <c r="BF433" s="4" t="str">
        <f t="shared" si="120"/>
        <v>이상없음</v>
      </c>
      <c r="BG433" s="4">
        <f t="shared" si="121"/>
        <v>14</v>
      </c>
      <c r="BH433" s="4" t="s">
        <v>11808</v>
      </c>
      <c r="BI433" s="4"/>
      <c r="BK433" s="4">
        <v>2</v>
      </c>
      <c r="BL433" s="4">
        <f t="shared" si="108"/>
        <v>30</v>
      </c>
      <c r="BM433" s="4">
        <f t="shared" si="122"/>
        <v>30</v>
      </c>
      <c r="BN433" s="4" t="str">
        <f t="shared" si="109"/>
        <v>일치</v>
      </c>
      <c r="BO433" s="4"/>
      <c r="BQ433" s="4" t="s">
        <v>11840</v>
      </c>
      <c r="BR433" s="4" t="s">
        <v>11841</v>
      </c>
      <c r="BS433" s="4"/>
    </row>
    <row r="434" spans="1:71" ht="50.1" customHeight="1" x14ac:dyDescent="0.3">
      <c r="A434" s="4">
        <f t="shared" si="107"/>
        <v>15</v>
      </c>
      <c r="B434" s="4" t="s">
        <v>10212</v>
      </c>
      <c r="C434" s="4" t="s">
        <v>10213</v>
      </c>
      <c r="D434" s="4" t="s">
        <v>485</v>
      </c>
      <c r="E434" s="4" t="s">
        <v>486</v>
      </c>
      <c r="F434" s="4" t="s">
        <v>277</v>
      </c>
      <c r="G434" s="4" t="s">
        <v>10214</v>
      </c>
      <c r="H434" s="4" t="s">
        <v>10215</v>
      </c>
      <c r="I434" s="4" t="s">
        <v>10216</v>
      </c>
      <c r="J434" s="4" t="s">
        <v>275</v>
      </c>
      <c r="K434" s="4" t="s">
        <v>275</v>
      </c>
      <c r="L434" s="4" t="s">
        <v>276</v>
      </c>
      <c r="M434" s="4" t="s">
        <v>277</v>
      </c>
      <c r="N434" s="4" t="s">
        <v>277</v>
      </c>
      <c r="O434" s="4" t="s">
        <v>277</v>
      </c>
      <c r="P434" s="4" t="s">
        <v>277</v>
      </c>
      <c r="Q434" s="4" t="s">
        <v>1988</v>
      </c>
      <c r="R434" s="4" t="s">
        <v>313</v>
      </c>
      <c r="S434" s="4" t="s">
        <v>313</v>
      </c>
      <c r="T434" s="4" t="s">
        <v>313</v>
      </c>
      <c r="U434" s="4" t="s">
        <v>313</v>
      </c>
      <c r="V434" s="4" t="s">
        <v>313</v>
      </c>
      <c r="W434" s="4" t="s">
        <v>11686</v>
      </c>
      <c r="X434" s="4" t="s">
        <v>11749</v>
      </c>
      <c r="Y434" s="4" t="s">
        <v>313</v>
      </c>
      <c r="Z434" s="4" t="s">
        <v>313</v>
      </c>
      <c r="AA434" s="4" t="s">
        <v>313</v>
      </c>
      <c r="AB434" s="4" t="s">
        <v>312</v>
      </c>
      <c r="AC434" s="4" t="s">
        <v>313</v>
      </c>
      <c r="AE434" s="4">
        <v>0</v>
      </c>
      <c r="AF434" s="4">
        <v>0</v>
      </c>
      <c r="AG434" s="4">
        <v>0</v>
      </c>
      <c r="AH434" s="4">
        <f t="shared" si="112"/>
        <v>0</v>
      </c>
      <c r="AI434" s="4">
        <f t="shared" si="112"/>
        <v>0</v>
      </c>
      <c r="AJ434" s="4">
        <f t="shared" si="112"/>
        <v>0</v>
      </c>
      <c r="AK434" s="4">
        <f t="shared" si="112"/>
        <v>0</v>
      </c>
      <c r="AL434" s="4">
        <f t="shared" si="112"/>
        <v>0</v>
      </c>
      <c r="AM434" s="4">
        <f t="shared" si="112"/>
        <v>3</v>
      </c>
      <c r="AN434" s="4">
        <f t="shared" si="113"/>
        <v>0</v>
      </c>
      <c r="AO434" s="4" t="str">
        <f t="shared" si="114"/>
        <v>X</v>
      </c>
      <c r="AP434" s="4" t="str">
        <f t="shared" si="114"/>
        <v>우대</v>
      </c>
      <c r="AQ434" s="4" t="str">
        <f t="shared" si="114"/>
        <v>X</v>
      </c>
      <c r="AR434" s="4">
        <f t="shared" si="115"/>
        <v>3</v>
      </c>
      <c r="AT434" s="4" t="s">
        <v>11686</v>
      </c>
      <c r="AU434" s="4">
        <f>VLOOKUP(B434,자격증!B:R,17,0)</f>
        <v>3</v>
      </c>
      <c r="AV434" s="4">
        <f>IF(AT434="해당",VLOOKUP(B434,어학성적!B:Q,16,0),0)</f>
        <v>10</v>
      </c>
      <c r="AW434" s="4">
        <f>IF(AT434="해당",VLOOKUP(B434,논문실적!B:S,18,0),0)</f>
        <v>0</v>
      </c>
      <c r="AX434" s="4">
        <f>VLOOKUP(B434,자격증!B:S,18,0)</f>
        <v>0</v>
      </c>
      <c r="AY434" s="4">
        <f t="shared" si="116"/>
        <v>13</v>
      </c>
      <c r="AZ434" s="4"/>
      <c r="BB434" s="4">
        <f t="shared" si="117"/>
        <v>13</v>
      </c>
      <c r="BC434" s="47">
        <f>VLOOKUP(B434,정성평가!B:AD,29,0)</f>
        <v>63.333333333333336</v>
      </c>
      <c r="BD434" s="4">
        <f t="shared" si="118"/>
        <v>3</v>
      </c>
      <c r="BE434" s="47">
        <f t="shared" si="119"/>
        <v>79.333333333333343</v>
      </c>
      <c r="BF434" s="4" t="str">
        <f t="shared" si="120"/>
        <v>이상없음</v>
      </c>
      <c r="BG434" s="4">
        <f t="shared" si="121"/>
        <v>15</v>
      </c>
      <c r="BH434" s="4" t="s">
        <v>11808</v>
      </c>
      <c r="BI434" s="4"/>
      <c r="BK434" s="4">
        <v>2</v>
      </c>
      <c r="BL434" s="4">
        <f t="shared" si="108"/>
        <v>30</v>
      </c>
      <c r="BM434" s="4">
        <f t="shared" si="122"/>
        <v>30</v>
      </c>
      <c r="BN434" s="4" t="str">
        <f t="shared" si="109"/>
        <v>일치</v>
      </c>
      <c r="BO434" s="4"/>
      <c r="BQ434" s="4" t="s">
        <v>11840</v>
      </c>
      <c r="BR434" s="4" t="s">
        <v>11841</v>
      </c>
      <c r="BS434" s="4"/>
    </row>
    <row r="435" spans="1:71" ht="50.1" customHeight="1" x14ac:dyDescent="0.3">
      <c r="A435" s="4">
        <f t="shared" si="107"/>
        <v>16</v>
      </c>
      <c r="B435" s="4" t="s">
        <v>5045</v>
      </c>
      <c r="C435" s="4" t="s">
        <v>5046</v>
      </c>
      <c r="D435" s="4" t="s">
        <v>485</v>
      </c>
      <c r="E435" s="4" t="s">
        <v>486</v>
      </c>
      <c r="F435" s="4" t="s">
        <v>5047</v>
      </c>
      <c r="G435" s="4" t="s">
        <v>5048</v>
      </c>
      <c r="H435" s="4" t="s">
        <v>5049</v>
      </c>
      <c r="I435" s="4" t="s">
        <v>5049</v>
      </c>
      <c r="J435" s="4" t="s">
        <v>275</v>
      </c>
      <c r="K435" s="4" t="s">
        <v>275</v>
      </c>
      <c r="L435" s="4" t="s">
        <v>276</v>
      </c>
      <c r="M435" s="4" t="s">
        <v>277</v>
      </c>
      <c r="N435" s="4" t="s">
        <v>277</v>
      </c>
      <c r="O435" s="4" t="s">
        <v>277</v>
      </c>
      <c r="P435" s="4" t="s">
        <v>277</v>
      </c>
      <c r="Q435" s="4" t="s">
        <v>5055</v>
      </c>
      <c r="R435" s="4" t="s">
        <v>313</v>
      </c>
      <c r="S435" s="4" t="s">
        <v>313</v>
      </c>
      <c r="T435" s="4" t="s">
        <v>313</v>
      </c>
      <c r="U435" s="4" t="s">
        <v>313</v>
      </c>
      <c r="V435" s="4" t="s">
        <v>313</v>
      </c>
      <c r="W435" s="4" t="s">
        <v>11686</v>
      </c>
      <c r="X435" s="4" t="s">
        <v>11734</v>
      </c>
      <c r="Y435" s="4" t="s">
        <v>313</v>
      </c>
      <c r="Z435" s="4" t="s">
        <v>313</v>
      </c>
      <c r="AA435" s="4" t="s">
        <v>313</v>
      </c>
      <c r="AB435" s="4" t="s">
        <v>312</v>
      </c>
      <c r="AC435" s="4" t="s">
        <v>313</v>
      </c>
      <c r="AE435" s="4">
        <v>0</v>
      </c>
      <c r="AF435" s="4">
        <v>0</v>
      </c>
      <c r="AG435" s="4">
        <v>0</v>
      </c>
      <c r="AH435" s="4">
        <f t="shared" si="112"/>
        <v>0</v>
      </c>
      <c r="AI435" s="4">
        <f t="shared" si="112"/>
        <v>0</v>
      </c>
      <c r="AJ435" s="4">
        <f t="shared" si="112"/>
        <v>0</v>
      </c>
      <c r="AK435" s="4">
        <f t="shared" si="112"/>
        <v>0</v>
      </c>
      <c r="AL435" s="4">
        <f t="shared" si="112"/>
        <v>0</v>
      </c>
      <c r="AM435" s="4">
        <f t="shared" si="112"/>
        <v>3</v>
      </c>
      <c r="AN435" s="4">
        <f t="shared" si="113"/>
        <v>0</v>
      </c>
      <c r="AO435" s="4" t="str">
        <f t="shared" si="114"/>
        <v>X</v>
      </c>
      <c r="AP435" s="4" t="str">
        <f t="shared" si="114"/>
        <v>우대</v>
      </c>
      <c r="AQ435" s="4" t="str">
        <f t="shared" si="114"/>
        <v>X</v>
      </c>
      <c r="AR435" s="4">
        <f t="shared" si="115"/>
        <v>3</v>
      </c>
      <c r="AT435" s="4" t="s">
        <v>11686</v>
      </c>
      <c r="AU435" s="4">
        <f>VLOOKUP(B435,자격증!B:R,17,0)</f>
        <v>10</v>
      </c>
      <c r="AV435" s="4">
        <f>IF(AT435="해당",VLOOKUP(B435,어학성적!B:Q,16,0),0)</f>
        <v>10</v>
      </c>
      <c r="AW435" s="4">
        <f>IF(AT435="해당",VLOOKUP(B435,논문실적!B:S,18,0),0)</f>
        <v>0</v>
      </c>
      <c r="AX435" s="4">
        <f>VLOOKUP(B435,자격증!B:S,18,0)</f>
        <v>0</v>
      </c>
      <c r="AY435" s="4">
        <f t="shared" si="116"/>
        <v>20</v>
      </c>
      <c r="AZ435" s="4"/>
      <c r="BB435" s="4">
        <f t="shared" si="117"/>
        <v>20</v>
      </c>
      <c r="BC435" s="47">
        <f>VLOOKUP(B435,정성평가!B:AD,29,0)</f>
        <v>56</v>
      </c>
      <c r="BD435" s="4">
        <f t="shared" si="118"/>
        <v>3</v>
      </c>
      <c r="BE435" s="47">
        <f t="shared" si="119"/>
        <v>79</v>
      </c>
      <c r="BF435" s="4" t="str">
        <f t="shared" si="120"/>
        <v>이상없음</v>
      </c>
      <c r="BG435" s="4">
        <f t="shared" si="121"/>
        <v>16</v>
      </c>
      <c r="BH435" s="4" t="s">
        <v>11808</v>
      </c>
      <c r="BI435" s="4"/>
      <c r="BK435" s="4">
        <v>2</v>
      </c>
      <c r="BL435" s="4">
        <f t="shared" si="108"/>
        <v>30</v>
      </c>
      <c r="BM435" s="4">
        <f t="shared" si="122"/>
        <v>30</v>
      </c>
      <c r="BN435" s="4" t="str">
        <f t="shared" si="109"/>
        <v>일치</v>
      </c>
      <c r="BO435" s="4"/>
      <c r="BQ435" s="4" t="s">
        <v>11840</v>
      </c>
      <c r="BR435" s="4" t="s">
        <v>11841</v>
      </c>
      <c r="BS435" s="4"/>
    </row>
    <row r="436" spans="1:71" ht="50.1" customHeight="1" x14ac:dyDescent="0.3">
      <c r="A436" s="4">
        <f t="shared" si="107"/>
        <v>17</v>
      </c>
      <c r="B436" s="4" t="s">
        <v>8046</v>
      </c>
      <c r="C436" s="4" t="s">
        <v>8047</v>
      </c>
      <c r="D436" s="4" t="s">
        <v>485</v>
      </c>
      <c r="E436" s="4" t="s">
        <v>486</v>
      </c>
      <c r="F436" s="4" t="s">
        <v>8048</v>
      </c>
      <c r="G436" s="4" t="s">
        <v>8049</v>
      </c>
      <c r="H436" s="4" t="s">
        <v>8050</v>
      </c>
      <c r="I436" s="4" t="s">
        <v>8051</v>
      </c>
      <c r="J436" s="4" t="s">
        <v>275</v>
      </c>
      <c r="K436" s="4" t="s">
        <v>275</v>
      </c>
      <c r="L436" s="4" t="s">
        <v>276</v>
      </c>
      <c r="M436" s="4" t="s">
        <v>277</v>
      </c>
      <c r="N436" s="4" t="s">
        <v>277</v>
      </c>
      <c r="O436" s="4" t="s">
        <v>277</v>
      </c>
      <c r="P436" s="4" t="s">
        <v>277</v>
      </c>
      <c r="Q436" s="4" t="s">
        <v>5144</v>
      </c>
      <c r="R436" s="4" t="s">
        <v>313</v>
      </c>
      <c r="S436" s="4" t="s">
        <v>313</v>
      </c>
      <c r="T436" s="4" t="s">
        <v>313</v>
      </c>
      <c r="U436" s="4" t="s">
        <v>313</v>
      </c>
      <c r="V436" s="4" t="s">
        <v>313</v>
      </c>
      <c r="W436" s="4" t="s">
        <v>11686</v>
      </c>
      <c r="X436" s="4" t="s">
        <v>9552</v>
      </c>
      <c r="Y436" s="4" t="s">
        <v>11686</v>
      </c>
      <c r="Z436" s="4" t="s">
        <v>9552</v>
      </c>
      <c r="AA436" s="4" t="s">
        <v>313</v>
      </c>
      <c r="AB436" s="4" t="s">
        <v>312</v>
      </c>
      <c r="AC436" s="4" t="s">
        <v>313</v>
      </c>
      <c r="AE436" s="4">
        <v>0</v>
      </c>
      <c r="AF436" s="4">
        <v>0</v>
      </c>
      <c r="AG436" s="4">
        <v>0</v>
      </c>
      <c r="AH436" s="4">
        <f t="shared" si="112"/>
        <v>0</v>
      </c>
      <c r="AI436" s="4">
        <f t="shared" si="112"/>
        <v>0</v>
      </c>
      <c r="AJ436" s="4">
        <f t="shared" si="112"/>
        <v>0</v>
      </c>
      <c r="AK436" s="4">
        <f t="shared" si="112"/>
        <v>0</v>
      </c>
      <c r="AL436" s="4">
        <f t="shared" si="112"/>
        <v>0</v>
      </c>
      <c r="AM436" s="4">
        <f t="shared" si="112"/>
        <v>3</v>
      </c>
      <c r="AN436" s="4">
        <f t="shared" si="113"/>
        <v>3</v>
      </c>
      <c r="AO436" s="4" t="str">
        <f t="shared" si="114"/>
        <v>X</v>
      </c>
      <c r="AP436" s="4" t="str">
        <f t="shared" si="114"/>
        <v>우대</v>
      </c>
      <c r="AQ436" s="4" t="str">
        <f t="shared" si="114"/>
        <v>X</v>
      </c>
      <c r="AR436" s="4">
        <f t="shared" si="115"/>
        <v>3</v>
      </c>
      <c r="AT436" s="4" t="s">
        <v>11686</v>
      </c>
      <c r="AU436" s="4">
        <f>VLOOKUP(B436,자격증!B:R,17,0)</f>
        <v>5</v>
      </c>
      <c r="AV436" s="4">
        <f>IF(AT436="해당",VLOOKUP(B436,어학성적!B:Q,16,0),0)</f>
        <v>6</v>
      </c>
      <c r="AW436" s="4">
        <f>IF(AT436="해당",VLOOKUP(B436,논문실적!B:S,18,0),0)</f>
        <v>0</v>
      </c>
      <c r="AX436" s="4">
        <f>VLOOKUP(B436,자격증!B:S,18,0)</f>
        <v>0</v>
      </c>
      <c r="AY436" s="4">
        <f t="shared" si="116"/>
        <v>11</v>
      </c>
      <c r="AZ436" s="4"/>
      <c r="BB436" s="4">
        <f t="shared" si="117"/>
        <v>11</v>
      </c>
      <c r="BC436" s="47">
        <f>VLOOKUP(B436,정성평가!B:AD,29,0)</f>
        <v>64.333333333333329</v>
      </c>
      <c r="BD436" s="4">
        <f t="shared" si="118"/>
        <v>3</v>
      </c>
      <c r="BE436" s="47">
        <f t="shared" si="119"/>
        <v>78.333333333333329</v>
      </c>
      <c r="BF436" s="4" t="str">
        <f t="shared" si="120"/>
        <v>이상없음</v>
      </c>
      <c r="BG436" s="4">
        <f t="shared" si="121"/>
        <v>17</v>
      </c>
      <c r="BH436" s="4" t="s">
        <v>11808</v>
      </c>
      <c r="BI436" s="4"/>
      <c r="BK436" s="4">
        <v>2</v>
      </c>
      <c r="BL436" s="4">
        <f t="shared" si="108"/>
        <v>30</v>
      </c>
      <c r="BM436" s="4">
        <f t="shared" si="122"/>
        <v>30</v>
      </c>
      <c r="BN436" s="4" t="str">
        <f t="shared" si="109"/>
        <v>일치</v>
      </c>
      <c r="BO436" s="4"/>
      <c r="BQ436" s="4" t="s">
        <v>11840</v>
      </c>
      <c r="BR436" s="4" t="s">
        <v>11841</v>
      </c>
      <c r="BS436" s="4"/>
    </row>
    <row r="437" spans="1:71" ht="50.1" customHeight="1" x14ac:dyDescent="0.3">
      <c r="A437" s="4">
        <f t="shared" si="107"/>
        <v>18</v>
      </c>
      <c r="B437" s="4" t="s">
        <v>6533</v>
      </c>
      <c r="C437" s="4" t="s">
        <v>6534</v>
      </c>
      <c r="D437" s="4" t="s">
        <v>485</v>
      </c>
      <c r="E437" s="4" t="s">
        <v>486</v>
      </c>
      <c r="F437" s="4" t="s">
        <v>6535</v>
      </c>
      <c r="G437" s="4" t="s">
        <v>6536</v>
      </c>
      <c r="H437" s="4" t="s">
        <v>6537</v>
      </c>
      <c r="I437" s="4" t="s">
        <v>6538</v>
      </c>
      <c r="J437" s="4" t="s">
        <v>275</v>
      </c>
      <c r="K437" s="4" t="s">
        <v>275</v>
      </c>
      <c r="L437" s="4" t="s">
        <v>276</v>
      </c>
      <c r="M437" s="4" t="s">
        <v>277</v>
      </c>
      <c r="N437" s="4" t="s">
        <v>277</v>
      </c>
      <c r="O437" s="4" t="s">
        <v>277</v>
      </c>
      <c r="P437" s="4" t="s">
        <v>277</v>
      </c>
      <c r="Q437" s="4" t="s">
        <v>1952</v>
      </c>
      <c r="R437" s="4" t="s">
        <v>313</v>
      </c>
      <c r="S437" s="4" t="s">
        <v>313</v>
      </c>
      <c r="T437" s="4" t="s">
        <v>313</v>
      </c>
      <c r="U437" s="4" t="s">
        <v>313</v>
      </c>
      <c r="V437" s="4" t="s">
        <v>313</v>
      </c>
      <c r="W437" s="4" t="s">
        <v>313</v>
      </c>
      <c r="X437" s="4" t="s">
        <v>313</v>
      </c>
      <c r="Y437" s="4" t="s">
        <v>313</v>
      </c>
      <c r="Z437" s="4" t="s">
        <v>313</v>
      </c>
      <c r="AA437" s="4" t="s">
        <v>313</v>
      </c>
      <c r="AB437" s="4" t="s">
        <v>312</v>
      </c>
      <c r="AC437" s="4" t="s">
        <v>313</v>
      </c>
      <c r="AE437" s="4">
        <v>0</v>
      </c>
      <c r="AF437" s="4">
        <v>0</v>
      </c>
      <c r="AG437" s="4">
        <v>0</v>
      </c>
      <c r="AH437" s="4">
        <f t="shared" si="112"/>
        <v>0</v>
      </c>
      <c r="AI437" s="4">
        <f t="shared" si="112"/>
        <v>0</v>
      </c>
      <c r="AJ437" s="4">
        <f t="shared" si="112"/>
        <v>0</v>
      </c>
      <c r="AK437" s="4">
        <f t="shared" si="112"/>
        <v>0</v>
      </c>
      <c r="AL437" s="4">
        <f t="shared" si="112"/>
        <v>0</v>
      </c>
      <c r="AM437" s="4">
        <f t="shared" si="112"/>
        <v>0</v>
      </c>
      <c r="AN437" s="4">
        <f t="shared" si="113"/>
        <v>0</v>
      </c>
      <c r="AO437" s="4" t="str">
        <f t="shared" si="114"/>
        <v>X</v>
      </c>
      <c r="AP437" s="4" t="str">
        <f t="shared" si="114"/>
        <v>우대</v>
      </c>
      <c r="AQ437" s="4" t="str">
        <f t="shared" si="114"/>
        <v>X</v>
      </c>
      <c r="AR437" s="4">
        <f t="shared" si="115"/>
        <v>0</v>
      </c>
      <c r="AT437" s="4" t="s">
        <v>11686</v>
      </c>
      <c r="AU437" s="4">
        <f>VLOOKUP(B437,자격증!B:R,17,0)</f>
        <v>5</v>
      </c>
      <c r="AV437" s="4">
        <f>IF(AT437="해당",VLOOKUP(B437,어학성적!B:Q,16,0),0)</f>
        <v>10</v>
      </c>
      <c r="AW437" s="4">
        <f>IF(AT437="해당",VLOOKUP(B437,논문실적!B:S,18,0),0)</f>
        <v>0</v>
      </c>
      <c r="AX437" s="4">
        <f>VLOOKUP(B437,자격증!B:S,18,0)</f>
        <v>0</v>
      </c>
      <c r="AY437" s="4">
        <f t="shared" si="116"/>
        <v>15</v>
      </c>
      <c r="AZ437" s="4"/>
      <c r="BB437" s="4">
        <f t="shared" si="117"/>
        <v>15</v>
      </c>
      <c r="BC437" s="47">
        <f>VLOOKUP(B437,정성평가!B:AD,29,0)</f>
        <v>63</v>
      </c>
      <c r="BD437" s="4">
        <f t="shared" si="118"/>
        <v>0</v>
      </c>
      <c r="BE437" s="47">
        <f t="shared" si="119"/>
        <v>78</v>
      </c>
      <c r="BF437" s="4" t="str">
        <f t="shared" si="120"/>
        <v>이상없음</v>
      </c>
      <c r="BG437" s="4">
        <f t="shared" si="121"/>
        <v>18</v>
      </c>
      <c r="BH437" s="4" t="s">
        <v>11808</v>
      </c>
      <c r="BI437" s="4"/>
      <c r="BK437" s="4">
        <v>2</v>
      </c>
      <c r="BL437" s="4">
        <f t="shared" si="108"/>
        <v>30</v>
      </c>
      <c r="BM437" s="4">
        <f t="shared" si="122"/>
        <v>30</v>
      </c>
      <c r="BN437" s="4" t="str">
        <f t="shared" si="109"/>
        <v>일치</v>
      </c>
      <c r="BO437" s="4"/>
      <c r="BQ437" s="4" t="s">
        <v>11840</v>
      </c>
      <c r="BR437" s="4" t="s">
        <v>11841</v>
      </c>
      <c r="BS437" s="4"/>
    </row>
    <row r="438" spans="1:71" ht="50.1" customHeight="1" x14ac:dyDescent="0.3">
      <c r="A438" s="4">
        <f t="shared" si="107"/>
        <v>19</v>
      </c>
      <c r="B438" s="4" t="s">
        <v>11509</v>
      </c>
      <c r="C438" s="4" t="s">
        <v>11510</v>
      </c>
      <c r="D438" s="4" t="s">
        <v>485</v>
      </c>
      <c r="E438" s="4" t="s">
        <v>486</v>
      </c>
      <c r="F438" s="4" t="s">
        <v>11511</v>
      </c>
      <c r="G438" s="4" t="s">
        <v>11512</v>
      </c>
      <c r="H438" s="4" t="s">
        <v>11513</v>
      </c>
      <c r="I438" s="4" t="s">
        <v>11514</v>
      </c>
      <c r="J438" s="4" t="s">
        <v>275</v>
      </c>
      <c r="K438" s="4" t="s">
        <v>275</v>
      </c>
      <c r="L438" s="4" t="s">
        <v>382</v>
      </c>
      <c r="M438" s="4" t="s">
        <v>3521</v>
      </c>
      <c r="N438" s="4" t="s">
        <v>3078</v>
      </c>
      <c r="O438" s="4" t="s">
        <v>562</v>
      </c>
      <c r="P438" s="4" t="s">
        <v>957</v>
      </c>
      <c r="Q438" s="4" t="s">
        <v>3322</v>
      </c>
      <c r="R438" s="4" t="s">
        <v>313</v>
      </c>
      <c r="S438" s="4" t="s">
        <v>313</v>
      </c>
      <c r="T438" s="4" t="s">
        <v>313</v>
      </c>
      <c r="U438" s="4" t="s">
        <v>313</v>
      </c>
      <c r="V438" s="4" t="s">
        <v>313</v>
      </c>
      <c r="W438" s="4" t="s">
        <v>11686</v>
      </c>
      <c r="X438" s="4" t="s">
        <v>11738</v>
      </c>
      <c r="Y438" s="4" t="s">
        <v>313</v>
      </c>
      <c r="Z438" s="4" t="s">
        <v>313</v>
      </c>
      <c r="AA438" s="4" t="s">
        <v>313</v>
      </c>
      <c r="AB438" s="4" t="s">
        <v>313</v>
      </c>
      <c r="AC438" s="4" t="s">
        <v>313</v>
      </c>
      <c r="AE438" s="4">
        <v>0</v>
      </c>
      <c r="AF438" s="4">
        <v>0</v>
      </c>
      <c r="AG438" s="4">
        <v>0</v>
      </c>
      <c r="AH438" s="4">
        <f t="shared" si="112"/>
        <v>0</v>
      </c>
      <c r="AI438" s="4">
        <f t="shared" si="112"/>
        <v>0</v>
      </c>
      <c r="AJ438" s="4">
        <f t="shared" si="112"/>
        <v>0</v>
      </c>
      <c r="AK438" s="4">
        <f t="shared" si="112"/>
        <v>0</v>
      </c>
      <c r="AL438" s="4">
        <f t="shared" si="112"/>
        <v>0</v>
      </c>
      <c r="AM438" s="4">
        <f t="shared" si="112"/>
        <v>3</v>
      </c>
      <c r="AN438" s="4">
        <f t="shared" si="113"/>
        <v>0</v>
      </c>
      <c r="AO438" s="4" t="str">
        <f t="shared" si="114"/>
        <v>X</v>
      </c>
      <c r="AP438" s="4" t="str">
        <f t="shared" si="114"/>
        <v>X</v>
      </c>
      <c r="AQ438" s="4" t="str">
        <f t="shared" si="114"/>
        <v>X</v>
      </c>
      <c r="AR438" s="4">
        <f t="shared" si="115"/>
        <v>3</v>
      </c>
      <c r="AT438" s="4" t="s">
        <v>11686</v>
      </c>
      <c r="AU438" s="4">
        <f>VLOOKUP(B438,자격증!B:R,17,0)</f>
        <v>5</v>
      </c>
      <c r="AV438" s="4">
        <f>IF(AT438="해당",VLOOKUP(B438,어학성적!B:Q,16,0),0)</f>
        <v>6</v>
      </c>
      <c r="AW438" s="4">
        <f>IF(AT438="해당",VLOOKUP(B438,논문실적!B:S,18,0),0)</f>
        <v>0</v>
      </c>
      <c r="AX438" s="4">
        <f>VLOOKUP(B438,자격증!B:S,18,0)</f>
        <v>0</v>
      </c>
      <c r="AY438" s="4">
        <f t="shared" si="116"/>
        <v>11</v>
      </c>
      <c r="AZ438" s="4"/>
      <c r="BB438" s="4">
        <f t="shared" si="117"/>
        <v>11</v>
      </c>
      <c r="BC438" s="47">
        <f>VLOOKUP(B438,정성평가!B:AD,29,0)</f>
        <v>64</v>
      </c>
      <c r="BD438" s="4">
        <f t="shared" si="118"/>
        <v>3</v>
      </c>
      <c r="BE438" s="47">
        <f t="shared" si="119"/>
        <v>78</v>
      </c>
      <c r="BF438" s="4" t="str">
        <f t="shared" si="120"/>
        <v>이상없음</v>
      </c>
      <c r="BG438" s="4">
        <f t="shared" si="121"/>
        <v>18</v>
      </c>
      <c r="BH438" s="4" t="s">
        <v>11808</v>
      </c>
      <c r="BI438" s="4"/>
      <c r="BK438" s="4">
        <v>2</v>
      </c>
      <c r="BL438" s="4">
        <f t="shared" si="108"/>
        <v>30</v>
      </c>
      <c r="BM438" s="4">
        <f t="shared" si="122"/>
        <v>30</v>
      </c>
      <c r="BN438" s="4" t="str">
        <f t="shared" si="109"/>
        <v>일치</v>
      </c>
      <c r="BO438" s="4"/>
      <c r="BQ438" s="4" t="s">
        <v>11840</v>
      </c>
      <c r="BR438" s="4" t="s">
        <v>11841</v>
      </c>
      <c r="BS438" s="4"/>
    </row>
    <row r="439" spans="1:71" ht="50.1" customHeight="1" x14ac:dyDescent="0.3">
      <c r="A439" s="4">
        <f t="shared" si="107"/>
        <v>20</v>
      </c>
      <c r="B439" s="4" t="s">
        <v>4738</v>
      </c>
      <c r="C439" s="4" t="s">
        <v>4739</v>
      </c>
      <c r="D439" s="4" t="s">
        <v>485</v>
      </c>
      <c r="E439" s="4" t="s">
        <v>486</v>
      </c>
      <c r="F439" s="4" t="s">
        <v>4740</v>
      </c>
      <c r="G439" s="4" t="s">
        <v>4741</v>
      </c>
      <c r="H439" s="4" t="s">
        <v>4742</v>
      </c>
      <c r="I439" s="4" t="s">
        <v>4743</v>
      </c>
      <c r="J439" s="4" t="s">
        <v>275</v>
      </c>
      <c r="K439" s="4" t="s">
        <v>275</v>
      </c>
      <c r="L439" s="4" t="s">
        <v>382</v>
      </c>
      <c r="M439" s="4" t="s">
        <v>4322</v>
      </c>
      <c r="N439" s="4" t="s">
        <v>4323</v>
      </c>
      <c r="O439" s="4" t="s">
        <v>562</v>
      </c>
      <c r="P439" s="4" t="s">
        <v>957</v>
      </c>
      <c r="Q439" s="4" t="s">
        <v>3724</v>
      </c>
      <c r="R439" s="4" t="s">
        <v>313</v>
      </c>
      <c r="S439" s="4" t="s">
        <v>313</v>
      </c>
      <c r="T439" s="4" t="s">
        <v>313</v>
      </c>
      <c r="U439" s="4" t="s">
        <v>313</v>
      </c>
      <c r="V439" s="4" t="s">
        <v>313</v>
      </c>
      <c r="W439" s="4" t="s">
        <v>11686</v>
      </c>
      <c r="X439" s="4" t="s">
        <v>11737</v>
      </c>
      <c r="Y439" s="4" t="s">
        <v>313</v>
      </c>
      <c r="Z439" s="4" t="s">
        <v>313</v>
      </c>
      <c r="AA439" s="4" t="s">
        <v>312</v>
      </c>
      <c r="AB439" s="4" t="s">
        <v>312</v>
      </c>
      <c r="AC439" s="4" t="s">
        <v>313</v>
      </c>
      <c r="AE439" s="4">
        <v>0</v>
      </c>
      <c r="AF439" s="4">
        <v>0</v>
      </c>
      <c r="AG439" s="4">
        <v>0</v>
      </c>
      <c r="AH439" s="4">
        <f t="shared" si="112"/>
        <v>0</v>
      </c>
      <c r="AI439" s="4">
        <f t="shared" si="112"/>
        <v>0</v>
      </c>
      <c r="AJ439" s="4">
        <f t="shared" si="112"/>
        <v>0</v>
      </c>
      <c r="AK439" s="4">
        <f t="shared" si="112"/>
        <v>0</v>
      </c>
      <c r="AL439" s="4">
        <f t="shared" si="112"/>
        <v>0</v>
      </c>
      <c r="AM439" s="4">
        <f t="shared" si="112"/>
        <v>3</v>
      </c>
      <c r="AN439" s="4">
        <f t="shared" si="113"/>
        <v>0</v>
      </c>
      <c r="AO439" s="4" t="str">
        <f t="shared" si="114"/>
        <v>우대</v>
      </c>
      <c r="AP439" s="4" t="str">
        <f t="shared" si="114"/>
        <v>우대</v>
      </c>
      <c r="AQ439" s="4" t="str">
        <f t="shared" si="114"/>
        <v>X</v>
      </c>
      <c r="AR439" s="4">
        <f t="shared" si="115"/>
        <v>3</v>
      </c>
      <c r="AT439" s="4" t="s">
        <v>11686</v>
      </c>
      <c r="AU439" s="4">
        <f>VLOOKUP(B439,자격증!B:R,17,0)</f>
        <v>8</v>
      </c>
      <c r="AV439" s="4">
        <f>IF(AT439="해당",VLOOKUP(B439,어학성적!B:Q,16,0),0)</f>
        <v>10</v>
      </c>
      <c r="AW439" s="4">
        <f>IF(AT439="해당",VLOOKUP(B439,논문실적!B:S,18,0),0)</f>
        <v>0</v>
      </c>
      <c r="AX439" s="4">
        <f>VLOOKUP(B439,자격증!B:S,18,0)</f>
        <v>0</v>
      </c>
      <c r="AY439" s="4">
        <f t="shared" si="116"/>
        <v>18</v>
      </c>
      <c r="AZ439" s="4"/>
      <c r="BB439" s="4">
        <f t="shared" si="117"/>
        <v>18</v>
      </c>
      <c r="BC439" s="47">
        <f>VLOOKUP(B439,정성평가!B:AD,29,0)</f>
        <v>56.666666666666664</v>
      </c>
      <c r="BD439" s="4">
        <f t="shared" si="118"/>
        <v>3</v>
      </c>
      <c r="BE439" s="47">
        <f t="shared" si="119"/>
        <v>77.666666666666657</v>
      </c>
      <c r="BF439" s="4" t="str">
        <f t="shared" si="120"/>
        <v>이상없음</v>
      </c>
      <c r="BG439" s="4">
        <f t="shared" si="121"/>
        <v>20</v>
      </c>
      <c r="BH439" s="4" t="s">
        <v>11808</v>
      </c>
      <c r="BI439" s="4"/>
      <c r="BK439" s="4">
        <v>2</v>
      </c>
      <c r="BL439" s="4">
        <f t="shared" si="108"/>
        <v>30</v>
      </c>
      <c r="BM439" s="4">
        <f t="shared" si="122"/>
        <v>30</v>
      </c>
      <c r="BN439" s="4" t="str">
        <f t="shared" si="109"/>
        <v>일치</v>
      </c>
      <c r="BO439" s="4"/>
      <c r="BQ439" s="4" t="s">
        <v>11840</v>
      </c>
      <c r="BR439" s="4" t="s">
        <v>11841</v>
      </c>
      <c r="BS439" s="4"/>
    </row>
    <row r="440" spans="1:71" ht="50.1" customHeight="1" x14ac:dyDescent="0.3">
      <c r="A440" s="4">
        <f t="shared" si="107"/>
        <v>21</v>
      </c>
      <c r="B440" s="4" t="s">
        <v>10878</v>
      </c>
      <c r="C440" s="4" t="s">
        <v>10879</v>
      </c>
      <c r="D440" s="4" t="s">
        <v>485</v>
      </c>
      <c r="E440" s="4" t="s">
        <v>486</v>
      </c>
      <c r="F440" s="4" t="s">
        <v>10880</v>
      </c>
      <c r="G440" s="4" t="s">
        <v>10881</v>
      </c>
      <c r="H440" s="4" t="s">
        <v>10882</v>
      </c>
      <c r="I440" s="4" t="s">
        <v>10883</v>
      </c>
      <c r="J440" s="4" t="s">
        <v>275</v>
      </c>
      <c r="K440" s="4" t="s">
        <v>275</v>
      </c>
      <c r="L440" s="4" t="s">
        <v>276</v>
      </c>
      <c r="M440" s="4" t="s">
        <v>277</v>
      </c>
      <c r="N440" s="4" t="s">
        <v>277</v>
      </c>
      <c r="O440" s="4" t="s">
        <v>277</v>
      </c>
      <c r="P440" s="4" t="s">
        <v>277</v>
      </c>
      <c r="Q440" s="4" t="s">
        <v>3322</v>
      </c>
      <c r="R440" s="4" t="s">
        <v>313</v>
      </c>
      <c r="S440" s="4" t="s">
        <v>313</v>
      </c>
      <c r="T440" s="4" t="s">
        <v>313</v>
      </c>
      <c r="U440" s="4" t="s">
        <v>313</v>
      </c>
      <c r="V440" s="4" t="s">
        <v>313</v>
      </c>
      <c r="W440" s="4" t="s">
        <v>11686</v>
      </c>
      <c r="X440" s="4" t="s">
        <v>11735</v>
      </c>
      <c r="Y440" s="4" t="s">
        <v>11686</v>
      </c>
      <c r="Z440" s="4" t="s">
        <v>11735</v>
      </c>
      <c r="AA440" s="4" t="s">
        <v>313</v>
      </c>
      <c r="AB440" s="4" t="s">
        <v>312</v>
      </c>
      <c r="AC440" s="4" t="s">
        <v>313</v>
      </c>
      <c r="AE440" s="4">
        <v>0</v>
      </c>
      <c r="AF440" s="4">
        <v>0</v>
      </c>
      <c r="AG440" s="4">
        <v>0</v>
      </c>
      <c r="AH440" s="4">
        <f t="shared" si="112"/>
        <v>0</v>
      </c>
      <c r="AI440" s="4">
        <f t="shared" si="112"/>
        <v>0</v>
      </c>
      <c r="AJ440" s="4">
        <f t="shared" si="112"/>
        <v>0</v>
      </c>
      <c r="AK440" s="4">
        <f t="shared" si="112"/>
        <v>0</v>
      </c>
      <c r="AL440" s="4">
        <f t="shared" si="112"/>
        <v>0</v>
      </c>
      <c r="AM440" s="4">
        <f t="shared" si="112"/>
        <v>3</v>
      </c>
      <c r="AN440" s="4">
        <f t="shared" si="113"/>
        <v>3</v>
      </c>
      <c r="AO440" s="4" t="str">
        <f t="shared" si="114"/>
        <v>X</v>
      </c>
      <c r="AP440" s="4" t="str">
        <f t="shared" si="114"/>
        <v>우대</v>
      </c>
      <c r="AQ440" s="4" t="str">
        <f t="shared" si="114"/>
        <v>X</v>
      </c>
      <c r="AR440" s="4">
        <f t="shared" si="115"/>
        <v>3</v>
      </c>
      <c r="AT440" s="4" t="s">
        <v>11686</v>
      </c>
      <c r="AU440" s="4">
        <f>VLOOKUP(B440,자격증!B:R,17,0)</f>
        <v>8</v>
      </c>
      <c r="AV440" s="4">
        <f>IF(AT440="해당",VLOOKUP(B440,어학성적!B:Q,16,0),0)</f>
        <v>6</v>
      </c>
      <c r="AW440" s="4">
        <f>IF(AT440="해당",VLOOKUP(B440,논문실적!B:S,18,0),0)</f>
        <v>0</v>
      </c>
      <c r="AX440" s="4">
        <f>VLOOKUP(B440,자격증!B:S,18,0)</f>
        <v>0</v>
      </c>
      <c r="AY440" s="4">
        <f t="shared" si="116"/>
        <v>14</v>
      </c>
      <c r="AZ440" s="4"/>
      <c r="BB440" s="4">
        <f t="shared" si="117"/>
        <v>14</v>
      </c>
      <c r="BC440" s="47">
        <f>VLOOKUP(B440,정성평가!B:AD,29,0)</f>
        <v>60.333333333333336</v>
      </c>
      <c r="BD440" s="4">
        <f t="shared" si="118"/>
        <v>3</v>
      </c>
      <c r="BE440" s="47">
        <f t="shared" si="119"/>
        <v>77.333333333333343</v>
      </c>
      <c r="BF440" s="4" t="str">
        <f t="shared" si="120"/>
        <v>이상없음</v>
      </c>
      <c r="BG440" s="4">
        <f t="shared" si="121"/>
        <v>21</v>
      </c>
      <c r="BH440" s="4" t="s">
        <v>11808</v>
      </c>
      <c r="BI440" s="4"/>
      <c r="BK440" s="4">
        <v>2</v>
      </c>
      <c r="BL440" s="4">
        <f t="shared" si="108"/>
        <v>30</v>
      </c>
      <c r="BM440" s="4">
        <f t="shared" si="122"/>
        <v>30</v>
      </c>
      <c r="BN440" s="4" t="str">
        <f t="shared" si="109"/>
        <v>일치</v>
      </c>
      <c r="BO440" s="4"/>
      <c r="BQ440" s="4" t="s">
        <v>11840</v>
      </c>
      <c r="BR440" s="4" t="s">
        <v>11841</v>
      </c>
      <c r="BS440" s="4"/>
    </row>
    <row r="441" spans="1:71" ht="50.1" customHeight="1" x14ac:dyDescent="0.3">
      <c r="A441" s="4">
        <f t="shared" si="107"/>
        <v>22</v>
      </c>
      <c r="B441" s="4" t="s">
        <v>11319</v>
      </c>
      <c r="C441" s="4" t="s">
        <v>11320</v>
      </c>
      <c r="D441" s="4" t="s">
        <v>485</v>
      </c>
      <c r="E441" s="4" t="s">
        <v>486</v>
      </c>
      <c r="F441" s="4" t="s">
        <v>11321</v>
      </c>
      <c r="G441" s="4" t="s">
        <v>11322</v>
      </c>
      <c r="H441" s="4" t="s">
        <v>11323</v>
      </c>
      <c r="I441" s="4" t="s">
        <v>11324</v>
      </c>
      <c r="J441" s="4" t="s">
        <v>275</v>
      </c>
      <c r="K441" s="4" t="s">
        <v>275</v>
      </c>
      <c r="L441" s="4" t="s">
        <v>276</v>
      </c>
      <c r="M441" s="4" t="s">
        <v>277</v>
      </c>
      <c r="N441" s="4" t="s">
        <v>277</v>
      </c>
      <c r="O441" s="4" t="s">
        <v>277</v>
      </c>
      <c r="P441" s="4" t="s">
        <v>277</v>
      </c>
      <c r="Q441" s="4" t="s">
        <v>1035</v>
      </c>
      <c r="R441" s="4" t="s">
        <v>313</v>
      </c>
      <c r="S441" s="4" t="s">
        <v>313</v>
      </c>
      <c r="T441" s="4" t="s">
        <v>313</v>
      </c>
      <c r="U441" s="4" t="s">
        <v>313</v>
      </c>
      <c r="V441" s="4" t="s">
        <v>313</v>
      </c>
      <c r="W441" s="4" t="s">
        <v>313</v>
      </c>
      <c r="X441" s="4" t="s">
        <v>313</v>
      </c>
      <c r="Y441" s="4" t="s">
        <v>313</v>
      </c>
      <c r="Z441" s="4" t="s">
        <v>313</v>
      </c>
      <c r="AA441" s="4" t="s">
        <v>313</v>
      </c>
      <c r="AB441" s="4" t="s">
        <v>312</v>
      </c>
      <c r="AC441" s="4" t="s">
        <v>313</v>
      </c>
      <c r="AE441" s="4">
        <v>0</v>
      </c>
      <c r="AF441" s="4">
        <v>0</v>
      </c>
      <c r="AG441" s="4">
        <v>0</v>
      </c>
      <c r="AH441" s="4">
        <f t="shared" si="112"/>
        <v>0</v>
      </c>
      <c r="AI441" s="4">
        <f t="shared" si="112"/>
        <v>0</v>
      </c>
      <c r="AJ441" s="4">
        <f t="shared" si="112"/>
        <v>0</v>
      </c>
      <c r="AK441" s="4">
        <f t="shared" si="112"/>
        <v>0</v>
      </c>
      <c r="AL441" s="4">
        <f t="shared" si="112"/>
        <v>0</v>
      </c>
      <c r="AM441" s="4">
        <f t="shared" si="112"/>
        <v>0</v>
      </c>
      <c r="AN441" s="4">
        <f t="shared" si="113"/>
        <v>0</v>
      </c>
      <c r="AO441" s="4" t="str">
        <f t="shared" si="114"/>
        <v>X</v>
      </c>
      <c r="AP441" s="4" t="str">
        <f t="shared" si="114"/>
        <v>우대</v>
      </c>
      <c r="AQ441" s="4" t="str">
        <f t="shared" si="114"/>
        <v>X</v>
      </c>
      <c r="AR441" s="4">
        <f t="shared" si="115"/>
        <v>0</v>
      </c>
      <c r="AT441" s="4" t="s">
        <v>11686</v>
      </c>
      <c r="AU441" s="4">
        <f>VLOOKUP(B441,자격증!B:R,17,0)</f>
        <v>5</v>
      </c>
      <c r="AV441" s="4">
        <f>IF(AT441="해당",VLOOKUP(B441,어학성적!B:Q,16,0),0)</f>
        <v>10</v>
      </c>
      <c r="AW441" s="4">
        <f>IF(AT441="해당",VLOOKUP(B441,논문실적!B:S,18,0),0)</f>
        <v>0</v>
      </c>
      <c r="AX441" s="4">
        <f>VLOOKUP(B441,자격증!B:S,18,0)</f>
        <v>0</v>
      </c>
      <c r="AY441" s="4">
        <f t="shared" si="116"/>
        <v>15</v>
      </c>
      <c r="AZ441" s="4"/>
      <c r="BB441" s="4">
        <f t="shared" si="117"/>
        <v>15</v>
      </c>
      <c r="BC441" s="47">
        <f>VLOOKUP(B441,정성평가!B:AD,29,0)</f>
        <v>62</v>
      </c>
      <c r="BD441" s="4">
        <f t="shared" si="118"/>
        <v>0</v>
      </c>
      <c r="BE441" s="47">
        <f t="shared" si="119"/>
        <v>77</v>
      </c>
      <c r="BF441" s="4" t="str">
        <f t="shared" si="120"/>
        <v>이상없음</v>
      </c>
      <c r="BG441" s="4">
        <f t="shared" si="121"/>
        <v>22</v>
      </c>
      <c r="BH441" s="4" t="s">
        <v>11808</v>
      </c>
      <c r="BI441" s="4"/>
      <c r="BK441" s="4">
        <v>2</v>
      </c>
      <c r="BL441" s="4">
        <f t="shared" si="108"/>
        <v>30</v>
      </c>
      <c r="BM441" s="4">
        <f t="shared" si="122"/>
        <v>30</v>
      </c>
      <c r="BN441" s="4" t="str">
        <f t="shared" si="109"/>
        <v>일치</v>
      </c>
      <c r="BO441" s="4"/>
      <c r="BQ441" s="4" t="s">
        <v>11840</v>
      </c>
      <c r="BR441" s="4" t="s">
        <v>11841</v>
      </c>
      <c r="BS441" s="4"/>
    </row>
    <row r="442" spans="1:71" ht="50.1" customHeight="1" x14ac:dyDescent="0.3">
      <c r="A442" s="4">
        <f t="shared" si="107"/>
        <v>23</v>
      </c>
      <c r="B442" s="4" t="s">
        <v>11407</v>
      </c>
      <c r="C442" s="4" t="s">
        <v>11408</v>
      </c>
      <c r="D442" s="4" t="s">
        <v>485</v>
      </c>
      <c r="E442" s="4" t="s">
        <v>486</v>
      </c>
      <c r="F442" s="4" t="s">
        <v>11409</v>
      </c>
      <c r="G442" s="4" t="s">
        <v>11410</v>
      </c>
      <c r="H442" s="4" t="s">
        <v>11411</v>
      </c>
      <c r="I442" s="4" t="s">
        <v>11412</v>
      </c>
      <c r="J442" s="4" t="s">
        <v>275</v>
      </c>
      <c r="K442" s="4" t="s">
        <v>275</v>
      </c>
      <c r="L442" s="4" t="s">
        <v>276</v>
      </c>
      <c r="M442" s="4" t="s">
        <v>277</v>
      </c>
      <c r="N442" s="4" t="s">
        <v>277</v>
      </c>
      <c r="O442" s="4" t="s">
        <v>277</v>
      </c>
      <c r="P442" s="4" t="s">
        <v>277</v>
      </c>
      <c r="Q442" s="4" t="s">
        <v>11415</v>
      </c>
      <c r="R442" s="4" t="s">
        <v>313</v>
      </c>
      <c r="S442" s="4" t="s">
        <v>313</v>
      </c>
      <c r="T442" s="4" t="s">
        <v>313</v>
      </c>
      <c r="U442" s="4" t="s">
        <v>313</v>
      </c>
      <c r="V442" s="4" t="s">
        <v>313</v>
      </c>
      <c r="W442" s="4" t="s">
        <v>313</v>
      </c>
      <c r="X442" s="4" t="s">
        <v>313</v>
      </c>
      <c r="Y442" s="4" t="s">
        <v>313</v>
      </c>
      <c r="Z442" s="4" t="s">
        <v>313</v>
      </c>
      <c r="AA442" s="4" t="s">
        <v>313</v>
      </c>
      <c r="AB442" s="4" t="s">
        <v>312</v>
      </c>
      <c r="AC442" s="4" t="s">
        <v>313</v>
      </c>
      <c r="AE442" s="4">
        <v>0</v>
      </c>
      <c r="AF442" s="4">
        <v>0</v>
      </c>
      <c r="AG442" s="4">
        <v>0</v>
      </c>
      <c r="AH442" s="4">
        <f t="shared" si="112"/>
        <v>0</v>
      </c>
      <c r="AI442" s="4">
        <f t="shared" si="112"/>
        <v>0</v>
      </c>
      <c r="AJ442" s="4">
        <f t="shared" si="112"/>
        <v>0</v>
      </c>
      <c r="AK442" s="4">
        <f t="shared" si="112"/>
        <v>0</v>
      </c>
      <c r="AL442" s="4">
        <f t="shared" si="112"/>
        <v>0</v>
      </c>
      <c r="AM442" s="4">
        <f t="shared" si="112"/>
        <v>0</v>
      </c>
      <c r="AN442" s="4">
        <f t="shared" si="113"/>
        <v>0</v>
      </c>
      <c r="AO442" s="4" t="str">
        <f t="shared" si="114"/>
        <v>X</v>
      </c>
      <c r="AP442" s="4" t="str">
        <f t="shared" si="114"/>
        <v>우대</v>
      </c>
      <c r="AQ442" s="4" t="str">
        <f t="shared" si="114"/>
        <v>X</v>
      </c>
      <c r="AR442" s="4">
        <f t="shared" si="115"/>
        <v>0</v>
      </c>
      <c r="AT442" s="4" t="s">
        <v>11686</v>
      </c>
      <c r="AU442" s="4">
        <f>VLOOKUP(B442,자격증!B:R,17,0)</f>
        <v>3</v>
      </c>
      <c r="AV442" s="4">
        <f>IF(AT442="해당",VLOOKUP(B442,어학성적!B:Q,16,0),0)</f>
        <v>10</v>
      </c>
      <c r="AW442" s="4">
        <f>IF(AT442="해당",VLOOKUP(B442,논문실적!B:S,18,0),0)</f>
        <v>0</v>
      </c>
      <c r="AX442" s="4">
        <f>VLOOKUP(B442,자격증!B:S,18,0)</f>
        <v>0</v>
      </c>
      <c r="AY442" s="4">
        <f t="shared" si="116"/>
        <v>13</v>
      </c>
      <c r="AZ442" s="4"/>
      <c r="BB442" s="4">
        <f t="shared" si="117"/>
        <v>13</v>
      </c>
      <c r="BC442" s="47">
        <f>VLOOKUP(B442,정성평가!B:AD,29,0)</f>
        <v>64</v>
      </c>
      <c r="BD442" s="4">
        <f t="shared" si="118"/>
        <v>0</v>
      </c>
      <c r="BE442" s="47">
        <f t="shared" si="119"/>
        <v>77</v>
      </c>
      <c r="BF442" s="4" t="str">
        <f t="shared" si="120"/>
        <v>이상없음</v>
      </c>
      <c r="BG442" s="4">
        <f t="shared" si="121"/>
        <v>22</v>
      </c>
      <c r="BH442" s="4" t="s">
        <v>11808</v>
      </c>
      <c r="BI442" s="4"/>
      <c r="BK442" s="4">
        <v>2</v>
      </c>
      <c r="BL442" s="4">
        <f t="shared" si="108"/>
        <v>30</v>
      </c>
      <c r="BM442" s="4">
        <f t="shared" si="122"/>
        <v>30</v>
      </c>
      <c r="BN442" s="4" t="str">
        <f t="shared" si="109"/>
        <v>일치</v>
      </c>
      <c r="BO442" s="4"/>
      <c r="BQ442" s="4" t="s">
        <v>11840</v>
      </c>
      <c r="BR442" s="4" t="s">
        <v>11841</v>
      </c>
      <c r="BS442" s="4"/>
    </row>
    <row r="443" spans="1:71" ht="50.1" customHeight="1" x14ac:dyDescent="0.3">
      <c r="A443" s="4">
        <f t="shared" si="107"/>
        <v>24</v>
      </c>
      <c r="B443" s="4" t="s">
        <v>4862</v>
      </c>
      <c r="C443" s="4" t="s">
        <v>4863</v>
      </c>
      <c r="D443" s="4" t="s">
        <v>485</v>
      </c>
      <c r="E443" s="4" t="s">
        <v>486</v>
      </c>
      <c r="F443" s="4" t="s">
        <v>4864</v>
      </c>
      <c r="G443" s="4" t="s">
        <v>4865</v>
      </c>
      <c r="H443" s="4" t="s">
        <v>4866</v>
      </c>
      <c r="I443" s="4" t="s">
        <v>4867</v>
      </c>
      <c r="J443" s="4" t="s">
        <v>275</v>
      </c>
      <c r="K443" s="4" t="s">
        <v>275</v>
      </c>
      <c r="L443" s="4" t="s">
        <v>276</v>
      </c>
      <c r="M443" s="4" t="s">
        <v>277</v>
      </c>
      <c r="N443" s="4" t="s">
        <v>277</v>
      </c>
      <c r="O443" s="4" t="s">
        <v>277</v>
      </c>
      <c r="P443" s="4" t="s">
        <v>277</v>
      </c>
      <c r="Q443" s="4" t="s">
        <v>2054</v>
      </c>
      <c r="R443" s="4" t="s">
        <v>313</v>
      </c>
      <c r="S443" s="4" t="s">
        <v>313</v>
      </c>
      <c r="T443" s="4" t="s">
        <v>313</v>
      </c>
      <c r="U443" s="4" t="s">
        <v>313</v>
      </c>
      <c r="V443" s="4" t="s">
        <v>313</v>
      </c>
      <c r="W443" s="4" t="s">
        <v>11686</v>
      </c>
      <c r="X443" s="4" t="s">
        <v>11742</v>
      </c>
      <c r="Y443" s="4" t="s">
        <v>313</v>
      </c>
      <c r="Z443" s="4" t="s">
        <v>313</v>
      </c>
      <c r="AA443" s="4" t="s">
        <v>313</v>
      </c>
      <c r="AB443" s="4" t="s">
        <v>312</v>
      </c>
      <c r="AC443" s="4" t="s">
        <v>313</v>
      </c>
      <c r="AE443" s="4">
        <v>0</v>
      </c>
      <c r="AF443" s="4">
        <v>0</v>
      </c>
      <c r="AG443" s="4">
        <v>0</v>
      </c>
      <c r="AH443" s="4">
        <f t="shared" si="112"/>
        <v>0</v>
      </c>
      <c r="AI443" s="4">
        <f t="shared" si="112"/>
        <v>0</v>
      </c>
      <c r="AJ443" s="4">
        <f t="shared" si="112"/>
        <v>0</v>
      </c>
      <c r="AK443" s="4">
        <f t="shared" si="112"/>
        <v>0</v>
      </c>
      <c r="AL443" s="4">
        <f t="shared" si="112"/>
        <v>0</v>
      </c>
      <c r="AM443" s="4">
        <f t="shared" si="112"/>
        <v>3</v>
      </c>
      <c r="AN443" s="4">
        <f t="shared" si="113"/>
        <v>0</v>
      </c>
      <c r="AO443" s="4" t="str">
        <f t="shared" si="114"/>
        <v>X</v>
      </c>
      <c r="AP443" s="4" t="str">
        <f t="shared" si="114"/>
        <v>우대</v>
      </c>
      <c r="AQ443" s="4" t="str">
        <f t="shared" si="114"/>
        <v>X</v>
      </c>
      <c r="AR443" s="4">
        <f t="shared" si="115"/>
        <v>3</v>
      </c>
      <c r="AT443" s="4" t="s">
        <v>11686</v>
      </c>
      <c r="AU443" s="4">
        <f>VLOOKUP(B443,자격증!B:R,17,0)</f>
        <v>0</v>
      </c>
      <c r="AV443" s="4">
        <f>IF(AT443="해당",VLOOKUP(B443,어학성적!B:Q,16,0),0)</f>
        <v>10</v>
      </c>
      <c r="AW443" s="4">
        <f>IF(AT443="해당",VLOOKUP(B443,논문실적!B:S,18,0),0)</f>
        <v>0</v>
      </c>
      <c r="AX443" s="4">
        <f>VLOOKUP(B443,자격증!B:S,18,0)</f>
        <v>0</v>
      </c>
      <c r="AY443" s="4">
        <f t="shared" si="116"/>
        <v>10</v>
      </c>
      <c r="AZ443" s="4"/>
      <c r="BB443" s="4">
        <f t="shared" si="117"/>
        <v>10</v>
      </c>
      <c r="BC443" s="47">
        <f>VLOOKUP(B443,정성평가!B:AD,29,0)</f>
        <v>63.666666666666664</v>
      </c>
      <c r="BD443" s="4">
        <f t="shared" si="118"/>
        <v>3</v>
      </c>
      <c r="BE443" s="47">
        <f t="shared" si="119"/>
        <v>76.666666666666657</v>
      </c>
      <c r="BF443" s="4" t="str">
        <f t="shared" si="120"/>
        <v>이상없음</v>
      </c>
      <c r="BG443" s="4">
        <f t="shared" si="121"/>
        <v>24</v>
      </c>
      <c r="BH443" s="4" t="s">
        <v>11808</v>
      </c>
      <c r="BI443" s="4"/>
      <c r="BK443" s="4">
        <v>2</v>
      </c>
      <c r="BL443" s="4">
        <f t="shared" si="108"/>
        <v>30</v>
      </c>
      <c r="BM443" s="4">
        <f t="shared" si="122"/>
        <v>30</v>
      </c>
      <c r="BN443" s="4" t="str">
        <f t="shared" si="109"/>
        <v>일치</v>
      </c>
      <c r="BO443" s="4"/>
      <c r="BQ443" s="4" t="s">
        <v>11840</v>
      </c>
      <c r="BR443" s="4" t="s">
        <v>11841</v>
      </c>
      <c r="BS443" s="4"/>
    </row>
    <row r="444" spans="1:71" ht="50.1" customHeight="1" x14ac:dyDescent="0.3">
      <c r="A444" s="4">
        <f t="shared" si="107"/>
        <v>25</v>
      </c>
      <c r="B444" s="4" t="s">
        <v>2055</v>
      </c>
      <c r="C444" s="4" t="s">
        <v>2056</v>
      </c>
      <c r="D444" s="4" t="s">
        <v>485</v>
      </c>
      <c r="E444" s="4" t="s">
        <v>486</v>
      </c>
      <c r="F444" s="4" t="s">
        <v>2057</v>
      </c>
      <c r="G444" s="4" t="s">
        <v>2058</v>
      </c>
      <c r="H444" s="4" t="s">
        <v>2059</v>
      </c>
      <c r="I444" s="4" t="s">
        <v>2059</v>
      </c>
      <c r="J444" s="4" t="s">
        <v>275</v>
      </c>
      <c r="K444" s="4" t="s">
        <v>275</v>
      </c>
      <c r="L444" s="4" t="s">
        <v>276</v>
      </c>
      <c r="M444" s="4" t="s">
        <v>277</v>
      </c>
      <c r="N444" s="4" t="s">
        <v>277</v>
      </c>
      <c r="O444" s="4" t="s">
        <v>277</v>
      </c>
      <c r="P444" s="4" t="s">
        <v>277</v>
      </c>
      <c r="Q444" s="4" t="s">
        <v>2064</v>
      </c>
      <c r="R444" s="4" t="s">
        <v>313</v>
      </c>
      <c r="S444" s="4" t="s">
        <v>313</v>
      </c>
      <c r="T444" s="4" t="s">
        <v>313</v>
      </c>
      <c r="U444" s="4" t="s">
        <v>313</v>
      </c>
      <c r="V444" s="4" t="s">
        <v>313</v>
      </c>
      <c r="W444" s="4" t="s">
        <v>11686</v>
      </c>
      <c r="X444" s="4" t="s">
        <v>11738</v>
      </c>
      <c r="Y444" s="4" t="s">
        <v>313</v>
      </c>
      <c r="Z444" s="4" t="s">
        <v>313</v>
      </c>
      <c r="AA444" s="4" t="s">
        <v>313</v>
      </c>
      <c r="AB444" s="4" t="s">
        <v>312</v>
      </c>
      <c r="AC444" s="4" t="s">
        <v>313</v>
      </c>
      <c r="AE444" s="4">
        <v>0</v>
      </c>
      <c r="AF444" s="4">
        <v>0</v>
      </c>
      <c r="AG444" s="4">
        <v>0</v>
      </c>
      <c r="AH444" s="4">
        <f t="shared" si="112"/>
        <v>0</v>
      </c>
      <c r="AI444" s="4">
        <f t="shared" si="112"/>
        <v>0</v>
      </c>
      <c r="AJ444" s="4">
        <f t="shared" si="112"/>
        <v>0</v>
      </c>
      <c r="AK444" s="4">
        <f t="shared" si="112"/>
        <v>0</v>
      </c>
      <c r="AL444" s="4">
        <f t="shared" si="112"/>
        <v>0</v>
      </c>
      <c r="AM444" s="4">
        <f t="shared" si="112"/>
        <v>3</v>
      </c>
      <c r="AN444" s="4">
        <f t="shared" si="113"/>
        <v>0</v>
      </c>
      <c r="AO444" s="4" t="str">
        <f t="shared" si="114"/>
        <v>X</v>
      </c>
      <c r="AP444" s="4" t="str">
        <f t="shared" si="114"/>
        <v>우대</v>
      </c>
      <c r="AQ444" s="4" t="str">
        <f t="shared" si="114"/>
        <v>X</v>
      </c>
      <c r="AR444" s="4">
        <f t="shared" si="115"/>
        <v>3</v>
      </c>
      <c r="AT444" s="4" t="s">
        <v>11686</v>
      </c>
      <c r="AU444" s="4">
        <f>VLOOKUP(B444,자격증!B:R,17,0)</f>
        <v>0</v>
      </c>
      <c r="AV444" s="4">
        <f>IF(AT444="해당",VLOOKUP(B444,어학성적!B:Q,16,0),0)</f>
        <v>6</v>
      </c>
      <c r="AW444" s="4">
        <f>IF(AT444="해당",VLOOKUP(B444,논문실적!B:S,18,0),0)</f>
        <v>0</v>
      </c>
      <c r="AX444" s="4">
        <f>VLOOKUP(B444,자격증!B:S,18,0)</f>
        <v>0</v>
      </c>
      <c r="AY444" s="4">
        <f t="shared" si="116"/>
        <v>6</v>
      </c>
      <c r="AZ444" s="4"/>
      <c r="BB444" s="4">
        <f t="shared" si="117"/>
        <v>6</v>
      </c>
      <c r="BC444" s="47">
        <f>VLOOKUP(B444,정성평가!B:AD,29,0)</f>
        <v>67.333333333333329</v>
      </c>
      <c r="BD444" s="4">
        <f t="shared" si="118"/>
        <v>3</v>
      </c>
      <c r="BE444" s="47">
        <f t="shared" si="119"/>
        <v>76.333333333333329</v>
      </c>
      <c r="BF444" s="4" t="str">
        <f t="shared" si="120"/>
        <v>이상없음</v>
      </c>
      <c r="BG444" s="4">
        <f t="shared" si="121"/>
        <v>25</v>
      </c>
      <c r="BH444" s="4" t="s">
        <v>11808</v>
      </c>
      <c r="BI444" s="4"/>
      <c r="BK444" s="4">
        <v>2</v>
      </c>
      <c r="BL444" s="4">
        <f t="shared" si="108"/>
        <v>30</v>
      </c>
      <c r="BM444" s="4">
        <f t="shared" si="122"/>
        <v>30</v>
      </c>
      <c r="BN444" s="4" t="str">
        <f t="shared" si="109"/>
        <v>일치</v>
      </c>
      <c r="BO444" s="4"/>
      <c r="BQ444" s="4" t="s">
        <v>11840</v>
      </c>
      <c r="BR444" s="4" t="s">
        <v>11841</v>
      </c>
      <c r="BS444" s="4"/>
    </row>
    <row r="445" spans="1:71" ht="50.1" customHeight="1" x14ac:dyDescent="0.3">
      <c r="A445" s="4">
        <f t="shared" si="107"/>
        <v>26</v>
      </c>
      <c r="B445" s="4" t="s">
        <v>9922</v>
      </c>
      <c r="C445" s="4" t="s">
        <v>9923</v>
      </c>
      <c r="D445" s="4" t="s">
        <v>485</v>
      </c>
      <c r="E445" s="4" t="s">
        <v>486</v>
      </c>
      <c r="F445" s="4" t="s">
        <v>9924</v>
      </c>
      <c r="G445" s="4" t="s">
        <v>9925</v>
      </c>
      <c r="H445" s="4" t="s">
        <v>9926</v>
      </c>
      <c r="I445" s="4" t="s">
        <v>9927</v>
      </c>
      <c r="J445" s="4" t="s">
        <v>275</v>
      </c>
      <c r="K445" s="4" t="s">
        <v>275</v>
      </c>
      <c r="L445" s="4" t="s">
        <v>276</v>
      </c>
      <c r="M445" s="4" t="s">
        <v>277</v>
      </c>
      <c r="N445" s="4" t="s">
        <v>277</v>
      </c>
      <c r="O445" s="4" t="s">
        <v>277</v>
      </c>
      <c r="P445" s="4" t="s">
        <v>277</v>
      </c>
      <c r="Q445" s="4" t="s">
        <v>2564</v>
      </c>
      <c r="R445" s="4" t="s">
        <v>313</v>
      </c>
      <c r="S445" s="4" t="s">
        <v>313</v>
      </c>
      <c r="T445" s="4" t="s">
        <v>313</v>
      </c>
      <c r="U445" s="4" t="s">
        <v>313</v>
      </c>
      <c r="V445" s="4" t="s">
        <v>313</v>
      </c>
      <c r="W445" s="4" t="s">
        <v>313</v>
      </c>
      <c r="X445" s="4" t="s">
        <v>313</v>
      </c>
      <c r="Y445" s="4" t="s">
        <v>313</v>
      </c>
      <c r="Z445" s="4" t="s">
        <v>313</v>
      </c>
      <c r="AA445" s="4" t="s">
        <v>313</v>
      </c>
      <c r="AB445" s="4" t="s">
        <v>313</v>
      </c>
      <c r="AC445" s="4" t="s">
        <v>313</v>
      </c>
      <c r="AE445" s="4">
        <v>0</v>
      </c>
      <c r="AF445" s="4">
        <v>0</v>
      </c>
      <c r="AG445" s="4">
        <v>0</v>
      </c>
      <c r="AH445" s="4">
        <f t="shared" si="112"/>
        <v>0</v>
      </c>
      <c r="AI445" s="4">
        <f t="shared" si="112"/>
        <v>0</v>
      </c>
      <c r="AJ445" s="4">
        <f t="shared" si="112"/>
        <v>0</v>
      </c>
      <c r="AK445" s="4">
        <f t="shared" si="112"/>
        <v>0</v>
      </c>
      <c r="AL445" s="4">
        <f t="shared" si="112"/>
        <v>0</v>
      </c>
      <c r="AM445" s="4">
        <f t="shared" si="112"/>
        <v>0</v>
      </c>
      <c r="AN445" s="4">
        <f t="shared" si="113"/>
        <v>0</v>
      </c>
      <c r="AO445" s="4" t="str">
        <f t="shared" si="114"/>
        <v>X</v>
      </c>
      <c r="AP445" s="4" t="str">
        <f t="shared" si="114"/>
        <v>X</v>
      </c>
      <c r="AQ445" s="4" t="str">
        <f t="shared" si="114"/>
        <v>X</v>
      </c>
      <c r="AR445" s="4">
        <f t="shared" si="115"/>
        <v>0</v>
      </c>
      <c r="AT445" s="4" t="s">
        <v>11686</v>
      </c>
      <c r="AU445" s="4">
        <f>VLOOKUP(B445,자격증!B:R,17,0)</f>
        <v>3</v>
      </c>
      <c r="AV445" s="4">
        <f>IF(AT445="해당",VLOOKUP(B445,어학성적!B:Q,16,0),0)</f>
        <v>10</v>
      </c>
      <c r="AW445" s="4">
        <f>IF(AT445="해당",VLOOKUP(B445,논문실적!B:S,18,0),0)</f>
        <v>0</v>
      </c>
      <c r="AX445" s="4">
        <f>VLOOKUP(B445,자격증!B:S,18,0)</f>
        <v>0</v>
      </c>
      <c r="AY445" s="4">
        <f t="shared" si="116"/>
        <v>13</v>
      </c>
      <c r="AZ445" s="4"/>
      <c r="BB445" s="4">
        <f t="shared" si="117"/>
        <v>13</v>
      </c>
      <c r="BC445" s="47">
        <f>VLOOKUP(B445,정성평가!B:AD,29,0)</f>
        <v>62.666666666666664</v>
      </c>
      <c r="BD445" s="4">
        <f t="shared" si="118"/>
        <v>0</v>
      </c>
      <c r="BE445" s="47">
        <f t="shared" si="119"/>
        <v>75.666666666666657</v>
      </c>
      <c r="BF445" s="4" t="str">
        <f t="shared" si="120"/>
        <v>이상없음</v>
      </c>
      <c r="BG445" s="4">
        <f t="shared" si="121"/>
        <v>26</v>
      </c>
      <c r="BH445" s="4" t="s">
        <v>11808</v>
      </c>
      <c r="BI445" s="4"/>
      <c r="BK445" s="4">
        <v>2</v>
      </c>
      <c r="BL445" s="4">
        <f t="shared" si="108"/>
        <v>30</v>
      </c>
      <c r="BM445" s="4">
        <f t="shared" si="122"/>
        <v>30</v>
      </c>
      <c r="BN445" s="4" t="str">
        <f t="shared" si="109"/>
        <v>일치</v>
      </c>
      <c r="BO445" s="4"/>
      <c r="BQ445" s="4" t="s">
        <v>11840</v>
      </c>
      <c r="BR445" s="4" t="s">
        <v>11841</v>
      </c>
      <c r="BS445" s="4"/>
    </row>
    <row r="446" spans="1:71" ht="50.1" customHeight="1" x14ac:dyDescent="0.3">
      <c r="A446" s="4">
        <f t="shared" si="107"/>
        <v>27</v>
      </c>
      <c r="B446" s="4" t="s">
        <v>10940</v>
      </c>
      <c r="C446" s="4" t="s">
        <v>10941</v>
      </c>
      <c r="D446" s="4" t="s">
        <v>485</v>
      </c>
      <c r="E446" s="4" t="s">
        <v>486</v>
      </c>
      <c r="F446" s="4" t="s">
        <v>10942</v>
      </c>
      <c r="G446" s="4" t="s">
        <v>10943</v>
      </c>
      <c r="H446" s="4" t="s">
        <v>10944</v>
      </c>
      <c r="I446" s="4" t="s">
        <v>10945</v>
      </c>
      <c r="J446" s="4" t="s">
        <v>275</v>
      </c>
      <c r="K446" s="4" t="s">
        <v>275</v>
      </c>
      <c r="L446" s="4" t="s">
        <v>276</v>
      </c>
      <c r="M446" s="4" t="s">
        <v>277</v>
      </c>
      <c r="N446" s="4" t="s">
        <v>277</v>
      </c>
      <c r="O446" s="4" t="s">
        <v>277</v>
      </c>
      <c r="P446" s="4" t="s">
        <v>277</v>
      </c>
      <c r="Q446" s="4" t="s">
        <v>4729</v>
      </c>
      <c r="R446" s="4" t="s">
        <v>313</v>
      </c>
      <c r="S446" s="4" t="s">
        <v>313</v>
      </c>
      <c r="T446" s="4" t="s">
        <v>313</v>
      </c>
      <c r="U446" s="4" t="s">
        <v>313</v>
      </c>
      <c r="V446" s="4" t="s">
        <v>313</v>
      </c>
      <c r="W446" s="4" t="s">
        <v>313</v>
      </c>
      <c r="X446" s="4" t="s">
        <v>313</v>
      </c>
      <c r="Y446" s="4" t="s">
        <v>313</v>
      </c>
      <c r="Z446" s="4" t="s">
        <v>313</v>
      </c>
      <c r="AA446" s="4" t="s">
        <v>312</v>
      </c>
      <c r="AB446" s="4" t="s">
        <v>312</v>
      </c>
      <c r="AC446" s="4" t="s">
        <v>313</v>
      </c>
      <c r="AE446" s="4">
        <v>0</v>
      </c>
      <c r="AF446" s="4">
        <v>0</v>
      </c>
      <c r="AG446" s="4">
        <v>0</v>
      </c>
      <c r="AH446" s="4">
        <f t="shared" si="112"/>
        <v>0</v>
      </c>
      <c r="AI446" s="4">
        <f t="shared" si="112"/>
        <v>0</v>
      </c>
      <c r="AJ446" s="4">
        <f t="shared" si="112"/>
        <v>0</v>
      </c>
      <c r="AK446" s="4">
        <f t="shared" si="112"/>
        <v>0</v>
      </c>
      <c r="AL446" s="4">
        <f t="shared" si="112"/>
        <v>0</v>
      </c>
      <c r="AM446" s="4">
        <f t="shared" si="112"/>
        <v>0</v>
      </c>
      <c r="AN446" s="4">
        <f t="shared" si="113"/>
        <v>0</v>
      </c>
      <c r="AO446" s="4" t="str">
        <f t="shared" si="114"/>
        <v>우대</v>
      </c>
      <c r="AP446" s="4" t="str">
        <f t="shared" si="114"/>
        <v>우대</v>
      </c>
      <c r="AQ446" s="4" t="str">
        <f t="shared" si="114"/>
        <v>X</v>
      </c>
      <c r="AR446" s="4">
        <f t="shared" si="115"/>
        <v>0</v>
      </c>
      <c r="AT446" s="4" t="s">
        <v>11686</v>
      </c>
      <c r="AU446" s="4">
        <f>VLOOKUP(B446,자격증!B:R,17,0)</f>
        <v>3</v>
      </c>
      <c r="AV446" s="4">
        <f>IF(AT446="해당",VLOOKUP(B446,어학성적!B:Q,16,0),0)</f>
        <v>10</v>
      </c>
      <c r="AW446" s="4">
        <f>IF(AT446="해당",VLOOKUP(B446,논문실적!B:S,18,0),0)</f>
        <v>0</v>
      </c>
      <c r="AX446" s="4">
        <f>VLOOKUP(B446,자격증!B:S,18,0)</f>
        <v>0</v>
      </c>
      <c r="AY446" s="4">
        <f t="shared" si="116"/>
        <v>13</v>
      </c>
      <c r="AZ446" s="4"/>
      <c r="BB446" s="4">
        <f t="shared" si="117"/>
        <v>13</v>
      </c>
      <c r="BC446" s="47">
        <f>VLOOKUP(B446,정성평가!B:AD,29,0)</f>
        <v>62</v>
      </c>
      <c r="BD446" s="4">
        <f t="shared" si="118"/>
        <v>0</v>
      </c>
      <c r="BE446" s="47">
        <f t="shared" si="119"/>
        <v>75</v>
      </c>
      <c r="BF446" s="4" t="str">
        <f t="shared" si="120"/>
        <v>이상없음</v>
      </c>
      <c r="BG446" s="4">
        <f t="shared" si="121"/>
        <v>27</v>
      </c>
      <c r="BH446" s="4" t="s">
        <v>11808</v>
      </c>
      <c r="BI446" s="4"/>
      <c r="BK446" s="4">
        <v>2</v>
      </c>
      <c r="BL446" s="4">
        <f t="shared" si="108"/>
        <v>30</v>
      </c>
      <c r="BM446" s="4">
        <f t="shared" si="122"/>
        <v>30</v>
      </c>
      <c r="BN446" s="4" t="str">
        <f t="shared" si="109"/>
        <v>일치</v>
      </c>
      <c r="BO446" s="4"/>
      <c r="BQ446" s="4" t="s">
        <v>11840</v>
      </c>
      <c r="BR446" s="4" t="s">
        <v>11841</v>
      </c>
      <c r="BS446" s="4"/>
    </row>
    <row r="447" spans="1:71" ht="50.1" customHeight="1" x14ac:dyDescent="0.3">
      <c r="A447" s="4">
        <f t="shared" si="107"/>
        <v>28</v>
      </c>
      <c r="B447" s="4" t="s">
        <v>8501</v>
      </c>
      <c r="C447" s="4" t="s">
        <v>8502</v>
      </c>
      <c r="D447" s="4" t="s">
        <v>485</v>
      </c>
      <c r="E447" s="4" t="s">
        <v>486</v>
      </c>
      <c r="F447" s="4" t="s">
        <v>8503</v>
      </c>
      <c r="G447" s="4" t="s">
        <v>8504</v>
      </c>
      <c r="H447" s="4" t="s">
        <v>8505</v>
      </c>
      <c r="I447" s="4" t="s">
        <v>8506</v>
      </c>
      <c r="J447" s="4" t="s">
        <v>275</v>
      </c>
      <c r="K447" s="4" t="s">
        <v>275</v>
      </c>
      <c r="L447" s="4" t="s">
        <v>276</v>
      </c>
      <c r="M447" s="4" t="s">
        <v>277</v>
      </c>
      <c r="N447" s="4" t="s">
        <v>277</v>
      </c>
      <c r="O447" s="4" t="s">
        <v>277</v>
      </c>
      <c r="P447" s="4" t="s">
        <v>277</v>
      </c>
      <c r="Q447" s="4" t="s">
        <v>2802</v>
      </c>
      <c r="R447" s="4" t="s">
        <v>313</v>
      </c>
      <c r="S447" s="4" t="s">
        <v>313</v>
      </c>
      <c r="T447" s="4" t="s">
        <v>313</v>
      </c>
      <c r="U447" s="4" t="s">
        <v>313</v>
      </c>
      <c r="V447" s="4" t="s">
        <v>313</v>
      </c>
      <c r="W447" s="4" t="s">
        <v>313</v>
      </c>
      <c r="X447" s="4" t="s">
        <v>313</v>
      </c>
      <c r="Y447" s="4" t="s">
        <v>313</v>
      </c>
      <c r="Z447" s="4" t="s">
        <v>313</v>
      </c>
      <c r="AA447" s="4" t="s">
        <v>313</v>
      </c>
      <c r="AB447" s="4" t="s">
        <v>312</v>
      </c>
      <c r="AC447" s="4" t="s">
        <v>313</v>
      </c>
      <c r="AE447" s="4">
        <v>0</v>
      </c>
      <c r="AF447" s="4">
        <v>0</v>
      </c>
      <c r="AG447" s="4">
        <v>0</v>
      </c>
      <c r="AH447" s="4">
        <f t="shared" si="112"/>
        <v>0</v>
      </c>
      <c r="AI447" s="4">
        <f t="shared" si="112"/>
        <v>0</v>
      </c>
      <c r="AJ447" s="4">
        <f t="shared" si="112"/>
        <v>0</v>
      </c>
      <c r="AK447" s="4">
        <f t="shared" si="112"/>
        <v>0</v>
      </c>
      <c r="AL447" s="4">
        <f t="shared" si="112"/>
        <v>0</v>
      </c>
      <c r="AM447" s="4">
        <f t="shared" si="112"/>
        <v>0</v>
      </c>
      <c r="AN447" s="4">
        <f t="shared" si="113"/>
        <v>0</v>
      </c>
      <c r="AO447" s="4" t="str">
        <f t="shared" si="114"/>
        <v>X</v>
      </c>
      <c r="AP447" s="4" t="str">
        <f t="shared" si="114"/>
        <v>우대</v>
      </c>
      <c r="AQ447" s="4" t="str">
        <f t="shared" si="114"/>
        <v>X</v>
      </c>
      <c r="AR447" s="4">
        <f t="shared" si="115"/>
        <v>0</v>
      </c>
      <c r="AT447" s="4" t="s">
        <v>11686</v>
      </c>
      <c r="AU447" s="4">
        <f>VLOOKUP(B447,자격증!B:R,17,0)</f>
        <v>0</v>
      </c>
      <c r="AV447" s="4">
        <f>IF(AT447="해당",VLOOKUP(B447,어학성적!B:Q,16,0),0)</f>
        <v>10</v>
      </c>
      <c r="AW447" s="4">
        <f>IF(AT447="해당",VLOOKUP(B447,논문실적!B:S,18,0),0)</f>
        <v>0</v>
      </c>
      <c r="AX447" s="4">
        <f>VLOOKUP(B447,자격증!B:S,18,0)</f>
        <v>0</v>
      </c>
      <c r="AY447" s="4">
        <f t="shared" si="116"/>
        <v>10</v>
      </c>
      <c r="AZ447" s="4"/>
      <c r="BB447" s="4">
        <f t="shared" si="117"/>
        <v>10</v>
      </c>
      <c r="BC447" s="47">
        <f>VLOOKUP(B447,정성평가!B:AD,29,0)</f>
        <v>64.666666666666671</v>
      </c>
      <c r="BD447" s="4">
        <f t="shared" si="118"/>
        <v>0</v>
      </c>
      <c r="BE447" s="47">
        <f t="shared" si="119"/>
        <v>74.666666666666671</v>
      </c>
      <c r="BF447" s="4" t="str">
        <f t="shared" si="120"/>
        <v>이상없음</v>
      </c>
      <c r="BG447" s="4">
        <f t="shared" si="121"/>
        <v>28</v>
      </c>
      <c r="BH447" s="4" t="s">
        <v>11808</v>
      </c>
      <c r="BI447" s="4"/>
      <c r="BK447" s="4">
        <v>2</v>
      </c>
      <c r="BL447" s="4">
        <f t="shared" si="108"/>
        <v>30</v>
      </c>
      <c r="BM447" s="4">
        <f t="shared" si="122"/>
        <v>30</v>
      </c>
      <c r="BN447" s="4" t="str">
        <f t="shared" si="109"/>
        <v>일치</v>
      </c>
      <c r="BO447" s="4"/>
      <c r="BQ447" s="4" t="s">
        <v>11840</v>
      </c>
      <c r="BR447" s="4" t="s">
        <v>11841</v>
      </c>
      <c r="BS447" s="4"/>
    </row>
    <row r="448" spans="1:71" ht="50.1" customHeight="1" x14ac:dyDescent="0.3">
      <c r="A448" s="4">
        <f t="shared" si="107"/>
        <v>29</v>
      </c>
      <c r="B448" s="4" t="s">
        <v>10394</v>
      </c>
      <c r="C448" s="4" t="s">
        <v>10395</v>
      </c>
      <c r="D448" s="4" t="s">
        <v>485</v>
      </c>
      <c r="E448" s="4" t="s">
        <v>486</v>
      </c>
      <c r="F448" s="4" t="s">
        <v>10396</v>
      </c>
      <c r="G448" s="4" t="s">
        <v>10397</v>
      </c>
      <c r="H448" s="4" t="s">
        <v>10398</v>
      </c>
      <c r="I448" s="4" t="s">
        <v>10399</v>
      </c>
      <c r="J448" s="4" t="s">
        <v>275</v>
      </c>
      <c r="K448" s="4" t="s">
        <v>275</v>
      </c>
      <c r="L448" s="4" t="s">
        <v>276</v>
      </c>
      <c r="M448" s="4" t="s">
        <v>277</v>
      </c>
      <c r="N448" s="4" t="s">
        <v>277</v>
      </c>
      <c r="O448" s="4" t="s">
        <v>277</v>
      </c>
      <c r="P448" s="4" t="s">
        <v>277</v>
      </c>
      <c r="Q448" s="4" t="s">
        <v>4929</v>
      </c>
      <c r="R448" s="4" t="s">
        <v>313</v>
      </c>
      <c r="S448" s="4" t="s">
        <v>313</v>
      </c>
      <c r="T448" s="4" t="s">
        <v>313</v>
      </c>
      <c r="U448" s="4" t="s">
        <v>313</v>
      </c>
      <c r="V448" s="4" t="s">
        <v>313</v>
      </c>
      <c r="W448" s="4" t="s">
        <v>313</v>
      </c>
      <c r="X448" s="4" t="s">
        <v>313</v>
      </c>
      <c r="Y448" s="4" t="s">
        <v>313</v>
      </c>
      <c r="Z448" s="4" t="s">
        <v>313</v>
      </c>
      <c r="AA448" s="4" t="s">
        <v>313</v>
      </c>
      <c r="AB448" s="4" t="s">
        <v>312</v>
      </c>
      <c r="AC448" s="4" t="s">
        <v>313</v>
      </c>
      <c r="AE448" s="4">
        <v>0</v>
      </c>
      <c r="AF448" s="4">
        <v>0</v>
      </c>
      <c r="AG448" s="4">
        <v>0</v>
      </c>
      <c r="AH448" s="4">
        <f t="shared" si="112"/>
        <v>0</v>
      </c>
      <c r="AI448" s="4">
        <f t="shared" si="112"/>
        <v>0</v>
      </c>
      <c r="AJ448" s="4">
        <f t="shared" si="112"/>
        <v>0</v>
      </c>
      <c r="AK448" s="4">
        <f t="shared" si="112"/>
        <v>0</v>
      </c>
      <c r="AL448" s="4">
        <f t="shared" si="112"/>
        <v>0</v>
      </c>
      <c r="AM448" s="4">
        <f t="shared" si="112"/>
        <v>0</v>
      </c>
      <c r="AN448" s="4">
        <f t="shared" si="113"/>
        <v>0</v>
      </c>
      <c r="AO448" s="4" t="str">
        <f t="shared" si="114"/>
        <v>X</v>
      </c>
      <c r="AP448" s="4" t="str">
        <f t="shared" si="114"/>
        <v>우대</v>
      </c>
      <c r="AQ448" s="4" t="str">
        <f t="shared" si="114"/>
        <v>X</v>
      </c>
      <c r="AR448" s="4">
        <f t="shared" si="115"/>
        <v>0</v>
      </c>
      <c r="AT448" s="4" t="s">
        <v>11686</v>
      </c>
      <c r="AU448" s="4">
        <f>VLOOKUP(B448,자격증!B:R,17,0)</f>
        <v>3</v>
      </c>
      <c r="AV448" s="4">
        <f>IF(AT448="해당",VLOOKUP(B448,어학성적!B:Q,16,0),0)</f>
        <v>10</v>
      </c>
      <c r="AW448" s="4">
        <f>IF(AT448="해당",VLOOKUP(B448,논문실적!B:S,18,0),0)</f>
        <v>0</v>
      </c>
      <c r="AX448" s="4">
        <f>VLOOKUP(B448,자격증!B:S,18,0)</f>
        <v>0</v>
      </c>
      <c r="AY448" s="4">
        <f t="shared" si="116"/>
        <v>13</v>
      </c>
      <c r="AZ448" s="4"/>
      <c r="BB448" s="4">
        <f t="shared" si="117"/>
        <v>13</v>
      </c>
      <c r="BC448" s="47">
        <f>VLOOKUP(B448,정성평가!B:AD,29,0)</f>
        <v>61.666666666666664</v>
      </c>
      <c r="BD448" s="4">
        <f t="shared" si="118"/>
        <v>0</v>
      </c>
      <c r="BE448" s="47">
        <f t="shared" si="119"/>
        <v>74.666666666666657</v>
      </c>
      <c r="BF448" s="4" t="str">
        <f t="shared" si="120"/>
        <v>이상없음</v>
      </c>
      <c r="BG448" s="4">
        <f t="shared" si="121"/>
        <v>28</v>
      </c>
      <c r="BH448" s="4" t="s">
        <v>11808</v>
      </c>
      <c r="BI448" s="4"/>
      <c r="BK448" s="4">
        <v>2</v>
      </c>
      <c r="BL448" s="4">
        <f t="shared" si="108"/>
        <v>30</v>
      </c>
      <c r="BM448" s="4">
        <f t="shared" si="122"/>
        <v>30</v>
      </c>
      <c r="BN448" s="4" t="str">
        <f t="shared" si="109"/>
        <v>일치</v>
      </c>
      <c r="BO448" s="4"/>
      <c r="BQ448" s="4" t="s">
        <v>11840</v>
      </c>
      <c r="BR448" s="4" t="s">
        <v>11841</v>
      </c>
      <c r="BS448" s="4"/>
    </row>
    <row r="449" spans="1:71" ht="50.1" customHeight="1" x14ac:dyDescent="0.3">
      <c r="A449" s="4">
        <f t="shared" si="107"/>
        <v>30</v>
      </c>
      <c r="B449" s="4" t="s">
        <v>9815</v>
      </c>
      <c r="C449" s="4" t="s">
        <v>9816</v>
      </c>
      <c r="D449" s="4" t="s">
        <v>485</v>
      </c>
      <c r="E449" s="4" t="s">
        <v>486</v>
      </c>
      <c r="F449" s="4" t="s">
        <v>9817</v>
      </c>
      <c r="G449" s="4" t="s">
        <v>9818</v>
      </c>
      <c r="H449" s="4" t="s">
        <v>9819</v>
      </c>
      <c r="I449" s="4" t="s">
        <v>9820</v>
      </c>
      <c r="J449" s="4" t="s">
        <v>275</v>
      </c>
      <c r="K449" s="4" t="s">
        <v>275</v>
      </c>
      <c r="L449" s="4" t="s">
        <v>276</v>
      </c>
      <c r="M449" s="4" t="s">
        <v>277</v>
      </c>
      <c r="N449" s="4" t="s">
        <v>277</v>
      </c>
      <c r="O449" s="4" t="s">
        <v>277</v>
      </c>
      <c r="P449" s="4" t="s">
        <v>277</v>
      </c>
      <c r="Q449" s="4" t="s">
        <v>2835</v>
      </c>
      <c r="R449" s="4" t="s">
        <v>313</v>
      </c>
      <c r="S449" s="4" t="s">
        <v>313</v>
      </c>
      <c r="T449" s="4" t="s">
        <v>313</v>
      </c>
      <c r="U449" s="4" t="s">
        <v>313</v>
      </c>
      <c r="V449" s="4" t="s">
        <v>313</v>
      </c>
      <c r="W449" s="4" t="s">
        <v>313</v>
      </c>
      <c r="X449" s="4" t="s">
        <v>313</v>
      </c>
      <c r="Y449" s="4" t="s">
        <v>313</v>
      </c>
      <c r="Z449" s="4" t="s">
        <v>313</v>
      </c>
      <c r="AA449" s="4" t="s">
        <v>313</v>
      </c>
      <c r="AB449" s="4" t="s">
        <v>312</v>
      </c>
      <c r="AC449" s="4" t="s">
        <v>313</v>
      </c>
      <c r="AE449" s="4">
        <v>0</v>
      </c>
      <c r="AF449" s="4">
        <v>0</v>
      </c>
      <c r="AG449" s="4">
        <v>0</v>
      </c>
      <c r="AH449" s="4">
        <f t="shared" si="112"/>
        <v>0</v>
      </c>
      <c r="AI449" s="4">
        <f t="shared" si="112"/>
        <v>0</v>
      </c>
      <c r="AJ449" s="4">
        <f t="shared" si="112"/>
        <v>0</v>
      </c>
      <c r="AK449" s="4">
        <f t="shared" si="112"/>
        <v>0</v>
      </c>
      <c r="AL449" s="4">
        <f t="shared" si="112"/>
        <v>0</v>
      </c>
      <c r="AM449" s="4">
        <f t="shared" si="112"/>
        <v>0</v>
      </c>
      <c r="AN449" s="4">
        <f t="shared" si="113"/>
        <v>0</v>
      </c>
      <c r="AO449" s="4" t="str">
        <f t="shared" si="114"/>
        <v>X</v>
      </c>
      <c r="AP449" s="4" t="str">
        <f t="shared" si="114"/>
        <v>우대</v>
      </c>
      <c r="AQ449" s="4" t="str">
        <f t="shared" si="114"/>
        <v>X</v>
      </c>
      <c r="AR449" s="4">
        <f t="shared" si="115"/>
        <v>0</v>
      </c>
      <c r="AT449" s="4" t="s">
        <v>11686</v>
      </c>
      <c r="AU449" s="4">
        <f>VLOOKUP(B449,자격증!B:R,17,0)</f>
        <v>0</v>
      </c>
      <c r="AV449" s="4">
        <f>IF(AT449="해당",VLOOKUP(B449,어학성적!B:Q,16,0),0)</f>
        <v>0</v>
      </c>
      <c r="AW449" s="4">
        <f>IF(AT449="해당",VLOOKUP(B449,논문실적!B:S,18,0),0)</f>
        <v>10</v>
      </c>
      <c r="AX449" s="4">
        <f>VLOOKUP(B449,자격증!B:S,18,0)</f>
        <v>0</v>
      </c>
      <c r="AY449" s="4">
        <f t="shared" si="116"/>
        <v>10</v>
      </c>
      <c r="AZ449" s="4"/>
      <c r="BB449" s="4">
        <f t="shared" si="117"/>
        <v>10</v>
      </c>
      <c r="BC449" s="47">
        <f>VLOOKUP(B449,정성평가!B:AD,29,0)</f>
        <v>64.333333333333329</v>
      </c>
      <c r="BD449" s="4">
        <f t="shared" si="118"/>
        <v>0</v>
      </c>
      <c r="BE449" s="47">
        <f t="shared" si="119"/>
        <v>74.333333333333329</v>
      </c>
      <c r="BF449" s="4" t="str">
        <f t="shared" si="120"/>
        <v>이상없음</v>
      </c>
      <c r="BG449" s="4">
        <f t="shared" si="121"/>
        <v>30</v>
      </c>
      <c r="BH449" s="4" t="s">
        <v>11808</v>
      </c>
      <c r="BI449" s="4"/>
      <c r="BK449" s="4">
        <v>2</v>
      </c>
      <c r="BL449" s="4">
        <f t="shared" si="108"/>
        <v>30</v>
      </c>
      <c r="BM449" s="4">
        <f t="shared" si="122"/>
        <v>30</v>
      </c>
      <c r="BN449" s="4" t="str">
        <f t="shared" si="109"/>
        <v>일치</v>
      </c>
      <c r="BO449" s="4"/>
      <c r="BQ449" s="4" t="s">
        <v>11840</v>
      </c>
      <c r="BR449" s="4" t="s">
        <v>11841</v>
      </c>
      <c r="BS449" s="4"/>
    </row>
    <row r="450" spans="1:71" ht="50.1" customHeight="1" x14ac:dyDescent="0.3">
      <c r="A450" s="4">
        <f t="shared" si="107"/>
        <v>31</v>
      </c>
      <c r="B450" s="4" t="s">
        <v>5090</v>
      </c>
      <c r="C450" s="4" t="s">
        <v>5091</v>
      </c>
      <c r="D450" s="4" t="s">
        <v>485</v>
      </c>
      <c r="E450" s="4" t="s">
        <v>486</v>
      </c>
      <c r="F450" s="4" t="s">
        <v>5092</v>
      </c>
      <c r="G450" s="4" t="s">
        <v>5093</v>
      </c>
      <c r="H450" s="4" t="s">
        <v>5094</v>
      </c>
      <c r="I450" s="4" t="s">
        <v>5095</v>
      </c>
      <c r="J450" s="4" t="s">
        <v>275</v>
      </c>
      <c r="K450" s="4" t="s">
        <v>275</v>
      </c>
      <c r="L450" s="4" t="s">
        <v>276</v>
      </c>
      <c r="M450" s="4" t="s">
        <v>277</v>
      </c>
      <c r="N450" s="4" t="s">
        <v>277</v>
      </c>
      <c r="O450" s="4" t="s">
        <v>277</v>
      </c>
      <c r="P450" s="4" t="s">
        <v>277</v>
      </c>
      <c r="Q450" s="4" t="s">
        <v>5099</v>
      </c>
      <c r="R450" s="4" t="s">
        <v>313</v>
      </c>
      <c r="S450" s="4" t="s">
        <v>313</v>
      </c>
      <c r="T450" s="4" t="s">
        <v>313</v>
      </c>
      <c r="U450" s="4" t="s">
        <v>313</v>
      </c>
      <c r="V450" s="4" t="s">
        <v>313</v>
      </c>
      <c r="W450" s="4" t="s">
        <v>11686</v>
      </c>
      <c r="X450" s="4" t="s">
        <v>9552</v>
      </c>
      <c r="Y450" s="4" t="s">
        <v>11686</v>
      </c>
      <c r="Z450" s="4" t="s">
        <v>9552</v>
      </c>
      <c r="AA450" s="4" t="s">
        <v>313</v>
      </c>
      <c r="AB450" s="4" t="s">
        <v>312</v>
      </c>
      <c r="AC450" s="4" t="s">
        <v>313</v>
      </c>
      <c r="AE450" s="4">
        <v>0</v>
      </c>
      <c r="AF450" s="4">
        <v>0</v>
      </c>
      <c r="AG450" s="4">
        <v>0</v>
      </c>
      <c r="AH450" s="4">
        <f t="shared" si="112"/>
        <v>0</v>
      </c>
      <c r="AI450" s="4">
        <f t="shared" si="112"/>
        <v>0</v>
      </c>
      <c r="AJ450" s="4">
        <f t="shared" si="112"/>
        <v>0</v>
      </c>
      <c r="AK450" s="4">
        <f t="shared" si="112"/>
        <v>0</v>
      </c>
      <c r="AL450" s="4">
        <f t="shared" si="112"/>
        <v>0</v>
      </c>
      <c r="AM450" s="4">
        <f t="shared" si="112"/>
        <v>3</v>
      </c>
      <c r="AN450" s="4">
        <f t="shared" si="113"/>
        <v>3</v>
      </c>
      <c r="AO450" s="4" t="str">
        <f t="shared" si="114"/>
        <v>X</v>
      </c>
      <c r="AP450" s="4" t="str">
        <f t="shared" si="114"/>
        <v>우대</v>
      </c>
      <c r="AQ450" s="4" t="str">
        <f t="shared" si="114"/>
        <v>X</v>
      </c>
      <c r="AR450" s="4">
        <f t="shared" si="115"/>
        <v>3</v>
      </c>
      <c r="AT450" s="4" t="s">
        <v>11686</v>
      </c>
      <c r="AU450" s="4">
        <f>VLOOKUP(B450,자격증!B:R,17,0)</f>
        <v>10</v>
      </c>
      <c r="AV450" s="4">
        <f>IF(AT450="해당",VLOOKUP(B450,어학성적!B:Q,16,0),0)</f>
        <v>2</v>
      </c>
      <c r="AW450" s="4">
        <f>IF(AT450="해당",VLOOKUP(B450,논문실적!B:S,18,0),0)</f>
        <v>0</v>
      </c>
      <c r="AX450" s="4">
        <f>VLOOKUP(B450,자격증!B:S,18,0)</f>
        <v>0</v>
      </c>
      <c r="AY450" s="4">
        <f t="shared" si="116"/>
        <v>12</v>
      </c>
      <c r="AZ450" s="4"/>
      <c r="BB450" s="4">
        <f t="shared" si="117"/>
        <v>12</v>
      </c>
      <c r="BC450" s="47">
        <f>VLOOKUP(B450,정성평가!B:AD,29,0)</f>
        <v>58</v>
      </c>
      <c r="BD450" s="4">
        <f t="shared" si="118"/>
        <v>3</v>
      </c>
      <c r="BE450" s="47">
        <f t="shared" si="119"/>
        <v>73</v>
      </c>
      <c r="BF450" s="4" t="str">
        <f t="shared" si="120"/>
        <v>이상없음</v>
      </c>
      <c r="BG450" s="4">
        <f t="shared" si="121"/>
        <v>31</v>
      </c>
      <c r="BH450" s="4" t="s">
        <v>11829</v>
      </c>
      <c r="BI450" s="4"/>
      <c r="BK450" s="4">
        <v>2</v>
      </c>
      <c r="BL450" s="4">
        <f t="shared" si="108"/>
        <v>30</v>
      </c>
      <c r="BM450" s="4">
        <f t="shared" si="122"/>
        <v>30</v>
      </c>
      <c r="BN450" s="4" t="str">
        <f t="shared" si="109"/>
        <v>일치</v>
      </c>
      <c r="BO450" s="4"/>
      <c r="BQ450" s="44" t="s">
        <v>11731</v>
      </c>
      <c r="BR450" s="4" t="s">
        <v>11835</v>
      </c>
      <c r="BS450" s="4" t="s">
        <v>11836</v>
      </c>
    </row>
    <row r="451" spans="1:71" ht="50.1" customHeight="1" x14ac:dyDescent="0.3">
      <c r="A451" s="4">
        <f t="shared" ref="A451:A514" si="123">IF(E451=E450,A450+1,1)</f>
        <v>32</v>
      </c>
      <c r="B451" s="4" t="s">
        <v>8035</v>
      </c>
      <c r="C451" s="4" t="s">
        <v>8036</v>
      </c>
      <c r="D451" s="4" t="s">
        <v>485</v>
      </c>
      <c r="E451" s="4" t="s">
        <v>486</v>
      </c>
      <c r="F451" s="4" t="s">
        <v>8037</v>
      </c>
      <c r="G451" s="4" t="s">
        <v>8038</v>
      </c>
      <c r="H451" s="4" t="s">
        <v>8039</v>
      </c>
      <c r="I451" s="4" t="s">
        <v>8040</v>
      </c>
      <c r="J451" s="4" t="s">
        <v>275</v>
      </c>
      <c r="K451" s="4" t="s">
        <v>275</v>
      </c>
      <c r="L451" s="4" t="s">
        <v>276</v>
      </c>
      <c r="M451" s="4" t="s">
        <v>277</v>
      </c>
      <c r="N451" s="4" t="s">
        <v>277</v>
      </c>
      <c r="O451" s="4" t="s">
        <v>277</v>
      </c>
      <c r="P451" s="4" t="s">
        <v>277</v>
      </c>
      <c r="Q451" s="4" t="s">
        <v>2080</v>
      </c>
      <c r="R451" s="4" t="s">
        <v>313</v>
      </c>
      <c r="S451" s="4" t="s">
        <v>313</v>
      </c>
      <c r="T451" s="4" t="s">
        <v>313</v>
      </c>
      <c r="U451" s="4" t="s">
        <v>313</v>
      </c>
      <c r="V451" s="4" t="s">
        <v>313</v>
      </c>
      <c r="W451" s="4" t="s">
        <v>313</v>
      </c>
      <c r="X451" s="4" t="s">
        <v>313</v>
      </c>
      <c r="Y451" s="4" t="s">
        <v>313</v>
      </c>
      <c r="Z451" s="4" t="s">
        <v>313</v>
      </c>
      <c r="AA451" s="4" t="s">
        <v>313</v>
      </c>
      <c r="AB451" s="4" t="s">
        <v>312</v>
      </c>
      <c r="AC451" s="4" t="s">
        <v>313</v>
      </c>
      <c r="AE451" s="4">
        <v>0</v>
      </c>
      <c r="AF451" s="4">
        <v>0</v>
      </c>
      <c r="AG451" s="4">
        <v>0</v>
      </c>
      <c r="AH451" s="4">
        <f t="shared" si="112"/>
        <v>0</v>
      </c>
      <c r="AI451" s="4">
        <f t="shared" si="112"/>
        <v>0</v>
      </c>
      <c r="AJ451" s="4">
        <f t="shared" si="112"/>
        <v>0</v>
      </c>
      <c r="AK451" s="4">
        <f t="shared" si="112"/>
        <v>0</v>
      </c>
      <c r="AL451" s="4">
        <f t="shared" si="112"/>
        <v>0</v>
      </c>
      <c r="AM451" s="4">
        <f t="shared" si="112"/>
        <v>0</v>
      </c>
      <c r="AN451" s="4">
        <f t="shared" si="113"/>
        <v>0</v>
      </c>
      <c r="AO451" s="4" t="str">
        <f t="shared" si="114"/>
        <v>X</v>
      </c>
      <c r="AP451" s="4" t="str">
        <f t="shared" si="114"/>
        <v>우대</v>
      </c>
      <c r="AQ451" s="4" t="str">
        <f t="shared" si="114"/>
        <v>X</v>
      </c>
      <c r="AR451" s="4">
        <f t="shared" si="115"/>
        <v>0</v>
      </c>
      <c r="AT451" s="4" t="s">
        <v>11686</v>
      </c>
      <c r="AU451" s="4">
        <f>VLOOKUP(B451,자격증!B:R,17,0)</f>
        <v>10</v>
      </c>
      <c r="AV451" s="4">
        <f>IF(AT451="해당",VLOOKUP(B451,어학성적!B:Q,16,0),0)</f>
        <v>0</v>
      </c>
      <c r="AW451" s="4">
        <f>IF(AT451="해당",VLOOKUP(B451,논문실적!B:S,18,0),0)</f>
        <v>0</v>
      </c>
      <c r="AX451" s="4">
        <f>VLOOKUP(B451,자격증!B:S,18,0)</f>
        <v>0</v>
      </c>
      <c r="AY451" s="4">
        <f t="shared" si="116"/>
        <v>10</v>
      </c>
      <c r="AZ451" s="4"/>
      <c r="BB451" s="4">
        <f t="shared" si="117"/>
        <v>10</v>
      </c>
      <c r="BC451" s="47">
        <f>VLOOKUP(B451,정성평가!B:AD,29,0)</f>
        <v>62.333333333333336</v>
      </c>
      <c r="BD451" s="4">
        <f t="shared" si="118"/>
        <v>0</v>
      </c>
      <c r="BE451" s="47">
        <f t="shared" si="119"/>
        <v>72.333333333333343</v>
      </c>
      <c r="BF451" s="4" t="str">
        <f t="shared" si="120"/>
        <v>이상없음</v>
      </c>
      <c r="BG451" s="4">
        <f t="shared" si="121"/>
        <v>32</v>
      </c>
      <c r="BH451" s="4" t="s">
        <v>11831</v>
      </c>
      <c r="BI451" s="4"/>
      <c r="BK451" s="4">
        <v>2</v>
      </c>
      <c r="BL451" s="4">
        <f t="shared" si="108"/>
        <v>30</v>
      </c>
      <c r="BM451" s="4">
        <f t="shared" si="122"/>
        <v>30</v>
      </c>
      <c r="BN451" s="4" t="str">
        <f t="shared" si="109"/>
        <v>일치</v>
      </c>
      <c r="BO451" s="4"/>
      <c r="BQ451" s="44" t="s">
        <v>11731</v>
      </c>
      <c r="BR451" s="4" t="s">
        <v>11835</v>
      </c>
      <c r="BS451" s="4" t="s">
        <v>11836</v>
      </c>
    </row>
    <row r="452" spans="1:71" ht="50.1" customHeight="1" x14ac:dyDescent="0.3">
      <c r="A452" s="4">
        <f t="shared" si="123"/>
        <v>33</v>
      </c>
      <c r="B452" s="4" t="s">
        <v>4199</v>
      </c>
      <c r="C452" s="4" t="s">
        <v>4200</v>
      </c>
      <c r="D452" s="4" t="s">
        <v>485</v>
      </c>
      <c r="E452" s="4" t="s">
        <v>486</v>
      </c>
      <c r="F452" s="4" t="s">
        <v>4201</v>
      </c>
      <c r="G452" s="4" t="s">
        <v>4202</v>
      </c>
      <c r="H452" s="4" t="s">
        <v>4203</v>
      </c>
      <c r="I452" s="4" t="s">
        <v>4204</v>
      </c>
      <c r="J452" s="4" t="s">
        <v>275</v>
      </c>
      <c r="K452" s="4" t="s">
        <v>275</v>
      </c>
      <c r="L452" s="4" t="s">
        <v>276</v>
      </c>
      <c r="M452" s="4" t="s">
        <v>277</v>
      </c>
      <c r="N452" s="4" t="s">
        <v>277</v>
      </c>
      <c r="O452" s="4" t="s">
        <v>277</v>
      </c>
      <c r="P452" s="4" t="s">
        <v>277</v>
      </c>
      <c r="Q452" s="4" t="s">
        <v>809</v>
      </c>
      <c r="R452" s="4" t="s">
        <v>313</v>
      </c>
      <c r="S452" s="4" t="s">
        <v>313</v>
      </c>
      <c r="T452" s="4" t="s">
        <v>313</v>
      </c>
      <c r="U452" s="4" t="s">
        <v>313</v>
      </c>
      <c r="V452" s="4" t="s">
        <v>313</v>
      </c>
      <c r="W452" s="4" t="s">
        <v>313</v>
      </c>
      <c r="X452" s="4" t="s">
        <v>313</v>
      </c>
      <c r="Y452" s="4" t="s">
        <v>313</v>
      </c>
      <c r="Z452" s="4" t="s">
        <v>313</v>
      </c>
      <c r="AA452" s="4" t="s">
        <v>313</v>
      </c>
      <c r="AB452" s="4" t="s">
        <v>312</v>
      </c>
      <c r="AC452" s="4" t="s">
        <v>313</v>
      </c>
      <c r="AE452" s="4">
        <v>0</v>
      </c>
      <c r="AF452" s="4">
        <v>0</v>
      </c>
      <c r="AG452" s="4">
        <v>0</v>
      </c>
      <c r="AH452" s="4">
        <f t="shared" ref="AH452:AM473" si="124">IF(R452="해당",3,0)</f>
        <v>0</v>
      </c>
      <c r="AI452" s="4">
        <f t="shared" si="124"/>
        <v>0</v>
      </c>
      <c r="AJ452" s="4">
        <f t="shared" si="124"/>
        <v>0</v>
      </c>
      <c r="AK452" s="4">
        <f t="shared" si="124"/>
        <v>0</v>
      </c>
      <c r="AL452" s="4">
        <f t="shared" si="124"/>
        <v>0</v>
      </c>
      <c r="AM452" s="4">
        <f t="shared" si="124"/>
        <v>0</v>
      </c>
      <c r="AN452" s="4">
        <f t="shared" si="113"/>
        <v>0</v>
      </c>
      <c r="AO452" s="4" t="str">
        <f t="shared" ref="AO452:AQ473" si="125">IF(AA452="해당","우대","X")</f>
        <v>X</v>
      </c>
      <c r="AP452" s="4" t="str">
        <f t="shared" si="125"/>
        <v>우대</v>
      </c>
      <c r="AQ452" s="4" t="str">
        <f t="shared" si="125"/>
        <v>X</v>
      </c>
      <c r="AR452" s="4">
        <f t="shared" si="115"/>
        <v>0</v>
      </c>
      <c r="AT452" s="4" t="s">
        <v>11686</v>
      </c>
      <c r="AU452" s="4">
        <f>VLOOKUP(B452,자격증!B:R,17,0)</f>
        <v>0</v>
      </c>
      <c r="AV452" s="4">
        <f>IF(AT452="해당",VLOOKUP(B452,어학성적!B:Q,16,0),0)</f>
        <v>6</v>
      </c>
      <c r="AW452" s="4">
        <f>IF(AT452="해당",VLOOKUP(B452,논문실적!B:S,18,0),0)</f>
        <v>0</v>
      </c>
      <c r="AX452" s="4">
        <f>VLOOKUP(B452,자격증!B:S,18,0)</f>
        <v>0</v>
      </c>
      <c r="AY452" s="4">
        <f t="shared" si="116"/>
        <v>6</v>
      </c>
      <c r="AZ452" s="4"/>
      <c r="BB452" s="4">
        <f t="shared" si="117"/>
        <v>6</v>
      </c>
      <c r="BC452" s="47">
        <f>VLOOKUP(B452,정성평가!B:AD,29,0)</f>
        <v>65.666666666666671</v>
      </c>
      <c r="BD452" s="4">
        <f t="shared" si="118"/>
        <v>0</v>
      </c>
      <c r="BE452" s="47">
        <f t="shared" si="119"/>
        <v>71.666666666666671</v>
      </c>
      <c r="BF452" s="4" t="str">
        <f t="shared" si="120"/>
        <v>이상없음</v>
      </c>
      <c r="BG452" s="4">
        <f t="shared" si="121"/>
        <v>33</v>
      </c>
      <c r="BH452" s="4" t="s">
        <v>11811</v>
      </c>
      <c r="BI452" s="4" t="s">
        <v>11830</v>
      </c>
      <c r="BK452" s="4">
        <v>2</v>
      </c>
      <c r="BL452" s="4">
        <f t="shared" si="108"/>
        <v>30</v>
      </c>
      <c r="BM452" s="4">
        <f t="shared" si="122"/>
        <v>30</v>
      </c>
      <c r="BN452" s="4" t="str">
        <f t="shared" si="109"/>
        <v>일치</v>
      </c>
      <c r="BO452" s="4"/>
      <c r="BQ452" s="44" t="s">
        <v>11731</v>
      </c>
      <c r="BR452" s="4" t="s">
        <v>11835</v>
      </c>
      <c r="BS452" s="4" t="s">
        <v>11836</v>
      </c>
    </row>
    <row r="453" spans="1:71" ht="50.1" customHeight="1" x14ac:dyDescent="0.3">
      <c r="A453" s="4">
        <f t="shared" si="123"/>
        <v>34</v>
      </c>
      <c r="B453" s="4" t="s">
        <v>7627</v>
      </c>
      <c r="C453" s="4" t="s">
        <v>7628</v>
      </c>
      <c r="D453" s="4" t="s">
        <v>485</v>
      </c>
      <c r="E453" s="4" t="s">
        <v>486</v>
      </c>
      <c r="F453" s="4" t="s">
        <v>7629</v>
      </c>
      <c r="G453" s="4" t="s">
        <v>7630</v>
      </c>
      <c r="H453" s="4" t="s">
        <v>7631</v>
      </c>
      <c r="I453" s="4" t="s">
        <v>7632</v>
      </c>
      <c r="J453" s="4" t="s">
        <v>275</v>
      </c>
      <c r="K453" s="4" t="s">
        <v>275</v>
      </c>
      <c r="L453" s="4" t="s">
        <v>276</v>
      </c>
      <c r="M453" s="4" t="s">
        <v>277</v>
      </c>
      <c r="N453" s="4" t="s">
        <v>277</v>
      </c>
      <c r="O453" s="4" t="s">
        <v>277</v>
      </c>
      <c r="P453" s="4" t="s">
        <v>277</v>
      </c>
      <c r="Q453" s="4" t="s">
        <v>1188</v>
      </c>
      <c r="R453" s="4" t="s">
        <v>313</v>
      </c>
      <c r="S453" s="4" t="s">
        <v>313</v>
      </c>
      <c r="T453" s="4" t="s">
        <v>313</v>
      </c>
      <c r="U453" s="4" t="s">
        <v>313</v>
      </c>
      <c r="V453" s="4" t="s">
        <v>313</v>
      </c>
      <c r="W453" s="4" t="s">
        <v>11686</v>
      </c>
      <c r="X453" s="4" t="s">
        <v>11737</v>
      </c>
      <c r="Y453" s="4" t="s">
        <v>313</v>
      </c>
      <c r="Z453" s="4" t="s">
        <v>313</v>
      </c>
      <c r="AA453" s="4" t="s">
        <v>313</v>
      </c>
      <c r="AB453" s="4" t="s">
        <v>312</v>
      </c>
      <c r="AC453" s="4" t="s">
        <v>313</v>
      </c>
      <c r="AE453" s="4">
        <v>0</v>
      </c>
      <c r="AF453" s="4">
        <v>0</v>
      </c>
      <c r="AG453" s="4">
        <v>0</v>
      </c>
      <c r="AH453" s="4">
        <f t="shared" si="124"/>
        <v>0</v>
      </c>
      <c r="AI453" s="4">
        <f t="shared" si="124"/>
        <v>0</v>
      </c>
      <c r="AJ453" s="4">
        <f t="shared" si="124"/>
        <v>0</v>
      </c>
      <c r="AK453" s="4">
        <f t="shared" si="124"/>
        <v>0</v>
      </c>
      <c r="AL453" s="4">
        <f t="shared" si="124"/>
        <v>0</v>
      </c>
      <c r="AM453" s="4">
        <f t="shared" si="124"/>
        <v>3</v>
      </c>
      <c r="AN453" s="4">
        <f t="shared" si="113"/>
        <v>0</v>
      </c>
      <c r="AO453" s="4" t="str">
        <f t="shared" si="125"/>
        <v>X</v>
      </c>
      <c r="AP453" s="4" t="str">
        <f t="shared" si="125"/>
        <v>우대</v>
      </c>
      <c r="AQ453" s="4" t="str">
        <f t="shared" si="125"/>
        <v>X</v>
      </c>
      <c r="AR453" s="4">
        <f t="shared" si="115"/>
        <v>3</v>
      </c>
      <c r="AT453" s="4" t="s">
        <v>11686</v>
      </c>
      <c r="AU453" s="4">
        <f>VLOOKUP(B453,자격증!B:R,17,0)</f>
        <v>8</v>
      </c>
      <c r="AV453" s="4">
        <f>IF(AT453="해당",VLOOKUP(B453,어학성적!B:Q,16,0),0)</f>
        <v>2</v>
      </c>
      <c r="AW453" s="4">
        <f>IF(AT453="해당",VLOOKUP(B453,논문실적!B:S,18,0),0)</f>
        <v>0</v>
      </c>
      <c r="AX453" s="4">
        <f>VLOOKUP(B453,자격증!B:S,18,0)</f>
        <v>0</v>
      </c>
      <c r="AY453" s="4">
        <f t="shared" si="116"/>
        <v>10</v>
      </c>
      <c r="AZ453" s="4"/>
      <c r="BB453" s="4">
        <f t="shared" si="117"/>
        <v>10</v>
      </c>
      <c r="BC453" s="47">
        <f>VLOOKUP(B453,정성평가!B:AD,29,0)</f>
        <v>58.666666666666664</v>
      </c>
      <c r="BD453" s="4">
        <f t="shared" si="118"/>
        <v>3</v>
      </c>
      <c r="BE453" s="47">
        <f t="shared" si="119"/>
        <v>71.666666666666657</v>
      </c>
      <c r="BF453" s="4" t="str">
        <f t="shared" si="120"/>
        <v>이상없음</v>
      </c>
      <c r="BG453" s="4">
        <f t="shared" si="121"/>
        <v>33</v>
      </c>
      <c r="BH453" s="4" t="s">
        <v>11811</v>
      </c>
      <c r="BI453" s="4" t="s">
        <v>11830</v>
      </c>
      <c r="BK453" s="4">
        <v>2</v>
      </c>
      <c r="BL453" s="4">
        <f t="shared" si="108"/>
        <v>30</v>
      </c>
      <c r="BM453" s="4">
        <f t="shared" si="122"/>
        <v>30</v>
      </c>
      <c r="BN453" s="4" t="str">
        <f t="shared" si="109"/>
        <v>일치</v>
      </c>
      <c r="BO453" s="4"/>
      <c r="BQ453" s="44" t="s">
        <v>11731</v>
      </c>
      <c r="BR453" s="4" t="s">
        <v>11835</v>
      </c>
      <c r="BS453" s="4" t="s">
        <v>11836</v>
      </c>
    </row>
    <row r="454" spans="1:71" ht="50.1" customHeight="1" x14ac:dyDescent="0.3">
      <c r="A454" s="4">
        <f t="shared" si="123"/>
        <v>35</v>
      </c>
      <c r="B454" s="4" t="s">
        <v>7674</v>
      </c>
      <c r="C454" s="4" t="s">
        <v>7675</v>
      </c>
      <c r="D454" s="4" t="s">
        <v>485</v>
      </c>
      <c r="E454" s="4" t="s">
        <v>486</v>
      </c>
      <c r="F454" s="4" t="s">
        <v>7676</v>
      </c>
      <c r="G454" s="4" t="s">
        <v>7677</v>
      </c>
      <c r="H454" s="4" t="s">
        <v>7678</v>
      </c>
      <c r="I454" s="4" t="s">
        <v>7679</v>
      </c>
      <c r="J454" s="4" t="s">
        <v>275</v>
      </c>
      <c r="K454" s="4" t="s">
        <v>275</v>
      </c>
      <c r="L454" s="4" t="s">
        <v>276</v>
      </c>
      <c r="M454" s="4" t="s">
        <v>277</v>
      </c>
      <c r="N454" s="4" t="s">
        <v>277</v>
      </c>
      <c r="O454" s="4" t="s">
        <v>277</v>
      </c>
      <c r="P454" s="4" t="s">
        <v>277</v>
      </c>
      <c r="Q454" s="4" t="s">
        <v>7685</v>
      </c>
      <c r="R454" s="4" t="s">
        <v>313</v>
      </c>
      <c r="S454" s="4" t="s">
        <v>313</v>
      </c>
      <c r="T454" s="4" t="s">
        <v>313</v>
      </c>
      <c r="U454" s="4" t="s">
        <v>313</v>
      </c>
      <c r="V454" s="4" t="s">
        <v>313</v>
      </c>
      <c r="W454" s="4" t="s">
        <v>11686</v>
      </c>
      <c r="X454" s="4" t="s">
        <v>11734</v>
      </c>
      <c r="Y454" s="4" t="s">
        <v>313</v>
      </c>
      <c r="Z454" s="4" t="s">
        <v>313</v>
      </c>
      <c r="AA454" s="4" t="s">
        <v>313</v>
      </c>
      <c r="AB454" s="4" t="s">
        <v>313</v>
      </c>
      <c r="AC454" s="4" t="s">
        <v>313</v>
      </c>
      <c r="AE454" s="4">
        <v>0</v>
      </c>
      <c r="AF454" s="4">
        <v>0</v>
      </c>
      <c r="AG454" s="4">
        <v>0</v>
      </c>
      <c r="AH454" s="4">
        <f t="shared" si="124"/>
        <v>0</v>
      </c>
      <c r="AI454" s="4">
        <f t="shared" si="124"/>
        <v>0</v>
      </c>
      <c r="AJ454" s="4">
        <f t="shared" si="124"/>
        <v>0</v>
      </c>
      <c r="AK454" s="4">
        <f t="shared" si="124"/>
        <v>0</v>
      </c>
      <c r="AL454" s="4">
        <f t="shared" si="124"/>
        <v>0</v>
      </c>
      <c r="AM454" s="4">
        <f t="shared" si="124"/>
        <v>3</v>
      </c>
      <c r="AN454" s="4">
        <f t="shared" si="113"/>
        <v>0</v>
      </c>
      <c r="AO454" s="4" t="str">
        <f t="shared" si="125"/>
        <v>X</v>
      </c>
      <c r="AP454" s="4" t="str">
        <f t="shared" si="125"/>
        <v>X</v>
      </c>
      <c r="AQ454" s="4" t="str">
        <f t="shared" si="125"/>
        <v>X</v>
      </c>
      <c r="AR454" s="4">
        <f t="shared" si="115"/>
        <v>3</v>
      </c>
      <c r="AT454" s="4" t="s">
        <v>11686</v>
      </c>
      <c r="AU454" s="4">
        <f>VLOOKUP(B454,자격증!B:R,17,0)</f>
        <v>0</v>
      </c>
      <c r="AV454" s="4">
        <f>IF(AT454="해당",VLOOKUP(B454,어학성적!B:Q,16,0),0)</f>
        <v>10</v>
      </c>
      <c r="AW454" s="4">
        <f>IF(AT454="해당",VLOOKUP(B454,논문실적!B:S,18,0),0)</f>
        <v>0</v>
      </c>
      <c r="AX454" s="4">
        <f>VLOOKUP(B454,자격증!B:S,18,0)</f>
        <v>0</v>
      </c>
      <c r="AY454" s="4">
        <f t="shared" si="116"/>
        <v>10</v>
      </c>
      <c r="AZ454" s="4"/>
      <c r="BB454" s="4">
        <f t="shared" si="117"/>
        <v>10</v>
      </c>
      <c r="BC454" s="47">
        <f>VLOOKUP(B454,정성평가!B:AD,29,0)</f>
        <v>58.333333333333336</v>
      </c>
      <c r="BD454" s="4">
        <f t="shared" si="118"/>
        <v>3</v>
      </c>
      <c r="BE454" s="47">
        <f t="shared" si="119"/>
        <v>71.333333333333343</v>
      </c>
      <c r="BF454" s="4" t="str">
        <f t="shared" si="120"/>
        <v>이상없음</v>
      </c>
      <c r="BG454" s="4">
        <f t="shared" si="121"/>
        <v>35</v>
      </c>
      <c r="BH454" s="4" t="s">
        <v>11811</v>
      </c>
      <c r="BI454" s="4" t="s">
        <v>11830</v>
      </c>
      <c r="BK454" s="4">
        <v>2</v>
      </c>
      <c r="BL454" s="4">
        <f t="shared" ref="BL454:BL518" si="126">BK454*15</f>
        <v>30</v>
      </c>
      <c r="BM454" s="4">
        <f t="shared" si="122"/>
        <v>30</v>
      </c>
      <c r="BN454" s="4" t="str">
        <f t="shared" ref="BN454:BN518" si="127">IF(BL454=BM454,"일치",IF(BM454&gt;BL454,"배수초과","배수미달"))</f>
        <v>일치</v>
      </c>
      <c r="BO454" s="4"/>
      <c r="BQ454" s="44" t="s">
        <v>11731</v>
      </c>
      <c r="BR454" s="4" t="s">
        <v>11835</v>
      </c>
      <c r="BS454" s="4" t="s">
        <v>11836</v>
      </c>
    </row>
    <row r="455" spans="1:71" ht="50.1" customHeight="1" x14ac:dyDescent="0.3">
      <c r="A455" s="4">
        <f t="shared" si="123"/>
        <v>36</v>
      </c>
      <c r="B455" s="4" t="s">
        <v>8804</v>
      </c>
      <c r="C455" s="4" t="s">
        <v>8805</v>
      </c>
      <c r="D455" s="4" t="s">
        <v>485</v>
      </c>
      <c r="E455" s="4" t="s">
        <v>486</v>
      </c>
      <c r="F455" s="4" t="s">
        <v>8806</v>
      </c>
      <c r="G455" s="4" t="s">
        <v>8807</v>
      </c>
      <c r="H455" s="4" t="s">
        <v>8808</v>
      </c>
      <c r="I455" s="4" t="s">
        <v>8809</v>
      </c>
      <c r="J455" s="4" t="s">
        <v>275</v>
      </c>
      <c r="K455" s="4" t="s">
        <v>275</v>
      </c>
      <c r="L455" s="4" t="s">
        <v>276</v>
      </c>
      <c r="M455" s="4" t="s">
        <v>277</v>
      </c>
      <c r="N455" s="4" t="s">
        <v>277</v>
      </c>
      <c r="O455" s="4" t="s">
        <v>277</v>
      </c>
      <c r="P455" s="4" t="s">
        <v>277</v>
      </c>
      <c r="Q455" s="4" t="s">
        <v>1831</v>
      </c>
      <c r="R455" s="4" t="s">
        <v>313</v>
      </c>
      <c r="S455" s="4" t="s">
        <v>313</v>
      </c>
      <c r="T455" s="4" t="s">
        <v>313</v>
      </c>
      <c r="U455" s="4" t="s">
        <v>313</v>
      </c>
      <c r="V455" s="4" t="s">
        <v>313</v>
      </c>
      <c r="W455" s="4" t="s">
        <v>313</v>
      </c>
      <c r="X455" s="4" t="s">
        <v>313</v>
      </c>
      <c r="Y455" s="4" t="s">
        <v>313</v>
      </c>
      <c r="Z455" s="4" t="s">
        <v>313</v>
      </c>
      <c r="AA455" s="4" t="s">
        <v>313</v>
      </c>
      <c r="AB455" s="4" t="s">
        <v>313</v>
      </c>
      <c r="AC455" s="4" t="s">
        <v>313</v>
      </c>
      <c r="AE455" s="4">
        <v>0</v>
      </c>
      <c r="AF455" s="4">
        <v>0</v>
      </c>
      <c r="AG455" s="4">
        <v>0</v>
      </c>
      <c r="AH455" s="4">
        <f t="shared" si="124"/>
        <v>0</v>
      </c>
      <c r="AI455" s="4">
        <f t="shared" si="124"/>
        <v>0</v>
      </c>
      <c r="AJ455" s="4">
        <f t="shared" si="124"/>
        <v>0</v>
      </c>
      <c r="AK455" s="4">
        <f t="shared" si="124"/>
        <v>0</v>
      </c>
      <c r="AL455" s="4">
        <f t="shared" si="124"/>
        <v>0</v>
      </c>
      <c r="AM455" s="4">
        <f t="shared" si="124"/>
        <v>0</v>
      </c>
      <c r="AN455" s="4">
        <f t="shared" si="113"/>
        <v>0</v>
      </c>
      <c r="AO455" s="4" t="str">
        <f t="shared" si="125"/>
        <v>X</v>
      </c>
      <c r="AP455" s="4" t="str">
        <f t="shared" si="125"/>
        <v>X</v>
      </c>
      <c r="AQ455" s="4" t="str">
        <f t="shared" si="125"/>
        <v>X</v>
      </c>
      <c r="AR455" s="4">
        <f t="shared" si="115"/>
        <v>0</v>
      </c>
      <c r="AT455" s="4" t="s">
        <v>11686</v>
      </c>
      <c r="AU455" s="4">
        <f>VLOOKUP(B455,자격증!B:R,17,0)</f>
        <v>0</v>
      </c>
      <c r="AV455" s="4">
        <f>IF(AT455="해당",VLOOKUP(B455,어학성적!B:Q,16,0),0)</f>
        <v>8</v>
      </c>
      <c r="AW455" s="4">
        <f>IF(AT455="해당",VLOOKUP(B455,논문실적!B:S,18,0),0)</f>
        <v>6</v>
      </c>
      <c r="AX455" s="4">
        <f>VLOOKUP(B455,자격증!B:S,18,0)</f>
        <v>0</v>
      </c>
      <c r="AY455" s="4">
        <f t="shared" si="116"/>
        <v>14</v>
      </c>
      <c r="AZ455" s="4"/>
      <c r="BB455" s="4">
        <f t="shared" si="117"/>
        <v>14</v>
      </c>
      <c r="BC455" s="47">
        <f>VLOOKUP(B455,정성평가!B:AD,29,0)</f>
        <v>57.333333333333336</v>
      </c>
      <c r="BD455" s="4">
        <f t="shared" si="118"/>
        <v>0</v>
      </c>
      <c r="BE455" s="47">
        <f t="shared" si="119"/>
        <v>71.333333333333343</v>
      </c>
      <c r="BF455" s="4" t="str">
        <f t="shared" si="120"/>
        <v>이상없음</v>
      </c>
      <c r="BG455" s="4">
        <f t="shared" si="121"/>
        <v>35</v>
      </c>
      <c r="BH455" s="4" t="s">
        <v>11811</v>
      </c>
      <c r="BI455" s="4" t="s">
        <v>11830</v>
      </c>
      <c r="BK455" s="4">
        <v>2</v>
      </c>
      <c r="BL455" s="4">
        <f t="shared" si="126"/>
        <v>30</v>
      </c>
      <c r="BM455" s="4">
        <f t="shared" si="122"/>
        <v>30</v>
      </c>
      <c r="BN455" s="4" t="str">
        <f t="shared" si="127"/>
        <v>일치</v>
      </c>
      <c r="BO455" s="4"/>
      <c r="BQ455" s="44" t="s">
        <v>11731</v>
      </c>
      <c r="BR455" s="4" t="s">
        <v>11835</v>
      </c>
      <c r="BS455" s="4" t="s">
        <v>11836</v>
      </c>
    </row>
    <row r="456" spans="1:71" ht="50.1" customHeight="1" x14ac:dyDescent="0.3">
      <c r="A456" s="4">
        <f t="shared" si="123"/>
        <v>37</v>
      </c>
      <c r="B456" s="4" t="s">
        <v>11043</v>
      </c>
      <c r="C456" s="4" t="s">
        <v>11044</v>
      </c>
      <c r="D456" s="4" t="s">
        <v>485</v>
      </c>
      <c r="E456" s="4" t="s">
        <v>486</v>
      </c>
      <c r="F456" s="4" t="s">
        <v>11045</v>
      </c>
      <c r="G456" s="4" t="s">
        <v>11046</v>
      </c>
      <c r="H456" s="4" t="s">
        <v>11047</v>
      </c>
      <c r="I456" s="4" t="s">
        <v>11048</v>
      </c>
      <c r="J456" s="4" t="s">
        <v>275</v>
      </c>
      <c r="K456" s="4" t="s">
        <v>275</v>
      </c>
      <c r="L456" s="4" t="s">
        <v>276</v>
      </c>
      <c r="M456" s="4" t="s">
        <v>277</v>
      </c>
      <c r="N456" s="4" t="s">
        <v>277</v>
      </c>
      <c r="O456" s="4" t="s">
        <v>277</v>
      </c>
      <c r="P456" s="4" t="s">
        <v>277</v>
      </c>
      <c r="Q456" s="4" t="s">
        <v>2014</v>
      </c>
      <c r="R456" s="4" t="s">
        <v>313</v>
      </c>
      <c r="S456" s="4" t="s">
        <v>313</v>
      </c>
      <c r="T456" s="4" t="s">
        <v>313</v>
      </c>
      <c r="U456" s="4" t="s">
        <v>313</v>
      </c>
      <c r="V456" s="4" t="s">
        <v>313</v>
      </c>
      <c r="W456" s="4" t="s">
        <v>313</v>
      </c>
      <c r="X456" s="4" t="s">
        <v>313</v>
      </c>
      <c r="Y456" s="4" t="s">
        <v>313</v>
      </c>
      <c r="Z456" s="4" t="s">
        <v>313</v>
      </c>
      <c r="AA456" s="4" t="s">
        <v>313</v>
      </c>
      <c r="AB456" s="4" t="s">
        <v>312</v>
      </c>
      <c r="AC456" s="4" t="s">
        <v>313</v>
      </c>
      <c r="AE456" s="4">
        <v>0</v>
      </c>
      <c r="AF456" s="4">
        <v>0</v>
      </c>
      <c r="AG456" s="4">
        <v>0</v>
      </c>
      <c r="AH456" s="4">
        <f t="shared" si="124"/>
        <v>0</v>
      </c>
      <c r="AI456" s="4">
        <f t="shared" si="124"/>
        <v>0</v>
      </c>
      <c r="AJ456" s="4">
        <f t="shared" si="124"/>
        <v>0</v>
      </c>
      <c r="AK456" s="4">
        <f t="shared" si="124"/>
        <v>0</v>
      </c>
      <c r="AL456" s="4">
        <f t="shared" si="124"/>
        <v>0</v>
      </c>
      <c r="AM456" s="4">
        <f t="shared" si="124"/>
        <v>0</v>
      </c>
      <c r="AN456" s="4">
        <f t="shared" si="113"/>
        <v>0</v>
      </c>
      <c r="AO456" s="4" t="str">
        <f t="shared" si="125"/>
        <v>X</v>
      </c>
      <c r="AP456" s="4" t="str">
        <f t="shared" si="125"/>
        <v>우대</v>
      </c>
      <c r="AQ456" s="4" t="str">
        <f t="shared" si="125"/>
        <v>X</v>
      </c>
      <c r="AR456" s="4">
        <f t="shared" si="115"/>
        <v>0</v>
      </c>
      <c r="AT456" s="4" t="s">
        <v>11686</v>
      </c>
      <c r="AU456" s="4">
        <f>VLOOKUP(B456,자격증!B:R,17,0)</f>
        <v>3</v>
      </c>
      <c r="AV456" s="4">
        <f>IF(AT456="해당",VLOOKUP(B456,어학성적!B:Q,16,0),0)</f>
        <v>8</v>
      </c>
      <c r="AW456" s="4">
        <f>IF(AT456="해당",VLOOKUP(B456,논문실적!B:S,18,0),0)</f>
        <v>0</v>
      </c>
      <c r="AX456" s="4">
        <f>VLOOKUP(B456,자격증!B:S,18,0)</f>
        <v>0</v>
      </c>
      <c r="AY456" s="4">
        <f t="shared" si="116"/>
        <v>11</v>
      </c>
      <c r="AZ456" s="4"/>
      <c r="BB456" s="4">
        <f t="shared" si="117"/>
        <v>11</v>
      </c>
      <c r="BC456" s="47">
        <f>VLOOKUP(B456,정성평가!B:AD,29,0)</f>
        <v>60</v>
      </c>
      <c r="BD456" s="4">
        <f t="shared" si="118"/>
        <v>0</v>
      </c>
      <c r="BE456" s="47">
        <f t="shared" si="119"/>
        <v>71</v>
      </c>
      <c r="BF456" s="4" t="str">
        <f t="shared" si="120"/>
        <v>이상없음</v>
      </c>
      <c r="BG456" s="4">
        <f t="shared" si="121"/>
        <v>37</v>
      </c>
      <c r="BH456" s="4" t="s">
        <v>11811</v>
      </c>
      <c r="BI456" s="4" t="s">
        <v>11830</v>
      </c>
      <c r="BK456" s="4">
        <v>2</v>
      </c>
      <c r="BL456" s="4">
        <f t="shared" si="126"/>
        <v>30</v>
      </c>
      <c r="BM456" s="4">
        <f t="shared" si="122"/>
        <v>30</v>
      </c>
      <c r="BN456" s="4" t="str">
        <f t="shared" si="127"/>
        <v>일치</v>
      </c>
      <c r="BO456" s="4"/>
      <c r="BQ456" s="44" t="s">
        <v>11731</v>
      </c>
      <c r="BR456" s="4" t="s">
        <v>11835</v>
      </c>
      <c r="BS456" s="4" t="s">
        <v>11836</v>
      </c>
    </row>
    <row r="457" spans="1:71" ht="50.1" customHeight="1" x14ac:dyDescent="0.3">
      <c r="A457" s="4">
        <f t="shared" si="123"/>
        <v>38</v>
      </c>
      <c r="B457" s="4" t="s">
        <v>9727</v>
      </c>
      <c r="C457" s="4" t="s">
        <v>4493</v>
      </c>
      <c r="D457" s="4" t="s">
        <v>485</v>
      </c>
      <c r="E457" s="4" t="s">
        <v>486</v>
      </c>
      <c r="F457" s="4" t="s">
        <v>4494</v>
      </c>
      <c r="G457" s="4" t="s">
        <v>9728</v>
      </c>
      <c r="H457" s="4" t="s">
        <v>9729</v>
      </c>
      <c r="I457" s="4" t="s">
        <v>9730</v>
      </c>
      <c r="J457" s="4" t="s">
        <v>275</v>
      </c>
      <c r="K457" s="4" t="s">
        <v>275</v>
      </c>
      <c r="L457" s="4" t="s">
        <v>276</v>
      </c>
      <c r="M457" s="4" t="s">
        <v>277</v>
      </c>
      <c r="N457" s="4" t="s">
        <v>277</v>
      </c>
      <c r="O457" s="4" t="s">
        <v>277</v>
      </c>
      <c r="P457" s="4" t="s">
        <v>277</v>
      </c>
      <c r="Q457" s="4" t="s">
        <v>1651</v>
      </c>
      <c r="R457" s="4" t="s">
        <v>313</v>
      </c>
      <c r="S457" s="4" t="s">
        <v>313</v>
      </c>
      <c r="T457" s="4" t="s">
        <v>313</v>
      </c>
      <c r="U457" s="4" t="s">
        <v>313</v>
      </c>
      <c r="V457" s="4" t="s">
        <v>313</v>
      </c>
      <c r="W457" s="4" t="s">
        <v>11686</v>
      </c>
      <c r="X457" s="4" t="s">
        <v>9552</v>
      </c>
      <c r="Y457" s="4" t="s">
        <v>11686</v>
      </c>
      <c r="Z457" s="4" t="s">
        <v>9552</v>
      </c>
      <c r="AA457" s="4" t="s">
        <v>313</v>
      </c>
      <c r="AB457" s="4" t="s">
        <v>313</v>
      </c>
      <c r="AC457" s="4" t="s">
        <v>313</v>
      </c>
      <c r="AE457" s="4">
        <v>0</v>
      </c>
      <c r="AF457" s="4">
        <v>0</v>
      </c>
      <c r="AG457" s="4">
        <v>0</v>
      </c>
      <c r="AH457" s="4">
        <f t="shared" si="124"/>
        <v>0</v>
      </c>
      <c r="AI457" s="4">
        <f t="shared" si="124"/>
        <v>0</v>
      </c>
      <c r="AJ457" s="4">
        <f t="shared" si="124"/>
        <v>0</v>
      </c>
      <c r="AK457" s="4">
        <f t="shared" si="124"/>
        <v>0</v>
      </c>
      <c r="AL457" s="4">
        <f t="shared" si="124"/>
        <v>0</v>
      </c>
      <c r="AM457" s="4">
        <f t="shared" si="124"/>
        <v>3</v>
      </c>
      <c r="AN457" s="4">
        <f t="shared" si="113"/>
        <v>3</v>
      </c>
      <c r="AO457" s="4" t="str">
        <f t="shared" si="125"/>
        <v>X</v>
      </c>
      <c r="AP457" s="4" t="str">
        <f t="shared" si="125"/>
        <v>X</v>
      </c>
      <c r="AQ457" s="4" t="str">
        <f t="shared" si="125"/>
        <v>X</v>
      </c>
      <c r="AR457" s="4">
        <f t="shared" si="115"/>
        <v>3</v>
      </c>
      <c r="AT457" s="4" t="s">
        <v>11686</v>
      </c>
      <c r="AU457" s="4">
        <f>VLOOKUP(B457,자격증!B:R,17,0)</f>
        <v>5</v>
      </c>
      <c r="AV457" s="4">
        <f>IF(AT457="해당",VLOOKUP(B457,어학성적!B:Q,16,0),0)</f>
        <v>0</v>
      </c>
      <c r="AW457" s="4">
        <f>IF(AT457="해당",VLOOKUP(B457,논문실적!B:S,18,0),0)</f>
        <v>0</v>
      </c>
      <c r="AX457" s="4">
        <f>VLOOKUP(B457,자격증!B:S,18,0)</f>
        <v>0</v>
      </c>
      <c r="AY457" s="4">
        <f t="shared" si="116"/>
        <v>5</v>
      </c>
      <c r="AZ457" s="4"/>
      <c r="BB457" s="4">
        <f t="shared" si="117"/>
        <v>5</v>
      </c>
      <c r="BC457" s="47">
        <f>VLOOKUP(B457,정성평가!B:AD,29,0)</f>
        <v>63</v>
      </c>
      <c r="BD457" s="4">
        <f t="shared" si="118"/>
        <v>3</v>
      </c>
      <c r="BE457" s="47">
        <f t="shared" si="119"/>
        <v>71</v>
      </c>
      <c r="BF457" s="4" t="str">
        <f t="shared" si="120"/>
        <v>이상없음</v>
      </c>
      <c r="BG457" s="4">
        <f t="shared" si="121"/>
        <v>37</v>
      </c>
      <c r="BH457" s="4" t="s">
        <v>11811</v>
      </c>
      <c r="BI457" s="4" t="s">
        <v>11830</v>
      </c>
      <c r="BK457" s="4">
        <v>2</v>
      </c>
      <c r="BL457" s="4">
        <f t="shared" si="126"/>
        <v>30</v>
      </c>
      <c r="BM457" s="4">
        <f t="shared" si="122"/>
        <v>30</v>
      </c>
      <c r="BN457" s="4" t="str">
        <f t="shared" si="127"/>
        <v>일치</v>
      </c>
      <c r="BO457" s="4"/>
      <c r="BQ457" s="44" t="s">
        <v>11731</v>
      </c>
      <c r="BR457" s="4" t="s">
        <v>11835</v>
      </c>
      <c r="BS457" s="4" t="s">
        <v>11836</v>
      </c>
    </row>
    <row r="458" spans="1:71" ht="50.1" customHeight="1" x14ac:dyDescent="0.3">
      <c r="A458" s="4">
        <f t="shared" si="123"/>
        <v>39</v>
      </c>
      <c r="B458" s="4" t="s">
        <v>8557</v>
      </c>
      <c r="C458" s="4" t="s">
        <v>8558</v>
      </c>
      <c r="D458" s="4" t="s">
        <v>485</v>
      </c>
      <c r="E458" s="4" t="s">
        <v>486</v>
      </c>
      <c r="F458" s="4" t="s">
        <v>8559</v>
      </c>
      <c r="G458" s="4" t="s">
        <v>8560</v>
      </c>
      <c r="H458" s="4" t="s">
        <v>8561</v>
      </c>
      <c r="I458" s="4" t="s">
        <v>8562</v>
      </c>
      <c r="J458" s="4" t="s">
        <v>275</v>
      </c>
      <c r="K458" s="4" t="s">
        <v>275</v>
      </c>
      <c r="L458" s="4" t="s">
        <v>276</v>
      </c>
      <c r="M458" s="4" t="s">
        <v>277</v>
      </c>
      <c r="N458" s="4" t="s">
        <v>277</v>
      </c>
      <c r="O458" s="4" t="s">
        <v>277</v>
      </c>
      <c r="P458" s="4" t="s">
        <v>277</v>
      </c>
      <c r="Q458" s="4" t="s">
        <v>6541</v>
      </c>
      <c r="R458" s="4" t="s">
        <v>313</v>
      </c>
      <c r="S458" s="4" t="s">
        <v>313</v>
      </c>
      <c r="T458" s="4" t="s">
        <v>313</v>
      </c>
      <c r="U458" s="4" t="s">
        <v>313</v>
      </c>
      <c r="V458" s="4" t="s">
        <v>313</v>
      </c>
      <c r="W458" s="4" t="s">
        <v>11686</v>
      </c>
      <c r="X458" s="4" t="s">
        <v>11737</v>
      </c>
      <c r="Y458" s="4" t="s">
        <v>313</v>
      </c>
      <c r="Z458" s="4" t="s">
        <v>313</v>
      </c>
      <c r="AA458" s="4" t="s">
        <v>313</v>
      </c>
      <c r="AB458" s="4" t="s">
        <v>312</v>
      </c>
      <c r="AC458" s="4" t="s">
        <v>313</v>
      </c>
      <c r="AE458" s="4">
        <v>0</v>
      </c>
      <c r="AF458" s="4">
        <v>0</v>
      </c>
      <c r="AG458" s="4">
        <v>0</v>
      </c>
      <c r="AH458" s="4">
        <f t="shared" si="124"/>
        <v>0</v>
      </c>
      <c r="AI458" s="4">
        <f t="shared" si="124"/>
        <v>0</v>
      </c>
      <c r="AJ458" s="4">
        <f t="shared" si="124"/>
        <v>0</v>
      </c>
      <c r="AK458" s="4">
        <f t="shared" si="124"/>
        <v>0</v>
      </c>
      <c r="AL458" s="4">
        <f t="shared" si="124"/>
        <v>0</v>
      </c>
      <c r="AM458" s="4">
        <f t="shared" si="124"/>
        <v>3</v>
      </c>
      <c r="AN458" s="4">
        <f t="shared" si="113"/>
        <v>0</v>
      </c>
      <c r="AO458" s="4" t="str">
        <f t="shared" si="125"/>
        <v>X</v>
      </c>
      <c r="AP458" s="4" t="str">
        <f t="shared" si="125"/>
        <v>우대</v>
      </c>
      <c r="AQ458" s="4" t="str">
        <f t="shared" si="125"/>
        <v>X</v>
      </c>
      <c r="AR458" s="4">
        <f t="shared" si="115"/>
        <v>3</v>
      </c>
      <c r="AT458" s="4" t="s">
        <v>11686</v>
      </c>
      <c r="AU458" s="4">
        <f>VLOOKUP(B458,자격증!B:R,17,0)</f>
        <v>0</v>
      </c>
      <c r="AV458" s="4">
        <f>IF(AT458="해당",VLOOKUP(B458,어학성적!B:Q,16,0),0)</f>
        <v>10</v>
      </c>
      <c r="AW458" s="4">
        <f>IF(AT458="해당",VLOOKUP(B458,논문실적!B:S,18,0),0)</f>
        <v>0</v>
      </c>
      <c r="AX458" s="4">
        <f>VLOOKUP(B458,자격증!B:S,18,0)</f>
        <v>0</v>
      </c>
      <c r="AY458" s="4">
        <f t="shared" si="116"/>
        <v>10</v>
      </c>
      <c r="AZ458" s="4"/>
      <c r="BB458" s="4">
        <f t="shared" si="117"/>
        <v>10</v>
      </c>
      <c r="BC458" s="47">
        <f>VLOOKUP(B458,정성평가!B:AD,29,0)</f>
        <v>57.333333333333336</v>
      </c>
      <c r="BD458" s="4">
        <f t="shared" si="118"/>
        <v>3</v>
      </c>
      <c r="BE458" s="47">
        <f t="shared" si="119"/>
        <v>70.333333333333343</v>
      </c>
      <c r="BF458" s="4" t="str">
        <f t="shared" si="120"/>
        <v>이상없음</v>
      </c>
      <c r="BG458" s="4">
        <f t="shared" si="121"/>
        <v>39</v>
      </c>
      <c r="BH458" s="4" t="s">
        <v>11811</v>
      </c>
      <c r="BI458" s="4" t="s">
        <v>11830</v>
      </c>
      <c r="BK458" s="4">
        <v>2</v>
      </c>
      <c r="BL458" s="4">
        <f t="shared" si="126"/>
        <v>30</v>
      </c>
      <c r="BM458" s="4">
        <f t="shared" si="122"/>
        <v>30</v>
      </c>
      <c r="BN458" s="4" t="str">
        <f t="shared" si="127"/>
        <v>일치</v>
      </c>
      <c r="BO458" s="4"/>
      <c r="BQ458" s="44" t="s">
        <v>11731</v>
      </c>
      <c r="BR458" s="4" t="s">
        <v>11835</v>
      </c>
      <c r="BS458" s="4" t="s">
        <v>11836</v>
      </c>
    </row>
    <row r="459" spans="1:71" ht="50.1" customHeight="1" x14ac:dyDescent="0.3">
      <c r="A459" s="4">
        <f t="shared" si="123"/>
        <v>40</v>
      </c>
      <c r="B459" s="4" t="s">
        <v>10130</v>
      </c>
      <c r="C459" s="4" t="s">
        <v>10131</v>
      </c>
      <c r="D459" s="4" t="s">
        <v>485</v>
      </c>
      <c r="E459" s="4" t="s">
        <v>486</v>
      </c>
      <c r="F459" s="4" t="s">
        <v>10132</v>
      </c>
      <c r="G459" s="4" t="s">
        <v>10133</v>
      </c>
      <c r="H459" s="4" t="s">
        <v>10134</v>
      </c>
      <c r="I459" s="4" t="s">
        <v>10135</v>
      </c>
      <c r="J459" s="4" t="s">
        <v>275</v>
      </c>
      <c r="K459" s="4" t="s">
        <v>275</v>
      </c>
      <c r="L459" s="4" t="s">
        <v>276</v>
      </c>
      <c r="M459" s="4" t="s">
        <v>277</v>
      </c>
      <c r="N459" s="4" t="s">
        <v>277</v>
      </c>
      <c r="O459" s="4" t="s">
        <v>277</v>
      </c>
      <c r="P459" s="4" t="s">
        <v>277</v>
      </c>
      <c r="Q459" s="4" t="s">
        <v>1523</v>
      </c>
      <c r="R459" s="4" t="s">
        <v>313</v>
      </c>
      <c r="S459" s="4" t="s">
        <v>313</v>
      </c>
      <c r="T459" s="4" t="s">
        <v>313</v>
      </c>
      <c r="U459" s="4" t="s">
        <v>313</v>
      </c>
      <c r="V459" s="4" t="s">
        <v>313</v>
      </c>
      <c r="W459" s="4" t="s">
        <v>313</v>
      </c>
      <c r="X459" s="4" t="s">
        <v>313</v>
      </c>
      <c r="Y459" s="4" t="s">
        <v>313</v>
      </c>
      <c r="Z459" s="4" t="s">
        <v>313</v>
      </c>
      <c r="AA459" s="4" t="s">
        <v>313</v>
      </c>
      <c r="AB459" s="4" t="s">
        <v>312</v>
      </c>
      <c r="AC459" s="4" t="s">
        <v>313</v>
      </c>
      <c r="AE459" s="4">
        <v>0</v>
      </c>
      <c r="AF459" s="4">
        <v>0</v>
      </c>
      <c r="AG459" s="4">
        <v>0</v>
      </c>
      <c r="AH459" s="4">
        <f t="shared" si="124"/>
        <v>0</v>
      </c>
      <c r="AI459" s="4">
        <f t="shared" si="124"/>
        <v>0</v>
      </c>
      <c r="AJ459" s="4">
        <f t="shared" si="124"/>
        <v>0</v>
      </c>
      <c r="AK459" s="4">
        <f t="shared" si="124"/>
        <v>0</v>
      </c>
      <c r="AL459" s="4">
        <f t="shared" si="124"/>
        <v>0</v>
      </c>
      <c r="AM459" s="4">
        <f t="shared" si="124"/>
        <v>0</v>
      </c>
      <c r="AN459" s="4">
        <f t="shared" si="113"/>
        <v>0</v>
      </c>
      <c r="AO459" s="4" t="str">
        <f t="shared" si="125"/>
        <v>X</v>
      </c>
      <c r="AP459" s="4" t="str">
        <f t="shared" si="125"/>
        <v>우대</v>
      </c>
      <c r="AQ459" s="4" t="str">
        <f t="shared" si="125"/>
        <v>X</v>
      </c>
      <c r="AR459" s="4">
        <f t="shared" si="115"/>
        <v>0</v>
      </c>
      <c r="AT459" s="4" t="s">
        <v>11686</v>
      </c>
      <c r="AU459" s="4">
        <f>VLOOKUP(B459,자격증!B:R,17,0)</f>
        <v>0</v>
      </c>
      <c r="AV459" s="4">
        <f>IF(AT459="해당",VLOOKUP(B459,어학성적!B:Q,16,0),0)</f>
        <v>10</v>
      </c>
      <c r="AW459" s="4">
        <f>IF(AT459="해당",VLOOKUP(B459,논문실적!B:S,18,0),0)</f>
        <v>0</v>
      </c>
      <c r="AX459" s="4">
        <f>VLOOKUP(B459,자격증!B:S,18,0)</f>
        <v>0</v>
      </c>
      <c r="AY459" s="4">
        <f t="shared" si="116"/>
        <v>10</v>
      </c>
      <c r="AZ459" s="4"/>
      <c r="BB459" s="4">
        <f t="shared" si="117"/>
        <v>10</v>
      </c>
      <c r="BC459" s="47">
        <f>VLOOKUP(B459,정성평가!B:AD,29,0)</f>
        <v>59.333333333333336</v>
      </c>
      <c r="BD459" s="4">
        <f t="shared" si="118"/>
        <v>0</v>
      </c>
      <c r="BE459" s="47">
        <f t="shared" si="119"/>
        <v>69.333333333333343</v>
      </c>
      <c r="BF459" s="4" t="str">
        <f t="shared" si="120"/>
        <v>과락</v>
      </c>
      <c r="BG459" s="4">
        <f t="shared" si="121"/>
        <v>40</v>
      </c>
      <c r="BH459" s="4" t="s">
        <v>11811</v>
      </c>
      <c r="BI459" s="4" t="s">
        <v>11809</v>
      </c>
      <c r="BK459" s="4">
        <v>2</v>
      </c>
      <c r="BL459" s="4">
        <f t="shared" si="126"/>
        <v>30</v>
      </c>
      <c r="BM459" s="4">
        <f t="shared" si="122"/>
        <v>30</v>
      </c>
      <c r="BN459" s="4" t="str">
        <f t="shared" si="127"/>
        <v>일치</v>
      </c>
      <c r="BO459" s="4"/>
      <c r="BQ459" s="44" t="s">
        <v>11731</v>
      </c>
      <c r="BR459" s="4" t="s">
        <v>11835</v>
      </c>
      <c r="BS459" s="4" t="s">
        <v>11836</v>
      </c>
    </row>
    <row r="460" spans="1:71" ht="50.1" customHeight="1" x14ac:dyDescent="0.3">
      <c r="A460" s="4">
        <f t="shared" si="123"/>
        <v>41</v>
      </c>
      <c r="B460" s="4" t="s">
        <v>8251</v>
      </c>
      <c r="C460" s="4" t="s">
        <v>8252</v>
      </c>
      <c r="D460" s="4" t="s">
        <v>485</v>
      </c>
      <c r="E460" s="4" t="s">
        <v>486</v>
      </c>
      <c r="F460" s="4" t="s">
        <v>8253</v>
      </c>
      <c r="G460" s="4" t="s">
        <v>8254</v>
      </c>
      <c r="H460" s="4" t="s">
        <v>8255</v>
      </c>
      <c r="I460" s="4" t="s">
        <v>8256</v>
      </c>
      <c r="J460" s="4" t="s">
        <v>275</v>
      </c>
      <c r="K460" s="4" t="s">
        <v>275</v>
      </c>
      <c r="L460" s="4" t="s">
        <v>276</v>
      </c>
      <c r="M460" s="4" t="s">
        <v>277</v>
      </c>
      <c r="N460" s="4" t="s">
        <v>277</v>
      </c>
      <c r="O460" s="4" t="s">
        <v>277</v>
      </c>
      <c r="P460" s="4" t="s">
        <v>277</v>
      </c>
      <c r="Q460" s="4" t="s">
        <v>1171</v>
      </c>
      <c r="R460" s="4" t="s">
        <v>313</v>
      </c>
      <c r="S460" s="4" t="s">
        <v>313</v>
      </c>
      <c r="T460" s="4" t="s">
        <v>313</v>
      </c>
      <c r="U460" s="4" t="s">
        <v>313</v>
      </c>
      <c r="V460" s="4" t="s">
        <v>313</v>
      </c>
      <c r="W460" s="4" t="s">
        <v>313</v>
      </c>
      <c r="X460" s="4" t="s">
        <v>313</v>
      </c>
      <c r="Y460" s="4" t="s">
        <v>313</v>
      </c>
      <c r="Z460" s="4" t="s">
        <v>313</v>
      </c>
      <c r="AA460" s="4" t="s">
        <v>312</v>
      </c>
      <c r="AB460" s="4" t="s">
        <v>312</v>
      </c>
      <c r="AC460" s="4" t="s">
        <v>313</v>
      </c>
      <c r="AE460" s="4">
        <v>0</v>
      </c>
      <c r="AF460" s="4">
        <v>0</v>
      </c>
      <c r="AG460" s="4">
        <v>0</v>
      </c>
      <c r="AH460" s="4">
        <f t="shared" si="124"/>
        <v>0</v>
      </c>
      <c r="AI460" s="4">
        <f t="shared" si="124"/>
        <v>0</v>
      </c>
      <c r="AJ460" s="4">
        <f t="shared" si="124"/>
        <v>0</v>
      </c>
      <c r="AK460" s="4">
        <f t="shared" si="124"/>
        <v>0</v>
      </c>
      <c r="AL460" s="4">
        <f t="shared" si="124"/>
        <v>0</v>
      </c>
      <c r="AM460" s="4">
        <f t="shared" si="124"/>
        <v>0</v>
      </c>
      <c r="AN460" s="4">
        <f t="shared" si="113"/>
        <v>0</v>
      </c>
      <c r="AO460" s="4" t="str">
        <f t="shared" si="125"/>
        <v>우대</v>
      </c>
      <c r="AP460" s="4" t="str">
        <f t="shared" si="125"/>
        <v>우대</v>
      </c>
      <c r="AQ460" s="4" t="str">
        <f t="shared" si="125"/>
        <v>X</v>
      </c>
      <c r="AR460" s="4">
        <f t="shared" si="115"/>
        <v>0</v>
      </c>
      <c r="AT460" s="4" t="s">
        <v>11686</v>
      </c>
      <c r="AU460" s="4">
        <f>VLOOKUP(B460,자격증!B:R,17,0)</f>
        <v>3</v>
      </c>
      <c r="AV460" s="4">
        <f>IF(AT460="해당",VLOOKUP(B460,어학성적!B:Q,16,0),0)</f>
        <v>0</v>
      </c>
      <c r="AW460" s="4">
        <f>IF(AT460="해당",VLOOKUP(B460,논문실적!B:S,18,0),0)</f>
        <v>0</v>
      </c>
      <c r="AX460" s="4">
        <f>VLOOKUP(B460,자격증!B:S,18,0)</f>
        <v>0</v>
      </c>
      <c r="AY460" s="4">
        <f t="shared" si="116"/>
        <v>3</v>
      </c>
      <c r="AZ460" s="4"/>
      <c r="BB460" s="4">
        <f t="shared" si="117"/>
        <v>3</v>
      </c>
      <c r="BC460" s="47">
        <f>VLOOKUP(B460,정성평가!B:AD,29,0)</f>
        <v>65.333333333333329</v>
      </c>
      <c r="BD460" s="4">
        <f t="shared" si="118"/>
        <v>0</v>
      </c>
      <c r="BE460" s="47">
        <f t="shared" si="119"/>
        <v>68.333333333333329</v>
      </c>
      <c r="BF460" s="4" t="str">
        <f t="shared" si="120"/>
        <v>과락</v>
      </c>
      <c r="BG460" s="4">
        <f t="shared" si="121"/>
        <v>41</v>
      </c>
      <c r="BH460" s="4" t="s">
        <v>11811</v>
      </c>
      <c r="BI460" s="4" t="s">
        <v>11809</v>
      </c>
      <c r="BK460" s="4">
        <v>2</v>
      </c>
      <c r="BL460" s="4">
        <f t="shared" si="126"/>
        <v>30</v>
      </c>
      <c r="BM460" s="4">
        <f t="shared" si="122"/>
        <v>30</v>
      </c>
      <c r="BN460" s="4" t="str">
        <f t="shared" si="127"/>
        <v>일치</v>
      </c>
      <c r="BO460" s="4"/>
      <c r="BQ460" s="44" t="s">
        <v>11731</v>
      </c>
      <c r="BR460" s="4" t="s">
        <v>11835</v>
      </c>
      <c r="BS460" s="4" t="s">
        <v>11836</v>
      </c>
    </row>
    <row r="461" spans="1:71" ht="50.1" customHeight="1" x14ac:dyDescent="0.3">
      <c r="A461" s="4">
        <f t="shared" si="123"/>
        <v>42</v>
      </c>
      <c r="B461" s="4" t="s">
        <v>3014</v>
      </c>
      <c r="C461" s="4" t="s">
        <v>3015</v>
      </c>
      <c r="D461" s="4" t="s">
        <v>485</v>
      </c>
      <c r="E461" s="4" t="s">
        <v>486</v>
      </c>
      <c r="F461" s="4" t="s">
        <v>3016</v>
      </c>
      <c r="G461" s="4" t="s">
        <v>3017</v>
      </c>
      <c r="H461" s="4" t="s">
        <v>3018</v>
      </c>
      <c r="I461" s="4" t="s">
        <v>3019</v>
      </c>
      <c r="J461" s="4" t="s">
        <v>275</v>
      </c>
      <c r="K461" s="4" t="s">
        <v>275</v>
      </c>
      <c r="L461" s="4" t="s">
        <v>382</v>
      </c>
      <c r="M461" s="4" t="s">
        <v>3020</v>
      </c>
      <c r="N461" s="4" t="s">
        <v>3021</v>
      </c>
      <c r="O461" s="4" t="s">
        <v>562</v>
      </c>
      <c r="P461" s="4" t="s">
        <v>957</v>
      </c>
      <c r="Q461" s="4" t="s">
        <v>2564</v>
      </c>
      <c r="R461" s="4" t="s">
        <v>313</v>
      </c>
      <c r="S461" s="4" t="s">
        <v>313</v>
      </c>
      <c r="T461" s="4" t="s">
        <v>313</v>
      </c>
      <c r="U461" s="4" t="s">
        <v>313</v>
      </c>
      <c r="V461" s="4" t="s">
        <v>313</v>
      </c>
      <c r="W461" s="4" t="s">
        <v>11686</v>
      </c>
      <c r="X461" s="4" t="s">
        <v>11734</v>
      </c>
      <c r="Y461" s="4" t="s">
        <v>313</v>
      </c>
      <c r="Z461" s="4" t="s">
        <v>313</v>
      </c>
      <c r="AA461" s="4" t="s">
        <v>313</v>
      </c>
      <c r="AB461" s="4" t="s">
        <v>312</v>
      </c>
      <c r="AC461" s="4" t="s">
        <v>313</v>
      </c>
      <c r="AE461" s="4">
        <v>0</v>
      </c>
      <c r="AF461" s="4">
        <v>0</v>
      </c>
      <c r="AG461" s="4">
        <v>0</v>
      </c>
      <c r="AH461" s="4">
        <f t="shared" si="124"/>
        <v>0</v>
      </c>
      <c r="AI461" s="4">
        <f t="shared" si="124"/>
        <v>0</v>
      </c>
      <c r="AJ461" s="4">
        <f t="shared" si="124"/>
        <v>0</v>
      </c>
      <c r="AK461" s="4">
        <f t="shared" si="124"/>
        <v>0</v>
      </c>
      <c r="AL461" s="4">
        <f t="shared" si="124"/>
        <v>0</v>
      </c>
      <c r="AM461" s="4">
        <f t="shared" si="124"/>
        <v>3</v>
      </c>
      <c r="AN461" s="4">
        <f t="shared" si="113"/>
        <v>0</v>
      </c>
      <c r="AO461" s="4" t="str">
        <f t="shared" si="125"/>
        <v>X</v>
      </c>
      <c r="AP461" s="4" t="str">
        <f t="shared" si="125"/>
        <v>우대</v>
      </c>
      <c r="AQ461" s="4" t="str">
        <f t="shared" si="125"/>
        <v>X</v>
      </c>
      <c r="AR461" s="4">
        <f t="shared" si="115"/>
        <v>3</v>
      </c>
      <c r="AT461" s="4" t="s">
        <v>11686</v>
      </c>
      <c r="AU461" s="4">
        <f>VLOOKUP(B461,자격증!B:R,17,0)</f>
        <v>3</v>
      </c>
      <c r="AV461" s="4">
        <f>IF(AT461="해당",VLOOKUP(B461,어학성적!B:Q,16,0),0)</f>
        <v>2</v>
      </c>
      <c r="AW461" s="4">
        <f>IF(AT461="해당",VLOOKUP(B461,논문실적!B:S,18,0),0)</f>
        <v>0</v>
      </c>
      <c r="AX461" s="4">
        <f>VLOOKUP(B461,자격증!B:S,18,0)</f>
        <v>0</v>
      </c>
      <c r="AY461" s="4">
        <f t="shared" si="116"/>
        <v>5</v>
      </c>
      <c r="AZ461" s="4"/>
      <c r="BB461" s="4">
        <f t="shared" si="117"/>
        <v>5</v>
      </c>
      <c r="BC461" s="47">
        <f>VLOOKUP(B461,정성평가!B:AD,29,0)</f>
        <v>59.666666666666664</v>
      </c>
      <c r="BD461" s="4">
        <f t="shared" si="118"/>
        <v>3</v>
      </c>
      <c r="BE461" s="47">
        <f t="shared" si="119"/>
        <v>67.666666666666657</v>
      </c>
      <c r="BF461" s="4" t="str">
        <f t="shared" si="120"/>
        <v>과락</v>
      </c>
      <c r="BG461" s="4">
        <f t="shared" si="121"/>
        <v>42</v>
      </c>
      <c r="BH461" s="4" t="s">
        <v>11811</v>
      </c>
      <c r="BI461" s="4" t="s">
        <v>11809</v>
      </c>
      <c r="BK461" s="4">
        <v>2</v>
      </c>
      <c r="BL461" s="4">
        <f t="shared" si="126"/>
        <v>30</v>
      </c>
      <c r="BM461" s="4">
        <f t="shared" si="122"/>
        <v>30</v>
      </c>
      <c r="BN461" s="4" t="str">
        <f t="shared" si="127"/>
        <v>일치</v>
      </c>
      <c r="BO461" s="4"/>
      <c r="BQ461" s="44" t="s">
        <v>11731</v>
      </c>
      <c r="BR461" s="4" t="s">
        <v>11835</v>
      </c>
      <c r="BS461" s="4" t="s">
        <v>11836</v>
      </c>
    </row>
    <row r="462" spans="1:71" ht="50.1" customHeight="1" x14ac:dyDescent="0.3">
      <c r="A462" s="4">
        <f t="shared" si="123"/>
        <v>43</v>
      </c>
      <c r="B462" s="4" t="s">
        <v>6369</v>
      </c>
      <c r="C462" s="4" t="s">
        <v>6370</v>
      </c>
      <c r="D462" s="4" t="s">
        <v>485</v>
      </c>
      <c r="E462" s="4" t="s">
        <v>486</v>
      </c>
      <c r="F462" s="4" t="s">
        <v>6371</v>
      </c>
      <c r="G462" s="4" t="s">
        <v>6372</v>
      </c>
      <c r="H462" s="4" t="s">
        <v>6373</v>
      </c>
      <c r="I462" s="4" t="s">
        <v>6373</v>
      </c>
      <c r="J462" s="4" t="s">
        <v>275</v>
      </c>
      <c r="K462" s="4" t="s">
        <v>275</v>
      </c>
      <c r="L462" s="4" t="s">
        <v>382</v>
      </c>
      <c r="M462" s="4" t="s">
        <v>6374</v>
      </c>
      <c r="N462" s="4" t="s">
        <v>6375</v>
      </c>
      <c r="O462" s="4" t="s">
        <v>562</v>
      </c>
      <c r="P462" s="4" t="s">
        <v>957</v>
      </c>
      <c r="Q462" s="4" t="s">
        <v>2902</v>
      </c>
      <c r="R462" s="4" t="s">
        <v>313</v>
      </c>
      <c r="S462" s="4" t="s">
        <v>313</v>
      </c>
      <c r="T462" s="4" t="s">
        <v>313</v>
      </c>
      <c r="U462" s="4" t="s">
        <v>313</v>
      </c>
      <c r="V462" s="4" t="s">
        <v>313</v>
      </c>
      <c r="W462" s="4" t="s">
        <v>313</v>
      </c>
      <c r="X462" s="4" t="s">
        <v>313</v>
      </c>
      <c r="Y462" s="4" t="s">
        <v>313</v>
      </c>
      <c r="Z462" s="4" t="s">
        <v>313</v>
      </c>
      <c r="AA462" s="4" t="s">
        <v>313</v>
      </c>
      <c r="AB462" s="4" t="s">
        <v>313</v>
      </c>
      <c r="AC462" s="4" t="s">
        <v>313</v>
      </c>
      <c r="AE462" s="4">
        <v>0</v>
      </c>
      <c r="AF462" s="4">
        <v>0</v>
      </c>
      <c r="AG462" s="4">
        <v>0</v>
      </c>
      <c r="AH462" s="4">
        <f t="shared" si="124"/>
        <v>0</v>
      </c>
      <c r="AI462" s="4">
        <f t="shared" si="124"/>
        <v>0</v>
      </c>
      <c r="AJ462" s="4">
        <f t="shared" si="124"/>
        <v>0</v>
      </c>
      <c r="AK462" s="4">
        <f t="shared" si="124"/>
        <v>0</v>
      </c>
      <c r="AL462" s="4">
        <f t="shared" si="124"/>
        <v>0</v>
      </c>
      <c r="AM462" s="4">
        <f t="shared" si="124"/>
        <v>0</v>
      </c>
      <c r="AN462" s="4">
        <f t="shared" si="113"/>
        <v>0</v>
      </c>
      <c r="AO462" s="4" t="str">
        <f t="shared" si="125"/>
        <v>X</v>
      </c>
      <c r="AP462" s="4" t="str">
        <f t="shared" si="125"/>
        <v>X</v>
      </c>
      <c r="AQ462" s="4" t="str">
        <f t="shared" si="125"/>
        <v>X</v>
      </c>
      <c r="AR462" s="4">
        <f t="shared" si="115"/>
        <v>0</v>
      </c>
      <c r="AT462" s="4" t="s">
        <v>11686</v>
      </c>
      <c r="AU462" s="4">
        <f>VLOOKUP(B462,자격증!B:R,17,0)</f>
        <v>0</v>
      </c>
      <c r="AV462" s="4">
        <f>IF(AT462="해당",VLOOKUP(B462,어학성적!B:Q,16,0),0)</f>
        <v>0</v>
      </c>
      <c r="AW462" s="4">
        <f>IF(AT462="해당",VLOOKUP(B462,논문실적!B:S,18,0),0)</f>
        <v>0</v>
      </c>
      <c r="AX462" s="4">
        <f>VLOOKUP(B462,자격증!B:S,18,0)</f>
        <v>0</v>
      </c>
      <c r="AY462" s="4">
        <f t="shared" si="116"/>
        <v>0</v>
      </c>
      <c r="AZ462" s="4"/>
      <c r="BB462" s="4">
        <f t="shared" si="117"/>
        <v>0</v>
      </c>
      <c r="BC462" s="47">
        <f>VLOOKUP(B462,정성평가!B:AD,29,0)</f>
        <v>67</v>
      </c>
      <c r="BD462" s="4">
        <f t="shared" si="118"/>
        <v>0</v>
      </c>
      <c r="BE462" s="47">
        <f t="shared" si="119"/>
        <v>67</v>
      </c>
      <c r="BF462" s="4" t="str">
        <f t="shared" si="120"/>
        <v>과락</v>
      </c>
      <c r="BG462" s="4">
        <f t="shared" si="121"/>
        <v>43</v>
      </c>
      <c r="BH462" s="4" t="s">
        <v>11811</v>
      </c>
      <c r="BI462" s="4" t="s">
        <v>11809</v>
      </c>
      <c r="BK462" s="4">
        <v>2</v>
      </c>
      <c r="BL462" s="4">
        <f t="shared" si="126"/>
        <v>30</v>
      </c>
      <c r="BM462" s="4">
        <f t="shared" si="122"/>
        <v>30</v>
      </c>
      <c r="BN462" s="4" t="str">
        <f t="shared" si="127"/>
        <v>일치</v>
      </c>
      <c r="BO462" s="4"/>
      <c r="BQ462" s="44" t="s">
        <v>11731</v>
      </c>
      <c r="BR462" s="4" t="s">
        <v>11835</v>
      </c>
      <c r="BS462" s="4" t="s">
        <v>11836</v>
      </c>
    </row>
    <row r="463" spans="1:71" ht="50.1" customHeight="1" x14ac:dyDescent="0.3">
      <c r="A463" s="4">
        <f t="shared" si="123"/>
        <v>44</v>
      </c>
      <c r="B463" s="4" t="s">
        <v>9830</v>
      </c>
      <c r="C463" s="4" t="s">
        <v>9831</v>
      </c>
      <c r="D463" s="4" t="s">
        <v>485</v>
      </c>
      <c r="E463" s="4" t="s">
        <v>486</v>
      </c>
      <c r="F463" s="4" t="s">
        <v>9832</v>
      </c>
      <c r="G463" s="4" t="s">
        <v>9833</v>
      </c>
      <c r="H463" s="4" t="s">
        <v>9834</v>
      </c>
      <c r="I463" s="4" t="s">
        <v>9835</v>
      </c>
      <c r="J463" s="4" t="s">
        <v>275</v>
      </c>
      <c r="K463" s="4" t="s">
        <v>275</v>
      </c>
      <c r="L463" s="4" t="s">
        <v>382</v>
      </c>
      <c r="M463" s="4" t="s">
        <v>9836</v>
      </c>
      <c r="N463" s="4" t="s">
        <v>9837</v>
      </c>
      <c r="O463" s="4" t="s">
        <v>562</v>
      </c>
      <c r="P463" s="4" t="s">
        <v>957</v>
      </c>
      <c r="Q463" s="4" t="s">
        <v>3680</v>
      </c>
      <c r="R463" s="4" t="s">
        <v>313</v>
      </c>
      <c r="S463" s="4" t="s">
        <v>313</v>
      </c>
      <c r="T463" s="4" t="s">
        <v>313</v>
      </c>
      <c r="U463" s="4" t="s">
        <v>313</v>
      </c>
      <c r="V463" s="4" t="s">
        <v>313</v>
      </c>
      <c r="W463" s="4" t="s">
        <v>313</v>
      </c>
      <c r="X463" s="4" t="s">
        <v>313</v>
      </c>
      <c r="Y463" s="4" t="s">
        <v>313</v>
      </c>
      <c r="Z463" s="4" t="s">
        <v>313</v>
      </c>
      <c r="AA463" s="4" t="s">
        <v>313</v>
      </c>
      <c r="AB463" s="4" t="s">
        <v>313</v>
      </c>
      <c r="AC463" s="4" t="s">
        <v>313</v>
      </c>
      <c r="AE463" s="4">
        <v>0</v>
      </c>
      <c r="AF463" s="4">
        <v>0</v>
      </c>
      <c r="AG463" s="4">
        <v>0</v>
      </c>
      <c r="AH463" s="4">
        <f t="shared" si="124"/>
        <v>0</v>
      </c>
      <c r="AI463" s="4">
        <f t="shared" si="124"/>
        <v>0</v>
      </c>
      <c r="AJ463" s="4">
        <f t="shared" si="124"/>
        <v>0</v>
      </c>
      <c r="AK463" s="4">
        <f t="shared" si="124"/>
        <v>0</v>
      </c>
      <c r="AL463" s="4">
        <f t="shared" si="124"/>
        <v>0</v>
      </c>
      <c r="AM463" s="4">
        <f t="shared" si="124"/>
        <v>0</v>
      </c>
      <c r="AN463" s="4">
        <f t="shared" si="113"/>
        <v>0</v>
      </c>
      <c r="AO463" s="4" t="str">
        <f t="shared" si="125"/>
        <v>X</v>
      </c>
      <c r="AP463" s="4" t="str">
        <f t="shared" si="125"/>
        <v>X</v>
      </c>
      <c r="AQ463" s="4" t="str">
        <f t="shared" si="125"/>
        <v>X</v>
      </c>
      <c r="AR463" s="4">
        <f t="shared" si="115"/>
        <v>0</v>
      </c>
      <c r="AT463" s="4" t="s">
        <v>11686</v>
      </c>
      <c r="AU463" s="4">
        <f>VLOOKUP(B463,자격증!B:R,17,0)</f>
        <v>5</v>
      </c>
      <c r="AV463" s="4">
        <f>IF(AT463="해당",VLOOKUP(B463,어학성적!B:Q,16,0),0)</f>
        <v>8</v>
      </c>
      <c r="AW463" s="4">
        <f>IF(AT463="해당",VLOOKUP(B463,논문실적!B:S,18,0),0)</f>
        <v>0</v>
      </c>
      <c r="AX463" s="4">
        <f>VLOOKUP(B463,자격증!B:S,18,0)</f>
        <v>0</v>
      </c>
      <c r="AY463" s="4">
        <f t="shared" si="116"/>
        <v>13</v>
      </c>
      <c r="AZ463" s="4"/>
      <c r="BB463" s="4">
        <f t="shared" si="117"/>
        <v>13</v>
      </c>
      <c r="BC463" s="47">
        <f>VLOOKUP(B463,정성평가!B:AD,29,0)</f>
        <v>53.333333333333336</v>
      </c>
      <c r="BD463" s="4">
        <f t="shared" si="118"/>
        <v>0</v>
      </c>
      <c r="BE463" s="47">
        <f t="shared" si="119"/>
        <v>66.333333333333343</v>
      </c>
      <c r="BF463" s="4" t="str">
        <f t="shared" si="120"/>
        <v>과락</v>
      </c>
      <c r="BG463" s="4">
        <f t="shared" si="121"/>
        <v>44</v>
      </c>
      <c r="BH463" s="4" t="s">
        <v>11811</v>
      </c>
      <c r="BI463" s="4" t="s">
        <v>11809</v>
      </c>
      <c r="BK463" s="4">
        <v>2</v>
      </c>
      <c r="BL463" s="4">
        <f t="shared" si="126"/>
        <v>30</v>
      </c>
      <c r="BM463" s="4">
        <f t="shared" si="122"/>
        <v>30</v>
      </c>
      <c r="BN463" s="4" t="str">
        <f t="shared" si="127"/>
        <v>일치</v>
      </c>
      <c r="BO463" s="4"/>
      <c r="BQ463" s="44" t="s">
        <v>11731</v>
      </c>
      <c r="BR463" s="4" t="s">
        <v>11835</v>
      </c>
      <c r="BS463" s="4" t="s">
        <v>11836</v>
      </c>
    </row>
    <row r="464" spans="1:71" ht="50.1" customHeight="1" x14ac:dyDescent="0.3">
      <c r="A464" s="4">
        <f t="shared" si="123"/>
        <v>45</v>
      </c>
      <c r="B464" s="4" t="s">
        <v>9626</v>
      </c>
      <c r="C464" s="4" t="s">
        <v>9627</v>
      </c>
      <c r="D464" s="4" t="s">
        <v>485</v>
      </c>
      <c r="E464" s="4" t="s">
        <v>486</v>
      </c>
      <c r="F464" s="4" t="s">
        <v>9628</v>
      </c>
      <c r="G464" s="4" t="s">
        <v>9629</v>
      </c>
      <c r="H464" s="4" t="s">
        <v>9630</v>
      </c>
      <c r="I464" s="4" t="s">
        <v>9631</v>
      </c>
      <c r="J464" s="4" t="s">
        <v>275</v>
      </c>
      <c r="K464" s="4" t="s">
        <v>275</v>
      </c>
      <c r="L464" s="4" t="s">
        <v>276</v>
      </c>
      <c r="M464" s="4" t="s">
        <v>277</v>
      </c>
      <c r="N464" s="4" t="s">
        <v>277</v>
      </c>
      <c r="O464" s="4" t="s">
        <v>277</v>
      </c>
      <c r="P464" s="4" t="s">
        <v>277</v>
      </c>
      <c r="Q464" s="4" t="s">
        <v>2013</v>
      </c>
      <c r="R464" s="4" t="s">
        <v>313</v>
      </c>
      <c r="S464" s="4" t="s">
        <v>313</v>
      </c>
      <c r="T464" s="4" t="s">
        <v>313</v>
      </c>
      <c r="U464" s="4" t="s">
        <v>313</v>
      </c>
      <c r="V464" s="4" t="s">
        <v>313</v>
      </c>
      <c r="W464" s="4" t="s">
        <v>313</v>
      </c>
      <c r="X464" s="4" t="s">
        <v>313</v>
      </c>
      <c r="Y464" s="4" t="s">
        <v>313</v>
      </c>
      <c r="Z464" s="4" t="s">
        <v>313</v>
      </c>
      <c r="AA464" s="4" t="s">
        <v>313</v>
      </c>
      <c r="AB464" s="4" t="s">
        <v>312</v>
      </c>
      <c r="AC464" s="4" t="s">
        <v>313</v>
      </c>
      <c r="AE464" s="4">
        <v>0</v>
      </c>
      <c r="AF464" s="4">
        <v>0</v>
      </c>
      <c r="AG464" s="4">
        <v>0</v>
      </c>
      <c r="AH464" s="4">
        <f t="shared" si="124"/>
        <v>0</v>
      </c>
      <c r="AI464" s="4">
        <f t="shared" si="124"/>
        <v>0</v>
      </c>
      <c r="AJ464" s="4">
        <f t="shared" si="124"/>
        <v>0</v>
      </c>
      <c r="AK464" s="4">
        <f t="shared" si="124"/>
        <v>0</v>
      </c>
      <c r="AL464" s="4">
        <f t="shared" si="124"/>
        <v>0</v>
      </c>
      <c r="AM464" s="4">
        <f t="shared" si="124"/>
        <v>0</v>
      </c>
      <c r="AN464" s="4">
        <f t="shared" si="113"/>
        <v>0</v>
      </c>
      <c r="AO464" s="4" t="str">
        <f t="shared" si="125"/>
        <v>X</v>
      </c>
      <c r="AP464" s="4" t="str">
        <f t="shared" si="125"/>
        <v>우대</v>
      </c>
      <c r="AQ464" s="4" t="str">
        <f t="shared" si="125"/>
        <v>X</v>
      </c>
      <c r="AR464" s="4">
        <f t="shared" si="115"/>
        <v>0</v>
      </c>
      <c r="AT464" s="4" t="s">
        <v>11686</v>
      </c>
      <c r="AU464" s="4">
        <f>VLOOKUP(B464,자격증!B:R,17,0)</f>
        <v>10</v>
      </c>
      <c r="AV464" s="4">
        <f>IF(AT464="해당",VLOOKUP(B464,어학성적!B:Q,16,0),0)</f>
        <v>0</v>
      </c>
      <c r="AW464" s="4">
        <f>IF(AT464="해당",VLOOKUP(B464,논문실적!B:S,18,0),0)</f>
        <v>0</v>
      </c>
      <c r="AX464" s="4">
        <f>VLOOKUP(B464,자격증!B:S,18,0)</f>
        <v>0</v>
      </c>
      <c r="AY464" s="4">
        <f t="shared" si="116"/>
        <v>10</v>
      </c>
      <c r="AZ464" s="4"/>
      <c r="BB464" s="4">
        <f t="shared" si="117"/>
        <v>10</v>
      </c>
      <c r="BC464" s="47">
        <f>VLOOKUP(B464,정성평가!B:AD,29,0)</f>
        <v>54.666666666666664</v>
      </c>
      <c r="BD464" s="4">
        <f t="shared" si="118"/>
        <v>0</v>
      </c>
      <c r="BE464" s="47">
        <f t="shared" si="119"/>
        <v>64.666666666666657</v>
      </c>
      <c r="BF464" s="4" t="str">
        <f t="shared" si="120"/>
        <v>과락</v>
      </c>
      <c r="BG464" s="4">
        <f t="shared" si="121"/>
        <v>45</v>
      </c>
      <c r="BH464" s="4" t="s">
        <v>11811</v>
      </c>
      <c r="BI464" s="4" t="s">
        <v>11809</v>
      </c>
      <c r="BK464" s="4">
        <v>2</v>
      </c>
      <c r="BL464" s="4">
        <f t="shared" si="126"/>
        <v>30</v>
      </c>
      <c r="BM464" s="4">
        <f t="shared" si="122"/>
        <v>30</v>
      </c>
      <c r="BN464" s="4" t="str">
        <f t="shared" si="127"/>
        <v>일치</v>
      </c>
      <c r="BO464" s="4"/>
      <c r="BQ464" s="44" t="s">
        <v>11731</v>
      </c>
      <c r="BR464" s="4" t="s">
        <v>11835</v>
      </c>
      <c r="BS464" s="4" t="s">
        <v>11836</v>
      </c>
    </row>
    <row r="465" spans="1:71" ht="50.1" customHeight="1" x14ac:dyDescent="0.3">
      <c r="A465" s="4">
        <f t="shared" si="123"/>
        <v>46</v>
      </c>
      <c r="B465" s="4" t="s">
        <v>8205</v>
      </c>
      <c r="C465" s="4" t="s">
        <v>8206</v>
      </c>
      <c r="D465" s="4" t="s">
        <v>485</v>
      </c>
      <c r="E465" s="4" t="s">
        <v>486</v>
      </c>
      <c r="F465" s="4" t="s">
        <v>8207</v>
      </c>
      <c r="G465" s="4" t="s">
        <v>8208</v>
      </c>
      <c r="H465" s="4" t="s">
        <v>8209</v>
      </c>
      <c r="I465" s="4" t="s">
        <v>8209</v>
      </c>
      <c r="J465" s="4" t="s">
        <v>275</v>
      </c>
      <c r="K465" s="4" t="s">
        <v>275</v>
      </c>
      <c r="L465" s="4" t="s">
        <v>276</v>
      </c>
      <c r="M465" s="4" t="s">
        <v>277</v>
      </c>
      <c r="N465" s="4" t="s">
        <v>277</v>
      </c>
      <c r="O465" s="4" t="s">
        <v>277</v>
      </c>
      <c r="P465" s="4" t="s">
        <v>277</v>
      </c>
      <c r="Q465" s="4" t="s">
        <v>2564</v>
      </c>
      <c r="R465" s="4" t="s">
        <v>313</v>
      </c>
      <c r="S465" s="4" t="s">
        <v>313</v>
      </c>
      <c r="T465" s="4" t="s">
        <v>313</v>
      </c>
      <c r="U465" s="4" t="s">
        <v>313</v>
      </c>
      <c r="V465" s="4" t="s">
        <v>313</v>
      </c>
      <c r="W465" s="4" t="s">
        <v>313</v>
      </c>
      <c r="X465" s="4" t="s">
        <v>313</v>
      </c>
      <c r="Y465" s="4" t="s">
        <v>313</v>
      </c>
      <c r="Z465" s="4" t="s">
        <v>313</v>
      </c>
      <c r="AA465" s="4" t="s">
        <v>313</v>
      </c>
      <c r="AB465" s="4" t="s">
        <v>313</v>
      </c>
      <c r="AC465" s="4" t="s">
        <v>313</v>
      </c>
      <c r="AE465" s="4">
        <v>0</v>
      </c>
      <c r="AF465" s="4">
        <v>0</v>
      </c>
      <c r="AG465" s="4">
        <v>0</v>
      </c>
      <c r="AH465" s="4">
        <f t="shared" si="124"/>
        <v>0</v>
      </c>
      <c r="AI465" s="4">
        <f t="shared" si="124"/>
        <v>0</v>
      </c>
      <c r="AJ465" s="4">
        <f t="shared" si="124"/>
        <v>0</v>
      </c>
      <c r="AK465" s="4">
        <f t="shared" si="124"/>
        <v>0</v>
      </c>
      <c r="AL465" s="4">
        <f t="shared" si="124"/>
        <v>0</v>
      </c>
      <c r="AM465" s="4">
        <f t="shared" si="124"/>
        <v>0</v>
      </c>
      <c r="AN465" s="4">
        <f t="shared" si="113"/>
        <v>0</v>
      </c>
      <c r="AO465" s="4" t="str">
        <f t="shared" si="125"/>
        <v>X</v>
      </c>
      <c r="AP465" s="4" t="str">
        <f t="shared" si="125"/>
        <v>X</v>
      </c>
      <c r="AQ465" s="4" t="str">
        <f t="shared" si="125"/>
        <v>X</v>
      </c>
      <c r="AR465" s="4">
        <f t="shared" si="115"/>
        <v>0</v>
      </c>
      <c r="AT465" s="4" t="s">
        <v>11686</v>
      </c>
      <c r="AU465" s="4">
        <f>VLOOKUP(B465,자격증!B:R,17,0)</f>
        <v>0</v>
      </c>
      <c r="AV465" s="4">
        <f>IF(AT465="해당",VLOOKUP(B465,어학성적!B:Q,16,0),0)</f>
        <v>0</v>
      </c>
      <c r="AW465" s="4">
        <f>IF(AT465="해당",VLOOKUP(B465,논문실적!B:S,18,0),0)</f>
        <v>0</v>
      </c>
      <c r="AX465" s="4">
        <f>VLOOKUP(B465,자격증!B:S,18,0)</f>
        <v>0</v>
      </c>
      <c r="AY465" s="4">
        <f t="shared" si="116"/>
        <v>0</v>
      </c>
      <c r="AZ465" s="4"/>
      <c r="BB465" s="4">
        <f t="shared" si="117"/>
        <v>0</v>
      </c>
      <c r="BC465" s="47">
        <f>VLOOKUP(B465,정성평가!B:AD,29,0)</f>
        <v>62.333333333333336</v>
      </c>
      <c r="BD465" s="4">
        <f t="shared" si="118"/>
        <v>0</v>
      </c>
      <c r="BE465" s="47">
        <f t="shared" si="119"/>
        <v>62.333333333333336</v>
      </c>
      <c r="BF465" s="4" t="str">
        <f t="shared" si="120"/>
        <v>과락</v>
      </c>
      <c r="BG465" s="4">
        <f t="shared" si="121"/>
        <v>46</v>
      </c>
      <c r="BH465" s="4" t="s">
        <v>11811</v>
      </c>
      <c r="BI465" s="4" t="s">
        <v>11809</v>
      </c>
      <c r="BK465" s="4">
        <v>2</v>
      </c>
      <c r="BL465" s="4">
        <f t="shared" si="126"/>
        <v>30</v>
      </c>
      <c r="BM465" s="4">
        <f t="shared" si="122"/>
        <v>30</v>
      </c>
      <c r="BN465" s="4" t="str">
        <f t="shared" si="127"/>
        <v>일치</v>
      </c>
      <c r="BO465" s="4"/>
      <c r="BQ465" s="44" t="s">
        <v>11731</v>
      </c>
      <c r="BR465" s="4" t="s">
        <v>11835</v>
      </c>
      <c r="BS465" s="4" t="s">
        <v>11836</v>
      </c>
    </row>
    <row r="466" spans="1:71" ht="50.1" customHeight="1" x14ac:dyDescent="0.3">
      <c r="A466" s="4">
        <f t="shared" si="123"/>
        <v>47</v>
      </c>
      <c r="B466" s="4" t="s">
        <v>5713</v>
      </c>
      <c r="C466" s="4" t="s">
        <v>5714</v>
      </c>
      <c r="D466" s="4" t="s">
        <v>485</v>
      </c>
      <c r="E466" s="4" t="s">
        <v>486</v>
      </c>
      <c r="F466" s="4" t="s">
        <v>5715</v>
      </c>
      <c r="G466" s="4" t="s">
        <v>5716</v>
      </c>
      <c r="H466" s="4" t="s">
        <v>5717</v>
      </c>
      <c r="I466" s="4" t="s">
        <v>5718</v>
      </c>
      <c r="J466" s="4" t="s">
        <v>275</v>
      </c>
      <c r="K466" s="4" t="s">
        <v>275</v>
      </c>
      <c r="L466" s="4" t="s">
        <v>382</v>
      </c>
      <c r="M466" s="4" t="s">
        <v>5719</v>
      </c>
      <c r="N466" s="4" t="s">
        <v>5720</v>
      </c>
      <c r="O466" s="4" t="s">
        <v>562</v>
      </c>
      <c r="P466" s="4" t="s">
        <v>957</v>
      </c>
      <c r="Q466" s="4" t="s">
        <v>5726</v>
      </c>
      <c r="R466" s="4" t="s">
        <v>313</v>
      </c>
      <c r="S466" s="4" t="s">
        <v>313</v>
      </c>
      <c r="T466" s="4" t="s">
        <v>313</v>
      </c>
      <c r="U466" s="4" t="s">
        <v>313</v>
      </c>
      <c r="V466" s="4" t="s">
        <v>313</v>
      </c>
      <c r="W466" s="4" t="s">
        <v>11686</v>
      </c>
      <c r="X466" s="4" t="s">
        <v>11737</v>
      </c>
      <c r="Y466" s="4" t="s">
        <v>313</v>
      </c>
      <c r="Z466" s="4" t="s">
        <v>313</v>
      </c>
      <c r="AA466" s="4" t="s">
        <v>312</v>
      </c>
      <c r="AB466" s="4" t="s">
        <v>313</v>
      </c>
      <c r="AC466" s="4" t="s">
        <v>313</v>
      </c>
      <c r="AE466" s="4">
        <v>0</v>
      </c>
      <c r="AF466" s="4">
        <v>0</v>
      </c>
      <c r="AG466" s="4">
        <v>0</v>
      </c>
      <c r="AH466" s="4">
        <f t="shared" si="124"/>
        <v>0</v>
      </c>
      <c r="AI466" s="4">
        <f t="shared" si="124"/>
        <v>0</v>
      </c>
      <c r="AJ466" s="4">
        <f t="shared" si="124"/>
        <v>0</v>
      </c>
      <c r="AK466" s="4">
        <f t="shared" si="124"/>
        <v>0</v>
      </c>
      <c r="AL466" s="4">
        <f t="shared" si="124"/>
        <v>0</v>
      </c>
      <c r="AM466" s="4">
        <f t="shared" si="124"/>
        <v>3</v>
      </c>
      <c r="AN466" s="4">
        <f t="shared" si="113"/>
        <v>0</v>
      </c>
      <c r="AO466" s="4" t="str">
        <f t="shared" si="125"/>
        <v>우대</v>
      </c>
      <c r="AP466" s="4" t="str">
        <f t="shared" si="125"/>
        <v>X</v>
      </c>
      <c r="AQ466" s="4" t="str">
        <f t="shared" si="125"/>
        <v>X</v>
      </c>
      <c r="AR466" s="4">
        <f t="shared" si="115"/>
        <v>3</v>
      </c>
      <c r="AT466" s="4" t="s">
        <v>11686</v>
      </c>
      <c r="AU466" s="4">
        <f>VLOOKUP(B466,자격증!B:R,17,0)</f>
        <v>0</v>
      </c>
      <c r="AV466" s="4">
        <f>IF(AT466="해당",VLOOKUP(B466,어학성적!B:Q,16,0),0)</f>
        <v>0</v>
      </c>
      <c r="AW466" s="4">
        <f>IF(AT466="해당",VLOOKUP(B466,논문실적!B:S,18,0),0)</f>
        <v>0</v>
      </c>
      <c r="AX466" s="4">
        <f>VLOOKUP(B466,자격증!B:S,18,0)</f>
        <v>0</v>
      </c>
      <c r="AY466" s="4">
        <f t="shared" si="116"/>
        <v>0</v>
      </c>
      <c r="AZ466" s="4"/>
      <c r="BB466" s="4">
        <f t="shared" si="117"/>
        <v>0</v>
      </c>
      <c r="BC466" s="47">
        <f>VLOOKUP(B466,정성평가!B:AD,29,0)</f>
        <v>57.666666666666664</v>
      </c>
      <c r="BD466" s="4">
        <f t="shared" si="118"/>
        <v>3</v>
      </c>
      <c r="BE466" s="47">
        <f t="shared" si="119"/>
        <v>60.666666666666664</v>
      </c>
      <c r="BF466" s="4" t="str">
        <f t="shared" si="120"/>
        <v>과락</v>
      </c>
      <c r="BG466" s="4">
        <f t="shared" si="121"/>
        <v>47</v>
      </c>
      <c r="BH466" s="4" t="s">
        <v>11811</v>
      </c>
      <c r="BI466" s="4" t="s">
        <v>11809</v>
      </c>
      <c r="BK466" s="4">
        <v>2</v>
      </c>
      <c r="BL466" s="4">
        <f t="shared" si="126"/>
        <v>30</v>
      </c>
      <c r="BM466" s="4">
        <f t="shared" si="122"/>
        <v>30</v>
      </c>
      <c r="BN466" s="4" t="str">
        <f t="shared" si="127"/>
        <v>일치</v>
      </c>
      <c r="BO466" s="4"/>
      <c r="BQ466" s="44" t="s">
        <v>11731</v>
      </c>
      <c r="BR466" s="4" t="s">
        <v>11835</v>
      </c>
      <c r="BS466" s="4" t="s">
        <v>11836</v>
      </c>
    </row>
    <row r="467" spans="1:71" ht="50.1" customHeight="1" x14ac:dyDescent="0.3">
      <c r="A467" s="4">
        <f t="shared" si="123"/>
        <v>48</v>
      </c>
      <c r="B467" s="4" t="s">
        <v>8866</v>
      </c>
      <c r="C467" s="4" t="s">
        <v>8867</v>
      </c>
      <c r="D467" s="4" t="s">
        <v>485</v>
      </c>
      <c r="E467" s="4" t="s">
        <v>486</v>
      </c>
      <c r="F467" s="4" t="s">
        <v>8868</v>
      </c>
      <c r="G467" s="4" t="s">
        <v>8869</v>
      </c>
      <c r="H467" s="4" t="s">
        <v>8870</v>
      </c>
      <c r="I467" s="4" t="s">
        <v>8871</v>
      </c>
      <c r="J467" s="4" t="s">
        <v>275</v>
      </c>
      <c r="K467" s="4" t="s">
        <v>275</v>
      </c>
      <c r="L467" s="4" t="s">
        <v>382</v>
      </c>
      <c r="M467" s="4" t="s">
        <v>8872</v>
      </c>
      <c r="N467" s="4" t="s">
        <v>8873</v>
      </c>
      <c r="O467" s="4" t="s">
        <v>562</v>
      </c>
      <c r="P467" s="4" t="s">
        <v>957</v>
      </c>
      <c r="Q467" s="4" t="s">
        <v>4234</v>
      </c>
      <c r="R467" s="4" t="s">
        <v>313</v>
      </c>
      <c r="S467" s="4" t="s">
        <v>313</v>
      </c>
      <c r="T467" s="4" t="s">
        <v>313</v>
      </c>
      <c r="U467" s="4" t="s">
        <v>313</v>
      </c>
      <c r="V467" s="4" t="s">
        <v>313</v>
      </c>
      <c r="W467" s="4" t="s">
        <v>11686</v>
      </c>
      <c r="X467" s="4" t="s">
        <v>11742</v>
      </c>
      <c r="Y467" s="4" t="s">
        <v>313</v>
      </c>
      <c r="Z467" s="4" t="s">
        <v>313</v>
      </c>
      <c r="AA467" s="4" t="s">
        <v>313</v>
      </c>
      <c r="AB467" s="4" t="s">
        <v>313</v>
      </c>
      <c r="AC467" s="4" t="s">
        <v>313</v>
      </c>
      <c r="AE467" s="4">
        <v>0</v>
      </c>
      <c r="AF467" s="4">
        <v>0</v>
      </c>
      <c r="AG467" s="4">
        <v>0</v>
      </c>
      <c r="AH467" s="4">
        <f t="shared" si="124"/>
        <v>0</v>
      </c>
      <c r="AI467" s="4">
        <f t="shared" si="124"/>
        <v>0</v>
      </c>
      <c r="AJ467" s="4">
        <f t="shared" si="124"/>
        <v>0</v>
      </c>
      <c r="AK467" s="4">
        <f t="shared" si="124"/>
        <v>0</v>
      </c>
      <c r="AL467" s="4">
        <f t="shared" si="124"/>
        <v>0</v>
      </c>
      <c r="AM467" s="4">
        <f t="shared" si="124"/>
        <v>3</v>
      </c>
      <c r="AN467" s="4">
        <f t="shared" si="113"/>
        <v>0</v>
      </c>
      <c r="AO467" s="4" t="str">
        <f t="shared" si="125"/>
        <v>X</v>
      </c>
      <c r="AP467" s="4" t="str">
        <f t="shared" si="125"/>
        <v>X</v>
      </c>
      <c r="AQ467" s="4" t="str">
        <f t="shared" si="125"/>
        <v>X</v>
      </c>
      <c r="AR467" s="4">
        <f t="shared" si="115"/>
        <v>3</v>
      </c>
      <c r="AT467" s="4" t="s">
        <v>11686</v>
      </c>
      <c r="AU467" s="4">
        <f>VLOOKUP(B467,자격증!B:R,17,0)</f>
        <v>0</v>
      </c>
      <c r="AV467" s="4">
        <f>IF(AT467="해당",VLOOKUP(B467,어학성적!B:Q,16,0),0)</f>
        <v>0</v>
      </c>
      <c r="AW467" s="4">
        <f>IF(AT467="해당",VLOOKUP(B467,논문실적!B:S,18,0),0)</f>
        <v>0</v>
      </c>
      <c r="AX467" s="4">
        <f>VLOOKUP(B467,자격증!B:S,18,0)</f>
        <v>0</v>
      </c>
      <c r="AY467" s="4">
        <f t="shared" si="116"/>
        <v>0</v>
      </c>
      <c r="AZ467" s="4"/>
      <c r="BB467" s="4">
        <f t="shared" si="117"/>
        <v>0</v>
      </c>
      <c r="BC467" s="47">
        <f>VLOOKUP(B467,정성평가!B:AD,29,0)</f>
        <v>57.333333333333336</v>
      </c>
      <c r="BD467" s="4">
        <f t="shared" si="118"/>
        <v>3</v>
      </c>
      <c r="BE467" s="47">
        <f t="shared" si="119"/>
        <v>60.333333333333336</v>
      </c>
      <c r="BF467" s="4" t="str">
        <f t="shared" si="120"/>
        <v>과락</v>
      </c>
      <c r="BG467" s="4">
        <f t="shared" si="121"/>
        <v>48</v>
      </c>
      <c r="BH467" s="4" t="s">
        <v>11811</v>
      </c>
      <c r="BI467" s="4" t="s">
        <v>11809</v>
      </c>
      <c r="BK467" s="4">
        <v>2</v>
      </c>
      <c r="BL467" s="4">
        <f t="shared" si="126"/>
        <v>30</v>
      </c>
      <c r="BM467" s="4">
        <f t="shared" si="122"/>
        <v>30</v>
      </c>
      <c r="BN467" s="4" t="str">
        <f t="shared" si="127"/>
        <v>일치</v>
      </c>
      <c r="BO467" s="4"/>
      <c r="BQ467" s="44" t="s">
        <v>11731</v>
      </c>
      <c r="BR467" s="4" t="s">
        <v>11835</v>
      </c>
      <c r="BS467" s="4" t="s">
        <v>11836</v>
      </c>
    </row>
    <row r="468" spans="1:71" ht="50.1" customHeight="1" x14ac:dyDescent="0.3">
      <c r="A468" s="4">
        <f t="shared" si="123"/>
        <v>49</v>
      </c>
      <c r="B468" s="4" t="s">
        <v>1344</v>
      </c>
      <c r="C468" s="4" t="s">
        <v>1345</v>
      </c>
      <c r="D468" s="4" t="s">
        <v>485</v>
      </c>
      <c r="E468" s="4" t="s">
        <v>486</v>
      </c>
      <c r="F468" s="4" t="s">
        <v>1346</v>
      </c>
      <c r="G468" s="4" t="s">
        <v>1347</v>
      </c>
      <c r="H468" s="4" t="s">
        <v>1348</v>
      </c>
      <c r="I468" s="4" t="s">
        <v>1349</v>
      </c>
      <c r="J468" s="4" t="s">
        <v>275</v>
      </c>
      <c r="K468" s="4" t="s">
        <v>275</v>
      </c>
      <c r="L468" s="4" t="s">
        <v>382</v>
      </c>
      <c r="M468" s="4" t="s">
        <v>1350</v>
      </c>
      <c r="N468" s="4" t="s">
        <v>1351</v>
      </c>
      <c r="O468" s="4" t="s">
        <v>562</v>
      </c>
      <c r="P468" s="4" t="s">
        <v>957</v>
      </c>
      <c r="Q468" s="4" t="s">
        <v>1357</v>
      </c>
      <c r="R468" s="4" t="s">
        <v>313</v>
      </c>
      <c r="S468" s="4" t="s">
        <v>313</v>
      </c>
      <c r="T468" s="4" t="s">
        <v>313</v>
      </c>
      <c r="U468" s="4" t="s">
        <v>313</v>
      </c>
      <c r="V468" s="4" t="s">
        <v>313</v>
      </c>
      <c r="W468" s="4" t="s">
        <v>313</v>
      </c>
      <c r="X468" s="4" t="s">
        <v>313</v>
      </c>
      <c r="Y468" s="4" t="s">
        <v>313</v>
      </c>
      <c r="Z468" s="4" t="s">
        <v>313</v>
      </c>
      <c r="AA468" s="4" t="s">
        <v>312</v>
      </c>
      <c r="AB468" s="4" t="s">
        <v>313</v>
      </c>
      <c r="AC468" s="4" t="s">
        <v>313</v>
      </c>
      <c r="AE468" s="4">
        <v>0</v>
      </c>
      <c r="AF468" s="4">
        <v>0</v>
      </c>
      <c r="AG468" s="4">
        <v>0</v>
      </c>
      <c r="AH468" s="4">
        <f t="shared" si="124"/>
        <v>0</v>
      </c>
      <c r="AI468" s="4">
        <f t="shared" si="124"/>
        <v>0</v>
      </c>
      <c r="AJ468" s="4">
        <f t="shared" si="124"/>
        <v>0</v>
      </c>
      <c r="AK468" s="4">
        <f t="shared" si="124"/>
        <v>0</v>
      </c>
      <c r="AL468" s="4">
        <f t="shared" si="124"/>
        <v>0</v>
      </c>
      <c r="AM468" s="4">
        <f t="shared" si="124"/>
        <v>0</v>
      </c>
      <c r="AN468" s="4">
        <f t="shared" si="113"/>
        <v>0</v>
      </c>
      <c r="AO468" s="4" t="str">
        <f t="shared" si="125"/>
        <v>우대</v>
      </c>
      <c r="AP468" s="4" t="str">
        <f t="shared" si="125"/>
        <v>X</v>
      </c>
      <c r="AQ468" s="4" t="str">
        <f t="shared" si="125"/>
        <v>X</v>
      </c>
      <c r="AR468" s="4">
        <f t="shared" si="115"/>
        <v>0</v>
      </c>
      <c r="AT468" s="4" t="s">
        <v>11686</v>
      </c>
      <c r="AU468" s="4">
        <f>VLOOKUP(B468,자격증!B:R,17,0)</f>
        <v>0</v>
      </c>
      <c r="AV468" s="4">
        <f>IF(AT468="해당",VLOOKUP(B468,어학성적!B:Q,16,0),0)</f>
        <v>10</v>
      </c>
      <c r="AW468" s="4">
        <f>IF(AT468="해당",VLOOKUP(B468,논문실적!B:S,18,0),0)</f>
        <v>0</v>
      </c>
      <c r="AX468" s="4">
        <f>VLOOKUP(B468,자격증!B:S,18,0)</f>
        <v>0</v>
      </c>
      <c r="AY468" s="4">
        <f t="shared" si="116"/>
        <v>10</v>
      </c>
      <c r="AZ468" s="4"/>
      <c r="BB468" s="4">
        <f t="shared" si="117"/>
        <v>10</v>
      </c>
      <c r="BC468" s="47">
        <f>VLOOKUP(B468,정성평가!B:AD,29,0)</f>
        <v>44</v>
      </c>
      <c r="BD468" s="4">
        <f t="shared" si="118"/>
        <v>0</v>
      </c>
      <c r="BE468" s="47">
        <f t="shared" si="119"/>
        <v>54</v>
      </c>
      <c r="BF468" s="4" t="str">
        <f t="shared" si="120"/>
        <v>과락</v>
      </c>
      <c r="BG468" s="4">
        <f t="shared" si="121"/>
        <v>49</v>
      </c>
      <c r="BH468" s="4" t="s">
        <v>11811</v>
      </c>
      <c r="BI468" s="4" t="s">
        <v>11809</v>
      </c>
      <c r="BK468" s="4">
        <v>2</v>
      </c>
      <c r="BL468" s="4">
        <f t="shared" si="126"/>
        <v>30</v>
      </c>
      <c r="BM468" s="4">
        <f t="shared" si="122"/>
        <v>30</v>
      </c>
      <c r="BN468" s="4" t="str">
        <f t="shared" si="127"/>
        <v>일치</v>
      </c>
      <c r="BO468" s="4"/>
      <c r="BQ468" s="44" t="s">
        <v>11731</v>
      </c>
      <c r="BR468" s="4" t="s">
        <v>11835</v>
      </c>
      <c r="BS468" s="4" t="s">
        <v>11836</v>
      </c>
    </row>
    <row r="469" spans="1:71" ht="50.1" customHeight="1" x14ac:dyDescent="0.3">
      <c r="A469" s="4">
        <f t="shared" si="123"/>
        <v>50</v>
      </c>
      <c r="B469" s="38" t="s">
        <v>855</v>
      </c>
      <c r="C469" s="38" t="s">
        <v>856</v>
      </c>
      <c r="D469" s="38" t="s">
        <v>485</v>
      </c>
      <c r="E469" s="38" t="s">
        <v>486</v>
      </c>
      <c r="F469" s="38" t="s">
        <v>857</v>
      </c>
      <c r="G469" s="38" t="s">
        <v>858</v>
      </c>
      <c r="H469" s="38" t="s">
        <v>859</v>
      </c>
      <c r="I469" s="38" t="s">
        <v>860</v>
      </c>
      <c r="J469" s="38" t="s">
        <v>275</v>
      </c>
      <c r="K469" s="38" t="s">
        <v>275</v>
      </c>
      <c r="L469" s="38" t="s">
        <v>276</v>
      </c>
      <c r="M469" s="38" t="s">
        <v>277</v>
      </c>
      <c r="N469" s="38" t="s">
        <v>277</v>
      </c>
      <c r="O469" s="38" t="s">
        <v>277</v>
      </c>
      <c r="P469" s="38" t="s">
        <v>277</v>
      </c>
      <c r="Q469" s="38" t="s">
        <v>870</v>
      </c>
      <c r="R469" s="38" t="s">
        <v>313</v>
      </c>
      <c r="S469" s="38" t="s">
        <v>313</v>
      </c>
      <c r="T469" s="38" t="s">
        <v>313</v>
      </c>
      <c r="U469" s="38" t="s">
        <v>313</v>
      </c>
      <c r="V469" s="38" t="s">
        <v>313</v>
      </c>
      <c r="W469" s="38" t="s">
        <v>11686</v>
      </c>
      <c r="X469" s="38" t="s">
        <v>11734</v>
      </c>
      <c r="Y469" s="38" t="s">
        <v>313</v>
      </c>
      <c r="Z469" s="38" t="s">
        <v>313</v>
      </c>
      <c r="AA469" s="38" t="s">
        <v>313</v>
      </c>
      <c r="AB469" s="38" t="s">
        <v>312</v>
      </c>
      <c r="AC469" s="38" t="s">
        <v>313</v>
      </c>
      <c r="AE469" s="38">
        <v>0</v>
      </c>
      <c r="AF469" s="38">
        <v>0</v>
      </c>
      <c r="AG469" s="38">
        <v>0</v>
      </c>
      <c r="AH469" s="38">
        <f t="shared" si="124"/>
        <v>0</v>
      </c>
      <c r="AI469" s="38">
        <f t="shared" si="124"/>
        <v>0</v>
      </c>
      <c r="AJ469" s="38">
        <f t="shared" si="124"/>
        <v>0</v>
      </c>
      <c r="AK469" s="38">
        <f t="shared" si="124"/>
        <v>0</v>
      </c>
      <c r="AL469" s="38">
        <f t="shared" si="124"/>
        <v>0</v>
      </c>
      <c r="AM469" s="38">
        <f t="shared" si="124"/>
        <v>3</v>
      </c>
      <c r="AN469" s="38">
        <f t="shared" si="113"/>
        <v>0</v>
      </c>
      <c r="AO469" s="38" t="str">
        <f t="shared" si="125"/>
        <v>X</v>
      </c>
      <c r="AP469" s="38" t="str">
        <f t="shared" si="125"/>
        <v>우대</v>
      </c>
      <c r="AQ469" s="38" t="str">
        <f t="shared" si="125"/>
        <v>X</v>
      </c>
      <c r="AR469" s="38">
        <f t="shared" si="115"/>
        <v>3</v>
      </c>
      <c r="AT469" s="38" t="s">
        <v>11686</v>
      </c>
      <c r="AU469" s="38">
        <f>VLOOKUP(B469,자격증!B:R,17,0)</f>
        <v>3</v>
      </c>
      <c r="AV469" s="38">
        <f>IF(AT469="해당",VLOOKUP(B469,어학성적!B:Q,16,0),0)</f>
        <v>10</v>
      </c>
      <c r="AW469" s="38">
        <f>IF(AT469="해당",VLOOKUP(B469,논문실적!B:S,18,0),0)</f>
        <v>0</v>
      </c>
      <c r="AX469" s="38">
        <f>VLOOKUP(B469,자격증!B:S,18,0)</f>
        <v>0</v>
      </c>
      <c r="AY469" s="38">
        <f t="shared" si="116"/>
        <v>13</v>
      </c>
      <c r="AZ469" s="38" t="s">
        <v>11743</v>
      </c>
      <c r="BB469" s="45" t="s">
        <v>11731</v>
      </c>
      <c r="BC469" s="64" t="s">
        <v>11731</v>
      </c>
      <c r="BD469" s="45" t="s">
        <v>11731</v>
      </c>
      <c r="BE469" s="63">
        <v>0</v>
      </c>
      <c r="BF469" s="4" t="str">
        <f t="shared" si="120"/>
        <v>과락</v>
      </c>
      <c r="BG469" s="4">
        <f t="shared" si="121"/>
        <v>50</v>
      </c>
      <c r="BH469" s="4" t="s">
        <v>11811</v>
      </c>
      <c r="BI469" s="4" t="s">
        <v>11732</v>
      </c>
      <c r="BK469" s="4">
        <v>2</v>
      </c>
      <c r="BL469" s="4">
        <f t="shared" si="126"/>
        <v>30</v>
      </c>
      <c r="BM469" s="4">
        <f t="shared" si="122"/>
        <v>30</v>
      </c>
      <c r="BN469" s="4" t="str">
        <f t="shared" si="127"/>
        <v>일치</v>
      </c>
      <c r="BO469" s="4"/>
      <c r="BQ469" s="44" t="s">
        <v>11731</v>
      </c>
      <c r="BR469" s="4" t="s">
        <v>11835</v>
      </c>
      <c r="BS469" s="4" t="s">
        <v>11836</v>
      </c>
    </row>
    <row r="470" spans="1:71" ht="50.1" customHeight="1" x14ac:dyDescent="0.3">
      <c r="A470" s="4">
        <f t="shared" si="123"/>
        <v>51</v>
      </c>
      <c r="B470" s="38" t="s">
        <v>8492</v>
      </c>
      <c r="C470" s="38" t="s">
        <v>3454</v>
      </c>
      <c r="D470" s="38" t="s">
        <v>485</v>
      </c>
      <c r="E470" s="38" t="s">
        <v>486</v>
      </c>
      <c r="F470" s="38" t="s">
        <v>3455</v>
      </c>
      <c r="G470" s="38" t="s">
        <v>8493</v>
      </c>
      <c r="H470" s="38" t="s">
        <v>8494</v>
      </c>
      <c r="I470" s="38" t="s">
        <v>8495</v>
      </c>
      <c r="J470" s="38" t="s">
        <v>275</v>
      </c>
      <c r="K470" s="38" t="s">
        <v>275</v>
      </c>
      <c r="L470" s="38" t="s">
        <v>276</v>
      </c>
      <c r="M470" s="38" t="s">
        <v>277</v>
      </c>
      <c r="N470" s="38" t="s">
        <v>277</v>
      </c>
      <c r="O470" s="38" t="s">
        <v>277</v>
      </c>
      <c r="P470" s="38" t="s">
        <v>277</v>
      </c>
      <c r="Q470" s="38" t="s">
        <v>4186</v>
      </c>
      <c r="R470" s="38" t="s">
        <v>313</v>
      </c>
      <c r="S470" s="38" t="s">
        <v>313</v>
      </c>
      <c r="T470" s="38" t="s">
        <v>313</v>
      </c>
      <c r="U470" s="38" t="s">
        <v>313</v>
      </c>
      <c r="V470" s="38" t="s">
        <v>313</v>
      </c>
      <c r="W470" s="38" t="s">
        <v>313</v>
      </c>
      <c r="X470" s="38" t="s">
        <v>313</v>
      </c>
      <c r="Y470" s="38" t="s">
        <v>313</v>
      </c>
      <c r="Z470" s="38" t="s">
        <v>313</v>
      </c>
      <c r="AA470" s="38" t="s">
        <v>313</v>
      </c>
      <c r="AB470" s="38" t="s">
        <v>313</v>
      </c>
      <c r="AC470" s="38" t="s">
        <v>313</v>
      </c>
      <c r="AE470" s="38">
        <v>0</v>
      </c>
      <c r="AF470" s="38">
        <v>0</v>
      </c>
      <c r="AG470" s="38">
        <v>0</v>
      </c>
      <c r="AH470" s="38">
        <f t="shared" si="124"/>
        <v>0</v>
      </c>
      <c r="AI470" s="38">
        <f t="shared" si="124"/>
        <v>0</v>
      </c>
      <c r="AJ470" s="38">
        <f t="shared" si="124"/>
        <v>0</v>
      </c>
      <c r="AK470" s="38">
        <f t="shared" si="124"/>
        <v>0</v>
      </c>
      <c r="AL470" s="38">
        <f t="shared" si="124"/>
        <v>0</v>
      </c>
      <c r="AM470" s="38">
        <f t="shared" si="124"/>
        <v>0</v>
      </c>
      <c r="AN470" s="38">
        <f t="shared" si="113"/>
        <v>0</v>
      </c>
      <c r="AO470" s="38" t="str">
        <f t="shared" si="125"/>
        <v>X</v>
      </c>
      <c r="AP470" s="38" t="str">
        <f t="shared" si="125"/>
        <v>X</v>
      </c>
      <c r="AQ470" s="38" t="str">
        <f t="shared" si="125"/>
        <v>X</v>
      </c>
      <c r="AR470" s="38">
        <f t="shared" si="115"/>
        <v>0</v>
      </c>
      <c r="AT470" s="38" t="s">
        <v>11686</v>
      </c>
      <c r="AU470" s="38">
        <f>VLOOKUP(B470,자격증!B:R,17,0)</f>
        <v>8</v>
      </c>
      <c r="AV470" s="38">
        <f>IF(AT470="해당",VLOOKUP(B470,어학성적!B:Q,16,0),0)</f>
        <v>10</v>
      </c>
      <c r="AW470" s="38">
        <f>IF(AT470="해당",VLOOKUP(B470,논문실적!B:S,18,0),0)</f>
        <v>0</v>
      </c>
      <c r="AX470" s="38">
        <f>VLOOKUP(B470,자격증!B:S,18,0)</f>
        <v>0</v>
      </c>
      <c r="AY470" s="38">
        <f t="shared" si="116"/>
        <v>18</v>
      </c>
      <c r="AZ470" s="38" t="s">
        <v>11743</v>
      </c>
      <c r="BB470" s="45" t="s">
        <v>11731</v>
      </c>
      <c r="BC470" s="64" t="s">
        <v>11731</v>
      </c>
      <c r="BD470" s="45" t="s">
        <v>11731</v>
      </c>
      <c r="BE470" s="63">
        <v>0</v>
      </c>
      <c r="BF470" s="4" t="str">
        <f t="shared" si="120"/>
        <v>과락</v>
      </c>
      <c r="BG470" s="4">
        <f t="shared" si="121"/>
        <v>50</v>
      </c>
      <c r="BH470" s="4" t="s">
        <v>11811</v>
      </c>
      <c r="BI470" s="4" t="s">
        <v>11732</v>
      </c>
      <c r="BK470" s="4">
        <v>2</v>
      </c>
      <c r="BL470" s="4">
        <f t="shared" si="126"/>
        <v>30</v>
      </c>
      <c r="BM470" s="4">
        <f t="shared" si="122"/>
        <v>30</v>
      </c>
      <c r="BN470" s="4" t="str">
        <f t="shared" si="127"/>
        <v>일치</v>
      </c>
      <c r="BO470" s="4"/>
      <c r="BQ470" s="44" t="s">
        <v>11731</v>
      </c>
      <c r="BR470" s="4" t="s">
        <v>11835</v>
      </c>
      <c r="BS470" s="4" t="s">
        <v>11836</v>
      </c>
    </row>
    <row r="471" spans="1:71" ht="50.1" customHeight="1" x14ac:dyDescent="0.3">
      <c r="A471" s="4">
        <f t="shared" si="123"/>
        <v>52</v>
      </c>
      <c r="B471" s="38" t="s">
        <v>8634</v>
      </c>
      <c r="C471" s="38" t="s">
        <v>8635</v>
      </c>
      <c r="D471" s="38" t="s">
        <v>485</v>
      </c>
      <c r="E471" s="38" t="s">
        <v>486</v>
      </c>
      <c r="F471" s="38" t="s">
        <v>8636</v>
      </c>
      <c r="G471" s="38" t="s">
        <v>8637</v>
      </c>
      <c r="H471" s="38" t="s">
        <v>8638</v>
      </c>
      <c r="I471" s="38" t="s">
        <v>8639</v>
      </c>
      <c r="J471" s="38" t="s">
        <v>275</v>
      </c>
      <c r="K471" s="38" t="s">
        <v>275</v>
      </c>
      <c r="L471" s="38" t="s">
        <v>276</v>
      </c>
      <c r="M471" s="38" t="s">
        <v>277</v>
      </c>
      <c r="N471" s="38" t="s">
        <v>277</v>
      </c>
      <c r="O471" s="38" t="s">
        <v>277</v>
      </c>
      <c r="P471" s="38" t="s">
        <v>277</v>
      </c>
      <c r="Q471" s="38" t="s">
        <v>807</v>
      </c>
      <c r="R471" s="38" t="s">
        <v>313</v>
      </c>
      <c r="S471" s="38" t="s">
        <v>313</v>
      </c>
      <c r="T471" s="38" t="s">
        <v>313</v>
      </c>
      <c r="U471" s="38" t="s">
        <v>313</v>
      </c>
      <c r="V471" s="38" t="s">
        <v>313</v>
      </c>
      <c r="W471" s="38" t="s">
        <v>313</v>
      </c>
      <c r="X471" s="38" t="s">
        <v>313</v>
      </c>
      <c r="Y471" s="38" t="s">
        <v>313</v>
      </c>
      <c r="Z471" s="38" t="s">
        <v>313</v>
      </c>
      <c r="AA471" s="38" t="s">
        <v>312</v>
      </c>
      <c r="AB471" s="38" t="s">
        <v>312</v>
      </c>
      <c r="AC471" s="38" t="s">
        <v>313</v>
      </c>
      <c r="AE471" s="38">
        <v>0</v>
      </c>
      <c r="AF471" s="38">
        <v>0</v>
      </c>
      <c r="AG471" s="38">
        <v>0</v>
      </c>
      <c r="AH471" s="38">
        <f t="shared" si="124"/>
        <v>0</v>
      </c>
      <c r="AI471" s="38">
        <f t="shared" si="124"/>
        <v>0</v>
      </c>
      <c r="AJ471" s="38">
        <f t="shared" si="124"/>
        <v>0</v>
      </c>
      <c r="AK471" s="38">
        <f t="shared" si="124"/>
        <v>0</v>
      </c>
      <c r="AL471" s="38">
        <f t="shared" si="124"/>
        <v>0</v>
      </c>
      <c r="AM471" s="38">
        <f t="shared" si="124"/>
        <v>0</v>
      </c>
      <c r="AN471" s="38">
        <f t="shared" si="113"/>
        <v>0</v>
      </c>
      <c r="AO471" s="38" t="str">
        <f t="shared" si="125"/>
        <v>우대</v>
      </c>
      <c r="AP471" s="38" t="str">
        <f t="shared" si="125"/>
        <v>우대</v>
      </c>
      <c r="AQ471" s="38" t="str">
        <f t="shared" si="125"/>
        <v>X</v>
      </c>
      <c r="AR471" s="38">
        <f t="shared" si="115"/>
        <v>0</v>
      </c>
      <c r="AT471" s="38" t="s">
        <v>11686</v>
      </c>
      <c r="AU471" s="38">
        <f>VLOOKUP(B471,자격증!B:R,17,0)</f>
        <v>10</v>
      </c>
      <c r="AV471" s="38">
        <f>IF(AT471="해당",VLOOKUP(B471,어학성적!B:Q,16,0),0)</f>
        <v>10</v>
      </c>
      <c r="AW471" s="38">
        <f>IF(AT471="해당",VLOOKUP(B471,논문실적!B:S,18,0),0)</f>
        <v>0</v>
      </c>
      <c r="AX471" s="38">
        <f>VLOOKUP(B471,자격증!B:S,18,0)</f>
        <v>0</v>
      </c>
      <c r="AY471" s="38">
        <f t="shared" si="116"/>
        <v>20</v>
      </c>
      <c r="AZ471" s="38" t="s">
        <v>11743</v>
      </c>
      <c r="BB471" s="45" t="s">
        <v>11731</v>
      </c>
      <c r="BC471" s="64" t="s">
        <v>11731</v>
      </c>
      <c r="BD471" s="45" t="s">
        <v>11731</v>
      </c>
      <c r="BE471" s="63">
        <v>0</v>
      </c>
      <c r="BF471" s="4" t="str">
        <f t="shared" si="120"/>
        <v>과락</v>
      </c>
      <c r="BG471" s="4">
        <f t="shared" si="121"/>
        <v>50</v>
      </c>
      <c r="BH471" s="4" t="s">
        <v>11811</v>
      </c>
      <c r="BI471" s="4" t="s">
        <v>11732</v>
      </c>
      <c r="BK471" s="4">
        <v>2</v>
      </c>
      <c r="BL471" s="4">
        <f t="shared" si="126"/>
        <v>30</v>
      </c>
      <c r="BM471" s="4">
        <f t="shared" si="122"/>
        <v>30</v>
      </c>
      <c r="BN471" s="4" t="str">
        <f t="shared" si="127"/>
        <v>일치</v>
      </c>
      <c r="BO471" s="4"/>
      <c r="BQ471" s="44" t="s">
        <v>11731</v>
      </c>
      <c r="BR471" s="4" t="s">
        <v>11835</v>
      </c>
      <c r="BS471" s="4" t="s">
        <v>11836</v>
      </c>
    </row>
    <row r="472" spans="1:71" ht="50.1" customHeight="1" x14ac:dyDescent="0.3">
      <c r="A472" s="4">
        <f t="shared" si="123"/>
        <v>53</v>
      </c>
      <c r="B472" s="38" t="s">
        <v>10277</v>
      </c>
      <c r="C472" s="38" t="s">
        <v>10278</v>
      </c>
      <c r="D472" s="38" t="s">
        <v>485</v>
      </c>
      <c r="E472" s="38" t="s">
        <v>486</v>
      </c>
      <c r="F472" s="38" t="s">
        <v>10279</v>
      </c>
      <c r="G472" s="38" t="s">
        <v>10280</v>
      </c>
      <c r="H472" s="38" t="s">
        <v>10281</v>
      </c>
      <c r="I472" s="38" t="s">
        <v>10282</v>
      </c>
      <c r="J472" s="38" t="s">
        <v>275</v>
      </c>
      <c r="K472" s="38" t="s">
        <v>275</v>
      </c>
      <c r="L472" s="38" t="s">
        <v>276</v>
      </c>
      <c r="M472" s="38" t="s">
        <v>277</v>
      </c>
      <c r="N472" s="38" t="s">
        <v>277</v>
      </c>
      <c r="O472" s="38" t="s">
        <v>277</v>
      </c>
      <c r="P472" s="38" t="s">
        <v>277</v>
      </c>
      <c r="Q472" s="38" t="s">
        <v>2691</v>
      </c>
      <c r="R472" s="38" t="s">
        <v>313</v>
      </c>
      <c r="S472" s="38" t="s">
        <v>313</v>
      </c>
      <c r="T472" s="38" t="s">
        <v>313</v>
      </c>
      <c r="U472" s="38" t="s">
        <v>313</v>
      </c>
      <c r="V472" s="38" t="s">
        <v>313</v>
      </c>
      <c r="W472" s="38" t="s">
        <v>11686</v>
      </c>
      <c r="X472" s="38" t="s">
        <v>11727</v>
      </c>
      <c r="Y472" s="38" t="s">
        <v>313</v>
      </c>
      <c r="Z472" s="38" t="s">
        <v>313</v>
      </c>
      <c r="AA472" s="38" t="s">
        <v>313</v>
      </c>
      <c r="AB472" s="38" t="s">
        <v>313</v>
      </c>
      <c r="AC472" s="38" t="s">
        <v>313</v>
      </c>
      <c r="AE472" s="38">
        <v>0</v>
      </c>
      <c r="AF472" s="38">
        <v>0</v>
      </c>
      <c r="AG472" s="38">
        <v>0</v>
      </c>
      <c r="AH472" s="38">
        <f t="shared" si="124"/>
        <v>0</v>
      </c>
      <c r="AI472" s="38">
        <f t="shared" si="124"/>
        <v>0</v>
      </c>
      <c r="AJ472" s="38">
        <f t="shared" si="124"/>
        <v>0</v>
      </c>
      <c r="AK472" s="38">
        <f t="shared" si="124"/>
        <v>0</v>
      </c>
      <c r="AL472" s="38">
        <f t="shared" si="124"/>
        <v>0</v>
      </c>
      <c r="AM472" s="38">
        <f t="shared" si="124"/>
        <v>3</v>
      </c>
      <c r="AN472" s="38">
        <f t="shared" si="113"/>
        <v>0</v>
      </c>
      <c r="AO472" s="38" t="str">
        <f t="shared" si="125"/>
        <v>X</v>
      </c>
      <c r="AP472" s="38" t="str">
        <f t="shared" si="125"/>
        <v>X</v>
      </c>
      <c r="AQ472" s="38" t="str">
        <f t="shared" si="125"/>
        <v>X</v>
      </c>
      <c r="AR472" s="38">
        <f t="shared" si="115"/>
        <v>3</v>
      </c>
      <c r="AT472" s="38" t="s">
        <v>11686</v>
      </c>
      <c r="AU472" s="38">
        <f>VLOOKUP(B472,자격증!B:R,17,0)</f>
        <v>0</v>
      </c>
      <c r="AV472" s="38">
        <f>IF(AT472="해당",VLOOKUP(B472,어학성적!B:Q,16,0),0)</f>
        <v>10</v>
      </c>
      <c r="AW472" s="38">
        <f>IF(AT472="해당",VLOOKUP(B472,논문실적!B:S,18,0),0)</f>
        <v>6</v>
      </c>
      <c r="AX472" s="38">
        <f>VLOOKUP(B472,자격증!B:S,18,0)</f>
        <v>0</v>
      </c>
      <c r="AY472" s="38">
        <f t="shared" si="116"/>
        <v>16</v>
      </c>
      <c r="AZ472" s="38" t="s">
        <v>11743</v>
      </c>
      <c r="BB472" s="45" t="s">
        <v>11731</v>
      </c>
      <c r="BC472" s="64" t="s">
        <v>11731</v>
      </c>
      <c r="BD472" s="45" t="s">
        <v>11731</v>
      </c>
      <c r="BE472" s="63">
        <v>0</v>
      </c>
      <c r="BF472" s="4" t="str">
        <f t="shared" si="120"/>
        <v>과락</v>
      </c>
      <c r="BG472" s="4">
        <f t="shared" si="121"/>
        <v>50</v>
      </c>
      <c r="BH472" s="4" t="s">
        <v>11811</v>
      </c>
      <c r="BI472" s="4" t="s">
        <v>11732</v>
      </c>
      <c r="BK472" s="4">
        <v>2</v>
      </c>
      <c r="BL472" s="4">
        <f t="shared" si="126"/>
        <v>30</v>
      </c>
      <c r="BM472" s="4">
        <f t="shared" si="122"/>
        <v>30</v>
      </c>
      <c r="BN472" s="4" t="str">
        <f t="shared" si="127"/>
        <v>일치</v>
      </c>
      <c r="BO472" s="4"/>
      <c r="BQ472" s="44" t="s">
        <v>11731</v>
      </c>
      <c r="BR472" s="4" t="s">
        <v>11835</v>
      </c>
      <c r="BS472" s="4" t="s">
        <v>11836</v>
      </c>
    </row>
    <row r="473" spans="1:71" ht="50.1" customHeight="1" x14ac:dyDescent="0.3">
      <c r="A473" s="4">
        <f t="shared" si="123"/>
        <v>54</v>
      </c>
      <c r="B473" s="38" t="s">
        <v>10317</v>
      </c>
      <c r="C473" s="38" t="s">
        <v>10318</v>
      </c>
      <c r="D473" s="38" t="s">
        <v>485</v>
      </c>
      <c r="E473" s="38" t="s">
        <v>486</v>
      </c>
      <c r="F473" s="38" t="s">
        <v>10319</v>
      </c>
      <c r="G473" s="38" t="s">
        <v>10320</v>
      </c>
      <c r="H473" s="38" t="s">
        <v>10321</v>
      </c>
      <c r="I473" s="38" t="s">
        <v>10322</v>
      </c>
      <c r="J473" s="38" t="s">
        <v>275</v>
      </c>
      <c r="K473" s="38" t="s">
        <v>275</v>
      </c>
      <c r="L473" s="38" t="s">
        <v>276</v>
      </c>
      <c r="M473" s="38" t="s">
        <v>277</v>
      </c>
      <c r="N473" s="38" t="s">
        <v>277</v>
      </c>
      <c r="O473" s="38" t="s">
        <v>277</v>
      </c>
      <c r="P473" s="38" t="s">
        <v>277</v>
      </c>
      <c r="Q473" s="38" t="s">
        <v>2489</v>
      </c>
      <c r="R473" s="38" t="s">
        <v>313</v>
      </c>
      <c r="S473" s="38" t="s">
        <v>313</v>
      </c>
      <c r="T473" s="38" t="s">
        <v>313</v>
      </c>
      <c r="U473" s="38" t="s">
        <v>313</v>
      </c>
      <c r="V473" s="38" t="s">
        <v>313</v>
      </c>
      <c r="W473" s="38" t="s">
        <v>313</v>
      </c>
      <c r="X473" s="38" t="s">
        <v>313</v>
      </c>
      <c r="Y473" s="38" t="s">
        <v>313</v>
      </c>
      <c r="Z473" s="38" t="s">
        <v>313</v>
      </c>
      <c r="AA473" s="38" t="s">
        <v>313</v>
      </c>
      <c r="AB473" s="38" t="s">
        <v>312</v>
      </c>
      <c r="AC473" s="38" t="s">
        <v>313</v>
      </c>
      <c r="AE473" s="38">
        <v>0</v>
      </c>
      <c r="AF473" s="38">
        <v>0</v>
      </c>
      <c r="AG473" s="38">
        <v>0</v>
      </c>
      <c r="AH473" s="38">
        <f t="shared" si="124"/>
        <v>0</v>
      </c>
      <c r="AI473" s="38">
        <f t="shared" si="124"/>
        <v>0</v>
      </c>
      <c r="AJ473" s="38">
        <f t="shared" si="124"/>
        <v>0</v>
      </c>
      <c r="AK473" s="38">
        <f t="shared" si="124"/>
        <v>0</v>
      </c>
      <c r="AL473" s="38">
        <f t="shared" si="124"/>
        <v>0</v>
      </c>
      <c r="AM473" s="38">
        <f t="shared" si="124"/>
        <v>0</v>
      </c>
      <c r="AN473" s="38">
        <f t="shared" si="113"/>
        <v>0</v>
      </c>
      <c r="AO473" s="38" t="str">
        <f t="shared" si="125"/>
        <v>X</v>
      </c>
      <c r="AP473" s="38" t="str">
        <f t="shared" si="125"/>
        <v>우대</v>
      </c>
      <c r="AQ473" s="38" t="str">
        <f t="shared" si="125"/>
        <v>X</v>
      </c>
      <c r="AR473" s="38">
        <f t="shared" si="115"/>
        <v>0</v>
      </c>
      <c r="AT473" s="38" t="s">
        <v>11686</v>
      </c>
      <c r="AU473" s="38">
        <f>VLOOKUP(B473,자격증!B:R,17,0)</f>
        <v>1</v>
      </c>
      <c r="AV473" s="38">
        <f>IF(AT473="해당",VLOOKUP(B473,어학성적!B:Q,16,0),0)</f>
        <v>10</v>
      </c>
      <c r="AW473" s="38">
        <f>IF(AT473="해당",VLOOKUP(B473,논문실적!B:S,18,0),0)</f>
        <v>0</v>
      </c>
      <c r="AX473" s="38">
        <f>VLOOKUP(B473,자격증!B:S,18,0)</f>
        <v>0</v>
      </c>
      <c r="AY473" s="38">
        <f t="shared" si="116"/>
        <v>11</v>
      </c>
      <c r="AZ473" s="38" t="s">
        <v>11780</v>
      </c>
      <c r="BB473" s="45" t="s">
        <v>11731</v>
      </c>
      <c r="BC473" s="64" t="s">
        <v>11731</v>
      </c>
      <c r="BD473" s="45" t="s">
        <v>11731</v>
      </c>
      <c r="BE473" s="63">
        <v>0</v>
      </c>
      <c r="BF473" s="4" t="str">
        <f t="shared" si="120"/>
        <v>과락</v>
      </c>
      <c r="BG473" s="4">
        <f t="shared" si="121"/>
        <v>50</v>
      </c>
      <c r="BH473" s="4" t="s">
        <v>11811</v>
      </c>
      <c r="BI473" s="4" t="s">
        <v>11732</v>
      </c>
      <c r="BK473" s="4">
        <v>2</v>
      </c>
      <c r="BL473" s="4">
        <f t="shared" si="126"/>
        <v>30</v>
      </c>
      <c r="BM473" s="4">
        <f t="shared" si="122"/>
        <v>30</v>
      </c>
      <c r="BN473" s="4" t="str">
        <f t="shared" si="127"/>
        <v>일치</v>
      </c>
      <c r="BO473" s="4"/>
      <c r="BQ473" s="44" t="s">
        <v>11731</v>
      </c>
      <c r="BR473" s="4" t="s">
        <v>11835</v>
      </c>
      <c r="BS473" s="4" t="s">
        <v>11836</v>
      </c>
    </row>
    <row r="474" spans="1:71" ht="50.1" customHeight="1" x14ac:dyDescent="0.3">
      <c r="A474" s="1" t="s">
        <v>11653</v>
      </c>
      <c r="B474" s="1" t="s">
        <v>0</v>
      </c>
      <c r="C474" s="1" t="s">
        <v>1</v>
      </c>
      <c r="D474" s="1" t="s">
        <v>2</v>
      </c>
      <c r="E474" s="3" t="s">
        <v>3</v>
      </c>
      <c r="F474" s="1" t="s">
        <v>8</v>
      </c>
      <c r="G474" s="1" t="s">
        <v>9</v>
      </c>
      <c r="H474" s="1" t="s">
        <v>10</v>
      </c>
      <c r="I474" s="1" t="s">
        <v>11</v>
      </c>
      <c r="J474" s="1" t="s">
        <v>12</v>
      </c>
      <c r="K474" s="1" t="s">
        <v>13</v>
      </c>
      <c r="L474" s="1" t="s">
        <v>14</v>
      </c>
      <c r="M474" s="1" t="s">
        <v>15</v>
      </c>
      <c r="N474" s="1" t="s">
        <v>16</v>
      </c>
      <c r="O474" s="1" t="s">
        <v>17</v>
      </c>
      <c r="P474" s="1" t="s">
        <v>18</v>
      </c>
      <c r="Q474" s="1" t="s">
        <v>248</v>
      </c>
      <c r="R474" s="1" t="s">
        <v>249</v>
      </c>
      <c r="S474" s="1" t="s">
        <v>250</v>
      </c>
      <c r="T474" s="1" t="s">
        <v>251</v>
      </c>
      <c r="U474" s="1" t="s">
        <v>252</v>
      </c>
      <c r="V474" s="1" t="s">
        <v>253</v>
      </c>
      <c r="W474" s="1" t="s">
        <v>254</v>
      </c>
      <c r="X474" s="1" t="s">
        <v>254</v>
      </c>
      <c r="Y474" s="1" t="s">
        <v>255</v>
      </c>
      <c r="Z474" s="1" t="s">
        <v>255</v>
      </c>
      <c r="AA474" s="21" t="s">
        <v>256</v>
      </c>
      <c r="AB474" s="21" t="s">
        <v>257</v>
      </c>
      <c r="AC474" s="21" t="s">
        <v>258</v>
      </c>
      <c r="AE474" s="7" t="s">
        <v>11702</v>
      </c>
      <c r="AF474" s="7" t="s">
        <v>11703</v>
      </c>
      <c r="AG474" s="7" t="s">
        <v>11704</v>
      </c>
      <c r="AH474" s="7" t="s">
        <v>11705</v>
      </c>
      <c r="AI474" s="7" t="s">
        <v>11706</v>
      </c>
      <c r="AJ474" s="7" t="s">
        <v>11707</v>
      </c>
      <c r="AK474" s="7" t="s">
        <v>11708</v>
      </c>
      <c r="AL474" s="7" t="s">
        <v>11709</v>
      </c>
      <c r="AM474" s="7" t="s">
        <v>11710</v>
      </c>
      <c r="AN474" s="7" t="s">
        <v>11711</v>
      </c>
      <c r="AO474" s="22" t="s">
        <v>11712</v>
      </c>
      <c r="AP474" s="22" t="s">
        <v>11713</v>
      </c>
      <c r="AQ474" s="22" t="s">
        <v>11714</v>
      </c>
      <c r="AR474" s="25" t="s">
        <v>11715</v>
      </c>
      <c r="AT474" s="40" t="s">
        <v>11716</v>
      </c>
      <c r="AU474" s="24" t="s">
        <v>11717</v>
      </c>
      <c r="AV474" s="24" t="s">
        <v>11718</v>
      </c>
      <c r="AW474" s="24" t="s">
        <v>11719</v>
      </c>
      <c r="AX474" s="24" t="s">
        <v>11720</v>
      </c>
      <c r="AY474" s="25" t="s">
        <v>11721</v>
      </c>
      <c r="AZ474" s="25" t="s">
        <v>11655</v>
      </c>
      <c r="BB474" s="8" t="s">
        <v>11722</v>
      </c>
      <c r="BC474" s="8" t="s">
        <v>11723</v>
      </c>
      <c r="BD474" s="8" t="s">
        <v>11724</v>
      </c>
      <c r="BE474" s="8" t="s">
        <v>11725</v>
      </c>
      <c r="BF474" s="8" t="s">
        <v>11784</v>
      </c>
      <c r="BG474" s="8" t="s">
        <v>11726</v>
      </c>
      <c r="BH474" s="8" t="s">
        <v>11810</v>
      </c>
      <c r="BI474" s="8" t="s">
        <v>11655</v>
      </c>
      <c r="BK474" s="65" t="s">
        <v>11822</v>
      </c>
      <c r="BL474" s="65" t="s">
        <v>11823</v>
      </c>
      <c r="BM474" s="65" t="s">
        <v>11824</v>
      </c>
      <c r="BN474" s="65" t="s">
        <v>11825</v>
      </c>
      <c r="BO474" s="65" t="s">
        <v>11826</v>
      </c>
      <c r="BQ474" s="8" t="s">
        <v>11833</v>
      </c>
      <c r="BR474" s="8" t="s">
        <v>11834</v>
      </c>
      <c r="BS474" s="8" t="s">
        <v>11655</v>
      </c>
    </row>
    <row r="475" spans="1:71" ht="50.1" customHeight="1" x14ac:dyDescent="0.3">
      <c r="A475" s="4">
        <f>IF(E475=E473,A473+1,1)</f>
        <v>1</v>
      </c>
      <c r="B475" s="4" t="s">
        <v>11614</v>
      </c>
      <c r="C475" s="4" t="s">
        <v>11615</v>
      </c>
      <c r="D475" s="4" t="s">
        <v>265</v>
      </c>
      <c r="E475" s="4" t="s">
        <v>266</v>
      </c>
      <c r="F475" s="4" t="s">
        <v>11616</v>
      </c>
      <c r="G475" s="4" t="s">
        <v>11617</v>
      </c>
      <c r="H475" s="4" t="s">
        <v>11618</v>
      </c>
      <c r="I475" s="4" t="s">
        <v>11619</v>
      </c>
      <c r="J475" s="4" t="s">
        <v>275</v>
      </c>
      <c r="K475" s="4" t="s">
        <v>275</v>
      </c>
      <c r="L475" s="4" t="s">
        <v>276</v>
      </c>
      <c r="M475" s="4" t="s">
        <v>277</v>
      </c>
      <c r="N475" s="4" t="s">
        <v>277</v>
      </c>
      <c r="O475" s="4" t="s">
        <v>277</v>
      </c>
      <c r="P475" s="4" t="s">
        <v>277</v>
      </c>
      <c r="Q475" s="4" t="s">
        <v>4607</v>
      </c>
      <c r="R475" s="4" t="s">
        <v>313</v>
      </c>
      <c r="S475" s="4" t="s">
        <v>313</v>
      </c>
      <c r="T475" s="4" t="s">
        <v>313</v>
      </c>
      <c r="U475" s="4" t="s">
        <v>313</v>
      </c>
      <c r="V475" s="4" t="s">
        <v>313</v>
      </c>
      <c r="W475" s="4" t="s">
        <v>11686</v>
      </c>
      <c r="X475" s="4" t="s">
        <v>11742</v>
      </c>
      <c r="Y475" s="4" t="s">
        <v>313</v>
      </c>
      <c r="Z475" s="4" t="s">
        <v>313</v>
      </c>
      <c r="AA475" s="4" t="s">
        <v>313</v>
      </c>
      <c r="AB475" s="4" t="s">
        <v>312</v>
      </c>
      <c r="AC475" s="4" t="s">
        <v>313</v>
      </c>
      <c r="AE475" s="4">
        <v>0</v>
      </c>
      <c r="AF475" s="4">
        <v>0</v>
      </c>
      <c r="AG475" s="4">
        <v>0</v>
      </c>
      <c r="AH475" s="4">
        <f t="shared" ref="AH475:AM517" si="128">IF(R475="해당",3,0)</f>
        <v>0</v>
      </c>
      <c r="AI475" s="4">
        <f t="shared" si="128"/>
        <v>0</v>
      </c>
      <c r="AJ475" s="4">
        <f t="shared" si="128"/>
        <v>0</v>
      </c>
      <c r="AK475" s="4">
        <f t="shared" si="128"/>
        <v>0</v>
      </c>
      <c r="AL475" s="4">
        <f t="shared" si="128"/>
        <v>0</v>
      </c>
      <c r="AM475" s="4">
        <f t="shared" si="128"/>
        <v>3</v>
      </c>
      <c r="AN475" s="4">
        <f t="shared" ref="AN475:AN538" si="129">IF(Y475="해당",3,0)</f>
        <v>0</v>
      </c>
      <c r="AO475" s="4" t="str">
        <f t="shared" ref="AO475:AQ538" si="130">IF(AA475="해당","우대","X")</f>
        <v>X</v>
      </c>
      <c r="AP475" s="4" t="str">
        <f t="shared" si="130"/>
        <v>우대</v>
      </c>
      <c r="AQ475" s="4" t="str">
        <f t="shared" si="130"/>
        <v>X</v>
      </c>
      <c r="AR475" s="4">
        <f t="shared" ref="AR475:AR538" si="131">MAX(AF475:AN475)</f>
        <v>3</v>
      </c>
      <c r="AT475" s="4" t="s">
        <v>11686</v>
      </c>
      <c r="AU475" s="4">
        <f>VLOOKUP(B475,자격증!B:R,17,0)</f>
        <v>5</v>
      </c>
      <c r="AV475" s="4">
        <f>IF(AT475="해당",VLOOKUP(B475,어학성적!B:Q,16,0),0)</f>
        <v>8</v>
      </c>
      <c r="AW475" s="4">
        <f>IF(AT475="해당",VLOOKUP(B475,논문실적!B:S,18,0),0)</f>
        <v>8</v>
      </c>
      <c r="AX475" s="4">
        <f>VLOOKUP(B475,자격증!B:S,18,0)</f>
        <v>0</v>
      </c>
      <c r="AY475" s="4">
        <f t="shared" ref="AY475:AY538" si="132">IF(SUM(AU475:AX475)&gt;20,20,SUM(AU475:AX475))</f>
        <v>20</v>
      </c>
      <c r="AZ475" s="4"/>
      <c r="BB475" s="4">
        <f t="shared" ref="BB475:BB538" si="133">IF(AT475="해당",AY475,"정량심사 비해당")</f>
        <v>20</v>
      </c>
      <c r="BC475" s="47">
        <f>VLOOKUP(B475,정성평가!B:AD,29,0)</f>
        <v>68.333333333333329</v>
      </c>
      <c r="BD475" s="4">
        <f t="shared" ref="BD475:BD538" si="134">AR475</f>
        <v>3</v>
      </c>
      <c r="BE475" s="47">
        <f t="shared" ref="BE475:BE538" si="135">SUM(BB475:BD475)</f>
        <v>91.333333333333329</v>
      </c>
      <c r="BF475" s="4" t="str">
        <f t="shared" ref="BF475:BF538" si="136">IF(BE475&lt;70,"과락","이상없음")</f>
        <v>이상없음</v>
      </c>
      <c r="BG475" s="4">
        <f t="shared" ref="BG475:BG538" si="137">COUNTIFS(D:D,D475,BE:BE,"&gt;"&amp;BE475)+1</f>
        <v>1</v>
      </c>
      <c r="BH475" s="4" t="s">
        <v>11808</v>
      </c>
      <c r="BI475" s="4"/>
      <c r="BK475" s="4">
        <v>9</v>
      </c>
      <c r="BL475" s="4">
        <f t="shared" si="126"/>
        <v>135</v>
      </c>
      <c r="BM475" s="4">
        <f t="shared" ref="BM475:BM538" si="138">COUNTIFS(D:D,D475,BH:BH,"서류전형 합격")</f>
        <v>136</v>
      </c>
      <c r="BN475" s="4" t="str">
        <f t="shared" si="127"/>
        <v>배수초과</v>
      </c>
      <c r="BO475" s="4" t="s">
        <v>11832</v>
      </c>
      <c r="BQ475" s="4" t="s">
        <v>11840</v>
      </c>
      <c r="BR475" s="4" t="s">
        <v>11841</v>
      </c>
      <c r="BS475" s="4"/>
    </row>
    <row r="476" spans="1:71" ht="50.1" customHeight="1" x14ac:dyDescent="0.3">
      <c r="A476" s="4">
        <f t="shared" si="123"/>
        <v>2</v>
      </c>
      <c r="B476" s="4" t="s">
        <v>3370</v>
      </c>
      <c r="C476" s="4" t="s">
        <v>3371</v>
      </c>
      <c r="D476" s="4" t="s">
        <v>265</v>
      </c>
      <c r="E476" s="4" t="s">
        <v>266</v>
      </c>
      <c r="F476" s="4" t="s">
        <v>3372</v>
      </c>
      <c r="G476" s="4" t="s">
        <v>3373</v>
      </c>
      <c r="H476" s="4" t="s">
        <v>3374</v>
      </c>
      <c r="I476" s="4" t="s">
        <v>3375</v>
      </c>
      <c r="J476" s="4" t="s">
        <v>275</v>
      </c>
      <c r="K476" s="4" t="s">
        <v>275</v>
      </c>
      <c r="L476" s="4" t="s">
        <v>276</v>
      </c>
      <c r="M476" s="4" t="s">
        <v>277</v>
      </c>
      <c r="N476" s="4" t="s">
        <v>277</v>
      </c>
      <c r="O476" s="4" t="s">
        <v>277</v>
      </c>
      <c r="P476" s="4" t="s">
        <v>277</v>
      </c>
      <c r="Q476" s="4" t="s">
        <v>3385</v>
      </c>
      <c r="R476" s="4" t="s">
        <v>313</v>
      </c>
      <c r="S476" s="4" t="s">
        <v>313</v>
      </c>
      <c r="T476" s="4" t="s">
        <v>313</v>
      </c>
      <c r="U476" s="4" t="s">
        <v>313</v>
      </c>
      <c r="V476" s="4" t="s">
        <v>313</v>
      </c>
      <c r="W476" s="4" t="s">
        <v>11686</v>
      </c>
      <c r="X476" s="4" t="s">
        <v>11737</v>
      </c>
      <c r="Y476" s="4" t="s">
        <v>313</v>
      </c>
      <c r="Z476" s="4" t="s">
        <v>313</v>
      </c>
      <c r="AA476" s="4" t="s">
        <v>313</v>
      </c>
      <c r="AB476" s="4" t="s">
        <v>312</v>
      </c>
      <c r="AC476" s="4" t="s">
        <v>313</v>
      </c>
      <c r="AE476" s="4">
        <v>0</v>
      </c>
      <c r="AF476" s="4">
        <v>0</v>
      </c>
      <c r="AG476" s="4">
        <v>0</v>
      </c>
      <c r="AH476" s="4">
        <f t="shared" si="128"/>
        <v>0</v>
      </c>
      <c r="AI476" s="4">
        <f t="shared" si="128"/>
        <v>0</v>
      </c>
      <c r="AJ476" s="4">
        <f t="shared" si="128"/>
        <v>0</v>
      </c>
      <c r="AK476" s="4">
        <f t="shared" si="128"/>
        <v>0</v>
      </c>
      <c r="AL476" s="4">
        <f t="shared" si="128"/>
        <v>0</v>
      </c>
      <c r="AM476" s="4">
        <f t="shared" si="128"/>
        <v>3</v>
      </c>
      <c r="AN476" s="4">
        <f t="shared" si="129"/>
        <v>0</v>
      </c>
      <c r="AO476" s="4" t="str">
        <f t="shared" si="130"/>
        <v>X</v>
      </c>
      <c r="AP476" s="4" t="str">
        <f t="shared" si="130"/>
        <v>우대</v>
      </c>
      <c r="AQ476" s="4" t="str">
        <f t="shared" si="130"/>
        <v>X</v>
      </c>
      <c r="AR476" s="4">
        <f t="shared" si="131"/>
        <v>3</v>
      </c>
      <c r="AT476" s="4" t="s">
        <v>11686</v>
      </c>
      <c r="AU476" s="4">
        <f>VLOOKUP(B476,자격증!B:R,17,0)</f>
        <v>10</v>
      </c>
      <c r="AV476" s="4">
        <f>IF(AT476="해당",VLOOKUP(B476,어학성적!B:Q,16,0),0)</f>
        <v>10</v>
      </c>
      <c r="AW476" s="4">
        <f>IF(AT476="해당",VLOOKUP(B476,논문실적!B:S,18,0),0)</f>
        <v>0</v>
      </c>
      <c r="AX476" s="4">
        <f>VLOOKUP(B476,자격증!B:S,18,0)</f>
        <v>0</v>
      </c>
      <c r="AY476" s="4">
        <f t="shared" si="132"/>
        <v>20</v>
      </c>
      <c r="AZ476" s="4"/>
      <c r="BB476" s="4">
        <f t="shared" si="133"/>
        <v>20</v>
      </c>
      <c r="BC476" s="47">
        <f>VLOOKUP(B476,정성평가!B:AD,29,0)</f>
        <v>68</v>
      </c>
      <c r="BD476" s="4">
        <f t="shared" si="134"/>
        <v>3</v>
      </c>
      <c r="BE476" s="47">
        <f t="shared" si="135"/>
        <v>91</v>
      </c>
      <c r="BF476" s="4" t="str">
        <f t="shared" si="136"/>
        <v>이상없음</v>
      </c>
      <c r="BG476" s="4">
        <f t="shared" si="137"/>
        <v>2</v>
      </c>
      <c r="BH476" s="4" t="s">
        <v>11808</v>
      </c>
      <c r="BI476" s="4"/>
      <c r="BK476" s="4">
        <v>9</v>
      </c>
      <c r="BL476" s="4">
        <f t="shared" si="126"/>
        <v>135</v>
      </c>
      <c r="BM476" s="4">
        <f t="shared" si="138"/>
        <v>136</v>
      </c>
      <c r="BN476" s="4" t="str">
        <f t="shared" si="127"/>
        <v>배수초과</v>
      </c>
      <c r="BO476" s="4" t="s">
        <v>11832</v>
      </c>
      <c r="BQ476" s="4" t="s">
        <v>11840</v>
      </c>
      <c r="BR476" s="4" t="s">
        <v>11841</v>
      </c>
      <c r="BS476" s="4"/>
    </row>
    <row r="477" spans="1:71" ht="50.1" customHeight="1" x14ac:dyDescent="0.3">
      <c r="A477" s="4">
        <f t="shared" si="123"/>
        <v>3</v>
      </c>
      <c r="B477" s="4" t="s">
        <v>4904</v>
      </c>
      <c r="C477" s="4" t="s">
        <v>4905</v>
      </c>
      <c r="D477" s="4" t="s">
        <v>265</v>
      </c>
      <c r="E477" s="4" t="s">
        <v>266</v>
      </c>
      <c r="F477" s="4" t="s">
        <v>4906</v>
      </c>
      <c r="G477" s="4" t="s">
        <v>4907</v>
      </c>
      <c r="H477" s="4" t="s">
        <v>4908</v>
      </c>
      <c r="I477" s="4" t="s">
        <v>4909</v>
      </c>
      <c r="J477" s="4" t="s">
        <v>275</v>
      </c>
      <c r="K477" s="4" t="s">
        <v>275</v>
      </c>
      <c r="L477" s="4" t="s">
        <v>276</v>
      </c>
      <c r="M477" s="4" t="s">
        <v>277</v>
      </c>
      <c r="N477" s="4" t="s">
        <v>277</v>
      </c>
      <c r="O477" s="4" t="s">
        <v>277</v>
      </c>
      <c r="P477" s="4" t="s">
        <v>277</v>
      </c>
      <c r="Q477" s="4" t="s">
        <v>4929</v>
      </c>
      <c r="R477" s="4" t="s">
        <v>313</v>
      </c>
      <c r="S477" s="4" t="s">
        <v>313</v>
      </c>
      <c r="T477" s="4" t="s">
        <v>313</v>
      </c>
      <c r="U477" s="4" t="s">
        <v>313</v>
      </c>
      <c r="V477" s="4" t="s">
        <v>313</v>
      </c>
      <c r="W477" s="4" t="s">
        <v>11686</v>
      </c>
      <c r="X477" s="4" t="s">
        <v>11742</v>
      </c>
      <c r="Y477" s="4" t="s">
        <v>313</v>
      </c>
      <c r="Z477" s="4" t="s">
        <v>313</v>
      </c>
      <c r="AA477" s="4" t="s">
        <v>313</v>
      </c>
      <c r="AB477" s="4" t="s">
        <v>312</v>
      </c>
      <c r="AC477" s="4" t="s">
        <v>313</v>
      </c>
      <c r="AE477" s="4">
        <v>0</v>
      </c>
      <c r="AF477" s="4">
        <v>0</v>
      </c>
      <c r="AG477" s="4">
        <v>0</v>
      </c>
      <c r="AH477" s="4">
        <f t="shared" si="128"/>
        <v>0</v>
      </c>
      <c r="AI477" s="4">
        <f t="shared" si="128"/>
        <v>0</v>
      </c>
      <c r="AJ477" s="4">
        <f t="shared" si="128"/>
        <v>0</v>
      </c>
      <c r="AK477" s="4">
        <f t="shared" si="128"/>
        <v>0</v>
      </c>
      <c r="AL477" s="4">
        <f t="shared" si="128"/>
        <v>0</v>
      </c>
      <c r="AM477" s="4">
        <f t="shared" si="128"/>
        <v>3</v>
      </c>
      <c r="AN477" s="4">
        <f t="shared" si="129"/>
        <v>0</v>
      </c>
      <c r="AO477" s="4" t="str">
        <f t="shared" si="130"/>
        <v>X</v>
      </c>
      <c r="AP477" s="4" t="str">
        <f t="shared" si="130"/>
        <v>우대</v>
      </c>
      <c r="AQ477" s="4" t="str">
        <f t="shared" si="130"/>
        <v>X</v>
      </c>
      <c r="AR477" s="4">
        <f t="shared" si="131"/>
        <v>3</v>
      </c>
      <c r="AT477" s="4" t="s">
        <v>11686</v>
      </c>
      <c r="AU477" s="4">
        <f>VLOOKUP(B477,자격증!B:R,17,0)</f>
        <v>6</v>
      </c>
      <c r="AV477" s="4">
        <f>IF(AT477="해당",VLOOKUP(B477,어학성적!B:Q,16,0),0)</f>
        <v>2</v>
      </c>
      <c r="AW477" s="4">
        <f>IF(AT477="해당",VLOOKUP(B477,논문실적!B:S,18,0),0)</f>
        <v>10</v>
      </c>
      <c r="AX477" s="4">
        <f>VLOOKUP(B477,자격증!B:S,18,0)</f>
        <v>0</v>
      </c>
      <c r="AY477" s="4">
        <f t="shared" si="132"/>
        <v>18</v>
      </c>
      <c r="AZ477" s="4"/>
      <c r="BB477" s="4">
        <f t="shared" si="133"/>
        <v>18</v>
      </c>
      <c r="BC477" s="47">
        <f>VLOOKUP(B477,정성평가!B:AD,29,0)</f>
        <v>69</v>
      </c>
      <c r="BD477" s="4">
        <f t="shared" si="134"/>
        <v>3</v>
      </c>
      <c r="BE477" s="47">
        <f t="shared" si="135"/>
        <v>90</v>
      </c>
      <c r="BF477" s="4" t="str">
        <f t="shared" si="136"/>
        <v>이상없음</v>
      </c>
      <c r="BG477" s="4">
        <f t="shared" si="137"/>
        <v>3</v>
      </c>
      <c r="BH477" s="4" t="s">
        <v>11808</v>
      </c>
      <c r="BI477" s="4"/>
      <c r="BK477" s="4">
        <v>9</v>
      </c>
      <c r="BL477" s="4">
        <f t="shared" si="126"/>
        <v>135</v>
      </c>
      <c r="BM477" s="4">
        <f t="shared" si="138"/>
        <v>136</v>
      </c>
      <c r="BN477" s="4" t="str">
        <f t="shared" si="127"/>
        <v>배수초과</v>
      </c>
      <c r="BO477" s="4" t="s">
        <v>11832</v>
      </c>
      <c r="BQ477" s="4" t="s">
        <v>11840</v>
      </c>
      <c r="BR477" s="4" t="s">
        <v>11841</v>
      </c>
      <c r="BS477" s="4"/>
    </row>
    <row r="478" spans="1:71" ht="50.1" customHeight="1" x14ac:dyDescent="0.3">
      <c r="A478" s="4">
        <f t="shared" si="123"/>
        <v>4</v>
      </c>
      <c r="B478" s="4" t="s">
        <v>3280</v>
      </c>
      <c r="C478" s="4" t="s">
        <v>3281</v>
      </c>
      <c r="D478" s="4" t="s">
        <v>265</v>
      </c>
      <c r="E478" s="4" t="s">
        <v>266</v>
      </c>
      <c r="F478" s="4" t="s">
        <v>3282</v>
      </c>
      <c r="G478" s="4" t="s">
        <v>3283</v>
      </c>
      <c r="H478" s="4" t="s">
        <v>3284</v>
      </c>
      <c r="I478" s="4" t="s">
        <v>3285</v>
      </c>
      <c r="J478" s="4" t="s">
        <v>275</v>
      </c>
      <c r="K478" s="4" t="s">
        <v>275</v>
      </c>
      <c r="L478" s="4" t="s">
        <v>276</v>
      </c>
      <c r="M478" s="4" t="s">
        <v>277</v>
      </c>
      <c r="N478" s="4" t="s">
        <v>277</v>
      </c>
      <c r="O478" s="4" t="s">
        <v>277</v>
      </c>
      <c r="P478" s="4" t="s">
        <v>277</v>
      </c>
      <c r="Q478" s="4" t="s">
        <v>3298</v>
      </c>
      <c r="R478" s="4" t="s">
        <v>313</v>
      </c>
      <c r="S478" s="4" t="s">
        <v>313</v>
      </c>
      <c r="T478" s="4" t="s">
        <v>313</v>
      </c>
      <c r="U478" s="4" t="s">
        <v>313</v>
      </c>
      <c r="V478" s="4" t="s">
        <v>313</v>
      </c>
      <c r="W478" s="4" t="s">
        <v>11686</v>
      </c>
      <c r="X478" s="4" t="s">
        <v>11738</v>
      </c>
      <c r="Y478" s="4" t="s">
        <v>313</v>
      </c>
      <c r="Z478" s="4" t="s">
        <v>313</v>
      </c>
      <c r="AA478" s="4" t="s">
        <v>313</v>
      </c>
      <c r="AB478" s="4" t="s">
        <v>312</v>
      </c>
      <c r="AC478" s="4" t="s">
        <v>313</v>
      </c>
      <c r="AE478" s="4">
        <v>0</v>
      </c>
      <c r="AF478" s="4">
        <v>0</v>
      </c>
      <c r="AG478" s="4">
        <v>0</v>
      </c>
      <c r="AH478" s="4">
        <f t="shared" si="128"/>
        <v>0</v>
      </c>
      <c r="AI478" s="4">
        <f t="shared" si="128"/>
        <v>0</v>
      </c>
      <c r="AJ478" s="4">
        <f t="shared" si="128"/>
        <v>0</v>
      </c>
      <c r="AK478" s="4">
        <f t="shared" si="128"/>
        <v>0</v>
      </c>
      <c r="AL478" s="4">
        <f t="shared" si="128"/>
        <v>0</v>
      </c>
      <c r="AM478" s="4">
        <f t="shared" si="128"/>
        <v>3</v>
      </c>
      <c r="AN478" s="4">
        <f t="shared" si="129"/>
        <v>0</v>
      </c>
      <c r="AO478" s="4" t="str">
        <f t="shared" si="130"/>
        <v>X</v>
      </c>
      <c r="AP478" s="4" t="str">
        <f t="shared" si="130"/>
        <v>우대</v>
      </c>
      <c r="AQ478" s="4" t="str">
        <f t="shared" si="130"/>
        <v>X</v>
      </c>
      <c r="AR478" s="4">
        <f t="shared" si="131"/>
        <v>3</v>
      </c>
      <c r="AT478" s="4" t="s">
        <v>11686</v>
      </c>
      <c r="AU478" s="4">
        <f>VLOOKUP(B478,자격증!B:R,17,0)</f>
        <v>8</v>
      </c>
      <c r="AV478" s="4">
        <f>IF(AT478="해당",VLOOKUP(B478,어학성적!B:Q,16,0),0)</f>
        <v>6</v>
      </c>
      <c r="AW478" s="4">
        <f>IF(AT478="해당",VLOOKUP(B478,논문실적!B:S,18,0),0)</f>
        <v>6</v>
      </c>
      <c r="AX478" s="4">
        <f>VLOOKUP(B478,자격증!B:S,18,0)</f>
        <v>0</v>
      </c>
      <c r="AY478" s="4">
        <f t="shared" si="132"/>
        <v>20</v>
      </c>
      <c r="AZ478" s="4"/>
      <c r="BB478" s="4">
        <f t="shared" si="133"/>
        <v>20</v>
      </c>
      <c r="BC478" s="47">
        <f>VLOOKUP(B478,정성평가!B:AD,29,0)</f>
        <v>65.333333333333329</v>
      </c>
      <c r="BD478" s="4">
        <f t="shared" si="134"/>
        <v>3</v>
      </c>
      <c r="BE478" s="47">
        <f t="shared" si="135"/>
        <v>88.333333333333329</v>
      </c>
      <c r="BF478" s="4" t="str">
        <f t="shared" si="136"/>
        <v>이상없음</v>
      </c>
      <c r="BG478" s="4">
        <f t="shared" si="137"/>
        <v>4</v>
      </c>
      <c r="BH478" s="4" t="s">
        <v>11808</v>
      </c>
      <c r="BI478" s="4"/>
      <c r="BK478" s="4">
        <v>9</v>
      </c>
      <c r="BL478" s="4">
        <f t="shared" si="126"/>
        <v>135</v>
      </c>
      <c r="BM478" s="4">
        <f t="shared" si="138"/>
        <v>136</v>
      </c>
      <c r="BN478" s="4" t="str">
        <f t="shared" si="127"/>
        <v>배수초과</v>
      </c>
      <c r="BO478" s="4" t="s">
        <v>11832</v>
      </c>
      <c r="BQ478" s="4" t="s">
        <v>11840</v>
      </c>
      <c r="BR478" s="4" t="s">
        <v>11841</v>
      </c>
      <c r="BS478" s="4"/>
    </row>
    <row r="479" spans="1:71" ht="50.1" customHeight="1" x14ac:dyDescent="0.3">
      <c r="A479" s="4">
        <f t="shared" si="123"/>
        <v>5</v>
      </c>
      <c r="B479" s="4" t="s">
        <v>6784</v>
      </c>
      <c r="C479" s="4" t="s">
        <v>6785</v>
      </c>
      <c r="D479" s="4" t="s">
        <v>265</v>
      </c>
      <c r="E479" s="4" t="s">
        <v>266</v>
      </c>
      <c r="F479" s="4" t="s">
        <v>6786</v>
      </c>
      <c r="G479" s="4" t="s">
        <v>6787</v>
      </c>
      <c r="H479" s="4" t="s">
        <v>6788</v>
      </c>
      <c r="I479" s="4" t="s">
        <v>6789</v>
      </c>
      <c r="J479" s="4" t="s">
        <v>275</v>
      </c>
      <c r="K479" s="4" t="s">
        <v>275</v>
      </c>
      <c r="L479" s="4" t="s">
        <v>382</v>
      </c>
      <c r="M479" s="4" t="s">
        <v>3880</v>
      </c>
      <c r="N479" s="4" t="s">
        <v>5354</v>
      </c>
      <c r="O479" s="4" t="s">
        <v>562</v>
      </c>
      <c r="P479" s="4" t="s">
        <v>957</v>
      </c>
      <c r="Q479" s="4" t="s">
        <v>1203</v>
      </c>
      <c r="R479" s="4" t="s">
        <v>313</v>
      </c>
      <c r="S479" s="4" t="s">
        <v>313</v>
      </c>
      <c r="T479" s="4" t="s">
        <v>313</v>
      </c>
      <c r="U479" s="4" t="s">
        <v>312</v>
      </c>
      <c r="V479" s="4" t="s">
        <v>313</v>
      </c>
      <c r="W479" s="4" t="s">
        <v>11686</v>
      </c>
      <c r="X479" s="4" t="s">
        <v>9552</v>
      </c>
      <c r="Y479" s="4" t="s">
        <v>11686</v>
      </c>
      <c r="Z479" s="4" t="s">
        <v>9552</v>
      </c>
      <c r="AA479" s="4" t="s">
        <v>313</v>
      </c>
      <c r="AB479" s="4" t="s">
        <v>312</v>
      </c>
      <c r="AC479" s="4" t="s">
        <v>313</v>
      </c>
      <c r="AE479" s="4">
        <v>0</v>
      </c>
      <c r="AF479" s="4">
        <v>0</v>
      </c>
      <c r="AG479" s="4">
        <v>0</v>
      </c>
      <c r="AH479" s="4">
        <f t="shared" si="128"/>
        <v>0</v>
      </c>
      <c r="AI479" s="4">
        <f t="shared" si="128"/>
        <v>0</v>
      </c>
      <c r="AJ479" s="4">
        <f t="shared" si="128"/>
        <v>0</v>
      </c>
      <c r="AK479" s="4">
        <f t="shared" si="128"/>
        <v>3</v>
      </c>
      <c r="AL479" s="4">
        <f t="shared" si="128"/>
        <v>0</v>
      </c>
      <c r="AM479" s="4">
        <f t="shared" si="128"/>
        <v>3</v>
      </c>
      <c r="AN479" s="4">
        <f t="shared" si="129"/>
        <v>3</v>
      </c>
      <c r="AO479" s="4" t="str">
        <f t="shared" si="130"/>
        <v>X</v>
      </c>
      <c r="AP479" s="4" t="str">
        <f t="shared" si="130"/>
        <v>우대</v>
      </c>
      <c r="AQ479" s="4" t="str">
        <f t="shared" si="130"/>
        <v>X</v>
      </c>
      <c r="AR479" s="4">
        <f t="shared" si="131"/>
        <v>3</v>
      </c>
      <c r="AT479" s="4" t="s">
        <v>11686</v>
      </c>
      <c r="AU479" s="4">
        <f>VLOOKUP(B479,자격증!B:R,17,0)</f>
        <v>0</v>
      </c>
      <c r="AV479" s="4">
        <f>IF(AT479="해당",VLOOKUP(B479,어학성적!B:Q,16,0),0)</f>
        <v>10</v>
      </c>
      <c r="AW479" s="4">
        <f>IF(AT479="해당",VLOOKUP(B479,논문실적!B:S,18,0),0)</f>
        <v>10</v>
      </c>
      <c r="AX479" s="4">
        <f>VLOOKUP(B479,자격증!B:S,18,0)</f>
        <v>0</v>
      </c>
      <c r="AY479" s="4">
        <f t="shared" si="132"/>
        <v>20</v>
      </c>
      <c r="AZ479" s="4"/>
      <c r="BB479" s="4">
        <f t="shared" si="133"/>
        <v>20</v>
      </c>
      <c r="BC479" s="47">
        <f>VLOOKUP(B479,정성평가!B:AD,29,0)</f>
        <v>65</v>
      </c>
      <c r="BD479" s="4">
        <f t="shared" si="134"/>
        <v>3</v>
      </c>
      <c r="BE479" s="47">
        <f t="shared" si="135"/>
        <v>88</v>
      </c>
      <c r="BF479" s="4" t="str">
        <f t="shared" si="136"/>
        <v>이상없음</v>
      </c>
      <c r="BG479" s="4">
        <f t="shared" si="137"/>
        <v>5</v>
      </c>
      <c r="BH479" s="4" t="s">
        <v>11808</v>
      </c>
      <c r="BI479" s="4"/>
      <c r="BK479" s="4">
        <v>9</v>
      </c>
      <c r="BL479" s="4">
        <f t="shared" si="126"/>
        <v>135</v>
      </c>
      <c r="BM479" s="4">
        <f t="shared" si="138"/>
        <v>136</v>
      </c>
      <c r="BN479" s="4" t="str">
        <f t="shared" si="127"/>
        <v>배수초과</v>
      </c>
      <c r="BO479" s="4" t="s">
        <v>11832</v>
      </c>
      <c r="BQ479" s="4" t="s">
        <v>11840</v>
      </c>
      <c r="BR479" s="4" t="s">
        <v>11841</v>
      </c>
      <c r="BS479" s="4"/>
    </row>
    <row r="480" spans="1:71" ht="50.1" customHeight="1" x14ac:dyDescent="0.3">
      <c r="A480" s="4">
        <f t="shared" si="123"/>
        <v>6</v>
      </c>
      <c r="B480" s="4" t="s">
        <v>8072</v>
      </c>
      <c r="C480" s="4" t="s">
        <v>8073</v>
      </c>
      <c r="D480" s="4" t="s">
        <v>265</v>
      </c>
      <c r="E480" s="4" t="s">
        <v>266</v>
      </c>
      <c r="F480" s="4" t="s">
        <v>8074</v>
      </c>
      <c r="G480" s="4" t="s">
        <v>8075</v>
      </c>
      <c r="H480" s="4" t="s">
        <v>8076</v>
      </c>
      <c r="I480" s="4" t="s">
        <v>8077</v>
      </c>
      <c r="J480" s="4" t="s">
        <v>275</v>
      </c>
      <c r="K480" s="4" t="s">
        <v>275</v>
      </c>
      <c r="L480" s="4" t="s">
        <v>276</v>
      </c>
      <c r="M480" s="4" t="s">
        <v>277</v>
      </c>
      <c r="N480" s="4" t="s">
        <v>277</v>
      </c>
      <c r="O480" s="4" t="s">
        <v>277</v>
      </c>
      <c r="P480" s="4" t="s">
        <v>277</v>
      </c>
      <c r="Q480" s="4" t="s">
        <v>5771</v>
      </c>
      <c r="R480" s="4" t="s">
        <v>313</v>
      </c>
      <c r="S480" s="4" t="s">
        <v>313</v>
      </c>
      <c r="T480" s="4" t="s">
        <v>313</v>
      </c>
      <c r="U480" s="4" t="s">
        <v>313</v>
      </c>
      <c r="V480" s="4" t="s">
        <v>313</v>
      </c>
      <c r="W480" s="4" t="s">
        <v>11686</v>
      </c>
      <c r="X480" s="4" t="s">
        <v>9552</v>
      </c>
      <c r="Y480" s="4" t="s">
        <v>11686</v>
      </c>
      <c r="Z480" s="4" t="s">
        <v>9552</v>
      </c>
      <c r="AA480" s="4" t="s">
        <v>313</v>
      </c>
      <c r="AB480" s="4" t="s">
        <v>312</v>
      </c>
      <c r="AC480" s="4" t="s">
        <v>313</v>
      </c>
      <c r="AE480" s="4">
        <v>0</v>
      </c>
      <c r="AF480" s="4">
        <v>0</v>
      </c>
      <c r="AG480" s="4">
        <v>0</v>
      </c>
      <c r="AH480" s="4">
        <f t="shared" si="128"/>
        <v>0</v>
      </c>
      <c r="AI480" s="4">
        <f t="shared" si="128"/>
        <v>0</v>
      </c>
      <c r="AJ480" s="4">
        <f t="shared" si="128"/>
        <v>0</v>
      </c>
      <c r="AK480" s="4">
        <f t="shared" si="128"/>
        <v>0</v>
      </c>
      <c r="AL480" s="4">
        <f t="shared" si="128"/>
        <v>0</v>
      </c>
      <c r="AM480" s="4">
        <f t="shared" si="128"/>
        <v>3</v>
      </c>
      <c r="AN480" s="4">
        <f t="shared" si="129"/>
        <v>3</v>
      </c>
      <c r="AO480" s="4" t="str">
        <f t="shared" si="130"/>
        <v>X</v>
      </c>
      <c r="AP480" s="4" t="str">
        <f t="shared" si="130"/>
        <v>우대</v>
      </c>
      <c r="AQ480" s="4" t="str">
        <f t="shared" si="130"/>
        <v>X</v>
      </c>
      <c r="AR480" s="4">
        <f t="shared" si="131"/>
        <v>3</v>
      </c>
      <c r="AT480" s="4" t="s">
        <v>11686</v>
      </c>
      <c r="AU480" s="4">
        <f>VLOOKUP(B480,자격증!B:R,17,0)</f>
        <v>10</v>
      </c>
      <c r="AV480" s="4">
        <f>IF(AT480="해당",VLOOKUP(B480,어학성적!B:Q,16,0),0)</f>
        <v>6</v>
      </c>
      <c r="AW480" s="4">
        <f>IF(AT480="해당",VLOOKUP(B480,논문실적!B:S,18,0),0)</f>
        <v>0</v>
      </c>
      <c r="AX480" s="4">
        <f>VLOOKUP(B480,자격증!B:S,18,0)</f>
        <v>0</v>
      </c>
      <c r="AY480" s="4">
        <f t="shared" si="132"/>
        <v>16</v>
      </c>
      <c r="AZ480" s="4"/>
      <c r="BB480" s="4">
        <f t="shared" si="133"/>
        <v>16</v>
      </c>
      <c r="BC480" s="47">
        <f>VLOOKUP(B480,정성평가!B:AD,29,0)</f>
        <v>68.5</v>
      </c>
      <c r="BD480" s="4">
        <f t="shared" si="134"/>
        <v>3</v>
      </c>
      <c r="BE480" s="47">
        <f t="shared" si="135"/>
        <v>87.5</v>
      </c>
      <c r="BF480" s="4" t="str">
        <f t="shared" si="136"/>
        <v>이상없음</v>
      </c>
      <c r="BG480" s="4">
        <f t="shared" si="137"/>
        <v>6</v>
      </c>
      <c r="BH480" s="4" t="s">
        <v>11808</v>
      </c>
      <c r="BI480" s="4"/>
      <c r="BK480" s="4">
        <v>9</v>
      </c>
      <c r="BL480" s="4">
        <f t="shared" si="126"/>
        <v>135</v>
      </c>
      <c r="BM480" s="4">
        <f t="shared" si="138"/>
        <v>136</v>
      </c>
      <c r="BN480" s="4" t="str">
        <f t="shared" si="127"/>
        <v>배수초과</v>
      </c>
      <c r="BO480" s="4" t="s">
        <v>11832</v>
      </c>
      <c r="BQ480" s="4" t="s">
        <v>11840</v>
      </c>
      <c r="BR480" s="4" t="s">
        <v>11841</v>
      </c>
      <c r="BS480" s="4"/>
    </row>
    <row r="481" spans="1:71" ht="50.1" customHeight="1" x14ac:dyDescent="0.3">
      <c r="A481" s="4">
        <f t="shared" si="123"/>
        <v>7</v>
      </c>
      <c r="B481" s="4" t="s">
        <v>5337</v>
      </c>
      <c r="C481" s="4" t="s">
        <v>5338</v>
      </c>
      <c r="D481" s="4" t="s">
        <v>265</v>
      </c>
      <c r="E481" s="4" t="s">
        <v>266</v>
      </c>
      <c r="F481" s="4" t="s">
        <v>5339</v>
      </c>
      <c r="G481" s="4" t="s">
        <v>5340</v>
      </c>
      <c r="H481" s="4" t="s">
        <v>5341</v>
      </c>
      <c r="I481" s="4" t="s">
        <v>5342</v>
      </c>
      <c r="J481" s="4" t="s">
        <v>275</v>
      </c>
      <c r="K481" s="4" t="s">
        <v>5343</v>
      </c>
      <c r="L481" s="4" t="s">
        <v>276</v>
      </c>
      <c r="M481" s="4" t="s">
        <v>277</v>
      </c>
      <c r="N481" s="4" t="s">
        <v>277</v>
      </c>
      <c r="O481" s="4" t="s">
        <v>277</v>
      </c>
      <c r="P481" s="4" t="s">
        <v>277</v>
      </c>
      <c r="Q481" s="4" t="s">
        <v>1575</v>
      </c>
      <c r="R481" s="4" t="s">
        <v>313</v>
      </c>
      <c r="S481" s="4" t="s">
        <v>313</v>
      </c>
      <c r="T481" s="4" t="s">
        <v>313</v>
      </c>
      <c r="U481" s="4" t="s">
        <v>313</v>
      </c>
      <c r="V481" s="4" t="s">
        <v>313</v>
      </c>
      <c r="W481" s="4" t="s">
        <v>11686</v>
      </c>
      <c r="X481" s="4" t="s">
        <v>11728</v>
      </c>
      <c r="Y481" s="4" t="s">
        <v>313</v>
      </c>
      <c r="Z481" s="4" t="s">
        <v>313</v>
      </c>
      <c r="AA481" s="4" t="s">
        <v>313</v>
      </c>
      <c r="AB481" s="4" t="s">
        <v>313</v>
      </c>
      <c r="AC481" s="4" t="s">
        <v>313</v>
      </c>
      <c r="AE481" s="23">
        <v>0.05</v>
      </c>
      <c r="AF481" s="4">
        <v>5</v>
      </c>
      <c r="AG481" s="4">
        <v>0</v>
      </c>
      <c r="AH481" s="4">
        <f t="shared" si="128"/>
        <v>0</v>
      </c>
      <c r="AI481" s="4">
        <f t="shared" si="128"/>
        <v>0</v>
      </c>
      <c r="AJ481" s="4">
        <f t="shared" si="128"/>
        <v>0</v>
      </c>
      <c r="AK481" s="4">
        <f t="shared" si="128"/>
        <v>0</v>
      </c>
      <c r="AL481" s="4">
        <f t="shared" si="128"/>
        <v>0</v>
      </c>
      <c r="AM481" s="4">
        <f t="shared" si="128"/>
        <v>3</v>
      </c>
      <c r="AN481" s="4">
        <f t="shared" si="129"/>
        <v>0</v>
      </c>
      <c r="AO481" s="4" t="str">
        <f t="shared" si="130"/>
        <v>X</v>
      </c>
      <c r="AP481" s="4" t="str">
        <f t="shared" si="130"/>
        <v>X</v>
      </c>
      <c r="AQ481" s="4" t="str">
        <f t="shared" si="130"/>
        <v>X</v>
      </c>
      <c r="AR481" s="4">
        <f t="shared" si="131"/>
        <v>5</v>
      </c>
      <c r="AT481" s="4" t="s">
        <v>11686</v>
      </c>
      <c r="AU481" s="4">
        <f>VLOOKUP(B481,자격증!B:R,17,0)</f>
        <v>10</v>
      </c>
      <c r="AV481" s="4">
        <f>IF(AT481="해당",VLOOKUP(B481,어학성적!B:Q,16,0),0)</f>
        <v>10</v>
      </c>
      <c r="AW481" s="4">
        <f>IF(AT481="해당",VLOOKUP(B481,논문실적!B:S,18,0),0)</f>
        <v>0</v>
      </c>
      <c r="AX481" s="4">
        <f>VLOOKUP(B481,자격증!B:S,18,0)</f>
        <v>0</v>
      </c>
      <c r="AY481" s="4">
        <f t="shared" si="132"/>
        <v>20</v>
      </c>
      <c r="AZ481" s="4"/>
      <c r="BB481" s="4">
        <f t="shared" si="133"/>
        <v>20</v>
      </c>
      <c r="BC481" s="47">
        <f>VLOOKUP(B481,정성평가!B:AD,29,0)</f>
        <v>62</v>
      </c>
      <c r="BD481" s="4">
        <f t="shared" si="134"/>
        <v>5</v>
      </c>
      <c r="BE481" s="47">
        <f t="shared" si="135"/>
        <v>87</v>
      </c>
      <c r="BF481" s="4" t="str">
        <f t="shared" si="136"/>
        <v>이상없음</v>
      </c>
      <c r="BG481" s="4">
        <f t="shared" si="137"/>
        <v>7</v>
      </c>
      <c r="BH481" s="4" t="s">
        <v>11808</v>
      </c>
      <c r="BI481" s="4"/>
      <c r="BK481" s="4">
        <v>9</v>
      </c>
      <c r="BL481" s="4">
        <f t="shared" si="126"/>
        <v>135</v>
      </c>
      <c r="BM481" s="4">
        <f t="shared" si="138"/>
        <v>136</v>
      </c>
      <c r="BN481" s="4" t="str">
        <f t="shared" si="127"/>
        <v>배수초과</v>
      </c>
      <c r="BO481" s="4" t="s">
        <v>11832</v>
      </c>
      <c r="BQ481" s="4" t="s">
        <v>11840</v>
      </c>
      <c r="BR481" s="4" t="s">
        <v>11841</v>
      </c>
      <c r="BS481" s="4"/>
    </row>
    <row r="482" spans="1:71" ht="50.1" customHeight="1" x14ac:dyDescent="0.3">
      <c r="A482" s="4">
        <f t="shared" si="123"/>
        <v>8</v>
      </c>
      <c r="B482" s="4" t="s">
        <v>6123</v>
      </c>
      <c r="C482" s="4" t="s">
        <v>6124</v>
      </c>
      <c r="D482" s="4" t="s">
        <v>265</v>
      </c>
      <c r="E482" s="4" t="s">
        <v>266</v>
      </c>
      <c r="F482" s="4" t="s">
        <v>6125</v>
      </c>
      <c r="G482" s="4" t="s">
        <v>6126</v>
      </c>
      <c r="H482" s="4" t="s">
        <v>6127</v>
      </c>
      <c r="I482" s="4" t="s">
        <v>6128</v>
      </c>
      <c r="J482" s="4" t="s">
        <v>275</v>
      </c>
      <c r="K482" s="4" t="s">
        <v>275</v>
      </c>
      <c r="L482" s="4" t="s">
        <v>276</v>
      </c>
      <c r="M482" s="4" t="s">
        <v>277</v>
      </c>
      <c r="N482" s="4" t="s">
        <v>277</v>
      </c>
      <c r="O482" s="4" t="s">
        <v>277</v>
      </c>
      <c r="P482" s="4" t="s">
        <v>277</v>
      </c>
      <c r="Q482" s="4" t="s">
        <v>4607</v>
      </c>
      <c r="R482" s="4" t="s">
        <v>313</v>
      </c>
      <c r="S482" s="4" t="s">
        <v>313</v>
      </c>
      <c r="T482" s="4" t="s">
        <v>313</v>
      </c>
      <c r="U482" s="4" t="s">
        <v>313</v>
      </c>
      <c r="V482" s="4" t="s">
        <v>313</v>
      </c>
      <c r="W482" s="4" t="s">
        <v>313</v>
      </c>
      <c r="X482" s="4" t="s">
        <v>313</v>
      </c>
      <c r="Y482" s="4" t="s">
        <v>313</v>
      </c>
      <c r="Z482" s="4" t="s">
        <v>313</v>
      </c>
      <c r="AA482" s="4" t="s">
        <v>313</v>
      </c>
      <c r="AB482" s="4" t="s">
        <v>312</v>
      </c>
      <c r="AC482" s="4" t="s">
        <v>313</v>
      </c>
      <c r="AE482" s="4">
        <v>0</v>
      </c>
      <c r="AF482" s="4">
        <v>0</v>
      </c>
      <c r="AG482" s="4">
        <v>0</v>
      </c>
      <c r="AH482" s="4">
        <f t="shared" si="128"/>
        <v>0</v>
      </c>
      <c r="AI482" s="4">
        <f t="shared" si="128"/>
        <v>0</v>
      </c>
      <c r="AJ482" s="4">
        <f t="shared" si="128"/>
        <v>0</v>
      </c>
      <c r="AK482" s="4">
        <f t="shared" si="128"/>
        <v>0</v>
      </c>
      <c r="AL482" s="4">
        <f t="shared" si="128"/>
        <v>0</v>
      </c>
      <c r="AM482" s="4">
        <f t="shared" si="128"/>
        <v>0</v>
      </c>
      <c r="AN482" s="4">
        <f t="shared" si="129"/>
        <v>0</v>
      </c>
      <c r="AO482" s="4" t="str">
        <f t="shared" si="130"/>
        <v>X</v>
      </c>
      <c r="AP482" s="4" t="str">
        <f t="shared" si="130"/>
        <v>우대</v>
      </c>
      <c r="AQ482" s="4" t="str">
        <f t="shared" si="130"/>
        <v>X</v>
      </c>
      <c r="AR482" s="4">
        <f t="shared" si="131"/>
        <v>0</v>
      </c>
      <c r="AT482" s="4" t="s">
        <v>11686</v>
      </c>
      <c r="AU482" s="4">
        <f>VLOOKUP(B482,자격증!B:R,17,0)</f>
        <v>0</v>
      </c>
      <c r="AV482" s="4">
        <f>IF(AT482="해당",VLOOKUP(B482,어학성적!B:Q,16,0),0)</f>
        <v>10</v>
      </c>
      <c r="AW482" s="4">
        <f>IF(AT482="해당",VLOOKUP(B482,논문실적!B:S,18,0),0)</f>
        <v>10</v>
      </c>
      <c r="AX482" s="4">
        <f>VLOOKUP(B482,자격증!B:S,18,0)</f>
        <v>0</v>
      </c>
      <c r="AY482" s="4">
        <f t="shared" si="132"/>
        <v>20</v>
      </c>
      <c r="AZ482" s="4"/>
      <c r="BB482" s="4">
        <f t="shared" si="133"/>
        <v>20</v>
      </c>
      <c r="BC482" s="47">
        <f>VLOOKUP(B482,정성평가!B:AD,29,0)</f>
        <v>66.666666666666671</v>
      </c>
      <c r="BD482" s="4">
        <f t="shared" si="134"/>
        <v>0</v>
      </c>
      <c r="BE482" s="47">
        <f t="shared" si="135"/>
        <v>86.666666666666671</v>
      </c>
      <c r="BF482" s="4" t="str">
        <f t="shared" si="136"/>
        <v>이상없음</v>
      </c>
      <c r="BG482" s="4">
        <f t="shared" si="137"/>
        <v>8</v>
      </c>
      <c r="BH482" s="4" t="s">
        <v>11808</v>
      </c>
      <c r="BI482" s="4"/>
      <c r="BK482" s="4">
        <v>9</v>
      </c>
      <c r="BL482" s="4">
        <f t="shared" si="126"/>
        <v>135</v>
      </c>
      <c r="BM482" s="4">
        <f t="shared" si="138"/>
        <v>136</v>
      </c>
      <c r="BN482" s="4" t="str">
        <f t="shared" si="127"/>
        <v>배수초과</v>
      </c>
      <c r="BO482" s="4" t="s">
        <v>11832</v>
      </c>
      <c r="BQ482" s="4" t="s">
        <v>11840</v>
      </c>
      <c r="BR482" s="4" t="s">
        <v>11841</v>
      </c>
      <c r="BS482" s="4"/>
    </row>
    <row r="483" spans="1:71" ht="50.1" customHeight="1" x14ac:dyDescent="0.3">
      <c r="A483" s="4">
        <f t="shared" si="123"/>
        <v>9</v>
      </c>
      <c r="B483" s="4" t="s">
        <v>7921</v>
      </c>
      <c r="C483" s="4" t="s">
        <v>7922</v>
      </c>
      <c r="D483" s="4" t="s">
        <v>265</v>
      </c>
      <c r="E483" s="4" t="s">
        <v>266</v>
      </c>
      <c r="F483" s="4" t="s">
        <v>7923</v>
      </c>
      <c r="G483" s="4" t="s">
        <v>7924</v>
      </c>
      <c r="H483" s="4" t="s">
        <v>7925</v>
      </c>
      <c r="I483" s="4" t="s">
        <v>7926</v>
      </c>
      <c r="J483" s="4" t="s">
        <v>275</v>
      </c>
      <c r="K483" s="4" t="s">
        <v>275</v>
      </c>
      <c r="L483" s="4" t="s">
        <v>276</v>
      </c>
      <c r="M483" s="4" t="s">
        <v>277</v>
      </c>
      <c r="N483" s="4" t="s">
        <v>277</v>
      </c>
      <c r="O483" s="4" t="s">
        <v>277</v>
      </c>
      <c r="P483" s="4" t="s">
        <v>277</v>
      </c>
      <c r="Q483" s="4" t="s">
        <v>5143</v>
      </c>
      <c r="R483" s="4" t="s">
        <v>313</v>
      </c>
      <c r="S483" s="4" t="s">
        <v>313</v>
      </c>
      <c r="T483" s="4" t="s">
        <v>313</v>
      </c>
      <c r="U483" s="4" t="s">
        <v>313</v>
      </c>
      <c r="V483" s="4" t="s">
        <v>313</v>
      </c>
      <c r="W483" s="4" t="s">
        <v>11686</v>
      </c>
      <c r="X483" s="4" t="s">
        <v>11745</v>
      </c>
      <c r="Y483" s="4" t="s">
        <v>11686</v>
      </c>
      <c r="Z483" s="4" t="s">
        <v>11745</v>
      </c>
      <c r="AA483" s="4" t="s">
        <v>313</v>
      </c>
      <c r="AB483" s="4" t="s">
        <v>312</v>
      </c>
      <c r="AC483" s="4" t="s">
        <v>313</v>
      </c>
      <c r="AE483" s="4">
        <v>0</v>
      </c>
      <c r="AF483" s="4">
        <v>0</v>
      </c>
      <c r="AG483" s="4">
        <v>0</v>
      </c>
      <c r="AH483" s="4">
        <f t="shared" si="128"/>
        <v>0</v>
      </c>
      <c r="AI483" s="4">
        <f t="shared" si="128"/>
        <v>0</v>
      </c>
      <c r="AJ483" s="4">
        <f t="shared" si="128"/>
        <v>0</v>
      </c>
      <c r="AK483" s="4">
        <f t="shared" si="128"/>
        <v>0</v>
      </c>
      <c r="AL483" s="4">
        <f t="shared" si="128"/>
        <v>0</v>
      </c>
      <c r="AM483" s="4">
        <f t="shared" si="128"/>
        <v>3</v>
      </c>
      <c r="AN483" s="4">
        <f t="shared" si="129"/>
        <v>3</v>
      </c>
      <c r="AO483" s="4" t="str">
        <f t="shared" si="130"/>
        <v>X</v>
      </c>
      <c r="AP483" s="4" t="str">
        <f t="shared" si="130"/>
        <v>우대</v>
      </c>
      <c r="AQ483" s="4" t="str">
        <f t="shared" si="130"/>
        <v>X</v>
      </c>
      <c r="AR483" s="4">
        <f t="shared" si="131"/>
        <v>3</v>
      </c>
      <c r="AT483" s="4" t="s">
        <v>11686</v>
      </c>
      <c r="AU483" s="4">
        <f>VLOOKUP(B483,자격증!B:R,17,0)</f>
        <v>10</v>
      </c>
      <c r="AV483" s="4">
        <f>IF(AT483="해당",VLOOKUP(B483,어학성적!B:Q,16,0),0)</f>
        <v>10</v>
      </c>
      <c r="AW483" s="4">
        <f>IF(AT483="해당",VLOOKUP(B483,논문실적!B:S,18,0),0)</f>
        <v>0</v>
      </c>
      <c r="AX483" s="4">
        <f>VLOOKUP(B483,자격증!B:S,18,0)</f>
        <v>0</v>
      </c>
      <c r="AY483" s="4">
        <f t="shared" si="132"/>
        <v>20</v>
      </c>
      <c r="AZ483" s="4"/>
      <c r="BB483" s="4">
        <f t="shared" si="133"/>
        <v>20</v>
      </c>
      <c r="BC483" s="47">
        <f>VLOOKUP(B483,정성평가!B:AD,29,0)</f>
        <v>63.333333333333336</v>
      </c>
      <c r="BD483" s="4">
        <f t="shared" si="134"/>
        <v>3</v>
      </c>
      <c r="BE483" s="47">
        <f t="shared" si="135"/>
        <v>86.333333333333343</v>
      </c>
      <c r="BF483" s="4" t="str">
        <f t="shared" si="136"/>
        <v>이상없음</v>
      </c>
      <c r="BG483" s="4">
        <f t="shared" si="137"/>
        <v>9</v>
      </c>
      <c r="BH483" s="4" t="s">
        <v>11808</v>
      </c>
      <c r="BI483" s="4"/>
      <c r="BK483" s="4">
        <v>9</v>
      </c>
      <c r="BL483" s="4">
        <f t="shared" si="126"/>
        <v>135</v>
      </c>
      <c r="BM483" s="4">
        <f t="shared" si="138"/>
        <v>136</v>
      </c>
      <c r="BN483" s="4" t="str">
        <f t="shared" si="127"/>
        <v>배수초과</v>
      </c>
      <c r="BO483" s="4" t="s">
        <v>11832</v>
      </c>
      <c r="BQ483" s="4" t="s">
        <v>11783</v>
      </c>
      <c r="BR483" s="4" t="s">
        <v>276</v>
      </c>
      <c r="BS483" s="4" t="s">
        <v>11837</v>
      </c>
    </row>
    <row r="484" spans="1:71" ht="50.1" customHeight="1" x14ac:dyDescent="0.3">
      <c r="A484" s="4">
        <f t="shared" si="123"/>
        <v>10</v>
      </c>
      <c r="B484" s="4" t="s">
        <v>2878</v>
      </c>
      <c r="C484" s="4" t="s">
        <v>2879</v>
      </c>
      <c r="D484" s="4" t="s">
        <v>265</v>
      </c>
      <c r="E484" s="4" t="s">
        <v>266</v>
      </c>
      <c r="F484" s="4" t="s">
        <v>2880</v>
      </c>
      <c r="G484" s="4" t="s">
        <v>2881</v>
      </c>
      <c r="H484" s="4" t="s">
        <v>2882</v>
      </c>
      <c r="I484" s="4" t="s">
        <v>2883</v>
      </c>
      <c r="J484" s="4" t="s">
        <v>275</v>
      </c>
      <c r="K484" s="4" t="s">
        <v>275</v>
      </c>
      <c r="L484" s="4" t="s">
        <v>276</v>
      </c>
      <c r="M484" s="4" t="s">
        <v>277</v>
      </c>
      <c r="N484" s="4" t="s">
        <v>277</v>
      </c>
      <c r="O484" s="4" t="s">
        <v>277</v>
      </c>
      <c r="P484" s="4" t="s">
        <v>277</v>
      </c>
      <c r="Q484" s="4" t="s">
        <v>2770</v>
      </c>
      <c r="R484" s="4" t="s">
        <v>313</v>
      </c>
      <c r="S484" s="4" t="s">
        <v>313</v>
      </c>
      <c r="T484" s="4" t="s">
        <v>313</v>
      </c>
      <c r="U484" s="4" t="s">
        <v>313</v>
      </c>
      <c r="V484" s="4" t="s">
        <v>313</v>
      </c>
      <c r="W484" s="4" t="s">
        <v>11686</v>
      </c>
      <c r="X484" s="4" t="s">
        <v>11727</v>
      </c>
      <c r="Y484" s="4" t="s">
        <v>11686</v>
      </c>
      <c r="Z484" s="4" t="s">
        <v>11727</v>
      </c>
      <c r="AA484" s="4" t="s">
        <v>313</v>
      </c>
      <c r="AB484" s="4" t="s">
        <v>312</v>
      </c>
      <c r="AC484" s="4" t="s">
        <v>313</v>
      </c>
      <c r="AE484" s="4">
        <v>0</v>
      </c>
      <c r="AF484" s="4">
        <v>0</v>
      </c>
      <c r="AG484" s="4">
        <v>0</v>
      </c>
      <c r="AH484" s="4">
        <f t="shared" si="128"/>
        <v>0</v>
      </c>
      <c r="AI484" s="4">
        <f t="shared" si="128"/>
        <v>0</v>
      </c>
      <c r="AJ484" s="4">
        <f t="shared" si="128"/>
        <v>0</v>
      </c>
      <c r="AK484" s="4">
        <f t="shared" si="128"/>
        <v>0</v>
      </c>
      <c r="AL484" s="4">
        <f t="shared" si="128"/>
        <v>0</v>
      </c>
      <c r="AM484" s="4">
        <f t="shared" si="128"/>
        <v>3</v>
      </c>
      <c r="AN484" s="4">
        <f t="shared" si="129"/>
        <v>3</v>
      </c>
      <c r="AO484" s="4" t="str">
        <f t="shared" si="130"/>
        <v>X</v>
      </c>
      <c r="AP484" s="4" t="str">
        <f t="shared" si="130"/>
        <v>우대</v>
      </c>
      <c r="AQ484" s="4" t="str">
        <f t="shared" si="130"/>
        <v>X</v>
      </c>
      <c r="AR484" s="4">
        <f t="shared" si="131"/>
        <v>3</v>
      </c>
      <c r="AT484" s="4" t="s">
        <v>11686</v>
      </c>
      <c r="AU484" s="4">
        <f>VLOOKUP(B484,자격증!B:R,17,0)</f>
        <v>5</v>
      </c>
      <c r="AV484" s="4">
        <f>IF(AT484="해당",VLOOKUP(B484,어학성적!B:Q,16,0),0)</f>
        <v>10</v>
      </c>
      <c r="AW484" s="4">
        <f>IF(AT484="해당",VLOOKUP(B484,논문실적!B:S,18,0),0)</f>
        <v>0</v>
      </c>
      <c r="AX484" s="4">
        <f>VLOOKUP(B484,자격증!B:S,18,0)</f>
        <v>0</v>
      </c>
      <c r="AY484" s="4">
        <f t="shared" si="132"/>
        <v>15</v>
      </c>
      <c r="AZ484" s="4"/>
      <c r="BB484" s="4">
        <f t="shared" si="133"/>
        <v>15</v>
      </c>
      <c r="BC484" s="47">
        <f>VLOOKUP(B484,정성평가!B:AD,29,0)</f>
        <v>68</v>
      </c>
      <c r="BD484" s="4">
        <f t="shared" si="134"/>
        <v>3</v>
      </c>
      <c r="BE484" s="47">
        <f t="shared" si="135"/>
        <v>86</v>
      </c>
      <c r="BF484" s="4" t="str">
        <f t="shared" si="136"/>
        <v>이상없음</v>
      </c>
      <c r="BG484" s="4">
        <f t="shared" si="137"/>
        <v>10</v>
      </c>
      <c r="BH484" s="4" t="s">
        <v>11808</v>
      </c>
      <c r="BI484" s="4"/>
      <c r="BK484" s="4">
        <v>9</v>
      </c>
      <c r="BL484" s="4">
        <f t="shared" si="126"/>
        <v>135</v>
      </c>
      <c r="BM484" s="4">
        <f t="shared" si="138"/>
        <v>136</v>
      </c>
      <c r="BN484" s="4" t="str">
        <f t="shared" si="127"/>
        <v>배수초과</v>
      </c>
      <c r="BO484" s="4" t="s">
        <v>11832</v>
      </c>
      <c r="BQ484" s="4" t="s">
        <v>11840</v>
      </c>
      <c r="BR484" s="4" t="s">
        <v>11841</v>
      </c>
      <c r="BS484" s="4"/>
    </row>
    <row r="485" spans="1:71" ht="50.1" customHeight="1" x14ac:dyDescent="0.3">
      <c r="A485" s="4">
        <f t="shared" si="123"/>
        <v>11</v>
      </c>
      <c r="B485" s="4" t="s">
        <v>1800</v>
      </c>
      <c r="C485" s="4" t="s">
        <v>1801</v>
      </c>
      <c r="D485" s="4" t="s">
        <v>265</v>
      </c>
      <c r="E485" s="4" t="s">
        <v>266</v>
      </c>
      <c r="F485" s="4" t="s">
        <v>1802</v>
      </c>
      <c r="G485" s="4" t="s">
        <v>1803</v>
      </c>
      <c r="H485" s="4" t="s">
        <v>1804</v>
      </c>
      <c r="I485" s="4" t="s">
        <v>1805</v>
      </c>
      <c r="J485" s="4" t="s">
        <v>275</v>
      </c>
      <c r="K485" s="4" t="s">
        <v>275</v>
      </c>
      <c r="L485" s="4" t="s">
        <v>276</v>
      </c>
      <c r="M485" s="4" t="s">
        <v>277</v>
      </c>
      <c r="N485" s="4" t="s">
        <v>277</v>
      </c>
      <c r="O485" s="4" t="s">
        <v>277</v>
      </c>
      <c r="P485" s="4" t="s">
        <v>277</v>
      </c>
      <c r="Q485" s="4" t="s">
        <v>932</v>
      </c>
      <c r="R485" s="4" t="s">
        <v>313</v>
      </c>
      <c r="S485" s="4" t="s">
        <v>313</v>
      </c>
      <c r="T485" s="4" t="s">
        <v>313</v>
      </c>
      <c r="U485" s="4" t="s">
        <v>313</v>
      </c>
      <c r="V485" s="4" t="s">
        <v>313</v>
      </c>
      <c r="W485" s="4" t="s">
        <v>313</v>
      </c>
      <c r="X485" s="4" t="s">
        <v>313</v>
      </c>
      <c r="Y485" s="4" t="s">
        <v>313</v>
      </c>
      <c r="Z485" s="4" t="s">
        <v>313</v>
      </c>
      <c r="AA485" s="4" t="s">
        <v>312</v>
      </c>
      <c r="AB485" s="4" t="s">
        <v>313</v>
      </c>
      <c r="AC485" s="4" t="s">
        <v>313</v>
      </c>
      <c r="AE485" s="4">
        <v>0</v>
      </c>
      <c r="AF485" s="4">
        <v>0</v>
      </c>
      <c r="AG485" s="4">
        <v>0</v>
      </c>
      <c r="AH485" s="4">
        <f t="shared" si="128"/>
        <v>0</v>
      </c>
      <c r="AI485" s="4">
        <f t="shared" si="128"/>
        <v>0</v>
      </c>
      <c r="AJ485" s="4">
        <f t="shared" si="128"/>
        <v>0</v>
      </c>
      <c r="AK485" s="4">
        <f t="shared" si="128"/>
        <v>0</v>
      </c>
      <c r="AL485" s="4">
        <f t="shared" si="128"/>
        <v>0</v>
      </c>
      <c r="AM485" s="4">
        <f t="shared" si="128"/>
        <v>0</v>
      </c>
      <c r="AN485" s="4">
        <f t="shared" si="129"/>
        <v>0</v>
      </c>
      <c r="AO485" s="4" t="str">
        <f t="shared" si="130"/>
        <v>우대</v>
      </c>
      <c r="AP485" s="4" t="str">
        <f t="shared" si="130"/>
        <v>X</v>
      </c>
      <c r="AQ485" s="4" t="str">
        <f t="shared" si="130"/>
        <v>X</v>
      </c>
      <c r="AR485" s="4">
        <f t="shared" si="131"/>
        <v>0</v>
      </c>
      <c r="AT485" s="4" t="s">
        <v>11686</v>
      </c>
      <c r="AU485" s="4">
        <f>VLOOKUP(B485,자격증!B:R,17,0)</f>
        <v>8</v>
      </c>
      <c r="AV485" s="4">
        <f>IF(AT485="해당",VLOOKUP(B485,어학성적!B:Q,16,0),0)</f>
        <v>10</v>
      </c>
      <c r="AW485" s="4">
        <f>IF(AT485="해당",VLOOKUP(B485,논문실적!B:S,18,0),0)</f>
        <v>6</v>
      </c>
      <c r="AX485" s="4">
        <f>VLOOKUP(B485,자격증!B:S,18,0)</f>
        <v>0</v>
      </c>
      <c r="AY485" s="4">
        <f t="shared" si="132"/>
        <v>20</v>
      </c>
      <c r="AZ485" s="4"/>
      <c r="BB485" s="4">
        <f t="shared" si="133"/>
        <v>20</v>
      </c>
      <c r="BC485" s="47">
        <f>VLOOKUP(B485,정성평가!B:AD,29,0)</f>
        <v>65.666666666666671</v>
      </c>
      <c r="BD485" s="4">
        <f t="shared" si="134"/>
        <v>0</v>
      </c>
      <c r="BE485" s="47">
        <f t="shared" si="135"/>
        <v>85.666666666666671</v>
      </c>
      <c r="BF485" s="4" t="str">
        <f t="shared" si="136"/>
        <v>이상없음</v>
      </c>
      <c r="BG485" s="4">
        <f t="shared" si="137"/>
        <v>11</v>
      </c>
      <c r="BH485" s="4" t="s">
        <v>11808</v>
      </c>
      <c r="BI485" s="4"/>
      <c r="BK485" s="4">
        <v>9</v>
      </c>
      <c r="BL485" s="4">
        <f t="shared" si="126"/>
        <v>135</v>
      </c>
      <c r="BM485" s="4">
        <f t="shared" si="138"/>
        <v>136</v>
      </c>
      <c r="BN485" s="4" t="str">
        <f t="shared" si="127"/>
        <v>배수초과</v>
      </c>
      <c r="BO485" s="4" t="s">
        <v>11832</v>
      </c>
      <c r="BQ485" s="4" t="s">
        <v>11840</v>
      </c>
      <c r="BR485" s="4" t="s">
        <v>11841</v>
      </c>
      <c r="BS485" s="4"/>
    </row>
    <row r="486" spans="1:71" ht="50.1" customHeight="1" x14ac:dyDescent="0.3">
      <c r="A486" s="4">
        <f t="shared" si="123"/>
        <v>12</v>
      </c>
      <c r="B486" s="4" t="s">
        <v>2452</v>
      </c>
      <c r="C486" s="4" t="s">
        <v>2453</v>
      </c>
      <c r="D486" s="4" t="s">
        <v>265</v>
      </c>
      <c r="E486" s="4" t="s">
        <v>266</v>
      </c>
      <c r="F486" s="4" t="s">
        <v>2454</v>
      </c>
      <c r="G486" s="4" t="s">
        <v>2455</v>
      </c>
      <c r="H486" s="4" t="s">
        <v>2456</v>
      </c>
      <c r="I486" s="4" t="s">
        <v>2457</v>
      </c>
      <c r="J486" s="4" t="s">
        <v>275</v>
      </c>
      <c r="K486" s="4" t="s">
        <v>275</v>
      </c>
      <c r="L486" s="4" t="s">
        <v>276</v>
      </c>
      <c r="M486" s="4" t="s">
        <v>277</v>
      </c>
      <c r="N486" s="4" t="s">
        <v>277</v>
      </c>
      <c r="O486" s="4" t="s">
        <v>277</v>
      </c>
      <c r="P486" s="4" t="s">
        <v>277</v>
      </c>
      <c r="Q486" s="4" t="s">
        <v>374</v>
      </c>
      <c r="R486" s="4" t="s">
        <v>313</v>
      </c>
      <c r="S486" s="4" t="s">
        <v>313</v>
      </c>
      <c r="T486" s="4" t="s">
        <v>313</v>
      </c>
      <c r="U486" s="4" t="s">
        <v>313</v>
      </c>
      <c r="V486" s="4" t="s">
        <v>313</v>
      </c>
      <c r="W486" s="4" t="s">
        <v>11686</v>
      </c>
      <c r="X486" s="4" t="s">
        <v>11727</v>
      </c>
      <c r="Y486" s="4" t="s">
        <v>11686</v>
      </c>
      <c r="Z486" s="4" t="s">
        <v>11727</v>
      </c>
      <c r="AA486" s="4" t="s">
        <v>312</v>
      </c>
      <c r="AB486" s="4" t="s">
        <v>312</v>
      </c>
      <c r="AC486" s="4" t="s">
        <v>313</v>
      </c>
      <c r="AE486" s="4">
        <v>0</v>
      </c>
      <c r="AF486" s="4">
        <v>0</v>
      </c>
      <c r="AG486" s="4">
        <v>0</v>
      </c>
      <c r="AH486" s="4">
        <f t="shared" si="128"/>
        <v>0</v>
      </c>
      <c r="AI486" s="4">
        <f t="shared" si="128"/>
        <v>0</v>
      </c>
      <c r="AJ486" s="4">
        <f t="shared" si="128"/>
        <v>0</v>
      </c>
      <c r="AK486" s="4">
        <f t="shared" si="128"/>
        <v>0</v>
      </c>
      <c r="AL486" s="4">
        <f t="shared" si="128"/>
        <v>0</v>
      </c>
      <c r="AM486" s="4">
        <f t="shared" si="128"/>
        <v>3</v>
      </c>
      <c r="AN486" s="4">
        <f t="shared" si="129"/>
        <v>3</v>
      </c>
      <c r="AO486" s="4" t="str">
        <f t="shared" si="130"/>
        <v>우대</v>
      </c>
      <c r="AP486" s="4" t="str">
        <f t="shared" si="130"/>
        <v>우대</v>
      </c>
      <c r="AQ486" s="4" t="str">
        <f t="shared" si="130"/>
        <v>X</v>
      </c>
      <c r="AR486" s="4">
        <f t="shared" si="131"/>
        <v>3</v>
      </c>
      <c r="AT486" s="4" t="s">
        <v>11686</v>
      </c>
      <c r="AU486" s="4">
        <f>VLOOKUP(B486,자격증!B:R,17,0)</f>
        <v>8</v>
      </c>
      <c r="AV486" s="4">
        <f>IF(AT486="해당",VLOOKUP(B486,어학성적!B:Q,16,0),0)</f>
        <v>10</v>
      </c>
      <c r="AW486" s="4">
        <f>IF(AT486="해당",VLOOKUP(B486,논문실적!B:S,18,0),0)</f>
        <v>0</v>
      </c>
      <c r="AX486" s="4">
        <f>VLOOKUP(B486,자격증!B:S,18,0)</f>
        <v>0</v>
      </c>
      <c r="AY486" s="4">
        <f t="shared" si="132"/>
        <v>18</v>
      </c>
      <c r="AZ486" s="4"/>
      <c r="BB486" s="4">
        <f t="shared" si="133"/>
        <v>18</v>
      </c>
      <c r="BC486" s="47">
        <f>VLOOKUP(B486,정성평가!B:AD,29,0)</f>
        <v>64.666666666666671</v>
      </c>
      <c r="BD486" s="4">
        <f t="shared" si="134"/>
        <v>3</v>
      </c>
      <c r="BE486" s="47">
        <f t="shared" si="135"/>
        <v>85.666666666666671</v>
      </c>
      <c r="BF486" s="4" t="str">
        <f t="shared" si="136"/>
        <v>이상없음</v>
      </c>
      <c r="BG486" s="4">
        <f t="shared" si="137"/>
        <v>11</v>
      </c>
      <c r="BH486" s="4" t="s">
        <v>11808</v>
      </c>
      <c r="BI486" s="4"/>
      <c r="BK486" s="4">
        <v>9</v>
      </c>
      <c r="BL486" s="4">
        <f t="shared" si="126"/>
        <v>135</v>
      </c>
      <c r="BM486" s="4">
        <f t="shared" si="138"/>
        <v>136</v>
      </c>
      <c r="BN486" s="4" t="str">
        <f t="shared" si="127"/>
        <v>배수초과</v>
      </c>
      <c r="BO486" s="4" t="s">
        <v>11832</v>
      </c>
      <c r="BQ486" s="4" t="s">
        <v>11840</v>
      </c>
      <c r="BR486" s="4" t="s">
        <v>11841</v>
      </c>
      <c r="BS486" s="4"/>
    </row>
    <row r="487" spans="1:71" ht="50.1" customHeight="1" x14ac:dyDescent="0.3">
      <c r="A487" s="4">
        <f t="shared" si="123"/>
        <v>13</v>
      </c>
      <c r="B487" s="4" t="s">
        <v>402</v>
      </c>
      <c r="C487" s="4" t="s">
        <v>403</v>
      </c>
      <c r="D487" s="4" t="s">
        <v>265</v>
      </c>
      <c r="E487" s="4" t="s">
        <v>266</v>
      </c>
      <c r="F487" s="4" t="s">
        <v>404</v>
      </c>
      <c r="G487" s="4" t="s">
        <v>405</v>
      </c>
      <c r="H487" s="4" t="s">
        <v>406</v>
      </c>
      <c r="I487" s="4" t="s">
        <v>407</v>
      </c>
      <c r="J487" s="4" t="s">
        <v>275</v>
      </c>
      <c r="K487" s="4" t="s">
        <v>275</v>
      </c>
      <c r="L487" s="4" t="s">
        <v>276</v>
      </c>
      <c r="M487" s="4" t="s">
        <v>277</v>
      </c>
      <c r="N487" s="4" t="s">
        <v>277</v>
      </c>
      <c r="O487" s="4" t="s">
        <v>277</v>
      </c>
      <c r="P487" s="4" t="s">
        <v>277</v>
      </c>
      <c r="Q487" s="4" t="s">
        <v>425</v>
      </c>
      <c r="R487" s="4" t="s">
        <v>313</v>
      </c>
      <c r="S487" s="4" t="s">
        <v>313</v>
      </c>
      <c r="T487" s="4" t="s">
        <v>313</v>
      </c>
      <c r="U487" s="4" t="s">
        <v>313</v>
      </c>
      <c r="V487" s="4" t="s">
        <v>313</v>
      </c>
      <c r="W487" s="4" t="s">
        <v>11686</v>
      </c>
      <c r="X487" s="4" t="s">
        <v>9552</v>
      </c>
      <c r="Y487" s="4" t="s">
        <v>11686</v>
      </c>
      <c r="Z487" s="4" t="s">
        <v>9552</v>
      </c>
      <c r="AA487" s="4" t="s">
        <v>312</v>
      </c>
      <c r="AB487" s="4" t="s">
        <v>312</v>
      </c>
      <c r="AC487" s="4" t="s">
        <v>313</v>
      </c>
      <c r="AE487" s="4">
        <v>0</v>
      </c>
      <c r="AF487" s="4">
        <v>0</v>
      </c>
      <c r="AG487" s="4">
        <v>0</v>
      </c>
      <c r="AH487" s="4">
        <f t="shared" si="128"/>
        <v>0</v>
      </c>
      <c r="AI487" s="4">
        <f t="shared" si="128"/>
        <v>0</v>
      </c>
      <c r="AJ487" s="4">
        <f t="shared" si="128"/>
        <v>0</v>
      </c>
      <c r="AK487" s="4">
        <f t="shared" si="128"/>
        <v>0</v>
      </c>
      <c r="AL487" s="4">
        <f t="shared" si="128"/>
        <v>0</v>
      </c>
      <c r="AM487" s="4">
        <f t="shared" si="128"/>
        <v>3</v>
      </c>
      <c r="AN487" s="4">
        <f t="shared" si="129"/>
        <v>3</v>
      </c>
      <c r="AO487" s="4" t="str">
        <f t="shared" si="130"/>
        <v>우대</v>
      </c>
      <c r="AP487" s="4" t="str">
        <f t="shared" si="130"/>
        <v>우대</v>
      </c>
      <c r="AQ487" s="4" t="str">
        <f t="shared" si="130"/>
        <v>X</v>
      </c>
      <c r="AR487" s="4">
        <f t="shared" si="131"/>
        <v>3</v>
      </c>
      <c r="AT487" s="4" t="s">
        <v>11686</v>
      </c>
      <c r="AU487" s="4">
        <f>VLOOKUP(B487,자격증!B:R,17,0)</f>
        <v>10</v>
      </c>
      <c r="AV487" s="4">
        <f>IF(AT487="해당",VLOOKUP(B487,어학성적!B:Q,16,0),0)</f>
        <v>6</v>
      </c>
      <c r="AW487" s="4">
        <f>IF(AT487="해당",VLOOKUP(B487,논문실적!B:S,18,0),0)</f>
        <v>0</v>
      </c>
      <c r="AX487" s="4">
        <f>VLOOKUP(B487,자격증!B:S,18,0)</f>
        <v>0</v>
      </c>
      <c r="AY487" s="4">
        <f t="shared" si="132"/>
        <v>16</v>
      </c>
      <c r="AZ487" s="4"/>
      <c r="BB487" s="4">
        <f t="shared" si="133"/>
        <v>16</v>
      </c>
      <c r="BC487" s="47">
        <f>VLOOKUP(B487,정성평가!B:AD,29,0)</f>
        <v>65.666666666666671</v>
      </c>
      <c r="BD487" s="4">
        <f t="shared" si="134"/>
        <v>3</v>
      </c>
      <c r="BE487" s="47">
        <f t="shared" si="135"/>
        <v>84.666666666666671</v>
      </c>
      <c r="BF487" s="4" t="str">
        <f t="shared" si="136"/>
        <v>이상없음</v>
      </c>
      <c r="BG487" s="4">
        <f t="shared" si="137"/>
        <v>13</v>
      </c>
      <c r="BH487" s="4" t="s">
        <v>11808</v>
      </c>
      <c r="BI487" s="4"/>
      <c r="BK487" s="4">
        <v>9</v>
      </c>
      <c r="BL487" s="4">
        <f t="shared" si="126"/>
        <v>135</v>
      </c>
      <c r="BM487" s="4">
        <f t="shared" si="138"/>
        <v>136</v>
      </c>
      <c r="BN487" s="4" t="str">
        <f t="shared" si="127"/>
        <v>배수초과</v>
      </c>
      <c r="BO487" s="4" t="s">
        <v>11832</v>
      </c>
      <c r="BQ487" s="4" t="s">
        <v>11840</v>
      </c>
      <c r="BR487" s="4" t="s">
        <v>11841</v>
      </c>
      <c r="BS487" s="4"/>
    </row>
    <row r="488" spans="1:71" ht="50.1" customHeight="1" x14ac:dyDescent="0.3">
      <c r="A488" s="4">
        <f t="shared" si="123"/>
        <v>14</v>
      </c>
      <c r="B488" s="4" t="s">
        <v>3491</v>
      </c>
      <c r="C488" s="4" t="s">
        <v>3492</v>
      </c>
      <c r="D488" s="4" t="s">
        <v>265</v>
      </c>
      <c r="E488" s="4" t="s">
        <v>266</v>
      </c>
      <c r="F488" s="4" t="s">
        <v>3493</v>
      </c>
      <c r="G488" s="4" t="s">
        <v>3494</v>
      </c>
      <c r="H488" s="4" t="s">
        <v>3495</v>
      </c>
      <c r="I488" s="4" t="s">
        <v>3496</v>
      </c>
      <c r="J488" s="4" t="s">
        <v>275</v>
      </c>
      <c r="K488" s="4" t="s">
        <v>275</v>
      </c>
      <c r="L488" s="4" t="s">
        <v>276</v>
      </c>
      <c r="M488" s="4" t="s">
        <v>277</v>
      </c>
      <c r="N488" s="4" t="s">
        <v>277</v>
      </c>
      <c r="O488" s="4" t="s">
        <v>277</v>
      </c>
      <c r="P488" s="4" t="s">
        <v>277</v>
      </c>
      <c r="Q488" s="4" t="s">
        <v>3504</v>
      </c>
      <c r="R488" s="4" t="s">
        <v>313</v>
      </c>
      <c r="S488" s="4" t="s">
        <v>313</v>
      </c>
      <c r="T488" s="4" t="s">
        <v>313</v>
      </c>
      <c r="U488" s="4" t="s">
        <v>313</v>
      </c>
      <c r="V488" s="4" t="s">
        <v>313</v>
      </c>
      <c r="W488" s="4" t="s">
        <v>11686</v>
      </c>
      <c r="X488" s="4" t="s">
        <v>11735</v>
      </c>
      <c r="Y488" s="4" t="s">
        <v>11686</v>
      </c>
      <c r="Z488" s="4" t="s">
        <v>11735</v>
      </c>
      <c r="AA488" s="4" t="s">
        <v>313</v>
      </c>
      <c r="AB488" s="4" t="s">
        <v>312</v>
      </c>
      <c r="AC488" s="4" t="s">
        <v>313</v>
      </c>
      <c r="AE488" s="4">
        <v>0</v>
      </c>
      <c r="AF488" s="4">
        <v>0</v>
      </c>
      <c r="AG488" s="4">
        <v>0</v>
      </c>
      <c r="AH488" s="4">
        <f t="shared" si="128"/>
        <v>0</v>
      </c>
      <c r="AI488" s="4">
        <f t="shared" si="128"/>
        <v>0</v>
      </c>
      <c r="AJ488" s="4">
        <f t="shared" si="128"/>
        <v>0</v>
      </c>
      <c r="AK488" s="4">
        <f t="shared" si="128"/>
        <v>0</v>
      </c>
      <c r="AL488" s="4">
        <f t="shared" si="128"/>
        <v>0</v>
      </c>
      <c r="AM488" s="4">
        <f t="shared" si="128"/>
        <v>3</v>
      </c>
      <c r="AN488" s="4">
        <f t="shared" si="129"/>
        <v>3</v>
      </c>
      <c r="AO488" s="4" t="str">
        <f t="shared" si="130"/>
        <v>X</v>
      </c>
      <c r="AP488" s="4" t="str">
        <f t="shared" si="130"/>
        <v>우대</v>
      </c>
      <c r="AQ488" s="4" t="str">
        <f t="shared" si="130"/>
        <v>X</v>
      </c>
      <c r="AR488" s="4">
        <f t="shared" si="131"/>
        <v>3</v>
      </c>
      <c r="AT488" s="4" t="s">
        <v>11686</v>
      </c>
      <c r="AU488" s="4">
        <f>VLOOKUP(B488,자격증!B:R,17,0)</f>
        <v>3</v>
      </c>
      <c r="AV488" s="4">
        <f>IF(AT488="해당",VLOOKUP(B488,어학성적!B:Q,16,0),0)</f>
        <v>10</v>
      </c>
      <c r="AW488" s="4">
        <f>IF(AT488="해당",VLOOKUP(B488,논문실적!B:S,18,0),0)</f>
        <v>0</v>
      </c>
      <c r="AX488" s="4">
        <f>VLOOKUP(B488,자격증!B:S,18,0)</f>
        <v>0</v>
      </c>
      <c r="AY488" s="4">
        <f t="shared" si="132"/>
        <v>13</v>
      </c>
      <c r="AZ488" s="4"/>
      <c r="BB488" s="4">
        <f t="shared" si="133"/>
        <v>13</v>
      </c>
      <c r="BC488" s="47">
        <f>VLOOKUP(B488,정성평가!B:AD,29,0)</f>
        <v>68.666666666666671</v>
      </c>
      <c r="BD488" s="4">
        <f t="shared" si="134"/>
        <v>3</v>
      </c>
      <c r="BE488" s="47">
        <f t="shared" si="135"/>
        <v>84.666666666666671</v>
      </c>
      <c r="BF488" s="4" t="str">
        <f t="shared" si="136"/>
        <v>이상없음</v>
      </c>
      <c r="BG488" s="4">
        <f t="shared" si="137"/>
        <v>13</v>
      </c>
      <c r="BH488" s="4" t="s">
        <v>11808</v>
      </c>
      <c r="BI488" s="4"/>
      <c r="BK488" s="4">
        <v>9</v>
      </c>
      <c r="BL488" s="4">
        <f t="shared" si="126"/>
        <v>135</v>
      </c>
      <c r="BM488" s="4">
        <f t="shared" si="138"/>
        <v>136</v>
      </c>
      <c r="BN488" s="4" t="str">
        <f t="shared" si="127"/>
        <v>배수초과</v>
      </c>
      <c r="BO488" s="4" t="s">
        <v>11832</v>
      </c>
      <c r="BQ488" s="4" t="s">
        <v>11840</v>
      </c>
      <c r="BR488" s="4" t="s">
        <v>11841</v>
      </c>
      <c r="BS488" s="4"/>
    </row>
    <row r="489" spans="1:71" ht="50.1" customHeight="1" x14ac:dyDescent="0.3">
      <c r="A489" s="4">
        <f t="shared" si="123"/>
        <v>15</v>
      </c>
      <c r="B489" s="4" t="s">
        <v>5845</v>
      </c>
      <c r="C489" s="4" t="s">
        <v>4485</v>
      </c>
      <c r="D489" s="4" t="s">
        <v>265</v>
      </c>
      <c r="E489" s="4" t="s">
        <v>266</v>
      </c>
      <c r="F489" s="4" t="s">
        <v>4486</v>
      </c>
      <c r="G489" s="4" t="s">
        <v>5846</v>
      </c>
      <c r="H489" s="4" t="s">
        <v>5847</v>
      </c>
      <c r="I489" s="4" t="s">
        <v>5848</v>
      </c>
      <c r="J489" s="4" t="s">
        <v>275</v>
      </c>
      <c r="K489" s="4" t="s">
        <v>275</v>
      </c>
      <c r="L489" s="4" t="s">
        <v>276</v>
      </c>
      <c r="M489" s="4" t="s">
        <v>277</v>
      </c>
      <c r="N489" s="4" t="s">
        <v>277</v>
      </c>
      <c r="O489" s="4" t="s">
        <v>277</v>
      </c>
      <c r="P489" s="4" t="s">
        <v>277</v>
      </c>
      <c r="Q489" s="4" t="s">
        <v>5854</v>
      </c>
      <c r="R489" s="4" t="s">
        <v>313</v>
      </c>
      <c r="S489" s="4" t="s">
        <v>313</v>
      </c>
      <c r="T489" s="4" t="s">
        <v>313</v>
      </c>
      <c r="U489" s="4" t="s">
        <v>313</v>
      </c>
      <c r="V489" s="4" t="s">
        <v>313</v>
      </c>
      <c r="W489" s="4" t="s">
        <v>313</v>
      </c>
      <c r="X489" s="4" t="s">
        <v>313</v>
      </c>
      <c r="Y489" s="4" t="s">
        <v>313</v>
      </c>
      <c r="Z489" s="4" t="s">
        <v>313</v>
      </c>
      <c r="AA489" s="4" t="s">
        <v>313</v>
      </c>
      <c r="AB489" s="4" t="s">
        <v>312</v>
      </c>
      <c r="AC489" s="4" t="s">
        <v>313</v>
      </c>
      <c r="AE489" s="4">
        <v>0</v>
      </c>
      <c r="AF489" s="4">
        <v>0</v>
      </c>
      <c r="AG489" s="4">
        <v>0</v>
      </c>
      <c r="AH489" s="4">
        <f t="shared" si="128"/>
        <v>0</v>
      </c>
      <c r="AI489" s="4">
        <f t="shared" si="128"/>
        <v>0</v>
      </c>
      <c r="AJ489" s="4">
        <f t="shared" si="128"/>
        <v>0</v>
      </c>
      <c r="AK489" s="4">
        <f t="shared" si="128"/>
        <v>0</v>
      </c>
      <c r="AL489" s="4">
        <f t="shared" si="128"/>
        <v>0</v>
      </c>
      <c r="AM489" s="4">
        <f t="shared" si="128"/>
        <v>0</v>
      </c>
      <c r="AN489" s="4">
        <f t="shared" si="129"/>
        <v>0</v>
      </c>
      <c r="AO489" s="4" t="str">
        <f t="shared" si="130"/>
        <v>X</v>
      </c>
      <c r="AP489" s="4" t="str">
        <f t="shared" si="130"/>
        <v>우대</v>
      </c>
      <c r="AQ489" s="4" t="str">
        <f t="shared" si="130"/>
        <v>X</v>
      </c>
      <c r="AR489" s="4">
        <f t="shared" si="131"/>
        <v>0</v>
      </c>
      <c r="AT489" s="4" t="s">
        <v>11686</v>
      </c>
      <c r="AU489" s="4">
        <f>VLOOKUP(B489,자격증!B:R,17,0)</f>
        <v>8</v>
      </c>
      <c r="AV489" s="4">
        <f>IF(AT489="해당",VLOOKUP(B489,어학성적!B:Q,16,0),0)</f>
        <v>10</v>
      </c>
      <c r="AW489" s="4">
        <f>IF(AT489="해당",VLOOKUP(B489,논문실적!B:S,18,0),0)</f>
        <v>0</v>
      </c>
      <c r="AX489" s="4">
        <f>VLOOKUP(B489,자격증!B:S,18,0)</f>
        <v>0</v>
      </c>
      <c r="AY489" s="4">
        <f t="shared" si="132"/>
        <v>18</v>
      </c>
      <c r="AZ489" s="4"/>
      <c r="BB489" s="4">
        <f t="shared" si="133"/>
        <v>18</v>
      </c>
      <c r="BC489" s="47">
        <f>VLOOKUP(B489,정성평가!B:AD,29,0)</f>
        <v>66.666666666666671</v>
      </c>
      <c r="BD489" s="4">
        <f t="shared" si="134"/>
        <v>0</v>
      </c>
      <c r="BE489" s="47">
        <f t="shared" si="135"/>
        <v>84.666666666666671</v>
      </c>
      <c r="BF489" s="4" t="str">
        <f t="shared" si="136"/>
        <v>이상없음</v>
      </c>
      <c r="BG489" s="4">
        <f t="shared" si="137"/>
        <v>13</v>
      </c>
      <c r="BH489" s="4" t="s">
        <v>11808</v>
      </c>
      <c r="BI489" s="4"/>
      <c r="BK489" s="4">
        <v>9</v>
      </c>
      <c r="BL489" s="4">
        <f t="shared" si="126"/>
        <v>135</v>
      </c>
      <c r="BM489" s="4">
        <f t="shared" si="138"/>
        <v>136</v>
      </c>
      <c r="BN489" s="4" t="str">
        <f t="shared" si="127"/>
        <v>배수초과</v>
      </c>
      <c r="BO489" s="4" t="s">
        <v>11832</v>
      </c>
      <c r="BQ489" s="4" t="s">
        <v>11840</v>
      </c>
      <c r="BR489" s="4" t="s">
        <v>11841</v>
      </c>
      <c r="BS489" s="4"/>
    </row>
    <row r="490" spans="1:71" ht="50.1" customHeight="1" x14ac:dyDescent="0.3">
      <c r="A490" s="4">
        <f t="shared" si="123"/>
        <v>16</v>
      </c>
      <c r="B490" s="4" t="s">
        <v>1288</v>
      </c>
      <c r="C490" s="4" t="s">
        <v>1289</v>
      </c>
      <c r="D490" s="4" t="s">
        <v>265</v>
      </c>
      <c r="E490" s="4" t="s">
        <v>266</v>
      </c>
      <c r="F490" s="4" t="s">
        <v>1290</v>
      </c>
      <c r="G490" s="4" t="s">
        <v>1291</v>
      </c>
      <c r="H490" s="4" t="s">
        <v>1292</v>
      </c>
      <c r="I490" s="4" t="s">
        <v>1293</v>
      </c>
      <c r="J490" s="4" t="s">
        <v>275</v>
      </c>
      <c r="K490" s="4" t="s">
        <v>275</v>
      </c>
      <c r="L490" s="4" t="s">
        <v>276</v>
      </c>
      <c r="M490" s="4" t="s">
        <v>277</v>
      </c>
      <c r="N490" s="4" t="s">
        <v>277</v>
      </c>
      <c r="O490" s="4" t="s">
        <v>277</v>
      </c>
      <c r="P490" s="4" t="s">
        <v>277</v>
      </c>
      <c r="Q490" s="4" t="s">
        <v>1321</v>
      </c>
      <c r="R490" s="4" t="s">
        <v>313</v>
      </c>
      <c r="S490" s="4" t="s">
        <v>313</v>
      </c>
      <c r="T490" s="4" t="s">
        <v>313</v>
      </c>
      <c r="U490" s="4" t="s">
        <v>313</v>
      </c>
      <c r="V490" s="4" t="s">
        <v>313</v>
      </c>
      <c r="W490" s="4" t="s">
        <v>11686</v>
      </c>
      <c r="X490" s="4" t="s">
        <v>11735</v>
      </c>
      <c r="Y490" s="4" t="s">
        <v>11686</v>
      </c>
      <c r="Z490" s="4" t="s">
        <v>11735</v>
      </c>
      <c r="AA490" s="4" t="s">
        <v>313</v>
      </c>
      <c r="AB490" s="4" t="s">
        <v>312</v>
      </c>
      <c r="AC490" s="4" t="s">
        <v>313</v>
      </c>
      <c r="AE490" s="4">
        <v>0</v>
      </c>
      <c r="AF490" s="4">
        <v>0</v>
      </c>
      <c r="AG490" s="4">
        <v>0</v>
      </c>
      <c r="AH490" s="4">
        <f t="shared" si="128"/>
        <v>0</v>
      </c>
      <c r="AI490" s="4">
        <f t="shared" si="128"/>
        <v>0</v>
      </c>
      <c r="AJ490" s="4">
        <f t="shared" si="128"/>
        <v>0</v>
      </c>
      <c r="AK490" s="4">
        <f t="shared" si="128"/>
        <v>0</v>
      </c>
      <c r="AL490" s="4">
        <f t="shared" si="128"/>
        <v>0</v>
      </c>
      <c r="AM490" s="4">
        <f t="shared" si="128"/>
        <v>3</v>
      </c>
      <c r="AN490" s="4">
        <f t="shared" si="129"/>
        <v>3</v>
      </c>
      <c r="AO490" s="4" t="str">
        <f t="shared" si="130"/>
        <v>X</v>
      </c>
      <c r="AP490" s="4" t="str">
        <f t="shared" si="130"/>
        <v>우대</v>
      </c>
      <c r="AQ490" s="4" t="str">
        <f t="shared" si="130"/>
        <v>X</v>
      </c>
      <c r="AR490" s="4">
        <f t="shared" si="131"/>
        <v>3</v>
      </c>
      <c r="AT490" s="4" t="s">
        <v>11686</v>
      </c>
      <c r="AU490" s="4">
        <f>VLOOKUP(B490,자격증!B:R,17,0)</f>
        <v>6</v>
      </c>
      <c r="AV490" s="4">
        <f>IF(AT490="해당",VLOOKUP(B490,어학성적!B:Q,16,0),0)</f>
        <v>0</v>
      </c>
      <c r="AW490" s="4">
        <f>IF(AT490="해당",VLOOKUP(B490,논문실적!B:S,18,0),0)</f>
        <v>10</v>
      </c>
      <c r="AX490" s="4">
        <f>VLOOKUP(B490,자격증!B:S,18,0)</f>
        <v>0</v>
      </c>
      <c r="AY490" s="4">
        <f t="shared" si="132"/>
        <v>16</v>
      </c>
      <c r="AZ490" s="4"/>
      <c r="BB490" s="4">
        <f t="shared" si="133"/>
        <v>16</v>
      </c>
      <c r="BC490" s="47">
        <f>VLOOKUP(B490,정성평가!B:AD,29,0)</f>
        <v>65</v>
      </c>
      <c r="BD490" s="4">
        <f t="shared" si="134"/>
        <v>3</v>
      </c>
      <c r="BE490" s="47">
        <f t="shared" si="135"/>
        <v>84</v>
      </c>
      <c r="BF490" s="4" t="str">
        <f t="shared" si="136"/>
        <v>이상없음</v>
      </c>
      <c r="BG490" s="4">
        <f t="shared" si="137"/>
        <v>16</v>
      </c>
      <c r="BH490" s="4" t="s">
        <v>11808</v>
      </c>
      <c r="BI490" s="4"/>
      <c r="BK490" s="4">
        <v>9</v>
      </c>
      <c r="BL490" s="4">
        <f t="shared" si="126"/>
        <v>135</v>
      </c>
      <c r="BM490" s="4">
        <f t="shared" si="138"/>
        <v>136</v>
      </c>
      <c r="BN490" s="4" t="str">
        <f t="shared" si="127"/>
        <v>배수초과</v>
      </c>
      <c r="BO490" s="4" t="s">
        <v>11832</v>
      </c>
      <c r="BQ490" s="4" t="s">
        <v>11840</v>
      </c>
      <c r="BR490" s="4" t="s">
        <v>11841</v>
      </c>
      <c r="BS490" s="4"/>
    </row>
    <row r="491" spans="1:71" ht="50.1" customHeight="1" x14ac:dyDescent="0.3">
      <c r="A491" s="4">
        <f t="shared" si="123"/>
        <v>17</v>
      </c>
      <c r="B491" s="4" t="s">
        <v>3836</v>
      </c>
      <c r="C491" s="4" t="s">
        <v>3837</v>
      </c>
      <c r="D491" s="4" t="s">
        <v>265</v>
      </c>
      <c r="E491" s="4" t="s">
        <v>266</v>
      </c>
      <c r="F491" s="4" t="s">
        <v>3838</v>
      </c>
      <c r="G491" s="4" t="s">
        <v>3839</v>
      </c>
      <c r="H491" s="4" t="s">
        <v>3840</v>
      </c>
      <c r="I491" s="4" t="s">
        <v>3841</v>
      </c>
      <c r="J491" s="4" t="s">
        <v>275</v>
      </c>
      <c r="K491" s="4" t="s">
        <v>275</v>
      </c>
      <c r="L491" s="4" t="s">
        <v>276</v>
      </c>
      <c r="M491" s="4" t="s">
        <v>277</v>
      </c>
      <c r="N491" s="4" t="s">
        <v>277</v>
      </c>
      <c r="O491" s="4" t="s">
        <v>277</v>
      </c>
      <c r="P491" s="4" t="s">
        <v>277</v>
      </c>
      <c r="Q491" s="4" t="s">
        <v>2359</v>
      </c>
      <c r="R491" s="4" t="s">
        <v>313</v>
      </c>
      <c r="S491" s="4" t="s">
        <v>313</v>
      </c>
      <c r="T491" s="4" t="s">
        <v>313</v>
      </c>
      <c r="U491" s="4" t="s">
        <v>313</v>
      </c>
      <c r="V491" s="4" t="s">
        <v>313</v>
      </c>
      <c r="W491" s="4" t="s">
        <v>11686</v>
      </c>
      <c r="X491" s="4" t="s">
        <v>11728</v>
      </c>
      <c r="Y491" s="4" t="s">
        <v>11686</v>
      </c>
      <c r="Z491" s="4" t="s">
        <v>11727</v>
      </c>
      <c r="AA491" s="4" t="s">
        <v>313</v>
      </c>
      <c r="AB491" s="4" t="s">
        <v>312</v>
      </c>
      <c r="AC491" s="4" t="s">
        <v>313</v>
      </c>
      <c r="AE491" s="4">
        <v>0</v>
      </c>
      <c r="AF491" s="4">
        <v>0</v>
      </c>
      <c r="AG491" s="4">
        <v>0</v>
      </c>
      <c r="AH491" s="4">
        <f t="shared" si="128"/>
        <v>0</v>
      </c>
      <c r="AI491" s="4">
        <f t="shared" si="128"/>
        <v>0</v>
      </c>
      <c r="AJ491" s="4">
        <f t="shared" si="128"/>
        <v>0</v>
      </c>
      <c r="AK491" s="4">
        <f t="shared" si="128"/>
        <v>0</v>
      </c>
      <c r="AL491" s="4">
        <f t="shared" si="128"/>
        <v>0</v>
      </c>
      <c r="AM491" s="4">
        <f t="shared" si="128"/>
        <v>3</v>
      </c>
      <c r="AN491" s="4">
        <f t="shared" si="129"/>
        <v>3</v>
      </c>
      <c r="AO491" s="4" t="str">
        <f t="shared" si="130"/>
        <v>X</v>
      </c>
      <c r="AP491" s="4" t="str">
        <f t="shared" si="130"/>
        <v>우대</v>
      </c>
      <c r="AQ491" s="4" t="str">
        <f t="shared" si="130"/>
        <v>X</v>
      </c>
      <c r="AR491" s="4">
        <f t="shared" si="131"/>
        <v>3</v>
      </c>
      <c r="AT491" s="4" t="s">
        <v>11686</v>
      </c>
      <c r="AU491" s="4">
        <f>VLOOKUP(B491,자격증!B:R,17,0)</f>
        <v>0</v>
      </c>
      <c r="AV491" s="4">
        <f>IF(AT491="해당",VLOOKUP(B491,어학성적!B:Q,16,0),0)</f>
        <v>2</v>
      </c>
      <c r="AW491" s="4">
        <f>IF(AT491="해당",VLOOKUP(B491,논문실적!B:S,18,0),0)</f>
        <v>10</v>
      </c>
      <c r="AX491" s="4">
        <f>VLOOKUP(B491,자격증!B:S,18,0)</f>
        <v>0</v>
      </c>
      <c r="AY491" s="4">
        <f t="shared" si="132"/>
        <v>12</v>
      </c>
      <c r="AZ491" s="4"/>
      <c r="BB491" s="4">
        <f t="shared" si="133"/>
        <v>12</v>
      </c>
      <c r="BC491" s="47">
        <f>VLOOKUP(B491,정성평가!B:AD,29,0)</f>
        <v>68.666666666666671</v>
      </c>
      <c r="BD491" s="4">
        <f t="shared" si="134"/>
        <v>3</v>
      </c>
      <c r="BE491" s="47">
        <f t="shared" si="135"/>
        <v>83.666666666666671</v>
      </c>
      <c r="BF491" s="4" t="str">
        <f t="shared" si="136"/>
        <v>이상없음</v>
      </c>
      <c r="BG491" s="4">
        <f t="shared" si="137"/>
        <v>17</v>
      </c>
      <c r="BH491" s="4" t="s">
        <v>11808</v>
      </c>
      <c r="BI491" s="4"/>
      <c r="BK491" s="4">
        <v>9</v>
      </c>
      <c r="BL491" s="4">
        <f t="shared" si="126"/>
        <v>135</v>
      </c>
      <c r="BM491" s="4">
        <f t="shared" si="138"/>
        <v>136</v>
      </c>
      <c r="BN491" s="4" t="str">
        <f t="shared" si="127"/>
        <v>배수초과</v>
      </c>
      <c r="BO491" s="4" t="s">
        <v>11832</v>
      </c>
      <c r="BQ491" s="4" t="s">
        <v>11840</v>
      </c>
      <c r="BR491" s="4" t="s">
        <v>11841</v>
      </c>
      <c r="BS491" s="4"/>
    </row>
    <row r="492" spans="1:71" ht="50.1" customHeight="1" x14ac:dyDescent="0.3">
      <c r="A492" s="4">
        <f t="shared" si="123"/>
        <v>18</v>
      </c>
      <c r="B492" s="4" t="s">
        <v>6295</v>
      </c>
      <c r="C492" s="4" t="s">
        <v>6296</v>
      </c>
      <c r="D492" s="4" t="s">
        <v>265</v>
      </c>
      <c r="E492" s="4" t="s">
        <v>266</v>
      </c>
      <c r="F492" s="4" t="s">
        <v>6297</v>
      </c>
      <c r="G492" s="4" t="s">
        <v>6298</v>
      </c>
      <c r="H492" s="4" t="s">
        <v>6299</v>
      </c>
      <c r="I492" s="4" t="s">
        <v>6300</v>
      </c>
      <c r="J492" s="4" t="s">
        <v>275</v>
      </c>
      <c r="K492" s="4" t="s">
        <v>275</v>
      </c>
      <c r="L492" s="4" t="s">
        <v>276</v>
      </c>
      <c r="M492" s="4" t="s">
        <v>277</v>
      </c>
      <c r="N492" s="4" t="s">
        <v>277</v>
      </c>
      <c r="O492" s="4" t="s">
        <v>277</v>
      </c>
      <c r="P492" s="4" t="s">
        <v>277</v>
      </c>
      <c r="Q492" s="4" t="s">
        <v>5262</v>
      </c>
      <c r="R492" s="4" t="s">
        <v>313</v>
      </c>
      <c r="S492" s="4" t="s">
        <v>313</v>
      </c>
      <c r="T492" s="4" t="s">
        <v>313</v>
      </c>
      <c r="U492" s="4" t="s">
        <v>313</v>
      </c>
      <c r="V492" s="4" t="s">
        <v>313</v>
      </c>
      <c r="W492" s="4" t="s">
        <v>11686</v>
      </c>
      <c r="X492" s="4" t="s">
        <v>11738</v>
      </c>
      <c r="Y492" s="4" t="s">
        <v>313</v>
      </c>
      <c r="Z492" s="4" t="s">
        <v>313</v>
      </c>
      <c r="AA492" s="4" t="s">
        <v>313</v>
      </c>
      <c r="AB492" s="4" t="s">
        <v>313</v>
      </c>
      <c r="AC492" s="4" t="s">
        <v>313</v>
      </c>
      <c r="AE492" s="4">
        <v>0</v>
      </c>
      <c r="AF492" s="4">
        <v>0</v>
      </c>
      <c r="AG492" s="4">
        <v>0</v>
      </c>
      <c r="AH492" s="4">
        <f t="shared" si="128"/>
        <v>0</v>
      </c>
      <c r="AI492" s="4">
        <f t="shared" si="128"/>
        <v>0</v>
      </c>
      <c r="AJ492" s="4">
        <f t="shared" si="128"/>
        <v>0</v>
      </c>
      <c r="AK492" s="4">
        <f t="shared" si="128"/>
        <v>0</v>
      </c>
      <c r="AL492" s="4">
        <f t="shared" si="128"/>
        <v>0</v>
      </c>
      <c r="AM492" s="4">
        <f t="shared" si="128"/>
        <v>3</v>
      </c>
      <c r="AN492" s="4">
        <f t="shared" si="129"/>
        <v>0</v>
      </c>
      <c r="AO492" s="4" t="str">
        <f t="shared" si="130"/>
        <v>X</v>
      </c>
      <c r="AP492" s="4" t="str">
        <f t="shared" si="130"/>
        <v>X</v>
      </c>
      <c r="AQ492" s="4" t="str">
        <f t="shared" si="130"/>
        <v>X</v>
      </c>
      <c r="AR492" s="4">
        <f t="shared" si="131"/>
        <v>3</v>
      </c>
      <c r="AT492" s="4" t="s">
        <v>11686</v>
      </c>
      <c r="AU492" s="4">
        <f>VLOOKUP(B492,자격증!B:R,17,0)</f>
        <v>0</v>
      </c>
      <c r="AV492" s="4">
        <f>IF(AT492="해당",VLOOKUP(B492,어학성적!B:Q,16,0),0)</f>
        <v>0</v>
      </c>
      <c r="AW492" s="4">
        <f>IF(AT492="해당",VLOOKUP(B492,논문실적!B:S,18,0),0)</f>
        <v>8</v>
      </c>
      <c r="AX492" s="4">
        <f>VLOOKUP(B492,자격증!B:S,18,0)</f>
        <v>0</v>
      </c>
      <c r="AY492" s="4">
        <f t="shared" si="132"/>
        <v>8</v>
      </c>
      <c r="AZ492" s="4"/>
      <c r="BB492" s="4">
        <f t="shared" si="133"/>
        <v>8</v>
      </c>
      <c r="BC492" s="47">
        <f>VLOOKUP(B492,정성평가!B:AD,29,0)</f>
        <v>72.666666666666671</v>
      </c>
      <c r="BD492" s="4">
        <f t="shared" si="134"/>
        <v>3</v>
      </c>
      <c r="BE492" s="47">
        <f t="shared" si="135"/>
        <v>83.666666666666671</v>
      </c>
      <c r="BF492" s="4" t="str">
        <f t="shared" si="136"/>
        <v>이상없음</v>
      </c>
      <c r="BG492" s="4">
        <f t="shared" si="137"/>
        <v>17</v>
      </c>
      <c r="BH492" s="4" t="s">
        <v>11808</v>
      </c>
      <c r="BI492" s="4"/>
      <c r="BK492" s="4">
        <v>9</v>
      </c>
      <c r="BL492" s="4">
        <f t="shared" si="126"/>
        <v>135</v>
      </c>
      <c r="BM492" s="4">
        <f t="shared" si="138"/>
        <v>136</v>
      </c>
      <c r="BN492" s="4" t="str">
        <f t="shared" si="127"/>
        <v>배수초과</v>
      </c>
      <c r="BO492" s="4" t="s">
        <v>11832</v>
      </c>
      <c r="BQ492" s="4" t="s">
        <v>11840</v>
      </c>
      <c r="BR492" s="4" t="s">
        <v>11841</v>
      </c>
      <c r="BS492" s="4"/>
    </row>
    <row r="493" spans="1:71" ht="50.1" customHeight="1" x14ac:dyDescent="0.3">
      <c r="A493" s="4">
        <f t="shared" si="123"/>
        <v>19</v>
      </c>
      <c r="B493" s="4" t="s">
        <v>1861</v>
      </c>
      <c r="C493" s="4" t="s">
        <v>1862</v>
      </c>
      <c r="D493" s="4" t="s">
        <v>265</v>
      </c>
      <c r="E493" s="4" t="s">
        <v>266</v>
      </c>
      <c r="F493" s="4" t="s">
        <v>1863</v>
      </c>
      <c r="G493" s="4" t="s">
        <v>1864</v>
      </c>
      <c r="H493" s="4" t="s">
        <v>1865</v>
      </c>
      <c r="I493" s="4" t="s">
        <v>1866</v>
      </c>
      <c r="J493" s="4" t="s">
        <v>275</v>
      </c>
      <c r="K493" s="4" t="s">
        <v>275</v>
      </c>
      <c r="L493" s="4" t="s">
        <v>382</v>
      </c>
      <c r="M493" s="4" t="s">
        <v>1867</v>
      </c>
      <c r="N493" s="4" t="s">
        <v>1868</v>
      </c>
      <c r="O493" s="4" t="s">
        <v>562</v>
      </c>
      <c r="P493" s="4" t="s">
        <v>957</v>
      </c>
      <c r="Q493" s="4" t="s">
        <v>1891</v>
      </c>
      <c r="R493" s="4" t="s">
        <v>313</v>
      </c>
      <c r="S493" s="4" t="s">
        <v>313</v>
      </c>
      <c r="T493" s="4" t="s">
        <v>313</v>
      </c>
      <c r="U493" s="4" t="s">
        <v>313</v>
      </c>
      <c r="V493" s="4" t="s">
        <v>313</v>
      </c>
      <c r="W493" s="4" t="s">
        <v>11686</v>
      </c>
      <c r="X493" s="4" t="s">
        <v>11737</v>
      </c>
      <c r="Y493" s="4" t="s">
        <v>313</v>
      </c>
      <c r="Z493" s="4" t="s">
        <v>313</v>
      </c>
      <c r="AA493" s="4" t="s">
        <v>313</v>
      </c>
      <c r="AB493" s="4" t="s">
        <v>313</v>
      </c>
      <c r="AC493" s="4" t="s">
        <v>313</v>
      </c>
      <c r="AE493" s="4">
        <v>0</v>
      </c>
      <c r="AF493" s="4">
        <v>0</v>
      </c>
      <c r="AG493" s="4">
        <v>0</v>
      </c>
      <c r="AH493" s="4">
        <f t="shared" si="128"/>
        <v>0</v>
      </c>
      <c r="AI493" s="4">
        <f t="shared" si="128"/>
        <v>0</v>
      </c>
      <c r="AJ493" s="4">
        <f t="shared" si="128"/>
        <v>0</v>
      </c>
      <c r="AK493" s="4">
        <f t="shared" si="128"/>
        <v>0</v>
      </c>
      <c r="AL493" s="4">
        <f t="shared" si="128"/>
        <v>0</v>
      </c>
      <c r="AM493" s="4">
        <f t="shared" si="128"/>
        <v>3</v>
      </c>
      <c r="AN493" s="4">
        <f t="shared" si="129"/>
        <v>0</v>
      </c>
      <c r="AO493" s="4" t="str">
        <f t="shared" si="130"/>
        <v>X</v>
      </c>
      <c r="AP493" s="4" t="str">
        <f t="shared" si="130"/>
        <v>X</v>
      </c>
      <c r="AQ493" s="4" t="str">
        <f t="shared" si="130"/>
        <v>X</v>
      </c>
      <c r="AR493" s="4">
        <f t="shared" si="131"/>
        <v>3</v>
      </c>
      <c r="AT493" s="4" t="s">
        <v>11686</v>
      </c>
      <c r="AU493" s="4">
        <f>VLOOKUP(B493,자격증!B:R,17,0)</f>
        <v>0</v>
      </c>
      <c r="AV493" s="4">
        <f>IF(AT493="해당",VLOOKUP(B493,어학성적!B:Q,16,0),0)</f>
        <v>6</v>
      </c>
      <c r="AW493" s="4">
        <f>IF(AT493="해당",VLOOKUP(B493,논문실적!B:S,18,0),0)</f>
        <v>10</v>
      </c>
      <c r="AX493" s="4">
        <f>VLOOKUP(B493,자격증!B:S,18,0)</f>
        <v>0</v>
      </c>
      <c r="AY493" s="4">
        <f t="shared" si="132"/>
        <v>16</v>
      </c>
      <c r="AZ493" s="4"/>
      <c r="BB493" s="4">
        <f t="shared" si="133"/>
        <v>16</v>
      </c>
      <c r="BC493" s="47">
        <f>VLOOKUP(B493,정성평가!B:AD,29,0)</f>
        <v>64.333333333333329</v>
      </c>
      <c r="BD493" s="4">
        <f t="shared" si="134"/>
        <v>3</v>
      </c>
      <c r="BE493" s="47">
        <f t="shared" si="135"/>
        <v>83.333333333333329</v>
      </c>
      <c r="BF493" s="4" t="str">
        <f t="shared" si="136"/>
        <v>이상없음</v>
      </c>
      <c r="BG493" s="4">
        <f t="shared" si="137"/>
        <v>19</v>
      </c>
      <c r="BH493" s="4" t="s">
        <v>11808</v>
      </c>
      <c r="BI493" s="4"/>
      <c r="BK493" s="4">
        <v>9</v>
      </c>
      <c r="BL493" s="4">
        <f t="shared" si="126"/>
        <v>135</v>
      </c>
      <c r="BM493" s="4">
        <f t="shared" si="138"/>
        <v>136</v>
      </c>
      <c r="BN493" s="4" t="str">
        <f t="shared" si="127"/>
        <v>배수초과</v>
      </c>
      <c r="BO493" s="4" t="s">
        <v>11832</v>
      </c>
      <c r="BQ493" s="4" t="s">
        <v>11840</v>
      </c>
      <c r="BR493" s="4" t="s">
        <v>11841</v>
      </c>
      <c r="BS493" s="4"/>
    </row>
    <row r="494" spans="1:71" ht="50.1" customHeight="1" x14ac:dyDescent="0.3">
      <c r="A494" s="4">
        <f t="shared" si="123"/>
        <v>20</v>
      </c>
      <c r="B494" s="4" t="s">
        <v>3072</v>
      </c>
      <c r="C494" s="4" t="s">
        <v>3073</v>
      </c>
      <c r="D494" s="4" t="s">
        <v>265</v>
      </c>
      <c r="E494" s="4" t="s">
        <v>266</v>
      </c>
      <c r="F494" s="4" t="s">
        <v>3074</v>
      </c>
      <c r="G494" s="4" t="s">
        <v>3075</v>
      </c>
      <c r="H494" s="4" t="s">
        <v>3076</v>
      </c>
      <c r="I494" s="4" t="s">
        <v>3077</v>
      </c>
      <c r="J494" s="4" t="s">
        <v>275</v>
      </c>
      <c r="K494" s="4" t="s">
        <v>275</v>
      </c>
      <c r="L494" s="4" t="s">
        <v>382</v>
      </c>
      <c r="M494" s="4" t="s">
        <v>3078</v>
      </c>
      <c r="N494" s="4" t="s">
        <v>3079</v>
      </c>
      <c r="O494" s="4" t="s">
        <v>562</v>
      </c>
      <c r="P494" s="4" t="s">
        <v>957</v>
      </c>
      <c r="Q494" s="4" t="s">
        <v>678</v>
      </c>
      <c r="R494" s="4" t="s">
        <v>313</v>
      </c>
      <c r="S494" s="4" t="s">
        <v>313</v>
      </c>
      <c r="T494" s="4" t="s">
        <v>313</v>
      </c>
      <c r="U494" s="4" t="s">
        <v>313</v>
      </c>
      <c r="V494" s="4" t="s">
        <v>313</v>
      </c>
      <c r="W494" s="4" t="s">
        <v>11686</v>
      </c>
      <c r="X494" s="4" t="s">
        <v>9552</v>
      </c>
      <c r="Y494" s="4" t="s">
        <v>11686</v>
      </c>
      <c r="Z494" s="4" t="s">
        <v>9552</v>
      </c>
      <c r="AA494" s="4" t="s">
        <v>313</v>
      </c>
      <c r="AB494" s="4" t="s">
        <v>312</v>
      </c>
      <c r="AC494" s="4" t="s">
        <v>313</v>
      </c>
      <c r="AE494" s="4">
        <v>0</v>
      </c>
      <c r="AF494" s="4">
        <v>0</v>
      </c>
      <c r="AG494" s="4">
        <v>0</v>
      </c>
      <c r="AH494" s="4">
        <f t="shared" si="128"/>
        <v>0</v>
      </c>
      <c r="AI494" s="4">
        <f t="shared" si="128"/>
        <v>0</v>
      </c>
      <c r="AJ494" s="4">
        <f t="shared" si="128"/>
        <v>0</v>
      </c>
      <c r="AK494" s="4">
        <f t="shared" si="128"/>
        <v>0</v>
      </c>
      <c r="AL494" s="4">
        <f t="shared" si="128"/>
        <v>0</v>
      </c>
      <c r="AM494" s="4">
        <f t="shared" si="128"/>
        <v>3</v>
      </c>
      <c r="AN494" s="4">
        <f t="shared" si="129"/>
        <v>3</v>
      </c>
      <c r="AO494" s="4" t="str">
        <f t="shared" si="130"/>
        <v>X</v>
      </c>
      <c r="AP494" s="4" t="str">
        <f t="shared" si="130"/>
        <v>우대</v>
      </c>
      <c r="AQ494" s="4" t="str">
        <f t="shared" si="130"/>
        <v>X</v>
      </c>
      <c r="AR494" s="4">
        <f t="shared" si="131"/>
        <v>3</v>
      </c>
      <c r="AT494" s="4" t="s">
        <v>11686</v>
      </c>
      <c r="AU494" s="4">
        <f>VLOOKUP(B494,자격증!B:R,17,0)</f>
        <v>8</v>
      </c>
      <c r="AV494" s="4">
        <f>IF(AT494="해당",VLOOKUP(B494,어학성적!B:Q,16,0),0)</f>
        <v>2</v>
      </c>
      <c r="AW494" s="4">
        <f>IF(AT494="해당",VLOOKUP(B494,논문실적!B:S,18,0),0)</f>
        <v>6</v>
      </c>
      <c r="AX494" s="4">
        <f>VLOOKUP(B494,자격증!B:S,18,0)</f>
        <v>0</v>
      </c>
      <c r="AY494" s="4">
        <f t="shared" si="132"/>
        <v>16</v>
      </c>
      <c r="AZ494" s="4"/>
      <c r="BB494" s="4">
        <f t="shared" si="133"/>
        <v>16</v>
      </c>
      <c r="BC494" s="47">
        <f>VLOOKUP(B494,정성평가!B:AD,29,0)</f>
        <v>64</v>
      </c>
      <c r="BD494" s="4">
        <f t="shared" si="134"/>
        <v>3</v>
      </c>
      <c r="BE494" s="47">
        <f t="shared" si="135"/>
        <v>83</v>
      </c>
      <c r="BF494" s="4" t="str">
        <f t="shared" si="136"/>
        <v>이상없음</v>
      </c>
      <c r="BG494" s="4">
        <f t="shared" si="137"/>
        <v>20</v>
      </c>
      <c r="BH494" s="4" t="s">
        <v>11808</v>
      </c>
      <c r="BI494" s="4"/>
      <c r="BK494" s="4">
        <v>9</v>
      </c>
      <c r="BL494" s="4">
        <f t="shared" si="126"/>
        <v>135</v>
      </c>
      <c r="BM494" s="4">
        <f t="shared" si="138"/>
        <v>136</v>
      </c>
      <c r="BN494" s="4" t="str">
        <f t="shared" si="127"/>
        <v>배수초과</v>
      </c>
      <c r="BO494" s="4" t="s">
        <v>11832</v>
      </c>
      <c r="BQ494" s="4" t="s">
        <v>11840</v>
      </c>
      <c r="BR494" s="4" t="s">
        <v>11841</v>
      </c>
      <c r="BS494" s="4"/>
    </row>
    <row r="495" spans="1:71" ht="50.1" customHeight="1" x14ac:dyDescent="0.3">
      <c r="A495" s="4">
        <f t="shared" si="123"/>
        <v>21</v>
      </c>
      <c r="B495" s="4" t="s">
        <v>7259</v>
      </c>
      <c r="C495" s="4" t="s">
        <v>7260</v>
      </c>
      <c r="D495" s="4" t="s">
        <v>265</v>
      </c>
      <c r="E495" s="4" t="s">
        <v>266</v>
      </c>
      <c r="F495" s="4" t="s">
        <v>7261</v>
      </c>
      <c r="G495" s="4" t="s">
        <v>7262</v>
      </c>
      <c r="H495" s="4" t="s">
        <v>7263</v>
      </c>
      <c r="I495" s="4" t="s">
        <v>7264</v>
      </c>
      <c r="J495" s="4" t="s">
        <v>275</v>
      </c>
      <c r="K495" s="4" t="s">
        <v>275</v>
      </c>
      <c r="L495" s="4" t="s">
        <v>276</v>
      </c>
      <c r="M495" s="4" t="s">
        <v>277</v>
      </c>
      <c r="N495" s="4" t="s">
        <v>277</v>
      </c>
      <c r="O495" s="4" t="s">
        <v>277</v>
      </c>
      <c r="P495" s="4" t="s">
        <v>277</v>
      </c>
      <c r="Q495" s="4" t="s">
        <v>7300</v>
      </c>
      <c r="R495" s="4" t="s">
        <v>313</v>
      </c>
      <c r="S495" s="4" t="s">
        <v>313</v>
      </c>
      <c r="T495" s="4" t="s">
        <v>313</v>
      </c>
      <c r="U495" s="4" t="s">
        <v>313</v>
      </c>
      <c r="V495" s="4" t="s">
        <v>313</v>
      </c>
      <c r="W495" s="4" t="s">
        <v>11686</v>
      </c>
      <c r="X495" s="4" t="s">
        <v>11727</v>
      </c>
      <c r="Y495" s="4" t="s">
        <v>11686</v>
      </c>
      <c r="Z495" s="4" t="s">
        <v>11727</v>
      </c>
      <c r="AA495" s="4" t="s">
        <v>313</v>
      </c>
      <c r="AB495" s="4" t="s">
        <v>313</v>
      </c>
      <c r="AC495" s="4" t="s">
        <v>313</v>
      </c>
      <c r="AE495" s="4">
        <v>0</v>
      </c>
      <c r="AF495" s="4">
        <v>0</v>
      </c>
      <c r="AG495" s="4">
        <v>0</v>
      </c>
      <c r="AH495" s="4">
        <f t="shared" si="128"/>
        <v>0</v>
      </c>
      <c r="AI495" s="4">
        <f t="shared" si="128"/>
        <v>0</v>
      </c>
      <c r="AJ495" s="4">
        <f t="shared" si="128"/>
        <v>0</v>
      </c>
      <c r="AK495" s="4">
        <f t="shared" si="128"/>
        <v>0</v>
      </c>
      <c r="AL495" s="4">
        <f t="shared" si="128"/>
        <v>0</v>
      </c>
      <c r="AM495" s="4">
        <f t="shared" si="128"/>
        <v>3</v>
      </c>
      <c r="AN495" s="4">
        <f t="shared" si="129"/>
        <v>3</v>
      </c>
      <c r="AO495" s="4" t="str">
        <f t="shared" si="130"/>
        <v>X</v>
      </c>
      <c r="AP495" s="4" t="str">
        <f t="shared" si="130"/>
        <v>X</v>
      </c>
      <c r="AQ495" s="4" t="str">
        <f t="shared" si="130"/>
        <v>X</v>
      </c>
      <c r="AR495" s="4">
        <f t="shared" si="131"/>
        <v>3</v>
      </c>
      <c r="AT495" s="4" t="s">
        <v>11686</v>
      </c>
      <c r="AU495" s="4">
        <f>VLOOKUP(B495,자격증!B:R,17,0)</f>
        <v>0</v>
      </c>
      <c r="AV495" s="4">
        <f>IF(AT495="해당",VLOOKUP(B495,어학성적!B:Q,16,0),0)</f>
        <v>4</v>
      </c>
      <c r="AW495" s="4">
        <f>IF(AT495="해당",VLOOKUP(B495,논문실적!B:S,18,0),0)</f>
        <v>10</v>
      </c>
      <c r="AX495" s="4">
        <f>VLOOKUP(B495,자격증!B:S,18,0)</f>
        <v>0</v>
      </c>
      <c r="AY495" s="4">
        <f t="shared" si="132"/>
        <v>14</v>
      </c>
      <c r="AZ495" s="4"/>
      <c r="BB495" s="4">
        <f t="shared" si="133"/>
        <v>14</v>
      </c>
      <c r="BC495" s="47">
        <f>VLOOKUP(B495,정성평가!B:AD,29,0)</f>
        <v>65.666666666666671</v>
      </c>
      <c r="BD495" s="4">
        <f t="shared" si="134"/>
        <v>3</v>
      </c>
      <c r="BE495" s="47">
        <f t="shared" si="135"/>
        <v>82.666666666666671</v>
      </c>
      <c r="BF495" s="4" t="str">
        <f t="shared" si="136"/>
        <v>이상없음</v>
      </c>
      <c r="BG495" s="4">
        <f t="shared" si="137"/>
        <v>21</v>
      </c>
      <c r="BH495" s="4" t="s">
        <v>11808</v>
      </c>
      <c r="BI495" s="4"/>
      <c r="BK495" s="4">
        <v>9</v>
      </c>
      <c r="BL495" s="4">
        <f t="shared" si="126"/>
        <v>135</v>
      </c>
      <c r="BM495" s="4">
        <f t="shared" si="138"/>
        <v>136</v>
      </c>
      <c r="BN495" s="4" t="str">
        <f t="shared" si="127"/>
        <v>배수초과</v>
      </c>
      <c r="BO495" s="4" t="s">
        <v>11832</v>
      </c>
      <c r="BQ495" s="4" t="s">
        <v>11840</v>
      </c>
      <c r="BR495" s="4" t="s">
        <v>11841</v>
      </c>
      <c r="BS495" s="4"/>
    </row>
    <row r="496" spans="1:71" ht="50.1" customHeight="1" x14ac:dyDescent="0.3">
      <c r="A496" s="4">
        <f t="shared" si="123"/>
        <v>22</v>
      </c>
      <c r="B496" s="4" t="s">
        <v>4109</v>
      </c>
      <c r="C496" s="4" t="s">
        <v>4110</v>
      </c>
      <c r="D496" s="4" t="s">
        <v>265</v>
      </c>
      <c r="E496" s="4" t="s">
        <v>266</v>
      </c>
      <c r="F496" s="4" t="s">
        <v>4111</v>
      </c>
      <c r="G496" s="4" t="s">
        <v>4112</v>
      </c>
      <c r="H496" s="4" t="s">
        <v>4113</v>
      </c>
      <c r="I496" s="4" t="s">
        <v>4114</v>
      </c>
      <c r="J496" s="4" t="s">
        <v>275</v>
      </c>
      <c r="K496" s="4" t="s">
        <v>275</v>
      </c>
      <c r="L496" s="4" t="s">
        <v>276</v>
      </c>
      <c r="M496" s="4" t="s">
        <v>277</v>
      </c>
      <c r="N496" s="4" t="s">
        <v>277</v>
      </c>
      <c r="O496" s="4" t="s">
        <v>277</v>
      </c>
      <c r="P496" s="4" t="s">
        <v>277</v>
      </c>
      <c r="Q496" s="4" t="s">
        <v>3038</v>
      </c>
      <c r="R496" s="4" t="s">
        <v>313</v>
      </c>
      <c r="S496" s="4" t="s">
        <v>313</v>
      </c>
      <c r="T496" s="4" t="s">
        <v>313</v>
      </c>
      <c r="U496" s="4" t="s">
        <v>313</v>
      </c>
      <c r="V496" s="4" t="s">
        <v>313</v>
      </c>
      <c r="W496" s="4" t="s">
        <v>11686</v>
      </c>
      <c r="X496" s="4" t="s">
        <v>11742</v>
      </c>
      <c r="Y496" s="4" t="s">
        <v>313</v>
      </c>
      <c r="Z496" s="4" t="s">
        <v>313</v>
      </c>
      <c r="AA496" s="4" t="s">
        <v>313</v>
      </c>
      <c r="AB496" s="4" t="s">
        <v>312</v>
      </c>
      <c r="AC496" s="4" t="s">
        <v>313</v>
      </c>
      <c r="AE496" s="4">
        <v>0</v>
      </c>
      <c r="AF496" s="4">
        <v>0</v>
      </c>
      <c r="AG496" s="4">
        <v>0</v>
      </c>
      <c r="AH496" s="4">
        <f t="shared" si="128"/>
        <v>0</v>
      </c>
      <c r="AI496" s="4">
        <f t="shared" si="128"/>
        <v>0</v>
      </c>
      <c r="AJ496" s="4">
        <f t="shared" si="128"/>
        <v>0</v>
      </c>
      <c r="AK496" s="4">
        <f t="shared" si="128"/>
        <v>0</v>
      </c>
      <c r="AL496" s="4">
        <f t="shared" si="128"/>
        <v>0</v>
      </c>
      <c r="AM496" s="4">
        <f t="shared" si="128"/>
        <v>3</v>
      </c>
      <c r="AN496" s="4">
        <f t="shared" si="129"/>
        <v>0</v>
      </c>
      <c r="AO496" s="4" t="str">
        <f t="shared" si="130"/>
        <v>X</v>
      </c>
      <c r="AP496" s="4" t="str">
        <f t="shared" si="130"/>
        <v>우대</v>
      </c>
      <c r="AQ496" s="4" t="str">
        <f t="shared" si="130"/>
        <v>X</v>
      </c>
      <c r="AR496" s="4">
        <f t="shared" si="131"/>
        <v>3</v>
      </c>
      <c r="AT496" s="4" t="s">
        <v>11686</v>
      </c>
      <c r="AU496" s="4">
        <f>VLOOKUP(B496,자격증!B:R,17,0)</f>
        <v>6</v>
      </c>
      <c r="AV496" s="4">
        <f>IF(AT496="해당",VLOOKUP(B496,어학성적!B:Q,16,0),0)</f>
        <v>6</v>
      </c>
      <c r="AW496" s="4">
        <f>IF(AT496="해당",VLOOKUP(B496,논문실적!B:S,18,0),0)</f>
        <v>0</v>
      </c>
      <c r="AX496" s="4">
        <f>VLOOKUP(B496,자격증!B:S,18,0)</f>
        <v>0</v>
      </c>
      <c r="AY496" s="4">
        <f t="shared" si="132"/>
        <v>12</v>
      </c>
      <c r="AZ496" s="4"/>
      <c r="BB496" s="4">
        <f t="shared" si="133"/>
        <v>12</v>
      </c>
      <c r="BC496" s="47">
        <f>VLOOKUP(B496,정성평가!B:AD,29,0)</f>
        <v>67.5</v>
      </c>
      <c r="BD496" s="4">
        <f t="shared" si="134"/>
        <v>3</v>
      </c>
      <c r="BE496" s="47">
        <f t="shared" si="135"/>
        <v>82.5</v>
      </c>
      <c r="BF496" s="4" t="str">
        <f t="shared" si="136"/>
        <v>이상없음</v>
      </c>
      <c r="BG496" s="4">
        <f t="shared" si="137"/>
        <v>22</v>
      </c>
      <c r="BH496" s="4" t="s">
        <v>11808</v>
      </c>
      <c r="BI496" s="4"/>
      <c r="BK496" s="4">
        <v>9</v>
      </c>
      <c r="BL496" s="4">
        <f t="shared" si="126"/>
        <v>135</v>
      </c>
      <c r="BM496" s="4">
        <f t="shared" si="138"/>
        <v>136</v>
      </c>
      <c r="BN496" s="4" t="str">
        <f t="shared" si="127"/>
        <v>배수초과</v>
      </c>
      <c r="BO496" s="4" t="s">
        <v>11832</v>
      </c>
      <c r="BQ496" s="4" t="s">
        <v>11840</v>
      </c>
      <c r="BR496" s="4" t="s">
        <v>11841</v>
      </c>
      <c r="BS496" s="4"/>
    </row>
    <row r="497" spans="1:71" ht="50.1" customHeight="1" x14ac:dyDescent="0.3">
      <c r="A497" s="4">
        <f t="shared" si="123"/>
        <v>23</v>
      </c>
      <c r="B497" s="4" t="s">
        <v>3814</v>
      </c>
      <c r="C497" s="4" t="s">
        <v>3815</v>
      </c>
      <c r="D497" s="4" t="s">
        <v>265</v>
      </c>
      <c r="E497" s="4" t="s">
        <v>266</v>
      </c>
      <c r="F497" s="4" t="s">
        <v>3816</v>
      </c>
      <c r="G497" s="4" t="s">
        <v>3817</v>
      </c>
      <c r="H497" s="4" t="s">
        <v>3818</v>
      </c>
      <c r="I497" s="4" t="s">
        <v>3819</v>
      </c>
      <c r="J497" s="4" t="s">
        <v>275</v>
      </c>
      <c r="K497" s="4" t="s">
        <v>275</v>
      </c>
      <c r="L497" s="4" t="s">
        <v>382</v>
      </c>
      <c r="M497" s="4" t="s">
        <v>2034</v>
      </c>
      <c r="N497" s="4" t="s">
        <v>2474</v>
      </c>
      <c r="O497" s="4" t="s">
        <v>562</v>
      </c>
      <c r="P497" s="4" t="s">
        <v>957</v>
      </c>
      <c r="Q497" s="4" t="s">
        <v>3835</v>
      </c>
      <c r="R497" s="4" t="s">
        <v>313</v>
      </c>
      <c r="S497" s="4" t="s">
        <v>313</v>
      </c>
      <c r="T497" s="4" t="s">
        <v>313</v>
      </c>
      <c r="U497" s="4" t="s">
        <v>313</v>
      </c>
      <c r="V497" s="4" t="s">
        <v>313</v>
      </c>
      <c r="W497" s="4" t="s">
        <v>313</v>
      </c>
      <c r="X497" s="4" t="s">
        <v>313</v>
      </c>
      <c r="Y497" s="4" t="s">
        <v>11686</v>
      </c>
      <c r="Z497" s="4" t="s">
        <v>11735</v>
      </c>
      <c r="AA497" s="4" t="s">
        <v>312</v>
      </c>
      <c r="AB497" s="4" t="s">
        <v>312</v>
      </c>
      <c r="AC497" s="4" t="s">
        <v>313</v>
      </c>
      <c r="AE497" s="4">
        <v>0</v>
      </c>
      <c r="AF497" s="4">
        <v>0</v>
      </c>
      <c r="AG497" s="4">
        <v>0</v>
      </c>
      <c r="AH497" s="4">
        <f t="shared" si="128"/>
        <v>0</v>
      </c>
      <c r="AI497" s="4">
        <f t="shared" si="128"/>
        <v>0</v>
      </c>
      <c r="AJ497" s="4">
        <f t="shared" si="128"/>
        <v>0</v>
      </c>
      <c r="AK497" s="4">
        <f t="shared" si="128"/>
        <v>0</v>
      </c>
      <c r="AL497" s="4">
        <f t="shared" si="128"/>
        <v>0</v>
      </c>
      <c r="AM497" s="4">
        <f t="shared" si="128"/>
        <v>0</v>
      </c>
      <c r="AN497" s="4">
        <f t="shared" si="129"/>
        <v>3</v>
      </c>
      <c r="AO497" s="4" t="str">
        <f t="shared" si="130"/>
        <v>우대</v>
      </c>
      <c r="AP497" s="4" t="str">
        <f t="shared" si="130"/>
        <v>우대</v>
      </c>
      <c r="AQ497" s="4" t="str">
        <f t="shared" si="130"/>
        <v>X</v>
      </c>
      <c r="AR497" s="4">
        <f t="shared" si="131"/>
        <v>3</v>
      </c>
      <c r="AT497" s="4" t="s">
        <v>11686</v>
      </c>
      <c r="AU497" s="4">
        <f>VLOOKUP(B497,자격증!B:R,17,0)</f>
        <v>10</v>
      </c>
      <c r="AV497" s="4">
        <f>IF(AT497="해당",VLOOKUP(B497,어학성적!B:Q,16,0),0)</f>
        <v>6</v>
      </c>
      <c r="AW497" s="4">
        <f>IF(AT497="해당",VLOOKUP(B497,논문실적!B:S,18,0),0)</f>
        <v>8</v>
      </c>
      <c r="AX497" s="4">
        <f>VLOOKUP(B497,자격증!B:S,18,0)</f>
        <v>0</v>
      </c>
      <c r="AY497" s="4">
        <f t="shared" si="132"/>
        <v>20</v>
      </c>
      <c r="AZ497" s="4"/>
      <c r="BB497" s="4">
        <f t="shared" si="133"/>
        <v>20</v>
      </c>
      <c r="BC497" s="47">
        <f>VLOOKUP(B497,정성평가!B:AD,29,0)</f>
        <v>59.333333333333336</v>
      </c>
      <c r="BD497" s="4">
        <f t="shared" si="134"/>
        <v>3</v>
      </c>
      <c r="BE497" s="47">
        <f t="shared" si="135"/>
        <v>82.333333333333343</v>
      </c>
      <c r="BF497" s="4" t="str">
        <f t="shared" si="136"/>
        <v>이상없음</v>
      </c>
      <c r="BG497" s="4">
        <f t="shared" si="137"/>
        <v>23</v>
      </c>
      <c r="BH497" s="4" t="s">
        <v>11808</v>
      </c>
      <c r="BI497" s="4"/>
      <c r="BK497" s="4">
        <v>9</v>
      </c>
      <c r="BL497" s="4">
        <f t="shared" si="126"/>
        <v>135</v>
      </c>
      <c r="BM497" s="4">
        <f t="shared" si="138"/>
        <v>136</v>
      </c>
      <c r="BN497" s="4" t="str">
        <f t="shared" si="127"/>
        <v>배수초과</v>
      </c>
      <c r="BO497" s="4" t="s">
        <v>11832</v>
      </c>
      <c r="BQ497" s="4" t="s">
        <v>11840</v>
      </c>
      <c r="BR497" s="4" t="s">
        <v>11841</v>
      </c>
      <c r="BS497" s="4"/>
    </row>
    <row r="498" spans="1:71" ht="50.1" customHeight="1" x14ac:dyDescent="0.3">
      <c r="A498" s="4">
        <f t="shared" si="123"/>
        <v>24</v>
      </c>
      <c r="B498" s="4" t="s">
        <v>8153</v>
      </c>
      <c r="C498" s="4" t="s">
        <v>8154</v>
      </c>
      <c r="D498" s="4" t="s">
        <v>265</v>
      </c>
      <c r="E498" s="4" t="s">
        <v>266</v>
      </c>
      <c r="F498" s="4" t="s">
        <v>8155</v>
      </c>
      <c r="G498" s="4" t="s">
        <v>8156</v>
      </c>
      <c r="H498" s="4" t="s">
        <v>8157</v>
      </c>
      <c r="I498" s="4" t="s">
        <v>8158</v>
      </c>
      <c r="J498" s="4" t="s">
        <v>275</v>
      </c>
      <c r="K498" s="4" t="s">
        <v>275</v>
      </c>
      <c r="L498" s="4" t="s">
        <v>276</v>
      </c>
      <c r="M498" s="4" t="s">
        <v>277</v>
      </c>
      <c r="N498" s="4" t="s">
        <v>277</v>
      </c>
      <c r="O498" s="4" t="s">
        <v>277</v>
      </c>
      <c r="P498" s="4" t="s">
        <v>277</v>
      </c>
      <c r="Q498" s="4" t="s">
        <v>657</v>
      </c>
      <c r="R498" s="4" t="s">
        <v>313</v>
      </c>
      <c r="S498" s="4" t="s">
        <v>313</v>
      </c>
      <c r="T498" s="4" t="s">
        <v>313</v>
      </c>
      <c r="U498" s="4" t="s">
        <v>313</v>
      </c>
      <c r="V498" s="4" t="s">
        <v>313</v>
      </c>
      <c r="W498" s="4" t="s">
        <v>11686</v>
      </c>
      <c r="X498" s="4" t="s">
        <v>11727</v>
      </c>
      <c r="Y498" s="4" t="s">
        <v>11686</v>
      </c>
      <c r="Z498" s="4" t="s">
        <v>11727</v>
      </c>
      <c r="AA498" s="4" t="s">
        <v>313</v>
      </c>
      <c r="AB498" s="4" t="s">
        <v>312</v>
      </c>
      <c r="AC498" s="4" t="s">
        <v>313</v>
      </c>
      <c r="AE498" s="4">
        <v>0</v>
      </c>
      <c r="AF498" s="4">
        <v>0</v>
      </c>
      <c r="AG498" s="4">
        <v>0</v>
      </c>
      <c r="AH498" s="4">
        <f t="shared" si="128"/>
        <v>0</v>
      </c>
      <c r="AI498" s="4">
        <f t="shared" si="128"/>
        <v>0</v>
      </c>
      <c r="AJ498" s="4">
        <f t="shared" si="128"/>
        <v>0</v>
      </c>
      <c r="AK498" s="4">
        <f t="shared" si="128"/>
        <v>0</v>
      </c>
      <c r="AL498" s="4">
        <f t="shared" si="128"/>
        <v>0</v>
      </c>
      <c r="AM498" s="4">
        <f t="shared" si="128"/>
        <v>3</v>
      </c>
      <c r="AN498" s="4">
        <f t="shared" si="129"/>
        <v>3</v>
      </c>
      <c r="AO498" s="4" t="str">
        <f t="shared" si="130"/>
        <v>X</v>
      </c>
      <c r="AP498" s="4" t="str">
        <f t="shared" si="130"/>
        <v>우대</v>
      </c>
      <c r="AQ498" s="4" t="str">
        <f t="shared" si="130"/>
        <v>X</v>
      </c>
      <c r="AR498" s="4">
        <f t="shared" si="131"/>
        <v>3</v>
      </c>
      <c r="AT498" s="4" t="s">
        <v>11686</v>
      </c>
      <c r="AU498" s="4">
        <f>VLOOKUP(B498,자격증!B:R,17,0)</f>
        <v>6</v>
      </c>
      <c r="AV498" s="4">
        <f>IF(AT498="해당",VLOOKUP(B498,어학성적!B:Q,16,0),0)</f>
        <v>0</v>
      </c>
      <c r="AW498" s="4">
        <f>IF(AT498="해당",VLOOKUP(B498,논문실적!B:S,18,0),0)</f>
        <v>10</v>
      </c>
      <c r="AX498" s="4">
        <f>VLOOKUP(B498,자격증!B:S,18,0)</f>
        <v>0</v>
      </c>
      <c r="AY498" s="4">
        <f t="shared" si="132"/>
        <v>16</v>
      </c>
      <c r="AZ498" s="4"/>
      <c r="BB498" s="4">
        <f t="shared" si="133"/>
        <v>16</v>
      </c>
      <c r="BC498" s="47">
        <f>VLOOKUP(B498,정성평가!B:AD,29,0)</f>
        <v>63.333333333333336</v>
      </c>
      <c r="BD498" s="4">
        <f t="shared" si="134"/>
        <v>3</v>
      </c>
      <c r="BE498" s="47">
        <f t="shared" si="135"/>
        <v>82.333333333333343</v>
      </c>
      <c r="BF498" s="4" t="str">
        <f t="shared" si="136"/>
        <v>이상없음</v>
      </c>
      <c r="BG498" s="4">
        <f t="shared" si="137"/>
        <v>23</v>
      </c>
      <c r="BH498" s="4" t="s">
        <v>11808</v>
      </c>
      <c r="BI498" s="4"/>
      <c r="BK498" s="4">
        <v>9</v>
      </c>
      <c r="BL498" s="4">
        <f t="shared" si="126"/>
        <v>135</v>
      </c>
      <c r="BM498" s="4">
        <f t="shared" si="138"/>
        <v>136</v>
      </c>
      <c r="BN498" s="4" t="str">
        <f t="shared" si="127"/>
        <v>배수초과</v>
      </c>
      <c r="BO498" s="4" t="s">
        <v>11832</v>
      </c>
      <c r="BQ498" s="4" t="s">
        <v>11840</v>
      </c>
      <c r="BR498" s="4" t="s">
        <v>11841</v>
      </c>
      <c r="BS498" s="4"/>
    </row>
    <row r="499" spans="1:71" ht="50.1" customHeight="1" x14ac:dyDescent="0.3">
      <c r="A499" s="4">
        <f t="shared" si="123"/>
        <v>25</v>
      </c>
      <c r="B499" s="4" t="s">
        <v>2526</v>
      </c>
      <c r="C499" s="4" t="s">
        <v>2527</v>
      </c>
      <c r="D499" s="4" t="s">
        <v>265</v>
      </c>
      <c r="E499" s="4" t="s">
        <v>266</v>
      </c>
      <c r="F499" s="4" t="s">
        <v>2528</v>
      </c>
      <c r="G499" s="4" t="s">
        <v>2529</v>
      </c>
      <c r="H499" s="4" t="s">
        <v>2530</v>
      </c>
      <c r="I499" s="4" t="s">
        <v>2530</v>
      </c>
      <c r="J499" s="4" t="s">
        <v>275</v>
      </c>
      <c r="K499" s="4" t="s">
        <v>275</v>
      </c>
      <c r="L499" s="4" t="s">
        <v>276</v>
      </c>
      <c r="M499" s="4" t="s">
        <v>277</v>
      </c>
      <c r="N499" s="4" t="s">
        <v>277</v>
      </c>
      <c r="O499" s="4" t="s">
        <v>277</v>
      </c>
      <c r="P499" s="4" t="s">
        <v>277</v>
      </c>
      <c r="Q499" s="4" t="s">
        <v>1694</v>
      </c>
      <c r="R499" s="4" t="s">
        <v>313</v>
      </c>
      <c r="S499" s="4" t="s">
        <v>313</v>
      </c>
      <c r="T499" s="4" t="s">
        <v>313</v>
      </c>
      <c r="U499" s="4" t="s">
        <v>313</v>
      </c>
      <c r="V499" s="4" t="s">
        <v>313</v>
      </c>
      <c r="W499" s="4" t="s">
        <v>11686</v>
      </c>
      <c r="X499" s="4" t="s">
        <v>11727</v>
      </c>
      <c r="Y499" s="4" t="s">
        <v>11686</v>
      </c>
      <c r="Z499" s="4" t="s">
        <v>11727</v>
      </c>
      <c r="AA499" s="4" t="s">
        <v>312</v>
      </c>
      <c r="AB499" s="4" t="s">
        <v>312</v>
      </c>
      <c r="AC499" s="4" t="s">
        <v>313</v>
      </c>
      <c r="AE499" s="4">
        <v>0</v>
      </c>
      <c r="AF499" s="4">
        <v>0</v>
      </c>
      <c r="AG499" s="4">
        <v>0</v>
      </c>
      <c r="AH499" s="4">
        <f t="shared" si="128"/>
        <v>0</v>
      </c>
      <c r="AI499" s="4">
        <f t="shared" si="128"/>
        <v>0</v>
      </c>
      <c r="AJ499" s="4">
        <f t="shared" si="128"/>
        <v>0</v>
      </c>
      <c r="AK499" s="4">
        <f t="shared" si="128"/>
        <v>0</v>
      </c>
      <c r="AL499" s="4">
        <f t="shared" si="128"/>
        <v>0</v>
      </c>
      <c r="AM499" s="4">
        <f t="shared" si="128"/>
        <v>3</v>
      </c>
      <c r="AN499" s="4">
        <f t="shared" si="129"/>
        <v>3</v>
      </c>
      <c r="AO499" s="4" t="str">
        <f t="shared" si="130"/>
        <v>우대</v>
      </c>
      <c r="AP499" s="4" t="str">
        <f t="shared" si="130"/>
        <v>우대</v>
      </c>
      <c r="AQ499" s="4" t="str">
        <f t="shared" si="130"/>
        <v>X</v>
      </c>
      <c r="AR499" s="4">
        <f t="shared" si="131"/>
        <v>3</v>
      </c>
      <c r="AT499" s="4" t="s">
        <v>11686</v>
      </c>
      <c r="AU499" s="4">
        <f>VLOOKUP(B499,자격증!B:R,17,0)</f>
        <v>8</v>
      </c>
      <c r="AV499" s="4">
        <f>IF(AT499="해당",VLOOKUP(B499,어학성적!B:Q,16,0),0)</f>
        <v>10</v>
      </c>
      <c r="AW499" s="4">
        <f>IF(AT499="해당",VLOOKUP(B499,논문실적!B:S,18,0),0)</f>
        <v>0</v>
      </c>
      <c r="AX499" s="4">
        <f>VLOOKUP(B499,자격증!B:S,18,0)</f>
        <v>0</v>
      </c>
      <c r="AY499" s="4">
        <f t="shared" si="132"/>
        <v>18</v>
      </c>
      <c r="AZ499" s="4"/>
      <c r="BB499" s="4">
        <f t="shared" si="133"/>
        <v>18</v>
      </c>
      <c r="BC499" s="47">
        <f>VLOOKUP(B499,정성평가!B:AD,29,0)</f>
        <v>61</v>
      </c>
      <c r="BD499" s="4">
        <f t="shared" si="134"/>
        <v>3</v>
      </c>
      <c r="BE499" s="47">
        <f t="shared" si="135"/>
        <v>82</v>
      </c>
      <c r="BF499" s="4" t="str">
        <f t="shared" si="136"/>
        <v>이상없음</v>
      </c>
      <c r="BG499" s="4">
        <f t="shared" si="137"/>
        <v>25</v>
      </c>
      <c r="BH499" s="4" t="s">
        <v>11808</v>
      </c>
      <c r="BI499" s="4"/>
      <c r="BK499" s="4">
        <v>9</v>
      </c>
      <c r="BL499" s="4">
        <f t="shared" si="126"/>
        <v>135</v>
      </c>
      <c r="BM499" s="4">
        <f t="shared" si="138"/>
        <v>136</v>
      </c>
      <c r="BN499" s="4" t="str">
        <f t="shared" si="127"/>
        <v>배수초과</v>
      </c>
      <c r="BO499" s="4" t="s">
        <v>11832</v>
      </c>
      <c r="BQ499" s="4" t="s">
        <v>11840</v>
      </c>
      <c r="BR499" s="4" t="s">
        <v>11841</v>
      </c>
      <c r="BS499" s="4"/>
    </row>
    <row r="500" spans="1:71" ht="50.1" customHeight="1" x14ac:dyDescent="0.3">
      <c r="A500" s="4">
        <f t="shared" si="123"/>
        <v>26</v>
      </c>
      <c r="B500" s="4" t="s">
        <v>4207</v>
      </c>
      <c r="C500" s="4" t="s">
        <v>4208</v>
      </c>
      <c r="D500" s="4" t="s">
        <v>265</v>
      </c>
      <c r="E500" s="4" t="s">
        <v>266</v>
      </c>
      <c r="F500" s="4" t="s">
        <v>4209</v>
      </c>
      <c r="G500" s="4" t="s">
        <v>4210</v>
      </c>
      <c r="H500" s="4" t="s">
        <v>4211</v>
      </c>
      <c r="I500" s="4" t="s">
        <v>4212</v>
      </c>
      <c r="J500" s="4" t="s">
        <v>275</v>
      </c>
      <c r="K500" s="4" t="s">
        <v>275</v>
      </c>
      <c r="L500" s="4" t="s">
        <v>382</v>
      </c>
      <c r="M500" s="4" t="s">
        <v>4213</v>
      </c>
      <c r="N500" s="4" t="s">
        <v>2651</v>
      </c>
      <c r="O500" s="4" t="s">
        <v>562</v>
      </c>
      <c r="P500" s="4" t="s">
        <v>957</v>
      </c>
      <c r="Q500" s="4" t="s">
        <v>931</v>
      </c>
      <c r="R500" s="4" t="s">
        <v>313</v>
      </c>
      <c r="S500" s="4" t="s">
        <v>313</v>
      </c>
      <c r="T500" s="4" t="s">
        <v>313</v>
      </c>
      <c r="U500" s="4" t="s">
        <v>313</v>
      </c>
      <c r="V500" s="4" t="s">
        <v>313</v>
      </c>
      <c r="W500" s="4" t="s">
        <v>11686</v>
      </c>
      <c r="X500" s="4" t="s">
        <v>11742</v>
      </c>
      <c r="Y500" s="4" t="s">
        <v>313</v>
      </c>
      <c r="Z500" s="4" t="s">
        <v>313</v>
      </c>
      <c r="AA500" s="4" t="s">
        <v>313</v>
      </c>
      <c r="AB500" s="4" t="s">
        <v>313</v>
      </c>
      <c r="AC500" s="4" t="s">
        <v>313</v>
      </c>
      <c r="AE500" s="4">
        <v>0</v>
      </c>
      <c r="AF500" s="4">
        <v>0</v>
      </c>
      <c r="AG500" s="4">
        <v>0</v>
      </c>
      <c r="AH500" s="4">
        <f t="shared" si="128"/>
        <v>0</v>
      </c>
      <c r="AI500" s="4">
        <f t="shared" si="128"/>
        <v>0</v>
      </c>
      <c r="AJ500" s="4">
        <f t="shared" si="128"/>
        <v>0</v>
      </c>
      <c r="AK500" s="4">
        <f t="shared" si="128"/>
        <v>0</v>
      </c>
      <c r="AL500" s="4">
        <f t="shared" si="128"/>
        <v>0</v>
      </c>
      <c r="AM500" s="4">
        <f t="shared" si="128"/>
        <v>3</v>
      </c>
      <c r="AN500" s="4">
        <f t="shared" si="129"/>
        <v>0</v>
      </c>
      <c r="AO500" s="4" t="str">
        <f t="shared" si="130"/>
        <v>X</v>
      </c>
      <c r="AP500" s="4" t="str">
        <f t="shared" si="130"/>
        <v>X</v>
      </c>
      <c r="AQ500" s="4" t="str">
        <f t="shared" si="130"/>
        <v>X</v>
      </c>
      <c r="AR500" s="4">
        <f t="shared" si="131"/>
        <v>3</v>
      </c>
      <c r="AT500" s="4" t="s">
        <v>11686</v>
      </c>
      <c r="AU500" s="4">
        <f>VLOOKUP(B500,자격증!B:R,17,0)</f>
        <v>0</v>
      </c>
      <c r="AV500" s="4">
        <f>IF(AT500="해당",VLOOKUP(B500,어학성적!B:Q,16,0),0)</f>
        <v>6</v>
      </c>
      <c r="AW500" s="4">
        <f>IF(AT500="해당",VLOOKUP(B500,논문실적!B:S,18,0),0)</f>
        <v>10</v>
      </c>
      <c r="AX500" s="4">
        <f>VLOOKUP(B500,자격증!B:S,18,0)</f>
        <v>0</v>
      </c>
      <c r="AY500" s="4">
        <f t="shared" si="132"/>
        <v>16</v>
      </c>
      <c r="AZ500" s="4"/>
      <c r="BB500" s="4">
        <f t="shared" si="133"/>
        <v>16</v>
      </c>
      <c r="BC500" s="47">
        <f>VLOOKUP(B500,정성평가!B:AD,29,0)</f>
        <v>63</v>
      </c>
      <c r="BD500" s="4">
        <f t="shared" si="134"/>
        <v>3</v>
      </c>
      <c r="BE500" s="47">
        <f t="shared" si="135"/>
        <v>82</v>
      </c>
      <c r="BF500" s="4" t="str">
        <f t="shared" si="136"/>
        <v>이상없음</v>
      </c>
      <c r="BG500" s="4">
        <f t="shared" si="137"/>
        <v>25</v>
      </c>
      <c r="BH500" s="4" t="s">
        <v>11808</v>
      </c>
      <c r="BI500" s="4"/>
      <c r="BK500" s="4">
        <v>9</v>
      </c>
      <c r="BL500" s="4">
        <f t="shared" si="126"/>
        <v>135</v>
      </c>
      <c r="BM500" s="4">
        <f t="shared" si="138"/>
        <v>136</v>
      </c>
      <c r="BN500" s="4" t="str">
        <f t="shared" si="127"/>
        <v>배수초과</v>
      </c>
      <c r="BO500" s="4" t="s">
        <v>11832</v>
      </c>
      <c r="BQ500" s="4" t="s">
        <v>11840</v>
      </c>
      <c r="BR500" s="4" t="s">
        <v>11841</v>
      </c>
      <c r="BS500" s="4"/>
    </row>
    <row r="501" spans="1:71" ht="50.1" customHeight="1" x14ac:dyDescent="0.3">
      <c r="A501" s="4">
        <f t="shared" si="123"/>
        <v>27</v>
      </c>
      <c r="B501" s="4" t="s">
        <v>2903</v>
      </c>
      <c r="C501" s="4" t="s">
        <v>2904</v>
      </c>
      <c r="D501" s="4" t="s">
        <v>265</v>
      </c>
      <c r="E501" s="4" t="s">
        <v>266</v>
      </c>
      <c r="F501" s="4" t="s">
        <v>2905</v>
      </c>
      <c r="G501" s="4" t="s">
        <v>2906</v>
      </c>
      <c r="H501" s="4" t="s">
        <v>2907</v>
      </c>
      <c r="I501" s="4" t="s">
        <v>2908</v>
      </c>
      <c r="J501" s="4" t="s">
        <v>275</v>
      </c>
      <c r="K501" s="4" t="s">
        <v>275</v>
      </c>
      <c r="L501" s="4" t="s">
        <v>276</v>
      </c>
      <c r="M501" s="4" t="s">
        <v>277</v>
      </c>
      <c r="N501" s="4" t="s">
        <v>277</v>
      </c>
      <c r="O501" s="4" t="s">
        <v>277</v>
      </c>
      <c r="P501" s="4" t="s">
        <v>277</v>
      </c>
      <c r="Q501" s="4" t="s">
        <v>2914</v>
      </c>
      <c r="R501" s="4" t="s">
        <v>313</v>
      </c>
      <c r="S501" s="4" t="s">
        <v>313</v>
      </c>
      <c r="T501" s="4" t="s">
        <v>313</v>
      </c>
      <c r="U501" s="4" t="s">
        <v>313</v>
      </c>
      <c r="V501" s="4" t="s">
        <v>313</v>
      </c>
      <c r="W501" s="4" t="s">
        <v>11686</v>
      </c>
      <c r="X501" s="4" t="s">
        <v>9552</v>
      </c>
      <c r="Y501" s="4" t="s">
        <v>11686</v>
      </c>
      <c r="Z501" s="4" t="s">
        <v>9552</v>
      </c>
      <c r="AA501" s="4" t="s">
        <v>313</v>
      </c>
      <c r="AB501" s="4" t="s">
        <v>312</v>
      </c>
      <c r="AC501" s="4" t="s">
        <v>313</v>
      </c>
      <c r="AE501" s="4">
        <v>0</v>
      </c>
      <c r="AF501" s="4">
        <v>0</v>
      </c>
      <c r="AG501" s="4">
        <v>0</v>
      </c>
      <c r="AH501" s="4">
        <f t="shared" si="128"/>
        <v>0</v>
      </c>
      <c r="AI501" s="4">
        <f t="shared" si="128"/>
        <v>0</v>
      </c>
      <c r="AJ501" s="4">
        <f t="shared" si="128"/>
        <v>0</v>
      </c>
      <c r="AK501" s="4">
        <f t="shared" si="128"/>
        <v>0</v>
      </c>
      <c r="AL501" s="4">
        <f t="shared" si="128"/>
        <v>0</v>
      </c>
      <c r="AM501" s="4">
        <f t="shared" si="128"/>
        <v>3</v>
      </c>
      <c r="AN501" s="4">
        <f t="shared" si="129"/>
        <v>3</v>
      </c>
      <c r="AO501" s="4" t="str">
        <f t="shared" si="130"/>
        <v>X</v>
      </c>
      <c r="AP501" s="4" t="str">
        <f t="shared" si="130"/>
        <v>우대</v>
      </c>
      <c r="AQ501" s="4" t="str">
        <f t="shared" si="130"/>
        <v>X</v>
      </c>
      <c r="AR501" s="4">
        <f t="shared" si="131"/>
        <v>3</v>
      </c>
      <c r="AT501" s="4" t="s">
        <v>11686</v>
      </c>
      <c r="AU501" s="4">
        <f>VLOOKUP(B501,자격증!B:R,17,0)</f>
        <v>5</v>
      </c>
      <c r="AV501" s="4">
        <f>IF(AT501="해당",VLOOKUP(B501,어학성적!B:Q,16,0),0)</f>
        <v>6</v>
      </c>
      <c r="AW501" s="4">
        <f>IF(AT501="해당",VLOOKUP(B501,논문실적!B:S,18,0),0)</f>
        <v>0</v>
      </c>
      <c r="AX501" s="4">
        <f>VLOOKUP(B501,자격증!B:S,18,0)</f>
        <v>0</v>
      </c>
      <c r="AY501" s="4">
        <f t="shared" si="132"/>
        <v>11</v>
      </c>
      <c r="AZ501" s="4"/>
      <c r="BB501" s="4">
        <f t="shared" si="133"/>
        <v>11</v>
      </c>
      <c r="BC501" s="47">
        <f>VLOOKUP(B501,정성평가!B:AD,29,0)</f>
        <v>67.666666666666671</v>
      </c>
      <c r="BD501" s="4">
        <f t="shared" si="134"/>
        <v>3</v>
      </c>
      <c r="BE501" s="47">
        <f t="shared" si="135"/>
        <v>81.666666666666671</v>
      </c>
      <c r="BF501" s="4" t="str">
        <f t="shared" si="136"/>
        <v>이상없음</v>
      </c>
      <c r="BG501" s="4">
        <f t="shared" si="137"/>
        <v>27</v>
      </c>
      <c r="BH501" s="4" t="s">
        <v>11808</v>
      </c>
      <c r="BI501" s="4"/>
      <c r="BK501" s="4">
        <v>9</v>
      </c>
      <c r="BL501" s="4">
        <f t="shared" si="126"/>
        <v>135</v>
      </c>
      <c r="BM501" s="4">
        <f t="shared" si="138"/>
        <v>136</v>
      </c>
      <c r="BN501" s="4" t="str">
        <f t="shared" si="127"/>
        <v>배수초과</v>
      </c>
      <c r="BO501" s="4" t="s">
        <v>11832</v>
      </c>
      <c r="BQ501" s="4" t="s">
        <v>11783</v>
      </c>
      <c r="BR501" s="4" t="s">
        <v>276</v>
      </c>
      <c r="BS501" s="4"/>
    </row>
    <row r="502" spans="1:71" ht="50.1" customHeight="1" x14ac:dyDescent="0.3">
      <c r="A502" s="4">
        <f t="shared" si="123"/>
        <v>28</v>
      </c>
      <c r="B502" s="4" t="s">
        <v>3616</v>
      </c>
      <c r="C502" s="4" t="s">
        <v>3617</v>
      </c>
      <c r="D502" s="4" t="s">
        <v>265</v>
      </c>
      <c r="E502" s="4" t="s">
        <v>266</v>
      </c>
      <c r="F502" s="4" t="s">
        <v>3618</v>
      </c>
      <c r="G502" s="4" t="s">
        <v>3619</v>
      </c>
      <c r="H502" s="4" t="s">
        <v>3620</v>
      </c>
      <c r="I502" s="4" t="s">
        <v>3621</v>
      </c>
      <c r="J502" s="4" t="s">
        <v>275</v>
      </c>
      <c r="K502" s="4" t="s">
        <v>275</v>
      </c>
      <c r="L502" s="4" t="s">
        <v>382</v>
      </c>
      <c r="M502" s="4" t="s">
        <v>3622</v>
      </c>
      <c r="N502" s="4" t="s">
        <v>384</v>
      </c>
      <c r="O502" s="4" t="s">
        <v>385</v>
      </c>
      <c r="P502" s="4" t="s">
        <v>386</v>
      </c>
      <c r="Q502" s="4" t="s">
        <v>1694</v>
      </c>
      <c r="R502" s="4" t="s">
        <v>313</v>
      </c>
      <c r="S502" s="4" t="s">
        <v>313</v>
      </c>
      <c r="T502" s="4" t="s">
        <v>313</v>
      </c>
      <c r="U502" s="4" t="s">
        <v>313</v>
      </c>
      <c r="V502" s="4" t="s">
        <v>313</v>
      </c>
      <c r="W502" s="4" t="s">
        <v>313</v>
      </c>
      <c r="X502" s="4" t="s">
        <v>313</v>
      </c>
      <c r="Y502" s="4" t="s">
        <v>313</v>
      </c>
      <c r="Z502" s="4" t="s">
        <v>313</v>
      </c>
      <c r="AA502" s="4" t="s">
        <v>313</v>
      </c>
      <c r="AB502" s="4" t="s">
        <v>313</v>
      </c>
      <c r="AC502" s="4" t="s">
        <v>313</v>
      </c>
      <c r="AE502" s="4">
        <v>0</v>
      </c>
      <c r="AF502" s="4">
        <v>0</v>
      </c>
      <c r="AG502" s="4">
        <v>0</v>
      </c>
      <c r="AH502" s="4">
        <f t="shared" si="128"/>
        <v>0</v>
      </c>
      <c r="AI502" s="4">
        <f t="shared" si="128"/>
        <v>0</v>
      </c>
      <c r="AJ502" s="4">
        <f t="shared" si="128"/>
        <v>0</v>
      </c>
      <c r="AK502" s="4">
        <f t="shared" si="128"/>
        <v>0</v>
      </c>
      <c r="AL502" s="4">
        <f t="shared" si="128"/>
        <v>0</v>
      </c>
      <c r="AM502" s="4">
        <f t="shared" si="128"/>
        <v>0</v>
      </c>
      <c r="AN502" s="4">
        <f t="shared" si="129"/>
        <v>0</v>
      </c>
      <c r="AO502" s="4" t="str">
        <f t="shared" si="130"/>
        <v>X</v>
      </c>
      <c r="AP502" s="4" t="str">
        <f t="shared" si="130"/>
        <v>X</v>
      </c>
      <c r="AQ502" s="4" t="str">
        <f t="shared" si="130"/>
        <v>X</v>
      </c>
      <c r="AR502" s="4">
        <f t="shared" si="131"/>
        <v>0</v>
      </c>
      <c r="AT502" s="4" t="s">
        <v>11686</v>
      </c>
      <c r="AU502" s="4">
        <f>VLOOKUP(B502,자격증!B:R,17,0)</f>
        <v>5</v>
      </c>
      <c r="AV502" s="4">
        <f>IF(AT502="해당",VLOOKUP(B502,어학성적!B:Q,16,0),0)</f>
        <v>8</v>
      </c>
      <c r="AW502" s="4">
        <f>IF(AT502="해당",VLOOKUP(B502,논문실적!B:S,18,0),0)</f>
        <v>10</v>
      </c>
      <c r="AX502" s="4">
        <f>VLOOKUP(B502,자격증!B:S,18,0)</f>
        <v>0</v>
      </c>
      <c r="AY502" s="4">
        <f t="shared" si="132"/>
        <v>20</v>
      </c>
      <c r="AZ502" s="4"/>
      <c r="BB502" s="4">
        <f t="shared" si="133"/>
        <v>20</v>
      </c>
      <c r="BC502" s="47">
        <f>VLOOKUP(B502,정성평가!B:AD,29,0)</f>
        <v>61.666666666666664</v>
      </c>
      <c r="BD502" s="4">
        <f t="shared" si="134"/>
        <v>0</v>
      </c>
      <c r="BE502" s="47">
        <f t="shared" si="135"/>
        <v>81.666666666666657</v>
      </c>
      <c r="BF502" s="4" t="str">
        <f t="shared" si="136"/>
        <v>이상없음</v>
      </c>
      <c r="BG502" s="4">
        <f t="shared" si="137"/>
        <v>27</v>
      </c>
      <c r="BH502" s="4" t="s">
        <v>11808</v>
      </c>
      <c r="BI502" s="4"/>
      <c r="BK502" s="4">
        <v>9</v>
      </c>
      <c r="BL502" s="4">
        <f t="shared" si="126"/>
        <v>135</v>
      </c>
      <c r="BM502" s="4">
        <f t="shared" si="138"/>
        <v>136</v>
      </c>
      <c r="BN502" s="4" t="str">
        <f t="shared" si="127"/>
        <v>배수초과</v>
      </c>
      <c r="BO502" s="4" t="s">
        <v>11832</v>
      </c>
      <c r="BQ502" s="4" t="s">
        <v>11840</v>
      </c>
      <c r="BR502" s="4" t="s">
        <v>11841</v>
      </c>
      <c r="BS502" s="4"/>
    </row>
    <row r="503" spans="1:71" ht="50.1" customHeight="1" x14ac:dyDescent="0.3">
      <c r="A503" s="4">
        <f t="shared" si="123"/>
        <v>29</v>
      </c>
      <c r="B503" s="4" t="s">
        <v>810</v>
      </c>
      <c r="C503" s="4" t="s">
        <v>811</v>
      </c>
      <c r="D503" s="4" t="s">
        <v>265</v>
      </c>
      <c r="E503" s="4" t="s">
        <v>266</v>
      </c>
      <c r="F503" s="4" t="s">
        <v>813</v>
      </c>
      <c r="G503" s="4" t="s">
        <v>814</v>
      </c>
      <c r="H503" s="4" t="s">
        <v>815</v>
      </c>
      <c r="I503" s="4" t="s">
        <v>816</v>
      </c>
      <c r="J503" s="4" t="s">
        <v>275</v>
      </c>
      <c r="K503" s="4" t="s">
        <v>275</v>
      </c>
      <c r="L503" s="4" t="s">
        <v>276</v>
      </c>
      <c r="M503" s="4" t="s">
        <v>277</v>
      </c>
      <c r="N503" s="4" t="s">
        <v>277</v>
      </c>
      <c r="O503" s="4" t="s">
        <v>277</v>
      </c>
      <c r="P503" s="4" t="s">
        <v>277</v>
      </c>
      <c r="Q503" s="4" t="s">
        <v>838</v>
      </c>
      <c r="R503" s="4" t="s">
        <v>313</v>
      </c>
      <c r="S503" s="4" t="s">
        <v>313</v>
      </c>
      <c r="T503" s="4" t="s">
        <v>313</v>
      </c>
      <c r="U503" s="4" t="s">
        <v>313</v>
      </c>
      <c r="V503" s="4" t="s">
        <v>313</v>
      </c>
      <c r="W503" s="4" t="s">
        <v>313</v>
      </c>
      <c r="X503" s="4" t="s">
        <v>313</v>
      </c>
      <c r="Y503" s="4" t="s">
        <v>313</v>
      </c>
      <c r="Z503" s="4" t="s">
        <v>313</v>
      </c>
      <c r="AA503" s="4" t="s">
        <v>312</v>
      </c>
      <c r="AB503" s="4" t="s">
        <v>312</v>
      </c>
      <c r="AC503" s="4" t="s">
        <v>313</v>
      </c>
      <c r="AE503" s="4">
        <v>0</v>
      </c>
      <c r="AF503" s="4">
        <v>0</v>
      </c>
      <c r="AG503" s="4">
        <v>0</v>
      </c>
      <c r="AH503" s="4">
        <f t="shared" si="128"/>
        <v>0</v>
      </c>
      <c r="AI503" s="4">
        <f t="shared" si="128"/>
        <v>0</v>
      </c>
      <c r="AJ503" s="4">
        <f t="shared" si="128"/>
        <v>0</v>
      </c>
      <c r="AK503" s="4">
        <f t="shared" si="128"/>
        <v>0</v>
      </c>
      <c r="AL503" s="4">
        <f t="shared" si="128"/>
        <v>0</v>
      </c>
      <c r="AM503" s="4">
        <f t="shared" si="128"/>
        <v>0</v>
      </c>
      <c r="AN503" s="4">
        <f t="shared" si="129"/>
        <v>0</v>
      </c>
      <c r="AO503" s="4" t="str">
        <f t="shared" si="130"/>
        <v>우대</v>
      </c>
      <c r="AP503" s="4" t="str">
        <f t="shared" si="130"/>
        <v>우대</v>
      </c>
      <c r="AQ503" s="4" t="str">
        <f t="shared" si="130"/>
        <v>X</v>
      </c>
      <c r="AR503" s="4">
        <f t="shared" si="131"/>
        <v>0</v>
      </c>
      <c r="AT503" s="4" t="s">
        <v>11686</v>
      </c>
      <c r="AU503" s="4">
        <f>VLOOKUP(B503,자격증!B:R,17,0)</f>
        <v>0</v>
      </c>
      <c r="AV503" s="4">
        <f>IF(AT503="해당",VLOOKUP(B503,어학성적!B:Q,16,0),0)</f>
        <v>8</v>
      </c>
      <c r="AW503" s="4">
        <f>IF(AT503="해당",VLOOKUP(B503,논문실적!B:S,18,0),0)</f>
        <v>6</v>
      </c>
      <c r="AX503" s="4">
        <f>VLOOKUP(B503,자격증!B:S,18,0)</f>
        <v>0</v>
      </c>
      <c r="AY503" s="4">
        <f t="shared" si="132"/>
        <v>14</v>
      </c>
      <c r="AZ503" s="4"/>
      <c r="BB503" s="4">
        <f t="shared" si="133"/>
        <v>14</v>
      </c>
      <c r="BC503" s="47">
        <f>VLOOKUP(B503,정성평가!B:AD,29,0)</f>
        <v>67.333333333333329</v>
      </c>
      <c r="BD503" s="4">
        <f t="shared" si="134"/>
        <v>0</v>
      </c>
      <c r="BE503" s="47">
        <f t="shared" si="135"/>
        <v>81.333333333333329</v>
      </c>
      <c r="BF503" s="4" t="str">
        <f t="shared" si="136"/>
        <v>이상없음</v>
      </c>
      <c r="BG503" s="4">
        <f t="shared" si="137"/>
        <v>29</v>
      </c>
      <c r="BH503" s="4" t="s">
        <v>11808</v>
      </c>
      <c r="BI503" s="4"/>
      <c r="BK503" s="4">
        <v>9</v>
      </c>
      <c r="BL503" s="4">
        <f t="shared" si="126"/>
        <v>135</v>
      </c>
      <c r="BM503" s="4">
        <f t="shared" si="138"/>
        <v>136</v>
      </c>
      <c r="BN503" s="4" t="str">
        <f t="shared" si="127"/>
        <v>배수초과</v>
      </c>
      <c r="BO503" s="4" t="s">
        <v>11832</v>
      </c>
      <c r="BQ503" s="4" t="s">
        <v>11840</v>
      </c>
      <c r="BR503" s="4" t="s">
        <v>11841</v>
      </c>
      <c r="BS503" s="4"/>
    </row>
    <row r="504" spans="1:71" ht="50.1" customHeight="1" x14ac:dyDescent="0.3">
      <c r="A504" s="4">
        <f t="shared" si="123"/>
        <v>30</v>
      </c>
      <c r="B504" s="4" t="s">
        <v>4281</v>
      </c>
      <c r="C504" s="4" t="s">
        <v>4282</v>
      </c>
      <c r="D504" s="4" t="s">
        <v>265</v>
      </c>
      <c r="E504" s="4" t="s">
        <v>266</v>
      </c>
      <c r="F504" s="4" t="s">
        <v>4283</v>
      </c>
      <c r="G504" s="4" t="s">
        <v>4284</v>
      </c>
      <c r="H504" s="4" t="s">
        <v>4285</v>
      </c>
      <c r="I504" s="4" t="s">
        <v>4286</v>
      </c>
      <c r="J504" s="4" t="s">
        <v>275</v>
      </c>
      <c r="K504" s="4" t="s">
        <v>275</v>
      </c>
      <c r="L504" s="4" t="s">
        <v>276</v>
      </c>
      <c r="M504" s="4" t="s">
        <v>277</v>
      </c>
      <c r="N504" s="4" t="s">
        <v>277</v>
      </c>
      <c r="O504" s="4" t="s">
        <v>277</v>
      </c>
      <c r="P504" s="4" t="s">
        <v>277</v>
      </c>
      <c r="Q504" s="4" t="s">
        <v>4303</v>
      </c>
      <c r="R504" s="4" t="s">
        <v>313</v>
      </c>
      <c r="S504" s="4" t="s">
        <v>313</v>
      </c>
      <c r="T504" s="4" t="s">
        <v>313</v>
      </c>
      <c r="U504" s="4" t="s">
        <v>313</v>
      </c>
      <c r="V504" s="4" t="s">
        <v>313</v>
      </c>
      <c r="W504" s="4" t="s">
        <v>11686</v>
      </c>
      <c r="X504" s="4" t="s">
        <v>11734</v>
      </c>
      <c r="Y504" s="4" t="s">
        <v>313</v>
      </c>
      <c r="Z504" s="4" t="s">
        <v>313</v>
      </c>
      <c r="AA504" s="4" t="s">
        <v>313</v>
      </c>
      <c r="AB504" s="4" t="s">
        <v>312</v>
      </c>
      <c r="AC504" s="4" t="s">
        <v>313</v>
      </c>
      <c r="AE504" s="4">
        <v>0</v>
      </c>
      <c r="AF504" s="4">
        <v>0</v>
      </c>
      <c r="AG504" s="4">
        <v>0</v>
      </c>
      <c r="AH504" s="4">
        <f t="shared" si="128"/>
        <v>0</v>
      </c>
      <c r="AI504" s="4">
        <f t="shared" si="128"/>
        <v>0</v>
      </c>
      <c r="AJ504" s="4">
        <f t="shared" si="128"/>
        <v>0</v>
      </c>
      <c r="AK504" s="4">
        <f t="shared" si="128"/>
        <v>0</v>
      </c>
      <c r="AL504" s="4">
        <f t="shared" si="128"/>
        <v>0</v>
      </c>
      <c r="AM504" s="4">
        <f t="shared" si="128"/>
        <v>3</v>
      </c>
      <c r="AN504" s="4">
        <f t="shared" si="129"/>
        <v>0</v>
      </c>
      <c r="AO504" s="4" t="str">
        <f t="shared" si="130"/>
        <v>X</v>
      </c>
      <c r="AP504" s="4" t="str">
        <f t="shared" si="130"/>
        <v>우대</v>
      </c>
      <c r="AQ504" s="4" t="str">
        <f t="shared" si="130"/>
        <v>X</v>
      </c>
      <c r="AR504" s="4">
        <f t="shared" si="131"/>
        <v>3</v>
      </c>
      <c r="AT504" s="4" t="s">
        <v>11686</v>
      </c>
      <c r="AU504" s="4">
        <f>VLOOKUP(B504,자격증!B:R,17,0)</f>
        <v>5</v>
      </c>
      <c r="AV504" s="4">
        <f>IF(AT504="해당",VLOOKUP(B504,어학성적!B:Q,16,0),0)</f>
        <v>0</v>
      </c>
      <c r="AW504" s="4">
        <f>IF(AT504="해당",VLOOKUP(B504,논문실적!B:S,18,0),0)</f>
        <v>10</v>
      </c>
      <c r="AX504" s="4">
        <f>VLOOKUP(B504,자격증!B:S,18,0)</f>
        <v>0</v>
      </c>
      <c r="AY504" s="4">
        <f t="shared" si="132"/>
        <v>15</v>
      </c>
      <c r="AZ504" s="4"/>
      <c r="BB504" s="4">
        <f t="shared" si="133"/>
        <v>15</v>
      </c>
      <c r="BC504" s="47">
        <f>VLOOKUP(B504,정성평가!B:AD,29,0)</f>
        <v>63.333333333333336</v>
      </c>
      <c r="BD504" s="4">
        <f t="shared" si="134"/>
        <v>3</v>
      </c>
      <c r="BE504" s="47">
        <f t="shared" si="135"/>
        <v>81.333333333333343</v>
      </c>
      <c r="BF504" s="4" t="str">
        <f t="shared" si="136"/>
        <v>이상없음</v>
      </c>
      <c r="BG504" s="4">
        <f t="shared" si="137"/>
        <v>29</v>
      </c>
      <c r="BH504" s="4" t="s">
        <v>11808</v>
      </c>
      <c r="BI504" s="4"/>
      <c r="BK504" s="4">
        <v>9</v>
      </c>
      <c r="BL504" s="4">
        <f t="shared" si="126"/>
        <v>135</v>
      </c>
      <c r="BM504" s="4">
        <f t="shared" si="138"/>
        <v>136</v>
      </c>
      <c r="BN504" s="4" t="str">
        <f t="shared" si="127"/>
        <v>배수초과</v>
      </c>
      <c r="BO504" s="4" t="s">
        <v>11832</v>
      </c>
      <c r="BQ504" s="4" t="s">
        <v>11783</v>
      </c>
      <c r="BR504" s="4" t="s">
        <v>276</v>
      </c>
      <c r="BS504" s="4" t="s">
        <v>11838</v>
      </c>
    </row>
    <row r="505" spans="1:71" ht="50.1" customHeight="1" x14ac:dyDescent="0.3">
      <c r="A505" s="4">
        <f t="shared" si="123"/>
        <v>31</v>
      </c>
      <c r="B505" s="4" t="s">
        <v>6616</v>
      </c>
      <c r="C505" s="4" t="s">
        <v>6617</v>
      </c>
      <c r="D505" s="4" t="s">
        <v>265</v>
      </c>
      <c r="E505" s="4" t="s">
        <v>266</v>
      </c>
      <c r="F505" s="4" t="s">
        <v>6618</v>
      </c>
      <c r="G505" s="4" t="s">
        <v>6619</v>
      </c>
      <c r="H505" s="4" t="s">
        <v>6620</v>
      </c>
      <c r="I505" s="4" t="s">
        <v>6621</v>
      </c>
      <c r="J505" s="4" t="s">
        <v>275</v>
      </c>
      <c r="K505" s="4" t="s">
        <v>275</v>
      </c>
      <c r="L505" s="4" t="s">
        <v>276</v>
      </c>
      <c r="M505" s="4" t="s">
        <v>277</v>
      </c>
      <c r="N505" s="4" t="s">
        <v>277</v>
      </c>
      <c r="O505" s="4" t="s">
        <v>277</v>
      </c>
      <c r="P505" s="4" t="s">
        <v>277</v>
      </c>
      <c r="Q505" s="4" t="s">
        <v>6626</v>
      </c>
      <c r="R505" s="4" t="s">
        <v>313</v>
      </c>
      <c r="S505" s="4" t="s">
        <v>313</v>
      </c>
      <c r="T505" s="4" t="s">
        <v>313</v>
      </c>
      <c r="U505" s="4" t="s">
        <v>313</v>
      </c>
      <c r="V505" s="4" t="s">
        <v>313</v>
      </c>
      <c r="W505" s="4" t="s">
        <v>11686</v>
      </c>
      <c r="X505" s="4" t="s">
        <v>9552</v>
      </c>
      <c r="Y505" s="4" t="s">
        <v>11686</v>
      </c>
      <c r="Z505" s="4" t="s">
        <v>9552</v>
      </c>
      <c r="AA505" s="4" t="s">
        <v>313</v>
      </c>
      <c r="AB505" s="4" t="s">
        <v>312</v>
      </c>
      <c r="AC505" s="4" t="s">
        <v>313</v>
      </c>
      <c r="AE505" s="4">
        <v>0</v>
      </c>
      <c r="AF505" s="4">
        <v>0</v>
      </c>
      <c r="AG505" s="4">
        <v>0</v>
      </c>
      <c r="AH505" s="4">
        <f t="shared" si="128"/>
        <v>0</v>
      </c>
      <c r="AI505" s="4">
        <f t="shared" si="128"/>
        <v>0</v>
      </c>
      <c r="AJ505" s="4">
        <f t="shared" si="128"/>
        <v>0</v>
      </c>
      <c r="AK505" s="4">
        <f t="shared" si="128"/>
        <v>0</v>
      </c>
      <c r="AL505" s="4">
        <f t="shared" si="128"/>
        <v>0</v>
      </c>
      <c r="AM505" s="4">
        <f t="shared" si="128"/>
        <v>3</v>
      </c>
      <c r="AN505" s="4">
        <f t="shared" si="129"/>
        <v>3</v>
      </c>
      <c r="AO505" s="4" t="str">
        <f t="shared" si="130"/>
        <v>X</v>
      </c>
      <c r="AP505" s="4" t="str">
        <f t="shared" si="130"/>
        <v>우대</v>
      </c>
      <c r="AQ505" s="4" t="str">
        <f t="shared" si="130"/>
        <v>X</v>
      </c>
      <c r="AR505" s="4">
        <f t="shared" si="131"/>
        <v>3</v>
      </c>
      <c r="AT505" s="4" t="s">
        <v>11686</v>
      </c>
      <c r="AU505" s="4">
        <f>VLOOKUP(B505,자격증!B:R,17,0)</f>
        <v>8</v>
      </c>
      <c r="AV505" s="4">
        <f>IF(AT505="해당",VLOOKUP(B505,어학성적!B:Q,16,0),0)</f>
        <v>8</v>
      </c>
      <c r="AW505" s="4">
        <f>IF(AT505="해당",VLOOKUP(B505,논문실적!B:S,18,0),0)</f>
        <v>0</v>
      </c>
      <c r="AX505" s="4">
        <f>VLOOKUP(B505,자격증!B:S,18,0)</f>
        <v>0</v>
      </c>
      <c r="AY505" s="4">
        <f t="shared" si="132"/>
        <v>16</v>
      </c>
      <c r="AZ505" s="4"/>
      <c r="BB505" s="4">
        <f t="shared" si="133"/>
        <v>16</v>
      </c>
      <c r="BC505" s="47">
        <f>VLOOKUP(B505,정성평가!B:AD,29,0)</f>
        <v>62.333333333333336</v>
      </c>
      <c r="BD505" s="4">
        <f t="shared" si="134"/>
        <v>3</v>
      </c>
      <c r="BE505" s="47">
        <f t="shared" si="135"/>
        <v>81.333333333333343</v>
      </c>
      <c r="BF505" s="4" t="str">
        <f t="shared" si="136"/>
        <v>이상없음</v>
      </c>
      <c r="BG505" s="4">
        <f t="shared" si="137"/>
        <v>29</v>
      </c>
      <c r="BH505" s="4" t="s">
        <v>11808</v>
      </c>
      <c r="BI505" s="4"/>
      <c r="BK505" s="4">
        <v>9</v>
      </c>
      <c r="BL505" s="4">
        <f t="shared" si="126"/>
        <v>135</v>
      </c>
      <c r="BM505" s="4">
        <f t="shared" si="138"/>
        <v>136</v>
      </c>
      <c r="BN505" s="4" t="str">
        <f t="shared" si="127"/>
        <v>배수초과</v>
      </c>
      <c r="BO505" s="4" t="s">
        <v>11832</v>
      </c>
      <c r="BQ505" s="4" t="s">
        <v>11840</v>
      </c>
      <c r="BR505" s="4" t="s">
        <v>11841</v>
      </c>
      <c r="BS505" s="4"/>
    </row>
    <row r="506" spans="1:71" ht="50.1" customHeight="1" x14ac:dyDescent="0.3">
      <c r="A506" s="4">
        <f t="shared" si="123"/>
        <v>32</v>
      </c>
      <c r="B506" s="4" t="s">
        <v>8579</v>
      </c>
      <c r="C506" s="4" t="s">
        <v>8580</v>
      </c>
      <c r="D506" s="4" t="s">
        <v>265</v>
      </c>
      <c r="E506" s="4" t="s">
        <v>266</v>
      </c>
      <c r="F506" s="4" t="s">
        <v>8581</v>
      </c>
      <c r="G506" s="4" t="s">
        <v>8582</v>
      </c>
      <c r="H506" s="4" t="s">
        <v>8583</v>
      </c>
      <c r="I506" s="4" t="s">
        <v>8584</v>
      </c>
      <c r="J506" s="4" t="s">
        <v>275</v>
      </c>
      <c r="K506" s="4" t="s">
        <v>275</v>
      </c>
      <c r="L506" s="4" t="s">
        <v>382</v>
      </c>
      <c r="M506" s="4" t="s">
        <v>5469</v>
      </c>
      <c r="N506" s="4" t="s">
        <v>5470</v>
      </c>
      <c r="O506" s="4" t="s">
        <v>562</v>
      </c>
      <c r="P506" s="4" t="s">
        <v>957</v>
      </c>
      <c r="Q506" s="4" t="s">
        <v>6570</v>
      </c>
      <c r="R506" s="4" t="s">
        <v>313</v>
      </c>
      <c r="S506" s="4" t="s">
        <v>313</v>
      </c>
      <c r="T506" s="4" t="s">
        <v>313</v>
      </c>
      <c r="U506" s="4" t="s">
        <v>313</v>
      </c>
      <c r="V506" s="4" t="s">
        <v>313</v>
      </c>
      <c r="W506" s="4" t="s">
        <v>11686</v>
      </c>
      <c r="X506" s="4" t="s">
        <v>11727</v>
      </c>
      <c r="Y506" s="4" t="s">
        <v>11686</v>
      </c>
      <c r="Z506" s="4" t="s">
        <v>11727</v>
      </c>
      <c r="AA506" s="4" t="s">
        <v>313</v>
      </c>
      <c r="AB506" s="4" t="s">
        <v>312</v>
      </c>
      <c r="AC506" s="4" t="s">
        <v>313</v>
      </c>
      <c r="AE506" s="4">
        <v>0</v>
      </c>
      <c r="AF506" s="4">
        <v>0</v>
      </c>
      <c r="AG506" s="4">
        <v>0</v>
      </c>
      <c r="AH506" s="4">
        <f t="shared" si="128"/>
        <v>0</v>
      </c>
      <c r="AI506" s="4">
        <f t="shared" si="128"/>
        <v>0</v>
      </c>
      <c r="AJ506" s="4">
        <f t="shared" si="128"/>
        <v>0</v>
      </c>
      <c r="AK506" s="4">
        <f t="shared" si="128"/>
        <v>0</v>
      </c>
      <c r="AL506" s="4">
        <f t="shared" si="128"/>
        <v>0</v>
      </c>
      <c r="AM506" s="4">
        <f t="shared" si="128"/>
        <v>3</v>
      </c>
      <c r="AN506" s="4">
        <f t="shared" si="129"/>
        <v>3</v>
      </c>
      <c r="AO506" s="4" t="str">
        <f t="shared" si="130"/>
        <v>X</v>
      </c>
      <c r="AP506" s="4" t="str">
        <f t="shared" si="130"/>
        <v>우대</v>
      </c>
      <c r="AQ506" s="4" t="str">
        <f t="shared" si="130"/>
        <v>X</v>
      </c>
      <c r="AR506" s="4">
        <f t="shared" si="131"/>
        <v>3</v>
      </c>
      <c r="AT506" s="4" t="s">
        <v>11686</v>
      </c>
      <c r="AU506" s="4">
        <f>VLOOKUP(B506,자격증!B:R,17,0)</f>
        <v>8</v>
      </c>
      <c r="AV506" s="4">
        <f>IF(AT506="해당",VLOOKUP(B506,어학성적!B:Q,16,0),0)</f>
        <v>4</v>
      </c>
      <c r="AW506" s="4">
        <f>IF(AT506="해당",VLOOKUP(B506,논문실적!B:S,18,0),0)</f>
        <v>0</v>
      </c>
      <c r="AX506" s="4">
        <f>VLOOKUP(B506,자격증!B:S,18,0)</f>
        <v>0</v>
      </c>
      <c r="AY506" s="4">
        <f t="shared" si="132"/>
        <v>12</v>
      </c>
      <c r="AZ506" s="4"/>
      <c r="BB506" s="4">
        <f t="shared" si="133"/>
        <v>12</v>
      </c>
      <c r="BC506" s="47">
        <f>VLOOKUP(B506,정성평가!B:AD,29,0)</f>
        <v>66.333333333333329</v>
      </c>
      <c r="BD506" s="4">
        <f t="shared" si="134"/>
        <v>3</v>
      </c>
      <c r="BE506" s="47">
        <f t="shared" si="135"/>
        <v>81.333333333333329</v>
      </c>
      <c r="BF506" s="4" t="str">
        <f t="shared" si="136"/>
        <v>이상없음</v>
      </c>
      <c r="BG506" s="4">
        <f t="shared" si="137"/>
        <v>29</v>
      </c>
      <c r="BH506" s="4" t="s">
        <v>11808</v>
      </c>
      <c r="BI506" s="4"/>
      <c r="BK506" s="4">
        <v>9</v>
      </c>
      <c r="BL506" s="4">
        <f t="shared" si="126"/>
        <v>135</v>
      </c>
      <c r="BM506" s="4">
        <f t="shared" si="138"/>
        <v>136</v>
      </c>
      <c r="BN506" s="4" t="str">
        <f t="shared" si="127"/>
        <v>배수초과</v>
      </c>
      <c r="BO506" s="4" t="s">
        <v>11832</v>
      </c>
      <c r="BQ506" s="4" t="s">
        <v>11840</v>
      </c>
      <c r="BR506" s="4" t="s">
        <v>11841</v>
      </c>
      <c r="BS506" s="4"/>
    </row>
    <row r="507" spans="1:71" ht="50.1" customHeight="1" x14ac:dyDescent="0.3">
      <c r="A507" s="4">
        <f t="shared" si="123"/>
        <v>33</v>
      </c>
      <c r="B507" s="4" t="s">
        <v>1913</v>
      </c>
      <c r="C507" s="4" t="s">
        <v>1914</v>
      </c>
      <c r="D507" s="4" t="s">
        <v>265</v>
      </c>
      <c r="E507" s="4" t="s">
        <v>266</v>
      </c>
      <c r="F507" s="4" t="s">
        <v>1915</v>
      </c>
      <c r="G507" s="4" t="s">
        <v>1916</v>
      </c>
      <c r="H507" s="4" t="s">
        <v>1917</v>
      </c>
      <c r="I507" s="4" t="s">
        <v>1918</v>
      </c>
      <c r="J507" s="4" t="s">
        <v>275</v>
      </c>
      <c r="K507" s="4" t="s">
        <v>275</v>
      </c>
      <c r="L507" s="4" t="s">
        <v>276</v>
      </c>
      <c r="M507" s="4" t="s">
        <v>277</v>
      </c>
      <c r="N507" s="4" t="s">
        <v>277</v>
      </c>
      <c r="O507" s="4" t="s">
        <v>277</v>
      </c>
      <c r="P507" s="4" t="s">
        <v>277</v>
      </c>
      <c r="Q507" s="4" t="s">
        <v>1952</v>
      </c>
      <c r="R507" s="4" t="s">
        <v>313</v>
      </c>
      <c r="S507" s="4" t="s">
        <v>313</v>
      </c>
      <c r="T507" s="4" t="s">
        <v>313</v>
      </c>
      <c r="U507" s="4" t="s">
        <v>313</v>
      </c>
      <c r="V507" s="4" t="s">
        <v>313</v>
      </c>
      <c r="W507" s="4" t="s">
        <v>11686</v>
      </c>
      <c r="X507" s="4" t="s">
        <v>9552</v>
      </c>
      <c r="Y507" s="4" t="s">
        <v>11686</v>
      </c>
      <c r="Z507" s="4" t="s">
        <v>9552</v>
      </c>
      <c r="AA507" s="4" t="s">
        <v>313</v>
      </c>
      <c r="AB507" s="4" t="s">
        <v>312</v>
      </c>
      <c r="AC507" s="4" t="s">
        <v>313</v>
      </c>
      <c r="AE507" s="4">
        <v>0</v>
      </c>
      <c r="AF507" s="4">
        <v>0</v>
      </c>
      <c r="AG507" s="4">
        <v>0</v>
      </c>
      <c r="AH507" s="4">
        <f t="shared" si="128"/>
        <v>0</v>
      </c>
      <c r="AI507" s="4">
        <f t="shared" si="128"/>
        <v>0</v>
      </c>
      <c r="AJ507" s="4">
        <f t="shared" si="128"/>
        <v>0</v>
      </c>
      <c r="AK507" s="4">
        <f t="shared" si="128"/>
        <v>0</v>
      </c>
      <c r="AL507" s="4">
        <f t="shared" si="128"/>
        <v>0</v>
      </c>
      <c r="AM507" s="4">
        <f t="shared" si="128"/>
        <v>3</v>
      </c>
      <c r="AN507" s="4">
        <f t="shared" si="129"/>
        <v>3</v>
      </c>
      <c r="AO507" s="4" t="str">
        <f t="shared" si="130"/>
        <v>X</v>
      </c>
      <c r="AP507" s="4" t="str">
        <f t="shared" si="130"/>
        <v>우대</v>
      </c>
      <c r="AQ507" s="4" t="str">
        <f t="shared" si="130"/>
        <v>X</v>
      </c>
      <c r="AR507" s="4">
        <f t="shared" si="131"/>
        <v>3</v>
      </c>
      <c r="AT507" s="4" t="s">
        <v>11686</v>
      </c>
      <c r="AU507" s="4">
        <f>VLOOKUP(B507,자격증!B:R,17,0)</f>
        <v>8</v>
      </c>
      <c r="AV507" s="4">
        <f>IF(AT507="해당",VLOOKUP(B507,어학성적!B:Q,16,0),0)</f>
        <v>6</v>
      </c>
      <c r="AW507" s="4">
        <f>IF(AT507="해당",VLOOKUP(B507,논문실적!B:S,18,0),0)</f>
        <v>0</v>
      </c>
      <c r="AX507" s="4">
        <f>VLOOKUP(B507,자격증!B:S,18,0)</f>
        <v>0</v>
      </c>
      <c r="AY507" s="4">
        <f t="shared" si="132"/>
        <v>14</v>
      </c>
      <c r="AZ507" s="4"/>
      <c r="BB507" s="4">
        <f t="shared" si="133"/>
        <v>14</v>
      </c>
      <c r="BC507" s="47">
        <f>VLOOKUP(B507,정성평가!B:AD,29,0)</f>
        <v>64</v>
      </c>
      <c r="BD507" s="4">
        <f t="shared" si="134"/>
        <v>3</v>
      </c>
      <c r="BE507" s="47">
        <f t="shared" si="135"/>
        <v>81</v>
      </c>
      <c r="BF507" s="4" t="str">
        <f t="shared" si="136"/>
        <v>이상없음</v>
      </c>
      <c r="BG507" s="4">
        <f t="shared" si="137"/>
        <v>33</v>
      </c>
      <c r="BH507" s="4" t="s">
        <v>11808</v>
      </c>
      <c r="BI507" s="4"/>
      <c r="BK507" s="4">
        <v>9</v>
      </c>
      <c r="BL507" s="4">
        <f t="shared" si="126"/>
        <v>135</v>
      </c>
      <c r="BM507" s="4">
        <f t="shared" si="138"/>
        <v>136</v>
      </c>
      <c r="BN507" s="4" t="str">
        <f t="shared" si="127"/>
        <v>배수초과</v>
      </c>
      <c r="BO507" s="4" t="s">
        <v>11832</v>
      </c>
      <c r="BQ507" s="4" t="s">
        <v>11840</v>
      </c>
      <c r="BR507" s="4" t="s">
        <v>11841</v>
      </c>
      <c r="BS507" s="4"/>
    </row>
    <row r="508" spans="1:71" ht="50.1" customHeight="1" x14ac:dyDescent="0.3">
      <c r="A508" s="4">
        <f t="shared" si="123"/>
        <v>34</v>
      </c>
      <c r="B508" s="4" t="s">
        <v>6255</v>
      </c>
      <c r="C508" s="4" t="s">
        <v>6256</v>
      </c>
      <c r="D508" s="4" t="s">
        <v>265</v>
      </c>
      <c r="E508" s="4" t="s">
        <v>266</v>
      </c>
      <c r="F508" s="4" t="s">
        <v>6257</v>
      </c>
      <c r="G508" s="4" t="s">
        <v>6258</v>
      </c>
      <c r="H508" s="4" t="s">
        <v>6259</v>
      </c>
      <c r="I508" s="4" t="s">
        <v>6260</v>
      </c>
      <c r="J508" s="4" t="s">
        <v>275</v>
      </c>
      <c r="K508" s="4" t="s">
        <v>275</v>
      </c>
      <c r="L508" s="4" t="s">
        <v>382</v>
      </c>
      <c r="M508" s="4" t="s">
        <v>3305</v>
      </c>
      <c r="N508" s="4" t="s">
        <v>4833</v>
      </c>
      <c r="O508" s="4" t="s">
        <v>562</v>
      </c>
      <c r="P508" s="4" t="s">
        <v>957</v>
      </c>
      <c r="Q508" s="4" t="s">
        <v>4390</v>
      </c>
      <c r="R508" s="4" t="s">
        <v>313</v>
      </c>
      <c r="S508" s="4" t="s">
        <v>313</v>
      </c>
      <c r="T508" s="4" t="s">
        <v>313</v>
      </c>
      <c r="U508" s="4" t="s">
        <v>313</v>
      </c>
      <c r="V508" s="4" t="s">
        <v>313</v>
      </c>
      <c r="W508" s="4" t="s">
        <v>313</v>
      </c>
      <c r="X508" s="4" t="s">
        <v>313</v>
      </c>
      <c r="Y508" s="4" t="s">
        <v>313</v>
      </c>
      <c r="Z508" s="4" t="s">
        <v>313</v>
      </c>
      <c r="AA508" s="4" t="s">
        <v>313</v>
      </c>
      <c r="AB508" s="4" t="s">
        <v>312</v>
      </c>
      <c r="AC508" s="4" t="s">
        <v>313</v>
      </c>
      <c r="AE508" s="4">
        <v>0</v>
      </c>
      <c r="AF508" s="4">
        <v>0</v>
      </c>
      <c r="AG508" s="4">
        <v>0</v>
      </c>
      <c r="AH508" s="4">
        <f t="shared" si="128"/>
        <v>0</v>
      </c>
      <c r="AI508" s="4">
        <f t="shared" si="128"/>
        <v>0</v>
      </c>
      <c r="AJ508" s="4">
        <f t="shared" si="128"/>
        <v>0</v>
      </c>
      <c r="AK508" s="4">
        <f t="shared" si="128"/>
        <v>0</v>
      </c>
      <c r="AL508" s="4">
        <f t="shared" si="128"/>
        <v>0</v>
      </c>
      <c r="AM508" s="4">
        <f t="shared" si="128"/>
        <v>0</v>
      </c>
      <c r="AN508" s="4">
        <f t="shared" si="129"/>
        <v>0</v>
      </c>
      <c r="AO508" s="4" t="str">
        <f t="shared" si="130"/>
        <v>X</v>
      </c>
      <c r="AP508" s="4" t="str">
        <f t="shared" si="130"/>
        <v>우대</v>
      </c>
      <c r="AQ508" s="4" t="str">
        <f t="shared" si="130"/>
        <v>X</v>
      </c>
      <c r="AR508" s="4">
        <f t="shared" si="131"/>
        <v>0</v>
      </c>
      <c r="AT508" s="4" t="s">
        <v>11686</v>
      </c>
      <c r="AU508" s="4">
        <f>VLOOKUP(B508,자격증!B:R,17,0)</f>
        <v>10</v>
      </c>
      <c r="AV508" s="4">
        <f>IF(AT508="해당",VLOOKUP(B508,어학성적!B:Q,16,0),0)</f>
        <v>10</v>
      </c>
      <c r="AW508" s="4">
        <f>IF(AT508="해당",VLOOKUP(B508,논문실적!B:S,18,0),0)</f>
        <v>0</v>
      </c>
      <c r="AX508" s="4">
        <f>VLOOKUP(B508,자격증!B:S,18,0)</f>
        <v>0</v>
      </c>
      <c r="AY508" s="4">
        <f t="shared" si="132"/>
        <v>20</v>
      </c>
      <c r="AZ508" s="4"/>
      <c r="BB508" s="4">
        <f t="shared" si="133"/>
        <v>20</v>
      </c>
      <c r="BC508" s="47">
        <f>VLOOKUP(B508,정성평가!B:AD,29,0)</f>
        <v>60.666666666666664</v>
      </c>
      <c r="BD508" s="4">
        <f t="shared" si="134"/>
        <v>0</v>
      </c>
      <c r="BE508" s="47">
        <f t="shared" si="135"/>
        <v>80.666666666666657</v>
      </c>
      <c r="BF508" s="4" t="str">
        <f t="shared" si="136"/>
        <v>이상없음</v>
      </c>
      <c r="BG508" s="4">
        <f t="shared" si="137"/>
        <v>34</v>
      </c>
      <c r="BH508" s="4" t="s">
        <v>11808</v>
      </c>
      <c r="BI508" s="4"/>
      <c r="BK508" s="4">
        <v>9</v>
      </c>
      <c r="BL508" s="4">
        <f t="shared" si="126"/>
        <v>135</v>
      </c>
      <c r="BM508" s="4">
        <f t="shared" si="138"/>
        <v>136</v>
      </c>
      <c r="BN508" s="4" t="str">
        <f t="shared" si="127"/>
        <v>배수초과</v>
      </c>
      <c r="BO508" s="4" t="s">
        <v>11832</v>
      </c>
      <c r="BQ508" s="4" t="s">
        <v>11840</v>
      </c>
      <c r="BR508" s="4" t="s">
        <v>11841</v>
      </c>
      <c r="BS508" s="4"/>
    </row>
    <row r="509" spans="1:71" ht="50.1" customHeight="1" x14ac:dyDescent="0.3">
      <c r="A509" s="4">
        <f t="shared" si="123"/>
        <v>35</v>
      </c>
      <c r="B509" s="4" t="s">
        <v>10490</v>
      </c>
      <c r="C509" s="4" t="s">
        <v>10491</v>
      </c>
      <c r="D509" s="4" t="s">
        <v>265</v>
      </c>
      <c r="E509" s="4" t="s">
        <v>266</v>
      </c>
      <c r="F509" s="4" t="s">
        <v>10492</v>
      </c>
      <c r="G509" s="4" t="s">
        <v>10493</v>
      </c>
      <c r="H509" s="4" t="s">
        <v>10494</v>
      </c>
      <c r="I509" s="4" t="s">
        <v>10495</v>
      </c>
      <c r="J509" s="4" t="s">
        <v>275</v>
      </c>
      <c r="K509" s="4" t="s">
        <v>275</v>
      </c>
      <c r="L509" s="4" t="s">
        <v>276</v>
      </c>
      <c r="M509" s="4" t="s">
        <v>277</v>
      </c>
      <c r="N509" s="4" t="s">
        <v>277</v>
      </c>
      <c r="O509" s="4" t="s">
        <v>277</v>
      </c>
      <c r="P509" s="4" t="s">
        <v>277</v>
      </c>
      <c r="Q509" s="4" t="s">
        <v>311</v>
      </c>
      <c r="R509" s="4" t="s">
        <v>313</v>
      </c>
      <c r="S509" s="4" t="s">
        <v>313</v>
      </c>
      <c r="T509" s="4" t="s">
        <v>313</v>
      </c>
      <c r="U509" s="4" t="s">
        <v>313</v>
      </c>
      <c r="V509" s="4" t="s">
        <v>313</v>
      </c>
      <c r="W509" s="4" t="s">
        <v>11686</v>
      </c>
      <c r="X509" s="4" t="s">
        <v>11745</v>
      </c>
      <c r="Y509" s="4" t="s">
        <v>11686</v>
      </c>
      <c r="Z509" s="4" t="s">
        <v>11745</v>
      </c>
      <c r="AA509" s="4" t="s">
        <v>313</v>
      </c>
      <c r="AB509" s="4" t="s">
        <v>312</v>
      </c>
      <c r="AC509" s="4" t="s">
        <v>313</v>
      </c>
      <c r="AE509" s="4">
        <v>0</v>
      </c>
      <c r="AF509" s="4">
        <v>0</v>
      </c>
      <c r="AG509" s="4">
        <v>0</v>
      </c>
      <c r="AH509" s="4">
        <f t="shared" si="128"/>
        <v>0</v>
      </c>
      <c r="AI509" s="4">
        <f t="shared" si="128"/>
        <v>0</v>
      </c>
      <c r="AJ509" s="4">
        <f t="shared" si="128"/>
        <v>0</v>
      </c>
      <c r="AK509" s="4">
        <f t="shared" si="128"/>
        <v>0</v>
      </c>
      <c r="AL509" s="4">
        <f t="shared" si="128"/>
        <v>0</v>
      </c>
      <c r="AM509" s="4">
        <f t="shared" si="128"/>
        <v>3</v>
      </c>
      <c r="AN509" s="4">
        <f t="shared" si="129"/>
        <v>3</v>
      </c>
      <c r="AO509" s="4" t="str">
        <f t="shared" si="130"/>
        <v>X</v>
      </c>
      <c r="AP509" s="4" t="str">
        <f t="shared" si="130"/>
        <v>우대</v>
      </c>
      <c r="AQ509" s="4" t="str">
        <f t="shared" si="130"/>
        <v>X</v>
      </c>
      <c r="AR509" s="4">
        <f t="shared" si="131"/>
        <v>3</v>
      </c>
      <c r="AT509" s="4" t="s">
        <v>11686</v>
      </c>
      <c r="AU509" s="4">
        <f>VLOOKUP(B509,자격증!B:R,17,0)</f>
        <v>10</v>
      </c>
      <c r="AV509" s="4">
        <f>IF(AT509="해당",VLOOKUP(B509,어학성적!B:Q,16,0),0)</f>
        <v>6</v>
      </c>
      <c r="AW509" s="4">
        <f>IF(AT509="해당",VLOOKUP(B509,논문실적!B:S,18,0),0)</f>
        <v>0</v>
      </c>
      <c r="AX509" s="4">
        <f>VLOOKUP(B509,자격증!B:S,18,0)</f>
        <v>0</v>
      </c>
      <c r="AY509" s="4">
        <f t="shared" si="132"/>
        <v>16</v>
      </c>
      <c r="AZ509" s="4"/>
      <c r="BB509" s="4">
        <f t="shared" si="133"/>
        <v>16</v>
      </c>
      <c r="BC509" s="47">
        <f>VLOOKUP(B509,정성평가!B:AD,29,0)</f>
        <v>61.666666666666664</v>
      </c>
      <c r="BD509" s="4">
        <f t="shared" si="134"/>
        <v>3</v>
      </c>
      <c r="BE509" s="47">
        <f t="shared" si="135"/>
        <v>80.666666666666657</v>
      </c>
      <c r="BF509" s="4" t="str">
        <f t="shared" si="136"/>
        <v>이상없음</v>
      </c>
      <c r="BG509" s="4">
        <f t="shared" si="137"/>
        <v>34</v>
      </c>
      <c r="BH509" s="4" t="s">
        <v>11808</v>
      </c>
      <c r="BI509" s="4"/>
      <c r="BK509" s="4">
        <v>9</v>
      </c>
      <c r="BL509" s="4">
        <f t="shared" si="126"/>
        <v>135</v>
      </c>
      <c r="BM509" s="4">
        <f t="shared" si="138"/>
        <v>136</v>
      </c>
      <c r="BN509" s="4" t="str">
        <f t="shared" si="127"/>
        <v>배수초과</v>
      </c>
      <c r="BO509" s="4" t="s">
        <v>11832</v>
      </c>
      <c r="BQ509" s="4" t="s">
        <v>11840</v>
      </c>
      <c r="BR509" s="4" t="s">
        <v>11841</v>
      </c>
      <c r="BS509" s="4"/>
    </row>
    <row r="510" spans="1:71" ht="50.1" customHeight="1" x14ac:dyDescent="0.3">
      <c r="A510" s="4">
        <f t="shared" si="123"/>
        <v>36</v>
      </c>
      <c r="B510" s="4" t="s">
        <v>263</v>
      </c>
      <c r="C510" s="4" t="s">
        <v>264</v>
      </c>
      <c r="D510" s="4" t="s">
        <v>265</v>
      </c>
      <c r="E510" s="4" t="s">
        <v>266</v>
      </c>
      <c r="F510" s="4" t="s">
        <v>271</v>
      </c>
      <c r="G510" s="4" t="s">
        <v>272</v>
      </c>
      <c r="H510" s="4" t="s">
        <v>273</v>
      </c>
      <c r="I510" s="4" t="s">
        <v>274</v>
      </c>
      <c r="J510" s="4" t="s">
        <v>275</v>
      </c>
      <c r="K510" s="4" t="s">
        <v>275</v>
      </c>
      <c r="L510" s="4" t="s">
        <v>276</v>
      </c>
      <c r="M510" s="4" t="s">
        <v>277</v>
      </c>
      <c r="N510" s="4" t="s">
        <v>277</v>
      </c>
      <c r="O510" s="4" t="s">
        <v>277</v>
      </c>
      <c r="P510" s="4" t="s">
        <v>277</v>
      </c>
      <c r="Q510" s="4" t="s">
        <v>311</v>
      </c>
      <c r="R510" s="4" t="s">
        <v>312</v>
      </c>
      <c r="S510" s="4" t="s">
        <v>313</v>
      </c>
      <c r="T510" s="4" t="s">
        <v>313</v>
      </c>
      <c r="U510" s="4" t="s">
        <v>313</v>
      </c>
      <c r="V510" s="4" t="s">
        <v>313</v>
      </c>
      <c r="W510" s="4" t="s">
        <v>11686</v>
      </c>
      <c r="X510" s="4" t="s">
        <v>11727</v>
      </c>
      <c r="Y510" s="4" t="s">
        <v>11686</v>
      </c>
      <c r="Z510" s="4" t="s">
        <v>11727</v>
      </c>
      <c r="AA510" s="4" t="s">
        <v>313</v>
      </c>
      <c r="AB510" s="4" t="s">
        <v>312</v>
      </c>
      <c r="AC510" s="4" t="s">
        <v>313</v>
      </c>
      <c r="AE510" s="4">
        <v>0</v>
      </c>
      <c r="AF510" s="4">
        <v>0</v>
      </c>
      <c r="AG510" s="4">
        <v>0</v>
      </c>
      <c r="AH510" s="4">
        <f t="shared" si="128"/>
        <v>3</v>
      </c>
      <c r="AI510" s="4">
        <f t="shared" si="128"/>
        <v>0</v>
      </c>
      <c r="AJ510" s="4">
        <f t="shared" si="128"/>
        <v>0</v>
      </c>
      <c r="AK510" s="4">
        <f t="shared" si="128"/>
        <v>0</v>
      </c>
      <c r="AL510" s="4">
        <f t="shared" si="128"/>
        <v>0</v>
      </c>
      <c r="AM510" s="4">
        <f t="shared" si="128"/>
        <v>3</v>
      </c>
      <c r="AN510" s="4">
        <f t="shared" si="129"/>
        <v>3</v>
      </c>
      <c r="AO510" s="4" t="str">
        <f t="shared" si="130"/>
        <v>X</v>
      </c>
      <c r="AP510" s="4" t="str">
        <f t="shared" si="130"/>
        <v>우대</v>
      </c>
      <c r="AQ510" s="4" t="str">
        <f t="shared" si="130"/>
        <v>X</v>
      </c>
      <c r="AR510" s="4">
        <f t="shared" si="131"/>
        <v>3</v>
      </c>
      <c r="AT510" s="4" t="s">
        <v>11686</v>
      </c>
      <c r="AU510" s="4">
        <f>VLOOKUP(B510,자격증!B:R,17,0)</f>
        <v>10</v>
      </c>
      <c r="AV510" s="4">
        <f>IF(AT510="해당",VLOOKUP(B510,어학성적!B:Q,16,0),0)</f>
        <v>10</v>
      </c>
      <c r="AW510" s="4">
        <f>IF(AT510="해당",VLOOKUP(B510,논문실적!B:S,18,0),0)</f>
        <v>0</v>
      </c>
      <c r="AX510" s="4">
        <f>VLOOKUP(B510,자격증!B:S,18,0)</f>
        <v>0</v>
      </c>
      <c r="AY510" s="4">
        <f t="shared" si="132"/>
        <v>20</v>
      </c>
      <c r="AZ510" s="4"/>
      <c r="BB510" s="4">
        <f t="shared" si="133"/>
        <v>20</v>
      </c>
      <c r="BC510" s="47">
        <f>VLOOKUP(B510,정성평가!B:AD,29,0)</f>
        <v>57.333333333333336</v>
      </c>
      <c r="BD510" s="4">
        <f t="shared" si="134"/>
        <v>3</v>
      </c>
      <c r="BE510" s="47">
        <f t="shared" si="135"/>
        <v>80.333333333333343</v>
      </c>
      <c r="BF510" s="4" t="str">
        <f t="shared" si="136"/>
        <v>이상없음</v>
      </c>
      <c r="BG510" s="4">
        <f t="shared" si="137"/>
        <v>36</v>
      </c>
      <c r="BH510" s="4" t="s">
        <v>11808</v>
      </c>
      <c r="BI510" s="4"/>
      <c r="BK510" s="4">
        <v>9</v>
      </c>
      <c r="BL510" s="4">
        <f t="shared" si="126"/>
        <v>135</v>
      </c>
      <c r="BM510" s="4">
        <f t="shared" si="138"/>
        <v>136</v>
      </c>
      <c r="BN510" s="4" t="str">
        <f t="shared" si="127"/>
        <v>배수초과</v>
      </c>
      <c r="BO510" s="4" t="s">
        <v>11832</v>
      </c>
      <c r="BQ510" s="4" t="s">
        <v>11840</v>
      </c>
      <c r="BR510" s="4" t="s">
        <v>11841</v>
      </c>
      <c r="BS510" s="4"/>
    </row>
    <row r="511" spans="1:71" ht="50.1" customHeight="1" x14ac:dyDescent="0.3">
      <c r="A511" s="4">
        <f t="shared" si="123"/>
        <v>37</v>
      </c>
      <c r="B511" s="4" t="s">
        <v>1734</v>
      </c>
      <c r="C511" s="4" t="s">
        <v>1735</v>
      </c>
      <c r="D511" s="4" t="s">
        <v>265</v>
      </c>
      <c r="E511" s="4" t="s">
        <v>266</v>
      </c>
      <c r="F511" s="4" t="s">
        <v>1736</v>
      </c>
      <c r="G511" s="4" t="s">
        <v>1737</v>
      </c>
      <c r="H511" s="4" t="s">
        <v>1738</v>
      </c>
      <c r="I511" s="4" t="s">
        <v>1739</v>
      </c>
      <c r="J511" s="4" t="s">
        <v>275</v>
      </c>
      <c r="K511" s="4" t="s">
        <v>275</v>
      </c>
      <c r="L511" s="4" t="s">
        <v>276</v>
      </c>
      <c r="M511" s="4" t="s">
        <v>277</v>
      </c>
      <c r="N511" s="4" t="s">
        <v>277</v>
      </c>
      <c r="O511" s="4" t="s">
        <v>277</v>
      </c>
      <c r="P511" s="4" t="s">
        <v>277</v>
      </c>
      <c r="Q511" s="4" t="s">
        <v>1769</v>
      </c>
      <c r="R511" s="4" t="s">
        <v>313</v>
      </c>
      <c r="S511" s="4" t="s">
        <v>313</v>
      </c>
      <c r="T511" s="4" t="s">
        <v>313</v>
      </c>
      <c r="U511" s="4" t="s">
        <v>313</v>
      </c>
      <c r="V511" s="4" t="s">
        <v>313</v>
      </c>
      <c r="W511" s="4" t="s">
        <v>313</v>
      </c>
      <c r="X511" s="4" t="s">
        <v>313</v>
      </c>
      <c r="Y511" s="4" t="s">
        <v>313</v>
      </c>
      <c r="Z511" s="4" t="s">
        <v>313</v>
      </c>
      <c r="AA511" s="4" t="s">
        <v>313</v>
      </c>
      <c r="AB511" s="4" t="s">
        <v>313</v>
      </c>
      <c r="AC511" s="4" t="s">
        <v>313</v>
      </c>
      <c r="AE511" s="4">
        <v>0</v>
      </c>
      <c r="AF511" s="4">
        <v>0</v>
      </c>
      <c r="AG511" s="4">
        <v>0</v>
      </c>
      <c r="AH511" s="4">
        <f t="shared" si="128"/>
        <v>0</v>
      </c>
      <c r="AI511" s="4">
        <f t="shared" si="128"/>
        <v>0</v>
      </c>
      <c r="AJ511" s="4">
        <f t="shared" si="128"/>
        <v>0</v>
      </c>
      <c r="AK511" s="4">
        <f t="shared" si="128"/>
        <v>0</v>
      </c>
      <c r="AL511" s="4">
        <f t="shared" si="128"/>
        <v>0</v>
      </c>
      <c r="AM511" s="4">
        <f t="shared" si="128"/>
        <v>0</v>
      </c>
      <c r="AN511" s="4">
        <f t="shared" si="129"/>
        <v>0</v>
      </c>
      <c r="AO511" s="4" t="str">
        <f t="shared" si="130"/>
        <v>X</v>
      </c>
      <c r="AP511" s="4" t="str">
        <f t="shared" si="130"/>
        <v>X</v>
      </c>
      <c r="AQ511" s="4" t="str">
        <f t="shared" si="130"/>
        <v>X</v>
      </c>
      <c r="AR511" s="4">
        <f t="shared" si="131"/>
        <v>0</v>
      </c>
      <c r="AT511" s="4" t="s">
        <v>11686</v>
      </c>
      <c r="AU511" s="4">
        <f>VLOOKUP(B511,자격증!B:R,17,0)</f>
        <v>3</v>
      </c>
      <c r="AV511" s="4">
        <f>IF(AT511="해당",VLOOKUP(B511,어학성적!B:Q,16,0),0)</f>
        <v>0</v>
      </c>
      <c r="AW511" s="4">
        <f>IF(AT511="해당",VLOOKUP(B511,논문실적!B:S,18,0),0)</f>
        <v>10</v>
      </c>
      <c r="AX511" s="4">
        <f>VLOOKUP(B511,자격증!B:S,18,0)</f>
        <v>0</v>
      </c>
      <c r="AY511" s="4">
        <f t="shared" si="132"/>
        <v>13</v>
      </c>
      <c r="AZ511" s="41"/>
      <c r="BB511" s="4">
        <f t="shared" si="133"/>
        <v>13</v>
      </c>
      <c r="BC511" s="47">
        <f>VLOOKUP(B511,정성평가!B:AD,29,0)</f>
        <v>67.333333333333329</v>
      </c>
      <c r="BD511" s="4">
        <f t="shared" si="134"/>
        <v>0</v>
      </c>
      <c r="BE511" s="47">
        <f t="shared" si="135"/>
        <v>80.333333333333329</v>
      </c>
      <c r="BF511" s="4" t="str">
        <f t="shared" si="136"/>
        <v>이상없음</v>
      </c>
      <c r="BG511" s="4">
        <f t="shared" si="137"/>
        <v>36</v>
      </c>
      <c r="BH511" s="4" t="s">
        <v>11808</v>
      </c>
      <c r="BI511" s="4"/>
      <c r="BK511" s="4">
        <v>9</v>
      </c>
      <c r="BL511" s="4">
        <f t="shared" si="126"/>
        <v>135</v>
      </c>
      <c r="BM511" s="4">
        <f t="shared" si="138"/>
        <v>136</v>
      </c>
      <c r="BN511" s="4" t="str">
        <f t="shared" si="127"/>
        <v>배수초과</v>
      </c>
      <c r="BO511" s="4" t="s">
        <v>11832</v>
      </c>
      <c r="BQ511" s="4" t="s">
        <v>11840</v>
      </c>
      <c r="BR511" s="4" t="s">
        <v>11841</v>
      </c>
      <c r="BS511" s="4"/>
    </row>
    <row r="512" spans="1:71" ht="50.1" customHeight="1" x14ac:dyDescent="0.3">
      <c r="A512" s="4">
        <f t="shared" si="123"/>
        <v>38</v>
      </c>
      <c r="B512" s="4" t="s">
        <v>2081</v>
      </c>
      <c r="C512" s="4" t="s">
        <v>2082</v>
      </c>
      <c r="D512" s="4" t="s">
        <v>265</v>
      </c>
      <c r="E512" s="4" t="s">
        <v>266</v>
      </c>
      <c r="F512" s="4" t="s">
        <v>2083</v>
      </c>
      <c r="G512" s="4" t="s">
        <v>2084</v>
      </c>
      <c r="H512" s="4" t="s">
        <v>2085</v>
      </c>
      <c r="I512" s="4" t="s">
        <v>2086</v>
      </c>
      <c r="J512" s="4" t="s">
        <v>275</v>
      </c>
      <c r="K512" s="4" t="s">
        <v>275</v>
      </c>
      <c r="L512" s="4" t="s">
        <v>276</v>
      </c>
      <c r="M512" s="4" t="s">
        <v>277</v>
      </c>
      <c r="N512" s="4" t="s">
        <v>277</v>
      </c>
      <c r="O512" s="4" t="s">
        <v>277</v>
      </c>
      <c r="P512" s="4" t="s">
        <v>277</v>
      </c>
      <c r="Q512" s="4" t="s">
        <v>2109</v>
      </c>
      <c r="R512" s="4" t="s">
        <v>313</v>
      </c>
      <c r="S512" s="4" t="s">
        <v>313</v>
      </c>
      <c r="T512" s="4" t="s">
        <v>313</v>
      </c>
      <c r="U512" s="4" t="s">
        <v>313</v>
      </c>
      <c r="V512" s="4" t="s">
        <v>313</v>
      </c>
      <c r="W512" s="4" t="s">
        <v>313</v>
      </c>
      <c r="X512" s="4" t="s">
        <v>313</v>
      </c>
      <c r="Y512" s="4" t="s">
        <v>313</v>
      </c>
      <c r="Z512" s="4" t="s">
        <v>313</v>
      </c>
      <c r="AA512" s="4" t="s">
        <v>313</v>
      </c>
      <c r="AB512" s="4" t="s">
        <v>313</v>
      </c>
      <c r="AC512" s="4" t="s">
        <v>313</v>
      </c>
      <c r="AE512" s="4">
        <v>0</v>
      </c>
      <c r="AF512" s="4">
        <v>0</v>
      </c>
      <c r="AG512" s="4">
        <v>0</v>
      </c>
      <c r="AH512" s="4">
        <f t="shared" si="128"/>
        <v>0</v>
      </c>
      <c r="AI512" s="4">
        <f t="shared" si="128"/>
        <v>0</v>
      </c>
      <c r="AJ512" s="4">
        <f t="shared" si="128"/>
        <v>0</v>
      </c>
      <c r="AK512" s="4">
        <f t="shared" si="128"/>
        <v>0</v>
      </c>
      <c r="AL512" s="4">
        <f t="shared" si="128"/>
        <v>0</v>
      </c>
      <c r="AM512" s="4">
        <f t="shared" si="128"/>
        <v>0</v>
      </c>
      <c r="AN512" s="4">
        <f t="shared" si="129"/>
        <v>0</v>
      </c>
      <c r="AO512" s="4" t="str">
        <f t="shared" si="130"/>
        <v>X</v>
      </c>
      <c r="AP512" s="4" t="str">
        <f t="shared" si="130"/>
        <v>X</v>
      </c>
      <c r="AQ512" s="4" t="str">
        <f t="shared" si="130"/>
        <v>X</v>
      </c>
      <c r="AR512" s="4">
        <f t="shared" si="131"/>
        <v>0</v>
      </c>
      <c r="AT512" s="4" t="s">
        <v>11686</v>
      </c>
      <c r="AU512" s="4">
        <f>VLOOKUP(B512,자격증!B:R,17,0)</f>
        <v>0</v>
      </c>
      <c r="AV512" s="4">
        <f>IF(AT512="해당",VLOOKUP(B512,어학성적!B:Q,16,0),0)</f>
        <v>10</v>
      </c>
      <c r="AW512" s="4">
        <f>IF(AT512="해당",VLOOKUP(B512,논문실적!B:S,18,0),0)</f>
        <v>10</v>
      </c>
      <c r="AX512" s="4">
        <f>VLOOKUP(B512,자격증!B:S,18,0)</f>
        <v>0</v>
      </c>
      <c r="AY512" s="11">
        <f t="shared" si="132"/>
        <v>20</v>
      </c>
      <c r="AZ512" s="49"/>
      <c r="BB512" s="4">
        <f t="shared" si="133"/>
        <v>20</v>
      </c>
      <c r="BC512" s="47">
        <f>VLOOKUP(B512,정성평가!B:AD,29,0)</f>
        <v>60.333333333333336</v>
      </c>
      <c r="BD512" s="4">
        <f t="shared" si="134"/>
        <v>0</v>
      </c>
      <c r="BE512" s="47">
        <f t="shared" si="135"/>
        <v>80.333333333333343</v>
      </c>
      <c r="BF512" s="4" t="str">
        <f t="shared" si="136"/>
        <v>이상없음</v>
      </c>
      <c r="BG512" s="4">
        <f t="shared" si="137"/>
        <v>36</v>
      </c>
      <c r="BH512" s="4" t="s">
        <v>11808</v>
      </c>
      <c r="BI512" s="4"/>
      <c r="BK512" s="4">
        <v>9</v>
      </c>
      <c r="BL512" s="4">
        <f t="shared" si="126"/>
        <v>135</v>
      </c>
      <c r="BM512" s="4">
        <f t="shared" si="138"/>
        <v>136</v>
      </c>
      <c r="BN512" s="4" t="str">
        <f t="shared" si="127"/>
        <v>배수초과</v>
      </c>
      <c r="BO512" s="4" t="s">
        <v>11832</v>
      </c>
      <c r="BQ512" s="4" t="s">
        <v>11840</v>
      </c>
      <c r="BR512" s="4" t="s">
        <v>11841</v>
      </c>
      <c r="BS512" s="4"/>
    </row>
    <row r="513" spans="1:71" ht="50.1" customHeight="1" x14ac:dyDescent="0.3">
      <c r="A513" s="4">
        <f t="shared" si="123"/>
        <v>39</v>
      </c>
      <c r="B513" s="4" t="s">
        <v>2481</v>
      </c>
      <c r="C513" s="4" t="s">
        <v>2482</v>
      </c>
      <c r="D513" s="4" t="s">
        <v>265</v>
      </c>
      <c r="E513" s="4" t="s">
        <v>266</v>
      </c>
      <c r="F513" s="4" t="s">
        <v>2483</v>
      </c>
      <c r="G513" s="4" t="s">
        <v>2484</v>
      </c>
      <c r="H513" s="4" t="s">
        <v>2485</v>
      </c>
      <c r="I513" s="4" t="s">
        <v>2486</v>
      </c>
      <c r="J513" s="4" t="s">
        <v>275</v>
      </c>
      <c r="K513" s="4" t="s">
        <v>275</v>
      </c>
      <c r="L513" s="4" t="s">
        <v>276</v>
      </c>
      <c r="M513" s="4" t="s">
        <v>277</v>
      </c>
      <c r="N513" s="4" t="s">
        <v>277</v>
      </c>
      <c r="O513" s="4" t="s">
        <v>277</v>
      </c>
      <c r="P513" s="4" t="s">
        <v>277</v>
      </c>
      <c r="Q513" s="4" t="s">
        <v>2489</v>
      </c>
      <c r="R513" s="4" t="s">
        <v>313</v>
      </c>
      <c r="S513" s="4" t="s">
        <v>313</v>
      </c>
      <c r="T513" s="4" t="s">
        <v>313</v>
      </c>
      <c r="U513" s="4" t="s">
        <v>313</v>
      </c>
      <c r="V513" s="4" t="s">
        <v>313</v>
      </c>
      <c r="W513" s="4" t="s">
        <v>11686</v>
      </c>
      <c r="X513" s="4" t="s">
        <v>11745</v>
      </c>
      <c r="Y513" s="4" t="s">
        <v>11686</v>
      </c>
      <c r="Z513" s="4" t="s">
        <v>11745</v>
      </c>
      <c r="AA513" s="4" t="s">
        <v>312</v>
      </c>
      <c r="AB513" s="4" t="s">
        <v>312</v>
      </c>
      <c r="AC513" s="4" t="s">
        <v>313</v>
      </c>
      <c r="AE513" s="4">
        <v>0</v>
      </c>
      <c r="AF513" s="4">
        <v>0</v>
      </c>
      <c r="AG513" s="4">
        <v>0</v>
      </c>
      <c r="AH513" s="4">
        <f t="shared" si="128"/>
        <v>0</v>
      </c>
      <c r="AI513" s="4">
        <f t="shared" si="128"/>
        <v>0</v>
      </c>
      <c r="AJ513" s="4">
        <f t="shared" si="128"/>
        <v>0</v>
      </c>
      <c r="AK513" s="4">
        <f t="shared" si="128"/>
        <v>0</v>
      </c>
      <c r="AL513" s="4">
        <f t="shared" si="128"/>
        <v>0</v>
      </c>
      <c r="AM513" s="4">
        <f t="shared" si="128"/>
        <v>3</v>
      </c>
      <c r="AN513" s="4">
        <f t="shared" si="129"/>
        <v>3</v>
      </c>
      <c r="AO513" s="4" t="str">
        <f t="shared" si="130"/>
        <v>우대</v>
      </c>
      <c r="AP513" s="4" t="str">
        <f t="shared" si="130"/>
        <v>우대</v>
      </c>
      <c r="AQ513" s="4" t="str">
        <f t="shared" si="130"/>
        <v>X</v>
      </c>
      <c r="AR513" s="4">
        <f t="shared" si="131"/>
        <v>3</v>
      </c>
      <c r="AT513" s="4" t="s">
        <v>11686</v>
      </c>
      <c r="AU513" s="4">
        <f>VLOOKUP(B513,자격증!B:R,17,0)</f>
        <v>3</v>
      </c>
      <c r="AV513" s="4">
        <f>IF(AT513="해당",VLOOKUP(B513,어학성적!B:Q,16,0),0)</f>
        <v>10</v>
      </c>
      <c r="AW513" s="4">
        <f>IF(AT513="해당",VLOOKUP(B513,논문실적!B:S,18,0),0)</f>
        <v>0</v>
      </c>
      <c r="AX513" s="4">
        <f>VLOOKUP(B513,자격증!B:S,18,0)</f>
        <v>0</v>
      </c>
      <c r="AY513" s="4">
        <f t="shared" si="132"/>
        <v>13</v>
      </c>
      <c r="AZ513" s="42"/>
      <c r="BB513" s="4">
        <f t="shared" si="133"/>
        <v>13</v>
      </c>
      <c r="BC513" s="47">
        <f>VLOOKUP(B513,정성평가!B:AD,29,0)</f>
        <v>64.333333333333329</v>
      </c>
      <c r="BD513" s="4">
        <f t="shared" si="134"/>
        <v>3</v>
      </c>
      <c r="BE513" s="47">
        <f t="shared" si="135"/>
        <v>80.333333333333329</v>
      </c>
      <c r="BF513" s="4" t="str">
        <f t="shared" si="136"/>
        <v>이상없음</v>
      </c>
      <c r="BG513" s="4">
        <f t="shared" si="137"/>
        <v>36</v>
      </c>
      <c r="BH513" s="4" t="s">
        <v>11808</v>
      </c>
      <c r="BI513" s="4"/>
      <c r="BK513" s="4">
        <v>9</v>
      </c>
      <c r="BL513" s="4">
        <f t="shared" si="126"/>
        <v>135</v>
      </c>
      <c r="BM513" s="4">
        <f t="shared" si="138"/>
        <v>136</v>
      </c>
      <c r="BN513" s="4" t="str">
        <f t="shared" si="127"/>
        <v>배수초과</v>
      </c>
      <c r="BO513" s="4" t="s">
        <v>11832</v>
      </c>
      <c r="BQ513" s="4" t="s">
        <v>11840</v>
      </c>
      <c r="BR513" s="4" t="s">
        <v>11841</v>
      </c>
      <c r="BS513" s="4"/>
    </row>
    <row r="514" spans="1:71" ht="50.1" customHeight="1" x14ac:dyDescent="0.3">
      <c r="A514" s="4">
        <f t="shared" si="123"/>
        <v>40</v>
      </c>
      <c r="B514" s="4" t="s">
        <v>1258</v>
      </c>
      <c r="C514" s="4" t="s">
        <v>1259</v>
      </c>
      <c r="D514" s="4" t="s">
        <v>265</v>
      </c>
      <c r="E514" s="4" t="s">
        <v>266</v>
      </c>
      <c r="F514" s="4" t="s">
        <v>1260</v>
      </c>
      <c r="G514" s="4" t="s">
        <v>1261</v>
      </c>
      <c r="H514" s="4" t="s">
        <v>1262</v>
      </c>
      <c r="I514" s="4" t="s">
        <v>1263</v>
      </c>
      <c r="J514" s="4" t="s">
        <v>275</v>
      </c>
      <c r="K514" s="4" t="s">
        <v>275</v>
      </c>
      <c r="L514" s="4" t="s">
        <v>382</v>
      </c>
      <c r="M514" s="4" t="s">
        <v>1113</v>
      </c>
      <c r="N514" s="4" t="s">
        <v>1114</v>
      </c>
      <c r="O514" s="4" t="s">
        <v>562</v>
      </c>
      <c r="P514" s="4" t="s">
        <v>957</v>
      </c>
      <c r="Q514" s="4" t="s">
        <v>551</v>
      </c>
      <c r="R514" s="4" t="s">
        <v>313</v>
      </c>
      <c r="S514" s="4" t="s">
        <v>313</v>
      </c>
      <c r="T514" s="4" t="s">
        <v>313</v>
      </c>
      <c r="U514" s="4" t="s">
        <v>313</v>
      </c>
      <c r="V514" s="4" t="s">
        <v>313</v>
      </c>
      <c r="W514" s="4" t="s">
        <v>11686</v>
      </c>
      <c r="X514" s="4" t="s">
        <v>11734</v>
      </c>
      <c r="Y514" s="4" t="s">
        <v>313</v>
      </c>
      <c r="Z514" s="4" t="s">
        <v>313</v>
      </c>
      <c r="AA514" s="4" t="s">
        <v>313</v>
      </c>
      <c r="AB514" s="4" t="s">
        <v>312</v>
      </c>
      <c r="AC514" s="4" t="s">
        <v>313</v>
      </c>
      <c r="AE514" s="4">
        <v>0</v>
      </c>
      <c r="AF514" s="4">
        <v>0</v>
      </c>
      <c r="AG514" s="4">
        <v>0</v>
      </c>
      <c r="AH514" s="4">
        <f t="shared" si="128"/>
        <v>0</v>
      </c>
      <c r="AI514" s="4">
        <f t="shared" si="128"/>
        <v>0</v>
      </c>
      <c r="AJ514" s="4">
        <f t="shared" si="128"/>
        <v>0</v>
      </c>
      <c r="AK514" s="4">
        <f t="shared" si="128"/>
        <v>0</v>
      </c>
      <c r="AL514" s="4">
        <f t="shared" si="128"/>
        <v>0</v>
      </c>
      <c r="AM514" s="4">
        <f t="shared" si="128"/>
        <v>3</v>
      </c>
      <c r="AN514" s="4">
        <f t="shared" si="129"/>
        <v>0</v>
      </c>
      <c r="AO514" s="4" t="str">
        <f t="shared" si="130"/>
        <v>X</v>
      </c>
      <c r="AP514" s="4" t="str">
        <f t="shared" si="130"/>
        <v>우대</v>
      </c>
      <c r="AQ514" s="4" t="str">
        <f t="shared" si="130"/>
        <v>X</v>
      </c>
      <c r="AR514" s="4">
        <f t="shared" si="131"/>
        <v>3</v>
      </c>
      <c r="AT514" s="4" t="s">
        <v>11686</v>
      </c>
      <c r="AU514" s="4">
        <f>VLOOKUP(B514,자격증!B:R,17,0)</f>
        <v>10</v>
      </c>
      <c r="AV514" s="4">
        <f>IF(AT514="해당",VLOOKUP(B514,어학성적!B:Q,16,0),0)</f>
        <v>8</v>
      </c>
      <c r="AW514" s="4">
        <f>IF(AT514="해당",VLOOKUP(B514,논문실적!B:S,18,0),0)</f>
        <v>0</v>
      </c>
      <c r="AX514" s="4">
        <f>VLOOKUP(B514,자격증!B:S,18,0)</f>
        <v>0</v>
      </c>
      <c r="AY514" s="4">
        <f t="shared" si="132"/>
        <v>18</v>
      </c>
      <c r="AZ514" s="4"/>
      <c r="BB514" s="4">
        <f t="shared" si="133"/>
        <v>18</v>
      </c>
      <c r="BC514" s="47">
        <f>VLOOKUP(B514,정성평가!B:AD,29,0)</f>
        <v>59</v>
      </c>
      <c r="BD514" s="4">
        <f t="shared" si="134"/>
        <v>3</v>
      </c>
      <c r="BE514" s="47">
        <f t="shared" si="135"/>
        <v>80</v>
      </c>
      <c r="BF514" s="4" t="str">
        <f t="shared" si="136"/>
        <v>이상없음</v>
      </c>
      <c r="BG514" s="4">
        <f t="shared" si="137"/>
        <v>40</v>
      </c>
      <c r="BH514" s="4" t="s">
        <v>11808</v>
      </c>
      <c r="BI514" s="4"/>
      <c r="BK514" s="4">
        <v>9</v>
      </c>
      <c r="BL514" s="4">
        <f t="shared" si="126"/>
        <v>135</v>
      </c>
      <c r="BM514" s="4">
        <f t="shared" si="138"/>
        <v>136</v>
      </c>
      <c r="BN514" s="4" t="str">
        <f t="shared" si="127"/>
        <v>배수초과</v>
      </c>
      <c r="BO514" s="4" t="s">
        <v>11832</v>
      </c>
      <c r="BQ514" s="4" t="s">
        <v>11840</v>
      </c>
      <c r="BR514" s="4" t="s">
        <v>11841</v>
      </c>
      <c r="BS514" s="4"/>
    </row>
    <row r="515" spans="1:71" ht="50.1" customHeight="1" x14ac:dyDescent="0.3">
      <c r="A515" s="4">
        <f t="shared" ref="A515:A578" si="139">IF(E515=E514,A514+1,1)</f>
        <v>41</v>
      </c>
      <c r="B515" s="4" t="s">
        <v>1672</v>
      </c>
      <c r="C515" s="4" t="s">
        <v>1673</v>
      </c>
      <c r="D515" s="4" t="s">
        <v>265</v>
      </c>
      <c r="E515" s="4" t="s">
        <v>266</v>
      </c>
      <c r="F515" s="4" t="s">
        <v>1674</v>
      </c>
      <c r="G515" s="4" t="s">
        <v>1675</v>
      </c>
      <c r="H515" s="4" t="s">
        <v>1676</v>
      </c>
      <c r="I515" s="4" t="s">
        <v>1676</v>
      </c>
      <c r="J515" s="4" t="s">
        <v>275</v>
      </c>
      <c r="K515" s="4" t="s">
        <v>275</v>
      </c>
      <c r="L515" s="4" t="s">
        <v>382</v>
      </c>
      <c r="M515" s="4" t="s">
        <v>1677</v>
      </c>
      <c r="N515" s="4" t="s">
        <v>1678</v>
      </c>
      <c r="O515" s="4" t="s">
        <v>562</v>
      </c>
      <c r="P515" s="4" t="s">
        <v>957</v>
      </c>
      <c r="Q515" s="4" t="s">
        <v>1695</v>
      </c>
      <c r="R515" s="4" t="s">
        <v>313</v>
      </c>
      <c r="S515" s="4" t="s">
        <v>313</v>
      </c>
      <c r="T515" s="4" t="s">
        <v>313</v>
      </c>
      <c r="U515" s="4" t="s">
        <v>313</v>
      </c>
      <c r="V515" s="4" t="s">
        <v>313</v>
      </c>
      <c r="W515" s="4" t="s">
        <v>11686</v>
      </c>
      <c r="X515" s="4" t="s">
        <v>11727</v>
      </c>
      <c r="Y515" s="4" t="s">
        <v>11686</v>
      </c>
      <c r="Z515" s="4" t="s">
        <v>11727</v>
      </c>
      <c r="AA515" s="4" t="s">
        <v>313</v>
      </c>
      <c r="AB515" s="4" t="s">
        <v>313</v>
      </c>
      <c r="AC515" s="4" t="s">
        <v>313</v>
      </c>
      <c r="AE515" s="4">
        <v>0</v>
      </c>
      <c r="AF515" s="4">
        <v>0</v>
      </c>
      <c r="AG515" s="4">
        <v>0</v>
      </c>
      <c r="AH515" s="4">
        <f t="shared" si="128"/>
        <v>0</v>
      </c>
      <c r="AI515" s="4">
        <f t="shared" si="128"/>
        <v>0</v>
      </c>
      <c r="AJ515" s="4">
        <f t="shared" si="128"/>
        <v>0</v>
      </c>
      <c r="AK515" s="4">
        <f t="shared" si="128"/>
        <v>0</v>
      </c>
      <c r="AL515" s="4">
        <f t="shared" si="128"/>
        <v>0</v>
      </c>
      <c r="AM515" s="4">
        <f t="shared" si="128"/>
        <v>3</v>
      </c>
      <c r="AN515" s="4">
        <f t="shared" si="129"/>
        <v>3</v>
      </c>
      <c r="AO515" s="4" t="str">
        <f t="shared" si="130"/>
        <v>X</v>
      </c>
      <c r="AP515" s="4" t="str">
        <f t="shared" si="130"/>
        <v>X</v>
      </c>
      <c r="AQ515" s="4" t="str">
        <f t="shared" si="130"/>
        <v>X</v>
      </c>
      <c r="AR515" s="4">
        <f t="shared" si="131"/>
        <v>3</v>
      </c>
      <c r="AT515" s="4" t="s">
        <v>11686</v>
      </c>
      <c r="AU515" s="4">
        <f>VLOOKUP(B515,자격증!B:R,17,0)</f>
        <v>3</v>
      </c>
      <c r="AV515" s="4">
        <f>IF(AT515="해당",VLOOKUP(B515,어학성적!B:Q,16,0),0)</f>
        <v>6</v>
      </c>
      <c r="AW515" s="4">
        <f>IF(AT515="해당",VLOOKUP(B515,논문실적!B:S,18,0),0)</f>
        <v>0</v>
      </c>
      <c r="AX515" s="4">
        <f>VLOOKUP(B515,자격증!B:S,18,0)</f>
        <v>0</v>
      </c>
      <c r="AY515" s="4">
        <f t="shared" si="132"/>
        <v>9</v>
      </c>
      <c r="AZ515" s="4"/>
      <c r="BB515" s="4">
        <f t="shared" si="133"/>
        <v>9</v>
      </c>
      <c r="BC515" s="47">
        <f>VLOOKUP(B515,정성평가!B:AD,29,0)</f>
        <v>68</v>
      </c>
      <c r="BD515" s="4">
        <f t="shared" si="134"/>
        <v>3</v>
      </c>
      <c r="BE515" s="47">
        <f t="shared" si="135"/>
        <v>80</v>
      </c>
      <c r="BF515" s="4" t="str">
        <f t="shared" si="136"/>
        <v>이상없음</v>
      </c>
      <c r="BG515" s="4">
        <f t="shared" si="137"/>
        <v>40</v>
      </c>
      <c r="BH515" s="4" t="s">
        <v>11808</v>
      </c>
      <c r="BI515" s="4"/>
      <c r="BK515" s="4">
        <v>9</v>
      </c>
      <c r="BL515" s="4">
        <f t="shared" si="126"/>
        <v>135</v>
      </c>
      <c r="BM515" s="4">
        <f t="shared" si="138"/>
        <v>136</v>
      </c>
      <c r="BN515" s="4" t="str">
        <f t="shared" si="127"/>
        <v>배수초과</v>
      </c>
      <c r="BO515" s="4" t="s">
        <v>11832</v>
      </c>
      <c r="BQ515" s="4" t="s">
        <v>11840</v>
      </c>
      <c r="BR515" s="4" t="s">
        <v>11841</v>
      </c>
      <c r="BS515" s="4"/>
    </row>
    <row r="516" spans="1:71" ht="50.1" customHeight="1" x14ac:dyDescent="0.3">
      <c r="A516" s="4">
        <f t="shared" si="139"/>
        <v>42</v>
      </c>
      <c r="B516" s="4" t="s">
        <v>2671</v>
      </c>
      <c r="C516" s="4" t="s">
        <v>2672</v>
      </c>
      <c r="D516" s="4" t="s">
        <v>265</v>
      </c>
      <c r="E516" s="4" t="s">
        <v>266</v>
      </c>
      <c r="F516" s="4" t="s">
        <v>2673</v>
      </c>
      <c r="G516" s="4" t="s">
        <v>2674</v>
      </c>
      <c r="H516" s="4" t="s">
        <v>2675</v>
      </c>
      <c r="I516" s="4" t="s">
        <v>2676</v>
      </c>
      <c r="J516" s="4" t="s">
        <v>275</v>
      </c>
      <c r="K516" s="4" t="s">
        <v>275</v>
      </c>
      <c r="L516" s="4" t="s">
        <v>276</v>
      </c>
      <c r="M516" s="4" t="s">
        <v>277</v>
      </c>
      <c r="N516" s="4" t="s">
        <v>277</v>
      </c>
      <c r="O516" s="4" t="s">
        <v>277</v>
      </c>
      <c r="P516" s="4" t="s">
        <v>277</v>
      </c>
      <c r="Q516" s="4" t="s">
        <v>2691</v>
      </c>
      <c r="R516" s="4" t="s">
        <v>313</v>
      </c>
      <c r="S516" s="4" t="s">
        <v>313</v>
      </c>
      <c r="T516" s="4" t="s">
        <v>313</v>
      </c>
      <c r="U516" s="4" t="s">
        <v>313</v>
      </c>
      <c r="V516" s="4" t="s">
        <v>313</v>
      </c>
      <c r="W516" s="4" t="s">
        <v>11686</v>
      </c>
      <c r="X516" s="4" t="s">
        <v>11727</v>
      </c>
      <c r="Y516" s="4" t="s">
        <v>11686</v>
      </c>
      <c r="Z516" s="4" t="s">
        <v>11727</v>
      </c>
      <c r="AA516" s="4" t="s">
        <v>312</v>
      </c>
      <c r="AB516" s="4" t="s">
        <v>312</v>
      </c>
      <c r="AC516" s="4" t="s">
        <v>313</v>
      </c>
      <c r="AE516" s="4">
        <v>0</v>
      </c>
      <c r="AF516" s="4">
        <v>0</v>
      </c>
      <c r="AG516" s="4">
        <v>0</v>
      </c>
      <c r="AH516" s="4">
        <f t="shared" si="128"/>
        <v>0</v>
      </c>
      <c r="AI516" s="4">
        <f t="shared" si="128"/>
        <v>0</v>
      </c>
      <c r="AJ516" s="4">
        <f t="shared" si="128"/>
        <v>0</v>
      </c>
      <c r="AK516" s="4">
        <f t="shared" si="128"/>
        <v>0</v>
      </c>
      <c r="AL516" s="4">
        <f t="shared" si="128"/>
        <v>0</v>
      </c>
      <c r="AM516" s="4">
        <f t="shared" si="128"/>
        <v>3</v>
      </c>
      <c r="AN516" s="4">
        <f t="shared" si="129"/>
        <v>3</v>
      </c>
      <c r="AO516" s="4" t="str">
        <f t="shared" si="130"/>
        <v>우대</v>
      </c>
      <c r="AP516" s="4" t="str">
        <f t="shared" si="130"/>
        <v>우대</v>
      </c>
      <c r="AQ516" s="4" t="str">
        <f t="shared" si="130"/>
        <v>X</v>
      </c>
      <c r="AR516" s="4">
        <f t="shared" si="131"/>
        <v>3</v>
      </c>
      <c r="AT516" s="4" t="s">
        <v>11686</v>
      </c>
      <c r="AU516" s="4">
        <f>VLOOKUP(B516,자격증!B:R,17,0)</f>
        <v>8</v>
      </c>
      <c r="AV516" s="4">
        <f>IF(AT516="해당",VLOOKUP(B516,어학성적!B:Q,16,0),0)</f>
        <v>6</v>
      </c>
      <c r="AW516" s="4">
        <f>IF(AT516="해당",VLOOKUP(B516,논문실적!B:S,18,0),0)</f>
        <v>6</v>
      </c>
      <c r="AX516" s="4">
        <f>VLOOKUP(B516,자격증!B:S,18,0)</f>
        <v>0</v>
      </c>
      <c r="AY516" s="4">
        <f t="shared" si="132"/>
        <v>20</v>
      </c>
      <c r="AZ516" s="4"/>
      <c r="BB516" s="4">
        <f t="shared" si="133"/>
        <v>20</v>
      </c>
      <c r="BC516" s="47">
        <f>VLOOKUP(B516,정성평가!B:AD,29,0)</f>
        <v>57</v>
      </c>
      <c r="BD516" s="4">
        <f t="shared" si="134"/>
        <v>3</v>
      </c>
      <c r="BE516" s="47">
        <f t="shared" si="135"/>
        <v>80</v>
      </c>
      <c r="BF516" s="4" t="str">
        <f t="shared" si="136"/>
        <v>이상없음</v>
      </c>
      <c r="BG516" s="4">
        <f t="shared" si="137"/>
        <v>40</v>
      </c>
      <c r="BH516" s="4" t="s">
        <v>11808</v>
      </c>
      <c r="BI516" s="4"/>
      <c r="BK516" s="4">
        <v>9</v>
      </c>
      <c r="BL516" s="4">
        <f t="shared" si="126"/>
        <v>135</v>
      </c>
      <c r="BM516" s="4">
        <f t="shared" si="138"/>
        <v>136</v>
      </c>
      <c r="BN516" s="4" t="str">
        <f t="shared" si="127"/>
        <v>배수초과</v>
      </c>
      <c r="BO516" s="4" t="s">
        <v>11832</v>
      </c>
      <c r="BQ516" s="4" t="s">
        <v>11840</v>
      </c>
      <c r="BR516" s="4" t="s">
        <v>11841</v>
      </c>
      <c r="BS516" s="4"/>
    </row>
    <row r="517" spans="1:71" ht="50.1" customHeight="1" x14ac:dyDescent="0.3">
      <c r="A517" s="4">
        <f t="shared" si="139"/>
        <v>43</v>
      </c>
      <c r="B517" s="4" t="s">
        <v>2771</v>
      </c>
      <c r="C517" s="4" t="s">
        <v>2772</v>
      </c>
      <c r="D517" s="4" t="s">
        <v>265</v>
      </c>
      <c r="E517" s="4" t="s">
        <v>266</v>
      </c>
      <c r="F517" s="4" t="s">
        <v>2773</v>
      </c>
      <c r="G517" s="4" t="s">
        <v>2774</v>
      </c>
      <c r="H517" s="4" t="s">
        <v>2775</v>
      </c>
      <c r="I517" s="4" t="s">
        <v>2776</v>
      </c>
      <c r="J517" s="4" t="s">
        <v>275</v>
      </c>
      <c r="K517" s="4" t="s">
        <v>275</v>
      </c>
      <c r="L517" s="4" t="s">
        <v>276</v>
      </c>
      <c r="M517" s="4" t="s">
        <v>277</v>
      </c>
      <c r="N517" s="4" t="s">
        <v>277</v>
      </c>
      <c r="O517" s="4" t="s">
        <v>277</v>
      </c>
      <c r="P517" s="4" t="s">
        <v>277</v>
      </c>
      <c r="Q517" s="4" t="s">
        <v>2054</v>
      </c>
      <c r="R517" s="4" t="s">
        <v>313</v>
      </c>
      <c r="S517" s="4" t="s">
        <v>313</v>
      </c>
      <c r="T517" s="4" t="s">
        <v>313</v>
      </c>
      <c r="U517" s="4" t="s">
        <v>313</v>
      </c>
      <c r="V517" s="4" t="s">
        <v>313</v>
      </c>
      <c r="W517" s="4" t="s">
        <v>313</v>
      </c>
      <c r="X517" s="4" t="s">
        <v>313</v>
      </c>
      <c r="Y517" s="4" t="s">
        <v>313</v>
      </c>
      <c r="Z517" s="4" t="s">
        <v>313</v>
      </c>
      <c r="AA517" s="4" t="s">
        <v>312</v>
      </c>
      <c r="AB517" s="4" t="s">
        <v>313</v>
      </c>
      <c r="AC517" s="4" t="s">
        <v>313</v>
      </c>
      <c r="AE517" s="4">
        <v>0</v>
      </c>
      <c r="AF517" s="4">
        <v>0</v>
      </c>
      <c r="AG517" s="4">
        <v>0</v>
      </c>
      <c r="AH517" s="4">
        <f t="shared" si="128"/>
        <v>0</v>
      </c>
      <c r="AI517" s="4">
        <f t="shared" si="128"/>
        <v>0</v>
      </c>
      <c r="AJ517" s="4">
        <f t="shared" si="128"/>
        <v>0</v>
      </c>
      <c r="AK517" s="4">
        <f t="shared" ref="AK517:AM580" si="140">IF(U517="해당",3,0)</f>
        <v>0</v>
      </c>
      <c r="AL517" s="4">
        <f t="shared" si="140"/>
        <v>0</v>
      </c>
      <c r="AM517" s="4">
        <f t="shared" si="140"/>
        <v>0</v>
      </c>
      <c r="AN517" s="4">
        <f t="shared" si="129"/>
        <v>0</v>
      </c>
      <c r="AO517" s="4" t="str">
        <f t="shared" si="130"/>
        <v>우대</v>
      </c>
      <c r="AP517" s="4" t="str">
        <f t="shared" si="130"/>
        <v>X</v>
      </c>
      <c r="AQ517" s="4" t="str">
        <f t="shared" si="130"/>
        <v>X</v>
      </c>
      <c r="AR517" s="4">
        <f t="shared" si="131"/>
        <v>0</v>
      </c>
      <c r="AT517" s="4" t="s">
        <v>11686</v>
      </c>
      <c r="AU517" s="4">
        <f>VLOOKUP(B517,자격증!B:R,17,0)</f>
        <v>8</v>
      </c>
      <c r="AV517" s="4">
        <f>IF(AT517="해당",VLOOKUP(B517,어학성적!B:Q,16,0),0)</f>
        <v>6</v>
      </c>
      <c r="AW517" s="4">
        <f>IF(AT517="해당",VLOOKUP(B517,논문실적!B:S,18,0),0)</f>
        <v>0</v>
      </c>
      <c r="AX517" s="4">
        <f>VLOOKUP(B517,자격증!B:S,18,0)</f>
        <v>0</v>
      </c>
      <c r="AY517" s="4">
        <f t="shared" si="132"/>
        <v>14</v>
      </c>
      <c r="AZ517" s="4"/>
      <c r="BB517" s="4">
        <f t="shared" si="133"/>
        <v>14</v>
      </c>
      <c r="BC517" s="47">
        <f>VLOOKUP(B517,정성평가!B:AD,29,0)</f>
        <v>66</v>
      </c>
      <c r="BD517" s="4">
        <f t="shared" si="134"/>
        <v>0</v>
      </c>
      <c r="BE517" s="47">
        <f t="shared" si="135"/>
        <v>80</v>
      </c>
      <c r="BF517" s="4" t="str">
        <f t="shared" si="136"/>
        <v>이상없음</v>
      </c>
      <c r="BG517" s="4">
        <f t="shared" si="137"/>
        <v>40</v>
      </c>
      <c r="BH517" s="4" t="s">
        <v>11808</v>
      </c>
      <c r="BI517" s="4"/>
      <c r="BK517" s="4">
        <v>9</v>
      </c>
      <c r="BL517" s="4">
        <f t="shared" si="126"/>
        <v>135</v>
      </c>
      <c r="BM517" s="4">
        <f t="shared" si="138"/>
        <v>136</v>
      </c>
      <c r="BN517" s="4" t="str">
        <f t="shared" si="127"/>
        <v>배수초과</v>
      </c>
      <c r="BO517" s="4" t="s">
        <v>11832</v>
      </c>
      <c r="BQ517" s="4" t="s">
        <v>11840</v>
      </c>
      <c r="BR517" s="4" t="s">
        <v>11841</v>
      </c>
      <c r="BS517" s="4"/>
    </row>
    <row r="518" spans="1:71" ht="50.1" customHeight="1" x14ac:dyDescent="0.3">
      <c r="A518" s="4">
        <f t="shared" si="139"/>
        <v>44</v>
      </c>
      <c r="B518" s="4" t="s">
        <v>3312</v>
      </c>
      <c r="C518" s="4" t="s">
        <v>3313</v>
      </c>
      <c r="D518" s="4" t="s">
        <v>265</v>
      </c>
      <c r="E518" s="4" t="s">
        <v>266</v>
      </c>
      <c r="F518" s="4" t="s">
        <v>3314</v>
      </c>
      <c r="G518" s="4" t="s">
        <v>3315</v>
      </c>
      <c r="H518" s="4" t="s">
        <v>3316</v>
      </c>
      <c r="I518" s="4" t="s">
        <v>3317</v>
      </c>
      <c r="J518" s="4" t="s">
        <v>275</v>
      </c>
      <c r="K518" s="4" t="s">
        <v>275</v>
      </c>
      <c r="L518" s="4" t="s">
        <v>276</v>
      </c>
      <c r="M518" s="4" t="s">
        <v>277</v>
      </c>
      <c r="N518" s="4" t="s">
        <v>277</v>
      </c>
      <c r="O518" s="4" t="s">
        <v>277</v>
      </c>
      <c r="P518" s="4" t="s">
        <v>277</v>
      </c>
      <c r="Q518" s="4" t="s">
        <v>3322</v>
      </c>
      <c r="R518" s="4" t="s">
        <v>313</v>
      </c>
      <c r="S518" s="4" t="s">
        <v>313</v>
      </c>
      <c r="T518" s="4" t="s">
        <v>313</v>
      </c>
      <c r="U518" s="4" t="s">
        <v>313</v>
      </c>
      <c r="V518" s="4" t="s">
        <v>313</v>
      </c>
      <c r="W518" s="4" t="s">
        <v>11686</v>
      </c>
      <c r="X518" s="4" t="s">
        <v>11727</v>
      </c>
      <c r="Y518" s="4" t="s">
        <v>11686</v>
      </c>
      <c r="Z518" s="4" t="s">
        <v>11727</v>
      </c>
      <c r="AA518" s="4" t="s">
        <v>313</v>
      </c>
      <c r="AB518" s="4" t="s">
        <v>312</v>
      </c>
      <c r="AC518" s="4" t="s">
        <v>313</v>
      </c>
      <c r="AE518" s="4">
        <v>0</v>
      </c>
      <c r="AF518" s="4">
        <v>0</v>
      </c>
      <c r="AG518" s="4">
        <v>0</v>
      </c>
      <c r="AH518" s="4">
        <f t="shared" ref="AH518:AM581" si="141">IF(R518="해당",3,0)</f>
        <v>0</v>
      </c>
      <c r="AI518" s="4">
        <f t="shared" si="141"/>
        <v>0</v>
      </c>
      <c r="AJ518" s="4">
        <f t="shared" si="141"/>
        <v>0</v>
      </c>
      <c r="AK518" s="4">
        <f t="shared" si="140"/>
        <v>0</v>
      </c>
      <c r="AL518" s="4">
        <f t="shared" si="140"/>
        <v>0</v>
      </c>
      <c r="AM518" s="4">
        <f t="shared" si="140"/>
        <v>3</v>
      </c>
      <c r="AN518" s="4">
        <f t="shared" si="129"/>
        <v>3</v>
      </c>
      <c r="AO518" s="4" t="str">
        <f t="shared" si="130"/>
        <v>X</v>
      </c>
      <c r="AP518" s="4" t="str">
        <f t="shared" si="130"/>
        <v>우대</v>
      </c>
      <c r="AQ518" s="4" t="str">
        <f t="shared" si="130"/>
        <v>X</v>
      </c>
      <c r="AR518" s="4">
        <f t="shared" si="131"/>
        <v>3</v>
      </c>
      <c r="AT518" s="4" t="s">
        <v>11686</v>
      </c>
      <c r="AU518" s="4">
        <f>VLOOKUP(B518,자격증!B:R,17,0)</f>
        <v>10</v>
      </c>
      <c r="AV518" s="4">
        <f>IF(AT518="해당",VLOOKUP(B518,어학성적!B:Q,16,0),0)</f>
        <v>8</v>
      </c>
      <c r="AW518" s="4">
        <f>IF(AT518="해당",VLOOKUP(B518,논문실적!B:S,18,0),0)</f>
        <v>0</v>
      </c>
      <c r="AX518" s="4">
        <f>VLOOKUP(B518,자격증!B:S,18,0)</f>
        <v>0</v>
      </c>
      <c r="AY518" s="4">
        <f t="shared" si="132"/>
        <v>18</v>
      </c>
      <c r="AZ518" s="4"/>
      <c r="BB518" s="4">
        <f t="shared" si="133"/>
        <v>18</v>
      </c>
      <c r="BC518" s="47">
        <f>VLOOKUP(B518,정성평가!B:AD,29,0)</f>
        <v>59</v>
      </c>
      <c r="BD518" s="4">
        <f t="shared" si="134"/>
        <v>3</v>
      </c>
      <c r="BE518" s="47">
        <f t="shared" si="135"/>
        <v>80</v>
      </c>
      <c r="BF518" s="4" t="str">
        <f t="shared" si="136"/>
        <v>이상없음</v>
      </c>
      <c r="BG518" s="4">
        <f t="shared" si="137"/>
        <v>40</v>
      </c>
      <c r="BH518" s="4" t="s">
        <v>11808</v>
      </c>
      <c r="BI518" s="4"/>
      <c r="BK518" s="4">
        <v>9</v>
      </c>
      <c r="BL518" s="4">
        <f t="shared" si="126"/>
        <v>135</v>
      </c>
      <c r="BM518" s="4">
        <f t="shared" si="138"/>
        <v>136</v>
      </c>
      <c r="BN518" s="4" t="str">
        <f t="shared" si="127"/>
        <v>배수초과</v>
      </c>
      <c r="BO518" s="4" t="s">
        <v>11832</v>
      </c>
      <c r="BQ518" s="4" t="s">
        <v>11840</v>
      </c>
      <c r="BR518" s="4" t="s">
        <v>11841</v>
      </c>
      <c r="BS518" s="4"/>
    </row>
    <row r="519" spans="1:71" ht="50.1" customHeight="1" x14ac:dyDescent="0.3">
      <c r="A519" s="4">
        <f t="shared" si="139"/>
        <v>45</v>
      </c>
      <c r="B519" s="4" t="s">
        <v>7106</v>
      </c>
      <c r="C519" s="4" t="s">
        <v>7107</v>
      </c>
      <c r="D519" s="4" t="s">
        <v>265</v>
      </c>
      <c r="E519" s="4" t="s">
        <v>266</v>
      </c>
      <c r="F519" s="4" t="s">
        <v>7108</v>
      </c>
      <c r="G519" s="4" t="s">
        <v>7109</v>
      </c>
      <c r="H519" s="4" t="s">
        <v>7110</v>
      </c>
      <c r="I519" s="4" t="s">
        <v>7111</v>
      </c>
      <c r="J519" s="4" t="s">
        <v>275</v>
      </c>
      <c r="K519" s="4" t="s">
        <v>275</v>
      </c>
      <c r="L519" s="4" t="s">
        <v>276</v>
      </c>
      <c r="M519" s="4" t="s">
        <v>277</v>
      </c>
      <c r="N519" s="4" t="s">
        <v>277</v>
      </c>
      <c r="O519" s="4" t="s">
        <v>277</v>
      </c>
      <c r="P519" s="4" t="s">
        <v>277</v>
      </c>
      <c r="Q519" s="4" t="s">
        <v>2861</v>
      </c>
      <c r="R519" s="4" t="s">
        <v>313</v>
      </c>
      <c r="S519" s="4" t="s">
        <v>313</v>
      </c>
      <c r="T519" s="4" t="s">
        <v>313</v>
      </c>
      <c r="U519" s="4" t="s">
        <v>313</v>
      </c>
      <c r="V519" s="4" t="s">
        <v>313</v>
      </c>
      <c r="W519" s="4" t="s">
        <v>11686</v>
      </c>
      <c r="X519" s="4" t="s">
        <v>11733</v>
      </c>
      <c r="Y519" s="4" t="s">
        <v>313</v>
      </c>
      <c r="Z519" s="4" t="s">
        <v>313</v>
      </c>
      <c r="AA519" s="4" t="s">
        <v>313</v>
      </c>
      <c r="AB519" s="4" t="s">
        <v>312</v>
      </c>
      <c r="AC519" s="4" t="s">
        <v>313</v>
      </c>
      <c r="AE519" s="4">
        <v>0</v>
      </c>
      <c r="AF519" s="4">
        <v>0</v>
      </c>
      <c r="AG519" s="4">
        <v>0</v>
      </c>
      <c r="AH519" s="4">
        <f t="shared" si="141"/>
        <v>0</v>
      </c>
      <c r="AI519" s="4">
        <f t="shared" si="141"/>
        <v>0</v>
      </c>
      <c r="AJ519" s="4">
        <f t="shared" si="141"/>
        <v>0</v>
      </c>
      <c r="AK519" s="4">
        <f t="shared" si="140"/>
        <v>0</v>
      </c>
      <c r="AL519" s="4">
        <f t="shared" si="140"/>
        <v>0</v>
      </c>
      <c r="AM519" s="4">
        <f t="shared" si="140"/>
        <v>3</v>
      </c>
      <c r="AN519" s="4">
        <f t="shared" si="129"/>
        <v>0</v>
      </c>
      <c r="AO519" s="4" t="str">
        <f t="shared" si="130"/>
        <v>X</v>
      </c>
      <c r="AP519" s="4" t="str">
        <f t="shared" si="130"/>
        <v>우대</v>
      </c>
      <c r="AQ519" s="4" t="str">
        <f t="shared" si="130"/>
        <v>X</v>
      </c>
      <c r="AR519" s="4">
        <f t="shared" si="131"/>
        <v>3</v>
      </c>
      <c r="AT519" s="4" t="s">
        <v>11686</v>
      </c>
      <c r="AU519" s="4">
        <f>VLOOKUP(B519,자격증!B:R,17,0)</f>
        <v>3</v>
      </c>
      <c r="AV519" s="4">
        <f>IF(AT519="해당",VLOOKUP(B519,어학성적!B:Q,16,0),0)</f>
        <v>0</v>
      </c>
      <c r="AW519" s="4">
        <f>IF(AT519="해당",VLOOKUP(B519,논문실적!B:S,18,0),0)</f>
        <v>8</v>
      </c>
      <c r="AX519" s="4">
        <f>VLOOKUP(B519,자격증!B:S,18,0)</f>
        <v>0</v>
      </c>
      <c r="AY519" s="4">
        <f t="shared" si="132"/>
        <v>11</v>
      </c>
      <c r="AZ519" s="4"/>
      <c r="BB519" s="4">
        <f t="shared" si="133"/>
        <v>11</v>
      </c>
      <c r="BC519" s="47">
        <f>VLOOKUP(B519,정성평가!B:AD,29,0)</f>
        <v>66</v>
      </c>
      <c r="BD519" s="4">
        <f t="shared" si="134"/>
        <v>3</v>
      </c>
      <c r="BE519" s="47">
        <f t="shared" si="135"/>
        <v>80</v>
      </c>
      <c r="BF519" s="4" t="str">
        <f t="shared" si="136"/>
        <v>이상없음</v>
      </c>
      <c r="BG519" s="4">
        <f t="shared" si="137"/>
        <v>40</v>
      </c>
      <c r="BH519" s="4" t="s">
        <v>11808</v>
      </c>
      <c r="BI519" s="4"/>
      <c r="BK519" s="4">
        <v>9</v>
      </c>
      <c r="BL519" s="4">
        <f t="shared" ref="BL519:BL582" si="142">BK519*15</f>
        <v>135</v>
      </c>
      <c r="BM519" s="4">
        <f t="shared" si="138"/>
        <v>136</v>
      </c>
      <c r="BN519" s="4" t="str">
        <f t="shared" ref="BN519:BN582" si="143">IF(BL519=BM519,"일치",IF(BM519&gt;BL519,"배수초과","배수미달"))</f>
        <v>배수초과</v>
      </c>
      <c r="BO519" s="4" t="s">
        <v>11832</v>
      </c>
      <c r="BQ519" s="4" t="s">
        <v>11840</v>
      </c>
      <c r="BR519" s="4" t="s">
        <v>11841</v>
      </c>
      <c r="BS519" s="4"/>
    </row>
    <row r="520" spans="1:71" ht="50.1" customHeight="1" x14ac:dyDescent="0.3">
      <c r="A520" s="4">
        <f t="shared" si="139"/>
        <v>46</v>
      </c>
      <c r="B520" s="4" t="s">
        <v>7696</v>
      </c>
      <c r="C520" s="4" t="s">
        <v>4560</v>
      </c>
      <c r="D520" s="4" t="s">
        <v>265</v>
      </c>
      <c r="E520" s="4" t="s">
        <v>266</v>
      </c>
      <c r="F520" s="4" t="s">
        <v>7697</v>
      </c>
      <c r="G520" s="4" t="s">
        <v>7698</v>
      </c>
      <c r="H520" s="4" t="s">
        <v>7699</v>
      </c>
      <c r="I520" s="4" t="s">
        <v>7700</v>
      </c>
      <c r="J520" s="4" t="s">
        <v>275</v>
      </c>
      <c r="K520" s="4" t="s">
        <v>275</v>
      </c>
      <c r="L520" s="4" t="s">
        <v>276</v>
      </c>
      <c r="M520" s="4" t="s">
        <v>277</v>
      </c>
      <c r="N520" s="4" t="s">
        <v>277</v>
      </c>
      <c r="O520" s="4" t="s">
        <v>277</v>
      </c>
      <c r="P520" s="4" t="s">
        <v>277</v>
      </c>
      <c r="Q520" s="4" t="s">
        <v>657</v>
      </c>
      <c r="R520" s="4" t="s">
        <v>313</v>
      </c>
      <c r="S520" s="4" t="s">
        <v>313</v>
      </c>
      <c r="T520" s="4" t="s">
        <v>313</v>
      </c>
      <c r="U520" s="4" t="s">
        <v>313</v>
      </c>
      <c r="V520" s="4" t="s">
        <v>313</v>
      </c>
      <c r="W520" s="4" t="s">
        <v>11686</v>
      </c>
      <c r="X520" s="4" t="s">
        <v>9552</v>
      </c>
      <c r="Y520" s="4" t="s">
        <v>11686</v>
      </c>
      <c r="Z520" s="4" t="s">
        <v>9552</v>
      </c>
      <c r="AA520" s="4" t="s">
        <v>313</v>
      </c>
      <c r="AB520" s="4" t="s">
        <v>312</v>
      </c>
      <c r="AC520" s="4" t="s">
        <v>313</v>
      </c>
      <c r="AE520" s="4">
        <v>0</v>
      </c>
      <c r="AF520" s="4">
        <v>0</v>
      </c>
      <c r="AG520" s="4">
        <v>0</v>
      </c>
      <c r="AH520" s="4">
        <f t="shared" si="141"/>
        <v>0</v>
      </c>
      <c r="AI520" s="4">
        <f t="shared" si="141"/>
        <v>0</v>
      </c>
      <c r="AJ520" s="4">
        <f t="shared" si="141"/>
        <v>0</v>
      </c>
      <c r="AK520" s="4">
        <f t="shared" si="140"/>
        <v>0</v>
      </c>
      <c r="AL520" s="4">
        <f t="shared" si="140"/>
        <v>0</v>
      </c>
      <c r="AM520" s="4">
        <f t="shared" si="140"/>
        <v>3</v>
      </c>
      <c r="AN520" s="4">
        <f t="shared" si="129"/>
        <v>3</v>
      </c>
      <c r="AO520" s="4" t="str">
        <f t="shared" si="130"/>
        <v>X</v>
      </c>
      <c r="AP520" s="4" t="str">
        <f t="shared" si="130"/>
        <v>우대</v>
      </c>
      <c r="AQ520" s="4" t="str">
        <f t="shared" si="130"/>
        <v>X</v>
      </c>
      <c r="AR520" s="4">
        <f t="shared" si="131"/>
        <v>3</v>
      </c>
      <c r="AT520" s="4" t="s">
        <v>11686</v>
      </c>
      <c r="AU520" s="4">
        <f>VLOOKUP(B520,자격증!B:R,17,0)</f>
        <v>10</v>
      </c>
      <c r="AV520" s="4">
        <f>IF(AT520="해당",VLOOKUP(B520,어학성적!B:Q,16,0),0)</f>
        <v>2</v>
      </c>
      <c r="AW520" s="4">
        <f>IF(AT520="해당",VLOOKUP(B520,논문실적!B:S,18,0),0)</f>
        <v>0</v>
      </c>
      <c r="AX520" s="4">
        <f>VLOOKUP(B520,자격증!B:S,18,0)</f>
        <v>0</v>
      </c>
      <c r="AY520" s="4">
        <f t="shared" si="132"/>
        <v>12</v>
      </c>
      <c r="AZ520" s="4"/>
      <c r="BB520" s="4">
        <f t="shared" si="133"/>
        <v>12</v>
      </c>
      <c r="BC520" s="47">
        <f>VLOOKUP(B520,정성평가!B:AD,29,0)</f>
        <v>65</v>
      </c>
      <c r="BD520" s="4">
        <f t="shared" si="134"/>
        <v>3</v>
      </c>
      <c r="BE520" s="47">
        <f t="shared" si="135"/>
        <v>80</v>
      </c>
      <c r="BF520" s="4" t="str">
        <f t="shared" si="136"/>
        <v>이상없음</v>
      </c>
      <c r="BG520" s="4">
        <f t="shared" si="137"/>
        <v>40</v>
      </c>
      <c r="BH520" s="4" t="s">
        <v>11808</v>
      </c>
      <c r="BI520" s="4"/>
      <c r="BK520" s="4">
        <v>9</v>
      </c>
      <c r="BL520" s="4">
        <f t="shared" si="142"/>
        <v>135</v>
      </c>
      <c r="BM520" s="4">
        <f t="shared" si="138"/>
        <v>136</v>
      </c>
      <c r="BN520" s="4" t="str">
        <f t="shared" si="143"/>
        <v>배수초과</v>
      </c>
      <c r="BO520" s="4" t="s">
        <v>11832</v>
      </c>
      <c r="BQ520" s="4" t="s">
        <v>11840</v>
      </c>
      <c r="BR520" s="4" t="s">
        <v>11841</v>
      </c>
      <c r="BS520" s="4"/>
    </row>
    <row r="521" spans="1:71" ht="50.1" customHeight="1" x14ac:dyDescent="0.3">
      <c r="A521" s="4">
        <f t="shared" si="139"/>
        <v>47</v>
      </c>
      <c r="B521" s="4" t="s">
        <v>6571</v>
      </c>
      <c r="C521" s="4" t="s">
        <v>6572</v>
      </c>
      <c r="D521" s="4" t="s">
        <v>265</v>
      </c>
      <c r="E521" s="4" t="s">
        <v>266</v>
      </c>
      <c r="F521" s="4" t="s">
        <v>6573</v>
      </c>
      <c r="G521" s="4" t="s">
        <v>6574</v>
      </c>
      <c r="H521" s="4" t="s">
        <v>6575</v>
      </c>
      <c r="I521" s="4" t="s">
        <v>6576</v>
      </c>
      <c r="J521" s="4" t="s">
        <v>275</v>
      </c>
      <c r="K521" s="4" t="s">
        <v>275</v>
      </c>
      <c r="L521" s="4" t="s">
        <v>276</v>
      </c>
      <c r="M521" s="4" t="s">
        <v>277</v>
      </c>
      <c r="N521" s="4" t="s">
        <v>277</v>
      </c>
      <c r="O521" s="4" t="s">
        <v>277</v>
      </c>
      <c r="P521" s="4" t="s">
        <v>277</v>
      </c>
      <c r="Q521" s="4" t="s">
        <v>3038</v>
      </c>
      <c r="R521" s="4" t="s">
        <v>313</v>
      </c>
      <c r="S521" s="4" t="s">
        <v>313</v>
      </c>
      <c r="T521" s="4" t="s">
        <v>313</v>
      </c>
      <c r="U521" s="4" t="s">
        <v>313</v>
      </c>
      <c r="V521" s="4" t="s">
        <v>313</v>
      </c>
      <c r="W521" s="4" t="s">
        <v>11686</v>
      </c>
      <c r="X521" s="4" t="s">
        <v>11737</v>
      </c>
      <c r="Y521" s="4" t="s">
        <v>313</v>
      </c>
      <c r="Z521" s="4" t="s">
        <v>313</v>
      </c>
      <c r="AA521" s="4" t="s">
        <v>313</v>
      </c>
      <c r="AB521" s="4" t="s">
        <v>313</v>
      </c>
      <c r="AC521" s="4" t="s">
        <v>313</v>
      </c>
      <c r="AE521" s="4">
        <v>0</v>
      </c>
      <c r="AF521" s="4">
        <v>0</v>
      </c>
      <c r="AG521" s="4">
        <v>0</v>
      </c>
      <c r="AH521" s="4">
        <f t="shared" si="141"/>
        <v>0</v>
      </c>
      <c r="AI521" s="4">
        <f t="shared" si="141"/>
        <v>0</v>
      </c>
      <c r="AJ521" s="4">
        <f t="shared" si="141"/>
        <v>0</v>
      </c>
      <c r="AK521" s="4">
        <f t="shared" si="140"/>
        <v>0</v>
      </c>
      <c r="AL521" s="4">
        <f t="shared" si="140"/>
        <v>0</v>
      </c>
      <c r="AM521" s="4">
        <f t="shared" si="140"/>
        <v>3</v>
      </c>
      <c r="AN521" s="4">
        <f t="shared" si="129"/>
        <v>0</v>
      </c>
      <c r="AO521" s="4" t="str">
        <f t="shared" si="130"/>
        <v>X</v>
      </c>
      <c r="AP521" s="4" t="str">
        <f t="shared" si="130"/>
        <v>X</v>
      </c>
      <c r="AQ521" s="4" t="str">
        <f t="shared" si="130"/>
        <v>X</v>
      </c>
      <c r="AR521" s="4">
        <f t="shared" si="131"/>
        <v>3</v>
      </c>
      <c r="AT521" s="4" t="s">
        <v>11686</v>
      </c>
      <c r="AU521" s="4">
        <f>VLOOKUP(B521,자격증!B:R,17,0)</f>
        <v>8</v>
      </c>
      <c r="AV521" s="4">
        <f>IF(AT521="해당",VLOOKUP(B521,어학성적!B:Q,16,0),0)</f>
        <v>6</v>
      </c>
      <c r="AW521" s="4">
        <f>IF(AT521="해당",VLOOKUP(B521,논문실적!B:S,18,0),0)</f>
        <v>0</v>
      </c>
      <c r="AX521" s="4">
        <f>VLOOKUP(B521,자격증!B:S,18,0)</f>
        <v>0</v>
      </c>
      <c r="AY521" s="4">
        <f t="shared" si="132"/>
        <v>14</v>
      </c>
      <c r="AZ521" s="4"/>
      <c r="BB521" s="4">
        <f t="shared" si="133"/>
        <v>14</v>
      </c>
      <c r="BC521" s="47">
        <f>VLOOKUP(B521,정성평가!B:AD,29,0)</f>
        <v>62.666666666666664</v>
      </c>
      <c r="BD521" s="4">
        <f t="shared" si="134"/>
        <v>3</v>
      </c>
      <c r="BE521" s="47">
        <f t="shared" si="135"/>
        <v>79.666666666666657</v>
      </c>
      <c r="BF521" s="4" t="str">
        <f t="shared" si="136"/>
        <v>이상없음</v>
      </c>
      <c r="BG521" s="4">
        <f t="shared" si="137"/>
        <v>47</v>
      </c>
      <c r="BH521" s="4" t="s">
        <v>11808</v>
      </c>
      <c r="BI521" s="4"/>
      <c r="BK521" s="4">
        <v>9</v>
      </c>
      <c r="BL521" s="4">
        <f t="shared" si="142"/>
        <v>135</v>
      </c>
      <c r="BM521" s="4">
        <f t="shared" si="138"/>
        <v>136</v>
      </c>
      <c r="BN521" s="4" t="str">
        <f t="shared" si="143"/>
        <v>배수초과</v>
      </c>
      <c r="BO521" s="4" t="s">
        <v>11832</v>
      </c>
      <c r="BQ521" s="4" t="s">
        <v>11840</v>
      </c>
      <c r="BR521" s="4" t="s">
        <v>11841</v>
      </c>
      <c r="BS521" s="4"/>
    </row>
    <row r="522" spans="1:71" ht="50.1" customHeight="1" x14ac:dyDescent="0.3">
      <c r="A522" s="4">
        <f t="shared" si="139"/>
        <v>48</v>
      </c>
      <c r="B522" s="4" t="s">
        <v>4187</v>
      </c>
      <c r="C522" s="4" t="s">
        <v>4188</v>
      </c>
      <c r="D522" s="4" t="s">
        <v>265</v>
      </c>
      <c r="E522" s="4" t="s">
        <v>266</v>
      </c>
      <c r="F522" s="4" t="s">
        <v>4189</v>
      </c>
      <c r="G522" s="4" t="s">
        <v>4190</v>
      </c>
      <c r="H522" s="4" t="s">
        <v>4191</v>
      </c>
      <c r="I522" s="4" t="s">
        <v>4192</v>
      </c>
      <c r="J522" s="4" t="s">
        <v>275</v>
      </c>
      <c r="K522" s="4" t="s">
        <v>275</v>
      </c>
      <c r="L522" s="4" t="s">
        <v>276</v>
      </c>
      <c r="M522" s="4" t="s">
        <v>277</v>
      </c>
      <c r="N522" s="4" t="s">
        <v>277</v>
      </c>
      <c r="O522" s="4" t="s">
        <v>277</v>
      </c>
      <c r="P522" s="4" t="s">
        <v>277</v>
      </c>
      <c r="Q522" s="4" t="s">
        <v>2660</v>
      </c>
      <c r="R522" s="4" t="s">
        <v>313</v>
      </c>
      <c r="S522" s="4" t="s">
        <v>313</v>
      </c>
      <c r="T522" s="4" t="s">
        <v>313</v>
      </c>
      <c r="U522" s="4" t="s">
        <v>313</v>
      </c>
      <c r="V522" s="4" t="s">
        <v>313</v>
      </c>
      <c r="W522" s="4" t="s">
        <v>313</v>
      </c>
      <c r="X522" s="4" t="s">
        <v>313</v>
      </c>
      <c r="Y522" s="4" t="s">
        <v>313</v>
      </c>
      <c r="Z522" s="4" t="s">
        <v>313</v>
      </c>
      <c r="AA522" s="4" t="s">
        <v>313</v>
      </c>
      <c r="AB522" s="4" t="s">
        <v>312</v>
      </c>
      <c r="AC522" s="4" t="s">
        <v>313</v>
      </c>
      <c r="AE522" s="4">
        <v>0</v>
      </c>
      <c r="AF522" s="4">
        <v>0</v>
      </c>
      <c r="AG522" s="4">
        <v>0</v>
      </c>
      <c r="AH522" s="4">
        <f t="shared" si="141"/>
        <v>0</v>
      </c>
      <c r="AI522" s="4">
        <f t="shared" si="141"/>
        <v>0</v>
      </c>
      <c r="AJ522" s="4">
        <f t="shared" si="141"/>
        <v>0</v>
      </c>
      <c r="AK522" s="4">
        <f t="shared" si="140"/>
        <v>0</v>
      </c>
      <c r="AL522" s="4">
        <f t="shared" si="140"/>
        <v>0</v>
      </c>
      <c r="AM522" s="4">
        <f t="shared" si="140"/>
        <v>0</v>
      </c>
      <c r="AN522" s="4">
        <f t="shared" si="129"/>
        <v>0</v>
      </c>
      <c r="AO522" s="4" t="str">
        <f t="shared" si="130"/>
        <v>X</v>
      </c>
      <c r="AP522" s="4" t="str">
        <f t="shared" si="130"/>
        <v>우대</v>
      </c>
      <c r="AQ522" s="4" t="str">
        <f t="shared" si="130"/>
        <v>X</v>
      </c>
      <c r="AR522" s="4">
        <f t="shared" si="131"/>
        <v>0</v>
      </c>
      <c r="AT522" s="4" t="s">
        <v>11686</v>
      </c>
      <c r="AU522" s="4">
        <f>VLOOKUP(B522,자격증!B:R,17,0)</f>
        <v>10</v>
      </c>
      <c r="AV522" s="4">
        <f>IF(AT522="해당",VLOOKUP(B522,어학성적!B:Q,16,0),0)</f>
        <v>10</v>
      </c>
      <c r="AW522" s="4">
        <f>IF(AT522="해당",VLOOKUP(B522,논문실적!B:S,18,0),0)</f>
        <v>0</v>
      </c>
      <c r="AX522" s="4">
        <f>VLOOKUP(B522,자격증!B:S,18,0)</f>
        <v>0</v>
      </c>
      <c r="AY522" s="4">
        <f t="shared" si="132"/>
        <v>20</v>
      </c>
      <c r="AZ522" s="4"/>
      <c r="BB522" s="4">
        <f t="shared" si="133"/>
        <v>20</v>
      </c>
      <c r="BC522" s="47">
        <f>VLOOKUP(B522,정성평가!B:AD,29,0)</f>
        <v>59.333333333333336</v>
      </c>
      <c r="BD522" s="4">
        <f t="shared" si="134"/>
        <v>0</v>
      </c>
      <c r="BE522" s="47">
        <f t="shared" si="135"/>
        <v>79.333333333333343</v>
      </c>
      <c r="BF522" s="4" t="str">
        <f t="shared" si="136"/>
        <v>이상없음</v>
      </c>
      <c r="BG522" s="4">
        <f t="shared" si="137"/>
        <v>48</v>
      </c>
      <c r="BH522" s="4" t="s">
        <v>11808</v>
      </c>
      <c r="BI522" s="4"/>
      <c r="BK522" s="4">
        <v>9</v>
      </c>
      <c r="BL522" s="4">
        <f t="shared" si="142"/>
        <v>135</v>
      </c>
      <c r="BM522" s="4">
        <f t="shared" si="138"/>
        <v>136</v>
      </c>
      <c r="BN522" s="4" t="str">
        <f t="shared" si="143"/>
        <v>배수초과</v>
      </c>
      <c r="BO522" s="4" t="s">
        <v>11832</v>
      </c>
      <c r="BQ522" s="4" t="s">
        <v>11840</v>
      </c>
      <c r="BR522" s="4" t="s">
        <v>11841</v>
      </c>
      <c r="BS522" s="4"/>
    </row>
    <row r="523" spans="1:71" ht="50.1" customHeight="1" x14ac:dyDescent="0.3">
      <c r="A523" s="4">
        <f t="shared" si="139"/>
        <v>49</v>
      </c>
      <c r="B523" s="4" t="s">
        <v>4376</v>
      </c>
      <c r="C523" s="4" t="s">
        <v>4377</v>
      </c>
      <c r="D523" s="4" t="s">
        <v>265</v>
      </c>
      <c r="E523" s="4" t="s">
        <v>266</v>
      </c>
      <c r="F523" s="4" t="s">
        <v>4378</v>
      </c>
      <c r="G523" s="4" t="s">
        <v>4379</v>
      </c>
      <c r="H523" s="4" t="s">
        <v>4380</v>
      </c>
      <c r="I523" s="4" t="s">
        <v>4381</v>
      </c>
      <c r="J523" s="4" t="s">
        <v>275</v>
      </c>
      <c r="K523" s="4" t="s">
        <v>275</v>
      </c>
      <c r="L523" s="4" t="s">
        <v>276</v>
      </c>
      <c r="M523" s="4" t="s">
        <v>277</v>
      </c>
      <c r="N523" s="4" t="s">
        <v>277</v>
      </c>
      <c r="O523" s="4" t="s">
        <v>277</v>
      </c>
      <c r="P523" s="4" t="s">
        <v>277</v>
      </c>
      <c r="Q523" s="4" t="s">
        <v>4390</v>
      </c>
      <c r="R523" s="4" t="s">
        <v>313</v>
      </c>
      <c r="S523" s="4" t="s">
        <v>313</v>
      </c>
      <c r="T523" s="4" t="s">
        <v>313</v>
      </c>
      <c r="U523" s="4" t="s">
        <v>313</v>
      </c>
      <c r="V523" s="4" t="s">
        <v>313</v>
      </c>
      <c r="W523" s="4" t="s">
        <v>313</v>
      </c>
      <c r="X523" s="4" t="s">
        <v>313</v>
      </c>
      <c r="Y523" s="4" t="s">
        <v>313</v>
      </c>
      <c r="Z523" s="4" t="s">
        <v>313</v>
      </c>
      <c r="AA523" s="4" t="s">
        <v>313</v>
      </c>
      <c r="AB523" s="4" t="s">
        <v>312</v>
      </c>
      <c r="AC523" s="4" t="s">
        <v>313</v>
      </c>
      <c r="AE523" s="4">
        <v>0</v>
      </c>
      <c r="AF523" s="4">
        <v>0</v>
      </c>
      <c r="AG523" s="4">
        <v>0</v>
      </c>
      <c r="AH523" s="4">
        <f t="shared" si="141"/>
        <v>0</v>
      </c>
      <c r="AI523" s="4">
        <f t="shared" si="141"/>
        <v>0</v>
      </c>
      <c r="AJ523" s="4">
        <f t="shared" si="141"/>
        <v>0</v>
      </c>
      <c r="AK523" s="4">
        <f t="shared" si="140"/>
        <v>0</v>
      </c>
      <c r="AL523" s="4">
        <f t="shared" si="140"/>
        <v>0</v>
      </c>
      <c r="AM523" s="4">
        <f t="shared" si="140"/>
        <v>0</v>
      </c>
      <c r="AN523" s="4">
        <f t="shared" si="129"/>
        <v>0</v>
      </c>
      <c r="AO523" s="4" t="str">
        <f t="shared" si="130"/>
        <v>X</v>
      </c>
      <c r="AP523" s="4" t="str">
        <f t="shared" si="130"/>
        <v>우대</v>
      </c>
      <c r="AQ523" s="4" t="str">
        <f t="shared" si="130"/>
        <v>X</v>
      </c>
      <c r="AR523" s="4">
        <f t="shared" si="131"/>
        <v>0</v>
      </c>
      <c r="AT523" s="4" t="s">
        <v>11686</v>
      </c>
      <c r="AU523" s="4">
        <f>VLOOKUP(B523,자격증!B:R,17,0)</f>
        <v>8</v>
      </c>
      <c r="AV523" s="4">
        <f>IF(AT523="해당",VLOOKUP(B523,어학성적!B:Q,16,0),0)</f>
        <v>2</v>
      </c>
      <c r="AW523" s="4">
        <f>IF(AT523="해당",VLOOKUP(B523,논문실적!B:S,18,0),0)</f>
        <v>6</v>
      </c>
      <c r="AX523" s="4">
        <f>VLOOKUP(B523,자격증!B:S,18,0)</f>
        <v>0</v>
      </c>
      <c r="AY523" s="4">
        <f t="shared" si="132"/>
        <v>16</v>
      </c>
      <c r="AZ523" s="4"/>
      <c r="BB523" s="4">
        <f t="shared" si="133"/>
        <v>16</v>
      </c>
      <c r="BC523" s="47">
        <f>VLOOKUP(B523,정성평가!B:AD,29,0)</f>
        <v>63.333333333333336</v>
      </c>
      <c r="BD523" s="4">
        <f t="shared" si="134"/>
        <v>0</v>
      </c>
      <c r="BE523" s="47">
        <f t="shared" si="135"/>
        <v>79.333333333333343</v>
      </c>
      <c r="BF523" s="4" t="str">
        <f t="shared" si="136"/>
        <v>이상없음</v>
      </c>
      <c r="BG523" s="4">
        <f t="shared" si="137"/>
        <v>48</v>
      </c>
      <c r="BH523" s="4" t="s">
        <v>11808</v>
      </c>
      <c r="BI523" s="4"/>
      <c r="BK523" s="4">
        <v>9</v>
      </c>
      <c r="BL523" s="4">
        <f t="shared" si="142"/>
        <v>135</v>
      </c>
      <c r="BM523" s="4">
        <f t="shared" si="138"/>
        <v>136</v>
      </c>
      <c r="BN523" s="4" t="str">
        <f t="shared" si="143"/>
        <v>배수초과</v>
      </c>
      <c r="BO523" s="4" t="s">
        <v>11832</v>
      </c>
      <c r="BQ523" s="4" t="s">
        <v>11840</v>
      </c>
      <c r="BR523" s="4" t="s">
        <v>11841</v>
      </c>
      <c r="BS523" s="4"/>
    </row>
    <row r="524" spans="1:71" ht="50.1" customHeight="1" x14ac:dyDescent="0.3">
      <c r="A524" s="4">
        <f t="shared" si="139"/>
        <v>50</v>
      </c>
      <c r="B524" s="4" t="s">
        <v>10029</v>
      </c>
      <c r="C524" s="4" t="s">
        <v>10030</v>
      </c>
      <c r="D524" s="4" t="s">
        <v>265</v>
      </c>
      <c r="E524" s="4" t="s">
        <v>266</v>
      </c>
      <c r="F524" s="4" t="s">
        <v>10031</v>
      </c>
      <c r="G524" s="4" t="s">
        <v>10032</v>
      </c>
      <c r="H524" s="4" t="s">
        <v>10033</v>
      </c>
      <c r="I524" s="4" t="s">
        <v>10034</v>
      </c>
      <c r="J524" s="4" t="s">
        <v>275</v>
      </c>
      <c r="K524" s="4" t="s">
        <v>275</v>
      </c>
      <c r="L524" s="4" t="s">
        <v>276</v>
      </c>
      <c r="M524" s="4" t="s">
        <v>277</v>
      </c>
      <c r="N524" s="4" t="s">
        <v>277</v>
      </c>
      <c r="O524" s="4" t="s">
        <v>277</v>
      </c>
      <c r="P524" s="4" t="s">
        <v>277</v>
      </c>
      <c r="Q524" s="4" t="s">
        <v>10041</v>
      </c>
      <c r="R524" s="4" t="s">
        <v>313</v>
      </c>
      <c r="S524" s="4" t="s">
        <v>313</v>
      </c>
      <c r="T524" s="4" t="s">
        <v>313</v>
      </c>
      <c r="U524" s="4" t="s">
        <v>313</v>
      </c>
      <c r="V524" s="4" t="s">
        <v>313</v>
      </c>
      <c r="W524" s="4" t="s">
        <v>313</v>
      </c>
      <c r="X524" s="4" t="s">
        <v>313</v>
      </c>
      <c r="Y524" s="4" t="s">
        <v>313</v>
      </c>
      <c r="Z524" s="4" t="s">
        <v>313</v>
      </c>
      <c r="AA524" s="4" t="s">
        <v>313</v>
      </c>
      <c r="AB524" s="4" t="s">
        <v>312</v>
      </c>
      <c r="AC524" s="4" t="s">
        <v>313</v>
      </c>
      <c r="AE524" s="4">
        <v>0</v>
      </c>
      <c r="AF524" s="4">
        <v>0</v>
      </c>
      <c r="AG524" s="4">
        <v>0</v>
      </c>
      <c r="AH524" s="4">
        <f t="shared" si="141"/>
        <v>0</v>
      </c>
      <c r="AI524" s="4">
        <f t="shared" si="141"/>
        <v>0</v>
      </c>
      <c r="AJ524" s="4">
        <f t="shared" si="141"/>
        <v>0</v>
      </c>
      <c r="AK524" s="4">
        <f t="shared" si="140"/>
        <v>0</v>
      </c>
      <c r="AL524" s="4">
        <f t="shared" si="140"/>
        <v>0</v>
      </c>
      <c r="AM524" s="4">
        <f t="shared" si="140"/>
        <v>0</v>
      </c>
      <c r="AN524" s="4">
        <f t="shared" si="129"/>
        <v>0</v>
      </c>
      <c r="AO524" s="4" t="str">
        <f t="shared" si="130"/>
        <v>X</v>
      </c>
      <c r="AP524" s="4" t="str">
        <f t="shared" si="130"/>
        <v>우대</v>
      </c>
      <c r="AQ524" s="4" t="str">
        <f t="shared" si="130"/>
        <v>X</v>
      </c>
      <c r="AR524" s="4">
        <f t="shared" si="131"/>
        <v>0</v>
      </c>
      <c r="AT524" s="4" t="s">
        <v>11686</v>
      </c>
      <c r="AU524" s="4">
        <f>VLOOKUP(B524,자격증!B:R,17,0)</f>
        <v>10</v>
      </c>
      <c r="AV524" s="4">
        <f>IF(AT524="해당",VLOOKUP(B524,어학성적!B:Q,16,0),0)</f>
        <v>8</v>
      </c>
      <c r="AW524" s="4">
        <f>IF(AT524="해당",VLOOKUP(B524,논문실적!B:S,18,0),0)</f>
        <v>0</v>
      </c>
      <c r="AX524" s="4">
        <f>VLOOKUP(B524,자격증!B:S,18,0)</f>
        <v>0</v>
      </c>
      <c r="AY524" s="4">
        <f t="shared" si="132"/>
        <v>18</v>
      </c>
      <c r="AZ524" s="4"/>
      <c r="BB524" s="4">
        <f t="shared" si="133"/>
        <v>18</v>
      </c>
      <c r="BC524" s="47">
        <f>VLOOKUP(B524,정성평가!B:AD,29,0)</f>
        <v>61.333333333333336</v>
      </c>
      <c r="BD524" s="4">
        <f t="shared" si="134"/>
        <v>0</v>
      </c>
      <c r="BE524" s="47">
        <f t="shared" si="135"/>
        <v>79.333333333333343</v>
      </c>
      <c r="BF524" s="4" t="str">
        <f t="shared" si="136"/>
        <v>이상없음</v>
      </c>
      <c r="BG524" s="4">
        <f t="shared" si="137"/>
        <v>48</v>
      </c>
      <c r="BH524" s="4" t="s">
        <v>11808</v>
      </c>
      <c r="BI524" s="4"/>
      <c r="BK524" s="4">
        <v>9</v>
      </c>
      <c r="BL524" s="4">
        <f t="shared" si="142"/>
        <v>135</v>
      </c>
      <c r="BM524" s="4">
        <f t="shared" si="138"/>
        <v>136</v>
      </c>
      <c r="BN524" s="4" t="str">
        <f t="shared" si="143"/>
        <v>배수초과</v>
      </c>
      <c r="BO524" s="4" t="s">
        <v>11832</v>
      </c>
      <c r="BQ524" s="4" t="s">
        <v>11840</v>
      </c>
      <c r="BR524" s="4" t="s">
        <v>11841</v>
      </c>
      <c r="BS524" s="4"/>
    </row>
    <row r="525" spans="1:71" ht="50.1" customHeight="1" x14ac:dyDescent="0.3">
      <c r="A525" s="4">
        <f t="shared" si="139"/>
        <v>51</v>
      </c>
      <c r="B525" s="4" t="s">
        <v>2972</v>
      </c>
      <c r="C525" s="4" t="s">
        <v>2973</v>
      </c>
      <c r="D525" s="4" t="s">
        <v>265</v>
      </c>
      <c r="E525" s="4" t="s">
        <v>266</v>
      </c>
      <c r="F525" s="4" t="s">
        <v>2974</v>
      </c>
      <c r="G525" s="4" t="s">
        <v>2975</v>
      </c>
      <c r="H525" s="4" t="s">
        <v>2976</v>
      </c>
      <c r="I525" s="4" t="s">
        <v>2977</v>
      </c>
      <c r="J525" s="4" t="s">
        <v>275</v>
      </c>
      <c r="K525" s="4" t="s">
        <v>275</v>
      </c>
      <c r="L525" s="4" t="s">
        <v>276</v>
      </c>
      <c r="M525" s="4" t="s">
        <v>277</v>
      </c>
      <c r="N525" s="4" t="s">
        <v>277</v>
      </c>
      <c r="O525" s="4" t="s">
        <v>277</v>
      </c>
      <c r="P525" s="4" t="s">
        <v>277</v>
      </c>
      <c r="Q525" s="4" t="s">
        <v>2124</v>
      </c>
      <c r="R525" s="4" t="s">
        <v>313</v>
      </c>
      <c r="S525" s="4" t="s">
        <v>313</v>
      </c>
      <c r="T525" s="4" t="s">
        <v>313</v>
      </c>
      <c r="U525" s="4" t="s">
        <v>313</v>
      </c>
      <c r="V525" s="4" t="s">
        <v>313</v>
      </c>
      <c r="W525" s="4" t="s">
        <v>11686</v>
      </c>
      <c r="X525" s="4" t="s">
        <v>11727</v>
      </c>
      <c r="Y525" s="4" t="s">
        <v>11686</v>
      </c>
      <c r="Z525" s="4" t="s">
        <v>11727</v>
      </c>
      <c r="AA525" s="4" t="s">
        <v>313</v>
      </c>
      <c r="AB525" s="4" t="s">
        <v>313</v>
      </c>
      <c r="AC525" s="4" t="s">
        <v>313</v>
      </c>
      <c r="AE525" s="4">
        <v>0</v>
      </c>
      <c r="AF525" s="4">
        <v>0</v>
      </c>
      <c r="AG525" s="4">
        <v>0</v>
      </c>
      <c r="AH525" s="4">
        <f t="shared" si="141"/>
        <v>0</v>
      </c>
      <c r="AI525" s="4">
        <f t="shared" si="141"/>
        <v>0</v>
      </c>
      <c r="AJ525" s="4">
        <f t="shared" si="141"/>
        <v>0</v>
      </c>
      <c r="AK525" s="4">
        <f t="shared" si="140"/>
        <v>0</v>
      </c>
      <c r="AL525" s="4">
        <f t="shared" si="140"/>
        <v>0</v>
      </c>
      <c r="AM525" s="4">
        <f t="shared" si="140"/>
        <v>3</v>
      </c>
      <c r="AN525" s="4">
        <f t="shared" si="129"/>
        <v>3</v>
      </c>
      <c r="AO525" s="4" t="str">
        <f t="shared" si="130"/>
        <v>X</v>
      </c>
      <c r="AP525" s="4" t="str">
        <f t="shared" si="130"/>
        <v>X</v>
      </c>
      <c r="AQ525" s="4" t="str">
        <f t="shared" si="130"/>
        <v>X</v>
      </c>
      <c r="AR525" s="4">
        <f t="shared" si="131"/>
        <v>3</v>
      </c>
      <c r="AT525" s="4" t="s">
        <v>11686</v>
      </c>
      <c r="AU525" s="4">
        <f>VLOOKUP(B525,자격증!B:R,17,0)</f>
        <v>8</v>
      </c>
      <c r="AV525" s="4">
        <f>IF(AT525="해당",VLOOKUP(B525,어학성적!B:Q,16,0),0)</f>
        <v>6</v>
      </c>
      <c r="AW525" s="4">
        <f>IF(AT525="해당",VLOOKUP(B525,논문실적!B:S,18,0),0)</f>
        <v>0</v>
      </c>
      <c r="AX525" s="4">
        <f>VLOOKUP(B525,자격증!B:S,18,0)</f>
        <v>0</v>
      </c>
      <c r="AY525" s="4">
        <f t="shared" si="132"/>
        <v>14</v>
      </c>
      <c r="AZ525" s="4"/>
      <c r="BB525" s="4">
        <f t="shared" si="133"/>
        <v>14</v>
      </c>
      <c r="BC525" s="47">
        <f>VLOOKUP(B525,정성평가!B:AD,29,0)</f>
        <v>62</v>
      </c>
      <c r="BD525" s="4">
        <f t="shared" si="134"/>
        <v>3</v>
      </c>
      <c r="BE525" s="47">
        <f t="shared" si="135"/>
        <v>79</v>
      </c>
      <c r="BF525" s="4" t="str">
        <f t="shared" si="136"/>
        <v>이상없음</v>
      </c>
      <c r="BG525" s="4">
        <f t="shared" si="137"/>
        <v>51</v>
      </c>
      <c r="BH525" s="4" t="s">
        <v>11808</v>
      </c>
      <c r="BI525" s="4"/>
      <c r="BK525" s="4">
        <v>9</v>
      </c>
      <c r="BL525" s="4">
        <f t="shared" si="142"/>
        <v>135</v>
      </c>
      <c r="BM525" s="4">
        <f t="shared" si="138"/>
        <v>136</v>
      </c>
      <c r="BN525" s="4" t="str">
        <f t="shared" si="143"/>
        <v>배수초과</v>
      </c>
      <c r="BO525" s="4" t="s">
        <v>11832</v>
      </c>
      <c r="BQ525" s="4" t="s">
        <v>11840</v>
      </c>
      <c r="BR525" s="4" t="s">
        <v>11841</v>
      </c>
      <c r="BS525" s="4"/>
    </row>
    <row r="526" spans="1:71" ht="50.1" customHeight="1" x14ac:dyDescent="0.3">
      <c r="A526" s="4">
        <f t="shared" si="139"/>
        <v>52</v>
      </c>
      <c r="B526" s="4" t="s">
        <v>4411</v>
      </c>
      <c r="C526" s="4" t="s">
        <v>4412</v>
      </c>
      <c r="D526" s="4" t="s">
        <v>265</v>
      </c>
      <c r="E526" s="4" t="s">
        <v>266</v>
      </c>
      <c r="F526" s="4" t="s">
        <v>4413</v>
      </c>
      <c r="G526" s="4" t="s">
        <v>4414</v>
      </c>
      <c r="H526" s="4" t="s">
        <v>4415</v>
      </c>
      <c r="I526" s="4" t="s">
        <v>4415</v>
      </c>
      <c r="J526" s="4" t="s">
        <v>275</v>
      </c>
      <c r="K526" s="4" t="s">
        <v>275</v>
      </c>
      <c r="L526" s="4" t="s">
        <v>276</v>
      </c>
      <c r="M526" s="4" t="s">
        <v>277</v>
      </c>
      <c r="N526" s="4" t="s">
        <v>277</v>
      </c>
      <c r="O526" s="4" t="s">
        <v>277</v>
      </c>
      <c r="P526" s="4" t="s">
        <v>277</v>
      </c>
      <c r="Q526" s="4" t="s">
        <v>4441</v>
      </c>
      <c r="R526" s="4" t="s">
        <v>313</v>
      </c>
      <c r="S526" s="4" t="s">
        <v>313</v>
      </c>
      <c r="T526" s="4" t="s">
        <v>313</v>
      </c>
      <c r="U526" s="4" t="s">
        <v>313</v>
      </c>
      <c r="V526" s="4" t="s">
        <v>313</v>
      </c>
      <c r="W526" s="4" t="s">
        <v>11686</v>
      </c>
      <c r="X526" s="4" t="s">
        <v>11727</v>
      </c>
      <c r="Y526" s="4" t="s">
        <v>11686</v>
      </c>
      <c r="Z526" s="4" t="s">
        <v>11727</v>
      </c>
      <c r="AA526" s="4" t="s">
        <v>312</v>
      </c>
      <c r="AB526" s="4" t="s">
        <v>312</v>
      </c>
      <c r="AC526" s="4" t="s">
        <v>313</v>
      </c>
      <c r="AE526" s="4">
        <v>0</v>
      </c>
      <c r="AF526" s="4">
        <v>0</v>
      </c>
      <c r="AG526" s="4">
        <v>0</v>
      </c>
      <c r="AH526" s="4">
        <f t="shared" si="141"/>
        <v>0</v>
      </c>
      <c r="AI526" s="4">
        <f t="shared" si="141"/>
        <v>0</v>
      </c>
      <c r="AJ526" s="4">
        <f t="shared" si="141"/>
        <v>0</v>
      </c>
      <c r="AK526" s="4">
        <f t="shared" si="140"/>
        <v>0</v>
      </c>
      <c r="AL526" s="4">
        <f t="shared" si="140"/>
        <v>0</v>
      </c>
      <c r="AM526" s="4">
        <f t="shared" si="140"/>
        <v>3</v>
      </c>
      <c r="AN526" s="4">
        <f t="shared" si="129"/>
        <v>3</v>
      </c>
      <c r="AO526" s="4" t="str">
        <f t="shared" si="130"/>
        <v>우대</v>
      </c>
      <c r="AP526" s="4" t="str">
        <f t="shared" si="130"/>
        <v>우대</v>
      </c>
      <c r="AQ526" s="4" t="str">
        <f t="shared" si="130"/>
        <v>X</v>
      </c>
      <c r="AR526" s="4">
        <f t="shared" si="131"/>
        <v>3</v>
      </c>
      <c r="AT526" s="4" t="s">
        <v>11686</v>
      </c>
      <c r="AU526" s="4">
        <f>VLOOKUP(B526,자격증!B:R,17,0)</f>
        <v>10</v>
      </c>
      <c r="AV526" s="4">
        <f>IF(AT526="해당",VLOOKUP(B526,어학성적!B:Q,16,0),0)</f>
        <v>10</v>
      </c>
      <c r="AW526" s="4">
        <f>IF(AT526="해당",VLOOKUP(B526,논문실적!B:S,18,0),0)</f>
        <v>0</v>
      </c>
      <c r="AX526" s="4">
        <f>VLOOKUP(B526,자격증!B:S,18,0)</f>
        <v>0</v>
      </c>
      <c r="AY526" s="4">
        <f t="shared" si="132"/>
        <v>20</v>
      </c>
      <c r="AZ526" s="4"/>
      <c r="BB526" s="4">
        <f t="shared" si="133"/>
        <v>20</v>
      </c>
      <c r="BC526" s="47">
        <f>VLOOKUP(B526,정성평가!B:AD,29,0)</f>
        <v>56</v>
      </c>
      <c r="BD526" s="4">
        <f t="shared" si="134"/>
        <v>3</v>
      </c>
      <c r="BE526" s="47">
        <f t="shared" si="135"/>
        <v>79</v>
      </c>
      <c r="BF526" s="4" t="str">
        <f t="shared" si="136"/>
        <v>이상없음</v>
      </c>
      <c r="BG526" s="4">
        <f t="shared" si="137"/>
        <v>51</v>
      </c>
      <c r="BH526" s="4" t="s">
        <v>11808</v>
      </c>
      <c r="BI526" s="4"/>
      <c r="BK526" s="4">
        <v>9</v>
      </c>
      <c r="BL526" s="4">
        <f t="shared" si="142"/>
        <v>135</v>
      </c>
      <c r="BM526" s="4">
        <f t="shared" si="138"/>
        <v>136</v>
      </c>
      <c r="BN526" s="4" t="str">
        <f t="shared" si="143"/>
        <v>배수초과</v>
      </c>
      <c r="BO526" s="4" t="s">
        <v>11832</v>
      </c>
      <c r="BQ526" s="4" t="s">
        <v>11840</v>
      </c>
      <c r="BR526" s="4" t="s">
        <v>11841</v>
      </c>
      <c r="BS526" s="4"/>
    </row>
    <row r="527" spans="1:71" ht="50.1" customHeight="1" x14ac:dyDescent="0.3">
      <c r="A527" s="4">
        <f t="shared" si="139"/>
        <v>53</v>
      </c>
      <c r="B527" s="4" t="s">
        <v>9132</v>
      </c>
      <c r="C527" s="4" t="s">
        <v>9133</v>
      </c>
      <c r="D527" s="4" t="s">
        <v>265</v>
      </c>
      <c r="E527" s="4" t="s">
        <v>266</v>
      </c>
      <c r="F527" s="4" t="s">
        <v>9134</v>
      </c>
      <c r="G527" s="4" t="s">
        <v>9135</v>
      </c>
      <c r="H527" s="4" t="s">
        <v>9136</v>
      </c>
      <c r="I527" s="4" t="s">
        <v>9137</v>
      </c>
      <c r="J527" s="4" t="s">
        <v>275</v>
      </c>
      <c r="K527" s="4" t="s">
        <v>275</v>
      </c>
      <c r="L527" s="4" t="s">
        <v>276</v>
      </c>
      <c r="M527" s="4" t="s">
        <v>277</v>
      </c>
      <c r="N527" s="4" t="s">
        <v>277</v>
      </c>
      <c r="O527" s="4" t="s">
        <v>277</v>
      </c>
      <c r="P527" s="4" t="s">
        <v>277</v>
      </c>
      <c r="Q527" s="4" t="s">
        <v>5336</v>
      </c>
      <c r="R527" s="4" t="s">
        <v>313</v>
      </c>
      <c r="S527" s="4" t="s">
        <v>313</v>
      </c>
      <c r="T527" s="4" t="s">
        <v>313</v>
      </c>
      <c r="U527" s="4" t="s">
        <v>313</v>
      </c>
      <c r="V527" s="4" t="s">
        <v>313</v>
      </c>
      <c r="W527" s="4" t="s">
        <v>313</v>
      </c>
      <c r="X527" s="4" t="s">
        <v>313</v>
      </c>
      <c r="Y527" s="4" t="s">
        <v>313</v>
      </c>
      <c r="Z527" s="4" t="s">
        <v>313</v>
      </c>
      <c r="AA527" s="4" t="s">
        <v>313</v>
      </c>
      <c r="AB527" s="4" t="s">
        <v>312</v>
      </c>
      <c r="AC527" s="4" t="s">
        <v>313</v>
      </c>
      <c r="AE527" s="4">
        <v>0</v>
      </c>
      <c r="AF527" s="4">
        <v>0</v>
      </c>
      <c r="AG527" s="4">
        <v>0</v>
      </c>
      <c r="AH527" s="4">
        <f t="shared" si="141"/>
        <v>0</v>
      </c>
      <c r="AI527" s="4">
        <f t="shared" si="141"/>
        <v>0</v>
      </c>
      <c r="AJ527" s="4">
        <f t="shared" si="141"/>
        <v>0</v>
      </c>
      <c r="AK527" s="4">
        <f t="shared" si="140"/>
        <v>0</v>
      </c>
      <c r="AL527" s="4">
        <f t="shared" si="140"/>
        <v>0</v>
      </c>
      <c r="AM527" s="4">
        <f t="shared" si="140"/>
        <v>0</v>
      </c>
      <c r="AN527" s="4">
        <f t="shared" si="129"/>
        <v>0</v>
      </c>
      <c r="AO527" s="4" t="str">
        <f t="shared" si="130"/>
        <v>X</v>
      </c>
      <c r="AP527" s="4" t="str">
        <f t="shared" si="130"/>
        <v>우대</v>
      </c>
      <c r="AQ527" s="4" t="str">
        <f t="shared" si="130"/>
        <v>X</v>
      </c>
      <c r="AR527" s="4">
        <f t="shared" si="131"/>
        <v>0</v>
      </c>
      <c r="AT527" s="4" t="s">
        <v>11686</v>
      </c>
      <c r="AU527" s="4">
        <f>VLOOKUP(B527,자격증!B:R,17,0)</f>
        <v>5</v>
      </c>
      <c r="AV527" s="4">
        <f>IF(AT527="해당",VLOOKUP(B527,어학성적!B:Q,16,0),0)</f>
        <v>10</v>
      </c>
      <c r="AW527" s="4">
        <f>IF(AT527="해당",VLOOKUP(B527,논문실적!B:S,18,0),0)</f>
        <v>0</v>
      </c>
      <c r="AX527" s="4">
        <f>VLOOKUP(B527,자격증!B:S,18,0)</f>
        <v>0</v>
      </c>
      <c r="AY527" s="4">
        <f t="shared" si="132"/>
        <v>15</v>
      </c>
      <c r="AZ527" s="4"/>
      <c r="BB527" s="4">
        <f t="shared" si="133"/>
        <v>15</v>
      </c>
      <c r="BC527" s="47">
        <f>VLOOKUP(B527,정성평가!B:AD,29,0)</f>
        <v>64</v>
      </c>
      <c r="BD527" s="4">
        <f t="shared" si="134"/>
        <v>0</v>
      </c>
      <c r="BE527" s="47">
        <f t="shared" si="135"/>
        <v>79</v>
      </c>
      <c r="BF527" s="4" t="str">
        <f t="shared" si="136"/>
        <v>이상없음</v>
      </c>
      <c r="BG527" s="4">
        <f t="shared" si="137"/>
        <v>51</v>
      </c>
      <c r="BH527" s="4" t="s">
        <v>11808</v>
      </c>
      <c r="BI527" s="4"/>
      <c r="BK527" s="4">
        <v>9</v>
      </c>
      <c r="BL527" s="4">
        <f t="shared" si="142"/>
        <v>135</v>
      </c>
      <c r="BM527" s="4">
        <f t="shared" si="138"/>
        <v>136</v>
      </c>
      <c r="BN527" s="4" t="str">
        <f t="shared" si="143"/>
        <v>배수초과</v>
      </c>
      <c r="BO527" s="4" t="s">
        <v>11832</v>
      </c>
      <c r="BQ527" s="4" t="s">
        <v>11840</v>
      </c>
      <c r="BR527" s="4" t="s">
        <v>11841</v>
      </c>
      <c r="BS527" s="4"/>
    </row>
    <row r="528" spans="1:71" ht="50.1" customHeight="1" x14ac:dyDescent="0.3">
      <c r="A528" s="4">
        <f t="shared" si="139"/>
        <v>54</v>
      </c>
      <c r="B528" s="4" t="s">
        <v>3128</v>
      </c>
      <c r="C528" s="4" t="s">
        <v>3129</v>
      </c>
      <c r="D528" s="4" t="s">
        <v>265</v>
      </c>
      <c r="E528" s="4" t="s">
        <v>266</v>
      </c>
      <c r="F528" s="4" t="s">
        <v>3130</v>
      </c>
      <c r="G528" s="4" t="s">
        <v>3131</v>
      </c>
      <c r="H528" s="4" t="s">
        <v>3132</v>
      </c>
      <c r="I528" s="4" t="s">
        <v>3133</v>
      </c>
      <c r="J528" s="4" t="s">
        <v>275</v>
      </c>
      <c r="K528" s="4" t="s">
        <v>275</v>
      </c>
      <c r="L528" s="4" t="s">
        <v>276</v>
      </c>
      <c r="M528" s="4" t="s">
        <v>277</v>
      </c>
      <c r="N528" s="4" t="s">
        <v>277</v>
      </c>
      <c r="O528" s="4" t="s">
        <v>277</v>
      </c>
      <c r="P528" s="4" t="s">
        <v>277</v>
      </c>
      <c r="Q528" s="4" t="s">
        <v>3149</v>
      </c>
      <c r="R528" s="4" t="s">
        <v>313</v>
      </c>
      <c r="S528" s="4" t="s">
        <v>313</v>
      </c>
      <c r="T528" s="4" t="s">
        <v>313</v>
      </c>
      <c r="U528" s="4" t="s">
        <v>313</v>
      </c>
      <c r="V528" s="4" t="s">
        <v>313</v>
      </c>
      <c r="W528" s="4" t="s">
        <v>11686</v>
      </c>
      <c r="X528" s="4" t="s">
        <v>11744</v>
      </c>
      <c r="Y528" s="4" t="s">
        <v>313</v>
      </c>
      <c r="Z528" s="4" t="s">
        <v>313</v>
      </c>
      <c r="AA528" s="4" t="s">
        <v>313</v>
      </c>
      <c r="AB528" s="4" t="s">
        <v>313</v>
      </c>
      <c r="AC528" s="4" t="s">
        <v>313</v>
      </c>
      <c r="AE528" s="4">
        <v>0</v>
      </c>
      <c r="AF528" s="4">
        <v>0</v>
      </c>
      <c r="AG528" s="4">
        <v>0</v>
      </c>
      <c r="AH528" s="4">
        <f t="shared" si="141"/>
        <v>0</v>
      </c>
      <c r="AI528" s="4">
        <f t="shared" si="141"/>
        <v>0</v>
      </c>
      <c r="AJ528" s="4">
        <f t="shared" si="141"/>
        <v>0</v>
      </c>
      <c r="AK528" s="4">
        <f t="shared" si="140"/>
        <v>0</v>
      </c>
      <c r="AL528" s="4">
        <f t="shared" si="140"/>
        <v>0</v>
      </c>
      <c r="AM528" s="4">
        <f t="shared" si="140"/>
        <v>3</v>
      </c>
      <c r="AN528" s="4">
        <f t="shared" si="129"/>
        <v>0</v>
      </c>
      <c r="AO528" s="4" t="str">
        <f t="shared" si="130"/>
        <v>X</v>
      </c>
      <c r="AP528" s="4" t="str">
        <f t="shared" si="130"/>
        <v>X</v>
      </c>
      <c r="AQ528" s="4" t="str">
        <f t="shared" si="130"/>
        <v>X</v>
      </c>
      <c r="AR528" s="4">
        <f t="shared" si="131"/>
        <v>3</v>
      </c>
      <c r="AT528" s="4" t="s">
        <v>11686</v>
      </c>
      <c r="AU528" s="4">
        <f>VLOOKUP(B528,자격증!B:R,17,0)</f>
        <v>0</v>
      </c>
      <c r="AV528" s="4">
        <f>IF(AT528="해당",VLOOKUP(B528,어학성적!B:Q,16,0),0)</f>
        <v>0</v>
      </c>
      <c r="AW528" s="4">
        <f>IF(AT528="해당",VLOOKUP(B528,논문실적!B:S,18,0),0)</f>
        <v>10</v>
      </c>
      <c r="AX528" s="4">
        <f>VLOOKUP(B528,자격증!B:S,18,0)</f>
        <v>0</v>
      </c>
      <c r="AY528" s="4">
        <f t="shared" si="132"/>
        <v>10</v>
      </c>
      <c r="AZ528" s="4"/>
      <c r="BB528" s="4">
        <f t="shared" si="133"/>
        <v>10</v>
      </c>
      <c r="BC528" s="47">
        <f>VLOOKUP(B528,정성평가!B:AD,29,0)</f>
        <v>65.666666666666671</v>
      </c>
      <c r="BD528" s="4">
        <f t="shared" si="134"/>
        <v>3</v>
      </c>
      <c r="BE528" s="47">
        <f t="shared" si="135"/>
        <v>78.666666666666671</v>
      </c>
      <c r="BF528" s="4" t="str">
        <f t="shared" si="136"/>
        <v>이상없음</v>
      </c>
      <c r="BG528" s="4">
        <f t="shared" si="137"/>
        <v>54</v>
      </c>
      <c r="BH528" s="4" t="s">
        <v>11808</v>
      </c>
      <c r="BI528" s="4"/>
      <c r="BK528" s="4">
        <v>9</v>
      </c>
      <c r="BL528" s="4">
        <f t="shared" si="142"/>
        <v>135</v>
      </c>
      <c r="BM528" s="4">
        <f t="shared" si="138"/>
        <v>136</v>
      </c>
      <c r="BN528" s="4" t="str">
        <f t="shared" si="143"/>
        <v>배수초과</v>
      </c>
      <c r="BO528" s="4" t="s">
        <v>11832</v>
      </c>
      <c r="BQ528" s="4" t="s">
        <v>11840</v>
      </c>
      <c r="BR528" s="4" t="s">
        <v>11841</v>
      </c>
      <c r="BS528" s="4"/>
    </row>
    <row r="529" spans="1:71" ht="50.1" customHeight="1" x14ac:dyDescent="0.3">
      <c r="A529" s="4">
        <f t="shared" si="139"/>
        <v>55</v>
      </c>
      <c r="B529" s="4" t="s">
        <v>4391</v>
      </c>
      <c r="C529" s="4" t="s">
        <v>4392</v>
      </c>
      <c r="D529" s="4" t="s">
        <v>265</v>
      </c>
      <c r="E529" s="4" t="s">
        <v>266</v>
      </c>
      <c r="F529" s="4" t="s">
        <v>4393</v>
      </c>
      <c r="G529" s="4" t="s">
        <v>4394</v>
      </c>
      <c r="H529" s="4" t="s">
        <v>4395</v>
      </c>
      <c r="I529" s="4" t="s">
        <v>4395</v>
      </c>
      <c r="J529" s="4" t="s">
        <v>275</v>
      </c>
      <c r="K529" s="4" t="s">
        <v>275</v>
      </c>
      <c r="L529" s="4" t="s">
        <v>276</v>
      </c>
      <c r="M529" s="4" t="s">
        <v>277</v>
      </c>
      <c r="N529" s="4" t="s">
        <v>277</v>
      </c>
      <c r="O529" s="4" t="s">
        <v>277</v>
      </c>
      <c r="P529" s="4" t="s">
        <v>277</v>
      </c>
      <c r="Q529" s="4" t="s">
        <v>3369</v>
      </c>
      <c r="R529" s="4" t="s">
        <v>313</v>
      </c>
      <c r="S529" s="4" t="s">
        <v>313</v>
      </c>
      <c r="T529" s="4" t="s">
        <v>313</v>
      </c>
      <c r="U529" s="4" t="s">
        <v>313</v>
      </c>
      <c r="V529" s="4" t="s">
        <v>313</v>
      </c>
      <c r="W529" s="4" t="s">
        <v>313</v>
      </c>
      <c r="X529" s="4" t="s">
        <v>313</v>
      </c>
      <c r="Y529" s="4" t="s">
        <v>313</v>
      </c>
      <c r="Z529" s="4" t="s">
        <v>313</v>
      </c>
      <c r="AA529" s="4" t="s">
        <v>313</v>
      </c>
      <c r="AB529" s="4" t="s">
        <v>312</v>
      </c>
      <c r="AC529" s="4" t="s">
        <v>313</v>
      </c>
      <c r="AE529" s="4">
        <v>0</v>
      </c>
      <c r="AF529" s="4">
        <v>0</v>
      </c>
      <c r="AG529" s="4">
        <v>0</v>
      </c>
      <c r="AH529" s="4">
        <f t="shared" si="141"/>
        <v>0</v>
      </c>
      <c r="AI529" s="4">
        <f t="shared" si="141"/>
        <v>0</v>
      </c>
      <c r="AJ529" s="4">
        <f t="shared" si="141"/>
        <v>0</v>
      </c>
      <c r="AK529" s="4">
        <f t="shared" si="140"/>
        <v>0</v>
      </c>
      <c r="AL529" s="4">
        <f t="shared" si="140"/>
        <v>0</v>
      </c>
      <c r="AM529" s="4">
        <f t="shared" si="140"/>
        <v>0</v>
      </c>
      <c r="AN529" s="4">
        <f t="shared" si="129"/>
        <v>0</v>
      </c>
      <c r="AO529" s="4" t="str">
        <f t="shared" si="130"/>
        <v>X</v>
      </c>
      <c r="AP529" s="4" t="str">
        <f t="shared" si="130"/>
        <v>우대</v>
      </c>
      <c r="AQ529" s="4" t="str">
        <f t="shared" si="130"/>
        <v>X</v>
      </c>
      <c r="AR529" s="4">
        <f t="shared" si="131"/>
        <v>0</v>
      </c>
      <c r="AT529" s="4" t="s">
        <v>11686</v>
      </c>
      <c r="AU529" s="4">
        <f>VLOOKUP(B529,자격증!B:R,17,0)</f>
        <v>5</v>
      </c>
      <c r="AV529" s="4">
        <f>IF(AT529="해당",VLOOKUP(B529,어학성적!B:Q,16,0),0)</f>
        <v>0</v>
      </c>
      <c r="AW529" s="4">
        <f>IF(AT529="해당",VLOOKUP(B529,논문실적!B:S,18,0),0)</f>
        <v>10</v>
      </c>
      <c r="AX529" s="4">
        <f>VLOOKUP(B529,자격증!B:S,18,0)</f>
        <v>0</v>
      </c>
      <c r="AY529" s="4">
        <f t="shared" si="132"/>
        <v>15</v>
      </c>
      <c r="AZ529" s="4"/>
      <c r="BB529" s="4">
        <f t="shared" si="133"/>
        <v>15</v>
      </c>
      <c r="BC529" s="47">
        <f>VLOOKUP(B529,정성평가!B:AD,29,0)</f>
        <v>63.666666666666664</v>
      </c>
      <c r="BD529" s="4">
        <f t="shared" si="134"/>
        <v>0</v>
      </c>
      <c r="BE529" s="47">
        <f t="shared" si="135"/>
        <v>78.666666666666657</v>
      </c>
      <c r="BF529" s="4" t="str">
        <f t="shared" si="136"/>
        <v>이상없음</v>
      </c>
      <c r="BG529" s="4">
        <f t="shared" si="137"/>
        <v>54</v>
      </c>
      <c r="BH529" s="4" t="s">
        <v>11808</v>
      </c>
      <c r="BI529" s="4"/>
      <c r="BK529" s="4">
        <v>9</v>
      </c>
      <c r="BL529" s="4">
        <f t="shared" si="142"/>
        <v>135</v>
      </c>
      <c r="BM529" s="4">
        <f t="shared" si="138"/>
        <v>136</v>
      </c>
      <c r="BN529" s="4" t="str">
        <f t="shared" si="143"/>
        <v>배수초과</v>
      </c>
      <c r="BO529" s="4" t="s">
        <v>11832</v>
      </c>
      <c r="BQ529" s="4" t="s">
        <v>11840</v>
      </c>
      <c r="BR529" s="4" t="s">
        <v>11841</v>
      </c>
      <c r="BS529" s="4"/>
    </row>
    <row r="530" spans="1:71" ht="50.1" customHeight="1" x14ac:dyDescent="0.3">
      <c r="A530" s="4">
        <f t="shared" si="139"/>
        <v>56</v>
      </c>
      <c r="B530" s="4" t="s">
        <v>4967</v>
      </c>
      <c r="C530" s="4" t="s">
        <v>4968</v>
      </c>
      <c r="D530" s="4" t="s">
        <v>265</v>
      </c>
      <c r="E530" s="4" t="s">
        <v>266</v>
      </c>
      <c r="F530" s="4" t="s">
        <v>4969</v>
      </c>
      <c r="G530" s="4" t="s">
        <v>4970</v>
      </c>
      <c r="H530" s="4" t="s">
        <v>4971</v>
      </c>
      <c r="I530" s="4" t="s">
        <v>4972</v>
      </c>
      <c r="J530" s="4" t="s">
        <v>275</v>
      </c>
      <c r="K530" s="4" t="s">
        <v>275</v>
      </c>
      <c r="L530" s="4" t="s">
        <v>276</v>
      </c>
      <c r="M530" s="4" t="s">
        <v>277</v>
      </c>
      <c r="N530" s="4" t="s">
        <v>277</v>
      </c>
      <c r="O530" s="4" t="s">
        <v>277</v>
      </c>
      <c r="P530" s="4" t="s">
        <v>277</v>
      </c>
      <c r="Q530" s="4" t="s">
        <v>3724</v>
      </c>
      <c r="R530" s="4" t="s">
        <v>313</v>
      </c>
      <c r="S530" s="4" t="s">
        <v>313</v>
      </c>
      <c r="T530" s="4" t="s">
        <v>313</v>
      </c>
      <c r="U530" s="4" t="s">
        <v>313</v>
      </c>
      <c r="V530" s="4" t="s">
        <v>313</v>
      </c>
      <c r="W530" s="4" t="s">
        <v>11686</v>
      </c>
      <c r="X530" s="4" t="s">
        <v>11742</v>
      </c>
      <c r="Y530" s="4" t="s">
        <v>313</v>
      </c>
      <c r="Z530" s="4" t="s">
        <v>313</v>
      </c>
      <c r="AA530" s="4" t="s">
        <v>313</v>
      </c>
      <c r="AB530" s="4" t="s">
        <v>312</v>
      </c>
      <c r="AC530" s="4" t="s">
        <v>313</v>
      </c>
      <c r="AE530" s="4">
        <v>0</v>
      </c>
      <c r="AF530" s="4">
        <v>0</v>
      </c>
      <c r="AG530" s="4">
        <v>0</v>
      </c>
      <c r="AH530" s="4">
        <f t="shared" si="141"/>
        <v>0</v>
      </c>
      <c r="AI530" s="4">
        <f t="shared" si="141"/>
        <v>0</v>
      </c>
      <c r="AJ530" s="4">
        <f t="shared" si="141"/>
        <v>0</v>
      </c>
      <c r="AK530" s="4">
        <f t="shared" si="140"/>
        <v>0</v>
      </c>
      <c r="AL530" s="4">
        <f t="shared" si="140"/>
        <v>0</v>
      </c>
      <c r="AM530" s="4">
        <f t="shared" si="140"/>
        <v>3</v>
      </c>
      <c r="AN530" s="4">
        <f t="shared" si="129"/>
        <v>0</v>
      </c>
      <c r="AO530" s="4" t="str">
        <f t="shared" si="130"/>
        <v>X</v>
      </c>
      <c r="AP530" s="4" t="str">
        <f t="shared" si="130"/>
        <v>우대</v>
      </c>
      <c r="AQ530" s="4" t="str">
        <f t="shared" si="130"/>
        <v>X</v>
      </c>
      <c r="AR530" s="4">
        <f t="shared" si="131"/>
        <v>3</v>
      </c>
      <c r="AT530" s="4" t="s">
        <v>11686</v>
      </c>
      <c r="AU530" s="4">
        <f>VLOOKUP(B530,자격증!B:R,17,0)</f>
        <v>3</v>
      </c>
      <c r="AV530" s="4">
        <f>IF(AT530="해당",VLOOKUP(B530,어학성적!B:Q,16,0),0)</f>
        <v>0</v>
      </c>
      <c r="AW530" s="4">
        <f>IF(AT530="해당",VLOOKUP(B530,논문실적!B:S,18,0),0)</f>
        <v>8</v>
      </c>
      <c r="AX530" s="4">
        <f>VLOOKUP(B530,자격증!B:S,18,0)</f>
        <v>0</v>
      </c>
      <c r="AY530" s="4">
        <f t="shared" si="132"/>
        <v>11</v>
      </c>
      <c r="AZ530" s="4"/>
      <c r="BB530" s="4">
        <f t="shared" si="133"/>
        <v>11</v>
      </c>
      <c r="BC530" s="47">
        <f>VLOOKUP(B530,정성평가!B:AD,29,0)</f>
        <v>64.666666666666671</v>
      </c>
      <c r="BD530" s="4">
        <f t="shared" si="134"/>
        <v>3</v>
      </c>
      <c r="BE530" s="47">
        <f t="shared" si="135"/>
        <v>78.666666666666671</v>
      </c>
      <c r="BF530" s="4" t="str">
        <f t="shared" si="136"/>
        <v>이상없음</v>
      </c>
      <c r="BG530" s="4">
        <f t="shared" si="137"/>
        <v>54</v>
      </c>
      <c r="BH530" s="4" t="s">
        <v>11808</v>
      </c>
      <c r="BI530" s="4"/>
      <c r="BK530" s="4">
        <v>9</v>
      </c>
      <c r="BL530" s="4">
        <f t="shared" si="142"/>
        <v>135</v>
      </c>
      <c r="BM530" s="4">
        <f t="shared" si="138"/>
        <v>136</v>
      </c>
      <c r="BN530" s="4" t="str">
        <f t="shared" si="143"/>
        <v>배수초과</v>
      </c>
      <c r="BO530" s="4" t="s">
        <v>11832</v>
      </c>
      <c r="BQ530" s="4" t="s">
        <v>11840</v>
      </c>
      <c r="BR530" s="4" t="s">
        <v>11841</v>
      </c>
      <c r="BS530" s="4"/>
    </row>
    <row r="531" spans="1:71" ht="50.1" customHeight="1" x14ac:dyDescent="0.3">
      <c r="A531" s="4">
        <f t="shared" si="139"/>
        <v>57</v>
      </c>
      <c r="B531" s="4" t="s">
        <v>11069</v>
      </c>
      <c r="C531" s="4" t="s">
        <v>11070</v>
      </c>
      <c r="D531" s="4" t="s">
        <v>265</v>
      </c>
      <c r="E531" s="4" t="s">
        <v>266</v>
      </c>
      <c r="F531" s="4" t="s">
        <v>11071</v>
      </c>
      <c r="G531" s="4" t="s">
        <v>11072</v>
      </c>
      <c r="H531" s="4" t="s">
        <v>11073</v>
      </c>
      <c r="I531" s="4" t="s">
        <v>11074</v>
      </c>
      <c r="J531" s="4" t="s">
        <v>275</v>
      </c>
      <c r="K531" s="4" t="s">
        <v>275</v>
      </c>
      <c r="L531" s="4" t="s">
        <v>276</v>
      </c>
      <c r="M531" s="4" t="s">
        <v>277</v>
      </c>
      <c r="N531" s="4" t="s">
        <v>277</v>
      </c>
      <c r="O531" s="4" t="s">
        <v>277</v>
      </c>
      <c r="P531" s="4" t="s">
        <v>277</v>
      </c>
      <c r="Q531" s="4" t="s">
        <v>1832</v>
      </c>
      <c r="R531" s="4" t="s">
        <v>313</v>
      </c>
      <c r="S531" s="4" t="s">
        <v>313</v>
      </c>
      <c r="T531" s="4" t="s">
        <v>313</v>
      </c>
      <c r="U531" s="4" t="s">
        <v>313</v>
      </c>
      <c r="V531" s="4" t="s">
        <v>313</v>
      </c>
      <c r="W531" s="4" t="s">
        <v>11686</v>
      </c>
      <c r="X531" s="4" t="s">
        <v>11735</v>
      </c>
      <c r="Y531" s="4" t="s">
        <v>11686</v>
      </c>
      <c r="Z531" s="4" t="s">
        <v>11735</v>
      </c>
      <c r="AA531" s="4" t="s">
        <v>312</v>
      </c>
      <c r="AB531" s="4" t="s">
        <v>312</v>
      </c>
      <c r="AC531" s="4" t="s">
        <v>313</v>
      </c>
      <c r="AE531" s="4">
        <v>0</v>
      </c>
      <c r="AF531" s="4">
        <v>0</v>
      </c>
      <c r="AG531" s="4">
        <v>0</v>
      </c>
      <c r="AH531" s="4">
        <f t="shared" si="141"/>
        <v>0</v>
      </c>
      <c r="AI531" s="4">
        <f t="shared" si="141"/>
        <v>0</v>
      </c>
      <c r="AJ531" s="4">
        <f t="shared" si="141"/>
        <v>0</v>
      </c>
      <c r="AK531" s="4">
        <f t="shared" si="140"/>
        <v>0</v>
      </c>
      <c r="AL531" s="4">
        <f t="shared" si="140"/>
        <v>0</v>
      </c>
      <c r="AM531" s="4">
        <f t="shared" si="140"/>
        <v>3</v>
      </c>
      <c r="AN531" s="4">
        <f t="shared" si="129"/>
        <v>3</v>
      </c>
      <c r="AO531" s="4" t="str">
        <f t="shared" si="130"/>
        <v>우대</v>
      </c>
      <c r="AP531" s="4" t="str">
        <f t="shared" si="130"/>
        <v>우대</v>
      </c>
      <c r="AQ531" s="4" t="str">
        <f t="shared" si="130"/>
        <v>X</v>
      </c>
      <c r="AR531" s="4">
        <f t="shared" si="131"/>
        <v>3</v>
      </c>
      <c r="AT531" s="4" t="s">
        <v>11686</v>
      </c>
      <c r="AU531" s="4">
        <f>VLOOKUP(B531,자격증!B:R,17,0)</f>
        <v>10</v>
      </c>
      <c r="AV531" s="4">
        <f>IF(AT531="해당",VLOOKUP(B531,어학성적!B:Q,16,0),0)</f>
        <v>6</v>
      </c>
      <c r="AW531" s="4">
        <f>IF(AT531="해당",VLOOKUP(B531,논문실적!B:S,18,0),0)</f>
        <v>0</v>
      </c>
      <c r="AX531" s="4">
        <f>VLOOKUP(B531,자격증!B:S,18,0)</f>
        <v>0</v>
      </c>
      <c r="AY531" s="4">
        <f t="shared" si="132"/>
        <v>16</v>
      </c>
      <c r="AZ531" s="4"/>
      <c r="BB531" s="4">
        <f t="shared" si="133"/>
        <v>16</v>
      </c>
      <c r="BC531" s="47">
        <f>VLOOKUP(B531,정성평가!B:AD,29,0)</f>
        <v>59.666666666666664</v>
      </c>
      <c r="BD531" s="4">
        <f t="shared" si="134"/>
        <v>3</v>
      </c>
      <c r="BE531" s="47">
        <f t="shared" si="135"/>
        <v>78.666666666666657</v>
      </c>
      <c r="BF531" s="4" t="str">
        <f t="shared" si="136"/>
        <v>이상없음</v>
      </c>
      <c r="BG531" s="4">
        <f t="shared" si="137"/>
        <v>54</v>
      </c>
      <c r="BH531" s="4" t="s">
        <v>11808</v>
      </c>
      <c r="BI531" s="4"/>
      <c r="BK531" s="4">
        <v>9</v>
      </c>
      <c r="BL531" s="4">
        <f t="shared" si="142"/>
        <v>135</v>
      </c>
      <c r="BM531" s="4">
        <f t="shared" si="138"/>
        <v>136</v>
      </c>
      <c r="BN531" s="4" t="str">
        <f t="shared" si="143"/>
        <v>배수초과</v>
      </c>
      <c r="BO531" s="4" t="s">
        <v>11832</v>
      </c>
      <c r="BQ531" s="4" t="s">
        <v>11840</v>
      </c>
      <c r="BR531" s="4" t="s">
        <v>11841</v>
      </c>
      <c r="BS531" s="4"/>
    </row>
    <row r="532" spans="1:71" ht="50.1" customHeight="1" x14ac:dyDescent="0.3">
      <c r="A532" s="4">
        <f t="shared" si="139"/>
        <v>58</v>
      </c>
      <c r="B532" s="4" t="s">
        <v>11229</v>
      </c>
      <c r="C532" s="4" t="s">
        <v>11230</v>
      </c>
      <c r="D532" s="4" t="s">
        <v>265</v>
      </c>
      <c r="E532" s="4" t="s">
        <v>266</v>
      </c>
      <c r="F532" s="4" t="s">
        <v>11231</v>
      </c>
      <c r="G532" s="4" t="s">
        <v>11232</v>
      </c>
      <c r="H532" s="4" t="s">
        <v>11233</v>
      </c>
      <c r="I532" s="4" t="s">
        <v>11234</v>
      </c>
      <c r="J532" s="4" t="s">
        <v>275</v>
      </c>
      <c r="K532" s="4" t="s">
        <v>275</v>
      </c>
      <c r="L532" s="4" t="s">
        <v>382</v>
      </c>
      <c r="M532" s="4" t="s">
        <v>2294</v>
      </c>
      <c r="N532" s="4" t="s">
        <v>3658</v>
      </c>
      <c r="O532" s="4" t="s">
        <v>562</v>
      </c>
      <c r="P532" s="4" t="s">
        <v>957</v>
      </c>
      <c r="Q532" s="4" t="s">
        <v>3574</v>
      </c>
      <c r="R532" s="4" t="s">
        <v>313</v>
      </c>
      <c r="S532" s="4" t="s">
        <v>313</v>
      </c>
      <c r="T532" s="4" t="s">
        <v>313</v>
      </c>
      <c r="U532" s="4" t="s">
        <v>313</v>
      </c>
      <c r="V532" s="4" t="s">
        <v>313</v>
      </c>
      <c r="W532" s="4" t="s">
        <v>11686</v>
      </c>
      <c r="X532" s="4" t="s">
        <v>11744</v>
      </c>
      <c r="Y532" s="4" t="s">
        <v>313</v>
      </c>
      <c r="Z532" s="4" t="s">
        <v>313</v>
      </c>
      <c r="AA532" s="4" t="s">
        <v>312</v>
      </c>
      <c r="AB532" s="4" t="s">
        <v>312</v>
      </c>
      <c r="AC532" s="4" t="s">
        <v>313</v>
      </c>
      <c r="AE532" s="4">
        <v>0</v>
      </c>
      <c r="AF532" s="4">
        <v>0</v>
      </c>
      <c r="AG532" s="4">
        <v>0</v>
      </c>
      <c r="AH532" s="4">
        <f t="shared" si="141"/>
        <v>0</v>
      </c>
      <c r="AI532" s="4">
        <f t="shared" si="141"/>
        <v>0</v>
      </c>
      <c r="AJ532" s="4">
        <f t="shared" si="141"/>
        <v>0</v>
      </c>
      <c r="AK532" s="4">
        <f t="shared" si="140"/>
        <v>0</v>
      </c>
      <c r="AL532" s="4">
        <f t="shared" si="140"/>
        <v>0</v>
      </c>
      <c r="AM532" s="4">
        <f t="shared" si="140"/>
        <v>3</v>
      </c>
      <c r="AN532" s="4">
        <f t="shared" si="129"/>
        <v>0</v>
      </c>
      <c r="AO532" s="4" t="str">
        <f t="shared" si="130"/>
        <v>우대</v>
      </c>
      <c r="AP532" s="4" t="str">
        <f t="shared" si="130"/>
        <v>우대</v>
      </c>
      <c r="AQ532" s="4" t="str">
        <f t="shared" si="130"/>
        <v>X</v>
      </c>
      <c r="AR532" s="4">
        <f t="shared" si="131"/>
        <v>3</v>
      </c>
      <c r="AT532" s="4" t="s">
        <v>11686</v>
      </c>
      <c r="AU532" s="4">
        <f>VLOOKUP(B532,자격증!B:R,17,0)</f>
        <v>0</v>
      </c>
      <c r="AV532" s="4">
        <f>IF(AT532="해당",VLOOKUP(B532,어학성적!B:Q,16,0),0)</f>
        <v>6</v>
      </c>
      <c r="AW532" s="4">
        <f>IF(AT532="해당",VLOOKUP(B532,논문실적!B:S,18,0),0)</f>
        <v>0</v>
      </c>
      <c r="AX532" s="4">
        <f>VLOOKUP(B532,자격증!B:S,18,0)</f>
        <v>0</v>
      </c>
      <c r="AY532" s="4">
        <f t="shared" si="132"/>
        <v>6</v>
      </c>
      <c r="AZ532" s="4"/>
      <c r="BB532" s="4">
        <f t="shared" si="133"/>
        <v>6</v>
      </c>
      <c r="BC532" s="47">
        <f>VLOOKUP(B532,정성평가!B:AD,29,0)</f>
        <v>69.5</v>
      </c>
      <c r="BD532" s="4">
        <f t="shared" si="134"/>
        <v>3</v>
      </c>
      <c r="BE532" s="47">
        <f t="shared" si="135"/>
        <v>78.5</v>
      </c>
      <c r="BF532" s="4" t="str">
        <f t="shared" si="136"/>
        <v>이상없음</v>
      </c>
      <c r="BG532" s="4">
        <f t="shared" si="137"/>
        <v>58</v>
      </c>
      <c r="BH532" s="4" t="s">
        <v>11808</v>
      </c>
      <c r="BI532" s="4"/>
      <c r="BK532" s="4">
        <v>9</v>
      </c>
      <c r="BL532" s="4">
        <f t="shared" si="142"/>
        <v>135</v>
      </c>
      <c r="BM532" s="4">
        <f t="shared" si="138"/>
        <v>136</v>
      </c>
      <c r="BN532" s="4" t="str">
        <f t="shared" si="143"/>
        <v>배수초과</v>
      </c>
      <c r="BO532" s="4" t="s">
        <v>11832</v>
      </c>
      <c r="BQ532" s="4" t="s">
        <v>11840</v>
      </c>
      <c r="BR532" s="4" t="s">
        <v>11841</v>
      </c>
      <c r="BS532" s="4"/>
    </row>
    <row r="533" spans="1:71" ht="50.1" customHeight="1" x14ac:dyDescent="0.3">
      <c r="A533" s="4">
        <f t="shared" si="139"/>
        <v>59</v>
      </c>
      <c r="B533" s="4" t="s">
        <v>3602</v>
      </c>
      <c r="C533" s="4" t="s">
        <v>3603</v>
      </c>
      <c r="D533" s="4" t="s">
        <v>265</v>
      </c>
      <c r="E533" s="4" t="s">
        <v>266</v>
      </c>
      <c r="F533" s="4" t="s">
        <v>3604</v>
      </c>
      <c r="G533" s="4" t="s">
        <v>3605</v>
      </c>
      <c r="H533" s="4" t="s">
        <v>3606</v>
      </c>
      <c r="I533" s="4" t="s">
        <v>3607</v>
      </c>
      <c r="J533" s="4" t="s">
        <v>275</v>
      </c>
      <c r="K533" s="4" t="s">
        <v>275</v>
      </c>
      <c r="L533" s="4" t="s">
        <v>276</v>
      </c>
      <c r="M533" s="4" t="s">
        <v>277</v>
      </c>
      <c r="N533" s="4" t="s">
        <v>277</v>
      </c>
      <c r="O533" s="4" t="s">
        <v>277</v>
      </c>
      <c r="P533" s="4" t="s">
        <v>277</v>
      </c>
      <c r="Q533" s="4" t="s">
        <v>3369</v>
      </c>
      <c r="R533" s="4" t="s">
        <v>313</v>
      </c>
      <c r="S533" s="4" t="s">
        <v>313</v>
      </c>
      <c r="T533" s="4" t="s">
        <v>313</v>
      </c>
      <c r="U533" s="4" t="s">
        <v>313</v>
      </c>
      <c r="V533" s="4" t="s">
        <v>313</v>
      </c>
      <c r="W533" s="4" t="s">
        <v>11686</v>
      </c>
      <c r="X533" s="4" t="s">
        <v>11729</v>
      </c>
      <c r="Y533" s="4" t="s">
        <v>313</v>
      </c>
      <c r="Z533" s="4" t="s">
        <v>313</v>
      </c>
      <c r="AA533" s="4" t="s">
        <v>313</v>
      </c>
      <c r="AB533" s="4" t="s">
        <v>312</v>
      </c>
      <c r="AC533" s="4" t="s">
        <v>313</v>
      </c>
      <c r="AE533" s="4">
        <v>0</v>
      </c>
      <c r="AF533" s="4">
        <v>0</v>
      </c>
      <c r="AG533" s="4">
        <v>0</v>
      </c>
      <c r="AH533" s="4">
        <f t="shared" si="141"/>
        <v>0</v>
      </c>
      <c r="AI533" s="4">
        <f t="shared" si="141"/>
        <v>0</v>
      </c>
      <c r="AJ533" s="4">
        <f t="shared" si="141"/>
        <v>0</v>
      </c>
      <c r="AK533" s="4">
        <f t="shared" si="140"/>
        <v>0</v>
      </c>
      <c r="AL533" s="4">
        <f t="shared" si="140"/>
        <v>0</v>
      </c>
      <c r="AM533" s="4">
        <f t="shared" si="140"/>
        <v>3</v>
      </c>
      <c r="AN533" s="4">
        <f t="shared" si="129"/>
        <v>0</v>
      </c>
      <c r="AO533" s="4" t="str">
        <f t="shared" si="130"/>
        <v>X</v>
      </c>
      <c r="AP533" s="4" t="str">
        <f t="shared" si="130"/>
        <v>우대</v>
      </c>
      <c r="AQ533" s="4" t="str">
        <f t="shared" si="130"/>
        <v>X</v>
      </c>
      <c r="AR533" s="4">
        <f t="shared" si="131"/>
        <v>3</v>
      </c>
      <c r="AT533" s="4" t="s">
        <v>11686</v>
      </c>
      <c r="AU533" s="4">
        <f>VLOOKUP(B533,자격증!B:R,17,0)</f>
        <v>10</v>
      </c>
      <c r="AV533" s="4">
        <f>IF(AT533="해당",VLOOKUP(B533,어학성적!B:Q,16,0),0)</f>
        <v>6</v>
      </c>
      <c r="AW533" s="4">
        <f>IF(AT533="해당",VLOOKUP(B533,논문실적!B:S,18,0),0)</f>
        <v>0</v>
      </c>
      <c r="AX533" s="4">
        <f>VLOOKUP(B533,자격증!B:S,18,0)</f>
        <v>0</v>
      </c>
      <c r="AY533" s="4">
        <f t="shared" si="132"/>
        <v>16</v>
      </c>
      <c r="AZ533" s="4"/>
      <c r="BB533" s="4">
        <f t="shared" si="133"/>
        <v>16</v>
      </c>
      <c r="BC533" s="47">
        <f>VLOOKUP(B533,정성평가!B:AD,29,0)</f>
        <v>59.333333333333336</v>
      </c>
      <c r="BD533" s="4">
        <f t="shared" si="134"/>
        <v>3</v>
      </c>
      <c r="BE533" s="47">
        <f t="shared" si="135"/>
        <v>78.333333333333343</v>
      </c>
      <c r="BF533" s="4" t="str">
        <f t="shared" si="136"/>
        <v>이상없음</v>
      </c>
      <c r="BG533" s="4">
        <f t="shared" si="137"/>
        <v>59</v>
      </c>
      <c r="BH533" s="4" t="s">
        <v>11808</v>
      </c>
      <c r="BI533" s="4"/>
      <c r="BK533" s="4">
        <v>9</v>
      </c>
      <c r="BL533" s="4">
        <f t="shared" si="142"/>
        <v>135</v>
      </c>
      <c r="BM533" s="4">
        <f t="shared" si="138"/>
        <v>136</v>
      </c>
      <c r="BN533" s="4" t="str">
        <f t="shared" si="143"/>
        <v>배수초과</v>
      </c>
      <c r="BO533" s="4" t="s">
        <v>11832</v>
      </c>
      <c r="BQ533" s="4" t="s">
        <v>11840</v>
      </c>
      <c r="BR533" s="4" t="s">
        <v>11841</v>
      </c>
      <c r="BS533" s="4"/>
    </row>
    <row r="534" spans="1:71" ht="50.1" customHeight="1" x14ac:dyDescent="0.3">
      <c r="A534" s="4">
        <f t="shared" si="139"/>
        <v>60</v>
      </c>
      <c r="B534" s="4" t="s">
        <v>5393</v>
      </c>
      <c r="C534" s="4" t="s">
        <v>5394</v>
      </c>
      <c r="D534" s="4" t="s">
        <v>265</v>
      </c>
      <c r="E534" s="4" t="s">
        <v>266</v>
      </c>
      <c r="F534" s="4" t="s">
        <v>5395</v>
      </c>
      <c r="G534" s="4" t="s">
        <v>5396</v>
      </c>
      <c r="H534" s="4" t="s">
        <v>5397</v>
      </c>
      <c r="I534" s="4" t="s">
        <v>5398</v>
      </c>
      <c r="J534" s="4" t="s">
        <v>275</v>
      </c>
      <c r="K534" s="4" t="s">
        <v>275</v>
      </c>
      <c r="L534" s="4" t="s">
        <v>276</v>
      </c>
      <c r="M534" s="4" t="s">
        <v>277</v>
      </c>
      <c r="N534" s="4" t="s">
        <v>277</v>
      </c>
      <c r="O534" s="4" t="s">
        <v>277</v>
      </c>
      <c r="P534" s="4" t="s">
        <v>277</v>
      </c>
      <c r="Q534" s="4" t="s">
        <v>5422</v>
      </c>
      <c r="R534" s="4" t="s">
        <v>313</v>
      </c>
      <c r="S534" s="4" t="s">
        <v>313</v>
      </c>
      <c r="T534" s="4" t="s">
        <v>313</v>
      </c>
      <c r="U534" s="4" t="s">
        <v>313</v>
      </c>
      <c r="V534" s="4" t="s">
        <v>313</v>
      </c>
      <c r="W534" s="4" t="s">
        <v>11686</v>
      </c>
      <c r="X534" s="4" t="s">
        <v>11729</v>
      </c>
      <c r="Y534" s="4" t="s">
        <v>313</v>
      </c>
      <c r="Z534" s="4" t="s">
        <v>313</v>
      </c>
      <c r="AA534" s="4" t="s">
        <v>313</v>
      </c>
      <c r="AB534" s="4" t="s">
        <v>312</v>
      </c>
      <c r="AC534" s="4" t="s">
        <v>313</v>
      </c>
      <c r="AE534" s="4">
        <v>0</v>
      </c>
      <c r="AF534" s="4">
        <v>0</v>
      </c>
      <c r="AG534" s="4">
        <v>0</v>
      </c>
      <c r="AH534" s="4">
        <f t="shared" si="141"/>
        <v>0</v>
      </c>
      <c r="AI534" s="4">
        <f t="shared" si="141"/>
        <v>0</v>
      </c>
      <c r="AJ534" s="4">
        <f t="shared" si="141"/>
        <v>0</v>
      </c>
      <c r="AK534" s="4">
        <f t="shared" si="140"/>
        <v>0</v>
      </c>
      <c r="AL534" s="4">
        <f t="shared" si="140"/>
        <v>0</v>
      </c>
      <c r="AM534" s="4">
        <f t="shared" si="140"/>
        <v>3</v>
      </c>
      <c r="AN534" s="4">
        <f t="shared" si="129"/>
        <v>0</v>
      </c>
      <c r="AO534" s="4" t="str">
        <f t="shared" si="130"/>
        <v>X</v>
      </c>
      <c r="AP534" s="4" t="str">
        <f t="shared" si="130"/>
        <v>우대</v>
      </c>
      <c r="AQ534" s="4" t="str">
        <f t="shared" si="130"/>
        <v>X</v>
      </c>
      <c r="AR534" s="4">
        <f t="shared" si="131"/>
        <v>3</v>
      </c>
      <c r="AT534" s="4" t="s">
        <v>11686</v>
      </c>
      <c r="AU534" s="4">
        <f>VLOOKUP(B534,자격증!B:R,17,0)</f>
        <v>8</v>
      </c>
      <c r="AV534" s="4">
        <f>IF(AT534="해당",VLOOKUP(B534,어학성적!B:Q,16,0),0)</f>
        <v>8</v>
      </c>
      <c r="AW534" s="4">
        <f>IF(AT534="해당",VLOOKUP(B534,논문실적!B:S,18,0),0)</f>
        <v>0</v>
      </c>
      <c r="AX534" s="4">
        <f>VLOOKUP(B534,자격증!B:S,18,0)</f>
        <v>0</v>
      </c>
      <c r="AY534" s="4">
        <f t="shared" si="132"/>
        <v>16</v>
      </c>
      <c r="AZ534" s="4"/>
      <c r="BB534" s="4">
        <f t="shared" si="133"/>
        <v>16</v>
      </c>
      <c r="BC534" s="47">
        <f>VLOOKUP(B534,정성평가!B:AD,29,0)</f>
        <v>59.333333333333336</v>
      </c>
      <c r="BD534" s="4">
        <f t="shared" si="134"/>
        <v>3</v>
      </c>
      <c r="BE534" s="47">
        <f t="shared" si="135"/>
        <v>78.333333333333343</v>
      </c>
      <c r="BF534" s="4" t="str">
        <f t="shared" si="136"/>
        <v>이상없음</v>
      </c>
      <c r="BG534" s="4">
        <f t="shared" si="137"/>
        <v>59</v>
      </c>
      <c r="BH534" s="4" t="s">
        <v>11808</v>
      </c>
      <c r="BI534" s="4"/>
      <c r="BK534" s="4">
        <v>9</v>
      </c>
      <c r="BL534" s="4">
        <f t="shared" si="142"/>
        <v>135</v>
      </c>
      <c r="BM534" s="4">
        <f t="shared" si="138"/>
        <v>136</v>
      </c>
      <c r="BN534" s="4" t="str">
        <f t="shared" si="143"/>
        <v>배수초과</v>
      </c>
      <c r="BO534" s="4" t="s">
        <v>11832</v>
      </c>
      <c r="BQ534" s="4" t="s">
        <v>11840</v>
      </c>
      <c r="BR534" s="4" t="s">
        <v>11841</v>
      </c>
      <c r="BS534" s="4"/>
    </row>
    <row r="535" spans="1:71" ht="50.1" customHeight="1" x14ac:dyDescent="0.3">
      <c r="A535" s="4">
        <f t="shared" si="139"/>
        <v>61</v>
      </c>
      <c r="B535" s="4" t="s">
        <v>2372</v>
      </c>
      <c r="C535" s="4" t="s">
        <v>2373</v>
      </c>
      <c r="D535" s="4" t="s">
        <v>265</v>
      </c>
      <c r="E535" s="4" t="s">
        <v>266</v>
      </c>
      <c r="F535" s="4" t="s">
        <v>2374</v>
      </c>
      <c r="G535" s="4" t="s">
        <v>2375</v>
      </c>
      <c r="H535" s="4" t="s">
        <v>2376</v>
      </c>
      <c r="I535" s="4" t="s">
        <v>2377</v>
      </c>
      <c r="J535" s="4" t="s">
        <v>275</v>
      </c>
      <c r="K535" s="4" t="s">
        <v>275</v>
      </c>
      <c r="L535" s="4" t="s">
        <v>382</v>
      </c>
      <c r="M535" s="4" t="s">
        <v>2378</v>
      </c>
      <c r="N535" s="4" t="s">
        <v>2379</v>
      </c>
      <c r="O535" s="4" t="s">
        <v>562</v>
      </c>
      <c r="P535" s="4" t="s">
        <v>957</v>
      </c>
      <c r="Q535" s="4" t="s">
        <v>1558</v>
      </c>
      <c r="R535" s="4" t="s">
        <v>312</v>
      </c>
      <c r="S535" s="4" t="s">
        <v>313</v>
      </c>
      <c r="T535" s="4" t="s">
        <v>313</v>
      </c>
      <c r="U535" s="4" t="s">
        <v>313</v>
      </c>
      <c r="V535" s="4" t="s">
        <v>313</v>
      </c>
      <c r="W535" s="4" t="s">
        <v>11686</v>
      </c>
      <c r="X535" s="4" t="s">
        <v>11744</v>
      </c>
      <c r="Y535" s="4" t="s">
        <v>313</v>
      </c>
      <c r="Z535" s="4" t="s">
        <v>313</v>
      </c>
      <c r="AA535" s="4" t="s">
        <v>312</v>
      </c>
      <c r="AB535" s="4" t="s">
        <v>312</v>
      </c>
      <c r="AC535" s="4" t="s">
        <v>313</v>
      </c>
      <c r="AE535" s="4">
        <v>0</v>
      </c>
      <c r="AF535" s="4">
        <v>0</v>
      </c>
      <c r="AG535" s="4">
        <v>0</v>
      </c>
      <c r="AH535" s="4">
        <f t="shared" si="141"/>
        <v>3</v>
      </c>
      <c r="AI535" s="4">
        <f t="shared" si="141"/>
        <v>0</v>
      </c>
      <c r="AJ535" s="4">
        <f t="shared" si="141"/>
        <v>0</v>
      </c>
      <c r="AK535" s="4">
        <f t="shared" si="140"/>
        <v>0</v>
      </c>
      <c r="AL535" s="4">
        <f t="shared" si="140"/>
        <v>0</v>
      </c>
      <c r="AM535" s="4">
        <f t="shared" si="140"/>
        <v>3</v>
      </c>
      <c r="AN535" s="4">
        <f t="shared" si="129"/>
        <v>0</v>
      </c>
      <c r="AO535" s="4" t="str">
        <f t="shared" si="130"/>
        <v>우대</v>
      </c>
      <c r="AP535" s="4" t="str">
        <f t="shared" si="130"/>
        <v>우대</v>
      </c>
      <c r="AQ535" s="4" t="str">
        <f t="shared" si="130"/>
        <v>X</v>
      </c>
      <c r="AR535" s="4">
        <f t="shared" si="131"/>
        <v>3</v>
      </c>
      <c r="AT535" s="4" t="s">
        <v>11686</v>
      </c>
      <c r="AU535" s="4">
        <f>VLOOKUP(B535,자격증!B:R,17,0)</f>
        <v>10</v>
      </c>
      <c r="AV535" s="4">
        <f>IF(AT535="해당",VLOOKUP(B535,어학성적!B:Q,16,0),0)</f>
        <v>6</v>
      </c>
      <c r="AW535" s="4">
        <f>IF(AT535="해당",VLOOKUP(B535,논문실적!B:S,18,0),0)</f>
        <v>0</v>
      </c>
      <c r="AX535" s="4">
        <f>VLOOKUP(B535,자격증!B:S,18,0)</f>
        <v>0</v>
      </c>
      <c r="AY535" s="4">
        <f t="shared" si="132"/>
        <v>16</v>
      </c>
      <c r="AZ535" s="4"/>
      <c r="BB535" s="4">
        <f t="shared" si="133"/>
        <v>16</v>
      </c>
      <c r="BC535" s="47">
        <f>VLOOKUP(B535,정성평가!B:AD,29,0)</f>
        <v>59</v>
      </c>
      <c r="BD535" s="4">
        <f t="shared" si="134"/>
        <v>3</v>
      </c>
      <c r="BE535" s="47">
        <f t="shared" si="135"/>
        <v>78</v>
      </c>
      <c r="BF535" s="4" t="str">
        <f t="shared" si="136"/>
        <v>이상없음</v>
      </c>
      <c r="BG535" s="4">
        <f t="shared" si="137"/>
        <v>61</v>
      </c>
      <c r="BH535" s="4" t="s">
        <v>11808</v>
      </c>
      <c r="BI535" s="4"/>
      <c r="BK535" s="4">
        <v>9</v>
      </c>
      <c r="BL535" s="4">
        <f t="shared" si="142"/>
        <v>135</v>
      </c>
      <c r="BM535" s="4">
        <f t="shared" si="138"/>
        <v>136</v>
      </c>
      <c r="BN535" s="4" t="str">
        <f t="shared" si="143"/>
        <v>배수초과</v>
      </c>
      <c r="BO535" s="4" t="s">
        <v>11832</v>
      </c>
      <c r="BQ535" s="4" t="s">
        <v>11783</v>
      </c>
      <c r="BR535" s="4" t="s">
        <v>276</v>
      </c>
      <c r="BS535" s="4" t="s">
        <v>11839</v>
      </c>
    </row>
    <row r="536" spans="1:71" ht="50.1" customHeight="1" x14ac:dyDescent="0.3">
      <c r="A536" s="4">
        <f t="shared" si="139"/>
        <v>62</v>
      </c>
      <c r="B536" s="4" t="s">
        <v>2862</v>
      </c>
      <c r="C536" s="4" t="s">
        <v>2863</v>
      </c>
      <c r="D536" s="4" t="s">
        <v>265</v>
      </c>
      <c r="E536" s="4" t="s">
        <v>266</v>
      </c>
      <c r="F536" s="4" t="s">
        <v>2864</v>
      </c>
      <c r="G536" s="4" t="s">
        <v>2865</v>
      </c>
      <c r="H536" s="4" t="s">
        <v>2866</v>
      </c>
      <c r="I536" s="4" t="s">
        <v>2867</v>
      </c>
      <c r="J536" s="4" t="s">
        <v>275</v>
      </c>
      <c r="K536" s="4" t="s">
        <v>275</v>
      </c>
      <c r="L536" s="4" t="s">
        <v>276</v>
      </c>
      <c r="M536" s="4" t="s">
        <v>277</v>
      </c>
      <c r="N536" s="4" t="s">
        <v>277</v>
      </c>
      <c r="O536" s="4" t="s">
        <v>277</v>
      </c>
      <c r="P536" s="4" t="s">
        <v>277</v>
      </c>
      <c r="Q536" s="4" t="s">
        <v>630</v>
      </c>
      <c r="R536" s="4" t="s">
        <v>313</v>
      </c>
      <c r="S536" s="4" t="s">
        <v>313</v>
      </c>
      <c r="T536" s="4" t="s">
        <v>313</v>
      </c>
      <c r="U536" s="4" t="s">
        <v>313</v>
      </c>
      <c r="V536" s="4" t="s">
        <v>313</v>
      </c>
      <c r="W536" s="4" t="s">
        <v>11686</v>
      </c>
      <c r="X536" s="4" t="s">
        <v>11737</v>
      </c>
      <c r="Y536" s="4" t="s">
        <v>313</v>
      </c>
      <c r="Z536" s="4" t="s">
        <v>313</v>
      </c>
      <c r="AA536" s="4" t="s">
        <v>313</v>
      </c>
      <c r="AB536" s="4" t="s">
        <v>313</v>
      </c>
      <c r="AC536" s="4" t="s">
        <v>313</v>
      </c>
      <c r="AE536" s="4">
        <v>0</v>
      </c>
      <c r="AF536" s="4">
        <v>0</v>
      </c>
      <c r="AG536" s="4">
        <v>0</v>
      </c>
      <c r="AH536" s="4">
        <f t="shared" si="141"/>
        <v>0</v>
      </c>
      <c r="AI536" s="4">
        <f t="shared" si="141"/>
        <v>0</v>
      </c>
      <c r="AJ536" s="4">
        <f t="shared" si="141"/>
        <v>0</v>
      </c>
      <c r="AK536" s="4">
        <f t="shared" si="140"/>
        <v>0</v>
      </c>
      <c r="AL536" s="4">
        <f t="shared" si="140"/>
        <v>0</v>
      </c>
      <c r="AM536" s="4">
        <f t="shared" si="140"/>
        <v>3</v>
      </c>
      <c r="AN536" s="4">
        <f t="shared" si="129"/>
        <v>0</v>
      </c>
      <c r="AO536" s="4" t="str">
        <f t="shared" si="130"/>
        <v>X</v>
      </c>
      <c r="AP536" s="4" t="str">
        <f t="shared" si="130"/>
        <v>X</v>
      </c>
      <c r="AQ536" s="4" t="str">
        <f t="shared" si="130"/>
        <v>X</v>
      </c>
      <c r="AR536" s="4">
        <f t="shared" si="131"/>
        <v>3</v>
      </c>
      <c r="AT536" s="4" t="s">
        <v>11686</v>
      </c>
      <c r="AU536" s="4">
        <f>VLOOKUP(B536,자격증!B:R,17,0)</f>
        <v>8</v>
      </c>
      <c r="AV536" s="4">
        <f>IF(AT536="해당",VLOOKUP(B536,어학성적!B:Q,16,0),0)</f>
        <v>0</v>
      </c>
      <c r="AW536" s="4">
        <f>IF(AT536="해당",VLOOKUP(B536,논문실적!B:S,18,0),0)</f>
        <v>6</v>
      </c>
      <c r="AX536" s="4">
        <f>VLOOKUP(B536,자격증!B:S,18,0)</f>
        <v>0</v>
      </c>
      <c r="AY536" s="4">
        <f t="shared" si="132"/>
        <v>14</v>
      </c>
      <c r="AZ536" s="4"/>
      <c r="BB536" s="4">
        <f t="shared" si="133"/>
        <v>14</v>
      </c>
      <c r="BC536" s="47">
        <f>VLOOKUP(B536,정성평가!B:AD,29,0)</f>
        <v>61</v>
      </c>
      <c r="BD536" s="4">
        <f t="shared" si="134"/>
        <v>3</v>
      </c>
      <c r="BE536" s="47">
        <f t="shared" si="135"/>
        <v>78</v>
      </c>
      <c r="BF536" s="4" t="str">
        <f t="shared" si="136"/>
        <v>이상없음</v>
      </c>
      <c r="BG536" s="4">
        <f t="shared" si="137"/>
        <v>61</v>
      </c>
      <c r="BH536" s="4" t="s">
        <v>11808</v>
      </c>
      <c r="BI536" s="4"/>
      <c r="BK536" s="4">
        <v>9</v>
      </c>
      <c r="BL536" s="4">
        <f t="shared" si="142"/>
        <v>135</v>
      </c>
      <c r="BM536" s="4">
        <f t="shared" si="138"/>
        <v>136</v>
      </c>
      <c r="BN536" s="4" t="str">
        <f t="shared" si="143"/>
        <v>배수초과</v>
      </c>
      <c r="BO536" s="4" t="s">
        <v>11832</v>
      </c>
      <c r="BQ536" s="4" t="s">
        <v>11840</v>
      </c>
      <c r="BR536" s="4" t="s">
        <v>11841</v>
      </c>
      <c r="BS536" s="4"/>
    </row>
    <row r="537" spans="1:71" ht="50.1" customHeight="1" x14ac:dyDescent="0.3">
      <c r="A537" s="4">
        <f t="shared" si="139"/>
        <v>63</v>
      </c>
      <c r="B537" s="4" t="s">
        <v>3985</v>
      </c>
      <c r="C537" s="4" t="s">
        <v>3986</v>
      </c>
      <c r="D537" s="4" t="s">
        <v>265</v>
      </c>
      <c r="E537" s="4" t="s">
        <v>266</v>
      </c>
      <c r="F537" s="4" t="s">
        <v>3987</v>
      </c>
      <c r="G537" s="4" t="s">
        <v>3988</v>
      </c>
      <c r="H537" s="4" t="s">
        <v>3989</v>
      </c>
      <c r="I537" s="4" t="s">
        <v>3990</v>
      </c>
      <c r="J537" s="4" t="s">
        <v>275</v>
      </c>
      <c r="K537" s="4" t="s">
        <v>275</v>
      </c>
      <c r="L537" s="4" t="s">
        <v>276</v>
      </c>
      <c r="M537" s="4" t="s">
        <v>277</v>
      </c>
      <c r="N537" s="4" t="s">
        <v>277</v>
      </c>
      <c r="O537" s="4" t="s">
        <v>277</v>
      </c>
      <c r="P537" s="4" t="s">
        <v>277</v>
      </c>
      <c r="Q537" s="4" t="s">
        <v>1769</v>
      </c>
      <c r="R537" s="4" t="s">
        <v>313</v>
      </c>
      <c r="S537" s="4" t="s">
        <v>313</v>
      </c>
      <c r="T537" s="4" t="s">
        <v>313</v>
      </c>
      <c r="U537" s="4" t="s">
        <v>313</v>
      </c>
      <c r="V537" s="4" t="s">
        <v>313</v>
      </c>
      <c r="W537" s="4" t="s">
        <v>11686</v>
      </c>
      <c r="X537" s="4" t="s">
        <v>11744</v>
      </c>
      <c r="Y537" s="4" t="s">
        <v>313</v>
      </c>
      <c r="Z537" s="4" t="s">
        <v>313</v>
      </c>
      <c r="AA537" s="4" t="s">
        <v>313</v>
      </c>
      <c r="AB537" s="4" t="s">
        <v>313</v>
      </c>
      <c r="AC537" s="4" t="s">
        <v>313</v>
      </c>
      <c r="AE537" s="4">
        <v>0</v>
      </c>
      <c r="AF537" s="4">
        <v>0</v>
      </c>
      <c r="AG537" s="4">
        <v>0</v>
      </c>
      <c r="AH537" s="4">
        <f t="shared" si="141"/>
        <v>0</v>
      </c>
      <c r="AI537" s="4">
        <f t="shared" si="141"/>
        <v>0</v>
      </c>
      <c r="AJ537" s="4">
        <f t="shared" si="141"/>
        <v>0</v>
      </c>
      <c r="AK537" s="4">
        <f t="shared" si="140"/>
        <v>0</v>
      </c>
      <c r="AL537" s="4">
        <f t="shared" si="140"/>
        <v>0</v>
      </c>
      <c r="AM537" s="4">
        <f t="shared" si="140"/>
        <v>3</v>
      </c>
      <c r="AN537" s="4">
        <f t="shared" si="129"/>
        <v>0</v>
      </c>
      <c r="AO537" s="4" t="str">
        <f t="shared" si="130"/>
        <v>X</v>
      </c>
      <c r="AP537" s="4" t="str">
        <f t="shared" si="130"/>
        <v>X</v>
      </c>
      <c r="AQ537" s="4" t="str">
        <f t="shared" si="130"/>
        <v>X</v>
      </c>
      <c r="AR537" s="4">
        <f t="shared" si="131"/>
        <v>3</v>
      </c>
      <c r="AT537" s="4" t="s">
        <v>11686</v>
      </c>
      <c r="AU537" s="4">
        <f>VLOOKUP(B537,자격증!B:R,17,0)</f>
        <v>3</v>
      </c>
      <c r="AV537" s="4">
        <f>IF(AT537="해당",VLOOKUP(B537,어학성적!B:Q,16,0),0)</f>
        <v>0</v>
      </c>
      <c r="AW537" s="4">
        <f>IF(AT537="해당",VLOOKUP(B537,논문실적!B:S,18,0),0)</f>
        <v>10</v>
      </c>
      <c r="AX537" s="4">
        <f>VLOOKUP(B537,자격증!B:S,18,0)</f>
        <v>0</v>
      </c>
      <c r="AY537" s="4">
        <f t="shared" si="132"/>
        <v>13</v>
      </c>
      <c r="AZ537" s="4"/>
      <c r="BB537" s="4">
        <f t="shared" si="133"/>
        <v>13</v>
      </c>
      <c r="BC537" s="47">
        <f>VLOOKUP(B537,정성평가!B:AD,29,0)</f>
        <v>62</v>
      </c>
      <c r="BD537" s="4">
        <f t="shared" si="134"/>
        <v>3</v>
      </c>
      <c r="BE537" s="47">
        <f t="shared" si="135"/>
        <v>78</v>
      </c>
      <c r="BF537" s="4" t="str">
        <f t="shared" si="136"/>
        <v>이상없음</v>
      </c>
      <c r="BG537" s="4">
        <f t="shared" si="137"/>
        <v>61</v>
      </c>
      <c r="BH537" s="4" t="s">
        <v>11808</v>
      </c>
      <c r="BI537" s="4"/>
      <c r="BK537" s="4">
        <v>9</v>
      </c>
      <c r="BL537" s="4">
        <f t="shared" si="142"/>
        <v>135</v>
      </c>
      <c r="BM537" s="4">
        <f t="shared" si="138"/>
        <v>136</v>
      </c>
      <c r="BN537" s="4" t="str">
        <f t="shared" si="143"/>
        <v>배수초과</v>
      </c>
      <c r="BO537" s="4" t="s">
        <v>11832</v>
      </c>
      <c r="BQ537" s="4" t="s">
        <v>11840</v>
      </c>
      <c r="BR537" s="4" t="s">
        <v>11841</v>
      </c>
      <c r="BS537" s="4"/>
    </row>
    <row r="538" spans="1:71" ht="50.1" customHeight="1" x14ac:dyDescent="0.3">
      <c r="A538" s="4">
        <f t="shared" si="139"/>
        <v>64</v>
      </c>
      <c r="B538" s="4" t="s">
        <v>5370</v>
      </c>
      <c r="C538" s="4" t="s">
        <v>5371</v>
      </c>
      <c r="D538" s="4" t="s">
        <v>265</v>
      </c>
      <c r="E538" s="4" t="s">
        <v>266</v>
      </c>
      <c r="F538" s="4" t="s">
        <v>5372</v>
      </c>
      <c r="G538" s="4" t="s">
        <v>5373</v>
      </c>
      <c r="H538" s="4" t="s">
        <v>5374</v>
      </c>
      <c r="I538" s="4" t="s">
        <v>5375</v>
      </c>
      <c r="J538" s="4" t="s">
        <v>275</v>
      </c>
      <c r="K538" s="4" t="s">
        <v>275</v>
      </c>
      <c r="L538" s="4" t="s">
        <v>382</v>
      </c>
      <c r="M538" s="4" t="s">
        <v>5376</v>
      </c>
      <c r="N538" s="4" t="s">
        <v>1678</v>
      </c>
      <c r="O538" s="4" t="s">
        <v>562</v>
      </c>
      <c r="P538" s="4" t="s">
        <v>957</v>
      </c>
      <c r="Q538" s="4" t="s">
        <v>5392</v>
      </c>
      <c r="R538" s="4" t="s">
        <v>313</v>
      </c>
      <c r="S538" s="4" t="s">
        <v>313</v>
      </c>
      <c r="T538" s="4" t="s">
        <v>313</v>
      </c>
      <c r="U538" s="4" t="s">
        <v>313</v>
      </c>
      <c r="V538" s="4" t="s">
        <v>313</v>
      </c>
      <c r="W538" s="4" t="s">
        <v>313</v>
      </c>
      <c r="X538" s="4" t="s">
        <v>313</v>
      </c>
      <c r="Y538" s="4" t="s">
        <v>313</v>
      </c>
      <c r="Z538" s="4" t="s">
        <v>313</v>
      </c>
      <c r="AA538" s="4" t="s">
        <v>313</v>
      </c>
      <c r="AB538" s="4" t="s">
        <v>313</v>
      </c>
      <c r="AC538" s="4" t="s">
        <v>313</v>
      </c>
      <c r="AE538" s="4">
        <v>0</v>
      </c>
      <c r="AF538" s="4">
        <v>0</v>
      </c>
      <c r="AG538" s="4">
        <v>0</v>
      </c>
      <c r="AH538" s="4">
        <f t="shared" si="141"/>
        <v>0</v>
      </c>
      <c r="AI538" s="4">
        <f t="shared" si="141"/>
        <v>0</v>
      </c>
      <c r="AJ538" s="4">
        <f t="shared" si="141"/>
        <v>0</v>
      </c>
      <c r="AK538" s="4">
        <f t="shared" si="140"/>
        <v>0</v>
      </c>
      <c r="AL538" s="4">
        <f t="shared" si="140"/>
        <v>0</v>
      </c>
      <c r="AM538" s="4">
        <f t="shared" si="140"/>
        <v>0</v>
      </c>
      <c r="AN538" s="4">
        <f t="shared" si="129"/>
        <v>0</v>
      </c>
      <c r="AO538" s="4" t="str">
        <f t="shared" si="130"/>
        <v>X</v>
      </c>
      <c r="AP538" s="4" t="str">
        <f t="shared" si="130"/>
        <v>X</v>
      </c>
      <c r="AQ538" s="4" t="str">
        <f t="shared" si="130"/>
        <v>X</v>
      </c>
      <c r="AR538" s="4">
        <f t="shared" si="131"/>
        <v>0</v>
      </c>
      <c r="AT538" s="4" t="s">
        <v>11686</v>
      </c>
      <c r="AU538" s="4">
        <f>VLOOKUP(B538,자격증!B:R,17,0)</f>
        <v>3</v>
      </c>
      <c r="AV538" s="4">
        <f>IF(AT538="해당",VLOOKUP(B538,어학성적!B:Q,16,0),0)</f>
        <v>2</v>
      </c>
      <c r="AW538" s="4">
        <f>IF(AT538="해당",VLOOKUP(B538,논문실적!B:S,18,0),0)</f>
        <v>10</v>
      </c>
      <c r="AX538" s="4">
        <f>VLOOKUP(B538,자격증!B:S,18,0)</f>
        <v>0</v>
      </c>
      <c r="AY538" s="4">
        <f t="shared" si="132"/>
        <v>15</v>
      </c>
      <c r="AZ538" s="4"/>
      <c r="BB538" s="4">
        <f t="shared" si="133"/>
        <v>15</v>
      </c>
      <c r="BC538" s="47">
        <f>VLOOKUP(B538,정성평가!B:AD,29,0)</f>
        <v>63</v>
      </c>
      <c r="BD538" s="4">
        <f t="shared" si="134"/>
        <v>0</v>
      </c>
      <c r="BE538" s="47">
        <f t="shared" si="135"/>
        <v>78</v>
      </c>
      <c r="BF538" s="4" t="str">
        <f t="shared" si="136"/>
        <v>이상없음</v>
      </c>
      <c r="BG538" s="4">
        <f t="shared" si="137"/>
        <v>61</v>
      </c>
      <c r="BH538" s="4" t="s">
        <v>11808</v>
      </c>
      <c r="BI538" s="4"/>
      <c r="BK538" s="4">
        <v>9</v>
      </c>
      <c r="BL538" s="4">
        <f t="shared" si="142"/>
        <v>135</v>
      </c>
      <c r="BM538" s="4">
        <f t="shared" si="138"/>
        <v>136</v>
      </c>
      <c r="BN538" s="4" t="str">
        <f t="shared" si="143"/>
        <v>배수초과</v>
      </c>
      <c r="BO538" s="4" t="s">
        <v>11832</v>
      </c>
      <c r="BQ538" s="4" t="s">
        <v>11840</v>
      </c>
      <c r="BR538" s="4" t="s">
        <v>11841</v>
      </c>
      <c r="BS538" s="4"/>
    </row>
    <row r="539" spans="1:71" ht="50.1" customHeight="1" x14ac:dyDescent="0.3">
      <c r="A539" s="4">
        <f t="shared" si="139"/>
        <v>65</v>
      </c>
      <c r="B539" s="4" t="s">
        <v>6745</v>
      </c>
      <c r="C539" s="4" t="s">
        <v>6746</v>
      </c>
      <c r="D539" s="4" t="s">
        <v>265</v>
      </c>
      <c r="E539" s="4" t="s">
        <v>266</v>
      </c>
      <c r="F539" s="4" t="s">
        <v>6747</v>
      </c>
      <c r="G539" s="4" t="s">
        <v>6748</v>
      </c>
      <c r="H539" s="4" t="s">
        <v>6749</v>
      </c>
      <c r="I539" s="4" t="s">
        <v>6750</v>
      </c>
      <c r="J539" s="4" t="s">
        <v>275</v>
      </c>
      <c r="K539" s="4" t="s">
        <v>275</v>
      </c>
      <c r="L539" s="4" t="s">
        <v>382</v>
      </c>
      <c r="M539" s="4" t="s">
        <v>6751</v>
      </c>
      <c r="N539" s="4" t="s">
        <v>6752</v>
      </c>
      <c r="O539" s="4" t="s">
        <v>562</v>
      </c>
      <c r="P539" s="4" t="s">
        <v>957</v>
      </c>
      <c r="Q539" s="4" t="s">
        <v>913</v>
      </c>
      <c r="R539" s="4" t="s">
        <v>313</v>
      </c>
      <c r="S539" s="4" t="s">
        <v>313</v>
      </c>
      <c r="T539" s="4" t="s">
        <v>313</v>
      </c>
      <c r="U539" s="4" t="s">
        <v>313</v>
      </c>
      <c r="V539" s="4" t="s">
        <v>313</v>
      </c>
      <c r="W539" s="4" t="s">
        <v>11686</v>
      </c>
      <c r="X539" s="4" t="s">
        <v>9552</v>
      </c>
      <c r="Y539" s="4" t="s">
        <v>11686</v>
      </c>
      <c r="Z539" s="4" t="s">
        <v>9552</v>
      </c>
      <c r="AA539" s="4" t="s">
        <v>312</v>
      </c>
      <c r="AB539" s="4" t="s">
        <v>313</v>
      </c>
      <c r="AC539" s="4" t="s">
        <v>313</v>
      </c>
      <c r="AE539" s="4">
        <v>0</v>
      </c>
      <c r="AF539" s="4">
        <v>0</v>
      </c>
      <c r="AG539" s="4">
        <v>0</v>
      </c>
      <c r="AH539" s="4">
        <f t="shared" si="141"/>
        <v>0</v>
      </c>
      <c r="AI539" s="4">
        <f t="shared" si="141"/>
        <v>0</v>
      </c>
      <c r="AJ539" s="4">
        <f t="shared" si="141"/>
        <v>0</v>
      </c>
      <c r="AK539" s="4">
        <f t="shared" si="140"/>
        <v>0</v>
      </c>
      <c r="AL539" s="4">
        <f t="shared" si="140"/>
        <v>0</v>
      </c>
      <c r="AM539" s="4">
        <f t="shared" si="140"/>
        <v>3</v>
      </c>
      <c r="AN539" s="4">
        <f t="shared" ref="AN539:AN602" si="144">IF(Y539="해당",3,0)</f>
        <v>3</v>
      </c>
      <c r="AO539" s="4" t="str">
        <f t="shared" ref="AO539:AQ602" si="145">IF(AA539="해당","우대","X")</f>
        <v>우대</v>
      </c>
      <c r="AP539" s="4" t="str">
        <f t="shared" si="145"/>
        <v>X</v>
      </c>
      <c r="AQ539" s="4" t="str">
        <f t="shared" si="145"/>
        <v>X</v>
      </c>
      <c r="AR539" s="4">
        <f t="shared" ref="AR539:AR602" si="146">MAX(AF539:AN539)</f>
        <v>3</v>
      </c>
      <c r="AT539" s="4" t="s">
        <v>11686</v>
      </c>
      <c r="AU539" s="4">
        <f>VLOOKUP(B539,자격증!B:R,17,0)</f>
        <v>6</v>
      </c>
      <c r="AV539" s="4">
        <f>IF(AT539="해당",VLOOKUP(B539,어학성적!B:Q,16,0),0)</f>
        <v>10</v>
      </c>
      <c r="AW539" s="4">
        <f>IF(AT539="해당",VLOOKUP(B539,논문실적!B:S,18,0),0)</f>
        <v>0</v>
      </c>
      <c r="AX539" s="4">
        <f>VLOOKUP(B539,자격증!B:S,18,0)</f>
        <v>0</v>
      </c>
      <c r="AY539" s="4">
        <f t="shared" ref="AY539:AY602" si="147">IF(SUM(AU539:AX539)&gt;20,20,SUM(AU539:AX539))</f>
        <v>16</v>
      </c>
      <c r="AZ539" s="4"/>
      <c r="BB539" s="4">
        <f t="shared" ref="BB539:BB602" si="148">IF(AT539="해당",AY539,"정량심사 비해당")</f>
        <v>16</v>
      </c>
      <c r="BC539" s="47">
        <f>VLOOKUP(B539,정성평가!B:AD,29,0)</f>
        <v>59</v>
      </c>
      <c r="BD539" s="4">
        <f t="shared" ref="BD539:BD602" si="149">AR539</f>
        <v>3</v>
      </c>
      <c r="BE539" s="47">
        <f t="shared" ref="BE539:BE602" si="150">SUM(BB539:BD539)</f>
        <v>78</v>
      </c>
      <c r="BF539" s="4" t="str">
        <f t="shared" ref="BF539:BF602" si="151">IF(BE539&lt;70,"과락","이상없음")</f>
        <v>이상없음</v>
      </c>
      <c r="BG539" s="4">
        <f t="shared" ref="BG539:BG602" si="152">COUNTIFS(D:D,D539,BE:BE,"&gt;"&amp;BE539)+1</f>
        <v>61</v>
      </c>
      <c r="BH539" s="4" t="s">
        <v>11808</v>
      </c>
      <c r="BI539" s="4"/>
      <c r="BK539" s="4">
        <v>9</v>
      </c>
      <c r="BL539" s="4">
        <f t="shared" si="142"/>
        <v>135</v>
      </c>
      <c r="BM539" s="4">
        <f t="shared" ref="BM539:BM602" si="153">COUNTIFS(D:D,D539,BH:BH,"서류전형 합격")</f>
        <v>136</v>
      </c>
      <c r="BN539" s="4" t="str">
        <f t="shared" si="143"/>
        <v>배수초과</v>
      </c>
      <c r="BO539" s="4" t="s">
        <v>11832</v>
      </c>
      <c r="BQ539" s="4" t="s">
        <v>11840</v>
      </c>
      <c r="BR539" s="4" t="s">
        <v>11841</v>
      </c>
      <c r="BS539" s="4"/>
    </row>
    <row r="540" spans="1:71" ht="50.1" customHeight="1" x14ac:dyDescent="0.3">
      <c r="A540" s="4">
        <f t="shared" si="139"/>
        <v>66</v>
      </c>
      <c r="B540" s="4" t="s">
        <v>2590</v>
      </c>
      <c r="C540" s="4" t="s">
        <v>2591</v>
      </c>
      <c r="D540" s="4" t="s">
        <v>265</v>
      </c>
      <c r="E540" s="4" t="s">
        <v>266</v>
      </c>
      <c r="F540" s="4" t="s">
        <v>2592</v>
      </c>
      <c r="G540" s="4" t="s">
        <v>2593</v>
      </c>
      <c r="H540" s="4" t="s">
        <v>2594</v>
      </c>
      <c r="I540" s="4" t="s">
        <v>2595</v>
      </c>
      <c r="J540" s="4" t="s">
        <v>275</v>
      </c>
      <c r="K540" s="4" t="s">
        <v>275</v>
      </c>
      <c r="L540" s="4" t="s">
        <v>382</v>
      </c>
      <c r="M540" s="4" t="s">
        <v>560</v>
      </c>
      <c r="N540" s="4" t="s">
        <v>2034</v>
      </c>
      <c r="O540" s="4" t="s">
        <v>562</v>
      </c>
      <c r="P540" s="4" t="s">
        <v>957</v>
      </c>
      <c r="Q540" s="4" t="s">
        <v>2603</v>
      </c>
      <c r="R540" s="4" t="s">
        <v>313</v>
      </c>
      <c r="S540" s="4" t="s">
        <v>313</v>
      </c>
      <c r="T540" s="4" t="s">
        <v>313</v>
      </c>
      <c r="U540" s="4" t="s">
        <v>313</v>
      </c>
      <c r="V540" s="4" t="s">
        <v>313</v>
      </c>
      <c r="W540" s="4" t="s">
        <v>11686</v>
      </c>
      <c r="X540" s="4" t="s">
        <v>11728</v>
      </c>
      <c r="Y540" s="4" t="s">
        <v>313</v>
      </c>
      <c r="Z540" s="4" t="s">
        <v>313</v>
      </c>
      <c r="AA540" s="4" t="s">
        <v>312</v>
      </c>
      <c r="AB540" s="4" t="s">
        <v>312</v>
      </c>
      <c r="AC540" s="4" t="s">
        <v>313</v>
      </c>
      <c r="AE540" s="4">
        <v>0</v>
      </c>
      <c r="AF540" s="4">
        <v>0</v>
      </c>
      <c r="AG540" s="4">
        <v>0</v>
      </c>
      <c r="AH540" s="4">
        <f t="shared" si="141"/>
        <v>0</v>
      </c>
      <c r="AI540" s="4">
        <f t="shared" si="141"/>
        <v>0</v>
      </c>
      <c r="AJ540" s="4">
        <f t="shared" si="141"/>
        <v>0</v>
      </c>
      <c r="AK540" s="4">
        <f t="shared" si="140"/>
        <v>0</v>
      </c>
      <c r="AL540" s="4">
        <f t="shared" si="140"/>
        <v>0</v>
      </c>
      <c r="AM540" s="4">
        <f t="shared" si="140"/>
        <v>3</v>
      </c>
      <c r="AN540" s="4">
        <f t="shared" si="144"/>
        <v>0</v>
      </c>
      <c r="AO540" s="4" t="str">
        <f t="shared" si="145"/>
        <v>우대</v>
      </c>
      <c r="AP540" s="4" t="str">
        <f t="shared" si="145"/>
        <v>우대</v>
      </c>
      <c r="AQ540" s="4" t="str">
        <f t="shared" si="145"/>
        <v>X</v>
      </c>
      <c r="AR540" s="4">
        <f t="shared" si="146"/>
        <v>3</v>
      </c>
      <c r="AT540" s="4" t="s">
        <v>11686</v>
      </c>
      <c r="AU540" s="4">
        <f>VLOOKUP(B540,자격증!B:R,17,0)</f>
        <v>8</v>
      </c>
      <c r="AV540" s="4">
        <f>IF(AT540="해당",VLOOKUP(B540,어학성적!B:Q,16,0),0)</f>
        <v>8</v>
      </c>
      <c r="AW540" s="4">
        <f>IF(AT540="해당",VLOOKUP(B540,논문실적!B:S,18,0),0)</f>
        <v>0</v>
      </c>
      <c r="AX540" s="4">
        <f>VLOOKUP(B540,자격증!B:S,18,0)</f>
        <v>0</v>
      </c>
      <c r="AY540" s="4">
        <f t="shared" si="147"/>
        <v>16</v>
      </c>
      <c r="AZ540" s="4"/>
      <c r="BB540" s="4">
        <f t="shared" si="148"/>
        <v>16</v>
      </c>
      <c r="BC540" s="47">
        <f>VLOOKUP(B540,정성평가!B:AD,29,0)</f>
        <v>58.666666666666664</v>
      </c>
      <c r="BD540" s="4">
        <f t="shared" si="149"/>
        <v>3</v>
      </c>
      <c r="BE540" s="47">
        <f t="shared" si="150"/>
        <v>77.666666666666657</v>
      </c>
      <c r="BF540" s="4" t="str">
        <f t="shared" si="151"/>
        <v>이상없음</v>
      </c>
      <c r="BG540" s="4">
        <f t="shared" si="152"/>
        <v>66</v>
      </c>
      <c r="BH540" s="4" t="s">
        <v>11808</v>
      </c>
      <c r="BI540" s="4"/>
      <c r="BK540" s="4">
        <v>9</v>
      </c>
      <c r="BL540" s="4">
        <f t="shared" si="142"/>
        <v>135</v>
      </c>
      <c r="BM540" s="4">
        <f t="shared" si="153"/>
        <v>136</v>
      </c>
      <c r="BN540" s="4" t="str">
        <f t="shared" si="143"/>
        <v>배수초과</v>
      </c>
      <c r="BO540" s="4" t="s">
        <v>11832</v>
      </c>
      <c r="BQ540" s="4" t="s">
        <v>11840</v>
      </c>
      <c r="BR540" s="4" t="s">
        <v>11841</v>
      </c>
      <c r="BS540" s="4"/>
    </row>
    <row r="541" spans="1:71" ht="50.1" customHeight="1" x14ac:dyDescent="0.3">
      <c r="A541" s="4">
        <f t="shared" si="139"/>
        <v>67</v>
      </c>
      <c r="B541" s="4" t="s">
        <v>4235</v>
      </c>
      <c r="C541" s="4" t="s">
        <v>4236</v>
      </c>
      <c r="D541" s="4" t="s">
        <v>265</v>
      </c>
      <c r="E541" s="4" t="s">
        <v>266</v>
      </c>
      <c r="F541" s="4" t="s">
        <v>4237</v>
      </c>
      <c r="G541" s="4" t="s">
        <v>4238</v>
      </c>
      <c r="H541" s="4" t="s">
        <v>4239</v>
      </c>
      <c r="I541" s="4" t="s">
        <v>4240</v>
      </c>
      <c r="J541" s="4" t="s">
        <v>275</v>
      </c>
      <c r="K541" s="4" t="s">
        <v>275</v>
      </c>
      <c r="L541" s="4" t="s">
        <v>276</v>
      </c>
      <c r="M541" s="4" t="s">
        <v>277</v>
      </c>
      <c r="N541" s="4" t="s">
        <v>277</v>
      </c>
      <c r="O541" s="4" t="s">
        <v>277</v>
      </c>
      <c r="P541" s="4" t="s">
        <v>277</v>
      </c>
      <c r="Q541" s="4" t="s">
        <v>4246</v>
      </c>
      <c r="R541" s="4" t="s">
        <v>313</v>
      </c>
      <c r="S541" s="4" t="s">
        <v>313</v>
      </c>
      <c r="T541" s="4" t="s">
        <v>313</v>
      </c>
      <c r="U541" s="4" t="s">
        <v>313</v>
      </c>
      <c r="V541" s="4" t="s">
        <v>313</v>
      </c>
      <c r="W541" s="4" t="s">
        <v>11686</v>
      </c>
      <c r="X541" s="4" t="s">
        <v>11737</v>
      </c>
      <c r="Y541" s="4" t="s">
        <v>313</v>
      </c>
      <c r="Z541" s="4" t="s">
        <v>313</v>
      </c>
      <c r="AA541" s="4" t="s">
        <v>313</v>
      </c>
      <c r="AB541" s="4" t="s">
        <v>313</v>
      </c>
      <c r="AC541" s="4" t="s">
        <v>313</v>
      </c>
      <c r="AE541" s="4">
        <v>0</v>
      </c>
      <c r="AF541" s="4">
        <v>0</v>
      </c>
      <c r="AG541" s="4">
        <v>0</v>
      </c>
      <c r="AH541" s="4">
        <f t="shared" si="141"/>
        <v>0</v>
      </c>
      <c r="AI541" s="4">
        <f t="shared" si="141"/>
        <v>0</v>
      </c>
      <c r="AJ541" s="4">
        <f t="shared" si="141"/>
        <v>0</v>
      </c>
      <c r="AK541" s="4">
        <f t="shared" si="140"/>
        <v>0</v>
      </c>
      <c r="AL541" s="4">
        <f t="shared" si="140"/>
        <v>0</v>
      </c>
      <c r="AM541" s="4">
        <f t="shared" si="140"/>
        <v>3</v>
      </c>
      <c r="AN541" s="4">
        <f t="shared" si="144"/>
        <v>0</v>
      </c>
      <c r="AO541" s="4" t="str">
        <f t="shared" si="145"/>
        <v>X</v>
      </c>
      <c r="AP541" s="4" t="str">
        <f t="shared" si="145"/>
        <v>X</v>
      </c>
      <c r="AQ541" s="4" t="str">
        <f t="shared" si="145"/>
        <v>X</v>
      </c>
      <c r="AR541" s="4">
        <f t="shared" si="146"/>
        <v>3</v>
      </c>
      <c r="AT541" s="4" t="s">
        <v>11686</v>
      </c>
      <c r="AU541" s="4">
        <f>VLOOKUP(B541,자격증!B:R,17,0)</f>
        <v>8</v>
      </c>
      <c r="AV541" s="4">
        <f>IF(AT541="해당",VLOOKUP(B541,어학성적!B:Q,16,0),0)</f>
        <v>10</v>
      </c>
      <c r="AW541" s="4">
        <f>IF(AT541="해당",VLOOKUP(B541,논문실적!B:S,18,0),0)</f>
        <v>0</v>
      </c>
      <c r="AX541" s="4">
        <f>VLOOKUP(B541,자격증!B:S,18,0)</f>
        <v>0</v>
      </c>
      <c r="AY541" s="4">
        <f t="shared" si="147"/>
        <v>18</v>
      </c>
      <c r="AZ541" s="4"/>
      <c r="BB541" s="4">
        <f t="shared" si="148"/>
        <v>18</v>
      </c>
      <c r="BC541" s="47">
        <f>VLOOKUP(B541,정성평가!B:AD,29,0)</f>
        <v>56.666666666666664</v>
      </c>
      <c r="BD541" s="4">
        <f t="shared" si="149"/>
        <v>3</v>
      </c>
      <c r="BE541" s="47">
        <f t="shared" si="150"/>
        <v>77.666666666666657</v>
      </c>
      <c r="BF541" s="4" t="str">
        <f t="shared" si="151"/>
        <v>이상없음</v>
      </c>
      <c r="BG541" s="4">
        <f t="shared" si="152"/>
        <v>66</v>
      </c>
      <c r="BH541" s="4" t="s">
        <v>11808</v>
      </c>
      <c r="BI541" s="4"/>
      <c r="BK541" s="4">
        <v>9</v>
      </c>
      <c r="BL541" s="4">
        <f t="shared" si="142"/>
        <v>135</v>
      </c>
      <c r="BM541" s="4">
        <f t="shared" si="153"/>
        <v>136</v>
      </c>
      <c r="BN541" s="4" t="str">
        <f t="shared" si="143"/>
        <v>배수초과</v>
      </c>
      <c r="BO541" s="4" t="s">
        <v>11832</v>
      </c>
      <c r="BQ541" s="4" t="s">
        <v>11840</v>
      </c>
      <c r="BR541" s="4" t="s">
        <v>11841</v>
      </c>
      <c r="BS541" s="4"/>
    </row>
    <row r="542" spans="1:71" ht="50.1" customHeight="1" x14ac:dyDescent="0.3">
      <c r="A542" s="4">
        <f t="shared" si="139"/>
        <v>68</v>
      </c>
      <c r="B542" s="4" t="s">
        <v>8193</v>
      </c>
      <c r="C542" s="4" t="s">
        <v>8194</v>
      </c>
      <c r="D542" s="4" t="s">
        <v>265</v>
      </c>
      <c r="E542" s="4" t="s">
        <v>266</v>
      </c>
      <c r="F542" s="4" t="s">
        <v>8195</v>
      </c>
      <c r="G542" s="4" t="s">
        <v>8196</v>
      </c>
      <c r="H542" s="4" t="s">
        <v>8197</v>
      </c>
      <c r="I542" s="4" t="s">
        <v>8198</v>
      </c>
      <c r="J542" s="4" t="s">
        <v>275</v>
      </c>
      <c r="K542" s="4" t="s">
        <v>275</v>
      </c>
      <c r="L542" s="4" t="s">
        <v>382</v>
      </c>
      <c r="M542" s="4" t="s">
        <v>4013</v>
      </c>
      <c r="N542" s="4" t="s">
        <v>4014</v>
      </c>
      <c r="O542" s="4" t="s">
        <v>562</v>
      </c>
      <c r="P542" s="4" t="s">
        <v>957</v>
      </c>
      <c r="Q542" s="4" t="s">
        <v>2359</v>
      </c>
      <c r="R542" s="4" t="s">
        <v>313</v>
      </c>
      <c r="S542" s="4" t="s">
        <v>313</v>
      </c>
      <c r="T542" s="4" t="s">
        <v>313</v>
      </c>
      <c r="U542" s="4" t="s">
        <v>313</v>
      </c>
      <c r="V542" s="4" t="s">
        <v>313</v>
      </c>
      <c r="W542" s="4" t="s">
        <v>11686</v>
      </c>
      <c r="X542" s="4" t="s">
        <v>11737</v>
      </c>
      <c r="Y542" s="4" t="s">
        <v>313</v>
      </c>
      <c r="Z542" s="4" t="s">
        <v>313</v>
      </c>
      <c r="AA542" s="4" t="s">
        <v>313</v>
      </c>
      <c r="AB542" s="4" t="s">
        <v>313</v>
      </c>
      <c r="AC542" s="4" t="s">
        <v>313</v>
      </c>
      <c r="AE542" s="4">
        <v>0</v>
      </c>
      <c r="AF542" s="4">
        <v>0</v>
      </c>
      <c r="AG542" s="4">
        <v>0</v>
      </c>
      <c r="AH542" s="4">
        <f t="shared" si="141"/>
        <v>0</v>
      </c>
      <c r="AI542" s="4">
        <f t="shared" si="141"/>
        <v>0</v>
      </c>
      <c r="AJ542" s="4">
        <f t="shared" si="141"/>
        <v>0</v>
      </c>
      <c r="AK542" s="4">
        <f t="shared" si="140"/>
        <v>0</v>
      </c>
      <c r="AL542" s="4">
        <f t="shared" si="140"/>
        <v>0</v>
      </c>
      <c r="AM542" s="4">
        <f t="shared" si="140"/>
        <v>3</v>
      </c>
      <c r="AN542" s="4">
        <f t="shared" si="144"/>
        <v>0</v>
      </c>
      <c r="AO542" s="4" t="str">
        <f t="shared" si="145"/>
        <v>X</v>
      </c>
      <c r="AP542" s="4" t="str">
        <f t="shared" si="145"/>
        <v>X</v>
      </c>
      <c r="AQ542" s="4" t="str">
        <f t="shared" si="145"/>
        <v>X</v>
      </c>
      <c r="AR542" s="4">
        <f t="shared" si="146"/>
        <v>3</v>
      </c>
      <c r="AT542" s="4" t="s">
        <v>11686</v>
      </c>
      <c r="AU542" s="4">
        <f>VLOOKUP(B542,자격증!B:R,17,0)</f>
        <v>5</v>
      </c>
      <c r="AV542" s="4">
        <f>IF(AT542="해당",VLOOKUP(B542,어학성적!B:Q,16,0),0)</f>
        <v>6</v>
      </c>
      <c r="AW542" s="4">
        <f>IF(AT542="해당",VLOOKUP(B542,논문실적!B:S,18,0),0)</f>
        <v>0</v>
      </c>
      <c r="AX542" s="4">
        <f>VLOOKUP(B542,자격증!B:S,18,0)</f>
        <v>0</v>
      </c>
      <c r="AY542" s="4">
        <f t="shared" si="147"/>
        <v>11</v>
      </c>
      <c r="AZ542" s="4"/>
      <c r="BB542" s="4">
        <f t="shared" si="148"/>
        <v>11</v>
      </c>
      <c r="BC542" s="47">
        <f>VLOOKUP(B542,정성평가!B:AD,29,0)</f>
        <v>63.666666666666664</v>
      </c>
      <c r="BD542" s="4">
        <f t="shared" si="149"/>
        <v>3</v>
      </c>
      <c r="BE542" s="47">
        <f t="shared" si="150"/>
        <v>77.666666666666657</v>
      </c>
      <c r="BF542" s="4" t="str">
        <f t="shared" si="151"/>
        <v>이상없음</v>
      </c>
      <c r="BG542" s="4">
        <f t="shared" si="152"/>
        <v>66</v>
      </c>
      <c r="BH542" s="4" t="s">
        <v>11808</v>
      </c>
      <c r="BI542" s="4"/>
      <c r="BK542" s="4">
        <v>9</v>
      </c>
      <c r="BL542" s="4">
        <f t="shared" si="142"/>
        <v>135</v>
      </c>
      <c r="BM542" s="4">
        <f t="shared" si="153"/>
        <v>136</v>
      </c>
      <c r="BN542" s="4" t="str">
        <f t="shared" si="143"/>
        <v>배수초과</v>
      </c>
      <c r="BO542" s="4" t="s">
        <v>11832</v>
      </c>
      <c r="BQ542" s="4" t="s">
        <v>11840</v>
      </c>
      <c r="BR542" s="4" t="s">
        <v>11841</v>
      </c>
      <c r="BS542" s="4"/>
    </row>
    <row r="543" spans="1:71" ht="50.1" customHeight="1" x14ac:dyDescent="0.3">
      <c r="A543" s="4">
        <f t="shared" si="139"/>
        <v>69</v>
      </c>
      <c r="B543" s="4" t="s">
        <v>9206</v>
      </c>
      <c r="C543" s="4" t="s">
        <v>9207</v>
      </c>
      <c r="D543" s="4" t="s">
        <v>265</v>
      </c>
      <c r="E543" s="4" t="s">
        <v>266</v>
      </c>
      <c r="F543" s="4" t="s">
        <v>9208</v>
      </c>
      <c r="G543" s="4" t="s">
        <v>9209</v>
      </c>
      <c r="H543" s="4" t="s">
        <v>9210</v>
      </c>
      <c r="I543" s="4" t="s">
        <v>9211</v>
      </c>
      <c r="J543" s="4" t="s">
        <v>275</v>
      </c>
      <c r="K543" s="4" t="s">
        <v>275</v>
      </c>
      <c r="L543" s="4" t="s">
        <v>276</v>
      </c>
      <c r="M543" s="4" t="s">
        <v>277</v>
      </c>
      <c r="N543" s="4" t="s">
        <v>277</v>
      </c>
      <c r="O543" s="4" t="s">
        <v>277</v>
      </c>
      <c r="P543" s="4" t="s">
        <v>277</v>
      </c>
      <c r="Q543" s="4" t="s">
        <v>4625</v>
      </c>
      <c r="R543" s="4" t="s">
        <v>313</v>
      </c>
      <c r="S543" s="4" t="s">
        <v>313</v>
      </c>
      <c r="T543" s="4" t="s">
        <v>313</v>
      </c>
      <c r="U543" s="4" t="s">
        <v>313</v>
      </c>
      <c r="V543" s="4" t="s">
        <v>313</v>
      </c>
      <c r="W543" s="4" t="s">
        <v>11686</v>
      </c>
      <c r="X543" s="4" t="s">
        <v>11734</v>
      </c>
      <c r="Y543" s="4" t="s">
        <v>313</v>
      </c>
      <c r="Z543" s="4" t="s">
        <v>313</v>
      </c>
      <c r="AA543" s="4" t="s">
        <v>313</v>
      </c>
      <c r="AB543" s="4" t="s">
        <v>312</v>
      </c>
      <c r="AC543" s="4" t="s">
        <v>313</v>
      </c>
      <c r="AE543" s="4">
        <v>0</v>
      </c>
      <c r="AF543" s="4">
        <v>0</v>
      </c>
      <c r="AG543" s="4">
        <v>0</v>
      </c>
      <c r="AH543" s="4">
        <f t="shared" si="141"/>
        <v>0</v>
      </c>
      <c r="AI543" s="4">
        <f t="shared" si="141"/>
        <v>0</v>
      </c>
      <c r="AJ543" s="4">
        <f t="shared" si="141"/>
        <v>0</v>
      </c>
      <c r="AK543" s="4">
        <f t="shared" si="140"/>
        <v>0</v>
      </c>
      <c r="AL543" s="4">
        <f t="shared" si="140"/>
        <v>0</v>
      </c>
      <c r="AM543" s="4">
        <f t="shared" si="140"/>
        <v>3</v>
      </c>
      <c r="AN543" s="4">
        <f t="shared" si="144"/>
        <v>0</v>
      </c>
      <c r="AO543" s="4" t="str">
        <f t="shared" si="145"/>
        <v>X</v>
      </c>
      <c r="AP543" s="4" t="str">
        <f t="shared" si="145"/>
        <v>우대</v>
      </c>
      <c r="AQ543" s="4" t="str">
        <f t="shared" si="145"/>
        <v>X</v>
      </c>
      <c r="AR543" s="4">
        <f t="shared" si="146"/>
        <v>3</v>
      </c>
      <c r="AT543" s="4" t="s">
        <v>11686</v>
      </c>
      <c r="AU543" s="4">
        <f>VLOOKUP(B543,자격증!B:R,17,0)</f>
        <v>10</v>
      </c>
      <c r="AV543" s="4">
        <f>IF(AT543="해당",VLOOKUP(B543,어학성적!B:Q,16,0),0)</f>
        <v>6</v>
      </c>
      <c r="AW543" s="4">
        <f>IF(AT543="해당",VLOOKUP(B543,논문실적!B:S,18,0),0)</f>
        <v>0</v>
      </c>
      <c r="AX543" s="4">
        <f>VLOOKUP(B543,자격증!B:S,18,0)</f>
        <v>0</v>
      </c>
      <c r="AY543" s="4">
        <f t="shared" si="147"/>
        <v>16</v>
      </c>
      <c r="AZ543" s="4"/>
      <c r="BB543" s="4">
        <f t="shared" si="148"/>
        <v>16</v>
      </c>
      <c r="BC543" s="47">
        <f>VLOOKUP(B543,정성평가!B:AD,29,0)</f>
        <v>58.666666666666664</v>
      </c>
      <c r="BD543" s="4">
        <f t="shared" si="149"/>
        <v>3</v>
      </c>
      <c r="BE543" s="47">
        <f t="shared" si="150"/>
        <v>77.666666666666657</v>
      </c>
      <c r="BF543" s="4" t="str">
        <f t="shared" si="151"/>
        <v>이상없음</v>
      </c>
      <c r="BG543" s="4">
        <f t="shared" si="152"/>
        <v>66</v>
      </c>
      <c r="BH543" s="4" t="s">
        <v>11808</v>
      </c>
      <c r="BI543" s="4"/>
      <c r="BK543" s="4">
        <v>9</v>
      </c>
      <c r="BL543" s="4">
        <f t="shared" si="142"/>
        <v>135</v>
      </c>
      <c r="BM543" s="4">
        <f t="shared" si="153"/>
        <v>136</v>
      </c>
      <c r="BN543" s="4" t="str">
        <f t="shared" si="143"/>
        <v>배수초과</v>
      </c>
      <c r="BO543" s="4" t="s">
        <v>11832</v>
      </c>
      <c r="BQ543" s="4" t="s">
        <v>11783</v>
      </c>
      <c r="BR543" s="4" t="s">
        <v>276</v>
      </c>
      <c r="BS543" s="4" t="s">
        <v>11837</v>
      </c>
    </row>
    <row r="544" spans="1:71" ht="50.1" customHeight="1" x14ac:dyDescent="0.3">
      <c r="A544" s="4">
        <f t="shared" si="139"/>
        <v>70</v>
      </c>
      <c r="B544" s="4" t="s">
        <v>10931</v>
      </c>
      <c r="C544" s="4" t="s">
        <v>6881</v>
      </c>
      <c r="D544" s="4" t="s">
        <v>265</v>
      </c>
      <c r="E544" s="4" t="s">
        <v>266</v>
      </c>
      <c r="F544" s="4" t="s">
        <v>10932</v>
      </c>
      <c r="G544" s="4" t="s">
        <v>10933</v>
      </c>
      <c r="H544" s="4" t="s">
        <v>10934</v>
      </c>
      <c r="I544" s="4" t="s">
        <v>10935</v>
      </c>
      <c r="J544" s="4" t="s">
        <v>275</v>
      </c>
      <c r="K544" s="4" t="s">
        <v>275</v>
      </c>
      <c r="L544" s="4" t="s">
        <v>276</v>
      </c>
      <c r="M544" s="4" t="s">
        <v>277</v>
      </c>
      <c r="N544" s="4" t="s">
        <v>277</v>
      </c>
      <c r="O544" s="4" t="s">
        <v>277</v>
      </c>
      <c r="P544" s="4" t="s">
        <v>277</v>
      </c>
      <c r="Q544" s="4" t="s">
        <v>2312</v>
      </c>
      <c r="R544" s="4" t="s">
        <v>313</v>
      </c>
      <c r="S544" s="4" t="s">
        <v>313</v>
      </c>
      <c r="T544" s="4" t="s">
        <v>313</v>
      </c>
      <c r="U544" s="4" t="s">
        <v>313</v>
      </c>
      <c r="V544" s="4" t="s">
        <v>313</v>
      </c>
      <c r="W544" s="4" t="s">
        <v>11686</v>
      </c>
      <c r="X544" s="4" t="s">
        <v>11738</v>
      </c>
      <c r="Y544" s="4" t="s">
        <v>313</v>
      </c>
      <c r="Z544" s="4" t="s">
        <v>313</v>
      </c>
      <c r="AA544" s="4" t="s">
        <v>313</v>
      </c>
      <c r="AB544" s="4" t="s">
        <v>312</v>
      </c>
      <c r="AC544" s="4" t="s">
        <v>313</v>
      </c>
      <c r="AE544" s="4">
        <v>0</v>
      </c>
      <c r="AF544" s="4">
        <v>0</v>
      </c>
      <c r="AG544" s="4">
        <v>0</v>
      </c>
      <c r="AH544" s="4">
        <f t="shared" si="141"/>
        <v>0</v>
      </c>
      <c r="AI544" s="4">
        <f t="shared" si="141"/>
        <v>0</v>
      </c>
      <c r="AJ544" s="4">
        <f t="shared" si="141"/>
        <v>0</v>
      </c>
      <c r="AK544" s="4">
        <f t="shared" si="140"/>
        <v>0</v>
      </c>
      <c r="AL544" s="4">
        <f t="shared" si="140"/>
        <v>0</v>
      </c>
      <c r="AM544" s="4">
        <f t="shared" si="140"/>
        <v>3</v>
      </c>
      <c r="AN544" s="4">
        <f t="shared" si="144"/>
        <v>0</v>
      </c>
      <c r="AO544" s="4" t="str">
        <f t="shared" si="145"/>
        <v>X</v>
      </c>
      <c r="AP544" s="4" t="str">
        <f t="shared" si="145"/>
        <v>우대</v>
      </c>
      <c r="AQ544" s="4" t="str">
        <f t="shared" si="145"/>
        <v>X</v>
      </c>
      <c r="AR544" s="4">
        <f t="shared" si="146"/>
        <v>3</v>
      </c>
      <c r="AT544" s="4" t="s">
        <v>11686</v>
      </c>
      <c r="AU544" s="4">
        <f>VLOOKUP(B544,자격증!B:R,17,0)</f>
        <v>10</v>
      </c>
      <c r="AV544" s="4">
        <f>IF(AT544="해당",VLOOKUP(B544,어학성적!B:Q,16,0),0)</f>
        <v>8</v>
      </c>
      <c r="AW544" s="4">
        <f>IF(AT544="해당",VLOOKUP(B544,논문실적!B:S,18,0),0)</f>
        <v>0</v>
      </c>
      <c r="AX544" s="4">
        <f>VLOOKUP(B544,자격증!B:S,18,0)</f>
        <v>0</v>
      </c>
      <c r="AY544" s="4">
        <f t="shared" si="147"/>
        <v>18</v>
      </c>
      <c r="AZ544" s="4"/>
      <c r="BB544" s="4">
        <f t="shared" si="148"/>
        <v>18</v>
      </c>
      <c r="BC544" s="47">
        <f>VLOOKUP(B544,정성평가!B:AD,29,0)</f>
        <v>56.666666666666664</v>
      </c>
      <c r="BD544" s="4">
        <f t="shared" si="149"/>
        <v>3</v>
      </c>
      <c r="BE544" s="47">
        <f t="shared" si="150"/>
        <v>77.666666666666657</v>
      </c>
      <c r="BF544" s="4" t="str">
        <f t="shared" si="151"/>
        <v>이상없음</v>
      </c>
      <c r="BG544" s="4">
        <f t="shared" si="152"/>
        <v>66</v>
      </c>
      <c r="BH544" s="4" t="s">
        <v>11808</v>
      </c>
      <c r="BI544" s="4"/>
      <c r="BK544" s="4">
        <v>9</v>
      </c>
      <c r="BL544" s="4">
        <f t="shared" si="142"/>
        <v>135</v>
      </c>
      <c r="BM544" s="4">
        <f t="shared" si="153"/>
        <v>136</v>
      </c>
      <c r="BN544" s="4" t="str">
        <f t="shared" si="143"/>
        <v>배수초과</v>
      </c>
      <c r="BO544" s="4" t="s">
        <v>11832</v>
      </c>
      <c r="BQ544" s="4" t="s">
        <v>11840</v>
      </c>
      <c r="BR544" s="4" t="s">
        <v>11841</v>
      </c>
      <c r="BS544" s="4"/>
    </row>
    <row r="545" spans="1:71" ht="50.1" customHeight="1" x14ac:dyDescent="0.3">
      <c r="A545" s="4">
        <f t="shared" si="139"/>
        <v>71</v>
      </c>
      <c r="B545" s="4" t="s">
        <v>4247</v>
      </c>
      <c r="C545" s="4" t="s">
        <v>4248</v>
      </c>
      <c r="D545" s="4" t="s">
        <v>265</v>
      </c>
      <c r="E545" s="4" t="s">
        <v>266</v>
      </c>
      <c r="F545" s="4" t="s">
        <v>4249</v>
      </c>
      <c r="G545" s="4" t="s">
        <v>4250</v>
      </c>
      <c r="H545" s="4" t="s">
        <v>4251</v>
      </c>
      <c r="I545" s="4" t="s">
        <v>4252</v>
      </c>
      <c r="J545" s="4" t="s">
        <v>275</v>
      </c>
      <c r="K545" s="4" t="s">
        <v>275</v>
      </c>
      <c r="L545" s="4" t="s">
        <v>276</v>
      </c>
      <c r="M545" s="4" t="s">
        <v>277</v>
      </c>
      <c r="N545" s="4" t="s">
        <v>277</v>
      </c>
      <c r="O545" s="4" t="s">
        <v>277</v>
      </c>
      <c r="P545" s="4" t="s">
        <v>277</v>
      </c>
      <c r="Q545" s="4" t="s">
        <v>1975</v>
      </c>
      <c r="R545" s="4" t="s">
        <v>313</v>
      </c>
      <c r="S545" s="4" t="s">
        <v>313</v>
      </c>
      <c r="T545" s="4" t="s">
        <v>313</v>
      </c>
      <c r="U545" s="4" t="s">
        <v>313</v>
      </c>
      <c r="V545" s="4" t="s">
        <v>313</v>
      </c>
      <c r="W545" s="4" t="s">
        <v>11686</v>
      </c>
      <c r="X545" s="4" t="s">
        <v>11744</v>
      </c>
      <c r="Y545" s="4" t="s">
        <v>313</v>
      </c>
      <c r="Z545" s="4" t="s">
        <v>313</v>
      </c>
      <c r="AA545" s="4" t="s">
        <v>313</v>
      </c>
      <c r="AB545" s="4" t="s">
        <v>312</v>
      </c>
      <c r="AC545" s="4" t="s">
        <v>313</v>
      </c>
      <c r="AE545" s="4">
        <v>0</v>
      </c>
      <c r="AF545" s="4">
        <v>0</v>
      </c>
      <c r="AG545" s="4">
        <v>0</v>
      </c>
      <c r="AH545" s="4">
        <f t="shared" si="141"/>
        <v>0</v>
      </c>
      <c r="AI545" s="4">
        <f t="shared" si="141"/>
        <v>0</v>
      </c>
      <c r="AJ545" s="4">
        <f t="shared" si="141"/>
        <v>0</v>
      </c>
      <c r="AK545" s="4">
        <f t="shared" si="140"/>
        <v>0</v>
      </c>
      <c r="AL545" s="4">
        <f t="shared" si="140"/>
        <v>0</v>
      </c>
      <c r="AM545" s="4">
        <f t="shared" si="140"/>
        <v>3</v>
      </c>
      <c r="AN545" s="4">
        <f t="shared" si="144"/>
        <v>0</v>
      </c>
      <c r="AO545" s="4" t="str">
        <f t="shared" si="145"/>
        <v>X</v>
      </c>
      <c r="AP545" s="4" t="str">
        <f t="shared" si="145"/>
        <v>우대</v>
      </c>
      <c r="AQ545" s="4" t="str">
        <f t="shared" si="145"/>
        <v>X</v>
      </c>
      <c r="AR545" s="4">
        <f t="shared" si="146"/>
        <v>3</v>
      </c>
      <c r="AT545" s="4" t="s">
        <v>11686</v>
      </c>
      <c r="AU545" s="4">
        <f>VLOOKUP(B545,자격증!B:R,17,0)</f>
        <v>5</v>
      </c>
      <c r="AV545" s="4">
        <f>IF(AT545="해당",VLOOKUP(B545,어학성적!B:Q,16,0),0)</f>
        <v>4</v>
      </c>
      <c r="AW545" s="4">
        <f>IF(AT545="해당",VLOOKUP(B545,논문실적!B:S,18,0),0)</f>
        <v>6</v>
      </c>
      <c r="AX545" s="4">
        <f>VLOOKUP(B545,자격증!B:S,18,0)</f>
        <v>0</v>
      </c>
      <c r="AY545" s="4">
        <f t="shared" si="147"/>
        <v>15</v>
      </c>
      <c r="AZ545" s="4"/>
      <c r="BB545" s="4">
        <f t="shared" si="148"/>
        <v>15</v>
      </c>
      <c r="BC545" s="47">
        <f>VLOOKUP(B545,정성평가!B:AD,29,0)</f>
        <v>59.333333333333336</v>
      </c>
      <c r="BD545" s="4">
        <f t="shared" si="149"/>
        <v>3</v>
      </c>
      <c r="BE545" s="47">
        <f t="shared" si="150"/>
        <v>77.333333333333343</v>
      </c>
      <c r="BF545" s="4" t="str">
        <f t="shared" si="151"/>
        <v>이상없음</v>
      </c>
      <c r="BG545" s="4">
        <f t="shared" si="152"/>
        <v>71</v>
      </c>
      <c r="BH545" s="4" t="s">
        <v>11808</v>
      </c>
      <c r="BI545" s="4"/>
      <c r="BK545" s="4">
        <v>9</v>
      </c>
      <c r="BL545" s="4">
        <f t="shared" si="142"/>
        <v>135</v>
      </c>
      <c r="BM545" s="4">
        <f t="shared" si="153"/>
        <v>136</v>
      </c>
      <c r="BN545" s="4" t="str">
        <f t="shared" si="143"/>
        <v>배수초과</v>
      </c>
      <c r="BO545" s="4" t="s">
        <v>11832</v>
      </c>
      <c r="BQ545" s="4" t="s">
        <v>11840</v>
      </c>
      <c r="BR545" s="4" t="s">
        <v>11841</v>
      </c>
      <c r="BS545" s="4"/>
    </row>
    <row r="546" spans="1:71" ht="50.1" customHeight="1" x14ac:dyDescent="0.3">
      <c r="A546" s="4">
        <f t="shared" si="139"/>
        <v>72</v>
      </c>
      <c r="B546" s="4" t="s">
        <v>9411</v>
      </c>
      <c r="C546" s="4" t="s">
        <v>9412</v>
      </c>
      <c r="D546" s="4" t="s">
        <v>265</v>
      </c>
      <c r="E546" s="4" t="s">
        <v>266</v>
      </c>
      <c r="F546" s="4" t="s">
        <v>277</v>
      </c>
      <c r="G546" s="4" t="s">
        <v>9413</v>
      </c>
      <c r="H546" s="4" t="s">
        <v>9414</v>
      </c>
      <c r="I546" s="4" t="s">
        <v>9414</v>
      </c>
      <c r="J546" s="4" t="s">
        <v>275</v>
      </c>
      <c r="K546" s="4" t="s">
        <v>275</v>
      </c>
      <c r="L546" s="4" t="s">
        <v>276</v>
      </c>
      <c r="M546" s="4" t="s">
        <v>277</v>
      </c>
      <c r="N546" s="4" t="s">
        <v>277</v>
      </c>
      <c r="O546" s="4" t="s">
        <v>277</v>
      </c>
      <c r="P546" s="4" t="s">
        <v>277</v>
      </c>
      <c r="Q546" s="4" t="s">
        <v>4890</v>
      </c>
      <c r="R546" s="4" t="s">
        <v>313</v>
      </c>
      <c r="S546" s="4" t="s">
        <v>313</v>
      </c>
      <c r="T546" s="4" t="s">
        <v>313</v>
      </c>
      <c r="U546" s="4" t="s">
        <v>313</v>
      </c>
      <c r="V546" s="4" t="s">
        <v>313</v>
      </c>
      <c r="W546" s="4" t="s">
        <v>11686</v>
      </c>
      <c r="X546" s="4" t="s">
        <v>11727</v>
      </c>
      <c r="Y546" s="4" t="s">
        <v>11686</v>
      </c>
      <c r="Z546" s="4" t="s">
        <v>11727</v>
      </c>
      <c r="AA546" s="4" t="s">
        <v>313</v>
      </c>
      <c r="AB546" s="4" t="s">
        <v>312</v>
      </c>
      <c r="AC546" s="4" t="s">
        <v>313</v>
      </c>
      <c r="AE546" s="4">
        <v>0</v>
      </c>
      <c r="AF546" s="4">
        <v>0</v>
      </c>
      <c r="AG546" s="4">
        <v>0</v>
      </c>
      <c r="AH546" s="4">
        <f t="shared" si="141"/>
        <v>0</v>
      </c>
      <c r="AI546" s="4">
        <f t="shared" si="141"/>
        <v>0</v>
      </c>
      <c r="AJ546" s="4">
        <f t="shared" si="141"/>
        <v>0</v>
      </c>
      <c r="AK546" s="4">
        <f t="shared" si="140"/>
        <v>0</v>
      </c>
      <c r="AL546" s="4">
        <f t="shared" si="140"/>
        <v>0</v>
      </c>
      <c r="AM546" s="4">
        <f t="shared" si="140"/>
        <v>3</v>
      </c>
      <c r="AN546" s="4">
        <f t="shared" si="144"/>
        <v>3</v>
      </c>
      <c r="AO546" s="4" t="str">
        <f t="shared" si="145"/>
        <v>X</v>
      </c>
      <c r="AP546" s="4" t="str">
        <f t="shared" si="145"/>
        <v>우대</v>
      </c>
      <c r="AQ546" s="4" t="str">
        <f t="shared" si="145"/>
        <v>X</v>
      </c>
      <c r="AR546" s="4">
        <f t="shared" si="146"/>
        <v>3</v>
      </c>
      <c r="AT546" s="4" t="s">
        <v>11686</v>
      </c>
      <c r="AU546" s="4">
        <f>VLOOKUP(B546,자격증!B:R,17,0)</f>
        <v>4</v>
      </c>
      <c r="AV546" s="4">
        <f>IF(AT546="해당",VLOOKUP(B546,어학성적!B:Q,16,0),0)</f>
        <v>6</v>
      </c>
      <c r="AW546" s="4">
        <f>IF(AT546="해당",VLOOKUP(B546,논문실적!B:S,18,0),0)</f>
        <v>0</v>
      </c>
      <c r="AX546" s="4">
        <f>VLOOKUP(B546,자격증!B:S,18,0)</f>
        <v>0</v>
      </c>
      <c r="AY546" s="4">
        <f t="shared" si="147"/>
        <v>10</v>
      </c>
      <c r="AZ546" s="4"/>
      <c r="BB546" s="4">
        <f t="shared" si="148"/>
        <v>10</v>
      </c>
      <c r="BC546" s="47">
        <f>VLOOKUP(B546,정성평가!B:AD,29,0)</f>
        <v>64.333333333333329</v>
      </c>
      <c r="BD546" s="4">
        <f t="shared" si="149"/>
        <v>3</v>
      </c>
      <c r="BE546" s="47">
        <f t="shared" si="150"/>
        <v>77.333333333333329</v>
      </c>
      <c r="BF546" s="4" t="str">
        <f t="shared" si="151"/>
        <v>이상없음</v>
      </c>
      <c r="BG546" s="4">
        <f t="shared" si="152"/>
        <v>71</v>
      </c>
      <c r="BH546" s="4" t="s">
        <v>11808</v>
      </c>
      <c r="BI546" s="4"/>
      <c r="BK546" s="4">
        <v>9</v>
      </c>
      <c r="BL546" s="4">
        <f t="shared" si="142"/>
        <v>135</v>
      </c>
      <c r="BM546" s="4">
        <f t="shared" si="153"/>
        <v>136</v>
      </c>
      <c r="BN546" s="4" t="str">
        <f t="shared" si="143"/>
        <v>배수초과</v>
      </c>
      <c r="BO546" s="4" t="s">
        <v>11832</v>
      </c>
      <c r="BQ546" s="4" t="s">
        <v>11840</v>
      </c>
      <c r="BR546" s="4" t="s">
        <v>11841</v>
      </c>
      <c r="BS546" s="4"/>
    </row>
    <row r="547" spans="1:71" ht="50.1" customHeight="1" x14ac:dyDescent="0.3">
      <c r="A547" s="4">
        <f t="shared" si="139"/>
        <v>73</v>
      </c>
      <c r="B547" s="4" t="s">
        <v>11204</v>
      </c>
      <c r="C547" s="4" t="s">
        <v>11205</v>
      </c>
      <c r="D547" s="4" t="s">
        <v>265</v>
      </c>
      <c r="E547" s="4" t="s">
        <v>266</v>
      </c>
      <c r="F547" s="4" t="s">
        <v>11206</v>
      </c>
      <c r="G547" s="4" t="s">
        <v>11207</v>
      </c>
      <c r="H547" s="4" t="s">
        <v>11208</v>
      </c>
      <c r="I547" s="4" t="s">
        <v>11209</v>
      </c>
      <c r="J547" s="4" t="s">
        <v>275</v>
      </c>
      <c r="K547" s="4" t="s">
        <v>275</v>
      </c>
      <c r="L547" s="4" t="s">
        <v>276</v>
      </c>
      <c r="M547" s="4" t="s">
        <v>277</v>
      </c>
      <c r="N547" s="4" t="s">
        <v>277</v>
      </c>
      <c r="O547" s="4" t="s">
        <v>277</v>
      </c>
      <c r="P547" s="4" t="s">
        <v>277</v>
      </c>
      <c r="Q547" s="4" t="s">
        <v>4390</v>
      </c>
      <c r="R547" s="4" t="s">
        <v>313</v>
      </c>
      <c r="S547" s="4" t="s">
        <v>313</v>
      </c>
      <c r="T547" s="4" t="s">
        <v>313</v>
      </c>
      <c r="U547" s="4" t="s">
        <v>313</v>
      </c>
      <c r="V547" s="4" t="s">
        <v>313</v>
      </c>
      <c r="W547" s="4" t="s">
        <v>11686</v>
      </c>
      <c r="X547" s="4" t="s">
        <v>9552</v>
      </c>
      <c r="Y547" s="4" t="s">
        <v>11686</v>
      </c>
      <c r="Z547" s="4" t="s">
        <v>9552</v>
      </c>
      <c r="AA547" s="4" t="s">
        <v>313</v>
      </c>
      <c r="AB547" s="4" t="s">
        <v>312</v>
      </c>
      <c r="AC547" s="4" t="s">
        <v>313</v>
      </c>
      <c r="AE547" s="4">
        <v>0</v>
      </c>
      <c r="AF547" s="4">
        <v>0</v>
      </c>
      <c r="AG547" s="4">
        <v>0</v>
      </c>
      <c r="AH547" s="4">
        <f t="shared" si="141"/>
        <v>0</v>
      </c>
      <c r="AI547" s="4">
        <f t="shared" si="141"/>
        <v>0</v>
      </c>
      <c r="AJ547" s="4">
        <f t="shared" si="141"/>
        <v>0</v>
      </c>
      <c r="AK547" s="4">
        <f t="shared" si="140"/>
        <v>0</v>
      </c>
      <c r="AL547" s="4">
        <f t="shared" si="140"/>
        <v>0</v>
      </c>
      <c r="AM547" s="4">
        <f t="shared" si="140"/>
        <v>3</v>
      </c>
      <c r="AN547" s="4">
        <f t="shared" si="144"/>
        <v>3</v>
      </c>
      <c r="AO547" s="4" t="str">
        <f t="shared" si="145"/>
        <v>X</v>
      </c>
      <c r="AP547" s="4" t="str">
        <f t="shared" si="145"/>
        <v>우대</v>
      </c>
      <c r="AQ547" s="4" t="str">
        <f t="shared" si="145"/>
        <v>X</v>
      </c>
      <c r="AR547" s="4">
        <f t="shared" si="146"/>
        <v>3</v>
      </c>
      <c r="AT547" s="4" t="s">
        <v>11686</v>
      </c>
      <c r="AU547" s="4">
        <f>VLOOKUP(B547,자격증!B:R,17,0)</f>
        <v>10</v>
      </c>
      <c r="AV547" s="4">
        <f>IF(AT547="해당",VLOOKUP(B547,어학성적!B:Q,16,0),0)</f>
        <v>6</v>
      </c>
      <c r="AW547" s="4">
        <f>IF(AT547="해당",VLOOKUP(B547,논문실적!B:S,18,0),0)</f>
        <v>0</v>
      </c>
      <c r="AX547" s="4">
        <f>VLOOKUP(B547,자격증!B:S,18,0)</f>
        <v>0</v>
      </c>
      <c r="AY547" s="4">
        <f t="shared" si="147"/>
        <v>16</v>
      </c>
      <c r="AZ547" s="4"/>
      <c r="BB547" s="4">
        <f t="shared" si="148"/>
        <v>16</v>
      </c>
      <c r="BC547" s="47">
        <f>VLOOKUP(B547,정성평가!B:AD,29,0)</f>
        <v>58.333333333333336</v>
      </c>
      <c r="BD547" s="4">
        <f t="shared" si="149"/>
        <v>3</v>
      </c>
      <c r="BE547" s="47">
        <f t="shared" si="150"/>
        <v>77.333333333333343</v>
      </c>
      <c r="BF547" s="4" t="str">
        <f t="shared" si="151"/>
        <v>이상없음</v>
      </c>
      <c r="BG547" s="4">
        <f t="shared" si="152"/>
        <v>71</v>
      </c>
      <c r="BH547" s="4" t="s">
        <v>11808</v>
      </c>
      <c r="BI547" s="4"/>
      <c r="BK547" s="4">
        <v>9</v>
      </c>
      <c r="BL547" s="4">
        <f t="shared" si="142"/>
        <v>135</v>
      </c>
      <c r="BM547" s="4">
        <f t="shared" si="153"/>
        <v>136</v>
      </c>
      <c r="BN547" s="4" t="str">
        <f t="shared" si="143"/>
        <v>배수초과</v>
      </c>
      <c r="BO547" s="4" t="s">
        <v>11832</v>
      </c>
      <c r="BQ547" s="4" t="s">
        <v>11840</v>
      </c>
      <c r="BR547" s="4" t="s">
        <v>11841</v>
      </c>
      <c r="BS547" s="4"/>
    </row>
    <row r="548" spans="1:71" ht="50.1" customHeight="1" x14ac:dyDescent="0.3">
      <c r="A548" s="4">
        <f t="shared" si="139"/>
        <v>74</v>
      </c>
      <c r="B548" s="4" t="s">
        <v>6428</v>
      </c>
      <c r="C548" s="4" t="s">
        <v>6429</v>
      </c>
      <c r="D548" s="4" t="s">
        <v>265</v>
      </c>
      <c r="E548" s="4" t="s">
        <v>266</v>
      </c>
      <c r="F548" s="4" t="s">
        <v>6430</v>
      </c>
      <c r="G548" s="4" t="s">
        <v>6431</v>
      </c>
      <c r="H548" s="4" t="s">
        <v>6432</v>
      </c>
      <c r="I548" s="4" t="s">
        <v>6433</v>
      </c>
      <c r="J548" s="4" t="s">
        <v>275</v>
      </c>
      <c r="K548" s="4" t="s">
        <v>275</v>
      </c>
      <c r="L548" s="4" t="s">
        <v>382</v>
      </c>
      <c r="M548" s="4" t="s">
        <v>6434</v>
      </c>
      <c r="N548" s="4" t="s">
        <v>4507</v>
      </c>
      <c r="O548" s="4" t="s">
        <v>562</v>
      </c>
      <c r="P548" s="4" t="s">
        <v>957</v>
      </c>
      <c r="Q548" s="4" t="s">
        <v>3955</v>
      </c>
      <c r="R548" s="4" t="s">
        <v>313</v>
      </c>
      <c r="S548" s="4" t="s">
        <v>313</v>
      </c>
      <c r="T548" s="4" t="s">
        <v>313</v>
      </c>
      <c r="U548" s="4" t="s">
        <v>313</v>
      </c>
      <c r="V548" s="4" t="s">
        <v>313</v>
      </c>
      <c r="W548" s="4" t="s">
        <v>11686</v>
      </c>
      <c r="X548" s="4" t="s">
        <v>11734</v>
      </c>
      <c r="Y548" s="4" t="s">
        <v>313</v>
      </c>
      <c r="Z548" s="4" t="s">
        <v>313</v>
      </c>
      <c r="AA548" s="4" t="s">
        <v>313</v>
      </c>
      <c r="AB548" s="4" t="s">
        <v>312</v>
      </c>
      <c r="AC548" s="4" t="s">
        <v>313</v>
      </c>
      <c r="AE548" s="4">
        <v>0</v>
      </c>
      <c r="AF548" s="4">
        <v>0</v>
      </c>
      <c r="AG548" s="4">
        <v>0</v>
      </c>
      <c r="AH548" s="4">
        <f t="shared" si="141"/>
        <v>0</v>
      </c>
      <c r="AI548" s="4">
        <f t="shared" si="141"/>
        <v>0</v>
      </c>
      <c r="AJ548" s="4">
        <f t="shared" si="141"/>
        <v>0</v>
      </c>
      <c r="AK548" s="4">
        <f t="shared" si="140"/>
        <v>0</v>
      </c>
      <c r="AL548" s="4">
        <f t="shared" si="140"/>
        <v>0</v>
      </c>
      <c r="AM548" s="4">
        <f t="shared" si="140"/>
        <v>3</v>
      </c>
      <c r="AN548" s="4">
        <f t="shared" si="144"/>
        <v>0</v>
      </c>
      <c r="AO548" s="4" t="str">
        <f t="shared" si="145"/>
        <v>X</v>
      </c>
      <c r="AP548" s="4" t="str">
        <f t="shared" si="145"/>
        <v>우대</v>
      </c>
      <c r="AQ548" s="4" t="str">
        <f t="shared" si="145"/>
        <v>X</v>
      </c>
      <c r="AR548" s="4">
        <f t="shared" si="146"/>
        <v>3</v>
      </c>
      <c r="AT548" s="4" t="s">
        <v>11686</v>
      </c>
      <c r="AU548" s="4">
        <f>VLOOKUP(B548,자격증!B:R,17,0)</f>
        <v>10</v>
      </c>
      <c r="AV548" s="4">
        <f>IF(AT548="해당",VLOOKUP(B548,어학성적!B:Q,16,0),0)</f>
        <v>0</v>
      </c>
      <c r="AW548" s="4">
        <f>IF(AT548="해당",VLOOKUP(B548,논문실적!B:S,18,0),0)</f>
        <v>6</v>
      </c>
      <c r="AX548" s="4">
        <f>VLOOKUP(B548,자격증!B:S,18,0)</f>
        <v>0</v>
      </c>
      <c r="AY548" s="4">
        <f t="shared" si="147"/>
        <v>16</v>
      </c>
      <c r="AZ548" s="4"/>
      <c r="BB548" s="4">
        <f t="shared" si="148"/>
        <v>16</v>
      </c>
      <c r="BC548" s="47">
        <f>VLOOKUP(B548,정성평가!B:AD,29,0)</f>
        <v>58</v>
      </c>
      <c r="BD548" s="4">
        <f t="shared" si="149"/>
        <v>3</v>
      </c>
      <c r="BE548" s="47">
        <f t="shared" si="150"/>
        <v>77</v>
      </c>
      <c r="BF548" s="4" t="str">
        <f t="shared" si="151"/>
        <v>이상없음</v>
      </c>
      <c r="BG548" s="4">
        <f t="shared" si="152"/>
        <v>74</v>
      </c>
      <c r="BH548" s="4" t="s">
        <v>11808</v>
      </c>
      <c r="BI548" s="4"/>
      <c r="BK548" s="4">
        <v>9</v>
      </c>
      <c r="BL548" s="4">
        <f t="shared" si="142"/>
        <v>135</v>
      </c>
      <c r="BM548" s="4">
        <f t="shared" si="153"/>
        <v>136</v>
      </c>
      <c r="BN548" s="4" t="str">
        <f t="shared" si="143"/>
        <v>배수초과</v>
      </c>
      <c r="BO548" s="4" t="s">
        <v>11832</v>
      </c>
      <c r="BQ548" s="4" t="s">
        <v>11840</v>
      </c>
      <c r="BR548" s="4" t="s">
        <v>11841</v>
      </c>
      <c r="BS548" s="4"/>
    </row>
    <row r="549" spans="1:71" ht="50.1" customHeight="1" x14ac:dyDescent="0.3">
      <c r="A549" s="4">
        <f t="shared" si="139"/>
        <v>75</v>
      </c>
      <c r="B549" s="4" t="s">
        <v>6638</v>
      </c>
      <c r="C549" s="4" t="s">
        <v>6639</v>
      </c>
      <c r="D549" s="4" t="s">
        <v>265</v>
      </c>
      <c r="E549" s="4" t="s">
        <v>266</v>
      </c>
      <c r="F549" s="4" t="s">
        <v>6640</v>
      </c>
      <c r="G549" s="4" t="s">
        <v>6641</v>
      </c>
      <c r="H549" s="4" t="s">
        <v>6642</v>
      </c>
      <c r="I549" s="4" t="s">
        <v>6643</v>
      </c>
      <c r="J549" s="4" t="s">
        <v>275</v>
      </c>
      <c r="K549" s="4" t="s">
        <v>275</v>
      </c>
      <c r="L549" s="4" t="s">
        <v>276</v>
      </c>
      <c r="M549" s="4" t="s">
        <v>277</v>
      </c>
      <c r="N549" s="4" t="s">
        <v>277</v>
      </c>
      <c r="O549" s="4" t="s">
        <v>277</v>
      </c>
      <c r="P549" s="4" t="s">
        <v>277</v>
      </c>
      <c r="Q549" s="4" t="s">
        <v>3163</v>
      </c>
      <c r="R549" s="4" t="s">
        <v>313</v>
      </c>
      <c r="S549" s="4" t="s">
        <v>313</v>
      </c>
      <c r="T549" s="4" t="s">
        <v>313</v>
      </c>
      <c r="U549" s="4" t="s">
        <v>313</v>
      </c>
      <c r="V549" s="4" t="s">
        <v>313</v>
      </c>
      <c r="W549" s="4" t="s">
        <v>11686</v>
      </c>
      <c r="X549" s="4" t="s">
        <v>11734</v>
      </c>
      <c r="Y549" s="4" t="s">
        <v>313</v>
      </c>
      <c r="Z549" s="4" t="s">
        <v>313</v>
      </c>
      <c r="AA549" s="4" t="s">
        <v>313</v>
      </c>
      <c r="AB549" s="4" t="s">
        <v>313</v>
      </c>
      <c r="AC549" s="4" t="s">
        <v>313</v>
      </c>
      <c r="AE549" s="4">
        <v>0</v>
      </c>
      <c r="AF549" s="4">
        <v>0</v>
      </c>
      <c r="AG549" s="4">
        <v>0</v>
      </c>
      <c r="AH549" s="4">
        <f t="shared" si="141"/>
        <v>0</v>
      </c>
      <c r="AI549" s="4">
        <f t="shared" si="141"/>
        <v>0</v>
      </c>
      <c r="AJ549" s="4">
        <f t="shared" si="141"/>
        <v>0</v>
      </c>
      <c r="AK549" s="4">
        <f t="shared" si="140"/>
        <v>0</v>
      </c>
      <c r="AL549" s="4">
        <f t="shared" si="140"/>
        <v>0</v>
      </c>
      <c r="AM549" s="4">
        <f t="shared" si="140"/>
        <v>3</v>
      </c>
      <c r="AN549" s="4">
        <f t="shared" si="144"/>
        <v>0</v>
      </c>
      <c r="AO549" s="4" t="str">
        <f t="shared" si="145"/>
        <v>X</v>
      </c>
      <c r="AP549" s="4" t="str">
        <f t="shared" si="145"/>
        <v>X</v>
      </c>
      <c r="AQ549" s="4" t="str">
        <f t="shared" si="145"/>
        <v>X</v>
      </c>
      <c r="AR549" s="4">
        <f t="shared" si="146"/>
        <v>3</v>
      </c>
      <c r="AT549" s="4" t="s">
        <v>11686</v>
      </c>
      <c r="AU549" s="4">
        <f>VLOOKUP(B549,자격증!B:R,17,0)</f>
        <v>3</v>
      </c>
      <c r="AV549" s="4">
        <f>IF(AT549="해당",VLOOKUP(B549,어학성적!B:Q,16,0),0)</f>
        <v>0</v>
      </c>
      <c r="AW549" s="4">
        <f>IF(AT549="해당",VLOOKUP(B549,논문실적!B:S,18,0),0)</f>
        <v>10</v>
      </c>
      <c r="AX549" s="4">
        <f>VLOOKUP(B549,자격증!B:S,18,0)</f>
        <v>0</v>
      </c>
      <c r="AY549" s="4">
        <f t="shared" si="147"/>
        <v>13</v>
      </c>
      <c r="AZ549" s="4"/>
      <c r="BB549" s="4">
        <f t="shared" si="148"/>
        <v>13</v>
      </c>
      <c r="BC549" s="47">
        <f>VLOOKUP(B549,정성평가!B:AD,29,0)</f>
        <v>61</v>
      </c>
      <c r="BD549" s="4">
        <f t="shared" si="149"/>
        <v>3</v>
      </c>
      <c r="BE549" s="47">
        <f t="shared" si="150"/>
        <v>77</v>
      </c>
      <c r="BF549" s="4" t="str">
        <f t="shared" si="151"/>
        <v>이상없음</v>
      </c>
      <c r="BG549" s="4">
        <f t="shared" si="152"/>
        <v>74</v>
      </c>
      <c r="BH549" s="4" t="s">
        <v>11808</v>
      </c>
      <c r="BI549" s="4"/>
      <c r="BK549" s="4">
        <v>9</v>
      </c>
      <c r="BL549" s="4">
        <f t="shared" si="142"/>
        <v>135</v>
      </c>
      <c r="BM549" s="4">
        <f t="shared" si="153"/>
        <v>136</v>
      </c>
      <c r="BN549" s="4" t="str">
        <f t="shared" si="143"/>
        <v>배수초과</v>
      </c>
      <c r="BO549" s="4" t="s">
        <v>11832</v>
      </c>
      <c r="BQ549" s="4" t="s">
        <v>11840</v>
      </c>
      <c r="BR549" s="4" t="s">
        <v>11841</v>
      </c>
      <c r="BS549" s="4"/>
    </row>
    <row r="550" spans="1:71" ht="50.1" customHeight="1" x14ac:dyDescent="0.3">
      <c r="A550" s="4">
        <f t="shared" si="139"/>
        <v>76</v>
      </c>
      <c r="B550" s="4" t="s">
        <v>6050</v>
      </c>
      <c r="C550" s="4" t="s">
        <v>6051</v>
      </c>
      <c r="D550" s="4" t="s">
        <v>265</v>
      </c>
      <c r="E550" s="4" t="s">
        <v>266</v>
      </c>
      <c r="F550" s="4" t="s">
        <v>6052</v>
      </c>
      <c r="G550" s="4" t="s">
        <v>6053</v>
      </c>
      <c r="H550" s="4" t="s">
        <v>6054</v>
      </c>
      <c r="I550" s="4" t="s">
        <v>6054</v>
      </c>
      <c r="J550" s="4" t="s">
        <v>275</v>
      </c>
      <c r="K550" s="4" t="s">
        <v>275</v>
      </c>
      <c r="L550" s="4" t="s">
        <v>382</v>
      </c>
      <c r="M550" s="4" t="s">
        <v>2320</v>
      </c>
      <c r="N550" s="4" t="s">
        <v>2294</v>
      </c>
      <c r="O550" s="4" t="s">
        <v>562</v>
      </c>
      <c r="P550" s="4" t="s">
        <v>957</v>
      </c>
      <c r="Q550" s="4" t="s">
        <v>5954</v>
      </c>
      <c r="R550" s="4" t="s">
        <v>313</v>
      </c>
      <c r="S550" s="4" t="s">
        <v>313</v>
      </c>
      <c r="T550" s="4" t="s">
        <v>313</v>
      </c>
      <c r="U550" s="4" t="s">
        <v>313</v>
      </c>
      <c r="V550" s="4" t="s">
        <v>313</v>
      </c>
      <c r="W550" s="4" t="s">
        <v>11686</v>
      </c>
      <c r="X550" s="4" t="s">
        <v>11735</v>
      </c>
      <c r="Y550" s="4" t="s">
        <v>11686</v>
      </c>
      <c r="Z550" s="4" t="s">
        <v>11735</v>
      </c>
      <c r="AA550" s="4" t="s">
        <v>312</v>
      </c>
      <c r="AB550" s="4" t="s">
        <v>312</v>
      </c>
      <c r="AC550" s="4" t="s">
        <v>313</v>
      </c>
      <c r="AE550" s="4">
        <v>0</v>
      </c>
      <c r="AF550" s="4">
        <v>0</v>
      </c>
      <c r="AG550" s="4">
        <v>0</v>
      </c>
      <c r="AH550" s="4">
        <f t="shared" si="141"/>
        <v>0</v>
      </c>
      <c r="AI550" s="4">
        <f t="shared" si="141"/>
        <v>0</v>
      </c>
      <c r="AJ550" s="4">
        <f t="shared" si="141"/>
        <v>0</v>
      </c>
      <c r="AK550" s="4">
        <f t="shared" si="140"/>
        <v>0</v>
      </c>
      <c r="AL550" s="4">
        <f t="shared" si="140"/>
        <v>0</v>
      </c>
      <c r="AM550" s="4">
        <f t="shared" si="140"/>
        <v>3</v>
      </c>
      <c r="AN550" s="4">
        <f t="shared" si="144"/>
        <v>3</v>
      </c>
      <c r="AO550" s="4" t="str">
        <f t="shared" si="145"/>
        <v>우대</v>
      </c>
      <c r="AP550" s="4" t="str">
        <f t="shared" si="145"/>
        <v>우대</v>
      </c>
      <c r="AQ550" s="4" t="str">
        <f t="shared" si="145"/>
        <v>X</v>
      </c>
      <c r="AR550" s="4">
        <f t="shared" si="146"/>
        <v>3</v>
      </c>
      <c r="AT550" s="4" t="s">
        <v>11686</v>
      </c>
      <c r="AU550" s="4">
        <f>VLOOKUP(B550,자격증!B:R,17,0)</f>
        <v>5</v>
      </c>
      <c r="AV550" s="4">
        <f>IF(AT550="해당",VLOOKUP(B550,어학성적!B:Q,16,0),0)</f>
        <v>8</v>
      </c>
      <c r="AW550" s="4">
        <f>IF(AT550="해당",VLOOKUP(B550,논문실적!B:S,18,0),0)</f>
        <v>0</v>
      </c>
      <c r="AX550" s="4">
        <f>VLOOKUP(B550,자격증!B:S,18,0)</f>
        <v>0</v>
      </c>
      <c r="AY550" s="4">
        <f t="shared" si="147"/>
        <v>13</v>
      </c>
      <c r="AZ550" s="4"/>
      <c r="BB550" s="4">
        <f t="shared" si="148"/>
        <v>13</v>
      </c>
      <c r="BC550" s="47">
        <f>VLOOKUP(B550,정성평가!B:AD,29,0)</f>
        <v>60.666666666666664</v>
      </c>
      <c r="BD550" s="4">
        <f t="shared" si="149"/>
        <v>3</v>
      </c>
      <c r="BE550" s="47">
        <f t="shared" si="150"/>
        <v>76.666666666666657</v>
      </c>
      <c r="BF550" s="4" t="str">
        <f t="shared" si="151"/>
        <v>이상없음</v>
      </c>
      <c r="BG550" s="4">
        <f t="shared" si="152"/>
        <v>76</v>
      </c>
      <c r="BH550" s="4" t="s">
        <v>11808</v>
      </c>
      <c r="BI550" s="4"/>
      <c r="BK550" s="4">
        <v>9</v>
      </c>
      <c r="BL550" s="4">
        <f t="shared" si="142"/>
        <v>135</v>
      </c>
      <c r="BM550" s="4">
        <f t="shared" si="153"/>
        <v>136</v>
      </c>
      <c r="BN550" s="4" t="str">
        <f t="shared" si="143"/>
        <v>배수초과</v>
      </c>
      <c r="BO550" s="4" t="s">
        <v>11832</v>
      </c>
      <c r="BQ550" s="4" t="s">
        <v>11783</v>
      </c>
      <c r="BR550" s="4" t="s">
        <v>276</v>
      </c>
      <c r="BS550" s="4" t="s">
        <v>11839</v>
      </c>
    </row>
    <row r="551" spans="1:71" ht="50.1" customHeight="1" x14ac:dyDescent="0.3">
      <c r="A551" s="4">
        <f t="shared" si="139"/>
        <v>77</v>
      </c>
      <c r="B551" s="4" t="s">
        <v>7987</v>
      </c>
      <c r="C551" s="4" t="s">
        <v>7988</v>
      </c>
      <c r="D551" s="4" t="s">
        <v>265</v>
      </c>
      <c r="E551" s="4" t="s">
        <v>266</v>
      </c>
      <c r="F551" s="4" t="s">
        <v>7989</v>
      </c>
      <c r="G551" s="4" t="s">
        <v>7990</v>
      </c>
      <c r="H551" s="4" t="s">
        <v>7991</v>
      </c>
      <c r="I551" s="4" t="s">
        <v>7991</v>
      </c>
      <c r="J551" s="4" t="s">
        <v>275</v>
      </c>
      <c r="K551" s="4" t="s">
        <v>275</v>
      </c>
      <c r="L551" s="4" t="s">
        <v>276</v>
      </c>
      <c r="M551" s="4" t="s">
        <v>277</v>
      </c>
      <c r="N551" s="4" t="s">
        <v>277</v>
      </c>
      <c r="O551" s="4" t="s">
        <v>277</v>
      </c>
      <c r="P551" s="4" t="s">
        <v>277</v>
      </c>
      <c r="Q551" s="4" t="s">
        <v>3651</v>
      </c>
      <c r="R551" s="4" t="s">
        <v>313</v>
      </c>
      <c r="S551" s="4" t="s">
        <v>313</v>
      </c>
      <c r="T551" s="4" t="s">
        <v>313</v>
      </c>
      <c r="U551" s="4" t="s">
        <v>313</v>
      </c>
      <c r="V551" s="4" t="s">
        <v>313</v>
      </c>
      <c r="W551" s="4" t="s">
        <v>11686</v>
      </c>
      <c r="X551" s="4" t="s">
        <v>11727</v>
      </c>
      <c r="Y551" s="4" t="s">
        <v>11686</v>
      </c>
      <c r="Z551" s="4" t="s">
        <v>11727</v>
      </c>
      <c r="AA551" s="4" t="s">
        <v>312</v>
      </c>
      <c r="AB551" s="4" t="s">
        <v>312</v>
      </c>
      <c r="AC551" s="4" t="s">
        <v>313</v>
      </c>
      <c r="AE551" s="4">
        <v>0</v>
      </c>
      <c r="AF551" s="4">
        <v>0</v>
      </c>
      <c r="AG551" s="4">
        <v>0</v>
      </c>
      <c r="AH551" s="4">
        <f t="shared" si="141"/>
        <v>0</v>
      </c>
      <c r="AI551" s="4">
        <f t="shared" si="141"/>
        <v>0</v>
      </c>
      <c r="AJ551" s="4">
        <f t="shared" si="141"/>
        <v>0</v>
      </c>
      <c r="AK551" s="4">
        <f t="shared" si="140"/>
        <v>0</v>
      </c>
      <c r="AL551" s="4">
        <f t="shared" si="140"/>
        <v>0</v>
      </c>
      <c r="AM551" s="4">
        <f t="shared" si="140"/>
        <v>3</v>
      </c>
      <c r="AN551" s="4">
        <f t="shared" si="144"/>
        <v>3</v>
      </c>
      <c r="AO551" s="4" t="str">
        <f t="shared" si="145"/>
        <v>우대</v>
      </c>
      <c r="AP551" s="4" t="str">
        <f t="shared" si="145"/>
        <v>우대</v>
      </c>
      <c r="AQ551" s="4" t="str">
        <f t="shared" si="145"/>
        <v>X</v>
      </c>
      <c r="AR551" s="4">
        <f t="shared" si="146"/>
        <v>3</v>
      </c>
      <c r="AT551" s="4" t="s">
        <v>11686</v>
      </c>
      <c r="AU551" s="4">
        <f>VLOOKUP(B551,자격증!B:R,17,0)</f>
        <v>5</v>
      </c>
      <c r="AV551" s="4">
        <f>IF(AT551="해당",VLOOKUP(B551,어학성적!B:Q,16,0),0)</f>
        <v>10</v>
      </c>
      <c r="AW551" s="4">
        <f>IF(AT551="해당",VLOOKUP(B551,논문실적!B:S,18,0),0)</f>
        <v>0</v>
      </c>
      <c r="AX551" s="4">
        <f>VLOOKUP(B551,자격증!B:S,18,0)</f>
        <v>0</v>
      </c>
      <c r="AY551" s="4">
        <f t="shared" si="147"/>
        <v>15</v>
      </c>
      <c r="AZ551" s="4"/>
      <c r="BB551" s="4">
        <f t="shared" si="148"/>
        <v>15</v>
      </c>
      <c r="BC551" s="47">
        <f>VLOOKUP(B551,정성평가!B:AD,29,0)</f>
        <v>58.666666666666664</v>
      </c>
      <c r="BD551" s="4">
        <f t="shared" si="149"/>
        <v>3</v>
      </c>
      <c r="BE551" s="47">
        <f t="shared" si="150"/>
        <v>76.666666666666657</v>
      </c>
      <c r="BF551" s="4" t="str">
        <f t="shared" si="151"/>
        <v>이상없음</v>
      </c>
      <c r="BG551" s="4">
        <f t="shared" si="152"/>
        <v>76</v>
      </c>
      <c r="BH551" s="4" t="s">
        <v>11808</v>
      </c>
      <c r="BI551" s="4"/>
      <c r="BK551" s="4">
        <v>9</v>
      </c>
      <c r="BL551" s="4">
        <f t="shared" si="142"/>
        <v>135</v>
      </c>
      <c r="BM551" s="4">
        <f t="shared" si="153"/>
        <v>136</v>
      </c>
      <c r="BN551" s="4" t="str">
        <f t="shared" si="143"/>
        <v>배수초과</v>
      </c>
      <c r="BO551" s="4" t="s">
        <v>11832</v>
      </c>
      <c r="BQ551" s="4" t="s">
        <v>11840</v>
      </c>
      <c r="BR551" s="4" t="s">
        <v>11841</v>
      </c>
      <c r="BS551" s="4"/>
    </row>
    <row r="552" spans="1:71" ht="50.1" customHeight="1" x14ac:dyDescent="0.3">
      <c r="A552" s="4">
        <f t="shared" si="139"/>
        <v>78</v>
      </c>
      <c r="B552" s="4" t="s">
        <v>5653</v>
      </c>
      <c r="C552" s="4" t="s">
        <v>5654</v>
      </c>
      <c r="D552" s="4" t="s">
        <v>265</v>
      </c>
      <c r="E552" s="4" t="s">
        <v>266</v>
      </c>
      <c r="F552" s="4" t="s">
        <v>5655</v>
      </c>
      <c r="G552" s="4" t="s">
        <v>5656</v>
      </c>
      <c r="H552" s="4" t="s">
        <v>5657</v>
      </c>
      <c r="I552" s="4" t="s">
        <v>5658</v>
      </c>
      <c r="J552" s="4" t="s">
        <v>275</v>
      </c>
      <c r="K552" s="4" t="s">
        <v>275</v>
      </c>
      <c r="L552" s="4" t="s">
        <v>276</v>
      </c>
      <c r="M552" s="4" t="s">
        <v>277</v>
      </c>
      <c r="N552" s="4" t="s">
        <v>277</v>
      </c>
      <c r="O552" s="4" t="s">
        <v>277</v>
      </c>
      <c r="P552" s="4" t="s">
        <v>277</v>
      </c>
      <c r="Q552" s="4" t="s">
        <v>838</v>
      </c>
      <c r="R552" s="4" t="s">
        <v>313</v>
      </c>
      <c r="S552" s="4" t="s">
        <v>313</v>
      </c>
      <c r="T552" s="4" t="s">
        <v>313</v>
      </c>
      <c r="U552" s="4" t="s">
        <v>313</v>
      </c>
      <c r="V552" s="4" t="s">
        <v>313</v>
      </c>
      <c r="W552" s="4" t="s">
        <v>11686</v>
      </c>
      <c r="X552" s="4" t="s">
        <v>9552</v>
      </c>
      <c r="Y552" s="4" t="s">
        <v>11686</v>
      </c>
      <c r="Z552" s="4" t="s">
        <v>9552</v>
      </c>
      <c r="AA552" s="4" t="s">
        <v>313</v>
      </c>
      <c r="AB552" s="4" t="s">
        <v>313</v>
      </c>
      <c r="AC552" s="4" t="s">
        <v>313</v>
      </c>
      <c r="AE552" s="4">
        <v>0</v>
      </c>
      <c r="AF552" s="4">
        <v>0</v>
      </c>
      <c r="AG552" s="4">
        <v>0</v>
      </c>
      <c r="AH552" s="4">
        <f t="shared" si="141"/>
        <v>0</v>
      </c>
      <c r="AI552" s="4">
        <f t="shared" si="141"/>
        <v>0</v>
      </c>
      <c r="AJ552" s="4">
        <f t="shared" si="141"/>
        <v>0</v>
      </c>
      <c r="AK552" s="4">
        <f t="shared" si="140"/>
        <v>0</v>
      </c>
      <c r="AL552" s="4">
        <f t="shared" si="140"/>
        <v>0</v>
      </c>
      <c r="AM552" s="4">
        <f t="shared" si="140"/>
        <v>3</v>
      </c>
      <c r="AN552" s="4">
        <f t="shared" si="144"/>
        <v>3</v>
      </c>
      <c r="AO552" s="4" t="str">
        <f t="shared" si="145"/>
        <v>X</v>
      </c>
      <c r="AP552" s="4" t="str">
        <f t="shared" si="145"/>
        <v>X</v>
      </c>
      <c r="AQ552" s="4" t="str">
        <f t="shared" si="145"/>
        <v>X</v>
      </c>
      <c r="AR552" s="4">
        <f t="shared" si="146"/>
        <v>3</v>
      </c>
      <c r="AT552" s="4" t="s">
        <v>11686</v>
      </c>
      <c r="AU552" s="4">
        <f>VLOOKUP(B552,자격증!B:R,17,0)</f>
        <v>8</v>
      </c>
      <c r="AV552" s="4">
        <f>IF(AT552="해당",VLOOKUP(B552,어학성적!B:Q,16,0),0)</f>
        <v>0</v>
      </c>
      <c r="AW552" s="4">
        <f>IF(AT552="해당",VLOOKUP(B552,논문실적!B:S,18,0),0)</f>
        <v>0</v>
      </c>
      <c r="AX552" s="4">
        <f>VLOOKUP(B552,자격증!B:S,18,0)</f>
        <v>0</v>
      </c>
      <c r="AY552" s="4">
        <f t="shared" si="147"/>
        <v>8</v>
      </c>
      <c r="AZ552" s="4"/>
      <c r="BB552" s="4">
        <f t="shared" si="148"/>
        <v>8</v>
      </c>
      <c r="BC552" s="47">
        <f>VLOOKUP(B552,정성평가!B:AD,29,0)</f>
        <v>65.333333333333329</v>
      </c>
      <c r="BD552" s="4">
        <f t="shared" si="149"/>
        <v>3</v>
      </c>
      <c r="BE552" s="47">
        <f t="shared" si="150"/>
        <v>76.333333333333329</v>
      </c>
      <c r="BF552" s="4" t="str">
        <f t="shared" si="151"/>
        <v>이상없음</v>
      </c>
      <c r="BG552" s="4">
        <f t="shared" si="152"/>
        <v>78</v>
      </c>
      <c r="BH552" s="4" t="s">
        <v>11808</v>
      </c>
      <c r="BI552" s="4"/>
      <c r="BK552" s="4">
        <v>9</v>
      </c>
      <c r="BL552" s="4">
        <f t="shared" si="142"/>
        <v>135</v>
      </c>
      <c r="BM552" s="4">
        <f t="shared" si="153"/>
        <v>136</v>
      </c>
      <c r="BN552" s="4" t="str">
        <f t="shared" si="143"/>
        <v>배수초과</v>
      </c>
      <c r="BO552" s="4" t="s">
        <v>11832</v>
      </c>
      <c r="BQ552" s="4" t="s">
        <v>11840</v>
      </c>
      <c r="BR552" s="4" t="s">
        <v>11841</v>
      </c>
      <c r="BS552" s="4"/>
    </row>
    <row r="553" spans="1:71" ht="50.1" customHeight="1" x14ac:dyDescent="0.3">
      <c r="A553" s="4">
        <f t="shared" si="139"/>
        <v>79</v>
      </c>
      <c r="B553" s="4" t="s">
        <v>7345</v>
      </c>
      <c r="C553" s="4" t="s">
        <v>7346</v>
      </c>
      <c r="D553" s="4" t="s">
        <v>265</v>
      </c>
      <c r="E553" s="4" t="s">
        <v>266</v>
      </c>
      <c r="F553" s="4" t="s">
        <v>7347</v>
      </c>
      <c r="G553" s="4" t="s">
        <v>7348</v>
      </c>
      <c r="H553" s="4" t="s">
        <v>7349</v>
      </c>
      <c r="I553" s="4" t="s">
        <v>7350</v>
      </c>
      <c r="J553" s="4" t="s">
        <v>275</v>
      </c>
      <c r="K553" s="4" t="s">
        <v>275</v>
      </c>
      <c r="L553" s="4" t="s">
        <v>276</v>
      </c>
      <c r="M553" s="4" t="s">
        <v>277</v>
      </c>
      <c r="N553" s="4" t="s">
        <v>277</v>
      </c>
      <c r="O553" s="4" t="s">
        <v>277</v>
      </c>
      <c r="P553" s="4" t="s">
        <v>277</v>
      </c>
      <c r="Q553" s="4" t="s">
        <v>3547</v>
      </c>
      <c r="R553" s="4" t="s">
        <v>313</v>
      </c>
      <c r="S553" s="4" t="s">
        <v>313</v>
      </c>
      <c r="T553" s="4" t="s">
        <v>313</v>
      </c>
      <c r="U553" s="4" t="s">
        <v>313</v>
      </c>
      <c r="V553" s="4" t="s">
        <v>313</v>
      </c>
      <c r="W553" s="4" t="s">
        <v>11686</v>
      </c>
      <c r="X553" s="4" t="s">
        <v>11738</v>
      </c>
      <c r="Y553" s="4" t="s">
        <v>313</v>
      </c>
      <c r="Z553" s="4" t="s">
        <v>313</v>
      </c>
      <c r="AA553" s="4" t="s">
        <v>312</v>
      </c>
      <c r="AB553" s="4" t="s">
        <v>313</v>
      </c>
      <c r="AC553" s="4" t="s">
        <v>313</v>
      </c>
      <c r="AE553" s="4">
        <v>0</v>
      </c>
      <c r="AF553" s="4">
        <v>0</v>
      </c>
      <c r="AG553" s="4">
        <v>0</v>
      </c>
      <c r="AH553" s="4">
        <f t="shared" si="141"/>
        <v>0</v>
      </c>
      <c r="AI553" s="4">
        <f t="shared" si="141"/>
        <v>0</v>
      </c>
      <c r="AJ553" s="4">
        <f t="shared" si="141"/>
        <v>0</v>
      </c>
      <c r="AK553" s="4">
        <f t="shared" si="140"/>
        <v>0</v>
      </c>
      <c r="AL553" s="4">
        <f t="shared" si="140"/>
        <v>0</v>
      </c>
      <c r="AM553" s="4">
        <f t="shared" si="140"/>
        <v>3</v>
      </c>
      <c r="AN553" s="4">
        <f t="shared" si="144"/>
        <v>0</v>
      </c>
      <c r="AO553" s="4" t="str">
        <f t="shared" si="145"/>
        <v>우대</v>
      </c>
      <c r="AP553" s="4" t="str">
        <f t="shared" si="145"/>
        <v>X</v>
      </c>
      <c r="AQ553" s="4" t="str">
        <f t="shared" si="145"/>
        <v>X</v>
      </c>
      <c r="AR553" s="4">
        <f t="shared" si="146"/>
        <v>3</v>
      </c>
      <c r="AT553" s="4" t="s">
        <v>11686</v>
      </c>
      <c r="AU553" s="4">
        <f>VLOOKUP(B553,자격증!B:R,17,0)</f>
        <v>3</v>
      </c>
      <c r="AV553" s="4">
        <f>IF(AT553="해당",VLOOKUP(B553,어학성적!B:Q,16,0),0)</f>
        <v>10</v>
      </c>
      <c r="AW553" s="4">
        <f>IF(AT553="해당",VLOOKUP(B553,논문실적!B:S,18,0),0)</f>
        <v>0</v>
      </c>
      <c r="AX553" s="4">
        <f>VLOOKUP(B553,자격증!B:S,18,0)</f>
        <v>0</v>
      </c>
      <c r="AY553" s="4">
        <f t="shared" si="147"/>
        <v>13</v>
      </c>
      <c r="AZ553" s="4"/>
      <c r="BB553" s="4">
        <f t="shared" si="148"/>
        <v>13</v>
      </c>
      <c r="BC553" s="47">
        <f>VLOOKUP(B553,정성평가!B:AD,29,0)</f>
        <v>60.333333333333336</v>
      </c>
      <c r="BD553" s="4">
        <f t="shared" si="149"/>
        <v>3</v>
      </c>
      <c r="BE553" s="47">
        <f t="shared" si="150"/>
        <v>76.333333333333343</v>
      </c>
      <c r="BF553" s="4" t="str">
        <f t="shared" si="151"/>
        <v>이상없음</v>
      </c>
      <c r="BG553" s="4">
        <f t="shared" si="152"/>
        <v>78</v>
      </c>
      <c r="BH553" s="4" t="s">
        <v>11808</v>
      </c>
      <c r="BI553" s="4"/>
      <c r="BK553" s="4">
        <v>9</v>
      </c>
      <c r="BL553" s="4">
        <f t="shared" si="142"/>
        <v>135</v>
      </c>
      <c r="BM553" s="4">
        <f t="shared" si="153"/>
        <v>136</v>
      </c>
      <c r="BN553" s="4" t="str">
        <f t="shared" si="143"/>
        <v>배수초과</v>
      </c>
      <c r="BO553" s="4" t="s">
        <v>11832</v>
      </c>
      <c r="BQ553" s="4" t="s">
        <v>11840</v>
      </c>
      <c r="BR553" s="4" t="s">
        <v>11841</v>
      </c>
      <c r="BS553" s="4"/>
    </row>
    <row r="554" spans="1:71" ht="50.1" customHeight="1" x14ac:dyDescent="0.3">
      <c r="A554" s="4">
        <f t="shared" si="139"/>
        <v>80</v>
      </c>
      <c r="B554" s="4" t="s">
        <v>10653</v>
      </c>
      <c r="C554" s="4" t="s">
        <v>10654</v>
      </c>
      <c r="D554" s="4" t="s">
        <v>265</v>
      </c>
      <c r="E554" s="4" t="s">
        <v>266</v>
      </c>
      <c r="F554" s="4" t="s">
        <v>10655</v>
      </c>
      <c r="G554" s="4" t="s">
        <v>10656</v>
      </c>
      <c r="H554" s="4" t="s">
        <v>10657</v>
      </c>
      <c r="I554" s="4" t="s">
        <v>10658</v>
      </c>
      <c r="J554" s="4" t="s">
        <v>275</v>
      </c>
      <c r="K554" s="4" t="s">
        <v>275</v>
      </c>
      <c r="L554" s="4" t="s">
        <v>382</v>
      </c>
      <c r="M554" s="4" t="s">
        <v>3236</v>
      </c>
      <c r="N554" s="4" t="s">
        <v>10659</v>
      </c>
      <c r="O554" s="4" t="s">
        <v>562</v>
      </c>
      <c r="P554" s="4" t="s">
        <v>957</v>
      </c>
      <c r="Q554" s="4" t="s">
        <v>3265</v>
      </c>
      <c r="R554" s="4" t="s">
        <v>313</v>
      </c>
      <c r="S554" s="4" t="s">
        <v>313</v>
      </c>
      <c r="T554" s="4" t="s">
        <v>313</v>
      </c>
      <c r="U554" s="4" t="s">
        <v>313</v>
      </c>
      <c r="V554" s="4" t="s">
        <v>313</v>
      </c>
      <c r="W554" s="4" t="s">
        <v>11686</v>
      </c>
      <c r="X554" s="4" t="s">
        <v>11727</v>
      </c>
      <c r="Y554" s="4" t="s">
        <v>11686</v>
      </c>
      <c r="Z554" s="4" t="s">
        <v>11727</v>
      </c>
      <c r="AA554" s="4" t="s">
        <v>313</v>
      </c>
      <c r="AB554" s="4" t="s">
        <v>312</v>
      </c>
      <c r="AC554" s="4" t="s">
        <v>313</v>
      </c>
      <c r="AE554" s="4">
        <v>0</v>
      </c>
      <c r="AF554" s="4">
        <v>0</v>
      </c>
      <c r="AG554" s="4">
        <v>0</v>
      </c>
      <c r="AH554" s="4">
        <f t="shared" si="141"/>
        <v>0</v>
      </c>
      <c r="AI554" s="4">
        <f t="shared" si="141"/>
        <v>0</v>
      </c>
      <c r="AJ554" s="4">
        <f t="shared" si="141"/>
        <v>0</v>
      </c>
      <c r="AK554" s="4">
        <f t="shared" si="140"/>
        <v>0</v>
      </c>
      <c r="AL554" s="4">
        <f t="shared" si="140"/>
        <v>0</v>
      </c>
      <c r="AM554" s="4">
        <f t="shared" si="140"/>
        <v>3</v>
      </c>
      <c r="AN554" s="4">
        <f t="shared" si="144"/>
        <v>3</v>
      </c>
      <c r="AO554" s="4" t="str">
        <f t="shared" si="145"/>
        <v>X</v>
      </c>
      <c r="AP554" s="4" t="str">
        <f t="shared" si="145"/>
        <v>우대</v>
      </c>
      <c r="AQ554" s="4" t="str">
        <f t="shared" si="145"/>
        <v>X</v>
      </c>
      <c r="AR554" s="4">
        <f t="shared" si="146"/>
        <v>3</v>
      </c>
      <c r="AT554" s="4" t="s">
        <v>11686</v>
      </c>
      <c r="AU554" s="4">
        <f>VLOOKUP(B554,자격증!B:R,17,0)</f>
        <v>5</v>
      </c>
      <c r="AV554" s="4">
        <f>IF(AT554="해당",VLOOKUP(B554,어학성적!B:Q,16,0),0)</f>
        <v>2</v>
      </c>
      <c r="AW554" s="4">
        <f>IF(AT554="해당",VLOOKUP(B554,논문실적!B:S,18,0),0)</f>
        <v>0</v>
      </c>
      <c r="AX554" s="4">
        <f>VLOOKUP(B554,자격증!B:S,18,0)</f>
        <v>0</v>
      </c>
      <c r="AY554" s="4">
        <f t="shared" si="147"/>
        <v>7</v>
      </c>
      <c r="AZ554" s="4"/>
      <c r="BB554" s="4">
        <f t="shared" si="148"/>
        <v>7</v>
      </c>
      <c r="BC554" s="47">
        <f>VLOOKUP(B554,정성평가!B:AD,29,0)</f>
        <v>66.333333333333329</v>
      </c>
      <c r="BD554" s="4">
        <f t="shared" si="149"/>
        <v>3</v>
      </c>
      <c r="BE554" s="47">
        <f t="shared" si="150"/>
        <v>76.333333333333329</v>
      </c>
      <c r="BF554" s="4" t="str">
        <f t="shared" si="151"/>
        <v>이상없음</v>
      </c>
      <c r="BG554" s="4">
        <f t="shared" si="152"/>
        <v>78</v>
      </c>
      <c r="BH554" s="4" t="s">
        <v>11808</v>
      </c>
      <c r="BI554" s="4"/>
      <c r="BK554" s="4">
        <v>9</v>
      </c>
      <c r="BL554" s="4">
        <f t="shared" si="142"/>
        <v>135</v>
      </c>
      <c r="BM554" s="4">
        <f t="shared" si="153"/>
        <v>136</v>
      </c>
      <c r="BN554" s="4" t="str">
        <f t="shared" si="143"/>
        <v>배수초과</v>
      </c>
      <c r="BO554" s="4" t="s">
        <v>11832</v>
      </c>
      <c r="BQ554" s="4" t="s">
        <v>11783</v>
      </c>
      <c r="BR554" s="4" t="s">
        <v>276</v>
      </c>
      <c r="BS554" s="4" t="s">
        <v>11839</v>
      </c>
    </row>
    <row r="555" spans="1:71" ht="50.1" customHeight="1" x14ac:dyDescent="0.3">
      <c r="A555" s="4">
        <f t="shared" si="139"/>
        <v>81</v>
      </c>
      <c r="B555" s="4" t="s">
        <v>3591</v>
      </c>
      <c r="C555" s="4" t="s">
        <v>3549</v>
      </c>
      <c r="D555" s="4" t="s">
        <v>265</v>
      </c>
      <c r="E555" s="4" t="s">
        <v>266</v>
      </c>
      <c r="F555" s="4" t="s">
        <v>3550</v>
      </c>
      <c r="G555" s="4" t="s">
        <v>3592</v>
      </c>
      <c r="H555" s="4" t="s">
        <v>3593</v>
      </c>
      <c r="I555" s="4" t="s">
        <v>3594</v>
      </c>
      <c r="J555" s="4" t="s">
        <v>275</v>
      </c>
      <c r="K555" s="4" t="s">
        <v>275</v>
      </c>
      <c r="L555" s="4" t="s">
        <v>276</v>
      </c>
      <c r="M555" s="4" t="s">
        <v>277</v>
      </c>
      <c r="N555" s="4" t="s">
        <v>277</v>
      </c>
      <c r="O555" s="4" t="s">
        <v>277</v>
      </c>
      <c r="P555" s="4" t="s">
        <v>277</v>
      </c>
      <c r="Q555" s="4" t="s">
        <v>3601</v>
      </c>
      <c r="R555" s="4" t="s">
        <v>313</v>
      </c>
      <c r="S555" s="4" t="s">
        <v>313</v>
      </c>
      <c r="T555" s="4" t="s">
        <v>313</v>
      </c>
      <c r="U555" s="4" t="s">
        <v>313</v>
      </c>
      <c r="V555" s="4" t="s">
        <v>313</v>
      </c>
      <c r="W555" s="4" t="s">
        <v>313</v>
      </c>
      <c r="X555" s="4" t="s">
        <v>313</v>
      </c>
      <c r="Y555" s="4" t="s">
        <v>11686</v>
      </c>
      <c r="Z555" s="4" t="s">
        <v>11735</v>
      </c>
      <c r="AA555" s="4" t="s">
        <v>313</v>
      </c>
      <c r="AB555" s="4" t="s">
        <v>312</v>
      </c>
      <c r="AC555" s="4" t="s">
        <v>313</v>
      </c>
      <c r="AE555" s="4">
        <v>0</v>
      </c>
      <c r="AF555" s="4">
        <v>0</v>
      </c>
      <c r="AG555" s="4">
        <v>0</v>
      </c>
      <c r="AH555" s="4">
        <f t="shared" si="141"/>
        <v>0</v>
      </c>
      <c r="AI555" s="4">
        <f t="shared" si="141"/>
        <v>0</v>
      </c>
      <c r="AJ555" s="4">
        <f t="shared" si="141"/>
        <v>0</v>
      </c>
      <c r="AK555" s="4">
        <f t="shared" si="140"/>
        <v>0</v>
      </c>
      <c r="AL555" s="4">
        <f t="shared" si="140"/>
        <v>0</v>
      </c>
      <c r="AM555" s="4">
        <f t="shared" si="140"/>
        <v>0</v>
      </c>
      <c r="AN555" s="4">
        <f t="shared" si="144"/>
        <v>3</v>
      </c>
      <c r="AO555" s="4" t="str">
        <f t="shared" si="145"/>
        <v>X</v>
      </c>
      <c r="AP555" s="4" t="str">
        <f t="shared" si="145"/>
        <v>우대</v>
      </c>
      <c r="AQ555" s="4" t="str">
        <f t="shared" si="145"/>
        <v>X</v>
      </c>
      <c r="AR555" s="4">
        <f t="shared" si="146"/>
        <v>3</v>
      </c>
      <c r="AT555" s="4" t="s">
        <v>11686</v>
      </c>
      <c r="AU555" s="4">
        <f>VLOOKUP(B555,자격증!B:R,17,0)</f>
        <v>10</v>
      </c>
      <c r="AV555" s="4">
        <f>IF(AT555="해당",VLOOKUP(B555,어학성적!B:Q,16,0),0)</f>
        <v>8</v>
      </c>
      <c r="AW555" s="4">
        <f>IF(AT555="해당",VLOOKUP(B555,논문실적!B:S,18,0),0)</f>
        <v>0</v>
      </c>
      <c r="AX555" s="4">
        <f>VLOOKUP(B555,자격증!B:S,18,0)</f>
        <v>0</v>
      </c>
      <c r="AY555" s="4">
        <f t="shared" si="147"/>
        <v>18</v>
      </c>
      <c r="AZ555" s="4"/>
      <c r="BB555" s="4">
        <f t="shared" si="148"/>
        <v>18</v>
      </c>
      <c r="BC555" s="47">
        <f>VLOOKUP(B555,정성평가!B:AD,29,0)</f>
        <v>55</v>
      </c>
      <c r="BD555" s="4">
        <f t="shared" si="149"/>
        <v>3</v>
      </c>
      <c r="BE555" s="47">
        <f t="shared" si="150"/>
        <v>76</v>
      </c>
      <c r="BF555" s="4" t="str">
        <f t="shared" si="151"/>
        <v>이상없음</v>
      </c>
      <c r="BG555" s="4">
        <f t="shared" si="152"/>
        <v>81</v>
      </c>
      <c r="BH555" s="4" t="s">
        <v>11808</v>
      </c>
      <c r="BI555" s="4"/>
      <c r="BK555" s="4">
        <v>9</v>
      </c>
      <c r="BL555" s="4">
        <f t="shared" si="142"/>
        <v>135</v>
      </c>
      <c r="BM555" s="4">
        <f t="shared" si="153"/>
        <v>136</v>
      </c>
      <c r="BN555" s="4" t="str">
        <f t="shared" si="143"/>
        <v>배수초과</v>
      </c>
      <c r="BO555" s="4" t="s">
        <v>11832</v>
      </c>
      <c r="BQ555" s="4" t="s">
        <v>11840</v>
      </c>
      <c r="BR555" s="4" t="s">
        <v>11841</v>
      </c>
      <c r="BS555" s="4"/>
    </row>
    <row r="556" spans="1:71" ht="50.1" customHeight="1" x14ac:dyDescent="0.3">
      <c r="A556" s="4">
        <f t="shared" si="139"/>
        <v>82</v>
      </c>
      <c r="B556" s="4" t="s">
        <v>4993</v>
      </c>
      <c r="C556" s="4" t="s">
        <v>4994</v>
      </c>
      <c r="D556" s="4" t="s">
        <v>265</v>
      </c>
      <c r="E556" s="4" t="s">
        <v>266</v>
      </c>
      <c r="F556" s="4" t="s">
        <v>4995</v>
      </c>
      <c r="G556" s="4" t="s">
        <v>4996</v>
      </c>
      <c r="H556" s="4" t="s">
        <v>4997</v>
      </c>
      <c r="I556" s="4" t="s">
        <v>4998</v>
      </c>
      <c r="J556" s="4" t="s">
        <v>275</v>
      </c>
      <c r="K556" s="4" t="s">
        <v>275</v>
      </c>
      <c r="L556" s="4" t="s">
        <v>276</v>
      </c>
      <c r="M556" s="4" t="s">
        <v>277</v>
      </c>
      <c r="N556" s="4" t="s">
        <v>277</v>
      </c>
      <c r="O556" s="4" t="s">
        <v>277</v>
      </c>
      <c r="P556" s="4" t="s">
        <v>277</v>
      </c>
      <c r="Q556" s="4" t="s">
        <v>1242</v>
      </c>
      <c r="R556" s="4" t="s">
        <v>313</v>
      </c>
      <c r="S556" s="4" t="s">
        <v>313</v>
      </c>
      <c r="T556" s="4" t="s">
        <v>313</v>
      </c>
      <c r="U556" s="4" t="s">
        <v>313</v>
      </c>
      <c r="V556" s="4" t="s">
        <v>313</v>
      </c>
      <c r="W556" s="4" t="s">
        <v>11686</v>
      </c>
      <c r="X556" s="4" t="s">
        <v>11733</v>
      </c>
      <c r="Y556" s="4" t="s">
        <v>313</v>
      </c>
      <c r="Z556" s="4" t="s">
        <v>313</v>
      </c>
      <c r="AA556" s="4" t="s">
        <v>313</v>
      </c>
      <c r="AB556" s="4" t="s">
        <v>313</v>
      </c>
      <c r="AC556" s="4" t="s">
        <v>313</v>
      </c>
      <c r="AE556" s="4">
        <v>0</v>
      </c>
      <c r="AF556" s="4">
        <v>0</v>
      </c>
      <c r="AG556" s="4">
        <v>0</v>
      </c>
      <c r="AH556" s="4">
        <f t="shared" si="141"/>
        <v>0</v>
      </c>
      <c r="AI556" s="4">
        <f t="shared" si="141"/>
        <v>0</v>
      </c>
      <c r="AJ556" s="4">
        <f t="shared" si="141"/>
        <v>0</v>
      </c>
      <c r="AK556" s="4">
        <f t="shared" si="140"/>
        <v>0</v>
      </c>
      <c r="AL556" s="4">
        <f t="shared" si="140"/>
        <v>0</v>
      </c>
      <c r="AM556" s="4">
        <f t="shared" si="140"/>
        <v>3</v>
      </c>
      <c r="AN556" s="4">
        <f t="shared" si="144"/>
        <v>0</v>
      </c>
      <c r="AO556" s="4" t="str">
        <f t="shared" si="145"/>
        <v>X</v>
      </c>
      <c r="AP556" s="4" t="str">
        <f t="shared" si="145"/>
        <v>X</v>
      </c>
      <c r="AQ556" s="4" t="str">
        <f t="shared" si="145"/>
        <v>X</v>
      </c>
      <c r="AR556" s="4">
        <f t="shared" si="146"/>
        <v>3</v>
      </c>
      <c r="AT556" s="4" t="s">
        <v>11686</v>
      </c>
      <c r="AU556" s="4">
        <f>VLOOKUP(B556,자격증!B:R,17,0)</f>
        <v>10</v>
      </c>
      <c r="AV556" s="4">
        <f>IF(AT556="해당",VLOOKUP(B556,어학성적!B:Q,16,0),0)</f>
        <v>2</v>
      </c>
      <c r="AW556" s="4">
        <f>IF(AT556="해당",VLOOKUP(B556,논문실적!B:S,18,0),0)</f>
        <v>0</v>
      </c>
      <c r="AX556" s="4">
        <f>VLOOKUP(B556,자격증!B:S,18,0)</f>
        <v>0</v>
      </c>
      <c r="AY556" s="4">
        <f t="shared" si="147"/>
        <v>12</v>
      </c>
      <c r="AZ556" s="4"/>
      <c r="BB556" s="4">
        <f t="shared" si="148"/>
        <v>12</v>
      </c>
      <c r="BC556" s="47">
        <f>VLOOKUP(B556,정성평가!B:AD,29,0)</f>
        <v>61</v>
      </c>
      <c r="BD556" s="4">
        <f t="shared" si="149"/>
        <v>3</v>
      </c>
      <c r="BE556" s="47">
        <f t="shared" si="150"/>
        <v>76</v>
      </c>
      <c r="BF556" s="4" t="str">
        <f t="shared" si="151"/>
        <v>이상없음</v>
      </c>
      <c r="BG556" s="4">
        <f t="shared" si="152"/>
        <v>81</v>
      </c>
      <c r="BH556" s="4" t="s">
        <v>11808</v>
      </c>
      <c r="BI556" s="4"/>
      <c r="BK556" s="4">
        <v>9</v>
      </c>
      <c r="BL556" s="4">
        <f t="shared" si="142"/>
        <v>135</v>
      </c>
      <c r="BM556" s="4">
        <f t="shared" si="153"/>
        <v>136</v>
      </c>
      <c r="BN556" s="4" t="str">
        <f t="shared" si="143"/>
        <v>배수초과</v>
      </c>
      <c r="BO556" s="4" t="s">
        <v>11832</v>
      </c>
      <c r="BQ556" s="4" t="s">
        <v>11840</v>
      </c>
      <c r="BR556" s="4" t="s">
        <v>11841</v>
      </c>
      <c r="BS556" s="4"/>
    </row>
    <row r="557" spans="1:71" ht="50.1" customHeight="1" x14ac:dyDescent="0.3">
      <c r="A557" s="4">
        <f t="shared" si="139"/>
        <v>83</v>
      </c>
      <c r="B557" s="4" t="s">
        <v>5463</v>
      </c>
      <c r="C557" s="4" t="s">
        <v>5464</v>
      </c>
      <c r="D557" s="4" t="s">
        <v>265</v>
      </c>
      <c r="E557" s="4" t="s">
        <v>266</v>
      </c>
      <c r="F557" s="4" t="s">
        <v>5465</v>
      </c>
      <c r="G557" s="4" t="s">
        <v>5466</v>
      </c>
      <c r="H557" s="4" t="s">
        <v>5467</v>
      </c>
      <c r="I557" s="4" t="s">
        <v>5468</v>
      </c>
      <c r="J557" s="4" t="s">
        <v>275</v>
      </c>
      <c r="K557" s="4" t="s">
        <v>275</v>
      </c>
      <c r="L557" s="4" t="s">
        <v>382</v>
      </c>
      <c r="M557" s="4" t="s">
        <v>5469</v>
      </c>
      <c r="N557" s="4" t="s">
        <v>5470</v>
      </c>
      <c r="O557" s="4" t="s">
        <v>562</v>
      </c>
      <c r="P557" s="4" t="s">
        <v>957</v>
      </c>
      <c r="Q557" s="4" t="s">
        <v>342</v>
      </c>
      <c r="R557" s="4" t="s">
        <v>313</v>
      </c>
      <c r="S557" s="4" t="s">
        <v>313</v>
      </c>
      <c r="T557" s="4" t="s">
        <v>313</v>
      </c>
      <c r="U557" s="4" t="s">
        <v>313</v>
      </c>
      <c r="V557" s="4" t="s">
        <v>313</v>
      </c>
      <c r="W557" s="4" t="s">
        <v>11686</v>
      </c>
      <c r="X557" s="4" t="s">
        <v>11742</v>
      </c>
      <c r="Y557" s="4" t="s">
        <v>313</v>
      </c>
      <c r="Z557" s="4" t="s">
        <v>313</v>
      </c>
      <c r="AA557" s="4" t="s">
        <v>313</v>
      </c>
      <c r="AB557" s="4" t="s">
        <v>312</v>
      </c>
      <c r="AC557" s="4" t="s">
        <v>313</v>
      </c>
      <c r="AE557" s="4">
        <v>0</v>
      </c>
      <c r="AF557" s="4">
        <v>0</v>
      </c>
      <c r="AG557" s="4">
        <v>0</v>
      </c>
      <c r="AH557" s="4">
        <f t="shared" si="141"/>
        <v>0</v>
      </c>
      <c r="AI557" s="4">
        <f t="shared" si="141"/>
        <v>0</v>
      </c>
      <c r="AJ557" s="4">
        <f t="shared" si="141"/>
        <v>0</v>
      </c>
      <c r="AK557" s="4">
        <f t="shared" si="140"/>
        <v>0</v>
      </c>
      <c r="AL557" s="4">
        <f t="shared" si="140"/>
        <v>0</v>
      </c>
      <c r="AM557" s="4">
        <f t="shared" si="140"/>
        <v>3</v>
      </c>
      <c r="AN557" s="4">
        <f t="shared" si="144"/>
        <v>0</v>
      </c>
      <c r="AO557" s="4" t="str">
        <f t="shared" si="145"/>
        <v>X</v>
      </c>
      <c r="AP557" s="4" t="str">
        <f t="shared" si="145"/>
        <v>우대</v>
      </c>
      <c r="AQ557" s="4" t="str">
        <f t="shared" si="145"/>
        <v>X</v>
      </c>
      <c r="AR557" s="4">
        <f t="shared" si="146"/>
        <v>3</v>
      </c>
      <c r="AT557" s="4" t="s">
        <v>11686</v>
      </c>
      <c r="AU557" s="4">
        <f>VLOOKUP(B557,자격증!B:R,17,0)</f>
        <v>3</v>
      </c>
      <c r="AV557" s="4">
        <f>IF(AT557="해당",VLOOKUP(B557,어학성적!B:Q,16,0),0)</f>
        <v>0</v>
      </c>
      <c r="AW557" s="4">
        <f>IF(AT557="해당",VLOOKUP(B557,논문실적!B:S,18,0),0)</f>
        <v>10</v>
      </c>
      <c r="AX557" s="4">
        <f>VLOOKUP(B557,자격증!B:S,18,0)</f>
        <v>0</v>
      </c>
      <c r="AY557" s="4">
        <f t="shared" si="147"/>
        <v>13</v>
      </c>
      <c r="AZ557" s="4"/>
      <c r="BB557" s="4">
        <f t="shared" si="148"/>
        <v>13</v>
      </c>
      <c r="BC557" s="47">
        <f>VLOOKUP(B557,정성평가!B:AD,29,0)</f>
        <v>60</v>
      </c>
      <c r="BD557" s="4">
        <f t="shared" si="149"/>
        <v>3</v>
      </c>
      <c r="BE557" s="47">
        <f t="shared" si="150"/>
        <v>76</v>
      </c>
      <c r="BF557" s="4" t="str">
        <f t="shared" si="151"/>
        <v>이상없음</v>
      </c>
      <c r="BG557" s="4">
        <f t="shared" si="152"/>
        <v>81</v>
      </c>
      <c r="BH557" s="4" t="s">
        <v>11808</v>
      </c>
      <c r="BI557" s="4"/>
      <c r="BK557" s="4">
        <v>9</v>
      </c>
      <c r="BL557" s="4">
        <f t="shared" si="142"/>
        <v>135</v>
      </c>
      <c r="BM557" s="4">
        <f t="shared" si="153"/>
        <v>136</v>
      </c>
      <c r="BN557" s="4" t="str">
        <f t="shared" si="143"/>
        <v>배수초과</v>
      </c>
      <c r="BO557" s="4" t="s">
        <v>11832</v>
      </c>
      <c r="BQ557" s="4" t="s">
        <v>11840</v>
      </c>
      <c r="BR557" s="4" t="s">
        <v>11841</v>
      </c>
      <c r="BS557" s="4"/>
    </row>
    <row r="558" spans="1:71" ht="50.1" customHeight="1" x14ac:dyDescent="0.3">
      <c r="A558" s="4">
        <f t="shared" si="139"/>
        <v>84</v>
      </c>
      <c r="B558" s="4" t="s">
        <v>6111</v>
      </c>
      <c r="C558" s="4" t="s">
        <v>6112</v>
      </c>
      <c r="D558" s="4" t="s">
        <v>265</v>
      </c>
      <c r="E558" s="4" t="s">
        <v>266</v>
      </c>
      <c r="F558" s="4" t="s">
        <v>6113</v>
      </c>
      <c r="G558" s="4" t="s">
        <v>6114</v>
      </c>
      <c r="H558" s="4" t="s">
        <v>6115</v>
      </c>
      <c r="I558" s="4" t="s">
        <v>6116</v>
      </c>
      <c r="J558" s="4" t="s">
        <v>275</v>
      </c>
      <c r="K558" s="4" t="s">
        <v>275</v>
      </c>
      <c r="L558" s="4" t="s">
        <v>276</v>
      </c>
      <c r="M558" s="4" t="s">
        <v>277</v>
      </c>
      <c r="N558" s="4" t="s">
        <v>277</v>
      </c>
      <c r="O558" s="4" t="s">
        <v>277</v>
      </c>
      <c r="P558" s="4" t="s">
        <v>277</v>
      </c>
      <c r="Q558" s="4" t="s">
        <v>2603</v>
      </c>
      <c r="R558" s="4" t="s">
        <v>313</v>
      </c>
      <c r="S558" s="4" t="s">
        <v>313</v>
      </c>
      <c r="T558" s="4" t="s">
        <v>313</v>
      </c>
      <c r="U558" s="4" t="s">
        <v>313</v>
      </c>
      <c r="V558" s="4" t="s">
        <v>313</v>
      </c>
      <c r="W558" s="4" t="s">
        <v>11686</v>
      </c>
      <c r="X558" s="4" t="s">
        <v>11729</v>
      </c>
      <c r="Y558" s="4" t="s">
        <v>313</v>
      </c>
      <c r="Z558" s="4" t="s">
        <v>313</v>
      </c>
      <c r="AA558" s="4" t="s">
        <v>312</v>
      </c>
      <c r="AB558" s="4" t="s">
        <v>313</v>
      </c>
      <c r="AC558" s="4" t="s">
        <v>313</v>
      </c>
      <c r="AE558" s="4">
        <v>0</v>
      </c>
      <c r="AF558" s="4">
        <v>0</v>
      </c>
      <c r="AG558" s="4">
        <v>0</v>
      </c>
      <c r="AH558" s="4">
        <f t="shared" si="141"/>
        <v>0</v>
      </c>
      <c r="AI558" s="4">
        <f t="shared" si="141"/>
        <v>0</v>
      </c>
      <c r="AJ558" s="4">
        <f t="shared" si="141"/>
        <v>0</v>
      </c>
      <c r="AK558" s="4">
        <f t="shared" si="140"/>
        <v>0</v>
      </c>
      <c r="AL558" s="4">
        <f t="shared" si="140"/>
        <v>0</v>
      </c>
      <c r="AM558" s="4">
        <f t="shared" si="140"/>
        <v>3</v>
      </c>
      <c r="AN558" s="4">
        <f t="shared" si="144"/>
        <v>0</v>
      </c>
      <c r="AO558" s="4" t="str">
        <f t="shared" si="145"/>
        <v>우대</v>
      </c>
      <c r="AP558" s="4" t="str">
        <f t="shared" si="145"/>
        <v>X</v>
      </c>
      <c r="AQ558" s="4" t="str">
        <f t="shared" si="145"/>
        <v>X</v>
      </c>
      <c r="AR558" s="4">
        <f t="shared" si="146"/>
        <v>3</v>
      </c>
      <c r="AT558" s="4" t="s">
        <v>11686</v>
      </c>
      <c r="AU558" s="4">
        <f>VLOOKUP(B558,자격증!B:R,17,0)</f>
        <v>10</v>
      </c>
      <c r="AV558" s="4">
        <f>IF(AT558="해당",VLOOKUP(B558,어학성적!B:Q,16,0),0)</f>
        <v>8</v>
      </c>
      <c r="AW558" s="4">
        <f>IF(AT558="해당",VLOOKUP(B558,논문실적!B:S,18,0),0)</f>
        <v>0</v>
      </c>
      <c r="AX558" s="4">
        <f>VLOOKUP(B558,자격증!B:S,18,0)</f>
        <v>0</v>
      </c>
      <c r="AY558" s="4">
        <f t="shared" si="147"/>
        <v>18</v>
      </c>
      <c r="AZ558" s="4"/>
      <c r="BB558" s="4">
        <f t="shared" si="148"/>
        <v>18</v>
      </c>
      <c r="BC558" s="47">
        <f>VLOOKUP(B558,정성평가!B:AD,29,0)</f>
        <v>55</v>
      </c>
      <c r="BD558" s="4">
        <f t="shared" si="149"/>
        <v>3</v>
      </c>
      <c r="BE558" s="47">
        <f t="shared" si="150"/>
        <v>76</v>
      </c>
      <c r="BF558" s="4" t="str">
        <f t="shared" si="151"/>
        <v>이상없음</v>
      </c>
      <c r="BG558" s="4">
        <f t="shared" si="152"/>
        <v>81</v>
      </c>
      <c r="BH558" s="4" t="s">
        <v>11808</v>
      </c>
      <c r="BI558" s="4"/>
      <c r="BK558" s="4">
        <v>9</v>
      </c>
      <c r="BL558" s="4">
        <f t="shared" si="142"/>
        <v>135</v>
      </c>
      <c r="BM558" s="4">
        <f t="shared" si="153"/>
        <v>136</v>
      </c>
      <c r="BN558" s="4" t="str">
        <f t="shared" si="143"/>
        <v>배수초과</v>
      </c>
      <c r="BO558" s="4" t="s">
        <v>11832</v>
      </c>
      <c r="BQ558" s="4" t="s">
        <v>11840</v>
      </c>
      <c r="BR558" s="4" t="s">
        <v>11841</v>
      </c>
      <c r="BS558" s="4"/>
    </row>
    <row r="559" spans="1:71" ht="50.1" customHeight="1" x14ac:dyDescent="0.3">
      <c r="A559" s="4">
        <f t="shared" si="139"/>
        <v>85</v>
      </c>
      <c r="B559" s="4" t="s">
        <v>9427</v>
      </c>
      <c r="C559" s="4" t="s">
        <v>9428</v>
      </c>
      <c r="D559" s="4" t="s">
        <v>265</v>
      </c>
      <c r="E559" s="4" t="s">
        <v>266</v>
      </c>
      <c r="F559" s="4" t="s">
        <v>9429</v>
      </c>
      <c r="G559" s="4" t="s">
        <v>9430</v>
      </c>
      <c r="H559" s="4" t="s">
        <v>9431</v>
      </c>
      <c r="I559" s="4" t="s">
        <v>9432</v>
      </c>
      <c r="J559" s="4" t="s">
        <v>275</v>
      </c>
      <c r="K559" s="4" t="s">
        <v>275</v>
      </c>
      <c r="L559" s="4" t="s">
        <v>276</v>
      </c>
      <c r="M559" s="4" t="s">
        <v>277</v>
      </c>
      <c r="N559" s="4" t="s">
        <v>277</v>
      </c>
      <c r="O559" s="4" t="s">
        <v>277</v>
      </c>
      <c r="P559" s="4" t="s">
        <v>277</v>
      </c>
      <c r="Q559" s="4" t="s">
        <v>5218</v>
      </c>
      <c r="R559" s="4" t="s">
        <v>313</v>
      </c>
      <c r="S559" s="4" t="s">
        <v>313</v>
      </c>
      <c r="T559" s="4" t="s">
        <v>313</v>
      </c>
      <c r="U559" s="4" t="s">
        <v>313</v>
      </c>
      <c r="V559" s="4" t="s">
        <v>313</v>
      </c>
      <c r="W559" s="4" t="s">
        <v>11686</v>
      </c>
      <c r="X559" s="4" t="s">
        <v>9552</v>
      </c>
      <c r="Y559" s="4" t="s">
        <v>11686</v>
      </c>
      <c r="Z559" s="4" t="s">
        <v>9552</v>
      </c>
      <c r="AA559" s="4" t="s">
        <v>312</v>
      </c>
      <c r="AB559" s="4" t="s">
        <v>312</v>
      </c>
      <c r="AC559" s="4" t="s">
        <v>313</v>
      </c>
      <c r="AE559" s="4">
        <v>0</v>
      </c>
      <c r="AF559" s="4">
        <v>0</v>
      </c>
      <c r="AG559" s="4">
        <v>0</v>
      </c>
      <c r="AH559" s="4">
        <f t="shared" si="141"/>
        <v>0</v>
      </c>
      <c r="AI559" s="4">
        <f t="shared" si="141"/>
        <v>0</v>
      </c>
      <c r="AJ559" s="4">
        <f t="shared" si="141"/>
        <v>0</v>
      </c>
      <c r="AK559" s="4">
        <f t="shared" si="140"/>
        <v>0</v>
      </c>
      <c r="AL559" s="4">
        <f t="shared" si="140"/>
        <v>0</v>
      </c>
      <c r="AM559" s="4">
        <f t="shared" si="140"/>
        <v>3</v>
      </c>
      <c r="AN559" s="4">
        <f t="shared" si="144"/>
        <v>3</v>
      </c>
      <c r="AO559" s="4" t="str">
        <f t="shared" si="145"/>
        <v>우대</v>
      </c>
      <c r="AP559" s="4" t="str">
        <f t="shared" si="145"/>
        <v>우대</v>
      </c>
      <c r="AQ559" s="4" t="str">
        <f t="shared" si="145"/>
        <v>X</v>
      </c>
      <c r="AR559" s="4">
        <f t="shared" si="146"/>
        <v>3</v>
      </c>
      <c r="AT559" s="4" t="s">
        <v>11686</v>
      </c>
      <c r="AU559" s="4">
        <f>VLOOKUP(B559,자격증!B:R,17,0)</f>
        <v>10</v>
      </c>
      <c r="AV559" s="4">
        <f>IF(AT559="해당",VLOOKUP(B559,어학성적!B:Q,16,0),0)</f>
        <v>4</v>
      </c>
      <c r="AW559" s="4">
        <f>IF(AT559="해당",VLOOKUP(B559,논문실적!B:S,18,0),0)</f>
        <v>0</v>
      </c>
      <c r="AX559" s="4">
        <f>VLOOKUP(B559,자격증!B:S,18,0)</f>
        <v>0</v>
      </c>
      <c r="AY559" s="4">
        <f t="shared" si="147"/>
        <v>14</v>
      </c>
      <c r="AZ559" s="4"/>
      <c r="BB559" s="4">
        <f t="shared" si="148"/>
        <v>14</v>
      </c>
      <c r="BC559" s="47">
        <f>VLOOKUP(B559,정성평가!B:AD,29,0)</f>
        <v>59</v>
      </c>
      <c r="BD559" s="4">
        <f t="shared" si="149"/>
        <v>3</v>
      </c>
      <c r="BE559" s="47">
        <f t="shared" si="150"/>
        <v>76</v>
      </c>
      <c r="BF559" s="4" t="str">
        <f t="shared" si="151"/>
        <v>이상없음</v>
      </c>
      <c r="BG559" s="4">
        <f t="shared" si="152"/>
        <v>81</v>
      </c>
      <c r="BH559" s="4" t="s">
        <v>11808</v>
      </c>
      <c r="BI559" s="4"/>
      <c r="BK559" s="4">
        <v>9</v>
      </c>
      <c r="BL559" s="4">
        <f t="shared" si="142"/>
        <v>135</v>
      </c>
      <c r="BM559" s="4">
        <f t="shared" si="153"/>
        <v>136</v>
      </c>
      <c r="BN559" s="4" t="str">
        <f t="shared" si="143"/>
        <v>배수초과</v>
      </c>
      <c r="BO559" s="4" t="s">
        <v>11832</v>
      </c>
      <c r="BQ559" s="4" t="s">
        <v>11840</v>
      </c>
      <c r="BR559" s="4" t="s">
        <v>11841</v>
      </c>
      <c r="BS559" s="4"/>
    </row>
    <row r="560" spans="1:71" ht="50.1" customHeight="1" x14ac:dyDescent="0.3">
      <c r="A560" s="4">
        <f t="shared" si="139"/>
        <v>86</v>
      </c>
      <c r="B560" s="4" t="s">
        <v>10820</v>
      </c>
      <c r="C560" s="4" t="s">
        <v>10821</v>
      </c>
      <c r="D560" s="4" t="s">
        <v>265</v>
      </c>
      <c r="E560" s="4" t="s">
        <v>266</v>
      </c>
      <c r="F560" s="4" t="s">
        <v>10822</v>
      </c>
      <c r="G560" s="4" t="s">
        <v>10823</v>
      </c>
      <c r="H560" s="4" t="s">
        <v>10824</v>
      </c>
      <c r="I560" s="4" t="s">
        <v>10825</v>
      </c>
      <c r="J560" s="4" t="s">
        <v>275</v>
      </c>
      <c r="K560" s="4" t="s">
        <v>275</v>
      </c>
      <c r="L560" s="4" t="s">
        <v>276</v>
      </c>
      <c r="M560" s="4" t="s">
        <v>277</v>
      </c>
      <c r="N560" s="4" t="s">
        <v>277</v>
      </c>
      <c r="O560" s="4" t="s">
        <v>277</v>
      </c>
      <c r="P560" s="4" t="s">
        <v>277</v>
      </c>
      <c r="Q560" s="4" t="s">
        <v>7513</v>
      </c>
      <c r="R560" s="4" t="s">
        <v>313</v>
      </c>
      <c r="S560" s="4" t="s">
        <v>313</v>
      </c>
      <c r="T560" s="4" t="s">
        <v>313</v>
      </c>
      <c r="U560" s="4" t="s">
        <v>313</v>
      </c>
      <c r="V560" s="4" t="s">
        <v>313</v>
      </c>
      <c r="W560" s="4" t="s">
        <v>313</v>
      </c>
      <c r="X560" s="4" t="s">
        <v>313</v>
      </c>
      <c r="Y560" s="4" t="s">
        <v>313</v>
      </c>
      <c r="Z560" s="4" t="s">
        <v>313</v>
      </c>
      <c r="AA560" s="4" t="s">
        <v>313</v>
      </c>
      <c r="AB560" s="4" t="s">
        <v>313</v>
      </c>
      <c r="AC560" s="4" t="s">
        <v>313</v>
      </c>
      <c r="AE560" s="4">
        <v>0</v>
      </c>
      <c r="AF560" s="4">
        <v>0</v>
      </c>
      <c r="AG560" s="4">
        <v>0</v>
      </c>
      <c r="AH560" s="4">
        <f t="shared" si="141"/>
        <v>0</v>
      </c>
      <c r="AI560" s="4">
        <f t="shared" si="141"/>
        <v>0</v>
      </c>
      <c r="AJ560" s="4">
        <f t="shared" si="141"/>
        <v>0</v>
      </c>
      <c r="AK560" s="4">
        <f t="shared" si="140"/>
        <v>0</v>
      </c>
      <c r="AL560" s="4">
        <f t="shared" si="140"/>
        <v>0</v>
      </c>
      <c r="AM560" s="4">
        <f t="shared" si="140"/>
        <v>0</v>
      </c>
      <c r="AN560" s="4">
        <f t="shared" si="144"/>
        <v>0</v>
      </c>
      <c r="AO560" s="4" t="str">
        <f t="shared" si="145"/>
        <v>X</v>
      </c>
      <c r="AP560" s="4" t="str">
        <f t="shared" si="145"/>
        <v>X</v>
      </c>
      <c r="AQ560" s="4" t="str">
        <f t="shared" si="145"/>
        <v>X</v>
      </c>
      <c r="AR560" s="4">
        <f t="shared" si="146"/>
        <v>0</v>
      </c>
      <c r="AT560" s="4" t="s">
        <v>11686</v>
      </c>
      <c r="AU560" s="4">
        <f>VLOOKUP(B560,자격증!B:R,17,0)</f>
        <v>10</v>
      </c>
      <c r="AV560" s="4">
        <f>IF(AT560="해당",VLOOKUP(B560,어학성적!B:Q,16,0),0)</f>
        <v>10</v>
      </c>
      <c r="AW560" s="4">
        <f>IF(AT560="해당",VLOOKUP(B560,논문실적!B:S,18,0),0)</f>
        <v>0</v>
      </c>
      <c r="AX560" s="4">
        <f>VLOOKUP(B560,자격증!B:S,18,0)</f>
        <v>0</v>
      </c>
      <c r="AY560" s="4">
        <f t="shared" si="147"/>
        <v>20</v>
      </c>
      <c r="AZ560" s="4"/>
      <c r="BB560" s="4">
        <f t="shared" si="148"/>
        <v>20</v>
      </c>
      <c r="BC560" s="47">
        <f>VLOOKUP(B560,정성평가!B:AD,29,0)</f>
        <v>56</v>
      </c>
      <c r="BD560" s="4">
        <f t="shared" si="149"/>
        <v>0</v>
      </c>
      <c r="BE560" s="47">
        <f t="shared" si="150"/>
        <v>76</v>
      </c>
      <c r="BF560" s="4" t="str">
        <f t="shared" si="151"/>
        <v>이상없음</v>
      </c>
      <c r="BG560" s="4">
        <f t="shared" si="152"/>
        <v>81</v>
      </c>
      <c r="BH560" s="4" t="s">
        <v>11808</v>
      </c>
      <c r="BI560" s="4"/>
      <c r="BK560" s="4">
        <v>9</v>
      </c>
      <c r="BL560" s="4">
        <f t="shared" si="142"/>
        <v>135</v>
      </c>
      <c r="BM560" s="4">
        <f t="shared" si="153"/>
        <v>136</v>
      </c>
      <c r="BN560" s="4" t="str">
        <f t="shared" si="143"/>
        <v>배수초과</v>
      </c>
      <c r="BO560" s="4" t="s">
        <v>11832</v>
      </c>
      <c r="BQ560" s="4" t="s">
        <v>11840</v>
      </c>
      <c r="BR560" s="4" t="s">
        <v>11841</v>
      </c>
      <c r="BS560" s="4"/>
    </row>
    <row r="561" spans="1:71" ht="50.1" customHeight="1" x14ac:dyDescent="0.3">
      <c r="A561" s="4">
        <f t="shared" si="139"/>
        <v>87</v>
      </c>
      <c r="B561" s="4" t="s">
        <v>3055</v>
      </c>
      <c r="C561" s="4" t="s">
        <v>3056</v>
      </c>
      <c r="D561" s="4" t="s">
        <v>265</v>
      </c>
      <c r="E561" s="4" t="s">
        <v>266</v>
      </c>
      <c r="F561" s="4" t="s">
        <v>3057</v>
      </c>
      <c r="G561" s="4" t="s">
        <v>3058</v>
      </c>
      <c r="H561" s="4" t="s">
        <v>3059</v>
      </c>
      <c r="I561" s="4" t="s">
        <v>3060</v>
      </c>
      <c r="J561" s="4" t="s">
        <v>275</v>
      </c>
      <c r="K561" s="4" t="s">
        <v>275</v>
      </c>
      <c r="L561" s="4" t="s">
        <v>276</v>
      </c>
      <c r="M561" s="4" t="s">
        <v>277</v>
      </c>
      <c r="N561" s="4" t="s">
        <v>277</v>
      </c>
      <c r="O561" s="4" t="s">
        <v>277</v>
      </c>
      <c r="P561" s="4" t="s">
        <v>277</v>
      </c>
      <c r="Q561" s="4" t="s">
        <v>3061</v>
      </c>
      <c r="R561" s="4" t="s">
        <v>313</v>
      </c>
      <c r="S561" s="4" t="s">
        <v>313</v>
      </c>
      <c r="T561" s="4" t="s">
        <v>313</v>
      </c>
      <c r="U561" s="4" t="s">
        <v>313</v>
      </c>
      <c r="V561" s="4" t="s">
        <v>313</v>
      </c>
      <c r="W561" s="4" t="s">
        <v>11686</v>
      </c>
      <c r="X561" s="4" t="s">
        <v>11744</v>
      </c>
      <c r="Y561" s="4" t="s">
        <v>313</v>
      </c>
      <c r="Z561" s="4" t="s">
        <v>313</v>
      </c>
      <c r="AA561" s="4" t="s">
        <v>313</v>
      </c>
      <c r="AB561" s="4" t="s">
        <v>312</v>
      </c>
      <c r="AC561" s="4" t="s">
        <v>313</v>
      </c>
      <c r="AE561" s="4">
        <v>0</v>
      </c>
      <c r="AF561" s="4">
        <v>0</v>
      </c>
      <c r="AG561" s="4">
        <v>0</v>
      </c>
      <c r="AH561" s="4">
        <f t="shared" si="141"/>
        <v>0</v>
      </c>
      <c r="AI561" s="4">
        <f t="shared" si="141"/>
        <v>0</v>
      </c>
      <c r="AJ561" s="4">
        <f t="shared" si="141"/>
        <v>0</v>
      </c>
      <c r="AK561" s="4">
        <f t="shared" si="140"/>
        <v>0</v>
      </c>
      <c r="AL561" s="4">
        <f t="shared" si="140"/>
        <v>0</v>
      </c>
      <c r="AM561" s="4">
        <f t="shared" si="140"/>
        <v>3</v>
      </c>
      <c r="AN561" s="4">
        <f t="shared" si="144"/>
        <v>0</v>
      </c>
      <c r="AO561" s="4" t="str">
        <f t="shared" si="145"/>
        <v>X</v>
      </c>
      <c r="AP561" s="4" t="str">
        <f t="shared" si="145"/>
        <v>우대</v>
      </c>
      <c r="AQ561" s="4" t="str">
        <f t="shared" si="145"/>
        <v>X</v>
      </c>
      <c r="AR561" s="4">
        <f t="shared" si="146"/>
        <v>3</v>
      </c>
      <c r="AT561" s="4" t="s">
        <v>11686</v>
      </c>
      <c r="AU561" s="4">
        <f>VLOOKUP(B561,자격증!B:R,17,0)</f>
        <v>0</v>
      </c>
      <c r="AV561" s="4">
        <f>IF(AT561="해당",VLOOKUP(B561,어학성적!B:Q,16,0),0)</f>
        <v>0</v>
      </c>
      <c r="AW561" s="4">
        <f>IF(AT561="해당",VLOOKUP(B561,논문실적!B:S,18,0),0)</f>
        <v>0</v>
      </c>
      <c r="AX561" s="4">
        <f>VLOOKUP(B561,자격증!B:S,18,0)</f>
        <v>0</v>
      </c>
      <c r="AY561" s="4">
        <f t="shared" si="147"/>
        <v>0</v>
      </c>
      <c r="AZ561" s="4"/>
      <c r="BB561" s="4">
        <f t="shared" si="148"/>
        <v>0</v>
      </c>
      <c r="BC561" s="47">
        <f>VLOOKUP(B561,정성평가!B:AD,29,0)</f>
        <v>73</v>
      </c>
      <c r="BD561" s="4">
        <f t="shared" si="149"/>
        <v>3</v>
      </c>
      <c r="BE561" s="47">
        <f t="shared" si="150"/>
        <v>76</v>
      </c>
      <c r="BF561" s="4" t="str">
        <f t="shared" si="151"/>
        <v>이상없음</v>
      </c>
      <c r="BG561" s="4">
        <f t="shared" si="152"/>
        <v>81</v>
      </c>
      <c r="BH561" s="4" t="s">
        <v>11808</v>
      </c>
      <c r="BI561" s="4"/>
      <c r="BK561" s="4">
        <v>9</v>
      </c>
      <c r="BL561" s="4">
        <f t="shared" si="142"/>
        <v>135</v>
      </c>
      <c r="BM561" s="4">
        <f t="shared" si="153"/>
        <v>136</v>
      </c>
      <c r="BN561" s="4" t="str">
        <f t="shared" si="143"/>
        <v>배수초과</v>
      </c>
      <c r="BO561" s="4" t="s">
        <v>11832</v>
      </c>
      <c r="BQ561" s="4" t="s">
        <v>11840</v>
      </c>
      <c r="BR561" s="4" t="s">
        <v>11841</v>
      </c>
      <c r="BS561" s="4"/>
    </row>
    <row r="562" spans="1:71" ht="50.1" customHeight="1" x14ac:dyDescent="0.3">
      <c r="A562" s="4">
        <f t="shared" si="139"/>
        <v>88</v>
      </c>
      <c r="B562" s="4" t="s">
        <v>3927</v>
      </c>
      <c r="C562" s="4" t="s">
        <v>3928</v>
      </c>
      <c r="D562" s="4" t="s">
        <v>265</v>
      </c>
      <c r="E562" s="4" t="s">
        <v>266</v>
      </c>
      <c r="F562" s="4" t="s">
        <v>3929</v>
      </c>
      <c r="G562" s="4" t="s">
        <v>3930</v>
      </c>
      <c r="H562" s="4" t="s">
        <v>3931</v>
      </c>
      <c r="I562" s="4" t="s">
        <v>3932</v>
      </c>
      <c r="J562" s="4" t="s">
        <v>275</v>
      </c>
      <c r="K562" s="4" t="s">
        <v>275</v>
      </c>
      <c r="L562" s="4" t="s">
        <v>276</v>
      </c>
      <c r="M562" s="4" t="s">
        <v>277</v>
      </c>
      <c r="N562" s="4" t="s">
        <v>277</v>
      </c>
      <c r="O562" s="4" t="s">
        <v>277</v>
      </c>
      <c r="P562" s="4" t="s">
        <v>277</v>
      </c>
      <c r="Q562" s="4" t="s">
        <v>2299</v>
      </c>
      <c r="R562" s="4" t="s">
        <v>313</v>
      </c>
      <c r="S562" s="4" t="s">
        <v>313</v>
      </c>
      <c r="T562" s="4" t="s">
        <v>313</v>
      </c>
      <c r="U562" s="4" t="s">
        <v>313</v>
      </c>
      <c r="V562" s="4" t="s">
        <v>313</v>
      </c>
      <c r="W562" s="4" t="s">
        <v>11686</v>
      </c>
      <c r="X562" s="4" t="s">
        <v>11738</v>
      </c>
      <c r="Y562" s="4" t="s">
        <v>313</v>
      </c>
      <c r="Z562" s="4" t="s">
        <v>313</v>
      </c>
      <c r="AA562" s="4" t="s">
        <v>313</v>
      </c>
      <c r="AB562" s="4" t="s">
        <v>312</v>
      </c>
      <c r="AC562" s="4" t="s">
        <v>313</v>
      </c>
      <c r="AE562" s="4">
        <v>0</v>
      </c>
      <c r="AF562" s="4">
        <v>0</v>
      </c>
      <c r="AG562" s="4">
        <v>0</v>
      </c>
      <c r="AH562" s="4">
        <f t="shared" si="141"/>
        <v>0</v>
      </c>
      <c r="AI562" s="4">
        <f t="shared" si="141"/>
        <v>0</v>
      </c>
      <c r="AJ562" s="4">
        <f t="shared" si="141"/>
        <v>0</v>
      </c>
      <c r="AK562" s="4">
        <f t="shared" si="140"/>
        <v>0</v>
      </c>
      <c r="AL562" s="4">
        <f t="shared" si="140"/>
        <v>0</v>
      </c>
      <c r="AM562" s="4">
        <f t="shared" si="140"/>
        <v>3</v>
      </c>
      <c r="AN562" s="4">
        <f t="shared" si="144"/>
        <v>0</v>
      </c>
      <c r="AO562" s="4" t="str">
        <f t="shared" si="145"/>
        <v>X</v>
      </c>
      <c r="AP562" s="4" t="str">
        <f t="shared" si="145"/>
        <v>우대</v>
      </c>
      <c r="AQ562" s="4" t="str">
        <f t="shared" si="145"/>
        <v>X</v>
      </c>
      <c r="AR562" s="4">
        <f t="shared" si="146"/>
        <v>3</v>
      </c>
      <c r="AT562" s="4" t="s">
        <v>11686</v>
      </c>
      <c r="AU562" s="4">
        <f>VLOOKUP(B562,자격증!B:R,17,0)</f>
        <v>10</v>
      </c>
      <c r="AV562" s="4">
        <f>IF(AT562="해당",VLOOKUP(B562,어학성적!B:Q,16,0),0)</f>
        <v>6</v>
      </c>
      <c r="AW562" s="4">
        <f>IF(AT562="해당",VLOOKUP(B562,논문실적!B:S,18,0),0)</f>
        <v>0</v>
      </c>
      <c r="AX562" s="4">
        <f>VLOOKUP(B562,자격증!B:S,18,0)</f>
        <v>0</v>
      </c>
      <c r="AY562" s="4">
        <f t="shared" si="147"/>
        <v>16</v>
      </c>
      <c r="AZ562" s="4"/>
      <c r="BB562" s="4">
        <f t="shared" si="148"/>
        <v>16</v>
      </c>
      <c r="BC562" s="47">
        <f>VLOOKUP(B562,정성평가!B:AD,29,0)</f>
        <v>56.666666666666664</v>
      </c>
      <c r="BD562" s="4">
        <f t="shared" si="149"/>
        <v>3</v>
      </c>
      <c r="BE562" s="47">
        <f t="shared" si="150"/>
        <v>75.666666666666657</v>
      </c>
      <c r="BF562" s="4" t="str">
        <f t="shared" si="151"/>
        <v>이상없음</v>
      </c>
      <c r="BG562" s="4">
        <f t="shared" si="152"/>
        <v>88</v>
      </c>
      <c r="BH562" s="4" t="s">
        <v>11808</v>
      </c>
      <c r="BI562" s="4"/>
      <c r="BK562" s="4">
        <v>9</v>
      </c>
      <c r="BL562" s="4">
        <f t="shared" si="142"/>
        <v>135</v>
      </c>
      <c r="BM562" s="4">
        <f t="shared" si="153"/>
        <v>136</v>
      </c>
      <c r="BN562" s="4" t="str">
        <f t="shared" si="143"/>
        <v>배수초과</v>
      </c>
      <c r="BO562" s="4" t="s">
        <v>11832</v>
      </c>
      <c r="BQ562" s="4" t="s">
        <v>11840</v>
      </c>
      <c r="BR562" s="4" t="s">
        <v>11841</v>
      </c>
      <c r="BS562" s="4"/>
    </row>
    <row r="563" spans="1:71" ht="50.1" customHeight="1" x14ac:dyDescent="0.3">
      <c r="A563" s="4">
        <f t="shared" si="139"/>
        <v>89</v>
      </c>
      <c r="B563" s="4" t="s">
        <v>4007</v>
      </c>
      <c r="C563" s="4" t="s">
        <v>4008</v>
      </c>
      <c r="D563" s="4" t="s">
        <v>265</v>
      </c>
      <c r="E563" s="4" t="s">
        <v>266</v>
      </c>
      <c r="F563" s="4" t="s">
        <v>4009</v>
      </c>
      <c r="G563" s="4" t="s">
        <v>4010</v>
      </c>
      <c r="H563" s="4" t="s">
        <v>4011</v>
      </c>
      <c r="I563" s="4" t="s">
        <v>4012</v>
      </c>
      <c r="J563" s="4" t="s">
        <v>275</v>
      </c>
      <c r="K563" s="4" t="s">
        <v>275</v>
      </c>
      <c r="L563" s="4" t="s">
        <v>382</v>
      </c>
      <c r="M563" s="4" t="s">
        <v>4013</v>
      </c>
      <c r="N563" s="4" t="s">
        <v>4014</v>
      </c>
      <c r="O563" s="4" t="s">
        <v>562</v>
      </c>
      <c r="P563" s="4" t="s">
        <v>957</v>
      </c>
      <c r="Q563" s="4" t="s">
        <v>521</v>
      </c>
      <c r="R563" s="4" t="s">
        <v>313</v>
      </c>
      <c r="S563" s="4" t="s">
        <v>313</v>
      </c>
      <c r="T563" s="4" t="s">
        <v>313</v>
      </c>
      <c r="U563" s="4" t="s">
        <v>313</v>
      </c>
      <c r="V563" s="4" t="s">
        <v>313</v>
      </c>
      <c r="W563" s="4" t="s">
        <v>11686</v>
      </c>
      <c r="X563" s="4" t="s">
        <v>11737</v>
      </c>
      <c r="Y563" s="4" t="s">
        <v>313</v>
      </c>
      <c r="Z563" s="4" t="s">
        <v>313</v>
      </c>
      <c r="AA563" s="4" t="s">
        <v>313</v>
      </c>
      <c r="AB563" s="4" t="s">
        <v>313</v>
      </c>
      <c r="AC563" s="4" t="s">
        <v>313</v>
      </c>
      <c r="AE563" s="4">
        <v>0</v>
      </c>
      <c r="AF563" s="4">
        <v>0</v>
      </c>
      <c r="AG563" s="4">
        <v>0</v>
      </c>
      <c r="AH563" s="4">
        <f t="shared" si="141"/>
        <v>0</v>
      </c>
      <c r="AI563" s="4">
        <f t="shared" si="141"/>
        <v>0</v>
      </c>
      <c r="AJ563" s="4">
        <f t="shared" si="141"/>
        <v>0</v>
      </c>
      <c r="AK563" s="4">
        <f t="shared" si="140"/>
        <v>0</v>
      </c>
      <c r="AL563" s="4">
        <f t="shared" si="140"/>
        <v>0</v>
      </c>
      <c r="AM563" s="4">
        <f t="shared" si="140"/>
        <v>3</v>
      </c>
      <c r="AN563" s="4">
        <f t="shared" si="144"/>
        <v>0</v>
      </c>
      <c r="AO563" s="4" t="str">
        <f t="shared" si="145"/>
        <v>X</v>
      </c>
      <c r="AP563" s="4" t="str">
        <f t="shared" si="145"/>
        <v>X</v>
      </c>
      <c r="AQ563" s="4" t="str">
        <f t="shared" si="145"/>
        <v>X</v>
      </c>
      <c r="AR563" s="4">
        <f t="shared" si="146"/>
        <v>3</v>
      </c>
      <c r="AT563" s="4" t="s">
        <v>11686</v>
      </c>
      <c r="AU563" s="4">
        <f>VLOOKUP(B563,자격증!B:R,17,0)</f>
        <v>0</v>
      </c>
      <c r="AV563" s="4">
        <f>IF(AT563="해당",VLOOKUP(B563,어학성적!B:Q,16,0),0)</f>
        <v>10</v>
      </c>
      <c r="AW563" s="4">
        <f>IF(AT563="해당",VLOOKUP(B563,논문실적!B:S,18,0),0)</f>
        <v>8</v>
      </c>
      <c r="AX563" s="4">
        <f>VLOOKUP(B563,자격증!B:S,18,0)</f>
        <v>0</v>
      </c>
      <c r="AY563" s="4">
        <f t="shared" si="147"/>
        <v>18</v>
      </c>
      <c r="AZ563" s="4"/>
      <c r="BB563" s="4">
        <f t="shared" si="148"/>
        <v>18</v>
      </c>
      <c r="BC563" s="47">
        <f>VLOOKUP(B563,정성평가!B:AD,29,0)</f>
        <v>54.666666666666664</v>
      </c>
      <c r="BD563" s="4">
        <f t="shared" si="149"/>
        <v>3</v>
      </c>
      <c r="BE563" s="47">
        <f t="shared" si="150"/>
        <v>75.666666666666657</v>
      </c>
      <c r="BF563" s="4" t="str">
        <f t="shared" si="151"/>
        <v>이상없음</v>
      </c>
      <c r="BG563" s="4">
        <f t="shared" si="152"/>
        <v>88</v>
      </c>
      <c r="BH563" s="4" t="s">
        <v>11808</v>
      </c>
      <c r="BI563" s="4"/>
      <c r="BK563" s="4">
        <v>9</v>
      </c>
      <c r="BL563" s="4">
        <f t="shared" si="142"/>
        <v>135</v>
      </c>
      <c r="BM563" s="4">
        <f t="shared" si="153"/>
        <v>136</v>
      </c>
      <c r="BN563" s="4" t="str">
        <f t="shared" si="143"/>
        <v>배수초과</v>
      </c>
      <c r="BO563" s="4" t="s">
        <v>11832</v>
      </c>
      <c r="BQ563" s="4" t="s">
        <v>11840</v>
      </c>
      <c r="BR563" s="4" t="s">
        <v>11841</v>
      </c>
      <c r="BS563" s="4"/>
    </row>
    <row r="564" spans="1:71" ht="50.1" customHeight="1" x14ac:dyDescent="0.3">
      <c r="A564" s="4">
        <f t="shared" si="139"/>
        <v>90</v>
      </c>
      <c r="B564" s="4" t="s">
        <v>6808</v>
      </c>
      <c r="C564" s="4" t="s">
        <v>6809</v>
      </c>
      <c r="D564" s="4" t="s">
        <v>265</v>
      </c>
      <c r="E564" s="4" t="s">
        <v>266</v>
      </c>
      <c r="F564" s="4" t="s">
        <v>6810</v>
      </c>
      <c r="G564" s="4" t="s">
        <v>6811</v>
      </c>
      <c r="H564" s="4" t="s">
        <v>6812</v>
      </c>
      <c r="I564" s="4" t="s">
        <v>6813</v>
      </c>
      <c r="J564" s="4" t="s">
        <v>275</v>
      </c>
      <c r="K564" s="4" t="s">
        <v>275</v>
      </c>
      <c r="L564" s="4" t="s">
        <v>276</v>
      </c>
      <c r="M564" s="4" t="s">
        <v>277</v>
      </c>
      <c r="N564" s="4" t="s">
        <v>277</v>
      </c>
      <c r="O564" s="4" t="s">
        <v>277</v>
      </c>
      <c r="P564" s="4" t="s">
        <v>277</v>
      </c>
      <c r="Q564" s="4" t="s">
        <v>6848</v>
      </c>
      <c r="R564" s="4" t="s">
        <v>313</v>
      </c>
      <c r="S564" s="4" t="s">
        <v>313</v>
      </c>
      <c r="T564" s="4" t="s">
        <v>313</v>
      </c>
      <c r="U564" s="4" t="s">
        <v>313</v>
      </c>
      <c r="V564" s="4" t="s">
        <v>313</v>
      </c>
      <c r="W564" s="4" t="s">
        <v>11686</v>
      </c>
      <c r="X564" s="4" t="s">
        <v>11734</v>
      </c>
      <c r="Y564" s="4" t="s">
        <v>313</v>
      </c>
      <c r="Z564" s="4" t="s">
        <v>313</v>
      </c>
      <c r="AA564" s="4" t="s">
        <v>313</v>
      </c>
      <c r="AB564" s="4" t="s">
        <v>312</v>
      </c>
      <c r="AC564" s="4" t="s">
        <v>313</v>
      </c>
      <c r="AE564" s="4">
        <v>0</v>
      </c>
      <c r="AF564" s="4">
        <v>0</v>
      </c>
      <c r="AG564" s="4">
        <v>0</v>
      </c>
      <c r="AH564" s="4">
        <f t="shared" si="141"/>
        <v>0</v>
      </c>
      <c r="AI564" s="4">
        <f t="shared" si="141"/>
        <v>0</v>
      </c>
      <c r="AJ564" s="4">
        <f t="shared" si="141"/>
        <v>0</v>
      </c>
      <c r="AK564" s="4">
        <f t="shared" si="140"/>
        <v>0</v>
      </c>
      <c r="AL564" s="4">
        <f t="shared" si="140"/>
        <v>0</v>
      </c>
      <c r="AM564" s="4">
        <f t="shared" si="140"/>
        <v>3</v>
      </c>
      <c r="AN564" s="4">
        <f t="shared" si="144"/>
        <v>0</v>
      </c>
      <c r="AO564" s="4" t="str">
        <f t="shared" si="145"/>
        <v>X</v>
      </c>
      <c r="AP564" s="4" t="str">
        <f t="shared" si="145"/>
        <v>우대</v>
      </c>
      <c r="AQ564" s="4" t="str">
        <f t="shared" si="145"/>
        <v>X</v>
      </c>
      <c r="AR564" s="4">
        <f t="shared" si="146"/>
        <v>3</v>
      </c>
      <c r="AT564" s="4" t="s">
        <v>11686</v>
      </c>
      <c r="AU564" s="4">
        <f>VLOOKUP(B564,자격증!B:R,17,0)</f>
        <v>8</v>
      </c>
      <c r="AV564" s="4">
        <f>IF(AT564="해당",VLOOKUP(B564,어학성적!B:Q,16,0),0)</f>
        <v>10</v>
      </c>
      <c r="AW564" s="4">
        <f>IF(AT564="해당",VLOOKUP(B564,논문실적!B:S,18,0),0)</f>
        <v>0</v>
      </c>
      <c r="AX564" s="4">
        <f>VLOOKUP(B564,자격증!B:S,18,0)</f>
        <v>0</v>
      </c>
      <c r="AY564" s="4">
        <f t="shared" si="147"/>
        <v>18</v>
      </c>
      <c r="AZ564" s="4"/>
      <c r="BB564" s="4">
        <f t="shared" si="148"/>
        <v>18</v>
      </c>
      <c r="BC564" s="47">
        <f>VLOOKUP(B564,정성평가!B:AD,29,0)</f>
        <v>54.666666666666664</v>
      </c>
      <c r="BD564" s="4">
        <f t="shared" si="149"/>
        <v>3</v>
      </c>
      <c r="BE564" s="47">
        <f t="shared" si="150"/>
        <v>75.666666666666657</v>
      </c>
      <c r="BF564" s="4" t="str">
        <f t="shared" si="151"/>
        <v>이상없음</v>
      </c>
      <c r="BG564" s="4">
        <f t="shared" si="152"/>
        <v>88</v>
      </c>
      <c r="BH564" s="4" t="s">
        <v>11808</v>
      </c>
      <c r="BI564" s="4"/>
      <c r="BK564" s="4">
        <v>9</v>
      </c>
      <c r="BL564" s="4">
        <f t="shared" si="142"/>
        <v>135</v>
      </c>
      <c r="BM564" s="4">
        <f t="shared" si="153"/>
        <v>136</v>
      </c>
      <c r="BN564" s="4" t="str">
        <f t="shared" si="143"/>
        <v>배수초과</v>
      </c>
      <c r="BO564" s="4" t="s">
        <v>11832</v>
      </c>
      <c r="BQ564" s="4" t="s">
        <v>11840</v>
      </c>
      <c r="BR564" s="4" t="s">
        <v>11841</v>
      </c>
      <c r="BS564" s="4"/>
    </row>
    <row r="565" spans="1:71" ht="50.1" customHeight="1" x14ac:dyDescent="0.3">
      <c r="A565" s="4">
        <f t="shared" si="139"/>
        <v>91</v>
      </c>
      <c r="B565" s="4" t="s">
        <v>7752</v>
      </c>
      <c r="C565" s="4" t="s">
        <v>5146</v>
      </c>
      <c r="D565" s="4" t="s">
        <v>265</v>
      </c>
      <c r="E565" s="4" t="s">
        <v>266</v>
      </c>
      <c r="F565" s="4" t="s">
        <v>7753</v>
      </c>
      <c r="G565" s="4" t="s">
        <v>7754</v>
      </c>
      <c r="H565" s="4" t="s">
        <v>7755</v>
      </c>
      <c r="I565" s="4" t="s">
        <v>7756</v>
      </c>
      <c r="J565" s="4" t="s">
        <v>275</v>
      </c>
      <c r="K565" s="4" t="s">
        <v>275</v>
      </c>
      <c r="L565" s="4" t="s">
        <v>382</v>
      </c>
      <c r="M565" s="4" t="s">
        <v>3867</v>
      </c>
      <c r="N565" s="4" t="s">
        <v>1113</v>
      </c>
      <c r="O565" s="4" t="s">
        <v>562</v>
      </c>
      <c r="P565" s="4" t="s">
        <v>957</v>
      </c>
      <c r="Q565" s="4" t="s">
        <v>1320</v>
      </c>
      <c r="R565" s="4" t="s">
        <v>313</v>
      </c>
      <c r="S565" s="4" t="s">
        <v>313</v>
      </c>
      <c r="T565" s="4" t="s">
        <v>313</v>
      </c>
      <c r="U565" s="4" t="s">
        <v>313</v>
      </c>
      <c r="V565" s="4" t="s">
        <v>313</v>
      </c>
      <c r="W565" s="4" t="s">
        <v>11686</v>
      </c>
      <c r="X565" s="4" t="s">
        <v>11735</v>
      </c>
      <c r="Y565" s="4" t="s">
        <v>11686</v>
      </c>
      <c r="Z565" s="4" t="s">
        <v>11727</v>
      </c>
      <c r="AA565" s="4" t="s">
        <v>312</v>
      </c>
      <c r="AB565" s="4" t="s">
        <v>312</v>
      </c>
      <c r="AC565" s="4" t="s">
        <v>313</v>
      </c>
      <c r="AE565" s="4">
        <v>0</v>
      </c>
      <c r="AF565" s="4">
        <v>0</v>
      </c>
      <c r="AG565" s="4">
        <v>0</v>
      </c>
      <c r="AH565" s="4">
        <f t="shared" si="141"/>
        <v>0</v>
      </c>
      <c r="AI565" s="4">
        <f t="shared" si="141"/>
        <v>0</v>
      </c>
      <c r="AJ565" s="4">
        <f t="shared" si="141"/>
        <v>0</v>
      </c>
      <c r="AK565" s="4">
        <f t="shared" si="140"/>
        <v>0</v>
      </c>
      <c r="AL565" s="4">
        <f t="shared" si="140"/>
        <v>0</v>
      </c>
      <c r="AM565" s="4">
        <f t="shared" si="140"/>
        <v>3</v>
      </c>
      <c r="AN565" s="4">
        <f t="shared" si="144"/>
        <v>3</v>
      </c>
      <c r="AO565" s="4" t="str">
        <f t="shared" si="145"/>
        <v>우대</v>
      </c>
      <c r="AP565" s="4" t="str">
        <f t="shared" si="145"/>
        <v>우대</v>
      </c>
      <c r="AQ565" s="4" t="str">
        <f t="shared" si="145"/>
        <v>X</v>
      </c>
      <c r="AR565" s="4">
        <f t="shared" si="146"/>
        <v>3</v>
      </c>
      <c r="AT565" s="4" t="s">
        <v>11686</v>
      </c>
      <c r="AU565" s="4">
        <f>VLOOKUP(B565,자격증!B:R,17,0)</f>
        <v>10</v>
      </c>
      <c r="AV565" s="4">
        <f>IF(AT565="해당",VLOOKUP(B565,어학성적!B:Q,16,0),0)</f>
        <v>10</v>
      </c>
      <c r="AW565" s="4">
        <f>IF(AT565="해당",VLOOKUP(B565,논문실적!B:S,18,0),0)</f>
        <v>0</v>
      </c>
      <c r="AX565" s="4">
        <f>VLOOKUP(B565,자격증!B:S,18,0)</f>
        <v>0</v>
      </c>
      <c r="AY565" s="4">
        <f t="shared" si="147"/>
        <v>20</v>
      </c>
      <c r="AZ565" s="4"/>
      <c r="BB565" s="4">
        <f t="shared" si="148"/>
        <v>20</v>
      </c>
      <c r="BC565" s="47">
        <f>VLOOKUP(B565,정성평가!B:AD,29,0)</f>
        <v>52.666666666666664</v>
      </c>
      <c r="BD565" s="4">
        <f t="shared" si="149"/>
        <v>3</v>
      </c>
      <c r="BE565" s="47">
        <f t="shared" si="150"/>
        <v>75.666666666666657</v>
      </c>
      <c r="BF565" s="4" t="str">
        <f t="shared" si="151"/>
        <v>이상없음</v>
      </c>
      <c r="BG565" s="4">
        <f t="shared" si="152"/>
        <v>88</v>
      </c>
      <c r="BH565" s="4" t="s">
        <v>11808</v>
      </c>
      <c r="BI565" s="4"/>
      <c r="BK565" s="4">
        <v>9</v>
      </c>
      <c r="BL565" s="4">
        <f t="shared" si="142"/>
        <v>135</v>
      </c>
      <c r="BM565" s="4">
        <f t="shared" si="153"/>
        <v>136</v>
      </c>
      <c r="BN565" s="4" t="str">
        <f t="shared" si="143"/>
        <v>배수초과</v>
      </c>
      <c r="BO565" s="4" t="s">
        <v>11832</v>
      </c>
      <c r="BQ565" s="4" t="s">
        <v>11840</v>
      </c>
      <c r="BR565" s="4" t="s">
        <v>11841</v>
      </c>
      <c r="BS565" s="4"/>
    </row>
    <row r="566" spans="1:71" ht="50.1" customHeight="1" x14ac:dyDescent="0.3">
      <c r="A566" s="4">
        <f t="shared" si="139"/>
        <v>92</v>
      </c>
      <c r="B566" s="4" t="s">
        <v>9595</v>
      </c>
      <c r="C566" s="4" t="s">
        <v>9596</v>
      </c>
      <c r="D566" s="4" t="s">
        <v>265</v>
      </c>
      <c r="E566" s="4" t="s">
        <v>266</v>
      </c>
      <c r="F566" s="4" t="s">
        <v>9597</v>
      </c>
      <c r="G566" s="4" t="s">
        <v>9598</v>
      </c>
      <c r="H566" s="4" t="s">
        <v>9599</v>
      </c>
      <c r="I566" s="4" t="s">
        <v>9600</v>
      </c>
      <c r="J566" s="4" t="s">
        <v>275</v>
      </c>
      <c r="K566" s="4" t="s">
        <v>275</v>
      </c>
      <c r="L566" s="4" t="s">
        <v>276</v>
      </c>
      <c r="M566" s="4" t="s">
        <v>277</v>
      </c>
      <c r="N566" s="4" t="s">
        <v>277</v>
      </c>
      <c r="O566" s="4" t="s">
        <v>277</v>
      </c>
      <c r="P566" s="4" t="s">
        <v>277</v>
      </c>
      <c r="Q566" s="4" t="s">
        <v>7545</v>
      </c>
      <c r="R566" s="4" t="s">
        <v>313</v>
      </c>
      <c r="S566" s="4" t="s">
        <v>313</v>
      </c>
      <c r="T566" s="4" t="s">
        <v>313</v>
      </c>
      <c r="U566" s="4" t="s">
        <v>313</v>
      </c>
      <c r="V566" s="4" t="s">
        <v>313</v>
      </c>
      <c r="W566" s="4" t="s">
        <v>313</v>
      </c>
      <c r="X566" s="4" t="s">
        <v>313</v>
      </c>
      <c r="Y566" s="4" t="s">
        <v>313</v>
      </c>
      <c r="Z566" s="4" t="s">
        <v>313</v>
      </c>
      <c r="AA566" s="4" t="s">
        <v>313</v>
      </c>
      <c r="AB566" s="4" t="s">
        <v>313</v>
      </c>
      <c r="AC566" s="4" t="s">
        <v>312</v>
      </c>
      <c r="AE566" s="4">
        <v>0</v>
      </c>
      <c r="AF566" s="4">
        <v>0</v>
      </c>
      <c r="AG566" s="4">
        <v>0</v>
      </c>
      <c r="AH566" s="4">
        <f t="shared" si="141"/>
        <v>0</v>
      </c>
      <c r="AI566" s="4">
        <f t="shared" si="141"/>
        <v>0</v>
      </c>
      <c r="AJ566" s="4">
        <f t="shared" si="141"/>
        <v>0</v>
      </c>
      <c r="AK566" s="4">
        <f t="shared" si="140"/>
        <v>0</v>
      </c>
      <c r="AL566" s="4">
        <f t="shared" si="140"/>
        <v>0</v>
      </c>
      <c r="AM566" s="4">
        <f t="shared" si="140"/>
        <v>0</v>
      </c>
      <c r="AN566" s="4">
        <f t="shared" si="144"/>
        <v>0</v>
      </c>
      <c r="AO566" s="4" t="str">
        <f t="shared" si="145"/>
        <v>X</v>
      </c>
      <c r="AP566" s="4" t="str">
        <f t="shared" si="145"/>
        <v>X</v>
      </c>
      <c r="AQ566" s="4" t="str">
        <f t="shared" si="145"/>
        <v>우대</v>
      </c>
      <c r="AR566" s="4">
        <f t="shared" si="146"/>
        <v>0</v>
      </c>
      <c r="AT566" s="4" t="s">
        <v>11686</v>
      </c>
      <c r="AU566" s="4">
        <f>VLOOKUP(B566,자격증!B:R,17,0)</f>
        <v>0</v>
      </c>
      <c r="AV566" s="4">
        <f>IF(AT566="해당",VLOOKUP(B566,어학성적!B:Q,16,0),0)</f>
        <v>10</v>
      </c>
      <c r="AW566" s="4">
        <f>IF(AT566="해당",VLOOKUP(B566,논문실적!B:S,18,0),0)</f>
        <v>8</v>
      </c>
      <c r="AX566" s="4">
        <f>VLOOKUP(B566,자격증!B:S,18,0)</f>
        <v>0</v>
      </c>
      <c r="AY566" s="4">
        <f t="shared" si="147"/>
        <v>18</v>
      </c>
      <c r="AZ566" s="4"/>
      <c r="BB566" s="4">
        <f t="shared" si="148"/>
        <v>18</v>
      </c>
      <c r="BC566" s="47">
        <f>VLOOKUP(B566,정성평가!B:AD,29,0)</f>
        <v>57.666666666666664</v>
      </c>
      <c r="BD566" s="4">
        <f t="shared" si="149"/>
        <v>0</v>
      </c>
      <c r="BE566" s="47">
        <f t="shared" si="150"/>
        <v>75.666666666666657</v>
      </c>
      <c r="BF566" s="4" t="str">
        <f t="shared" si="151"/>
        <v>이상없음</v>
      </c>
      <c r="BG566" s="4">
        <f t="shared" si="152"/>
        <v>88</v>
      </c>
      <c r="BH566" s="4" t="s">
        <v>11808</v>
      </c>
      <c r="BI566" s="4"/>
      <c r="BK566" s="4">
        <v>9</v>
      </c>
      <c r="BL566" s="4">
        <f t="shared" si="142"/>
        <v>135</v>
      </c>
      <c r="BM566" s="4">
        <f t="shared" si="153"/>
        <v>136</v>
      </c>
      <c r="BN566" s="4" t="str">
        <f t="shared" si="143"/>
        <v>배수초과</v>
      </c>
      <c r="BO566" s="4" t="s">
        <v>11832</v>
      </c>
      <c r="BQ566" s="4" t="s">
        <v>11783</v>
      </c>
      <c r="BR566" s="4" t="s">
        <v>276</v>
      </c>
      <c r="BS566" s="4" t="s">
        <v>11839</v>
      </c>
    </row>
    <row r="567" spans="1:71" ht="50.1" customHeight="1" x14ac:dyDescent="0.3">
      <c r="A567" s="4">
        <f t="shared" si="139"/>
        <v>93</v>
      </c>
      <c r="B567" s="4" t="s">
        <v>8789</v>
      </c>
      <c r="C567" s="4" t="s">
        <v>8790</v>
      </c>
      <c r="D567" s="4" t="s">
        <v>265</v>
      </c>
      <c r="E567" s="4" t="s">
        <v>266</v>
      </c>
      <c r="F567" s="4" t="s">
        <v>8791</v>
      </c>
      <c r="G567" s="4" t="s">
        <v>8792</v>
      </c>
      <c r="H567" s="4" t="s">
        <v>8793</v>
      </c>
      <c r="I567" s="4" t="s">
        <v>8794</v>
      </c>
      <c r="J567" s="4" t="s">
        <v>275</v>
      </c>
      <c r="K567" s="4" t="s">
        <v>275</v>
      </c>
      <c r="L567" s="4" t="s">
        <v>276</v>
      </c>
      <c r="M567" s="4" t="s">
        <v>277</v>
      </c>
      <c r="N567" s="4" t="s">
        <v>277</v>
      </c>
      <c r="O567" s="4" t="s">
        <v>277</v>
      </c>
      <c r="P567" s="4" t="s">
        <v>277</v>
      </c>
      <c r="Q567" s="4" t="s">
        <v>1257</v>
      </c>
      <c r="R567" s="4" t="s">
        <v>313</v>
      </c>
      <c r="S567" s="4" t="s">
        <v>313</v>
      </c>
      <c r="T567" s="4" t="s">
        <v>313</v>
      </c>
      <c r="U567" s="4" t="s">
        <v>313</v>
      </c>
      <c r="V567" s="4" t="s">
        <v>313</v>
      </c>
      <c r="W567" s="4" t="s">
        <v>11686</v>
      </c>
      <c r="X567" s="4" t="s">
        <v>11734</v>
      </c>
      <c r="Y567" s="4" t="s">
        <v>313</v>
      </c>
      <c r="Z567" s="4" t="s">
        <v>313</v>
      </c>
      <c r="AA567" s="4" t="s">
        <v>313</v>
      </c>
      <c r="AB567" s="4" t="s">
        <v>313</v>
      </c>
      <c r="AC567" s="4" t="s">
        <v>313</v>
      </c>
      <c r="AE567" s="4">
        <v>0</v>
      </c>
      <c r="AF567" s="4">
        <v>0</v>
      </c>
      <c r="AG567" s="4">
        <v>0</v>
      </c>
      <c r="AH567" s="4">
        <f t="shared" si="141"/>
        <v>0</v>
      </c>
      <c r="AI567" s="4">
        <f t="shared" si="141"/>
        <v>0</v>
      </c>
      <c r="AJ567" s="4">
        <f t="shared" si="141"/>
        <v>0</v>
      </c>
      <c r="AK567" s="4">
        <f t="shared" si="140"/>
        <v>0</v>
      </c>
      <c r="AL567" s="4">
        <f t="shared" si="140"/>
        <v>0</v>
      </c>
      <c r="AM567" s="4">
        <f t="shared" si="140"/>
        <v>3</v>
      </c>
      <c r="AN567" s="4">
        <f t="shared" si="144"/>
        <v>0</v>
      </c>
      <c r="AO567" s="4" t="str">
        <f t="shared" si="145"/>
        <v>X</v>
      </c>
      <c r="AP567" s="4" t="str">
        <f t="shared" si="145"/>
        <v>X</v>
      </c>
      <c r="AQ567" s="4" t="str">
        <f t="shared" si="145"/>
        <v>X</v>
      </c>
      <c r="AR567" s="4">
        <f t="shared" si="146"/>
        <v>3</v>
      </c>
      <c r="AT567" s="4" t="s">
        <v>11686</v>
      </c>
      <c r="AU567" s="4">
        <f>VLOOKUP(B567,자격증!B:R,17,0)</f>
        <v>5</v>
      </c>
      <c r="AV567" s="4">
        <f>IF(AT567="해당",VLOOKUP(B567,어학성적!B:Q,16,0),0)</f>
        <v>6</v>
      </c>
      <c r="AW567" s="4">
        <f>IF(AT567="해당",VLOOKUP(B567,논문실적!B:S,18,0),0)</f>
        <v>8</v>
      </c>
      <c r="AX567" s="4">
        <f>VLOOKUP(B567,자격증!B:S,18,0)</f>
        <v>0</v>
      </c>
      <c r="AY567" s="4">
        <f t="shared" si="147"/>
        <v>19</v>
      </c>
      <c r="AZ567" s="4"/>
      <c r="BB567" s="4">
        <f t="shared" si="148"/>
        <v>19</v>
      </c>
      <c r="BC567" s="47">
        <f>VLOOKUP(B567,정성평가!B:AD,29,0)</f>
        <v>53.333333333333336</v>
      </c>
      <c r="BD567" s="4">
        <f t="shared" si="149"/>
        <v>3</v>
      </c>
      <c r="BE567" s="47">
        <f t="shared" si="150"/>
        <v>75.333333333333343</v>
      </c>
      <c r="BF567" s="4" t="str">
        <f t="shared" si="151"/>
        <v>이상없음</v>
      </c>
      <c r="BG567" s="4">
        <f t="shared" si="152"/>
        <v>93</v>
      </c>
      <c r="BH567" s="4" t="s">
        <v>11808</v>
      </c>
      <c r="BI567" s="4"/>
      <c r="BK567" s="4">
        <v>9</v>
      </c>
      <c r="BL567" s="4">
        <f t="shared" si="142"/>
        <v>135</v>
      </c>
      <c r="BM567" s="4">
        <f t="shared" si="153"/>
        <v>136</v>
      </c>
      <c r="BN567" s="4" t="str">
        <f t="shared" si="143"/>
        <v>배수초과</v>
      </c>
      <c r="BO567" s="4" t="s">
        <v>11832</v>
      </c>
      <c r="BQ567" s="4" t="s">
        <v>11840</v>
      </c>
      <c r="BR567" s="4" t="s">
        <v>11841</v>
      </c>
      <c r="BS567" s="4"/>
    </row>
    <row r="568" spans="1:71" ht="50.1" customHeight="1" x14ac:dyDescent="0.3">
      <c r="A568" s="4">
        <f t="shared" si="139"/>
        <v>94</v>
      </c>
      <c r="B568" s="4" t="s">
        <v>872</v>
      </c>
      <c r="C568" s="4" t="s">
        <v>873</v>
      </c>
      <c r="D568" s="4" t="s">
        <v>265</v>
      </c>
      <c r="E568" s="4" t="s">
        <v>266</v>
      </c>
      <c r="F568" s="4" t="s">
        <v>874</v>
      </c>
      <c r="G568" s="4" t="s">
        <v>875</v>
      </c>
      <c r="H568" s="4" t="s">
        <v>876</v>
      </c>
      <c r="I568" s="4" t="s">
        <v>877</v>
      </c>
      <c r="J568" s="4" t="s">
        <v>275</v>
      </c>
      <c r="K568" s="4" t="s">
        <v>275</v>
      </c>
      <c r="L568" s="4" t="s">
        <v>276</v>
      </c>
      <c r="M568" s="4" t="s">
        <v>277</v>
      </c>
      <c r="N568" s="4" t="s">
        <v>277</v>
      </c>
      <c r="O568" s="4" t="s">
        <v>277</v>
      </c>
      <c r="P568" s="4" t="s">
        <v>277</v>
      </c>
      <c r="Q568" s="4" t="s">
        <v>913</v>
      </c>
      <c r="R568" s="4" t="s">
        <v>313</v>
      </c>
      <c r="S568" s="4" t="s">
        <v>313</v>
      </c>
      <c r="T568" s="4" t="s">
        <v>313</v>
      </c>
      <c r="U568" s="4" t="s">
        <v>313</v>
      </c>
      <c r="V568" s="4" t="s">
        <v>313</v>
      </c>
      <c r="W568" s="4" t="s">
        <v>313</v>
      </c>
      <c r="X568" s="4" t="s">
        <v>313</v>
      </c>
      <c r="Y568" s="4" t="s">
        <v>313</v>
      </c>
      <c r="Z568" s="4" t="s">
        <v>313</v>
      </c>
      <c r="AA568" s="4" t="s">
        <v>313</v>
      </c>
      <c r="AB568" s="4" t="s">
        <v>313</v>
      </c>
      <c r="AC568" s="4" t="s">
        <v>313</v>
      </c>
      <c r="AE568" s="4">
        <v>0</v>
      </c>
      <c r="AF568" s="4">
        <v>0</v>
      </c>
      <c r="AG568" s="4">
        <v>0</v>
      </c>
      <c r="AH568" s="4">
        <f t="shared" si="141"/>
        <v>0</v>
      </c>
      <c r="AI568" s="4">
        <f t="shared" si="141"/>
        <v>0</v>
      </c>
      <c r="AJ568" s="4">
        <f t="shared" si="141"/>
        <v>0</v>
      </c>
      <c r="AK568" s="4">
        <f t="shared" si="140"/>
        <v>0</v>
      </c>
      <c r="AL568" s="4">
        <f t="shared" si="140"/>
        <v>0</v>
      </c>
      <c r="AM568" s="4">
        <f t="shared" si="140"/>
        <v>0</v>
      </c>
      <c r="AN568" s="4">
        <f t="shared" si="144"/>
        <v>0</v>
      </c>
      <c r="AO568" s="4" t="str">
        <f t="shared" si="145"/>
        <v>X</v>
      </c>
      <c r="AP568" s="4" t="str">
        <f t="shared" si="145"/>
        <v>X</v>
      </c>
      <c r="AQ568" s="4" t="str">
        <f t="shared" si="145"/>
        <v>X</v>
      </c>
      <c r="AR568" s="4">
        <f t="shared" si="146"/>
        <v>0</v>
      </c>
      <c r="AT568" s="4" t="s">
        <v>11686</v>
      </c>
      <c r="AU568" s="4">
        <f>VLOOKUP(B568,자격증!B:R,17,0)</f>
        <v>0</v>
      </c>
      <c r="AV568" s="4">
        <f>IF(AT568="해당",VLOOKUP(B568,어학성적!B:Q,16,0),0)</f>
        <v>0</v>
      </c>
      <c r="AW568" s="4">
        <f>IF(AT568="해당",VLOOKUP(B568,논문실적!B:S,18,0),0)</f>
        <v>10</v>
      </c>
      <c r="AX568" s="4">
        <f>VLOOKUP(B568,자격증!B:S,18,0)</f>
        <v>0</v>
      </c>
      <c r="AY568" s="4">
        <f t="shared" si="147"/>
        <v>10</v>
      </c>
      <c r="AZ568" s="4"/>
      <c r="BB568" s="4">
        <f t="shared" si="148"/>
        <v>10</v>
      </c>
      <c r="BC568" s="47">
        <f>VLOOKUP(B568,정성평가!B:AD,29,0)</f>
        <v>65</v>
      </c>
      <c r="BD568" s="4">
        <f t="shared" si="149"/>
        <v>0</v>
      </c>
      <c r="BE568" s="47">
        <f t="shared" si="150"/>
        <v>75</v>
      </c>
      <c r="BF568" s="4" t="str">
        <f t="shared" si="151"/>
        <v>이상없음</v>
      </c>
      <c r="BG568" s="4">
        <f t="shared" si="152"/>
        <v>94</v>
      </c>
      <c r="BH568" s="4" t="s">
        <v>11808</v>
      </c>
      <c r="BI568" s="4"/>
      <c r="BK568" s="4">
        <v>9</v>
      </c>
      <c r="BL568" s="4">
        <f t="shared" si="142"/>
        <v>135</v>
      </c>
      <c r="BM568" s="4">
        <f t="shared" si="153"/>
        <v>136</v>
      </c>
      <c r="BN568" s="4" t="str">
        <f t="shared" si="143"/>
        <v>배수초과</v>
      </c>
      <c r="BO568" s="4" t="s">
        <v>11832</v>
      </c>
      <c r="BQ568" s="4" t="s">
        <v>11840</v>
      </c>
      <c r="BR568" s="4" t="s">
        <v>11841</v>
      </c>
      <c r="BS568" s="4"/>
    </row>
    <row r="569" spans="1:71" ht="50.1" customHeight="1" x14ac:dyDescent="0.3">
      <c r="A569" s="4">
        <f t="shared" si="139"/>
        <v>95</v>
      </c>
      <c r="B569" s="4" t="s">
        <v>1427</v>
      </c>
      <c r="C569" s="4" t="s">
        <v>1428</v>
      </c>
      <c r="D569" s="4" t="s">
        <v>265</v>
      </c>
      <c r="E569" s="4" t="s">
        <v>266</v>
      </c>
      <c r="F569" s="4" t="s">
        <v>1429</v>
      </c>
      <c r="G569" s="4" t="s">
        <v>1430</v>
      </c>
      <c r="H569" s="4" t="s">
        <v>1431</v>
      </c>
      <c r="I569" s="4" t="s">
        <v>1432</v>
      </c>
      <c r="J569" s="4" t="s">
        <v>275</v>
      </c>
      <c r="K569" s="4" t="s">
        <v>275</v>
      </c>
      <c r="L569" s="4" t="s">
        <v>382</v>
      </c>
      <c r="M569" s="4" t="s">
        <v>1433</v>
      </c>
      <c r="N569" s="4" t="s">
        <v>1434</v>
      </c>
      <c r="O569" s="4" t="s">
        <v>562</v>
      </c>
      <c r="P569" s="4" t="s">
        <v>957</v>
      </c>
      <c r="Q569" s="4" t="s">
        <v>1485</v>
      </c>
      <c r="R569" s="4" t="s">
        <v>313</v>
      </c>
      <c r="S569" s="4" t="s">
        <v>313</v>
      </c>
      <c r="T569" s="4" t="s">
        <v>313</v>
      </c>
      <c r="U569" s="4" t="s">
        <v>313</v>
      </c>
      <c r="V569" s="4" t="s">
        <v>313</v>
      </c>
      <c r="W569" s="4" t="s">
        <v>11686</v>
      </c>
      <c r="X569" s="4" t="s">
        <v>9552</v>
      </c>
      <c r="Y569" s="4" t="s">
        <v>11686</v>
      </c>
      <c r="Z569" s="4" t="s">
        <v>11735</v>
      </c>
      <c r="AA569" s="4" t="s">
        <v>312</v>
      </c>
      <c r="AB569" s="4" t="s">
        <v>312</v>
      </c>
      <c r="AC569" s="4" t="s">
        <v>313</v>
      </c>
      <c r="AE569" s="4">
        <v>0</v>
      </c>
      <c r="AF569" s="4">
        <v>0</v>
      </c>
      <c r="AG569" s="4">
        <v>0</v>
      </c>
      <c r="AH569" s="4">
        <f t="shared" si="141"/>
        <v>0</v>
      </c>
      <c r="AI569" s="4">
        <f t="shared" si="141"/>
        <v>0</v>
      </c>
      <c r="AJ569" s="4">
        <f t="shared" si="141"/>
        <v>0</v>
      </c>
      <c r="AK569" s="4">
        <f t="shared" si="140"/>
        <v>0</v>
      </c>
      <c r="AL569" s="4">
        <f t="shared" si="140"/>
        <v>0</v>
      </c>
      <c r="AM569" s="4">
        <f t="shared" si="140"/>
        <v>3</v>
      </c>
      <c r="AN569" s="4">
        <f t="shared" si="144"/>
        <v>3</v>
      </c>
      <c r="AO569" s="4" t="str">
        <f t="shared" si="145"/>
        <v>우대</v>
      </c>
      <c r="AP569" s="4" t="str">
        <f t="shared" si="145"/>
        <v>우대</v>
      </c>
      <c r="AQ569" s="4" t="str">
        <f t="shared" si="145"/>
        <v>X</v>
      </c>
      <c r="AR569" s="4">
        <f t="shared" si="146"/>
        <v>3</v>
      </c>
      <c r="AT569" s="4" t="s">
        <v>11686</v>
      </c>
      <c r="AU569" s="4">
        <f>VLOOKUP(B569,자격증!B:R,17,0)</f>
        <v>8</v>
      </c>
      <c r="AV569" s="4">
        <f>IF(AT569="해당",VLOOKUP(B569,어학성적!B:Q,16,0),0)</f>
        <v>6</v>
      </c>
      <c r="AW569" s="4">
        <f>IF(AT569="해당",VLOOKUP(B569,논문실적!B:S,18,0),0)</f>
        <v>0</v>
      </c>
      <c r="AX569" s="4">
        <f>VLOOKUP(B569,자격증!B:S,18,0)</f>
        <v>0</v>
      </c>
      <c r="AY569" s="4">
        <f t="shared" si="147"/>
        <v>14</v>
      </c>
      <c r="AZ569" s="4"/>
      <c r="BB569" s="4">
        <f t="shared" si="148"/>
        <v>14</v>
      </c>
      <c r="BC569" s="47">
        <f>VLOOKUP(B569,정성평가!B:AD,29,0)</f>
        <v>58</v>
      </c>
      <c r="BD569" s="4">
        <f t="shared" si="149"/>
        <v>3</v>
      </c>
      <c r="BE569" s="47">
        <f t="shared" si="150"/>
        <v>75</v>
      </c>
      <c r="BF569" s="4" t="str">
        <f t="shared" si="151"/>
        <v>이상없음</v>
      </c>
      <c r="BG569" s="4">
        <f t="shared" si="152"/>
        <v>94</v>
      </c>
      <c r="BH569" s="4" t="s">
        <v>11808</v>
      </c>
      <c r="BI569" s="4"/>
      <c r="BK569" s="4">
        <v>9</v>
      </c>
      <c r="BL569" s="4">
        <f t="shared" si="142"/>
        <v>135</v>
      </c>
      <c r="BM569" s="4">
        <f t="shared" si="153"/>
        <v>136</v>
      </c>
      <c r="BN569" s="4" t="str">
        <f t="shared" si="143"/>
        <v>배수초과</v>
      </c>
      <c r="BO569" s="4" t="s">
        <v>11832</v>
      </c>
      <c r="BQ569" s="4" t="s">
        <v>11840</v>
      </c>
      <c r="BR569" s="4" t="s">
        <v>11841</v>
      </c>
      <c r="BS569" s="4"/>
    </row>
    <row r="570" spans="1:71" ht="50.1" customHeight="1" x14ac:dyDescent="0.3">
      <c r="A570" s="4">
        <f t="shared" si="139"/>
        <v>96</v>
      </c>
      <c r="B570" s="4" t="s">
        <v>1642</v>
      </c>
      <c r="C570" s="4" t="s">
        <v>1643</v>
      </c>
      <c r="D570" s="4" t="s">
        <v>265</v>
      </c>
      <c r="E570" s="4" t="s">
        <v>266</v>
      </c>
      <c r="F570" s="4" t="s">
        <v>1644</v>
      </c>
      <c r="G570" s="4" t="s">
        <v>1645</v>
      </c>
      <c r="H570" s="4" t="s">
        <v>1646</v>
      </c>
      <c r="I570" s="4" t="s">
        <v>1647</v>
      </c>
      <c r="J570" s="4" t="s">
        <v>275</v>
      </c>
      <c r="K570" s="4" t="s">
        <v>275</v>
      </c>
      <c r="L570" s="4" t="s">
        <v>276</v>
      </c>
      <c r="M570" s="4" t="s">
        <v>277</v>
      </c>
      <c r="N570" s="4" t="s">
        <v>277</v>
      </c>
      <c r="O570" s="4" t="s">
        <v>277</v>
      </c>
      <c r="P570" s="4" t="s">
        <v>277</v>
      </c>
      <c r="Q570" s="4" t="s">
        <v>1651</v>
      </c>
      <c r="R570" s="4" t="s">
        <v>313</v>
      </c>
      <c r="S570" s="4" t="s">
        <v>313</v>
      </c>
      <c r="T570" s="4" t="s">
        <v>313</v>
      </c>
      <c r="U570" s="4" t="s">
        <v>313</v>
      </c>
      <c r="V570" s="4" t="s">
        <v>313</v>
      </c>
      <c r="W570" s="4" t="s">
        <v>11686</v>
      </c>
      <c r="X570" s="4" t="s">
        <v>11727</v>
      </c>
      <c r="Y570" s="4" t="s">
        <v>313</v>
      </c>
      <c r="Z570" s="4" t="s">
        <v>313</v>
      </c>
      <c r="AA570" s="4" t="s">
        <v>313</v>
      </c>
      <c r="AB570" s="4" t="s">
        <v>312</v>
      </c>
      <c r="AC570" s="4" t="s">
        <v>313</v>
      </c>
      <c r="AE570" s="4">
        <v>0</v>
      </c>
      <c r="AF570" s="4">
        <v>0</v>
      </c>
      <c r="AG570" s="4">
        <v>0</v>
      </c>
      <c r="AH570" s="4">
        <f t="shared" si="141"/>
        <v>0</v>
      </c>
      <c r="AI570" s="4">
        <f t="shared" si="141"/>
        <v>0</v>
      </c>
      <c r="AJ570" s="4">
        <f t="shared" si="141"/>
        <v>0</v>
      </c>
      <c r="AK570" s="4">
        <f t="shared" si="140"/>
        <v>0</v>
      </c>
      <c r="AL570" s="4">
        <f t="shared" si="140"/>
        <v>0</v>
      </c>
      <c r="AM570" s="4">
        <f t="shared" si="140"/>
        <v>3</v>
      </c>
      <c r="AN570" s="4">
        <f t="shared" si="144"/>
        <v>0</v>
      </c>
      <c r="AO570" s="4" t="str">
        <f t="shared" si="145"/>
        <v>X</v>
      </c>
      <c r="AP570" s="4" t="str">
        <f t="shared" si="145"/>
        <v>우대</v>
      </c>
      <c r="AQ570" s="4" t="str">
        <f t="shared" si="145"/>
        <v>X</v>
      </c>
      <c r="AR570" s="4">
        <f t="shared" si="146"/>
        <v>3</v>
      </c>
      <c r="AT570" s="4" t="s">
        <v>11686</v>
      </c>
      <c r="AU570" s="4">
        <f>VLOOKUP(B570,자격증!B:R,17,0)</f>
        <v>0</v>
      </c>
      <c r="AV570" s="4">
        <f>IF(AT570="해당",VLOOKUP(B570,어학성적!B:Q,16,0),0)</f>
        <v>10</v>
      </c>
      <c r="AW570" s="4">
        <f>IF(AT570="해당",VLOOKUP(B570,논문실적!B:S,18,0),0)</f>
        <v>0</v>
      </c>
      <c r="AX570" s="4">
        <f>VLOOKUP(B570,자격증!B:S,18,0)</f>
        <v>0</v>
      </c>
      <c r="AY570" s="4">
        <f t="shared" si="147"/>
        <v>10</v>
      </c>
      <c r="AZ570" s="4"/>
      <c r="BB570" s="4">
        <f t="shared" si="148"/>
        <v>10</v>
      </c>
      <c r="BC570" s="47">
        <f>VLOOKUP(B570,정성평가!B:AD,29,0)</f>
        <v>62</v>
      </c>
      <c r="BD570" s="4">
        <f t="shared" si="149"/>
        <v>3</v>
      </c>
      <c r="BE570" s="47">
        <f t="shared" si="150"/>
        <v>75</v>
      </c>
      <c r="BF570" s="4" t="str">
        <f t="shared" si="151"/>
        <v>이상없음</v>
      </c>
      <c r="BG570" s="4">
        <f t="shared" si="152"/>
        <v>94</v>
      </c>
      <c r="BH570" s="4" t="s">
        <v>11808</v>
      </c>
      <c r="BI570" s="4"/>
      <c r="BK570" s="4">
        <v>9</v>
      </c>
      <c r="BL570" s="4">
        <f t="shared" si="142"/>
        <v>135</v>
      </c>
      <c r="BM570" s="4">
        <f t="shared" si="153"/>
        <v>136</v>
      </c>
      <c r="BN570" s="4" t="str">
        <f t="shared" si="143"/>
        <v>배수초과</v>
      </c>
      <c r="BO570" s="4" t="s">
        <v>11832</v>
      </c>
      <c r="BQ570" s="4" t="s">
        <v>11840</v>
      </c>
      <c r="BR570" s="4" t="s">
        <v>11841</v>
      </c>
      <c r="BS570" s="4"/>
    </row>
    <row r="571" spans="1:71" ht="50.1" customHeight="1" x14ac:dyDescent="0.3">
      <c r="A571" s="4">
        <f t="shared" si="139"/>
        <v>97</v>
      </c>
      <c r="B571" s="4" t="s">
        <v>2340</v>
      </c>
      <c r="C571" s="4" t="s">
        <v>2341</v>
      </c>
      <c r="D571" s="4" t="s">
        <v>265</v>
      </c>
      <c r="E571" s="4" t="s">
        <v>266</v>
      </c>
      <c r="F571" s="4" t="s">
        <v>2342</v>
      </c>
      <c r="G571" s="4" t="s">
        <v>2343</v>
      </c>
      <c r="H571" s="4" t="s">
        <v>2344</v>
      </c>
      <c r="I571" s="4" t="s">
        <v>2345</v>
      </c>
      <c r="J571" s="4" t="s">
        <v>275</v>
      </c>
      <c r="K571" s="4" t="s">
        <v>275</v>
      </c>
      <c r="L571" s="4" t="s">
        <v>276</v>
      </c>
      <c r="M571" s="4" t="s">
        <v>277</v>
      </c>
      <c r="N571" s="4" t="s">
        <v>277</v>
      </c>
      <c r="O571" s="4" t="s">
        <v>277</v>
      </c>
      <c r="P571" s="4" t="s">
        <v>277</v>
      </c>
      <c r="Q571" s="4" t="s">
        <v>2359</v>
      </c>
      <c r="R571" s="4" t="s">
        <v>313</v>
      </c>
      <c r="S571" s="4" t="s">
        <v>313</v>
      </c>
      <c r="T571" s="4" t="s">
        <v>313</v>
      </c>
      <c r="U571" s="4" t="s">
        <v>313</v>
      </c>
      <c r="V571" s="4" t="s">
        <v>313</v>
      </c>
      <c r="W571" s="4" t="s">
        <v>11686</v>
      </c>
      <c r="X571" s="4" t="s">
        <v>11727</v>
      </c>
      <c r="Y571" s="4" t="s">
        <v>11686</v>
      </c>
      <c r="Z571" s="4" t="s">
        <v>11727</v>
      </c>
      <c r="AA571" s="4" t="s">
        <v>313</v>
      </c>
      <c r="AB571" s="4" t="s">
        <v>313</v>
      </c>
      <c r="AC571" s="4" t="s">
        <v>313</v>
      </c>
      <c r="AE571" s="4">
        <v>0</v>
      </c>
      <c r="AF571" s="4">
        <v>0</v>
      </c>
      <c r="AG571" s="4">
        <v>0</v>
      </c>
      <c r="AH571" s="4">
        <f t="shared" si="141"/>
        <v>0</v>
      </c>
      <c r="AI571" s="4">
        <f t="shared" si="141"/>
        <v>0</v>
      </c>
      <c r="AJ571" s="4">
        <f t="shared" si="141"/>
        <v>0</v>
      </c>
      <c r="AK571" s="4">
        <f t="shared" si="140"/>
        <v>0</v>
      </c>
      <c r="AL571" s="4">
        <f t="shared" si="140"/>
        <v>0</v>
      </c>
      <c r="AM571" s="4">
        <f t="shared" si="140"/>
        <v>3</v>
      </c>
      <c r="AN571" s="4">
        <f t="shared" si="144"/>
        <v>3</v>
      </c>
      <c r="AO571" s="4" t="str">
        <f t="shared" si="145"/>
        <v>X</v>
      </c>
      <c r="AP571" s="4" t="str">
        <f t="shared" si="145"/>
        <v>X</v>
      </c>
      <c r="AQ571" s="4" t="str">
        <f t="shared" si="145"/>
        <v>X</v>
      </c>
      <c r="AR571" s="4">
        <f t="shared" si="146"/>
        <v>3</v>
      </c>
      <c r="AT571" s="4" t="s">
        <v>11686</v>
      </c>
      <c r="AU571" s="4">
        <f>VLOOKUP(B571,자격증!B:R,17,0)</f>
        <v>8</v>
      </c>
      <c r="AV571" s="4">
        <f>IF(AT571="해당",VLOOKUP(B571,어학성적!B:Q,16,0),0)</f>
        <v>4</v>
      </c>
      <c r="AW571" s="4">
        <f>IF(AT571="해당",VLOOKUP(B571,논문실적!B:S,18,0),0)</f>
        <v>0</v>
      </c>
      <c r="AX571" s="4">
        <f>VLOOKUP(B571,자격증!B:S,18,0)</f>
        <v>0</v>
      </c>
      <c r="AY571" s="4">
        <f t="shared" si="147"/>
        <v>12</v>
      </c>
      <c r="AZ571" s="4"/>
      <c r="BB571" s="4">
        <f t="shared" si="148"/>
        <v>12</v>
      </c>
      <c r="BC571" s="47">
        <f>VLOOKUP(B571,정성평가!B:AD,29,0)</f>
        <v>60</v>
      </c>
      <c r="BD571" s="4">
        <f t="shared" si="149"/>
        <v>3</v>
      </c>
      <c r="BE571" s="47">
        <f t="shared" si="150"/>
        <v>75</v>
      </c>
      <c r="BF571" s="4" t="str">
        <f t="shared" si="151"/>
        <v>이상없음</v>
      </c>
      <c r="BG571" s="4">
        <f t="shared" si="152"/>
        <v>94</v>
      </c>
      <c r="BH571" s="4" t="s">
        <v>11808</v>
      </c>
      <c r="BI571" s="4"/>
      <c r="BK571" s="4">
        <v>9</v>
      </c>
      <c r="BL571" s="4">
        <f t="shared" si="142"/>
        <v>135</v>
      </c>
      <c r="BM571" s="4">
        <f t="shared" si="153"/>
        <v>136</v>
      </c>
      <c r="BN571" s="4" t="str">
        <f t="shared" si="143"/>
        <v>배수초과</v>
      </c>
      <c r="BO571" s="4" t="s">
        <v>11832</v>
      </c>
      <c r="BQ571" s="4" t="s">
        <v>11840</v>
      </c>
      <c r="BR571" s="4" t="s">
        <v>11841</v>
      </c>
      <c r="BS571" s="4"/>
    </row>
    <row r="572" spans="1:71" ht="50.1" customHeight="1" x14ac:dyDescent="0.3">
      <c r="A572" s="4">
        <f t="shared" si="139"/>
        <v>98</v>
      </c>
      <c r="B572" s="4" t="s">
        <v>4692</v>
      </c>
      <c r="C572" s="4" t="s">
        <v>4693</v>
      </c>
      <c r="D572" s="4" t="s">
        <v>265</v>
      </c>
      <c r="E572" s="4" t="s">
        <v>266</v>
      </c>
      <c r="F572" s="4" t="s">
        <v>4694</v>
      </c>
      <c r="G572" s="4" t="s">
        <v>4695</v>
      </c>
      <c r="H572" s="4" t="s">
        <v>4696</v>
      </c>
      <c r="I572" s="4" t="s">
        <v>4697</v>
      </c>
      <c r="J572" s="4" t="s">
        <v>275</v>
      </c>
      <c r="K572" s="4" t="s">
        <v>275</v>
      </c>
      <c r="L572" s="4" t="s">
        <v>382</v>
      </c>
      <c r="M572" s="4" t="s">
        <v>4698</v>
      </c>
      <c r="N572" s="4" t="s">
        <v>4699</v>
      </c>
      <c r="O572" s="4" t="s">
        <v>4700</v>
      </c>
      <c r="P572" s="4" t="s">
        <v>4701</v>
      </c>
      <c r="Q572" s="4" t="s">
        <v>4709</v>
      </c>
      <c r="R572" s="4" t="s">
        <v>313</v>
      </c>
      <c r="S572" s="4" t="s">
        <v>313</v>
      </c>
      <c r="T572" s="4" t="s">
        <v>313</v>
      </c>
      <c r="U572" s="4" t="s">
        <v>313</v>
      </c>
      <c r="V572" s="4" t="s">
        <v>313</v>
      </c>
      <c r="W572" s="4" t="s">
        <v>11686</v>
      </c>
      <c r="X572" s="4" t="s">
        <v>11737</v>
      </c>
      <c r="Y572" s="4" t="s">
        <v>313</v>
      </c>
      <c r="Z572" s="4" t="s">
        <v>313</v>
      </c>
      <c r="AA572" s="4" t="s">
        <v>313</v>
      </c>
      <c r="AB572" s="4" t="s">
        <v>313</v>
      </c>
      <c r="AC572" s="4" t="s">
        <v>313</v>
      </c>
      <c r="AE572" s="4">
        <v>0</v>
      </c>
      <c r="AF572" s="4">
        <v>0</v>
      </c>
      <c r="AG572" s="4">
        <v>0</v>
      </c>
      <c r="AH572" s="4">
        <f t="shared" si="141"/>
        <v>0</v>
      </c>
      <c r="AI572" s="4">
        <f t="shared" si="141"/>
        <v>0</v>
      </c>
      <c r="AJ572" s="4">
        <f t="shared" si="141"/>
        <v>0</v>
      </c>
      <c r="AK572" s="4">
        <f t="shared" si="140"/>
        <v>0</v>
      </c>
      <c r="AL572" s="4">
        <f t="shared" si="140"/>
        <v>0</v>
      </c>
      <c r="AM572" s="4">
        <f t="shared" si="140"/>
        <v>3</v>
      </c>
      <c r="AN572" s="4">
        <f t="shared" si="144"/>
        <v>0</v>
      </c>
      <c r="AO572" s="4" t="str">
        <f t="shared" si="145"/>
        <v>X</v>
      </c>
      <c r="AP572" s="4" t="str">
        <f t="shared" si="145"/>
        <v>X</v>
      </c>
      <c r="AQ572" s="4" t="str">
        <f t="shared" si="145"/>
        <v>X</v>
      </c>
      <c r="AR572" s="4">
        <f t="shared" si="146"/>
        <v>3</v>
      </c>
      <c r="AT572" s="4" t="s">
        <v>11686</v>
      </c>
      <c r="AU572" s="4">
        <f>VLOOKUP(B572,자격증!B:R,17,0)</f>
        <v>8</v>
      </c>
      <c r="AV572" s="4">
        <f>IF(AT572="해당",VLOOKUP(B572,어학성적!B:Q,16,0),0)</f>
        <v>0</v>
      </c>
      <c r="AW572" s="4">
        <f>IF(AT572="해당",VLOOKUP(B572,논문실적!B:S,18,0),0)</f>
        <v>0</v>
      </c>
      <c r="AX572" s="4">
        <f>VLOOKUP(B572,자격증!B:S,18,0)</f>
        <v>0</v>
      </c>
      <c r="AY572" s="4">
        <f t="shared" si="147"/>
        <v>8</v>
      </c>
      <c r="AZ572" s="4"/>
      <c r="BB572" s="4">
        <f t="shared" si="148"/>
        <v>8</v>
      </c>
      <c r="BC572" s="47">
        <f>VLOOKUP(B572,정성평가!B:AD,29,0)</f>
        <v>64</v>
      </c>
      <c r="BD572" s="4">
        <f t="shared" si="149"/>
        <v>3</v>
      </c>
      <c r="BE572" s="47">
        <f t="shared" si="150"/>
        <v>75</v>
      </c>
      <c r="BF572" s="4" t="str">
        <f t="shared" si="151"/>
        <v>이상없음</v>
      </c>
      <c r="BG572" s="4">
        <f t="shared" si="152"/>
        <v>94</v>
      </c>
      <c r="BH572" s="4" t="s">
        <v>11808</v>
      </c>
      <c r="BI572" s="4"/>
      <c r="BK572" s="4">
        <v>9</v>
      </c>
      <c r="BL572" s="4">
        <f t="shared" si="142"/>
        <v>135</v>
      </c>
      <c r="BM572" s="4">
        <f t="shared" si="153"/>
        <v>136</v>
      </c>
      <c r="BN572" s="4" t="str">
        <f t="shared" si="143"/>
        <v>배수초과</v>
      </c>
      <c r="BO572" s="4" t="s">
        <v>11832</v>
      </c>
      <c r="BQ572" s="4" t="s">
        <v>11783</v>
      </c>
      <c r="BR572" s="4" t="s">
        <v>276</v>
      </c>
      <c r="BS572" s="4" t="s">
        <v>11839</v>
      </c>
    </row>
    <row r="573" spans="1:71" ht="50.1" customHeight="1" x14ac:dyDescent="0.3">
      <c r="A573" s="4">
        <f t="shared" si="139"/>
        <v>99</v>
      </c>
      <c r="B573" s="4" t="s">
        <v>5003</v>
      </c>
      <c r="C573" s="4" t="s">
        <v>5004</v>
      </c>
      <c r="D573" s="4" t="s">
        <v>265</v>
      </c>
      <c r="E573" s="4" t="s">
        <v>266</v>
      </c>
      <c r="F573" s="4" t="s">
        <v>5005</v>
      </c>
      <c r="G573" s="4" t="s">
        <v>5006</v>
      </c>
      <c r="H573" s="4" t="s">
        <v>5007</v>
      </c>
      <c r="I573" s="4" t="s">
        <v>5008</v>
      </c>
      <c r="J573" s="4" t="s">
        <v>275</v>
      </c>
      <c r="K573" s="4" t="s">
        <v>275</v>
      </c>
      <c r="L573" s="4" t="s">
        <v>276</v>
      </c>
      <c r="M573" s="4" t="s">
        <v>277</v>
      </c>
      <c r="N573" s="4" t="s">
        <v>277</v>
      </c>
      <c r="O573" s="4" t="s">
        <v>277</v>
      </c>
      <c r="P573" s="4" t="s">
        <v>277</v>
      </c>
      <c r="Q573" s="4" t="s">
        <v>5014</v>
      </c>
      <c r="R573" s="4" t="s">
        <v>313</v>
      </c>
      <c r="S573" s="4" t="s">
        <v>313</v>
      </c>
      <c r="T573" s="4" t="s">
        <v>313</v>
      </c>
      <c r="U573" s="4" t="s">
        <v>313</v>
      </c>
      <c r="V573" s="4" t="s">
        <v>313</v>
      </c>
      <c r="W573" s="4" t="s">
        <v>313</v>
      </c>
      <c r="X573" s="4" t="s">
        <v>313</v>
      </c>
      <c r="Y573" s="4" t="s">
        <v>11686</v>
      </c>
      <c r="Z573" s="4" t="s">
        <v>11735</v>
      </c>
      <c r="AA573" s="4" t="s">
        <v>313</v>
      </c>
      <c r="AB573" s="4" t="s">
        <v>312</v>
      </c>
      <c r="AC573" s="4" t="s">
        <v>313</v>
      </c>
      <c r="AE573" s="4">
        <v>0</v>
      </c>
      <c r="AF573" s="4">
        <v>0</v>
      </c>
      <c r="AG573" s="4">
        <v>0</v>
      </c>
      <c r="AH573" s="4">
        <f t="shared" si="141"/>
        <v>0</v>
      </c>
      <c r="AI573" s="4">
        <f t="shared" si="141"/>
        <v>0</v>
      </c>
      <c r="AJ573" s="4">
        <f t="shared" si="141"/>
        <v>0</v>
      </c>
      <c r="AK573" s="4">
        <f t="shared" si="140"/>
        <v>0</v>
      </c>
      <c r="AL573" s="4">
        <f t="shared" si="140"/>
        <v>0</v>
      </c>
      <c r="AM573" s="4">
        <f t="shared" si="140"/>
        <v>0</v>
      </c>
      <c r="AN573" s="4">
        <f t="shared" si="144"/>
        <v>3</v>
      </c>
      <c r="AO573" s="4" t="str">
        <f t="shared" si="145"/>
        <v>X</v>
      </c>
      <c r="AP573" s="4" t="str">
        <f t="shared" si="145"/>
        <v>우대</v>
      </c>
      <c r="AQ573" s="4" t="str">
        <f t="shared" si="145"/>
        <v>X</v>
      </c>
      <c r="AR573" s="4">
        <f t="shared" si="146"/>
        <v>3</v>
      </c>
      <c r="AT573" s="4" t="s">
        <v>11686</v>
      </c>
      <c r="AU573" s="4">
        <f>VLOOKUP(B573,자격증!B:R,17,0)</f>
        <v>6</v>
      </c>
      <c r="AV573" s="4">
        <f>IF(AT573="해당",VLOOKUP(B573,어학성적!B:Q,16,0),0)</f>
        <v>6</v>
      </c>
      <c r="AW573" s="4">
        <f>IF(AT573="해당",VLOOKUP(B573,논문실적!B:S,18,0),0)</f>
        <v>0</v>
      </c>
      <c r="AX573" s="4">
        <f>VLOOKUP(B573,자격증!B:S,18,0)</f>
        <v>0</v>
      </c>
      <c r="AY573" s="4">
        <f t="shared" si="147"/>
        <v>12</v>
      </c>
      <c r="AZ573" s="4"/>
      <c r="BB573" s="4">
        <f t="shared" si="148"/>
        <v>12</v>
      </c>
      <c r="BC573" s="47">
        <f>VLOOKUP(B573,정성평가!B:AD,29,0)</f>
        <v>60</v>
      </c>
      <c r="BD573" s="4">
        <f t="shared" si="149"/>
        <v>3</v>
      </c>
      <c r="BE573" s="47">
        <f t="shared" si="150"/>
        <v>75</v>
      </c>
      <c r="BF573" s="4" t="str">
        <f t="shared" si="151"/>
        <v>이상없음</v>
      </c>
      <c r="BG573" s="4">
        <f t="shared" si="152"/>
        <v>94</v>
      </c>
      <c r="BH573" s="4" t="s">
        <v>11808</v>
      </c>
      <c r="BI573" s="4"/>
      <c r="BK573" s="4">
        <v>9</v>
      </c>
      <c r="BL573" s="4">
        <f t="shared" si="142"/>
        <v>135</v>
      </c>
      <c r="BM573" s="4">
        <f t="shared" si="153"/>
        <v>136</v>
      </c>
      <c r="BN573" s="4" t="str">
        <f t="shared" si="143"/>
        <v>배수초과</v>
      </c>
      <c r="BO573" s="4" t="s">
        <v>11832</v>
      </c>
      <c r="BQ573" s="4" t="s">
        <v>11840</v>
      </c>
      <c r="BR573" s="4" t="s">
        <v>11841</v>
      </c>
      <c r="BS573" s="4"/>
    </row>
    <row r="574" spans="1:71" ht="50.1" customHeight="1" x14ac:dyDescent="0.3">
      <c r="A574" s="4">
        <f t="shared" si="139"/>
        <v>100</v>
      </c>
      <c r="B574" s="4" t="s">
        <v>5178</v>
      </c>
      <c r="C574" s="4" t="s">
        <v>5179</v>
      </c>
      <c r="D574" s="4" t="s">
        <v>265</v>
      </c>
      <c r="E574" s="4" t="s">
        <v>266</v>
      </c>
      <c r="F574" s="4" t="s">
        <v>5180</v>
      </c>
      <c r="G574" s="4" t="s">
        <v>5181</v>
      </c>
      <c r="H574" s="4" t="s">
        <v>5182</v>
      </c>
      <c r="I574" s="4" t="s">
        <v>5183</v>
      </c>
      <c r="J574" s="4" t="s">
        <v>275</v>
      </c>
      <c r="K574" s="4" t="s">
        <v>275</v>
      </c>
      <c r="L574" s="4" t="s">
        <v>276</v>
      </c>
      <c r="M574" s="4" t="s">
        <v>277</v>
      </c>
      <c r="N574" s="4" t="s">
        <v>277</v>
      </c>
      <c r="O574" s="4" t="s">
        <v>277</v>
      </c>
      <c r="P574" s="4" t="s">
        <v>277</v>
      </c>
      <c r="Q574" s="4" t="s">
        <v>1100</v>
      </c>
      <c r="R574" s="4" t="s">
        <v>313</v>
      </c>
      <c r="S574" s="4" t="s">
        <v>313</v>
      </c>
      <c r="T574" s="4" t="s">
        <v>313</v>
      </c>
      <c r="U574" s="4" t="s">
        <v>313</v>
      </c>
      <c r="V574" s="4" t="s">
        <v>313</v>
      </c>
      <c r="W574" s="4" t="s">
        <v>11686</v>
      </c>
      <c r="X574" s="4" t="s">
        <v>11738</v>
      </c>
      <c r="Y574" s="4" t="s">
        <v>313</v>
      </c>
      <c r="Z574" s="4" t="s">
        <v>313</v>
      </c>
      <c r="AA574" s="4" t="s">
        <v>313</v>
      </c>
      <c r="AB574" s="4" t="s">
        <v>312</v>
      </c>
      <c r="AC574" s="4" t="s">
        <v>313</v>
      </c>
      <c r="AE574" s="4">
        <v>0</v>
      </c>
      <c r="AF574" s="4">
        <v>0</v>
      </c>
      <c r="AG574" s="4">
        <v>0</v>
      </c>
      <c r="AH574" s="4">
        <f t="shared" si="141"/>
        <v>0</v>
      </c>
      <c r="AI574" s="4">
        <f t="shared" si="141"/>
        <v>0</v>
      </c>
      <c r="AJ574" s="4">
        <f t="shared" si="141"/>
        <v>0</v>
      </c>
      <c r="AK574" s="4">
        <f t="shared" si="140"/>
        <v>0</v>
      </c>
      <c r="AL574" s="4">
        <f t="shared" si="140"/>
        <v>0</v>
      </c>
      <c r="AM574" s="4">
        <f t="shared" si="140"/>
        <v>3</v>
      </c>
      <c r="AN574" s="4">
        <f t="shared" si="144"/>
        <v>0</v>
      </c>
      <c r="AO574" s="4" t="str">
        <f t="shared" si="145"/>
        <v>X</v>
      </c>
      <c r="AP574" s="4" t="str">
        <f t="shared" si="145"/>
        <v>우대</v>
      </c>
      <c r="AQ574" s="4" t="str">
        <f t="shared" si="145"/>
        <v>X</v>
      </c>
      <c r="AR574" s="4">
        <f t="shared" si="146"/>
        <v>3</v>
      </c>
      <c r="AT574" s="4" t="s">
        <v>11686</v>
      </c>
      <c r="AU574" s="4">
        <f>VLOOKUP(B574,자격증!B:R,17,0)</f>
        <v>8</v>
      </c>
      <c r="AV574" s="4">
        <f>IF(AT574="해당",VLOOKUP(B574,어학성적!B:Q,16,0),0)</f>
        <v>6</v>
      </c>
      <c r="AW574" s="4">
        <f>IF(AT574="해당",VLOOKUP(B574,논문실적!B:S,18,0),0)</f>
        <v>0</v>
      </c>
      <c r="AX574" s="4">
        <f>VLOOKUP(B574,자격증!B:S,18,0)</f>
        <v>0</v>
      </c>
      <c r="AY574" s="4">
        <f t="shared" si="147"/>
        <v>14</v>
      </c>
      <c r="AZ574" s="4"/>
      <c r="BB574" s="4">
        <f t="shared" si="148"/>
        <v>14</v>
      </c>
      <c r="BC574" s="47">
        <f>VLOOKUP(B574,정성평가!B:AD,29,0)</f>
        <v>58</v>
      </c>
      <c r="BD574" s="4">
        <f t="shared" si="149"/>
        <v>3</v>
      </c>
      <c r="BE574" s="47">
        <f t="shared" si="150"/>
        <v>75</v>
      </c>
      <c r="BF574" s="4" t="str">
        <f t="shared" si="151"/>
        <v>이상없음</v>
      </c>
      <c r="BG574" s="4">
        <f t="shared" si="152"/>
        <v>94</v>
      </c>
      <c r="BH574" s="4" t="s">
        <v>11808</v>
      </c>
      <c r="BI574" s="4"/>
      <c r="BK574" s="4">
        <v>9</v>
      </c>
      <c r="BL574" s="4">
        <f t="shared" si="142"/>
        <v>135</v>
      </c>
      <c r="BM574" s="4">
        <f t="shared" si="153"/>
        <v>136</v>
      </c>
      <c r="BN574" s="4" t="str">
        <f t="shared" si="143"/>
        <v>배수초과</v>
      </c>
      <c r="BO574" s="4" t="s">
        <v>11832</v>
      </c>
      <c r="BQ574" s="4" t="s">
        <v>11840</v>
      </c>
      <c r="BR574" s="4" t="s">
        <v>11841</v>
      </c>
      <c r="BS574" s="4"/>
    </row>
    <row r="575" spans="1:71" ht="50.1" customHeight="1" x14ac:dyDescent="0.3">
      <c r="A575" s="4">
        <f t="shared" si="139"/>
        <v>101</v>
      </c>
      <c r="B575" s="4" t="s">
        <v>7165</v>
      </c>
      <c r="C575" s="4" t="s">
        <v>7166</v>
      </c>
      <c r="D575" s="4" t="s">
        <v>265</v>
      </c>
      <c r="E575" s="4" t="s">
        <v>266</v>
      </c>
      <c r="F575" s="4" t="s">
        <v>7167</v>
      </c>
      <c r="G575" s="4" t="s">
        <v>7168</v>
      </c>
      <c r="H575" s="4" t="s">
        <v>7169</v>
      </c>
      <c r="I575" s="4" t="s">
        <v>7170</v>
      </c>
      <c r="J575" s="4" t="s">
        <v>275</v>
      </c>
      <c r="K575" s="4" t="s">
        <v>275</v>
      </c>
      <c r="L575" s="4" t="s">
        <v>276</v>
      </c>
      <c r="M575" s="4" t="s">
        <v>277</v>
      </c>
      <c r="N575" s="4" t="s">
        <v>277</v>
      </c>
      <c r="O575" s="4" t="s">
        <v>277</v>
      </c>
      <c r="P575" s="4" t="s">
        <v>277</v>
      </c>
      <c r="Q575" s="4" t="s">
        <v>658</v>
      </c>
      <c r="R575" s="4" t="s">
        <v>313</v>
      </c>
      <c r="S575" s="4" t="s">
        <v>313</v>
      </c>
      <c r="T575" s="4" t="s">
        <v>313</v>
      </c>
      <c r="U575" s="4" t="s">
        <v>313</v>
      </c>
      <c r="V575" s="4" t="s">
        <v>313</v>
      </c>
      <c r="W575" s="4" t="s">
        <v>11686</v>
      </c>
      <c r="X575" s="4" t="s">
        <v>11735</v>
      </c>
      <c r="Y575" s="4" t="s">
        <v>11686</v>
      </c>
      <c r="Z575" s="4" t="s">
        <v>11735</v>
      </c>
      <c r="AA575" s="4" t="s">
        <v>312</v>
      </c>
      <c r="AB575" s="4" t="s">
        <v>312</v>
      </c>
      <c r="AC575" s="4" t="s">
        <v>313</v>
      </c>
      <c r="AE575" s="4">
        <v>0</v>
      </c>
      <c r="AF575" s="4">
        <v>0</v>
      </c>
      <c r="AG575" s="4">
        <v>0</v>
      </c>
      <c r="AH575" s="4">
        <f t="shared" si="141"/>
        <v>0</v>
      </c>
      <c r="AI575" s="4">
        <f t="shared" si="141"/>
        <v>0</v>
      </c>
      <c r="AJ575" s="4">
        <f t="shared" si="141"/>
        <v>0</v>
      </c>
      <c r="AK575" s="4">
        <f t="shared" si="140"/>
        <v>0</v>
      </c>
      <c r="AL575" s="4">
        <f t="shared" si="140"/>
        <v>0</v>
      </c>
      <c r="AM575" s="4">
        <f t="shared" si="140"/>
        <v>3</v>
      </c>
      <c r="AN575" s="4">
        <f t="shared" si="144"/>
        <v>3</v>
      </c>
      <c r="AO575" s="4" t="str">
        <f t="shared" si="145"/>
        <v>우대</v>
      </c>
      <c r="AP575" s="4" t="str">
        <f t="shared" si="145"/>
        <v>우대</v>
      </c>
      <c r="AQ575" s="4" t="str">
        <f t="shared" si="145"/>
        <v>X</v>
      </c>
      <c r="AR575" s="4">
        <f t="shared" si="146"/>
        <v>3</v>
      </c>
      <c r="AT575" s="4" t="s">
        <v>11686</v>
      </c>
      <c r="AU575" s="4">
        <f>VLOOKUP(B575,자격증!B:R,17,0)</f>
        <v>8</v>
      </c>
      <c r="AV575" s="4">
        <f>IF(AT575="해당",VLOOKUP(B575,어학성적!B:Q,16,0),0)</f>
        <v>10</v>
      </c>
      <c r="AW575" s="4">
        <f>IF(AT575="해당",VLOOKUP(B575,논문실적!B:S,18,0),0)</f>
        <v>0</v>
      </c>
      <c r="AX575" s="4">
        <f>VLOOKUP(B575,자격증!B:S,18,0)</f>
        <v>0</v>
      </c>
      <c r="AY575" s="4">
        <f t="shared" si="147"/>
        <v>18</v>
      </c>
      <c r="AZ575" s="4"/>
      <c r="BB575" s="4">
        <f t="shared" si="148"/>
        <v>18</v>
      </c>
      <c r="BC575" s="47">
        <f>VLOOKUP(B575,정성평가!B:AD,29,0)</f>
        <v>54</v>
      </c>
      <c r="BD575" s="4">
        <f t="shared" si="149"/>
        <v>3</v>
      </c>
      <c r="BE575" s="47">
        <f t="shared" si="150"/>
        <v>75</v>
      </c>
      <c r="BF575" s="4" t="str">
        <f t="shared" si="151"/>
        <v>이상없음</v>
      </c>
      <c r="BG575" s="4">
        <f t="shared" si="152"/>
        <v>94</v>
      </c>
      <c r="BH575" s="4" t="s">
        <v>11808</v>
      </c>
      <c r="BI575" s="4"/>
      <c r="BK575" s="4">
        <v>9</v>
      </c>
      <c r="BL575" s="4">
        <f t="shared" si="142"/>
        <v>135</v>
      </c>
      <c r="BM575" s="4">
        <f t="shared" si="153"/>
        <v>136</v>
      </c>
      <c r="BN575" s="4" t="str">
        <f t="shared" si="143"/>
        <v>배수초과</v>
      </c>
      <c r="BO575" s="4" t="s">
        <v>11832</v>
      </c>
      <c r="BQ575" s="4" t="s">
        <v>11840</v>
      </c>
      <c r="BR575" s="4" t="s">
        <v>11841</v>
      </c>
      <c r="BS575" s="4"/>
    </row>
    <row r="576" spans="1:71" ht="50.1" customHeight="1" x14ac:dyDescent="0.3">
      <c r="A576" s="4">
        <f t="shared" si="139"/>
        <v>102</v>
      </c>
      <c r="B576" s="4" t="s">
        <v>7470</v>
      </c>
      <c r="C576" s="4" t="s">
        <v>7471</v>
      </c>
      <c r="D576" s="4" t="s">
        <v>265</v>
      </c>
      <c r="E576" s="4" t="s">
        <v>266</v>
      </c>
      <c r="F576" s="4" t="s">
        <v>7472</v>
      </c>
      <c r="G576" s="4" t="s">
        <v>7473</v>
      </c>
      <c r="H576" s="4" t="s">
        <v>7474</v>
      </c>
      <c r="I576" s="4" t="s">
        <v>7475</v>
      </c>
      <c r="J576" s="4" t="s">
        <v>275</v>
      </c>
      <c r="K576" s="4" t="s">
        <v>275</v>
      </c>
      <c r="L576" s="4" t="s">
        <v>276</v>
      </c>
      <c r="M576" s="4" t="s">
        <v>277</v>
      </c>
      <c r="N576" s="4" t="s">
        <v>277</v>
      </c>
      <c r="O576" s="4" t="s">
        <v>277</v>
      </c>
      <c r="P576" s="4" t="s">
        <v>277</v>
      </c>
      <c r="Q576" s="4" t="s">
        <v>5561</v>
      </c>
      <c r="R576" s="4" t="s">
        <v>313</v>
      </c>
      <c r="S576" s="4" t="s">
        <v>313</v>
      </c>
      <c r="T576" s="4" t="s">
        <v>313</v>
      </c>
      <c r="U576" s="4" t="s">
        <v>313</v>
      </c>
      <c r="V576" s="4" t="s">
        <v>313</v>
      </c>
      <c r="W576" s="4" t="s">
        <v>313</v>
      </c>
      <c r="X576" s="4" t="s">
        <v>313</v>
      </c>
      <c r="Y576" s="4" t="s">
        <v>11686</v>
      </c>
      <c r="Z576" s="4" t="s">
        <v>11727</v>
      </c>
      <c r="AA576" s="4" t="s">
        <v>313</v>
      </c>
      <c r="AB576" s="4" t="s">
        <v>312</v>
      </c>
      <c r="AC576" s="4" t="s">
        <v>313</v>
      </c>
      <c r="AE576" s="4">
        <v>0</v>
      </c>
      <c r="AF576" s="4">
        <v>0</v>
      </c>
      <c r="AG576" s="4">
        <v>0</v>
      </c>
      <c r="AH576" s="4">
        <f t="shared" si="141"/>
        <v>0</v>
      </c>
      <c r="AI576" s="4">
        <f t="shared" si="141"/>
        <v>0</v>
      </c>
      <c r="AJ576" s="4">
        <f t="shared" si="141"/>
        <v>0</v>
      </c>
      <c r="AK576" s="4">
        <f t="shared" si="140"/>
        <v>0</v>
      </c>
      <c r="AL576" s="4">
        <f t="shared" si="140"/>
        <v>0</v>
      </c>
      <c r="AM576" s="4">
        <f t="shared" si="140"/>
        <v>0</v>
      </c>
      <c r="AN576" s="4">
        <f t="shared" si="144"/>
        <v>3</v>
      </c>
      <c r="AO576" s="4" t="str">
        <f t="shared" si="145"/>
        <v>X</v>
      </c>
      <c r="AP576" s="4" t="str">
        <f t="shared" si="145"/>
        <v>우대</v>
      </c>
      <c r="AQ576" s="4" t="str">
        <f t="shared" si="145"/>
        <v>X</v>
      </c>
      <c r="AR576" s="4">
        <f t="shared" si="146"/>
        <v>3</v>
      </c>
      <c r="AT576" s="4" t="s">
        <v>11686</v>
      </c>
      <c r="AU576" s="4">
        <f>VLOOKUP(B576,자격증!B:R,17,0)</f>
        <v>8</v>
      </c>
      <c r="AV576" s="4">
        <f>IF(AT576="해당",VLOOKUP(B576,어학성적!B:Q,16,0),0)</f>
        <v>8</v>
      </c>
      <c r="AW576" s="4">
        <f>IF(AT576="해당",VLOOKUP(B576,논문실적!B:S,18,0),0)</f>
        <v>6</v>
      </c>
      <c r="AX576" s="4">
        <f>VLOOKUP(B576,자격증!B:S,18,0)</f>
        <v>0</v>
      </c>
      <c r="AY576" s="4">
        <f t="shared" si="147"/>
        <v>20</v>
      </c>
      <c r="AZ576" s="4"/>
      <c r="BB576" s="4">
        <f t="shared" si="148"/>
        <v>20</v>
      </c>
      <c r="BC576" s="47">
        <f>VLOOKUP(B576,정성평가!B:AD,29,0)</f>
        <v>52</v>
      </c>
      <c r="BD576" s="4">
        <f t="shared" si="149"/>
        <v>3</v>
      </c>
      <c r="BE576" s="47">
        <f t="shared" si="150"/>
        <v>75</v>
      </c>
      <c r="BF576" s="4" t="str">
        <f t="shared" si="151"/>
        <v>이상없음</v>
      </c>
      <c r="BG576" s="4">
        <f t="shared" si="152"/>
        <v>94</v>
      </c>
      <c r="BH576" s="4" t="s">
        <v>11808</v>
      </c>
      <c r="BI576" s="4"/>
      <c r="BK576" s="4">
        <v>9</v>
      </c>
      <c r="BL576" s="4">
        <f t="shared" si="142"/>
        <v>135</v>
      </c>
      <c r="BM576" s="4">
        <f t="shared" si="153"/>
        <v>136</v>
      </c>
      <c r="BN576" s="4" t="str">
        <f t="shared" si="143"/>
        <v>배수초과</v>
      </c>
      <c r="BO576" s="4" t="s">
        <v>11832</v>
      </c>
      <c r="BQ576" s="4" t="s">
        <v>11840</v>
      </c>
      <c r="BR576" s="4" t="s">
        <v>11841</v>
      </c>
      <c r="BS576" s="4"/>
    </row>
    <row r="577" spans="1:71" ht="50.1" customHeight="1" x14ac:dyDescent="0.3">
      <c r="A577" s="4">
        <f t="shared" si="139"/>
        <v>103</v>
      </c>
      <c r="B577" s="4" t="s">
        <v>5974</v>
      </c>
      <c r="C577" s="4" t="s">
        <v>5975</v>
      </c>
      <c r="D577" s="4" t="s">
        <v>265</v>
      </c>
      <c r="E577" s="4" t="s">
        <v>266</v>
      </c>
      <c r="F577" s="4" t="s">
        <v>5976</v>
      </c>
      <c r="G577" s="4" t="s">
        <v>5977</v>
      </c>
      <c r="H577" s="4" t="s">
        <v>5978</v>
      </c>
      <c r="I577" s="4" t="s">
        <v>5979</v>
      </c>
      <c r="J577" s="4" t="s">
        <v>275</v>
      </c>
      <c r="K577" s="4" t="s">
        <v>275</v>
      </c>
      <c r="L577" s="4" t="s">
        <v>276</v>
      </c>
      <c r="M577" s="4" t="s">
        <v>277</v>
      </c>
      <c r="N577" s="4" t="s">
        <v>277</v>
      </c>
      <c r="O577" s="4" t="s">
        <v>277</v>
      </c>
      <c r="P577" s="4" t="s">
        <v>277</v>
      </c>
      <c r="Q577" s="4" t="s">
        <v>3330</v>
      </c>
      <c r="R577" s="4" t="s">
        <v>313</v>
      </c>
      <c r="S577" s="4" t="s">
        <v>313</v>
      </c>
      <c r="T577" s="4" t="s">
        <v>313</v>
      </c>
      <c r="U577" s="4" t="s">
        <v>313</v>
      </c>
      <c r="V577" s="4" t="s">
        <v>313</v>
      </c>
      <c r="W577" s="4" t="s">
        <v>11686</v>
      </c>
      <c r="X577" s="4" t="s">
        <v>9552</v>
      </c>
      <c r="Y577" s="4" t="s">
        <v>11686</v>
      </c>
      <c r="Z577" s="4" t="s">
        <v>9552</v>
      </c>
      <c r="AA577" s="4" t="s">
        <v>313</v>
      </c>
      <c r="AB577" s="4" t="s">
        <v>312</v>
      </c>
      <c r="AC577" s="4" t="s">
        <v>313</v>
      </c>
      <c r="AE577" s="4">
        <v>0</v>
      </c>
      <c r="AF577" s="4">
        <v>0</v>
      </c>
      <c r="AG577" s="4">
        <v>0</v>
      </c>
      <c r="AH577" s="4">
        <f t="shared" si="141"/>
        <v>0</v>
      </c>
      <c r="AI577" s="4">
        <f t="shared" si="141"/>
        <v>0</v>
      </c>
      <c r="AJ577" s="4">
        <f t="shared" si="141"/>
        <v>0</v>
      </c>
      <c r="AK577" s="4">
        <f t="shared" si="140"/>
        <v>0</v>
      </c>
      <c r="AL577" s="4">
        <f t="shared" si="140"/>
        <v>0</v>
      </c>
      <c r="AM577" s="4">
        <f t="shared" si="140"/>
        <v>3</v>
      </c>
      <c r="AN577" s="4">
        <f t="shared" si="144"/>
        <v>3</v>
      </c>
      <c r="AO577" s="4" t="str">
        <f t="shared" si="145"/>
        <v>X</v>
      </c>
      <c r="AP577" s="4" t="str">
        <f t="shared" si="145"/>
        <v>우대</v>
      </c>
      <c r="AQ577" s="4" t="str">
        <f t="shared" si="145"/>
        <v>X</v>
      </c>
      <c r="AR577" s="4">
        <f t="shared" si="146"/>
        <v>3</v>
      </c>
      <c r="AT577" s="4" t="s">
        <v>11686</v>
      </c>
      <c r="AU577" s="4">
        <f>VLOOKUP(B577,자격증!B:R,17,0)</f>
        <v>10</v>
      </c>
      <c r="AV577" s="4">
        <f>IF(AT577="해당",VLOOKUP(B577,어학성적!B:Q,16,0),0)</f>
        <v>10</v>
      </c>
      <c r="AW577" s="4">
        <f>IF(AT577="해당",VLOOKUP(B577,논문실적!B:S,18,0),0)</f>
        <v>0</v>
      </c>
      <c r="AX577" s="4">
        <f>VLOOKUP(B577,자격증!B:S,18,0)</f>
        <v>0</v>
      </c>
      <c r="AY577" s="4">
        <f t="shared" si="147"/>
        <v>20</v>
      </c>
      <c r="AZ577" s="4"/>
      <c r="BB577" s="4">
        <f t="shared" si="148"/>
        <v>20</v>
      </c>
      <c r="BC577" s="47">
        <f>VLOOKUP(B577,정성평가!B:AD,29,0)</f>
        <v>51.666666666666664</v>
      </c>
      <c r="BD577" s="4">
        <f t="shared" si="149"/>
        <v>3</v>
      </c>
      <c r="BE577" s="47">
        <f t="shared" si="150"/>
        <v>74.666666666666657</v>
      </c>
      <c r="BF577" s="4" t="str">
        <f t="shared" si="151"/>
        <v>이상없음</v>
      </c>
      <c r="BG577" s="4">
        <f t="shared" si="152"/>
        <v>103</v>
      </c>
      <c r="BH577" s="4" t="s">
        <v>11808</v>
      </c>
      <c r="BI577" s="4"/>
      <c r="BK577" s="4">
        <v>9</v>
      </c>
      <c r="BL577" s="4">
        <f t="shared" si="142"/>
        <v>135</v>
      </c>
      <c r="BM577" s="4">
        <f t="shared" si="153"/>
        <v>136</v>
      </c>
      <c r="BN577" s="4" t="str">
        <f t="shared" si="143"/>
        <v>배수초과</v>
      </c>
      <c r="BO577" s="4" t="s">
        <v>11832</v>
      </c>
      <c r="BQ577" s="4" t="s">
        <v>11840</v>
      </c>
      <c r="BR577" s="4" t="s">
        <v>11841</v>
      </c>
      <c r="BS577" s="4"/>
    </row>
    <row r="578" spans="1:71" ht="50.1" customHeight="1" x14ac:dyDescent="0.3">
      <c r="A578" s="4">
        <f t="shared" si="139"/>
        <v>104</v>
      </c>
      <c r="B578" s="4" t="s">
        <v>6178</v>
      </c>
      <c r="C578" s="4" t="s">
        <v>6179</v>
      </c>
      <c r="D578" s="4" t="s">
        <v>265</v>
      </c>
      <c r="E578" s="4" t="s">
        <v>266</v>
      </c>
      <c r="F578" s="4" t="s">
        <v>6180</v>
      </c>
      <c r="G578" s="4" t="s">
        <v>6181</v>
      </c>
      <c r="H578" s="4" t="s">
        <v>6182</v>
      </c>
      <c r="I578" s="4" t="s">
        <v>6183</v>
      </c>
      <c r="J578" s="4" t="s">
        <v>275</v>
      </c>
      <c r="K578" s="4" t="s">
        <v>275</v>
      </c>
      <c r="L578" s="4" t="s">
        <v>276</v>
      </c>
      <c r="M578" s="4" t="s">
        <v>277</v>
      </c>
      <c r="N578" s="4" t="s">
        <v>277</v>
      </c>
      <c r="O578" s="4" t="s">
        <v>277</v>
      </c>
      <c r="P578" s="4" t="s">
        <v>277</v>
      </c>
      <c r="Q578" s="4" t="s">
        <v>6199</v>
      </c>
      <c r="R578" s="4" t="s">
        <v>313</v>
      </c>
      <c r="S578" s="4" t="s">
        <v>313</v>
      </c>
      <c r="T578" s="4" t="s">
        <v>313</v>
      </c>
      <c r="U578" s="4" t="s">
        <v>313</v>
      </c>
      <c r="V578" s="4" t="s">
        <v>313</v>
      </c>
      <c r="W578" s="4" t="s">
        <v>11686</v>
      </c>
      <c r="X578" s="4" t="s">
        <v>11738</v>
      </c>
      <c r="Y578" s="4" t="s">
        <v>313</v>
      </c>
      <c r="Z578" s="4" t="s">
        <v>313</v>
      </c>
      <c r="AA578" s="4" t="s">
        <v>313</v>
      </c>
      <c r="AB578" s="4" t="s">
        <v>313</v>
      </c>
      <c r="AC578" s="4" t="s">
        <v>313</v>
      </c>
      <c r="AE578" s="4">
        <v>0</v>
      </c>
      <c r="AF578" s="4">
        <v>0</v>
      </c>
      <c r="AG578" s="4">
        <v>0</v>
      </c>
      <c r="AH578" s="4">
        <f t="shared" si="141"/>
        <v>0</v>
      </c>
      <c r="AI578" s="4">
        <f t="shared" si="141"/>
        <v>0</v>
      </c>
      <c r="AJ578" s="4">
        <f t="shared" si="141"/>
        <v>0</v>
      </c>
      <c r="AK578" s="4">
        <f t="shared" si="140"/>
        <v>0</v>
      </c>
      <c r="AL578" s="4">
        <f t="shared" si="140"/>
        <v>0</v>
      </c>
      <c r="AM578" s="4">
        <f t="shared" si="140"/>
        <v>3</v>
      </c>
      <c r="AN578" s="4">
        <f t="shared" si="144"/>
        <v>0</v>
      </c>
      <c r="AO578" s="4" t="str">
        <f t="shared" si="145"/>
        <v>X</v>
      </c>
      <c r="AP578" s="4" t="str">
        <f t="shared" si="145"/>
        <v>X</v>
      </c>
      <c r="AQ578" s="4" t="str">
        <f t="shared" si="145"/>
        <v>X</v>
      </c>
      <c r="AR578" s="4">
        <f t="shared" si="146"/>
        <v>3</v>
      </c>
      <c r="AT578" s="4" t="s">
        <v>11686</v>
      </c>
      <c r="AU578" s="4">
        <f>VLOOKUP(B578,자격증!B:R,17,0)</f>
        <v>10</v>
      </c>
      <c r="AV578" s="4">
        <f>IF(AT578="해당",VLOOKUP(B578,어학성적!B:Q,16,0),0)</f>
        <v>10</v>
      </c>
      <c r="AW578" s="4">
        <f>IF(AT578="해당",VLOOKUP(B578,논문실적!B:S,18,0),0)</f>
        <v>8</v>
      </c>
      <c r="AX578" s="4">
        <f>VLOOKUP(B578,자격증!B:S,18,0)</f>
        <v>0</v>
      </c>
      <c r="AY578" s="4">
        <f t="shared" si="147"/>
        <v>20</v>
      </c>
      <c r="AZ578" s="4"/>
      <c r="BB578" s="4">
        <f t="shared" si="148"/>
        <v>20</v>
      </c>
      <c r="BC578" s="47">
        <f>VLOOKUP(B578,정성평가!B:AD,29,0)</f>
        <v>51.666666666666664</v>
      </c>
      <c r="BD578" s="4">
        <f t="shared" si="149"/>
        <v>3</v>
      </c>
      <c r="BE578" s="47">
        <f t="shared" si="150"/>
        <v>74.666666666666657</v>
      </c>
      <c r="BF578" s="4" t="str">
        <f t="shared" si="151"/>
        <v>이상없음</v>
      </c>
      <c r="BG578" s="4">
        <f t="shared" si="152"/>
        <v>103</v>
      </c>
      <c r="BH578" s="4" t="s">
        <v>11808</v>
      </c>
      <c r="BI578" s="4"/>
      <c r="BK578" s="4">
        <v>9</v>
      </c>
      <c r="BL578" s="4">
        <f t="shared" si="142"/>
        <v>135</v>
      </c>
      <c r="BM578" s="4">
        <f t="shared" si="153"/>
        <v>136</v>
      </c>
      <c r="BN578" s="4" t="str">
        <f t="shared" si="143"/>
        <v>배수초과</v>
      </c>
      <c r="BO578" s="4" t="s">
        <v>11832</v>
      </c>
      <c r="BQ578" s="4" t="s">
        <v>11783</v>
      </c>
      <c r="BR578" s="4" t="s">
        <v>276</v>
      </c>
      <c r="BS578" s="4" t="s">
        <v>11842</v>
      </c>
    </row>
    <row r="579" spans="1:71" ht="50.1" customHeight="1" x14ac:dyDescent="0.3">
      <c r="A579" s="4">
        <f t="shared" ref="A579:A642" si="154">IF(E579=E578,A578+1,1)</f>
        <v>105</v>
      </c>
      <c r="B579" s="4" t="s">
        <v>6220</v>
      </c>
      <c r="C579" s="4" t="s">
        <v>6221</v>
      </c>
      <c r="D579" s="4" t="s">
        <v>265</v>
      </c>
      <c r="E579" s="4" t="s">
        <v>266</v>
      </c>
      <c r="F579" s="4" t="s">
        <v>6222</v>
      </c>
      <c r="G579" s="4" t="s">
        <v>6223</v>
      </c>
      <c r="H579" s="4" t="s">
        <v>6224</v>
      </c>
      <c r="I579" s="4" t="s">
        <v>6225</v>
      </c>
      <c r="J579" s="4" t="s">
        <v>275</v>
      </c>
      <c r="K579" s="4" t="s">
        <v>275</v>
      </c>
      <c r="L579" s="4" t="s">
        <v>382</v>
      </c>
      <c r="M579" s="4" t="s">
        <v>2402</v>
      </c>
      <c r="N579" s="4" t="s">
        <v>2403</v>
      </c>
      <c r="O579" s="4" t="s">
        <v>562</v>
      </c>
      <c r="P579" s="4" t="s">
        <v>957</v>
      </c>
      <c r="Q579" s="4" t="s">
        <v>5590</v>
      </c>
      <c r="R579" s="4" t="s">
        <v>313</v>
      </c>
      <c r="S579" s="4" t="s">
        <v>313</v>
      </c>
      <c r="T579" s="4" t="s">
        <v>313</v>
      </c>
      <c r="U579" s="4" t="s">
        <v>313</v>
      </c>
      <c r="V579" s="4" t="s">
        <v>313</v>
      </c>
      <c r="W579" s="4" t="s">
        <v>11686</v>
      </c>
      <c r="X579" s="4" t="s">
        <v>11735</v>
      </c>
      <c r="Y579" s="4" t="s">
        <v>11686</v>
      </c>
      <c r="Z579" s="4" t="s">
        <v>11735</v>
      </c>
      <c r="AA579" s="4" t="s">
        <v>313</v>
      </c>
      <c r="AB579" s="4" t="s">
        <v>312</v>
      </c>
      <c r="AC579" s="4" t="s">
        <v>313</v>
      </c>
      <c r="AE579" s="4">
        <v>0</v>
      </c>
      <c r="AF579" s="4">
        <v>0</v>
      </c>
      <c r="AG579" s="4">
        <v>0</v>
      </c>
      <c r="AH579" s="4">
        <f t="shared" si="141"/>
        <v>0</v>
      </c>
      <c r="AI579" s="4">
        <f t="shared" si="141"/>
        <v>0</v>
      </c>
      <c r="AJ579" s="4">
        <f t="shared" si="141"/>
        <v>0</v>
      </c>
      <c r="AK579" s="4">
        <f t="shared" si="140"/>
        <v>0</v>
      </c>
      <c r="AL579" s="4">
        <f t="shared" si="140"/>
        <v>0</v>
      </c>
      <c r="AM579" s="4">
        <f t="shared" si="140"/>
        <v>3</v>
      </c>
      <c r="AN579" s="4">
        <f t="shared" si="144"/>
        <v>3</v>
      </c>
      <c r="AO579" s="4" t="str">
        <f t="shared" si="145"/>
        <v>X</v>
      </c>
      <c r="AP579" s="4" t="str">
        <f t="shared" si="145"/>
        <v>우대</v>
      </c>
      <c r="AQ579" s="4" t="str">
        <f t="shared" si="145"/>
        <v>X</v>
      </c>
      <c r="AR579" s="4">
        <f t="shared" si="146"/>
        <v>3</v>
      </c>
      <c r="AT579" s="4" t="s">
        <v>11686</v>
      </c>
      <c r="AU579" s="4">
        <f>VLOOKUP(B579,자격증!B:R,17,0)</f>
        <v>6</v>
      </c>
      <c r="AV579" s="4">
        <f>IF(AT579="해당",VLOOKUP(B579,어학성적!B:Q,16,0),0)</f>
        <v>6</v>
      </c>
      <c r="AW579" s="4">
        <f>IF(AT579="해당",VLOOKUP(B579,논문실적!B:S,18,0),0)</f>
        <v>0</v>
      </c>
      <c r="AX579" s="4">
        <f>VLOOKUP(B579,자격증!B:S,18,0)</f>
        <v>0</v>
      </c>
      <c r="AY579" s="4">
        <f t="shared" si="147"/>
        <v>12</v>
      </c>
      <c r="AZ579" s="4"/>
      <c r="BB579" s="4">
        <f t="shared" si="148"/>
        <v>12</v>
      </c>
      <c r="BC579" s="47">
        <f>VLOOKUP(B579,정성평가!B:AD,29,0)</f>
        <v>59.666666666666664</v>
      </c>
      <c r="BD579" s="4">
        <f t="shared" si="149"/>
        <v>3</v>
      </c>
      <c r="BE579" s="47">
        <f t="shared" si="150"/>
        <v>74.666666666666657</v>
      </c>
      <c r="BF579" s="4" t="str">
        <f t="shared" si="151"/>
        <v>이상없음</v>
      </c>
      <c r="BG579" s="4">
        <f t="shared" si="152"/>
        <v>103</v>
      </c>
      <c r="BH579" s="4" t="s">
        <v>11808</v>
      </c>
      <c r="BI579" s="4"/>
      <c r="BK579" s="4">
        <v>9</v>
      </c>
      <c r="BL579" s="4">
        <f t="shared" si="142"/>
        <v>135</v>
      </c>
      <c r="BM579" s="4">
        <f t="shared" si="153"/>
        <v>136</v>
      </c>
      <c r="BN579" s="4" t="str">
        <f t="shared" si="143"/>
        <v>배수초과</v>
      </c>
      <c r="BO579" s="4" t="s">
        <v>11832</v>
      </c>
      <c r="BQ579" s="4" t="s">
        <v>11840</v>
      </c>
      <c r="BR579" s="4" t="s">
        <v>11841</v>
      </c>
      <c r="BS579" s="4"/>
    </row>
    <row r="580" spans="1:71" ht="50.1" customHeight="1" x14ac:dyDescent="0.3">
      <c r="A580" s="4">
        <f t="shared" si="154"/>
        <v>106</v>
      </c>
      <c r="B580" s="4" t="s">
        <v>8320</v>
      </c>
      <c r="C580" s="4" t="s">
        <v>8321</v>
      </c>
      <c r="D580" s="4" t="s">
        <v>265</v>
      </c>
      <c r="E580" s="4" t="s">
        <v>266</v>
      </c>
      <c r="F580" s="4" t="s">
        <v>8322</v>
      </c>
      <c r="G580" s="4" t="s">
        <v>8323</v>
      </c>
      <c r="H580" s="4" t="s">
        <v>8324</v>
      </c>
      <c r="I580" s="4" t="s">
        <v>8325</v>
      </c>
      <c r="J580" s="4" t="s">
        <v>275</v>
      </c>
      <c r="K580" s="4" t="s">
        <v>275</v>
      </c>
      <c r="L580" s="4" t="s">
        <v>276</v>
      </c>
      <c r="M580" s="4" t="s">
        <v>277</v>
      </c>
      <c r="N580" s="4" t="s">
        <v>277</v>
      </c>
      <c r="O580" s="4" t="s">
        <v>277</v>
      </c>
      <c r="P580" s="4" t="s">
        <v>277</v>
      </c>
      <c r="Q580" s="4" t="s">
        <v>3414</v>
      </c>
      <c r="R580" s="4" t="s">
        <v>313</v>
      </c>
      <c r="S580" s="4" t="s">
        <v>313</v>
      </c>
      <c r="T580" s="4" t="s">
        <v>313</v>
      </c>
      <c r="U580" s="4" t="s">
        <v>313</v>
      </c>
      <c r="V580" s="4" t="s">
        <v>313</v>
      </c>
      <c r="W580" s="4" t="s">
        <v>11686</v>
      </c>
      <c r="X580" s="4" t="s">
        <v>11727</v>
      </c>
      <c r="Y580" s="4" t="s">
        <v>11686</v>
      </c>
      <c r="Z580" s="4" t="s">
        <v>11727</v>
      </c>
      <c r="AA580" s="4" t="s">
        <v>312</v>
      </c>
      <c r="AB580" s="4" t="s">
        <v>312</v>
      </c>
      <c r="AC580" s="4" t="s">
        <v>313</v>
      </c>
      <c r="AE580" s="4">
        <v>0</v>
      </c>
      <c r="AF580" s="4">
        <v>0</v>
      </c>
      <c r="AG580" s="4">
        <v>0</v>
      </c>
      <c r="AH580" s="4">
        <f t="shared" si="141"/>
        <v>0</v>
      </c>
      <c r="AI580" s="4">
        <f t="shared" si="141"/>
        <v>0</v>
      </c>
      <c r="AJ580" s="4">
        <f t="shared" si="141"/>
        <v>0</v>
      </c>
      <c r="AK580" s="4">
        <f t="shared" si="140"/>
        <v>0</v>
      </c>
      <c r="AL580" s="4">
        <f t="shared" si="140"/>
        <v>0</v>
      </c>
      <c r="AM580" s="4">
        <f t="shared" si="140"/>
        <v>3</v>
      </c>
      <c r="AN580" s="4">
        <f t="shared" si="144"/>
        <v>3</v>
      </c>
      <c r="AO580" s="4" t="str">
        <f t="shared" si="145"/>
        <v>우대</v>
      </c>
      <c r="AP580" s="4" t="str">
        <f t="shared" si="145"/>
        <v>우대</v>
      </c>
      <c r="AQ580" s="4" t="str">
        <f t="shared" si="145"/>
        <v>X</v>
      </c>
      <c r="AR580" s="4">
        <f t="shared" si="146"/>
        <v>3</v>
      </c>
      <c r="AT580" s="4" t="s">
        <v>11686</v>
      </c>
      <c r="AU580" s="4">
        <f>VLOOKUP(B580,자격증!B:R,17,0)</f>
        <v>3</v>
      </c>
      <c r="AV580" s="4">
        <f>IF(AT580="해당",VLOOKUP(B580,어학성적!B:Q,16,0),0)</f>
        <v>10</v>
      </c>
      <c r="AW580" s="4">
        <f>IF(AT580="해당",VLOOKUP(B580,논문실적!B:S,18,0),0)</f>
        <v>0</v>
      </c>
      <c r="AX580" s="4">
        <f>VLOOKUP(B580,자격증!B:S,18,0)</f>
        <v>0</v>
      </c>
      <c r="AY580" s="4">
        <f t="shared" si="147"/>
        <v>13</v>
      </c>
      <c r="AZ580" s="4"/>
      <c r="BB580" s="4">
        <f t="shared" si="148"/>
        <v>13</v>
      </c>
      <c r="BC580" s="47">
        <f>VLOOKUP(B580,정성평가!B:AD,29,0)</f>
        <v>58.666666666666664</v>
      </c>
      <c r="BD580" s="4">
        <f t="shared" si="149"/>
        <v>3</v>
      </c>
      <c r="BE580" s="47">
        <f t="shared" si="150"/>
        <v>74.666666666666657</v>
      </c>
      <c r="BF580" s="4" t="str">
        <f t="shared" si="151"/>
        <v>이상없음</v>
      </c>
      <c r="BG580" s="4">
        <f t="shared" si="152"/>
        <v>103</v>
      </c>
      <c r="BH580" s="4" t="s">
        <v>11808</v>
      </c>
      <c r="BI580" s="4"/>
      <c r="BK580" s="4">
        <v>9</v>
      </c>
      <c r="BL580" s="4">
        <f t="shared" si="142"/>
        <v>135</v>
      </c>
      <c r="BM580" s="4">
        <f t="shared" si="153"/>
        <v>136</v>
      </c>
      <c r="BN580" s="4" t="str">
        <f t="shared" si="143"/>
        <v>배수초과</v>
      </c>
      <c r="BO580" s="4" t="s">
        <v>11832</v>
      </c>
      <c r="BQ580" s="4" t="s">
        <v>11840</v>
      </c>
      <c r="BR580" s="4" t="s">
        <v>11841</v>
      </c>
      <c r="BS580" s="4"/>
    </row>
    <row r="581" spans="1:71" ht="50.1" customHeight="1" x14ac:dyDescent="0.3">
      <c r="A581" s="4">
        <f t="shared" si="154"/>
        <v>107</v>
      </c>
      <c r="B581" s="4" t="s">
        <v>8431</v>
      </c>
      <c r="C581" s="4" t="s">
        <v>8432</v>
      </c>
      <c r="D581" s="4" t="s">
        <v>265</v>
      </c>
      <c r="E581" s="4" t="s">
        <v>266</v>
      </c>
      <c r="F581" s="4" t="s">
        <v>8433</v>
      </c>
      <c r="G581" s="4" t="s">
        <v>8434</v>
      </c>
      <c r="H581" s="4" t="s">
        <v>8435</v>
      </c>
      <c r="I581" s="4" t="s">
        <v>8436</v>
      </c>
      <c r="J581" s="4" t="s">
        <v>275</v>
      </c>
      <c r="K581" s="4" t="s">
        <v>275</v>
      </c>
      <c r="L581" s="4" t="s">
        <v>382</v>
      </c>
      <c r="M581" s="4" t="s">
        <v>3867</v>
      </c>
      <c r="N581" s="4" t="s">
        <v>3045</v>
      </c>
      <c r="O581" s="4" t="s">
        <v>562</v>
      </c>
      <c r="P581" s="4" t="s">
        <v>957</v>
      </c>
      <c r="Q581" s="4" t="s">
        <v>2660</v>
      </c>
      <c r="R581" s="4" t="s">
        <v>313</v>
      </c>
      <c r="S581" s="4" t="s">
        <v>313</v>
      </c>
      <c r="T581" s="4" t="s">
        <v>313</v>
      </c>
      <c r="U581" s="4" t="s">
        <v>313</v>
      </c>
      <c r="V581" s="4" t="s">
        <v>313</v>
      </c>
      <c r="W581" s="4" t="s">
        <v>11686</v>
      </c>
      <c r="X581" s="4" t="s">
        <v>11727</v>
      </c>
      <c r="Y581" s="4" t="s">
        <v>11686</v>
      </c>
      <c r="Z581" s="4" t="s">
        <v>11727</v>
      </c>
      <c r="AA581" s="4" t="s">
        <v>313</v>
      </c>
      <c r="AB581" s="4" t="s">
        <v>312</v>
      </c>
      <c r="AC581" s="4" t="s">
        <v>313</v>
      </c>
      <c r="AE581" s="4">
        <v>0</v>
      </c>
      <c r="AF581" s="4">
        <v>0</v>
      </c>
      <c r="AG581" s="4">
        <v>0</v>
      </c>
      <c r="AH581" s="4">
        <f t="shared" si="141"/>
        <v>0</v>
      </c>
      <c r="AI581" s="4">
        <f t="shared" si="141"/>
        <v>0</v>
      </c>
      <c r="AJ581" s="4">
        <f t="shared" si="141"/>
        <v>0</v>
      </c>
      <c r="AK581" s="4">
        <f t="shared" si="141"/>
        <v>0</v>
      </c>
      <c r="AL581" s="4">
        <f t="shared" si="141"/>
        <v>0</v>
      </c>
      <c r="AM581" s="4">
        <f t="shared" si="141"/>
        <v>3</v>
      </c>
      <c r="AN581" s="4">
        <f t="shared" si="144"/>
        <v>3</v>
      </c>
      <c r="AO581" s="4" t="str">
        <f t="shared" si="145"/>
        <v>X</v>
      </c>
      <c r="AP581" s="4" t="str">
        <f t="shared" si="145"/>
        <v>우대</v>
      </c>
      <c r="AQ581" s="4" t="str">
        <f t="shared" si="145"/>
        <v>X</v>
      </c>
      <c r="AR581" s="4">
        <f t="shared" si="146"/>
        <v>3</v>
      </c>
      <c r="AT581" s="4" t="s">
        <v>11686</v>
      </c>
      <c r="AU581" s="4">
        <f>VLOOKUP(B581,자격증!B:R,17,0)</f>
        <v>10</v>
      </c>
      <c r="AV581" s="4">
        <f>IF(AT581="해당",VLOOKUP(B581,어학성적!B:Q,16,0),0)</f>
        <v>10</v>
      </c>
      <c r="AW581" s="4">
        <f>IF(AT581="해당",VLOOKUP(B581,논문실적!B:S,18,0),0)</f>
        <v>0</v>
      </c>
      <c r="AX581" s="4">
        <f>VLOOKUP(B581,자격증!B:S,18,0)</f>
        <v>0</v>
      </c>
      <c r="AY581" s="4">
        <f t="shared" si="147"/>
        <v>20</v>
      </c>
      <c r="AZ581" s="4"/>
      <c r="BB581" s="4">
        <f t="shared" si="148"/>
        <v>20</v>
      </c>
      <c r="BC581" s="47">
        <f>VLOOKUP(B581,정성평가!B:AD,29,0)</f>
        <v>51.666666666666664</v>
      </c>
      <c r="BD581" s="4">
        <f t="shared" si="149"/>
        <v>3</v>
      </c>
      <c r="BE581" s="47">
        <f t="shared" si="150"/>
        <v>74.666666666666657</v>
      </c>
      <c r="BF581" s="4" t="str">
        <f t="shared" si="151"/>
        <v>이상없음</v>
      </c>
      <c r="BG581" s="4">
        <f t="shared" si="152"/>
        <v>103</v>
      </c>
      <c r="BH581" s="4" t="s">
        <v>11808</v>
      </c>
      <c r="BI581" s="4"/>
      <c r="BK581" s="4">
        <v>9</v>
      </c>
      <c r="BL581" s="4">
        <f t="shared" si="142"/>
        <v>135</v>
      </c>
      <c r="BM581" s="4">
        <f t="shared" si="153"/>
        <v>136</v>
      </c>
      <c r="BN581" s="4" t="str">
        <f t="shared" si="143"/>
        <v>배수초과</v>
      </c>
      <c r="BO581" s="4" t="s">
        <v>11832</v>
      </c>
      <c r="BQ581" s="4" t="s">
        <v>11840</v>
      </c>
      <c r="BR581" s="4" t="s">
        <v>11841</v>
      </c>
      <c r="BS581" s="4"/>
    </row>
    <row r="582" spans="1:71" ht="50.1" customHeight="1" x14ac:dyDescent="0.3">
      <c r="A582" s="4">
        <f t="shared" si="154"/>
        <v>108</v>
      </c>
      <c r="B582" s="4" t="s">
        <v>10868</v>
      </c>
      <c r="C582" s="4" t="s">
        <v>10869</v>
      </c>
      <c r="D582" s="4" t="s">
        <v>265</v>
      </c>
      <c r="E582" s="4" t="s">
        <v>266</v>
      </c>
      <c r="F582" s="4" t="s">
        <v>10870</v>
      </c>
      <c r="G582" s="4" t="s">
        <v>10871</v>
      </c>
      <c r="H582" s="4" t="s">
        <v>10872</v>
      </c>
      <c r="I582" s="4" t="s">
        <v>10873</v>
      </c>
      <c r="J582" s="4" t="s">
        <v>275</v>
      </c>
      <c r="K582" s="4" t="s">
        <v>275</v>
      </c>
      <c r="L582" s="4" t="s">
        <v>276</v>
      </c>
      <c r="M582" s="4" t="s">
        <v>277</v>
      </c>
      <c r="N582" s="4" t="s">
        <v>277</v>
      </c>
      <c r="O582" s="4" t="s">
        <v>277</v>
      </c>
      <c r="P582" s="4" t="s">
        <v>277</v>
      </c>
      <c r="Q582" s="4" t="s">
        <v>10877</v>
      </c>
      <c r="R582" s="4" t="s">
        <v>313</v>
      </c>
      <c r="S582" s="4" t="s">
        <v>313</v>
      </c>
      <c r="T582" s="4" t="s">
        <v>313</v>
      </c>
      <c r="U582" s="4" t="s">
        <v>313</v>
      </c>
      <c r="V582" s="4" t="s">
        <v>313</v>
      </c>
      <c r="W582" s="4" t="s">
        <v>11686</v>
      </c>
      <c r="X582" s="4" t="s">
        <v>11737</v>
      </c>
      <c r="Y582" s="4" t="s">
        <v>313</v>
      </c>
      <c r="Z582" s="4" t="s">
        <v>313</v>
      </c>
      <c r="AA582" s="4" t="s">
        <v>313</v>
      </c>
      <c r="AB582" s="4" t="s">
        <v>312</v>
      </c>
      <c r="AC582" s="4" t="s">
        <v>313</v>
      </c>
      <c r="AE582" s="4">
        <v>0</v>
      </c>
      <c r="AF582" s="4">
        <v>0</v>
      </c>
      <c r="AG582" s="4">
        <v>0</v>
      </c>
      <c r="AH582" s="4">
        <f t="shared" ref="AH582:AM624" si="155">IF(R582="해당",3,0)</f>
        <v>0</v>
      </c>
      <c r="AI582" s="4">
        <f t="shared" si="155"/>
        <v>0</v>
      </c>
      <c r="AJ582" s="4">
        <f t="shared" si="155"/>
        <v>0</v>
      </c>
      <c r="AK582" s="4">
        <f t="shared" si="155"/>
        <v>0</v>
      </c>
      <c r="AL582" s="4">
        <f t="shared" si="155"/>
        <v>0</v>
      </c>
      <c r="AM582" s="4">
        <f t="shared" si="155"/>
        <v>3</v>
      </c>
      <c r="AN582" s="4">
        <f t="shared" si="144"/>
        <v>0</v>
      </c>
      <c r="AO582" s="4" t="str">
        <f t="shared" si="145"/>
        <v>X</v>
      </c>
      <c r="AP582" s="4" t="str">
        <f t="shared" si="145"/>
        <v>우대</v>
      </c>
      <c r="AQ582" s="4" t="str">
        <f t="shared" si="145"/>
        <v>X</v>
      </c>
      <c r="AR582" s="4">
        <f t="shared" si="146"/>
        <v>3</v>
      </c>
      <c r="AT582" s="4" t="s">
        <v>11686</v>
      </c>
      <c r="AU582" s="4">
        <f>VLOOKUP(B582,자격증!B:R,17,0)</f>
        <v>10</v>
      </c>
      <c r="AV582" s="4">
        <f>IF(AT582="해당",VLOOKUP(B582,어학성적!B:Q,16,0),0)</f>
        <v>2</v>
      </c>
      <c r="AW582" s="4">
        <f>IF(AT582="해당",VLOOKUP(B582,논문실적!B:S,18,0),0)</f>
        <v>0</v>
      </c>
      <c r="AX582" s="4">
        <f>VLOOKUP(B582,자격증!B:S,18,0)</f>
        <v>0</v>
      </c>
      <c r="AY582" s="4">
        <f t="shared" si="147"/>
        <v>12</v>
      </c>
      <c r="AZ582" s="4"/>
      <c r="BB582" s="4">
        <f t="shared" si="148"/>
        <v>12</v>
      </c>
      <c r="BC582" s="47">
        <f>VLOOKUP(B582,정성평가!B:AD,29,0)</f>
        <v>59.666666666666664</v>
      </c>
      <c r="BD582" s="4">
        <f t="shared" si="149"/>
        <v>3</v>
      </c>
      <c r="BE582" s="47">
        <f t="shared" si="150"/>
        <v>74.666666666666657</v>
      </c>
      <c r="BF582" s="4" t="str">
        <f t="shared" si="151"/>
        <v>이상없음</v>
      </c>
      <c r="BG582" s="4">
        <f t="shared" si="152"/>
        <v>103</v>
      </c>
      <c r="BH582" s="4" t="s">
        <v>11808</v>
      </c>
      <c r="BI582" s="4"/>
      <c r="BK582" s="4">
        <v>9</v>
      </c>
      <c r="BL582" s="4">
        <f t="shared" si="142"/>
        <v>135</v>
      </c>
      <c r="BM582" s="4">
        <f t="shared" si="153"/>
        <v>136</v>
      </c>
      <c r="BN582" s="4" t="str">
        <f t="shared" si="143"/>
        <v>배수초과</v>
      </c>
      <c r="BO582" s="4" t="s">
        <v>11832</v>
      </c>
      <c r="BQ582" s="4" t="s">
        <v>11840</v>
      </c>
      <c r="BR582" s="4" t="s">
        <v>11841</v>
      </c>
      <c r="BS582" s="4"/>
    </row>
    <row r="583" spans="1:71" ht="50.1" customHeight="1" x14ac:dyDescent="0.3">
      <c r="A583" s="4">
        <f t="shared" si="154"/>
        <v>109</v>
      </c>
      <c r="B583" s="4" t="s">
        <v>10984</v>
      </c>
      <c r="C583" s="4" t="s">
        <v>10985</v>
      </c>
      <c r="D583" s="4" t="s">
        <v>265</v>
      </c>
      <c r="E583" s="4" t="s">
        <v>266</v>
      </c>
      <c r="F583" s="4" t="s">
        <v>10986</v>
      </c>
      <c r="G583" s="4" t="s">
        <v>10987</v>
      </c>
      <c r="H583" s="4" t="s">
        <v>10988</v>
      </c>
      <c r="I583" s="4" t="s">
        <v>10989</v>
      </c>
      <c r="J583" s="4" t="s">
        <v>275</v>
      </c>
      <c r="K583" s="4" t="s">
        <v>275</v>
      </c>
      <c r="L583" s="4" t="s">
        <v>382</v>
      </c>
      <c r="M583" s="4" t="s">
        <v>4565</v>
      </c>
      <c r="N583" s="4" t="s">
        <v>3880</v>
      </c>
      <c r="O583" s="4" t="s">
        <v>562</v>
      </c>
      <c r="P583" s="4" t="s">
        <v>957</v>
      </c>
      <c r="Q583" s="4" t="s">
        <v>2690</v>
      </c>
      <c r="R583" s="4" t="s">
        <v>313</v>
      </c>
      <c r="S583" s="4" t="s">
        <v>313</v>
      </c>
      <c r="T583" s="4" t="s">
        <v>313</v>
      </c>
      <c r="U583" s="4" t="s">
        <v>313</v>
      </c>
      <c r="V583" s="4" t="s">
        <v>313</v>
      </c>
      <c r="W583" s="4" t="s">
        <v>313</v>
      </c>
      <c r="X583" s="4" t="s">
        <v>313</v>
      </c>
      <c r="Y583" s="4" t="s">
        <v>313</v>
      </c>
      <c r="Z583" s="4" t="s">
        <v>313</v>
      </c>
      <c r="AA583" s="4" t="s">
        <v>313</v>
      </c>
      <c r="AB583" s="4" t="s">
        <v>312</v>
      </c>
      <c r="AC583" s="4" t="s">
        <v>313</v>
      </c>
      <c r="AE583" s="4">
        <v>0</v>
      </c>
      <c r="AF583" s="4">
        <v>0</v>
      </c>
      <c r="AG583" s="4">
        <v>0</v>
      </c>
      <c r="AH583" s="4">
        <f t="shared" si="155"/>
        <v>0</v>
      </c>
      <c r="AI583" s="4">
        <f t="shared" si="155"/>
        <v>0</v>
      </c>
      <c r="AJ583" s="4">
        <f t="shared" si="155"/>
        <v>0</v>
      </c>
      <c r="AK583" s="4">
        <f t="shared" si="155"/>
        <v>0</v>
      </c>
      <c r="AL583" s="4">
        <f t="shared" si="155"/>
        <v>0</v>
      </c>
      <c r="AM583" s="4">
        <f t="shared" si="155"/>
        <v>0</v>
      </c>
      <c r="AN583" s="4">
        <f t="shared" si="144"/>
        <v>0</v>
      </c>
      <c r="AO583" s="4" t="str">
        <f t="shared" si="145"/>
        <v>X</v>
      </c>
      <c r="AP583" s="4" t="str">
        <f t="shared" si="145"/>
        <v>우대</v>
      </c>
      <c r="AQ583" s="4" t="str">
        <f t="shared" si="145"/>
        <v>X</v>
      </c>
      <c r="AR583" s="4">
        <f t="shared" si="146"/>
        <v>0</v>
      </c>
      <c r="AT583" s="4" t="s">
        <v>11686</v>
      </c>
      <c r="AU583" s="4">
        <f>VLOOKUP(B583,자격증!B:R,17,0)</f>
        <v>10</v>
      </c>
      <c r="AV583" s="4">
        <f>IF(AT583="해당",VLOOKUP(B583,어학성적!B:Q,16,0),0)</f>
        <v>10</v>
      </c>
      <c r="AW583" s="4">
        <f>IF(AT583="해당",VLOOKUP(B583,논문실적!B:S,18,0),0)</f>
        <v>0</v>
      </c>
      <c r="AX583" s="4">
        <f>VLOOKUP(B583,자격증!B:S,18,0)</f>
        <v>0</v>
      </c>
      <c r="AY583" s="4">
        <f t="shared" si="147"/>
        <v>20</v>
      </c>
      <c r="AZ583" s="4"/>
      <c r="BB583" s="4">
        <f t="shared" si="148"/>
        <v>20</v>
      </c>
      <c r="BC583" s="47">
        <f>VLOOKUP(B583,정성평가!B:AD,29,0)</f>
        <v>54.666666666666664</v>
      </c>
      <c r="BD583" s="4">
        <f t="shared" si="149"/>
        <v>0</v>
      </c>
      <c r="BE583" s="47">
        <f t="shared" si="150"/>
        <v>74.666666666666657</v>
      </c>
      <c r="BF583" s="4" t="str">
        <f t="shared" si="151"/>
        <v>이상없음</v>
      </c>
      <c r="BG583" s="4">
        <f t="shared" si="152"/>
        <v>103</v>
      </c>
      <c r="BH583" s="4" t="s">
        <v>11808</v>
      </c>
      <c r="BI583" s="4"/>
      <c r="BK583" s="4">
        <v>9</v>
      </c>
      <c r="BL583" s="4">
        <f t="shared" ref="BL583:BL646" si="156">BK583*15</f>
        <v>135</v>
      </c>
      <c r="BM583" s="4">
        <f t="shared" si="153"/>
        <v>136</v>
      </c>
      <c r="BN583" s="4" t="str">
        <f t="shared" ref="BN583:BN646" si="157">IF(BL583=BM583,"일치",IF(BM583&gt;BL583,"배수초과","배수미달"))</f>
        <v>배수초과</v>
      </c>
      <c r="BO583" s="4" t="s">
        <v>11832</v>
      </c>
      <c r="BQ583" s="4" t="s">
        <v>11840</v>
      </c>
      <c r="BR583" s="4" t="s">
        <v>11841</v>
      </c>
      <c r="BS583" s="4"/>
    </row>
    <row r="584" spans="1:71" ht="50.1" customHeight="1" x14ac:dyDescent="0.3">
      <c r="A584" s="4">
        <f t="shared" si="154"/>
        <v>110</v>
      </c>
      <c r="B584" s="4" t="s">
        <v>1490</v>
      </c>
      <c r="C584" s="4" t="s">
        <v>1491</v>
      </c>
      <c r="D584" s="4" t="s">
        <v>265</v>
      </c>
      <c r="E584" s="4" t="s">
        <v>266</v>
      </c>
      <c r="F584" s="4" t="s">
        <v>1492</v>
      </c>
      <c r="G584" s="4" t="s">
        <v>1493</v>
      </c>
      <c r="H584" s="4" t="s">
        <v>1494</v>
      </c>
      <c r="I584" s="4" t="s">
        <v>1495</v>
      </c>
      <c r="J584" s="4" t="s">
        <v>275</v>
      </c>
      <c r="K584" s="4" t="s">
        <v>275</v>
      </c>
      <c r="L584" s="4" t="s">
        <v>276</v>
      </c>
      <c r="M584" s="4" t="s">
        <v>277</v>
      </c>
      <c r="N584" s="4" t="s">
        <v>277</v>
      </c>
      <c r="O584" s="4" t="s">
        <v>277</v>
      </c>
      <c r="P584" s="4" t="s">
        <v>277</v>
      </c>
      <c r="Q584" s="4" t="s">
        <v>1503</v>
      </c>
      <c r="R584" s="4" t="s">
        <v>313</v>
      </c>
      <c r="S584" s="4" t="s">
        <v>313</v>
      </c>
      <c r="T584" s="4" t="s">
        <v>313</v>
      </c>
      <c r="U584" s="4" t="s">
        <v>313</v>
      </c>
      <c r="V584" s="4" t="s">
        <v>313</v>
      </c>
      <c r="W584" s="4" t="s">
        <v>11686</v>
      </c>
      <c r="X584" s="4" t="s">
        <v>11727</v>
      </c>
      <c r="Y584" s="4" t="s">
        <v>11686</v>
      </c>
      <c r="Z584" s="4" t="s">
        <v>11727</v>
      </c>
      <c r="AA584" s="4" t="s">
        <v>313</v>
      </c>
      <c r="AB584" s="4" t="s">
        <v>312</v>
      </c>
      <c r="AC584" s="4" t="s">
        <v>313</v>
      </c>
      <c r="AE584" s="4">
        <v>0</v>
      </c>
      <c r="AF584" s="4">
        <v>0</v>
      </c>
      <c r="AG584" s="4">
        <v>0</v>
      </c>
      <c r="AH584" s="4">
        <f t="shared" si="155"/>
        <v>0</v>
      </c>
      <c r="AI584" s="4">
        <f t="shared" si="155"/>
        <v>0</v>
      </c>
      <c r="AJ584" s="4">
        <f t="shared" si="155"/>
        <v>0</v>
      </c>
      <c r="AK584" s="4">
        <f t="shared" si="155"/>
        <v>0</v>
      </c>
      <c r="AL584" s="4">
        <f t="shared" si="155"/>
        <v>0</v>
      </c>
      <c r="AM584" s="4">
        <f t="shared" si="155"/>
        <v>3</v>
      </c>
      <c r="AN584" s="4">
        <f t="shared" si="144"/>
        <v>3</v>
      </c>
      <c r="AO584" s="4" t="str">
        <f t="shared" si="145"/>
        <v>X</v>
      </c>
      <c r="AP584" s="4" t="str">
        <f t="shared" si="145"/>
        <v>우대</v>
      </c>
      <c r="AQ584" s="4" t="str">
        <f t="shared" si="145"/>
        <v>X</v>
      </c>
      <c r="AR584" s="4">
        <f t="shared" si="146"/>
        <v>3</v>
      </c>
      <c r="AT584" s="4" t="s">
        <v>11686</v>
      </c>
      <c r="AU584" s="4">
        <f>VLOOKUP(B584,자격증!B:R,17,0)</f>
        <v>5</v>
      </c>
      <c r="AV584" s="4">
        <f>IF(AT584="해당",VLOOKUP(B584,어학성적!B:Q,16,0),0)</f>
        <v>2</v>
      </c>
      <c r="AW584" s="4">
        <f>IF(AT584="해당",VLOOKUP(B584,논문실적!B:S,18,0),0)</f>
        <v>0</v>
      </c>
      <c r="AX584" s="4">
        <f>VLOOKUP(B584,자격증!B:S,18,0)</f>
        <v>0</v>
      </c>
      <c r="AY584" s="4">
        <f t="shared" si="147"/>
        <v>7</v>
      </c>
      <c r="AZ584" s="4"/>
      <c r="BB584" s="4">
        <f t="shared" si="148"/>
        <v>7</v>
      </c>
      <c r="BC584" s="47">
        <f>VLOOKUP(B584,정성평가!B:AD,29,0)</f>
        <v>64.333333333333329</v>
      </c>
      <c r="BD584" s="4">
        <f t="shared" si="149"/>
        <v>3</v>
      </c>
      <c r="BE584" s="47">
        <f t="shared" si="150"/>
        <v>74.333333333333329</v>
      </c>
      <c r="BF584" s="4" t="str">
        <f t="shared" si="151"/>
        <v>이상없음</v>
      </c>
      <c r="BG584" s="4">
        <f t="shared" si="152"/>
        <v>110</v>
      </c>
      <c r="BH584" s="4" t="s">
        <v>11808</v>
      </c>
      <c r="BI584" s="4"/>
      <c r="BK584" s="4">
        <v>9</v>
      </c>
      <c r="BL584" s="4">
        <f t="shared" si="156"/>
        <v>135</v>
      </c>
      <c r="BM584" s="4">
        <f t="shared" si="153"/>
        <v>136</v>
      </c>
      <c r="BN584" s="4" t="str">
        <f t="shared" si="157"/>
        <v>배수초과</v>
      </c>
      <c r="BO584" s="4" t="s">
        <v>11832</v>
      </c>
      <c r="BQ584" s="4" t="s">
        <v>11840</v>
      </c>
      <c r="BR584" s="4" t="s">
        <v>11841</v>
      </c>
      <c r="BS584" s="4"/>
    </row>
    <row r="585" spans="1:71" ht="50.1" customHeight="1" x14ac:dyDescent="0.3">
      <c r="A585" s="4">
        <f t="shared" si="154"/>
        <v>111</v>
      </c>
      <c r="B585" s="4" t="s">
        <v>2576</v>
      </c>
      <c r="C585" s="4" t="s">
        <v>2577</v>
      </c>
      <c r="D585" s="4" t="s">
        <v>265</v>
      </c>
      <c r="E585" s="4" t="s">
        <v>266</v>
      </c>
      <c r="F585" s="4" t="s">
        <v>2578</v>
      </c>
      <c r="G585" s="4" t="s">
        <v>2579</v>
      </c>
      <c r="H585" s="4" t="s">
        <v>2580</v>
      </c>
      <c r="I585" s="4" t="s">
        <v>2581</v>
      </c>
      <c r="J585" s="4" t="s">
        <v>275</v>
      </c>
      <c r="K585" s="4" t="s">
        <v>275</v>
      </c>
      <c r="L585" s="4" t="s">
        <v>276</v>
      </c>
      <c r="M585" s="4" t="s">
        <v>277</v>
      </c>
      <c r="N585" s="4" t="s">
        <v>277</v>
      </c>
      <c r="O585" s="4" t="s">
        <v>277</v>
      </c>
      <c r="P585" s="4" t="s">
        <v>277</v>
      </c>
      <c r="Q585" s="4" t="s">
        <v>2589</v>
      </c>
      <c r="R585" s="4" t="s">
        <v>313</v>
      </c>
      <c r="S585" s="4" t="s">
        <v>313</v>
      </c>
      <c r="T585" s="4" t="s">
        <v>313</v>
      </c>
      <c r="U585" s="4" t="s">
        <v>313</v>
      </c>
      <c r="V585" s="4" t="s">
        <v>313</v>
      </c>
      <c r="W585" s="4" t="s">
        <v>11686</v>
      </c>
      <c r="X585" s="4" t="s">
        <v>11738</v>
      </c>
      <c r="Y585" s="4" t="s">
        <v>313</v>
      </c>
      <c r="Z585" s="4" t="s">
        <v>313</v>
      </c>
      <c r="AA585" s="4" t="s">
        <v>312</v>
      </c>
      <c r="AB585" s="4" t="s">
        <v>312</v>
      </c>
      <c r="AC585" s="4" t="s">
        <v>313</v>
      </c>
      <c r="AE585" s="4">
        <v>0</v>
      </c>
      <c r="AF585" s="4">
        <v>0</v>
      </c>
      <c r="AG585" s="4">
        <v>0</v>
      </c>
      <c r="AH585" s="4">
        <f t="shared" si="155"/>
        <v>0</v>
      </c>
      <c r="AI585" s="4">
        <f t="shared" si="155"/>
        <v>0</v>
      </c>
      <c r="AJ585" s="4">
        <f t="shared" si="155"/>
        <v>0</v>
      </c>
      <c r="AK585" s="4">
        <f t="shared" si="155"/>
        <v>0</v>
      </c>
      <c r="AL585" s="4">
        <f t="shared" si="155"/>
        <v>0</v>
      </c>
      <c r="AM585" s="4">
        <f t="shared" si="155"/>
        <v>3</v>
      </c>
      <c r="AN585" s="4">
        <f t="shared" si="144"/>
        <v>0</v>
      </c>
      <c r="AO585" s="4" t="str">
        <f t="shared" si="145"/>
        <v>우대</v>
      </c>
      <c r="AP585" s="4" t="str">
        <f t="shared" si="145"/>
        <v>우대</v>
      </c>
      <c r="AQ585" s="4" t="str">
        <f t="shared" si="145"/>
        <v>X</v>
      </c>
      <c r="AR585" s="4">
        <f t="shared" si="146"/>
        <v>3</v>
      </c>
      <c r="AT585" s="4" t="s">
        <v>11686</v>
      </c>
      <c r="AU585" s="4">
        <f>VLOOKUP(B585,자격증!B:R,17,0)</f>
        <v>10</v>
      </c>
      <c r="AV585" s="4">
        <f>IF(AT585="해당",VLOOKUP(B585,어학성적!B:Q,16,0),0)</f>
        <v>0</v>
      </c>
      <c r="AW585" s="4">
        <f>IF(AT585="해당",VLOOKUP(B585,논문실적!B:S,18,0),0)</f>
        <v>0</v>
      </c>
      <c r="AX585" s="4">
        <f>VLOOKUP(B585,자격증!B:S,18,0)</f>
        <v>0</v>
      </c>
      <c r="AY585" s="4">
        <f t="shared" si="147"/>
        <v>10</v>
      </c>
      <c r="AZ585" s="4"/>
      <c r="BB585" s="4">
        <f t="shared" si="148"/>
        <v>10</v>
      </c>
      <c r="BC585" s="47">
        <f>VLOOKUP(B585,정성평가!B:AD,29,0)</f>
        <v>61.333333333333336</v>
      </c>
      <c r="BD585" s="4">
        <f t="shared" si="149"/>
        <v>3</v>
      </c>
      <c r="BE585" s="47">
        <f t="shared" si="150"/>
        <v>74.333333333333343</v>
      </c>
      <c r="BF585" s="4" t="str">
        <f t="shared" si="151"/>
        <v>이상없음</v>
      </c>
      <c r="BG585" s="4">
        <f t="shared" si="152"/>
        <v>110</v>
      </c>
      <c r="BH585" s="4" t="s">
        <v>11808</v>
      </c>
      <c r="BI585" s="4"/>
      <c r="BK585" s="4">
        <v>9</v>
      </c>
      <c r="BL585" s="4">
        <f t="shared" si="156"/>
        <v>135</v>
      </c>
      <c r="BM585" s="4">
        <f t="shared" si="153"/>
        <v>136</v>
      </c>
      <c r="BN585" s="4" t="str">
        <f t="shared" si="157"/>
        <v>배수초과</v>
      </c>
      <c r="BO585" s="4" t="s">
        <v>11832</v>
      </c>
      <c r="BQ585" s="4" t="s">
        <v>11840</v>
      </c>
      <c r="BR585" s="4" t="s">
        <v>11841</v>
      </c>
      <c r="BS585" s="4"/>
    </row>
    <row r="586" spans="1:71" ht="50.1" customHeight="1" x14ac:dyDescent="0.3">
      <c r="A586" s="4">
        <f t="shared" si="154"/>
        <v>112</v>
      </c>
      <c r="B586" s="4" t="s">
        <v>4798</v>
      </c>
      <c r="C586" s="4" t="s">
        <v>4799</v>
      </c>
      <c r="D586" s="4" t="s">
        <v>265</v>
      </c>
      <c r="E586" s="4" t="s">
        <v>266</v>
      </c>
      <c r="F586" s="4" t="s">
        <v>4800</v>
      </c>
      <c r="G586" s="4" t="s">
        <v>4801</v>
      </c>
      <c r="H586" s="4" t="s">
        <v>4802</v>
      </c>
      <c r="I586" s="4" t="s">
        <v>4803</v>
      </c>
      <c r="J586" s="4" t="s">
        <v>275</v>
      </c>
      <c r="K586" s="4" t="s">
        <v>275</v>
      </c>
      <c r="L586" s="4" t="s">
        <v>276</v>
      </c>
      <c r="M586" s="4" t="s">
        <v>277</v>
      </c>
      <c r="N586" s="4" t="s">
        <v>277</v>
      </c>
      <c r="O586" s="4" t="s">
        <v>277</v>
      </c>
      <c r="P586" s="4" t="s">
        <v>277</v>
      </c>
      <c r="Q586" s="4" t="s">
        <v>4819</v>
      </c>
      <c r="R586" s="4" t="s">
        <v>313</v>
      </c>
      <c r="S586" s="4" t="s">
        <v>313</v>
      </c>
      <c r="T586" s="4" t="s">
        <v>313</v>
      </c>
      <c r="U586" s="4" t="s">
        <v>313</v>
      </c>
      <c r="V586" s="4" t="s">
        <v>313</v>
      </c>
      <c r="W586" s="4" t="s">
        <v>313</v>
      </c>
      <c r="X586" s="4" t="s">
        <v>313</v>
      </c>
      <c r="Y586" s="4" t="s">
        <v>313</v>
      </c>
      <c r="Z586" s="4" t="s">
        <v>313</v>
      </c>
      <c r="AA586" s="4" t="s">
        <v>313</v>
      </c>
      <c r="AB586" s="4" t="s">
        <v>313</v>
      </c>
      <c r="AC586" s="4" t="s">
        <v>313</v>
      </c>
      <c r="AE586" s="4">
        <v>0</v>
      </c>
      <c r="AF586" s="4">
        <v>0</v>
      </c>
      <c r="AG586" s="4">
        <v>0</v>
      </c>
      <c r="AH586" s="4">
        <f t="shared" si="155"/>
        <v>0</v>
      </c>
      <c r="AI586" s="4">
        <f t="shared" si="155"/>
        <v>0</v>
      </c>
      <c r="AJ586" s="4">
        <f t="shared" si="155"/>
        <v>0</v>
      </c>
      <c r="AK586" s="4">
        <f t="shared" si="155"/>
        <v>0</v>
      </c>
      <c r="AL586" s="4">
        <f t="shared" si="155"/>
        <v>0</v>
      </c>
      <c r="AM586" s="4">
        <f t="shared" si="155"/>
        <v>0</v>
      </c>
      <c r="AN586" s="4">
        <f t="shared" si="144"/>
        <v>0</v>
      </c>
      <c r="AO586" s="4" t="str">
        <f t="shared" si="145"/>
        <v>X</v>
      </c>
      <c r="AP586" s="4" t="str">
        <f t="shared" si="145"/>
        <v>X</v>
      </c>
      <c r="AQ586" s="4" t="str">
        <f t="shared" si="145"/>
        <v>X</v>
      </c>
      <c r="AR586" s="4">
        <f t="shared" si="146"/>
        <v>0</v>
      </c>
      <c r="AT586" s="4" t="s">
        <v>11686</v>
      </c>
      <c r="AU586" s="4">
        <f>VLOOKUP(B586,자격증!B:R,17,0)</f>
        <v>0</v>
      </c>
      <c r="AV586" s="4">
        <f>IF(AT586="해당",VLOOKUP(B586,어학성적!B:Q,16,0),0)</f>
        <v>0</v>
      </c>
      <c r="AW586" s="4">
        <f>IF(AT586="해당",VLOOKUP(B586,논문실적!B:S,18,0),0)</f>
        <v>10</v>
      </c>
      <c r="AX586" s="4">
        <f>VLOOKUP(B586,자격증!B:S,18,0)</f>
        <v>0</v>
      </c>
      <c r="AY586" s="4">
        <f t="shared" si="147"/>
        <v>10</v>
      </c>
      <c r="AZ586" s="4"/>
      <c r="BB586" s="4">
        <f t="shared" si="148"/>
        <v>10</v>
      </c>
      <c r="BC586" s="47">
        <f>VLOOKUP(B586,정성평가!B:AD,29,0)</f>
        <v>64.333333333333329</v>
      </c>
      <c r="BD586" s="4">
        <f t="shared" si="149"/>
        <v>0</v>
      </c>
      <c r="BE586" s="47">
        <f t="shared" si="150"/>
        <v>74.333333333333329</v>
      </c>
      <c r="BF586" s="4" t="str">
        <f t="shared" si="151"/>
        <v>이상없음</v>
      </c>
      <c r="BG586" s="4">
        <f t="shared" si="152"/>
        <v>110</v>
      </c>
      <c r="BH586" s="4" t="s">
        <v>11808</v>
      </c>
      <c r="BI586" s="4"/>
      <c r="BK586" s="4">
        <v>9</v>
      </c>
      <c r="BL586" s="4">
        <f t="shared" si="156"/>
        <v>135</v>
      </c>
      <c r="BM586" s="4">
        <f t="shared" si="153"/>
        <v>136</v>
      </c>
      <c r="BN586" s="4" t="str">
        <f t="shared" si="157"/>
        <v>배수초과</v>
      </c>
      <c r="BO586" s="4" t="s">
        <v>11832</v>
      </c>
      <c r="BQ586" s="4" t="s">
        <v>11840</v>
      </c>
      <c r="BR586" s="4" t="s">
        <v>11841</v>
      </c>
      <c r="BS586" s="4"/>
    </row>
    <row r="587" spans="1:71" ht="50.1" customHeight="1" x14ac:dyDescent="0.3">
      <c r="A587" s="4">
        <f t="shared" si="154"/>
        <v>113</v>
      </c>
      <c r="B587" s="4" t="s">
        <v>6627</v>
      </c>
      <c r="C587" s="4" t="s">
        <v>6628</v>
      </c>
      <c r="D587" s="4" t="s">
        <v>265</v>
      </c>
      <c r="E587" s="4" t="s">
        <v>266</v>
      </c>
      <c r="F587" s="4" t="s">
        <v>6629</v>
      </c>
      <c r="G587" s="4" t="s">
        <v>6630</v>
      </c>
      <c r="H587" s="4" t="s">
        <v>6631</v>
      </c>
      <c r="I587" s="4" t="s">
        <v>6632</v>
      </c>
      <c r="J587" s="4" t="s">
        <v>275</v>
      </c>
      <c r="K587" s="4" t="s">
        <v>275</v>
      </c>
      <c r="L587" s="4" t="s">
        <v>276</v>
      </c>
      <c r="M587" s="4" t="s">
        <v>277</v>
      </c>
      <c r="N587" s="4" t="s">
        <v>277</v>
      </c>
      <c r="O587" s="4" t="s">
        <v>277</v>
      </c>
      <c r="P587" s="4" t="s">
        <v>277</v>
      </c>
      <c r="Q587" s="4" t="s">
        <v>3012</v>
      </c>
      <c r="R587" s="4" t="s">
        <v>313</v>
      </c>
      <c r="S587" s="4" t="s">
        <v>313</v>
      </c>
      <c r="T587" s="4" t="s">
        <v>313</v>
      </c>
      <c r="U587" s="4" t="s">
        <v>313</v>
      </c>
      <c r="V587" s="4" t="s">
        <v>313</v>
      </c>
      <c r="W587" s="4" t="s">
        <v>313</v>
      </c>
      <c r="X587" s="4" t="s">
        <v>313</v>
      </c>
      <c r="Y587" s="4" t="s">
        <v>313</v>
      </c>
      <c r="Z587" s="4" t="s">
        <v>313</v>
      </c>
      <c r="AA587" s="4" t="s">
        <v>312</v>
      </c>
      <c r="AB587" s="4" t="s">
        <v>312</v>
      </c>
      <c r="AC587" s="4" t="s">
        <v>313</v>
      </c>
      <c r="AE587" s="4">
        <v>0</v>
      </c>
      <c r="AF587" s="4">
        <v>0</v>
      </c>
      <c r="AG587" s="4">
        <v>0</v>
      </c>
      <c r="AH587" s="4">
        <f t="shared" si="155"/>
        <v>0</v>
      </c>
      <c r="AI587" s="4">
        <f t="shared" si="155"/>
        <v>0</v>
      </c>
      <c r="AJ587" s="4">
        <f t="shared" si="155"/>
        <v>0</v>
      </c>
      <c r="AK587" s="4">
        <f t="shared" si="155"/>
        <v>0</v>
      </c>
      <c r="AL587" s="4">
        <f t="shared" si="155"/>
        <v>0</v>
      </c>
      <c r="AM587" s="4">
        <f t="shared" si="155"/>
        <v>0</v>
      </c>
      <c r="AN587" s="4">
        <f t="shared" si="144"/>
        <v>0</v>
      </c>
      <c r="AO587" s="4" t="str">
        <f t="shared" si="145"/>
        <v>우대</v>
      </c>
      <c r="AP587" s="4" t="str">
        <f t="shared" si="145"/>
        <v>우대</v>
      </c>
      <c r="AQ587" s="4" t="str">
        <f t="shared" si="145"/>
        <v>X</v>
      </c>
      <c r="AR587" s="4">
        <f t="shared" si="146"/>
        <v>0</v>
      </c>
      <c r="AT587" s="4" t="s">
        <v>11686</v>
      </c>
      <c r="AU587" s="4">
        <f>VLOOKUP(B587,자격증!B:R,17,0)</f>
        <v>10</v>
      </c>
      <c r="AV587" s="4">
        <f>IF(AT587="해당",VLOOKUP(B587,어학성적!B:Q,16,0),0)</f>
        <v>10</v>
      </c>
      <c r="AW587" s="4">
        <f>IF(AT587="해당",VLOOKUP(B587,논문실적!B:S,18,0),0)</f>
        <v>0</v>
      </c>
      <c r="AX587" s="4">
        <f>VLOOKUP(B587,자격증!B:S,18,0)</f>
        <v>0</v>
      </c>
      <c r="AY587" s="4">
        <f t="shared" si="147"/>
        <v>20</v>
      </c>
      <c r="AZ587" s="4"/>
      <c r="BB587" s="4">
        <f t="shared" si="148"/>
        <v>20</v>
      </c>
      <c r="BC587" s="47">
        <f>VLOOKUP(B587,정성평가!B:AD,29,0)</f>
        <v>54.333333333333336</v>
      </c>
      <c r="BD587" s="4">
        <f t="shared" si="149"/>
        <v>0</v>
      </c>
      <c r="BE587" s="47">
        <f t="shared" si="150"/>
        <v>74.333333333333343</v>
      </c>
      <c r="BF587" s="4" t="str">
        <f t="shared" si="151"/>
        <v>이상없음</v>
      </c>
      <c r="BG587" s="4">
        <f t="shared" si="152"/>
        <v>110</v>
      </c>
      <c r="BH587" s="4" t="s">
        <v>11808</v>
      </c>
      <c r="BI587" s="4"/>
      <c r="BK587" s="4">
        <v>9</v>
      </c>
      <c r="BL587" s="4">
        <f t="shared" si="156"/>
        <v>135</v>
      </c>
      <c r="BM587" s="4">
        <f t="shared" si="153"/>
        <v>136</v>
      </c>
      <c r="BN587" s="4" t="str">
        <f t="shared" si="157"/>
        <v>배수초과</v>
      </c>
      <c r="BO587" s="4" t="s">
        <v>11832</v>
      </c>
      <c r="BQ587" s="4" t="s">
        <v>11840</v>
      </c>
      <c r="BR587" s="4" t="s">
        <v>11841</v>
      </c>
      <c r="BS587" s="4"/>
    </row>
    <row r="588" spans="1:71" ht="50.1" customHeight="1" x14ac:dyDescent="0.3">
      <c r="A588" s="4">
        <f t="shared" si="154"/>
        <v>114</v>
      </c>
      <c r="B588" s="4" t="s">
        <v>9767</v>
      </c>
      <c r="C588" s="4" t="s">
        <v>9768</v>
      </c>
      <c r="D588" s="4" t="s">
        <v>265</v>
      </c>
      <c r="E588" s="4" t="s">
        <v>266</v>
      </c>
      <c r="F588" s="4" t="s">
        <v>9769</v>
      </c>
      <c r="G588" s="4" t="s">
        <v>9770</v>
      </c>
      <c r="H588" s="4" t="s">
        <v>9771</v>
      </c>
      <c r="I588" s="4" t="s">
        <v>9771</v>
      </c>
      <c r="J588" s="4" t="s">
        <v>275</v>
      </c>
      <c r="K588" s="4" t="s">
        <v>275</v>
      </c>
      <c r="L588" s="4" t="s">
        <v>276</v>
      </c>
      <c r="M588" s="4" t="s">
        <v>277</v>
      </c>
      <c r="N588" s="4" t="s">
        <v>277</v>
      </c>
      <c r="O588" s="4" t="s">
        <v>277</v>
      </c>
      <c r="P588" s="4" t="s">
        <v>277</v>
      </c>
      <c r="Q588" s="4" t="s">
        <v>5162</v>
      </c>
      <c r="R588" s="4" t="s">
        <v>313</v>
      </c>
      <c r="S588" s="4" t="s">
        <v>313</v>
      </c>
      <c r="T588" s="4" t="s">
        <v>313</v>
      </c>
      <c r="U588" s="4" t="s">
        <v>313</v>
      </c>
      <c r="V588" s="4" t="s">
        <v>313</v>
      </c>
      <c r="W588" s="4" t="s">
        <v>11686</v>
      </c>
      <c r="X588" s="4" t="s">
        <v>11727</v>
      </c>
      <c r="Y588" s="4" t="s">
        <v>11686</v>
      </c>
      <c r="Z588" s="4" t="s">
        <v>11727</v>
      </c>
      <c r="AA588" s="4" t="s">
        <v>312</v>
      </c>
      <c r="AB588" s="4" t="s">
        <v>312</v>
      </c>
      <c r="AC588" s="4" t="s">
        <v>313</v>
      </c>
      <c r="AE588" s="4">
        <v>0</v>
      </c>
      <c r="AF588" s="4">
        <v>0</v>
      </c>
      <c r="AG588" s="4">
        <v>0</v>
      </c>
      <c r="AH588" s="4">
        <f t="shared" si="155"/>
        <v>0</v>
      </c>
      <c r="AI588" s="4">
        <f t="shared" si="155"/>
        <v>0</v>
      </c>
      <c r="AJ588" s="4">
        <f t="shared" si="155"/>
        <v>0</v>
      </c>
      <c r="AK588" s="4">
        <f t="shared" si="155"/>
        <v>0</v>
      </c>
      <c r="AL588" s="4">
        <f t="shared" si="155"/>
        <v>0</v>
      </c>
      <c r="AM588" s="4">
        <f t="shared" si="155"/>
        <v>3</v>
      </c>
      <c r="AN588" s="4">
        <f t="shared" si="144"/>
        <v>3</v>
      </c>
      <c r="AO588" s="4" t="str">
        <f t="shared" si="145"/>
        <v>우대</v>
      </c>
      <c r="AP588" s="4" t="str">
        <f t="shared" si="145"/>
        <v>우대</v>
      </c>
      <c r="AQ588" s="4" t="str">
        <f t="shared" si="145"/>
        <v>X</v>
      </c>
      <c r="AR588" s="4">
        <f t="shared" si="146"/>
        <v>3</v>
      </c>
      <c r="AT588" s="4" t="s">
        <v>11686</v>
      </c>
      <c r="AU588" s="4">
        <f>VLOOKUP(B588,자격증!B:R,17,0)</f>
        <v>8</v>
      </c>
      <c r="AV588" s="4">
        <f>IF(AT588="해당",VLOOKUP(B588,어학성적!B:Q,16,0),0)</f>
        <v>10</v>
      </c>
      <c r="AW588" s="4">
        <f>IF(AT588="해당",VLOOKUP(B588,논문실적!B:S,18,0),0)</f>
        <v>0</v>
      </c>
      <c r="AX588" s="4">
        <f>VLOOKUP(B588,자격증!B:S,18,0)</f>
        <v>0</v>
      </c>
      <c r="AY588" s="4">
        <f t="shared" si="147"/>
        <v>18</v>
      </c>
      <c r="AZ588" s="4"/>
      <c r="BB588" s="4">
        <f t="shared" si="148"/>
        <v>18</v>
      </c>
      <c r="BC588" s="47">
        <f>VLOOKUP(B588,정성평가!B:AD,29,0)</f>
        <v>53.333333333333336</v>
      </c>
      <c r="BD588" s="4">
        <f t="shared" si="149"/>
        <v>3</v>
      </c>
      <c r="BE588" s="47">
        <f t="shared" si="150"/>
        <v>74.333333333333343</v>
      </c>
      <c r="BF588" s="4" t="str">
        <f t="shared" si="151"/>
        <v>이상없음</v>
      </c>
      <c r="BG588" s="4">
        <f t="shared" si="152"/>
        <v>110</v>
      </c>
      <c r="BH588" s="4" t="s">
        <v>11808</v>
      </c>
      <c r="BI588" s="4"/>
      <c r="BK588" s="4">
        <v>9</v>
      </c>
      <c r="BL588" s="4">
        <f t="shared" si="156"/>
        <v>135</v>
      </c>
      <c r="BM588" s="4">
        <f t="shared" si="153"/>
        <v>136</v>
      </c>
      <c r="BN588" s="4" t="str">
        <f t="shared" si="157"/>
        <v>배수초과</v>
      </c>
      <c r="BO588" s="4" t="s">
        <v>11832</v>
      </c>
      <c r="BQ588" s="4" t="s">
        <v>11840</v>
      </c>
      <c r="BR588" s="4" t="s">
        <v>11841</v>
      </c>
      <c r="BS588" s="4"/>
    </row>
    <row r="589" spans="1:71" ht="50.1" customHeight="1" x14ac:dyDescent="0.3">
      <c r="A589" s="4">
        <f t="shared" si="154"/>
        <v>115</v>
      </c>
      <c r="B589" s="4" t="s">
        <v>10371</v>
      </c>
      <c r="C589" s="4" t="s">
        <v>10372</v>
      </c>
      <c r="D589" s="4" t="s">
        <v>265</v>
      </c>
      <c r="E589" s="4" t="s">
        <v>266</v>
      </c>
      <c r="F589" s="4" t="s">
        <v>10373</v>
      </c>
      <c r="G589" s="4" t="s">
        <v>10374</v>
      </c>
      <c r="H589" s="4" t="s">
        <v>10375</v>
      </c>
      <c r="I589" s="4" t="s">
        <v>10376</v>
      </c>
      <c r="J589" s="4" t="s">
        <v>275</v>
      </c>
      <c r="K589" s="4" t="s">
        <v>275</v>
      </c>
      <c r="L589" s="4" t="s">
        <v>276</v>
      </c>
      <c r="M589" s="4" t="s">
        <v>277</v>
      </c>
      <c r="N589" s="4" t="s">
        <v>277</v>
      </c>
      <c r="O589" s="4" t="s">
        <v>277</v>
      </c>
      <c r="P589" s="4" t="s">
        <v>277</v>
      </c>
      <c r="Q589" s="4" t="s">
        <v>4371</v>
      </c>
      <c r="R589" s="4" t="s">
        <v>313</v>
      </c>
      <c r="S589" s="4" t="s">
        <v>313</v>
      </c>
      <c r="T589" s="4" t="s">
        <v>313</v>
      </c>
      <c r="U589" s="4" t="s">
        <v>313</v>
      </c>
      <c r="V589" s="4" t="s">
        <v>313</v>
      </c>
      <c r="W589" s="4" t="s">
        <v>313</v>
      </c>
      <c r="X589" s="4" t="s">
        <v>313</v>
      </c>
      <c r="Y589" s="4" t="s">
        <v>313</v>
      </c>
      <c r="Z589" s="4" t="s">
        <v>313</v>
      </c>
      <c r="AA589" s="4" t="s">
        <v>313</v>
      </c>
      <c r="AB589" s="4" t="s">
        <v>312</v>
      </c>
      <c r="AC589" s="4" t="s">
        <v>313</v>
      </c>
      <c r="AE589" s="4">
        <v>0</v>
      </c>
      <c r="AF589" s="4">
        <v>0</v>
      </c>
      <c r="AG589" s="4">
        <v>0</v>
      </c>
      <c r="AH589" s="4">
        <f t="shared" si="155"/>
        <v>0</v>
      </c>
      <c r="AI589" s="4">
        <f t="shared" si="155"/>
        <v>0</v>
      </c>
      <c r="AJ589" s="4">
        <f t="shared" si="155"/>
        <v>0</v>
      </c>
      <c r="AK589" s="4">
        <f t="shared" si="155"/>
        <v>0</v>
      </c>
      <c r="AL589" s="4">
        <f t="shared" si="155"/>
        <v>0</v>
      </c>
      <c r="AM589" s="4">
        <f t="shared" si="155"/>
        <v>0</v>
      </c>
      <c r="AN589" s="4">
        <f t="shared" si="144"/>
        <v>0</v>
      </c>
      <c r="AO589" s="4" t="str">
        <f t="shared" si="145"/>
        <v>X</v>
      </c>
      <c r="AP589" s="4" t="str">
        <f t="shared" si="145"/>
        <v>우대</v>
      </c>
      <c r="AQ589" s="4" t="str">
        <f t="shared" si="145"/>
        <v>X</v>
      </c>
      <c r="AR589" s="4">
        <f t="shared" si="146"/>
        <v>0</v>
      </c>
      <c r="AT589" s="4" t="s">
        <v>11686</v>
      </c>
      <c r="AU589" s="4">
        <f>VLOOKUP(B589,자격증!B:R,17,0)</f>
        <v>10</v>
      </c>
      <c r="AV589" s="4">
        <f>IF(AT589="해당",VLOOKUP(B589,어학성적!B:Q,16,0),0)</f>
        <v>10</v>
      </c>
      <c r="AW589" s="4">
        <f>IF(AT589="해당",VLOOKUP(B589,논문실적!B:S,18,0),0)</f>
        <v>0</v>
      </c>
      <c r="AX589" s="4">
        <f>VLOOKUP(B589,자격증!B:S,18,0)</f>
        <v>0</v>
      </c>
      <c r="AY589" s="4">
        <f t="shared" si="147"/>
        <v>20</v>
      </c>
      <c r="AZ589" s="4"/>
      <c r="BB589" s="4">
        <f t="shared" si="148"/>
        <v>20</v>
      </c>
      <c r="BC589" s="47">
        <f>VLOOKUP(B589,정성평가!B:AD,29,0)</f>
        <v>54.333333333333336</v>
      </c>
      <c r="BD589" s="4">
        <f t="shared" si="149"/>
        <v>0</v>
      </c>
      <c r="BE589" s="47">
        <f t="shared" si="150"/>
        <v>74.333333333333343</v>
      </c>
      <c r="BF589" s="4" t="str">
        <f t="shared" si="151"/>
        <v>이상없음</v>
      </c>
      <c r="BG589" s="4">
        <f t="shared" si="152"/>
        <v>110</v>
      </c>
      <c r="BH589" s="4" t="s">
        <v>11808</v>
      </c>
      <c r="BI589" s="4"/>
      <c r="BK589" s="4">
        <v>9</v>
      </c>
      <c r="BL589" s="4">
        <f t="shared" si="156"/>
        <v>135</v>
      </c>
      <c r="BM589" s="4">
        <f t="shared" si="153"/>
        <v>136</v>
      </c>
      <c r="BN589" s="4" t="str">
        <f t="shared" si="157"/>
        <v>배수초과</v>
      </c>
      <c r="BO589" s="4" t="s">
        <v>11832</v>
      </c>
      <c r="BQ589" s="4" t="s">
        <v>11840</v>
      </c>
      <c r="BR589" s="4" t="s">
        <v>11841</v>
      </c>
      <c r="BS589" s="4"/>
    </row>
    <row r="590" spans="1:71" ht="50.1" customHeight="1" x14ac:dyDescent="0.3">
      <c r="A590" s="4">
        <f t="shared" si="154"/>
        <v>116</v>
      </c>
      <c r="B590" s="4" t="s">
        <v>11220</v>
      </c>
      <c r="C590" s="4" t="s">
        <v>11221</v>
      </c>
      <c r="D590" s="4" t="s">
        <v>265</v>
      </c>
      <c r="E590" s="4" t="s">
        <v>266</v>
      </c>
      <c r="F590" s="4" t="s">
        <v>11222</v>
      </c>
      <c r="G590" s="4" t="s">
        <v>11223</v>
      </c>
      <c r="H590" s="4" t="s">
        <v>11224</v>
      </c>
      <c r="I590" s="4" t="s">
        <v>11225</v>
      </c>
      <c r="J590" s="4" t="s">
        <v>275</v>
      </c>
      <c r="K590" s="4" t="s">
        <v>275</v>
      </c>
      <c r="L590" s="4" t="s">
        <v>276</v>
      </c>
      <c r="M590" s="4" t="s">
        <v>277</v>
      </c>
      <c r="N590" s="4" t="s">
        <v>277</v>
      </c>
      <c r="O590" s="4" t="s">
        <v>277</v>
      </c>
      <c r="P590" s="4" t="s">
        <v>277</v>
      </c>
      <c r="Q590" s="4" t="s">
        <v>1155</v>
      </c>
      <c r="R590" s="4" t="s">
        <v>313</v>
      </c>
      <c r="S590" s="4" t="s">
        <v>313</v>
      </c>
      <c r="T590" s="4" t="s">
        <v>313</v>
      </c>
      <c r="U590" s="4" t="s">
        <v>313</v>
      </c>
      <c r="V590" s="4" t="s">
        <v>313</v>
      </c>
      <c r="W590" s="4" t="s">
        <v>11686</v>
      </c>
      <c r="X590" s="4" t="s">
        <v>11727</v>
      </c>
      <c r="Y590" s="4" t="s">
        <v>11686</v>
      </c>
      <c r="Z590" s="4" t="s">
        <v>11727</v>
      </c>
      <c r="AA590" s="4" t="s">
        <v>312</v>
      </c>
      <c r="AB590" s="4" t="s">
        <v>312</v>
      </c>
      <c r="AC590" s="4" t="s">
        <v>313</v>
      </c>
      <c r="AE590" s="4">
        <v>0</v>
      </c>
      <c r="AF590" s="4">
        <v>0</v>
      </c>
      <c r="AG590" s="4">
        <v>0</v>
      </c>
      <c r="AH590" s="4">
        <f t="shared" si="155"/>
        <v>0</v>
      </c>
      <c r="AI590" s="4">
        <f t="shared" si="155"/>
        <v>0</v>
      </c>
      <c r="AJ590" s="4">
        <f t="shared" si="155"/>
        <v>0</v>
      </c>
      <c r="AK590" s="4">
        <f t="shared" si="155"/>
        <v>0</v>
      </c>
      <c r="AL590" s="4">
        <f t="shared" si="155"/>
        <v>0</v>
      </c>
      <c r="AM590" s="4">
        <f t="shared" si="155"/>
        <v>3</v>
      </c>
      <c r="AN590" s="4">
        <f t="shared" si="144"/>
        <v>3</v>
      </c>
      <c r="AO590" s="4" t="str">
        <f t="shared" si="145"/>
        <v>우대</v>
      </c>
      <c r="AP590" s="4" t="str">
        <f t="shared" si="145"/>
        <v>우대</v>
      </c>
      <c r="AQ590" s="4" t="str">
        <f t="shared" si="145"/>
        <v>X</v>
      </c>
      <c r="AR590" s="4">
        <f t="shared" si="146"/>
        <v>3</v>
      </c>
      <c r="AT590" s="4" t="s">
        <v>11686</v>
      </c>
      <c r="AU590" s="4">
        <f>VLOOKUP(B590,자격증!B:R,17,0)</f>
        <v>6</v>
      </c>
      <c r="AV590" s="4">
        <f>IF(AT590="해당",VLOOKUP(B590,어학성적!B:Q,16,0),0)</f>
        <v>10</v>
      </c>
      <c r="AW590" s="4">
        <f>IF(AT590="해당",VLOOKUP(B590,논문실적!B:S,18,0),0)</f>
        <v>0</v>
      </c>
      <c r="AX590" s="4">
        <f>VLOOKUP(B590,자격증!B:S,18,0)</f>
        <v>0</v>
      </c>
      <c r="AY590" s="4">
        <f t="shared" si="147"/>
        <v>16</v>
      </c>
      <c r="AZ590" s="4"/>
      <c r="BB590" s="4">
        <f t="shared" si="148"/>
        <v>16</v>
      </c>
      <c r="BC590" s="47">
        <f>VLOOKUP(B590,정성평가!B:AD,29,0)</f>
        <v>55.333333333333336</v>
      </c>
      <c r="BD590" s="4">
        <f t="shared" si="149"/>
        <v>3</v>
      </c>
      <c r="BE590" s="47">
        <f t="shared" si="150"/>
        <v>74.333333333333343</v>
      </c>
      <c r="BF590" s="4" t="str">
        <f t="shared" si="151"/>
        <v>이상없음</v>
      </c>
      <c r="BG590" s="4">
        <f t="shared" si="152"/>
        <v>110</v>
      </c>
      <c r="BH590" s="4" t="s">
        <v>11808</v>
      </c>
      <c r="BI590" s="4"/>
      <c r="BK590" s="4">
        <v>9</v>
      </c>
      <c r="BL590" s="4">
        <f t="shared" si="156"/>
        <v>135</v>
      </c>
      <c r="BM590" s="4">
        <f t="shared" si="153"/>
        <v>136</v>
      </c>
      <c r="BN590" s="4" t="str">
        <f t="shared" si="157"/>
        <v>배수초과</v>
      </c>
      <c r="BO590" s="4" t="s">
        <v>11832</v>
      </c>
      <c r="BQ590" s="4" t="s">
        <v>11840</v>
      </c>
      <c r="BR590" s="4" t="s">
        <v>11841</v>
      </c>
      <c r="BS590" s="4"/>
    </row>
    <row r="591" spans="1:71" ht="50.1" customHeight="1" x14ac:dyDescent="0.3">
      <c r="A591" s="4">
        <f t="shared" si="154"/>
        <v>117</v>
      </c>
      <c r="B591" s="4" t="s">
        <v>11345</v>
      </c>
      <c r="C591" s="4" t="s">
        <v>11346</v>
      </c>
      <c r="D591" s="4" t="s">
        <v>265</v>
      </c>
      <c r="E591" s="4" t="s">
        <v>266</v>
      </c>
      <c r="F591" s="4" t="s">
        <v>11347</v>
      </c>
      <c r="G591" s="4" t="s">
        <v>11348</v>
      </c>
      <c r="H591" s="4" t="s">
        <v>11349</v>
      </c>
      <c r="I591" s="4" t="s">
        <v>11350</v>
      </c>
      <c r="J591" s="4" t="s">
        <v>275</v>
      </c>
      <c r="K591" s="4" t="s">
        <v>275</v>
      </c>
      <c r="L591" s="4" t="s">
        <v>276</v>
      </c>
      <c r="M591" s="4" t="s">
        <v>277</v>
      </c>
      <c r="N591" s="4" t="s">
        <v>277</v>
      </c>
      <c r="O591" s="4" t="s">
        <v>277</v>
      </c>
      <c r="P591" s="4" t="s">
        <v>277</v>
      </c>
      <c r="Q591" s="4" t="s">
        <v>9560</v>
      </c>
      <c r="R591" s="4" t="s">
        <v>313</v>
      </c>
      <c r="S591" s="4" t="s">
        <v>313</v>
      </c>
      <c r="T591" s="4" t="s">
        <v>313</v>
      </c>
      <c r="U591" s="4" t="s">
        <v>313</v>
      </c>
      <c r="V591" s="4" t="s">
        <v>313</v>
      </c>
      <c r="W591" s="4" t="s">
        <v>313</v>
      </c>
      <c r="X591" s="4" t="s">
        <v>313</v>
      </c>
      <c r="Y591" s="4" t="s">
        <v>313</v>
      </c>
      <c r="Z591" s="4" t="s">
        <v>313</v>
      </c>
      <c r="AA591" s="4" t="s">
        <v>313</v>
      </c>
      <c r="AB591" s="4" t="s">
        <v>313</v>
      </c>
      <c r="AC591" s="4" t="s">
        <v>313</v>
      </c>
      <c r="AE591" s="4">
        <v>0</v>
      </c>
      <c r="AF591" s="4">
        <v>0</v>
      </c>
      <c r="AG591" s="4">
        <v>0</v>
      </c>
      <c r="AH591" s="4">
        <f t="shared" si="155"/>
        <v>0</v>
      </c>
      <c r="AI591" s="4">
        <f t="shared" si="155"/>
        <v>0</v>
      </c>
      <c r="AJ591" s="4">
        <f t="shared" si="155"/>
        <v>0</v>
      </c>
      <c r="AK591" s="4">
        <f t="shared" si="155"/>
        <v>0</v>
      </c>
      <c r="AL591" s="4">
        <f t="shared" si="155"/>
        <v>0</v>
      </c>
      <c r="AM591" s="4">
        <f t="shared" si="155"/>
        <v>0</v>
      </c>
      <c r="AN591" s="4">
        <f t="shared" si="144"/>
        <v>0</v>
      </c>
      <c r="AO591" s="4" t="str">
        <f t="shared" si="145"/>
        <v>X</v>
      </c>
      <c r="AP591" s="4" t="str">
        <f t="shared" si="145"/>
        <v>X</v>
      </c>
      <c r="AQ591" s="4" t="str">
        <f t="shared" si="145"/>
        <v>X</v>
      </c>
      <c r="AR591" s="4">
        <f t="shared" si="146"/>
        <v>0</v>
      </c>
      <c r="AT591" s="4" t="s">
        <v>11686</v>
      </c>
      <c r="AU591" s="4">
        <f>VLOOKUP(B591,자격증!B:R,17,0)</f>
        <v>0</v>
      </c>
      <c r="AV591" s="4">
        <f>IF(AT591="해당",VLOOKUP(B591,어학성적!B:Q,16,0),0)</f>
        <v>6</v>
      </c>
      <c r="AW591" s="4">
        <f>IF(AT591="해당",VLOOKUP(B591,논문실적!B:S,18,0),0)</f>
        <v>10</v>
      </c>
      <c r="AX591" s="4">
        <f>VLOOKUP(B591,자격증!B:S,18,0)</f>
        <v>0</v>
      </c>
      <c r="AY591" s="4">
        <f t="shared" si="147"/>
        <v>16</v>
      </c>
      <c r="AZ591" s="4"/>
      <c r="BB591" s="4">
        <f t="shared" si="148"/>
        <v>16</v>
      </c>
      <c r="BC591" s="47">
        <f>VLOOKUP(B591,정성평가!B:AD,29,0)</f>
        <v>58.333333333333336</v>
      </c>
      <c r="BD591" s="4">
        <f t="shared" si="149"/>
        <v>0</v>
      </c>
      <c r="BE591" s="47">
        <f t="shared" si="150"/>
        <v>74.333333333333343</v>
      </c>
      <c r="BF591" s="4" t="str">
        <f t="shared" si="151"/>
        <v>이상없음</v>
      </c>
      <c r="BG591" s="4">
        <f t="shared" si="152"/>
        <v>110</v>
      </c>
      <c r="BH591" s="4" t="s">
        <v>11808</v>
      </c>
      <c r="BI591" s="4"/>
      <c r="BK591" s="4">
        <v>9</v>
      </c>
      <c r="BL591" s="4">
        <f t="shared" si="156"/>
        <v>135</v>
      </c>
      <c r="BM591" s="4">
        <f t="shared" si="153"/>
        <v>136</v>
      </c>
      <c r="BN591" s="4" t="str">
        <f t="shared" si="157"/>
        <v>배수초과</v>
      </c>
      <c r="BO591" s="4" t="s">
        <v>11832</v>
      </c>
      <c r="BQ591" s="4" t="s">
        <v>11840</v>
      </c>
      <c r="BR591" s="4" t="s">
        <v>11841</v>
      </c>
      <c r="BS591" s="4"/>
    </row>
    <row r="592" spans="1:71" ht="50.1" customHeight="1" x14ac:dyDescent="0.3">
      <c r="A592" s="4">
        <f t="shared" si="154"/>
        <v>118</v>
      </c>
      <c r="B592" s="4" t="s">
        <v>918</v>
      </c>
      <c r="C592" s="4" t="s">
        <v>919</v>
      </c>
      <c r="D592" s="4" t="s">
        <v>265</v>
      </c>
      <c r="E592" s="4" t="s">
        <v>266</v>
      </c>
      <c r="F592" s="4" t="s">
        <v>920</v>
      </c>
      <c r="G592" s="4" t="s">
        <v>921</v>
      </c>
      <c r="H592" s="4" t="s">
        <v>922</v>
      </c>
      <c r="I592" s="4" t="s">
        <v>923</v>
      </c>
      <c r="J592" s="4" t="s">
        <v>924</v>
      </c>
      <c r="K592" s="4" t="s">
        <v>275</v>
      </c>
      <c r="L592" s="4" t="s">
        <v>276</v>
      </c>
      <c r="M592" s="4" t="s">
        <v>277</v>
      </c>
      <c r="N592" s="4" t="s">
        <v>277</v>
      </c>
      <c r="O592" s="4" t="s">
        <v>277</v>
      </c>
      <c r="P592" s="4" t="s">
        <v>277</v>
      </c>
      <c r="Q592" s="4" t="s">
        <v>932</v>
      </c>
      <c r="R592" s="4" t="s">
        <v>313</v>
      </c>
      <c r="S592" s="4" t="s">
        <v>313</v>
      </c>
      <c r="T592" s="4" t="s">
        <v>313</v>
      </c>
      <c r="U592" s="4" t="s">
        <v>313</v>
      </c>
      <c r="V592" s="4" t="s">
        <v>313</v>
      </c>
      <c r="W592" s="4" t="s">
        <v>11686</v>
      </c>
      <c r="X592" s="4" t="s">
        <v>11727</v>
      </c>
      <c r="Y592" s="4" t="s">
        <v>11686</v>
      </c>
      <c r="Z592" s="4" t="s">
        <v>11727</v>
      </c>
      <c r="AA592" s="4" t="s">
        <v>312</v>
      </c>
      <c r="AB592" s="4" t="s">
        <v>313</v>
      </c>
      <c r="AC592" s="4" t="s">
        <v>313</v>
      </c>
      <c r="AE592" s="4">
        <v>0</v>
      </c>
      <c r="AF592" s="4">
        <v>0</v>
      </c>
      <c r="AG592" s="4">
        <v>5</v>
      </c>
      <c r="AH592" s="4">
        <f t="shared" si="155"/>
        <v>0</v>
      </c>
      <c r="AI592" s="4">
        <f t="shared" si="155"/>
        <v>0</v>
      </c>
      <c r="AJ592" s="4">
        <f t="shared" si="155"/>
        <v>0</v>
      </c>
      <c r="AK592" s="4">
        <f t="shared" si="155"/>
        <v>0</v>
      </c>
      <c r="AL592" s="4">
        <f t="shared" si="155"/>
        <v>0</v>
      </c>
      <c r="AM592" s="4">
        <f t="shared" si="155"/>
        <v>3</v>
      </c>
      <c r="AN592" s="4">
        <f t="shared" si="144"/>
        <v>3</v>
      </c>
      <c r="AO592" s="4" t="str">
        <f t="shared" si="145"/>
        <v>우대</v>
      </c>
      <c r="AP592" s="4" t="str">
        <f t="shared" si="145"/>
        <v>X</v>
      </c>
      <c r="AQ592" s="4" t="str">
        <f t="shared" si="145"/>
        <v>X</v>
      </c>
      <c r="AR592" s="4">
        <f t="shared" si="146"/>
        <v>5</v>
      </c>
      <c r="AT592" s="4" t="s">
        <v>11686</v>
      </c>
      <c r="AU592" s="4">
        <f>VLOOKUP(B592,자격증!B:R,17,0)</f>
        <v>0</v>
      </c>
      <c r="AV592" s="4">
        <f>IF(AT592="해당",VLOOKUP(B592,어학성적!B:Q,16,0),0)</f>
        <v>10</v>
      </c>
      <c r="AW592" s="4">
        <f>IF(AT592="해당",VLOOKUP(B592,논문실적!B:S,18,0),0)</f>
        <v>0</v>
      </c>
      <c r="AX592" s="4">
        <f>VLOOKUP(B592,자격증!B:S,18,0)</f>
        <v>0</v>
      </c>
      <c r="AY592" s="4">
        <f t="shared" si="147"/>
        <v>10</v>
      </c>
      <c r="AZ592" s="4"/>
      <c r="BB592" s="4">
        <f t="shared" si="148"/>
        <v>10</v>
      </c>
      <c r="BC592" s="47">
        <f>VLOOKUP(B592,정성평가!B:AD,29,0)</f>
        <v>59</v>
      </c>
      <c r="BD592" s="4">
        <f t="shared" si="149"/>
        <v>5</v>
      </c>
      <c r="BE592" s="47">
        <f t="shared" si="150"/>
        <v>74</v>
      </c>
      <c r="BF592" s="4" t="str">
        <f t="shared" si="151"/>
        <v>이상없음</v>
      </c>
      <c r="BG592" s="4">
        <f t="shared" si="152"/>
        <v>118</v>
      </c>
      <c r="BH592" s="4" t="s">
        <v>11808</v>
      </c>
      <c r="BI592" s="4"/>
      <c r="BK592" s="4">
        <v>9</v>
      </c>
      <c r="BL592" s="4">
        <f t="shared" si="156"/>
        <v>135</v>
      </c>
      <c r="BM592" s="4">
        <f t="shared" si="153"/>
        <v>136</v>
      </c>
      <c r="BN592" s="4" t="str">
        <f t="shared" si="157"/>
        <v>배수초과</v>
      </c>
      <c r="BO592" s="4" t="s">
        <v>11832</v>
      </c>
      <c r="BQ592" s="4" t="s">
        <v>11840</v>
      </c>
      <c r="BR592" s="4" t="s">
        <v>11841</v>
      </c>
      <c r="BS592" s="4"/>
    </row>
    <row r="593" spans="1:71" ht="50.1" customHeight="1" x14ac:dyDescent="0.3">
      <c r="A593" s="4">
        <f t="shared" si="154"/>
        <v>119</v>
      </c>
      <c r="B593" s="4" t="s">
        <v>1504</v>
      </c>
      <c r="C593" s="4" t="s">
        <v>1505</v>
      </c>
      <c r="D593" s="4" t="s">
        <v>265</v>
      </c>
      <c r="E593" s="4" t="s">
        <v>266</v>
      </c>
      <c r="F593" s="4" t="s">
        <v>1506</v>
      </c>
      <c r="G593" s="4" t="s">
        <v>1507</v>
      </c>
      <c r="H593" s="4" t="s">
        <v>1508</v>
      </c>
      <c r="I593" s="4" t="s">
        <v>1509</v>
      </c>
      <c r="J593" s="4" t="s">
        <v>275</v>
      </c>
      <c r="K593" s="4" t="s">
        <v>275</v>
      </c>
      <c r="L593" s="4" t="s">
        <v>382</v>
      </c>
      <c r="M593" s="4" t="s">
        <v>1351</v>
      </c>
      <c r="N593" s="4" t="s">
        <v>1073</v>
      </c>
      <c r="O593" s="4" t="s">
        <v>562</v>
      </c>
      <c r="P593" s="4" t="s">
        <v>957</v>
      </c>
      <c r="Q593" s="4" t="s">
        <v>1523</v>
      </c>
      <c r="R593" s="4" t="s">
        <v>313</v>
      </c>
      <c r="S593" s="4" t="s">
        <v>313</v>
      </c>
      <c r="T593" s="4" t="s">
        <v>313</v>
      </c>
      <c r="U593" s="4" t="s">
        <v>313</v>
      </c>
      <c r="V593" s="4" t="s">
        <v>313</v>
      </c>
      <c r="W593" s="4" t="s">
        <v>313</v>
      </c>
      <c r="X593" s="4" t="s">
        <v>313</v>
      </c>
      <c r="Y593" s="4" t="s">
        <v>313</v>
      </c>
      <c r="Z593" s="4" t="s">
        <v>313</v>
      </c>
      <c r="AA593" s="4" t="s">
        <v>313</v>
      </c>
      <c r="AB593" s="4" t="s">
        <v>313</v>
      </c>
      <c r="AC593" s="4" t="s">
        <v>313</v>
      </c>
      <c r="AE593" s="4">
        <v>0</v>
      </c>
      <c r="AF593" s="4">
        <v>0</v>
      </c>
      <c r="AG593" s="4">
        <v>0</v>
      </c>
      <c r="AH593" s="4">
        <f t="shared" si="155"/>
        <v>0</v>
      </c>
      <c r="AI593" s="4">
        <f t="shared" si="155"/>
        <v>0</v>
      </c>
      <c r="AJ593" s="4">
        <f t="shared" si="155"/>
        <v>0</v>
      </c>
      <c r="AK593" s="4">
        <f t="shared" si="155"/>
        <v>0</v>
      </c>
      <c r="AL593" s="4">
        <f t="shared" si="155"/>
        <v>0</v>
      </c>
      <c r="AM593" s="4">
        <f t="shared" si="155"/>
        <v>0</v>
      </c>
      <c r="AN593" s="4">
        <f t="shared" si="144"/>
        <v>0</v>
      </c>
      <c r="AO593" s="4" t="str">
        <f t="shared" si="145"/>
        <v>X</v>
      </c>
      <c r="AP593" s="4" t="str">
        <f t="shared" si="145"/>
        <v>X</v>
      </c>
      <c r="AQ593" s="4" t="str">
        <f t="shared" si="145"/>
        <v>X</v>
      </c>
      <c r="AR593" s="4">
        <f t="shared" si="146"/>
        <v>0</v>
      </c>
      <c r="AT593" s="4" t="s">
        <v>11686</v>
      </c>
      <c r="AU593" s="4">
        <f>VLOOKUP(B593,자격증!B:R,17,0)</f>
        <v>0</v>
      </c>
      <c r="AV593" s="4">
        <f>IF(AT593="해당",VLOOKUP(B593,어학성적!B:Q,16,0),0)</f>
        <v>0</v>
      </c>
      <c r="AW593" s="4">
        <f>IF(AT593="해당",VLOOKUP(B593,논문실적!B:S,18,0),0)</f>
        <v>8</v>
      </c>
      <c r="AX593" s="4">
        <f>VLOOKUP(B593,자격증!B:S,18,0)</f>
        <v>0</v>
      </c>
      <c r="AY593" s="4">
        <f t="shared" si="147"/>
        <v>8</v>
      </c>
      <c r="AZ593" s="4"/>
      <c r="BB593" s="4">
        <f t="shared" si="148"/>
        <v>8</v>
      </c>
      <c r="BC593" s="47">
        <f>VLOOKUP(B593,정성평가!B:AD,29,0)</f>
        <v>66</v>
      </c>
      <c r="BD593" s="4">
        <f t="shared" si="149"/>
        <v>0</v>
      </c>
      <c r="BE593" s="47">
        <f t="shared" si="150"/>
        <v>74</v>
      </c>
      <c r="BF593" s="4" t="str">
        <f t="shared" si="151"/>
        <v>이상없음</v>
      </c>
      <c r="BG593" s="4">
        <f t="shared" si="152"/>
        <v>118</v>
      </c>
      <c r="BH593" s="4" t="s">
        <v>11808</v>
      </c>
      <c r="BI593" s="4"/>
      <c r="BK593" s="4">
        <v>9</v>
      </c>
      <c r="BL593" s="4">
        <f t="shared" si="156"/>
        <v>135</v>
      </c>
      <c r="BM593" s="4">
        <f t="shared" si="153"/>
        <v>136</v>
      </c>
      <c r="BN593" s="4" t="str">
        <f t="shared" si="157"/>
        <v>배수초과</v>
      </c>
      <c r="BO593" s="4" t="s">
        <v>11832</v>
      </c>
      <c r="BQ593" s="4" t="s">
        <v>11840</v>
      </c>
      <c r="BR593" s="4" t="s">
        <v>11841</v>
      </c>
      <c r="BS593" s="4"/>
    </row>
    <row r="594" spans="1:71" ht="50.1" customHeight="1" x14ac:dyDescent="0.3">
      <c r="A594" s="4">
        <f t="shared" si="154"/>
        <v>120</v>
      </c>
      <c r="B594" s="4" t="s">
        <v>5543</v>
      </c>
      <c r="C594" s="4" t="s">
        <v>5544</v>
      </c>
      <c r="D594" s="4" t="s">
        <v>265</v>
      </c>
      <c r="E594" s="4" t="s">
        <v>266</v>
      </c>
      <c r="F594" s="4" t="s">
        <v>5545</v>
      </c>
      <c r="G594" s="4" t="s">
        <v>5546</v>
      </c>
      <c r="H594" s="4" t="s">
        <v>5547</v>
      </c>
      <c r="I594" s="4" t="s">
        <v>5548</v>
      </c>
      <c r="J594" s="4" t="s">
        <v>275</v>
      </c>
      <c r="K594" s="4" t="s">
        <v>275</v>
      </c>
      <c r="L594" s="4" t="s">
        <v>276</v>
      </c>
      <c r="M594" s="4" t="s">
        <v>277</v>
      </c>
      <c r="N594" s="4" t="s">
        <v>277</v>
      </c>
      <c r="O594" s="4" t="s">
        <v>277</v>
      </c>
      <c r="P594" s="4" t="s">
        <v>277</v>
      </c>
      <c r="Q594" s="4" t="s">
        <v>551</v>
      </c>
      <c r="R594" s="4" t="s">
        <v>313</v>
      </c>
      <c r="S594" s="4" t="s">
        <v>313</v>
      </c>
      <c r="T594" s="4" t="s">
        <v>313</v>
      </c>
      <c r="U594" s="4" t="s">
        <v>313</v>
      </c>
      <c r="V594" s="4" t="s">
        <v>313</v>
      </c>
      <c r="W594" s="4" t="s">
        <v>11686</v>
      </c>
      <c r="X594" s="4" t="s">
        <v>9552</v>
      </c>
      <c r="Y594" s="4" t="s">
        <v>313</v>
      </c>
      <c r="Z594" s="4" t="s">
        <v>313</v>
      </c>
      <c r="AA594" s="4" t="s">
        <v>313</v>
      </c>
      <c r="AB594" s="4" t="s">
        <v>312</v>
      </c>
      <c r="AC594" s="4" t="s">
        <v>313</v>
      </c>
      <c r="AE594" s="4">
        <v>0</v>
      </c>
      <c r="AF594" s="4">
        <v>0</v>
      </c>
      <c r="AG594" s="4">
        <v>0</v>
      </c>
      <c r="AH594" s="4">
        <f t="shared" si="155"/>
        <v>0</v>
      </c>
      <c r="AI594" s="4">
        <f t="shared" si="155"/>
        <v>0</v>
      </c>
      <c r="AJ594" s="4">
        <f t="shared" si="155"/>
        <v>0</v>
      </c>
      <c r="AK594" s="4">
        <f t="shared" si="155"/>
        <v>0</v>
      </c>
      <c r="AL594" s="4">
        <f t="shared" si="155"/>
        <v>0</v>
      </c>
      <c r="AM594" s="4">
        <f t="shared" si="155"/>
        <v>3</v>
      </c>
      <c r="AN594" s="4">
        <f t="shared" si="144"/>
        <v>0</v>
      </c>
      <c r="AO594" s="4" t="str">
        <f t="shared" si="145"/>
        <v>X</v>
      </c>
      <c r="AP594" s="4" t="str">
        <f t="shared" si="145"/>
        <v>우대</v>
      </c>
      <c r="AQ594" s="4" t="str">
        <f t="shared" si="145"/>
        <v>X</v>
      </c>
      <c r="AR594" s="4">
        <f t="shared" si="146"/>
        <v>3</v>
      </c>
      <c r="AT594" s="4" t="s">
        <v>11686</v>
      </c>
      <c r="AU594" s="4">
        <f>VLOOKUP(B594,자격증!B:R,17,0)</f>
        <v>10</v>
      </c>
      <c r="AV594" s="4">
        <f>IF(AT594="해당",VLOOKUP(B594,어학성적!B:Q,16,0),0)</f>
        <v>4</v>
      </c>
      <c r="AW594" s="4">
        <f>IF(AT594="해당",VLOOKUP(B594,논문실적!B:S,18,0),0)</f>
        <v>0</v>
      </c>
      <c r="AX594" s="4">
        <f>VLOOKUP(B594,자격증!B:S,18,0)</f>
        <v>0</v>
      </c>
      <c r="AY594" s="4">
        <f t="shared" si="147"/>
        <v>14</v>
      </c>
      <c r="AZ594" s="4"/>
      <c r="BB594" s="4">
        <f t="shared" si="148"/>
        <v>14</v>
      </c>
      <c r="BC594" s="47">
        <f>VLOOKUP(B594,정성평가!B:AD,29,0)</f>
        <v>57</v>
      </c>
      <c r="BD594" s="4">
        <f t="shared" si="149"/>
        <v>3</v>
      </c>
      <c r="BE594" s="47">
        <f t="shared" si="150"/>
        <v>74</v>
      </c>
      <c r="BF594" s="4" t="str">
        <f t="shared" si="151"/>
        <v>이상없음</v>
      </c>
      <c r="BG594" s="4">
        <f t="shared" si="152"/>
        <v>118</v>
      </c>
      <c r="BH594" s="4" t="s">
        <v>11808</v>
      </c>
      <c r="BI594" s="4"/>
      <c r="BK594" s="4">
        <v>9</v>
      </c>
      <c r="BL594" s="4">
        <f t="shared" si="156"/>
        <v>135</v>
      </c>
      <c r="BM594" s="4">
        <f t="shared" si="153"/>
        <v>136</v>
      </c>
      <c r="BN594" s="4" t="str">
        <f t="shared" si="157"/>
        <v>배수초과</v>
      </c>
      <c r="BO594" s="4" t="s">
        <v>11832</v>
      </c>
      <c r="BQ594" s="4" t="s">
        <v>11840</v>
      </c>
      <c r="BR594" s="4" t="s">
        <v>11841</v>
      </c>
      <c r="BS594" s="4"/>
    </row>
    <row r="595" spans="1:71" ht="50.1" customHeight="1" x14ac:dyDescent="0.3">
      <c r="A595" s="4">
        <f t="shared" si="154"/>
        <v>121</v>
      </c>
      <c r="B595" s="4" t="s">
        <v>5727</v>
      </c>
      <c r="C595" s="4" t="s">
        <v>5728</v>
      </c>
      <c r="D595" s="4" t="s">
        <v>265</v>
      </c>
      <c r="E595" s="4" t="s">
        <v>266</v>
      </c>
      <c r="F595" s="4" t="s">
        <v>5729</v>
      </c>
      <c r="G595" s="4" t="s">
        <v>5730</v>
      </c>
      <c r="H595" s="4" t="s">
        <v>5731</v>
      </c>
      <c r="I595" s="4" t="s">
        <v>5732</v>
      </c>
      <c r="J595" s="4" t="s">
        <v>275</v>
      </c>
      <c r="K595" s="4" t="s">
        <v>275</v>
      </c>
      <c r="L595" s="4" t="s">
        <v>382</v>
      </c>
      <c r="M595" s="4" t="s">
        <v>560</v>
      </c>
      <c r="N595" s="4" t="s">
        <v>5354</v>
      </c>
      <c r="O595" s="4" t="s">
        <v>562</v>
      </c>
      <c r="P595" s="4" t="s">
        <v>957</v>
      </c>
      <c r="Q595" s="4" t="s">
        <v>1695</v>
      </c>
      <c r="R595" s="4" t="s">
        <v>313</v>
      </c>
      <c r="S595" s="4" t="s">
        <v>313</v>
      </c>
      <c r="T595" s="4" t="s">
        <v>313</v>
      </c>
      <c r="U595" s="4" t="s">
        <v>313</v>
      </c>
      <c r="V595" s="4" t="s">
        <v>313</v>
      </c>
      <c r="W595" s="4" t="s">
        <v>313</v>
      </c>
      <c r="X595" s="4" t="s">
        <v>313</v>
      </c>
      <c r="Y595" s="4" t="s">
        <v>313</v>
      </c>
      <c r="Z595" s="4" t="s">
        <v>313</v>
      </c>
      <c r="AA595" s="4" t="s">
        <v>313</v>
      </c>
      <c r="AB595" s="4" t="s">
        <v>312</v>
      </c>
      <c r="AC595" s="4" t="s">
        <v>313</v>
      </c>
      <c r="AE595" s="4">
        <v>0</v>
      </c>
      <c r="AF595" s="4">
        <v>0</v>
      </c>
      <c r="AG595" s="4">
        <v>0</v>
      </c>
      <c r="AH595" s="4">
        <f t="shared" si="155"/>
        <v>0</v>
      </c>
      <c r="AI595" s="4">
        <f t="shared" si="155"/>
        <v>0</v>
      </c>
      <c r="AJ595" s="4">
        <f t="shared" si="155"/>
        <v>0</v>
      </c>
      <c r="AK595" s="4">
        <f t="shared" si="155"/>
        <v>0</v>
      </c>
      <c r="AL595" s="4">
        <f t="shared" si="155"/>
        <v>0</v>
      </c>
      <c r="AM595" s="4">
        <f t="shared" si="155"/>
        <v>0</v>
      </c>
      <c r="AN595" s="4">
        <f t="shared" si="144"/>
        <v>0</v>
      </c>
      <c r="AO595" s="4" t="str">
        <f t="shared" si="145"/>
        <v>X</v>
      </c>
      <c r="AP595" s="4" t="str">
        <f t="shared" si="145"/>
        <v>우대</v>
      </c>
      <c r="AQ595" s="4" t="str">
        <f t="shared" si="145"/>
        <v>X</v>
      </c>
      <c r="AR595" s="4">
        <f t="shared" si="146"/>
        <v>0</v>
      </c>
      <c r="AT595" s="4" t="s">
        <v>11686</v>
      </c>
      <c r="AU595" s="4">
        <f>VLOOKUP(B595,자격증!B:R,17,0)</f>
        <v>3</v>
      </c>
      <c r="AV595" s="4">
        <f>IF(AT595="해당",VLOOKUP(B595,어학성적!B:Q,16,0),0)</f>
        <v>6</v>
      </c>
      <c r="AW595" s="4">
        <f>IF(AT595="해당",VLOOKUP(B595,논문실적!B:S,18,0),0)</f>
        <v>0</v>
      </c>
      <c r="AX595" s="4">
        <f>VLOOKUP(B595,자격증!B:S,18,0)</f>
        <v>0</v>
      </c>
      <c r="AY595" s="4">
        <f t="shared" si="147"/>
        <v>9</v>
      </c>
      <c r="AZ595" s="4"/>
      <c r="BB595" s="4">
        <f t="shared" si="148"/>
        <v>9</v>
      </c>
      <c r="BC595" s="47">
        <f>VLOOKUP(B595,정성평가!B:AD,29,0)</f>
        <v>65</v>
      </c>
      <c r="BD595" s="4">
        <f t="shared" si="149"/>
        <v>0</v>
      </c>
      <c r="BE595" s="47">
        <f t="shared" si="150"/>
        <v>74</v>
      </c>
      <c r="BF595" s="4" t="str">
        <f t="shared" si="151"/>
        <v>이상없음</v>
      </c>
      <c r="BG595" s="4">
        <f t="shared" si="152"/>
        <v>118</v>
      </c>
      <c r="BH595" s="4" t="s">
        <v>11808</v>
      </c>
      <c r="BI595" s="4"/>
      <c r="BK595" s="4">
        <v>9</v>
      </c>
      <c r="BL595" s="4">
        <f t="shared" si="156"/>
        <v>135</v>
      </c>
      <c r="BM595" s="4">
        <f t="shared" si="153"/>
        <v>136</v>
      </c>
      <c r="BN595" s="4" t="str">
        <f t="shared" si="157"/>
        <v>배수초과</v>
      </c>
      <c r="BO595" s="4" t="s">
        <v>11832</v>
      </c>
      <c r="BQ595" s="4" t="s">
        <v>11840</v>
      </c>
      <c r="BR595" s="4" t="s">
        <v>11841</v>
      </c>
      <c r="BS595" s="4"/>
    </row>
    <row r="596" spans="1:71" ht="50.1" customHeight="1" x14ac:dyDescent="0.3">
      <c r="A596" s="4">
        <f t="shared" si="154"/>
        <v>122</v>
      </c>
      <c r="B596" s="4" t="s">
        <v>1204</v>
      </c>
      <c r="C596" s="4" t="s">
        <v>1205</v>
      </c>
      <c r="D596" s="4" t="s">
        <v>265</v>
      </c>
      <c r="E596" s="4" t="s">
        <v>266</v>
      </c>
      <c r="F596" s="4" t="s">
        <v>1206</v>
      </c>
      <c r="G596" s="4" t="s">
        <v>1207</v>
      </c>
      <c r="H596" s="4" t="s">
        <v>1208</v>
      </c>
      <c r="I596" s="4" t="s">
        <v>1209</v>
      </c>
      <c r="J596" s="4" t="s">
        <v>275</v>
      </c>
      <c r="K596" s="4" t="s">
        <v>275</v>
      </c>
      <c r="L596" s="4" t="s">
        <v>276</v>
      </c>
      <c r="M596" s="4" t="s">
        <v>277</v>
      </c>
      <c r="N596" s="4" t="s">
        <v>277</v>
      </c>
      <c r="O596" s="4" t="s">
        <v>277</v>
      </c>
      <c r="P596" s="4" t="s">
        <v>277</v>
      </c>
      <c r="Q596" s="4" t="s">
        <v>1225</v>
      </c>
      <c r="R596" s="4" t="s">
        <v>313</v>
      </c>
      <c r="S596" s="4" t="s">
        <v>313</v>
      </c>
      <c r="T596" s="4" t="s">
        <v>313</v>
      </c>
      <c r="U596" s="4" t="s">
        <v>313</v>
      </c>
      <c r="V596" s="4" t="s">
        <v>313</v>
      </c>
      <c r="W596" s="4" t="s">
        <v>11686</v>
      </c>
      <c r="X596" s="4" t="s">
        <v>11742</v>
      </c>
      <c r="Y596" s="4" t="s">
        <v>313</v>
      </c>
      <c r="Z596" s="4" t="s">
        <v>313</v>
      </c>
      <c r="AA596" s="4" t="s">
        <v>313</v>
      </c>
      <c r="AB596" s="4" t="s">
        <v>312</v>
      </c>
      <c r="AC596" s="4" t="s">
        <v>313</v>
      </c>
      <c r="AE596" s="4">
        <v>0</v>
      </c>
      <c r="AF596" s="4">
        <v>0</v>
      </c>
      <c r="AG596" s="4">
        <v>0</v>
      </c>
      <c r="AH596" s="4">
        <f t="shared" si="155"/>
        <v>0</v>
      </c>
      <c r="AI596" s="4">
        <f t="shared" si="155"/>
        <v>0</v>
      </c>
      <c r="AJ596" s="4">
        <f t="shared" si="155"/>
        <v>0</v>
      </c>
      <c r="AK596" s="4">
        <f t="shared" si="155"/>
        <v>0</v>
      </c>
      <c r="AL596" s="4">
        <f t="shared" si="155"/>
        <v>0</v>
      </c>
      <c r="AM596" s="4">
        <f t="shared" si="155"/>
        <v>3</v>
      </c>
      <c r="AN596" s="4">
        <f t="shared" si="144"/>
        <v>0</v>
      </c>
      <c r="AO596" s="4" t="str">
        <f t="shared" si="145"/>
        <v>X</v>
      </c>
      <c r="AP596" s="4" t="str">
        <f t="shared" si="145"/>
        <v>우대</v>
      </c>
      <c r="AQ596" s="4" t="str">
        <f t="shared" si="145"/>
        <v>X</v>
      </c>
      <c r="AR596" s="4">
        <f t="shared" si="146"/>
        <v>3</v>
      </c>
      <c r="AT596" s="4" t="s">
        <v>11686</v>
      </c>
      <c r="AU596" s="4">
        <f>VLOOKUP(B596,자격증!B:R,17,0)</f>
        <v>0</v>
      </c>
      <c r="AV596" s="4">
        <f>IF(AT596="해당",VLOOKUP(B596,어학성적!B:Q,16,0),0)</f>
        <v>0</v>
      </c>
      <c r="AW596" s="4">
        <f>IF(AT596="해당",VLOOKUP(B596,논문실적!B:S,18,0),0)</f>
        <v>10</v>
      </c>
      <c r="AX596" s="4">
        <f>VLOOKUP(B596,자격증!B:S,18,0)</f>
        <v>0</v>
      </c>
      <c r="AY596" s="4">
        <f t="shared" si="147"/>
        <v>10</v>
      </c>
      <c r="AZ596" s="4"/>
      <c r="BB596" s="4">
        <f t="shared" si="148"/>
        <v>10</v>
      </c>
      <c r="BC596" s="47">
        <f>VLOOKUP(B596,정성평가!B:AD,29,0)</f>
        <v>60.666666666666664</v>
      </c>
      <c r="BD596" s="4">
        <f t="shared" si="149"/>
        <v>3</v>
      </c>
      <c r="BE596" s="47">
        <f t="shared" si="150"/>
        <v>73.666666666666657</v>
      </c>
      <c r="BF596" s="4" t="str">
        <f t="shared" si="151"/>
        <v>이상없음</v>
      </c>
      <c r="BG596" s="4">
        <f t="shared" si="152"/>
        <v>122</v>
      </c>
      <c r="BH596" s="4" t="s">
        <v>11808</v>
      </c>
      <c r="BI596" s="4"/>
      <c r="BK596" s="4">
        <v>9</v>
      </c>
      <c r="BL596" s="4">
        <f t="shared" si="156"/>
        <v>135</v>
      </c>
      <c r="BM596" s="4">
        <f t="shared" si="153"/>
        <v>136</v>
      </c>
      <c r="BN596" s="4" t="str">
        <f t="shared" si="157"/>
        <v>배수초과</v>
      </c>
      <c r="BO596" s="4" t="s">
        <v>11832</v>
      </c>
      <c r="BQ596" s="4" t="s">
        <v>11840</v>
      </c>
      <c r="BR596" s="4" t="s">
        <v>11841</v>
      </c>
      <c r="BS596" s="4"/>
    </row>
    <row r="597" spans="1:71" ht="50.1" customHeight="1" x14ac:dyDescent="0.3">
      <c r="A597" s="4">
        <f t="shared" si="154"/>
        <v>123</v>
      </c>
      <c r="B597" s="4" t="s">
        <v>7534</v>
      </c>
      <c r="C597" s="4" t="s">
        <v>7535</v>
      </c>
      <c r="D597" s="4" t="s">
        <v>265</v>
      </c>
      <c r="E597" s="4" t="s">
        <v>266</v>
      </c>
      <c r="F597" s="4" t="s">
        <v>7536</v>
      </c>
      <c r="G597" s="4" t="s">
        <v>7537</v>
      </c>
      <c r="H597" s="4" t="s">
        <v>7538</v>
      </c>
      <c r="I597" s="4" t="s">
        <v>7539</v>
      </c>
      <c r="J597" s="4" t="s">
        <v>275</v>
      </c>
      <c r="K597" s="4" t="s">
        <v>275</v>
      </c>
      <c r="L597" s="4" t="s">
        <v>382</v>
      </c>
      <c r="M597" s="4" t="s">
        <v>4833</v>
      </c>
      <c r="N597" s="4" t="s">
        <v>3659</v>
      </c>
      <c r="O597" s="4" t="s">
        <v>562</v>
      </c>
      <c r="P597" s="4" t="s">
        <v>861</v>
      </c>
      <c r="Q597" s="4" t="s">
        <v>7545</v>
      </c>
      <c r="R597" s="4" t="s">
        <v>313</v>
      </c>
      <c r="S597" s="4" t="s">
        <v>313</v>
      </c>
      <c r="T597" s="4" t="s">
        <v>313</v>
      </c>
      <c r="U597" s="4" t="s">
        <v>313</v>
      </c>
      <c r="V597" s="4" t="s">
        <v>313</v>
      </c>
      <c r="W597" s="4" t="s">
        <v>11686</v>
      </c>
      <c r="X597" s="4" t="s">
        <v>11734</v>
      </c>
      <c r="Y597" s="4" t="s">
        <v>313</v>
      </c>
      <c r="Z597" s="4" t="s">
        <v>313</v>
      </c>
      <c r="AA597" s="4" t="s">
        <v>313</v>
      </c>
      <c r="AB597" s="4" t="s">
        <v>312</v>
      </c>
      <c r="AC597" s="4" t="s">
        <v>313</v>
      </c>
      <c r="AE597" s="4">
        <v>0</v>
      </c>
      <c r="AF597" s="4">
        <v>0</v>
      </c>
      <c r="AG597" s="4">
        <v>0</v>
      </c>
      <c r="AH597" s="4">
        <f t="shared" si="155"/>
        <v>0</v>
      </c>
      <c r="AI597" s="4">
        <f t="shared" si="155"/>
        <v>0</v>
      </c>
      <c r="AJ597" s="4">
        <f t="shared" si="155"/>
        <v>0</v>
      </c>
      <c r="AK597" s="4">
        <f t="shared" si="155"/>
        <v>0</v>
      </c>
      <c r="AL597" s="4">
        <f t="shared" si="155"/>
        <v>0</v>
      </c>
      <c r="AM597" s="4">
        <f t="shared" si="155"/>
        <v>3</v>
      </c>
      <c r="AN597" s="4">
        <f t="shared" si="144"/>
        <v>0</v>
      </c>
      <c r="AO597" s="4" t="str">
        <f t="shared" si="145"/>
        <v>X</v>
      </c>
      <c r="AP597" s="4" t="str">
        <f t="shared" si="145"/>
        <v>우대</v>
      </c>
      <c r="AQ597" s="4" t="str">
        <f t="shared" si="145"/>
        <v>X</v>
      </c>
      <c r="AR597" s="4">
        <f t="shared" si="146"/>
        <v>3</v>
      </c>
      <c r="AT597" s="4" t="s">
        <v>11686</v>
      </c>
      <c r="AU597" s="4">
        <f>VLOOKUP(B597,자격증!B:R,17,0)</f>
        <v>0</v>
      </c>
      <c r="AV597" s="4">
        <f>IF(AT597="해당",VLOOKUP(B597,어학성적!B:Q,16,0),0)</f>
        <v>8</v>
      </c>
      <c r="AW597" s="4">
        <f>IF(AT597="해당",VLOOKUP(B597,논문실적!B:S,18,0),0)</f>
        <v>6</v>
      </c>
      <c r="AX597" s="4">
        <f>VLOOKUP(B597,자격증!B:S,18,0)</f>
        <v>0</v>
      </c>
      <c r="AY597" s="4">
        <f t="shared" si="147"/>
        <v>14</v>
      </c>
      <c r="AZ597" s="4"/>
      <c r="BB597" s="4">
        <f t="shared" si="148"/>
        <v>14</v>
      </c>
      <c r="BC597" s="47">
        <f>VLOOKUP(B597,정성평가!B:AD,29,0)</f>
        <v>56.666666666666664</v>
      </c>
      <c r="BD597" s="4">
        <f t="shared" si="149"/>
        <v>3</v>
      </c>
      <c r="BE597" s="47">
        <f t="shared" si="150"/>
        <v>73.666666666666657</v>
      </c>
      <c r="BF597" s="4" t="str">
        <f t="shared" si="151"/>
        <v>이상없음</v>
      </c>
      <c r="BG597" s="4">
        <f t="shared" si="152"/>
        <v>122</v>
      </c>
      <c r="BH597" s="4" t="s">
        <v>11808</v>
      </c>
      <c r="BI597" s="4"/>
      <c r="BK597" s="4">
        <v>9</v>
      </c>
      <c r="BL597" s="4">
        <f t="shared" si="156"/>
        <v>135</v>
      </c>
      <c r="BM597" s="4">
        <f t="shared" si="153"/>
        <v>136</v>
      </c>
      <c r="BN597" s="4" t="str">
        <f t="shared" si="157"/>
        <v>배수초과</v>
      </c>
      <c r="BO597" s="4" t="s">
        <v>11832</v>
      </c>
      <c r="BQ597" s="4" t="s">
        <v>11840</v>
      </c>
      <c r="BR597" s="4" t="s">
        <v>11841</v>
      </c>
      <c r="BS597" s="4"/>
    </row>
    <row r="598" spans="1:71" ht="50.1" customHeight="1" x14ac:dyDescent="0.3">
      <c r="A598" s="4">
        <f t="shared" si="154"/>
        <v>124</v>
      </c>
      <c r="B598" s="4" t="s">
        <v>8816</v>
      </c>
      <c r="C598" s="4" t="s">
        <v>2042</v>
      </c>
      <c r="D598" s="4" t="s">
        <v>265</v>
      </c>
      <c r="E598" s="4" t="s">
        <v>266</v>
      </c>
      <c r="F598" s="4" t="s">
        <v>8817</v>
      </c>
      <c r="G598" s="4" t="s">
        <v>8818</v>
      </c>
      <c r="H598" s="4" t="s">
        <v>8819</v>
      </c>
      <c r="I598" s="4" t="s">
        <v>8820</v>
      </c>
      <c r="J598" s="4" t="s">
        <v>275</v>
      </c>
      <c r="K598" s="4" t="s">
        <v>275</v>
      </c>
      <c r="L598" s="4" t="s">
        <v>276</v>
      </c>
      <c r="M598" s="4" t="s">
        <v>277</v>
      </c>
      <c r="N598" s="4" t="s">
        <v>277</v>
      </c>
      <c r="O598" s="4" t="s">
        <v>277</v>
      </c>
      <c r="P598" s="4" t="s">
        <v>277</v>
      </c>
      <c r="Q598" s="4" t="s">
        <v>8825</v>
      </c>
      <c r="R598" s="4" t="s">
        <v>313</v>
      </c>
      <c r="S598" s="4" t="s">
        <v>313</v>
      </c>
      <c r="T598" s="4" t="s">
        <v>313</v>
      </c>
      <c r="U598" s="4" t="s">
        <v>313</v>
      </c>
      <c r="V598" s="4" t="s">
        <v>313</v>
      </c>
      <c r="W598" s="4" t="s">
        <v>11686</v>
      </c>
      <c r="X598" s="4" t="s">
        <v>11738</v>
      </c>
      <c r="Y598" s="4" t="s">
        <v>313</v>
      </c>
      <c r="Z598" s="4" t="s">
        <v>313</v>
      </c>
      <c r="AA598" s="4" t="s">
        <v>313</v>
      </c>
      <c r="AB598" s="4" t="s">
        <v>312</v>
      </c>
      <c r="AC598" s="4" t="s">
        <v>313</v>
      </c>
      <c r="AE598" s="4">
        <v>0</v>
      </c>
      <c r="AF598" s="4">
        <v>0</v>
      </c>
      <c r="AG598" s="4">
        <v>0</v>
      </c>
      <c r="AH598" s="4">
        <f t="shared" si="155"/>
        <v>0</v>
      </c>
      <c r="AI598" s="4">
        <f t="shared" si="155"/>
        <v>0</v>
      </c>
      <c r="AJ598" s="4">
        <f t="shared" si="155"/>
        <v>0</v>
      </c>
      <c r="AK598" s="4">
        <f t="shared" si="155"/>
        <v>0</v>
      </c>
      <c r="AL598" s="4">
        <f t="shared" si="155"/>
        <v>0</v>
      </c>
      <c r="AM598" s="4">
        <f t="shared" si="155"/>
        <v>3</v>
      </c>
      <c r="AN598" s="4">
        <f t="shared" si="144"/>
        <v>0</v>
      </c>
      <c r="AO598" s="4" t="str">
        <f t="shared" si="145"/>
        <v>X</v>
      </c>
      <c r="AP598" s="4" t="str">
        <f t="shared" si="145"/>
        <v>우대</v>
      </c>
      <c r="AQ598" s="4" t="str">
        <f t="shared" si="145"/>
        <v>X</v>
      </c>
      <c r="AR598" s="4">
        <f t="shared" si="146"/>
        <v>3</v>
      </c>
      <c r="AT598" s="4" t="s">
        <v>11686</v>
      </c>
      <c r="AU598" s="4">
        <f>VLOOKUP(B598,자격증!B:R,17,0)</f>
        <v>10</v>
      </c>
      <c r="AV598" s="4">
        <f>IF(AT598="해당",VLOOKUP(B598,어학성적!B:Q,16,0),0)</f>
        <v>10</v>
      </c>
      <c r="AW598" s="4">
        <f>IF(AT598="해당",VLOOKUP(B598,논문실적!B:S,18,0),0)</f>
        <v>0</v>
      </c>
      <c r="AX598" s="4">
        <f>VLOOKUP(B598,자격증!B:S,18,0)</f>
        <v>0</v>
      </c>
      <c r="AY598" s="4">
        <f t="shared" si="147"/>
        <v>20</v>
      </c>
      <c r="AZ598" s="4"/>
      <c r="BB598" s="4">
        <f t="shared" si="148"/>
        <v>20</v>
      </c>
      <c r="BC598" s="47">
        <f>VLOOKUP(B598,정성평가!B:AD,29,0)</f>
        <v>50.666666666666664</v>
      </c>
      <c r="BD598" s="4">
        <f t="shared" si="149"/>
        <v>3</v>
      </c>
      <c r="BE598" s="47">
        <f t="shared" si="150"/>
        <v>73.666666666666657</v>
      </c>
      <c r="BF598" s="4" t="str">
        <f t="shared" si="151"/>
        <v>이상없음</v>
      </c>
      <c r="BG598" s="4">
        <f t="shared" si="152"/>
        <v>122</v>
      </c>
      <c r="BH598" s="4" t="s">
        <v>11808</v>
      </c>
      <c r="BI598" s="4"/>
      <c r="BK598" s="4">
        <v>9</v>
      </c>
      <c r="BL598" s="4">
        <f t="shared" si="156"/>
        <v>135</v>
      </c>
      <c r="BM598" s="4">
        <f t="shared" si="153"/>
        <v>136</v>
      </c>
      <c r="BN598" s="4" t="str">
        <f t="shared" si="157"/>
        <v>배수초과</v>
      </c>
      <c r="BO598" s="4" t="s">
        <v>11832</v>
      </c>
      <c r="BQ598" s="4" t="s">
        <v>11840</v>
      </c>
      <c r="BR598" s="4" t="s">
        <v>11841</v>
      </c>
      <c r="BS598" s="4"/>
    </row>
    <row r="599" spans="1:71" ht="50.1" customHeight="1" x14ac:dyDescent="0.3">
      <c r="A599" s="4">
        <f t="shared" si="154"/>
        <v>125</v>
      </c>
      <c r="B599" s="4" t="s">
        <v>8929</v>
      </c>
      <c r="C599" s="4" t="s">
        <v>8930</v>
      </c>
      <c r="D599" s="4" t="s">
        <v>265</v>
      </c>
      <c r="E599" s="4" t="s">
        <v>266</v>
      </c>
      <c r="F599" s="4" t="s">
        <v>8931</v>
      </c>
      <c r="G599" s="4" t="s">
        <v>8932</v>
      </c>
      <c r="H599" s="4" t="s">
        <v>8933</v>
      </c>
      <c r="I599" s="4" t="s">
        <v>8934</v>
      </c>
      <c r="J599" s="4" t="s">
        <v>275</v>
      </c>
      <c r="K599" s="4" t="s">
        <v>275</v>
      </c>
      <c r="L599" s="4" t="s">
        <v>276</v>
      </c>
      <c r="M599" s="4" t="s">
        <v>277</v>
      </c>
      <c r="N599" s="4" t="s">
        <v>277</v>
      </c>
      <c r="O599" s="4" t="s">
        <v>277</v>
      </c>
      <c r="P599" s="4" t="s">
        <v>277</v>
      </c>
      <c r="Q599" s="4" t="s">
        <v>2846</v>
      </c>
      <c r="R599" s="4" t="s">
        <v>313</v>
      </c>
      <c r="S599" s="4" t="s">
        <v>313</v>
      </c>
      <c r="T599" s="4" t="s">
        <v>313</v>
      </c>
      <c r="U599" s="4" t="s">
        <v>313</v>
      </c>
      <c r="V599" s="4" t="s">
        <v>313</v>
      </c>
      <c r="W599" s="4" t="s">
        <v>11686</v>
      </c>
      <c r="X599" s="4" t="s">
        <v>11744</v>
      </c>
      <c r="Y599" s="4" t="s">
        <v>313</v>
      </c>
      <c r="Z599" s="4" t="s">
        <v>313</v>
      </c>
      <c r="AA599" s="4" t="s">
        <v>313</v>
      </c>
      <c r="AB599" s="4" t="s">
        <v>312</v>
      </c>
      <c r="AC599" s="4" t="s">
        <v>313</v>
      </c>
      <c r="AE599" s="4">
        <v>0</v>
      </c>
      <c r="AF599" s="4">
        <v>0</v>
      </c>
      <c r="AG599" s="4">
        <v>0</v>
      </c>
      <c r="AH599" s="4">
        <f t="shared" si="155"/>
        <v>0</v>
      </c>
      <c r="AI599" s="4">
        <f t="shared" si="155"/>
        <v>0</v>
      </c>
      <c r="AJ599" s="4">
        <f t="shared" si="155"/>
        <v>0</v>
      </c>
      <c r="AK599" s="4">
        <f t="shared" si="155"/>
        <v>0</v>
      </c>
      <c r="AL599" s="4">
        <f t="shared" si="155"/>
        <v>0</v>
      </c>
      <c r="AM599" s="4">
        <f t="shared" si="155"/>
        <v>3</v>
      </c>
      <c r="AN599" s="4">
        <f t="shared" si="144"/>
        <v>0</v>
      </c>
      <c r="AO599" s="4" t="str">
        <f t="shared" si="145"/>
        <v>X</v>
      </c>
      <c r="AP599" s="4" t="str">
        <f t="shared" si="145"/>
        <v>우대</v>
      </c>
      <c r="AQ599" s="4" t="str">
        <f t="shared" si="145"/>
        <v>X</v>
      </c>
      <c r="AR599" s="4">
        <f t="shared" si="146"/>
        <v>3</v>
      </c>
      <c r="AT599" s="4" t="s">
        <v>11686</v>
      </c>
      <c r="AU599" s="4">
        <f>VLOOKUP(B599,자격증!B:R,17,0)</f>
        <v>5</v>
      </c>
      <c r="AV599" s="4">
        <f>IF(AT599="해당",VLOOKUP(B599,어학성적!B:Q,16,0),0)</f>
        <v>0</v>
      </c>
      <c r="AW599" s="4">
        <f>IF(AT599="해당",VLOOKUP(B599,논문실적!B:S,18,0),0)</f>
        <v>8</v>
      </c>
      <c r="AX599" s="4">
        <f>VLOOKUP(B599,자격증!B:S,18,0)</f>
        <v>0</v>
      </c>
      <c r="AY599" s="4">
        <f t="shared" si="147"/>
        <v>13</v>
      </c>
      <c r="AZ599" s="4"/>
      <c r="BB599" s="4">
        <f t="shared" si="148"/>
        <v>13</v>
      </c>
      <c r="BC599" s="47">
        <f>VLOOKUP(B599,정성평가!B:AD,29,0)</f>
        <v>57.666666666666664</v>
      </c>
      <c r="BD599" s="4">
        <f t="shared" si="149"/>
        <v>3</v>
      </c>
      <c r="BE599" s="47">
        <f t="shared" si="150"/>
        <v>73.666666666666657</v>
      </c>
      <c r="BF599" s="4" t="str">
        <f t="shared" si="151"/>
        <v>이상없음</v>
      </c>
      <c r="BG599" s="4">
        <f t="shared" si="152"/>
        <v>122</v>
      </c>
      <c r="BH599" s="4" t="s">
        <v>11808</v>
      </c>
      <c r="BI599" s="4"/>
      <c r="BK599" s="4">
        <v>9</v>
      </c>
      <c r="BL599" s="4">
        <f t="shared" si="156"/>
        <v>135</v>
      </c>
      <c r="BM599" s="4">
        <f t="shared" si="153"/>
        <v>136</v>
      </c>
      <c r="BN599" s="4" t="str">
        <f t="shared" si="157"/>
        <v>배수초과</v>
      </c>
      <c r="BO599" s="4" t="s">
        <v>11832</v>
      </c>
      <c r="BQ599" s="4" t="s">
        <v>11840</v>
      </c>
      <c r="BR599" s="4" t="s">
        <v>11841</v>
      </c>
      <c r="BS599" s="4"/>
    </row>
    <row r="600" spans="1:71" ht="50.1" customHeight="1" x14ac:dyDescent="0.3">
      <c r="A600" s="4">
        <f t="shared" si="154"/>
        <v>126</v>
      </c>
      <c r="B600" s="4" t="s">
        <v>9052</v>
      </c>
      <c r="C600" s="4" t="s">
        <v>9053</v>
      </c>
      <c r="D600" s="4" t="s">
        <v>265</v>
      </c>
      <c r="E600" s="4" t="s">
        <v>266</v>
      </c>
      <c r="F600" s="4" t="s">
        <v>9054</v>
      </c>
      <c r="G600" s="4" t="s">
        <v>9055</v>
      </c>
      <c r="H600" s="4" t="s">
        <v>9056</v>
      </c>
      <c r="I600" s="4" t="s">
        <v>9057</v>
      </c>
      <c r="J600" s="4" t="s">
        <v>275</v>
      </c>
      <c r="K600" s="4" t="s">
        <v>275</v>
      </c>
      <c r="L600" s="4" t="s">
        <v>276</v>
      </c>
      <c r="M600" s="4" t="s">
        <v>277</v>
      </c>
      <c r="N600" s="4" t="s">
        <v>277</v>
      </c>
      <c r="O600" s="4" t="s">
        <v>277</v>
      </c>
      <c r="P600" s="4" t="s">
        <v>277</v>
      </c>
      <c r="Q600" s="4" t="s">
        <v>2273</v>
      </c>
      <c r="R600" s="4" t="s">
        <v>313</v>
      </c>
      <c r="S600" s="4" t="s">
        <v>313</v>
      </c>
      <c r="T600" s="4" t="s">
        <v>313</v>
      </c>
      <c r="U600" s="4" t="s">
        <v>313</v>
      </c>
      <c r="V600" s="4" t="s">
        <v>313</v>
      </c>
      <c r="W600" s="4" t="s">
        <v>11686</v>
      </c>
      <c r="X600" s="4" t="s">
        <v>11734</v>
      </c>
      <c r="Y600" s="4" t="s">
        <v>313</v>
      </c>
      <c r="Z600" s="4" t="s">
        <v>313</v>
      </c>
      <c r="AA600" s="4" t="s">
        <v>313</v>
      </c>
      <c r="AB600" s="4" t="s">
        <v>312</v>
      </c>
      <c r="AC600" s="4" t="s">
        <v>313</v>
      </c>
      <c r="AE600" s="4">
        <v>0</v>
      </c>
      <c r="AF600" s="4">
        <v>0</v>
      </c>
      <c r="AG600" s="4">
        <v>0</v>
      </c>
      <c r="AH600" s="4">
        <f t="shared" si="155"/>
        <v>0</v>
      </c>
      <c r="AI600" s="4">
        <f t="shared" si="155"/>
        <v>0</v>
      </c>
      <c r="AJ600" s="4">
        <f t="shared" si="155"/>
        <v>0</v>
      </c>
      <c r="AK600" s="4">
        <f t="shared" si="155"/>
        <v>0</v>
      </c>
      <c r="AL600" s="4">
        <f t="shared" si="155"/>
        <v>0</v>
      </c>
      <c r="AM600" s="4">
        <f t="shared" si="155"/>
        <v>3</v>
      </c>
      <c r="AN600" s="4">
        <f t="shared" si="144"/>
        <v>0</v>
      </c>
      <c r="AO600" s="4" t="str">
        <f t="shared" si="145"/>
        <v>X</v>
      </c>
      <c r="AP600" s="4" t="str">
        <f t="shared" si="145"/>
        <v>우대</v>
      </c>
      <c r="AQ600" s="4" t="str">
        <f t="shared" si="145"/>
        <v>X</v>
      </c>
      <c r="AR600" s="4">
        <f t="shared" si="146"/>
        <v>3</v>
      </c>
      <c r="AT600" s="4" t="s">
        <v>11686</v>
      </c>
      <c r="AU600" s="4">
        <f>VLOOKUP(B600,자격증!B:R,17,0)</f>
        <v>5</v>
      </c>
      <c r="AV600" s="4">
        <f>IF(AT600="해당",VLOOKUP(B600,어학성적!B:Q,16,0),0)</f>
        <v>10</v>
      </c>
      <c r="AW600" s="4">
        <f>IF(AT600="해당",VLOOKUP(B600,논문실적!B:S,18,0),0)</f>
        <v>0</v>
      </c>
      <c r="AX600" s="4">
        <f>VLOOKUP(B600,자격증!B:S,18,0)</f>
        <v>0</v>
      </c>
      <c r="AY600" s="4">
        <f t="shared" si="147"/>
        <v>15</v>
      </c>
      <c r="AZ600" s="4"/>
      <c r="BB600" s="4">
        <f t="shared" si="148"/>
        <v>15</v>
      </c>
      <c r="BC600" s="47">
        <f>VLOOKUP(B600,정성평가!B:AD,29,0)</f>
        <v>55.666666666666664</v>
      </c>
      <c r="BD600" s="4">
        <f t="shared" si="149"/>
        <v>3</v>
      </c>
      <c r="BE600" s="47">
        <f t="shared" si="150"/>
        <v>73.666666666666657</v>
      </c>
      <c r="BF600" s="4" t="str">
        <f t="shared" si="151"/>
        <v>이상없음</v>
      </c>
      <c r="BG600" s="4">
        <f t="shared" si="152"/>
        <v>122</v>
      </c>
      <c r="BH600" s="4" t="s">
        <v>11808</v>
      </c>
      <c r="BI600" s="4"/>
      <c r="BK600" s="4">
        <v>9</v>
      </c>
      <c r="BL600" s="4">
        <f t="shared" si="156"/>
        <v>135</v>
      </c>
      <c r="BM600" s="4">
        <f t="shared" si="153"/>
        <v>136</v>
      </c>
      <c r="BN600" s="4" t="str">
        <f t="shared" si="157"/>
        <v>배수초과</v>
      </c>
      <c r="BO600" s="4" t="s">
        <v>11832</v>
      </c>
      <c r="BQ600" s="4" t="s">
        <v>11783</v>
      </c>
      <c r="BR600" s="4" t="s">
        <v>276</v>
      </c>
      <c r="BS600" s="4" t="s">
        <v>11839</v>
      </c>
    </row>
    <row r="601" spans="1:71" ht="50.1" customHeight="1" x14ac:dyDescent="0.3">
      <c r="A601" s="4">
        <f t="shared" si="154"/>
        <v>127</v>
      </c>
      <c r="B601" s="4" t="s">
        <v>9314</v>
      </c>
      <c r="C601" s="4" t="s">
        <v>9315</v>
      </c>
      <c r="D601" s="4" t="s">
        <v>265</v>
      </c>
      <c r="E601" s="4" t="s">
        <v>266</v>
      </c>
      <c r="F601" s="4" t="s">
        <v>9316</v>
      </c>
      <c r="G601" s="4" t="s">
        <v>9317</v>
      </c>
      <c r="H601" s="4" t="s">
        <v>9318</v>
      </c>
      <c r="I601" s="4" t="s">
        <v>9319</v>
      </c>
      <c r="J601" s="4" t="s">
        <v>275</v>
      </c>
      <c r="K601" s="4" t="s">
        <v>275</v>
      </c>
      <c r="L601" s="4" t="s">
        <v>276</v>
      </c>
      <c r="M601" s="4" t="s">
        <v>277</v>
      </c>
      <c r="N601" s="4" t="s">
        <v>277</v>
      </c>
      <c r="O601" s="4" t="s">
        <v>277</v>
      </c>
      <c r="P601" s="4" t="s">
        <v>277</v>
      </c>
      <c r="Q601" s="4" t="s">
        <v>6254</v>
      </c>
      <c r="R601" s="4" t="s">
        <v>313</v>
      </c>
      <c r="S601" s="4" t="s">
        <v>313</v>
      </c>
      <c r="T601" s="4" t="s">
        <v>313</v>
      </c>
      <c r="U601" s="4" t="s">
        <v>313</v>
      </c>
      <c r="V601" s="4" t="s">
        <v>313</v>
      </c>
      <c r="W601" s="4" t="s">
        <v>11686</v>
      </c>
      <c r="X601" s="4" t="s">
        <v>11735</v>
      </c>
      <c r="Y601" s="4" t="s">
        <v>11686</v>
      </c>
      <c r="Z601" s="4" t="s">
        <v>11735</v>
      </c>
      <c r="AA601" s="4" t="s">
        <v>312</v>
      </c>
      <c r="AB601" s="4" t="s">
        <v>312</v>
      </c>
      <c r="AC601" s="4" t="s">
        <v>313</v>
      </c>
      <c r="AE601" s="4">
        <v>0</v>
      </c>
      <c r="AF601" s="4">
        <v>0</v>
      </c>
      <c r="AG601" s="4">
        <v>0</v>
      </c>
      <c r="AH601" s="4">
        <f t="shared" si="155"/>
        <v>0</v>
      </c>
      <c r="AI601" s="4">
        <f t="shared" si="155"/>
        <v>0</v>
      </c>
      <c r="AJ601" s="4">
        <f t="shared" si="155"/>
        <v>0</v>
      </c>
      <c r="AK601" s="4">
        <f t="shared" si="155"/>
        <v>0</v>
      </c>
      <c r="AL601" s="4">
        <f t="shared" si="155"/>
        <v>0</v>
      </c>
      <c r="AM601" s="4">
        <f t="shared" si="155"/>
        <v>3</v>
      </c>
      <c r="AN601" s="4">
        <f t="shared" si="144"/>
        <v>3</v>
      </c>
      <c r="AO601" s="4" t="str">
        <f t="shared" si="145"/>
        <v>우대</v>
      </c>
      <c r="AP601" s="4" t="str">
        <f t="shared" si="145"/>
        <v>우대</v>
      </c>
      <c r="AQ601" s="4" t="str">
        <f t="shared" si="145"/>
        <v>X</v>
      </c>
      <c r="AR601" s="4">
        <f t="shared" si="146"/>
        <v>3</v>
      </c>
      <c r="AT601" s="4" t="s">
        <v>11686</v>
      </c>
      <c r="AU601" s="4">
        <f>VLOOKUP(B601,자격증!B:R,17,0)</f>
        <v>10</v>
      </c>
      <c r="AV601" s="4">
        <f>IF(AT601="해당",VLOOKUP(B601,어학성적!B:Q,16,0),0)</f>
        <v>6</v>
      </c>
      <c r="AW601" s="4">
        <f>IF(AT601="해당",VLOOKUP(B601,논문실적!B:S,18,0),0)</f>
        <v>0</v>
      </c>
      <c r="AX601" s="4">
        <f>VLOOKUP(B601,자격증!B:S,18,0)</f>
        <v>0</v>
      </c>
      <c r="AY601" s="4">
        <f t="shared" si="147"/>
        <v>16</v>
      </c>
      <c r="AZ601" s="4"/>
      <c r="BB601" s="4">
        <f t="shared" si="148"/>
        <v>16</v>
      </c>
      <c r="BC601" s="47">
        <f>VLOOKUP(B601,정성평가!B:AD,29,0)</f>
        <v>54.666666666666664</v>
      </c>
      <c r="BD601" s="4">
        <f t="shared" si="149"/>
        <v>3</v>
      </c>
      <c r="BE601" s="47">
        <f t="shared" si="150"/>
        <v>73.666666666666657</v>
      </c>
      <c r="BF601" s="4" t="str">
        <f t="shared" si="151"/>
        <v>이상없음</v>
      </c>
      <c r="BG601" s="4">
        <f t="shared" si="152"/>
        <v>122</v>
      </c>
      <c r="BH601" s="4" t="s">
        <v>11808</v>
      </c>
      <c r="BI601" s="4"/>
      <c r="BK601" s="4">
        <v>9</v>
      </c>
      <c r="BL601" s="4">
        <f t="shared" si="156"/>
        <v>135</v>
      </c>
      <c r="BM601" s="4">
        <f t="shared" si="153"/>
        <v>136</v>
      </c>
      <c r="BN601" s="4" t="str">
        <f t="shared" si="157"/>
        <v>배수초과</v>
      </c>
      <c r="BO601" s="4" t="s">
        <v>11832</v>
      </c>
      <c r="BQ601" s="4" t="s">
        <v>11840</v>
      </c>
      <c r="BR601" s="4" t="s">
        <v>11841</v>
      </c>
      <c r="BS601" s="4"/>
    </row>
    <row r="602" spans="1:71" ht="50.1" customHeight="1" x14ac:dyDescent="0.3">
      <c r="A602" s="4">
        <f t="shared" si="154"/>
        <v>128</v>
      </c>
      <c r="B602" s="4" t="s">
        <v>10457</v>
      </c>
      <c r="C602" s="4" t="s">
        <v>10458</v>
      </c>
      <c r="D602" s="4" t="s">
        <v>265</v>
      </c>
      <c r="E602" s="4" t="s">
        <v>266</v>
      </c>
      <c r="F602" s="4" t="s">
        <v>10459</v>
      </c>
      <c r="G602" s="4" t="s">
        <v>10460</v>
      </c>
      <c r="H602" s="4" t="s">
        <v>10461</v>
      </c>
      <c r="I602" s="4" t="s">
        <v>10461</v>
      </c>
      <c r="J602" s="4" t="s">
        <v>275</v>
      </c>
      <c r="K602" s="4" t="s">
        <v>275</v>
      </c>
      <c r="L602" s="4" t="s">
        <v>276</v>
      </c>
      <c r="M602" s="4" t="s">
        <v>277</v>
      </c>
      <c r="N602" s="4" t="s">
        <v>277</v>
      </c>
      <c r="O602" s="4" t="s">
        <v>277</v>
      </c>
      <c r="P602" s="4" t="s">
        <v>277</v>
      </c>
      <c r="Q602" s="4" t="s">
        <v>5422</v>
      </c>
      <c r="R602" s="4" t="s">
        <v>313</v>
      </c>
      <c r="S602" s="4" t="s">
        <v>313</v>
      </c>
      <c r="T602" s="4" t="s">
        <v>313</v>
      </c>
      <c r="U602" s="4" t="s">
        <v>313</v>
      </c>
      <c r="V602" s="4" t="s">
        <v>313</v>
      </c>
      <c r="W602" s="4" t="s">
        <v>11686</v>
      </c>
      <c r="X602" s="4" t="s">
        <v>11742</v>
      </c>
      <c r="Y602" s="4" t="s">
        <v>313</v>
      </c>
      <c r="Z602" s="4" t="s">
        <v>313</v>
      </c>
      <c r="AA602" s="4" t="s">
        <v>313</v>
      </c>
      <c r="AB602" s="4" t="s">
        <v>312</v>
      </c>
      <c r="AC602" s="4" t="s">
        <v>313</v>
      </c>
      <c r="AE602" s="4">
        <v>0</v>
      </c>
      <c r="AF602" s="4">
        <v>0</v>
      </c>
      <c r="AG602" s="4">
        <v>0</v>
      </c>
      <c r="AH602" s="4">
        <f t="shared" si="155"/>
        <v>0</v>
      </c>
      <c r="AI602" s="4">
        <f t="shared" si="155"/>
        <v>0</v>
      </c>
      <c r="AJ602" s="4">
        <f t="shared" si="155"/>
        <v>0</v>
      </c>
      <c r="AK602" s="4">
        <f t="shared" si="155"/>
        <v>0</v>
      </c>
      <c r="AL602" s="4">
        <f t="shared" si="155"/>
        <v>0</v>
      </c>
      <c r="AM602" s="4">
        <f t="shared" si="155"/>
        <v>3</v>
      </c>
      <c r="AN602" s="4">
        <f t="shared" si="144"/>
        <v>0</v>
      </c>
      <c r="AO602" s="4" t="str">
        <f t="shared" si="145"/>
        <v>X</v>
      </c>
      <c r="AP602" s="4" t="str">
        <f t="shared" si="145"/>
        <v>우대</v>
      </c>
      <c r="AQ602" s="4" t="str">
        <f t="shared" si="145"/>
        <v>X</v>
      </c>
      <c r="AR602" s="4">
        <f t="shared" si="146"/>
        <v>3</v>
      </c>
      <c r="AT602" s="4" t="s">
        <v>11686</v>
      </c>
      <c r="AU602" s="4">
        <f>VLOOKUP(B602,자격증!B:R,17,0)</f>
        <v>0</v>
      </c>
      <c r="AV602" s="4">
        <f>IF(AT602="해당",VLOOKUP(B602,어학성적!B:Q,16,0),0)</f>
        <v>6</v>
      </c>
      <c r="AW602" s="4">
        <f>IF(AT602="해당",VLOOKUP(B602,논문실적!B:S,18,0),0)</f>
        <v>8</v>
      </c>
      <c r="AX602" s="4">
        <f>VLOOKUP(B602,자격증!B:S,18,0)</f>
        <v>0</v>
      </c>
      <c r="AY602" s="4">
        <f t="shared" si="147"/>
        <v>14</v>
      </c>
      <c r="AZ602" s="4"/>
      <c r="BB602" s="4">
        <f t="shared" si="148"/>
        <v>14</v>
      </c>
      <c r="BC602" s="47">
        <f>VLOOKUP(B602,정성평가!B:AD,29,0)</f>
        <v>56.666666666666664</v>
      </c>
      <c r="BD602" s="4">
        <f t="shared" si="149"/>
        <v>3</v>
      </c>
      <c r="BE602" s="47">
        <f t="shared" si="150"/>
        <v>73.666666666666657</v>
      </c>
      <c r="BF602" s="4" t="str">
        <f t="shared" si="151"/>
        <v>이상없음</v>
      </c>
      <c r="BG602" s="4">
        <f t="shared" si="152"/>
        <v>122</v>
      </c>
      <c r="BH602" s="4" t="s">
        <v>11808</v>
      </c>
      <c r="BI602" s="4"/>
      <c r="BK602" s="4">
        <v>9</v>
      </c>
      <c r="BL602" s="4">
        <f t="shared" si="156"/>
        <v>135</v>
      </c>
      <c r="BM602" s="4">
        <f t="shared" si="153"/>
        <v>136</v>
      </c>
      <c r="BN602" s="4" t="str">
        <f t="shared" si="157"/>
        <v>배수초과</v>
      </c>
      <c r="BO602" s="4" t="s">
        <v>11832</v>
      </c>
      <c r="BQ602" s="4" t="s">
        <v>11840</v>
      </c>
      <c r="BR602" s="4" t="s">
        <v>11841</v>
      </c>
      <c r="BS602" s="4"/>
    </row>
    <row r="603" spans="1:71" ht="50.1" customHeight="1" x14ac:dyDescent="0.3">
      <c r="A603" s="4">
        <f t="shared" si="154"/>
        <v>129</v>
      </c>
      <c r="B603" s="4" t="s">
        <v>7134</v>
      </c>
      <c r="C603" s="4" t="s">
        <v>7135</v>
      </c>
      <c r="D603" s="4" t="s">
        <v>265</v>
      </c>
      <c r="E603" s="4" t="s">
        <v>266</v>
      </c>
      <c r="F603" s="4" t="s">
        <v>7136</v>
      </c>
      <c r="G603" s="4" t="s">
        <v>7137</v>
      </c>
      <c r="H603" s="4" t="s">
        <v>7138</v>
      </c>
      <c r="I603" s="4" t="s">
        <v>7139</v>
      </c>
      <c r="J603" s="4" t="s">
        <v>275</v>
      </c>
      <c r="K603" s="4" t="s">
        <v>275</v>
      </c>
      <c r="L603" s="4" t="s">
        <v>276</v>
      </c>
      <c r="M603" s="4" t="s">
        <v>277</v>
      </c>
      <c r="N603" s="4" t="s">
        <v>277</v>
      </c>
      <c r="O603" s="4" t="s">
        <v>277</v>
      </c>
      <c r="P603" s="4" t="s">
        <v>277</v>
      </c>
      <c r="Q603" s="4" t="s">
        <v>3359</v>
      </c>
      <c r="R603" s="4" t="s">
        <v>313</v>
      </c>
      <c r="S603" s="4" t="s">
        <v>313</v>
      </c>
      <c r="T603" s="4" t="s">
        <v>313</v>
      </c>
      <c r="U603" s="4" t="s">
        <v>313</v>
      </c>
      <c r="V603" s="4" t="s">
        <v>313</v>
      </c>
      <c r="W603" s="4" t="s">
        <v>313</v>
      </c>
      <c r="X603" s="4" t="s">
        <v>313</v>
      </c>
      <c r="Y603" s="4" t="s">
        <v>313</v>
      </c>
      <c r="Z603" s="4" t="s">
        <v>313</v>
      </c>
      <c r="AA603" s="4" t="s">
        <v>313</v>
      </c>
      <c r="AB603" s="4" t="s">
        <v>312</v>
      </c>
      <c r="AC603" s="4" t="s">
        <v>313</v>
      </c>
      <c r="AE603" s="4">
        <v>0</v>
      </c>
      <c r="AF603" s="4">
        <v>0</v>
      </c>
      <c r="AG603" s="4">
        <v>0</v>
      </c>
      <c r="AH603" s="4">
        <f t="shared" si="155"/>
        <v>0</v>
      </c>
      <c r="AI603" s="4">
        <f t="shared" si="155"/>
        <v>0</v>
      </c>
      <c r="AJ603" s="4">
        <f t="shared" si="155"/>
        <v>0</v>
      </c>
      <c r="AK603" s="4">
        <f t="shared" si="155"/>
        <v>0</v>
      </c>
      <c r="AL603" s="4">
        <f t="shared" si="155"/>
        <v>0</v>
      </c>
      <c r="AM603" s="4">
        <f t="shared" si="155"/>
        <v>0</v>
      </c>
      <c r="AN603" s="4">
        <f t="shared" ref="AN603:AN666" si="158">IF(Y603="해당",3,0)</f>
        <v>0</v>
      </c>
      <c r="AO603" s="4" t="str">
        <f t="shared" ref="AO603:AQ666" si="159">IF(AA603="해당","우대","X")</f>
        <v>X</v>
      </c>
      <c r="AP603" s="4" t="str">
        <f t="shared" si="159"/>
        <v>우대</v>
      </c>
      <c r="AQ603" s="4" t="str">
        <f t="shared" si="159"/>
        <v>X</v>
      </c>
      <c r="AR603" s="4">
        <f t="shared" ref="AR603:AR666" si="160">MAX(AF603:AN603)</f>
        <v>0</v>
      </c>
      <c r="AT603" s="4" t="s">
        <v>11686</v>
      </c>
      <c r="AU603" s="4">
        <f>VLOOKUP(B603,자격증!B:R,17,0)</f>
        <v>5</v>
      </c>
      <c r="AV603" s="4">
        <f>IF(AT603="해당",VLOOKUP(B603,어학성적!B:Q,16,0),0)</f>
        <v>10</v>
      </c>
      <c r="AW603" s="4">
        <f>IF(AT603="해당",VLOOKUP(B603,논문실적!B:S,18,0),0)</f>
        <v>6</v>
      </c>
      <c r="AX603" s="4">
        <f>VLOOKUP(B603,자격증!B:S,18,0)</f>
        <v>0</v>
      </c>
      <c r="AY603" s="4">
        <f t="shared" ref="AY603:AY666" si="161">IF(SUM(AU603:AX603)&gt;20,20,SUM(AU603:AX603))</f>
        <v>20</v>
      </c>
      <c r="AZ603" s="4"/>
      <c r="BB603" s="4">
        <f t="shared" ref="BB603:BB666" si="162">IF(AT603="해당",AY603,"정량심사 비해당")</f>
        <v>20</v>
      </c>
      <c r="BC603" s="47">
        <f>VLOOKUP(B603,정성평가!B:AD,29,0)</f>
        <v>53.333333333333336</v>
      </c>
      <c r="BD603" s="4">
        <f t="shared" ref="BD603:BD666" si="163">AR603</f>
        <v>0</v>
      </c>
      <c r="BE603" s="47">
        <f t="shared" ref="BE603:BE666" si="164">SUM(BB603:BD603)</f>
        <v>73.333333333333343</v>
      </c>
      <c r="BF603" s="4" t="str">
        <f t="shared" ref="BF603:BF666" si="165">IF(BE603&lt;70,"과락","이상없음")</f>
        <v>이상없음</v>
      </c>
      <c r="BG603" s="4">
        <f t="shared" ref="BG603:BG666" si="166">COUNTIFS(D:D,D603,BE:BE,"&gt;"&amp;BE603)+1</f>
        <v>129</v>
      </c>
      <c r="BH603" s="4" t="s">
        <v>11808</v>
      </c>
      <c r="BI603" s="4"/>
      <c r="BK603" s="4">
        <v>9</v>
      </c>
      <c r="BL603" s="4">
        <f t="shared" si="156"/>
        <v>135</v>
      </c>
      <c r="BM603" s="4">
        <f t="shared" ref="BM603:BM666" si="167">COUNTIFS(D:D,D603,BH:BH,"서류전형 합격")</f>
        <v>136</v>
      </c>
      <c r="BN603" s="4" t="str">
        <f t="shared" si="157"/>
        <v>배수초과</v>
      </c>
      <c r="BO603" s="4" t="s">
        <v>11832</v>
      </c>
      <c r="BQ603" s="4" t="s">
        <v>11840</v>
      </c>
      <c r="BR603" s="4" t="s">
        <v>11841</v>
      </c>
      <c r="BS603" s="4"/>
    </row>
    <row r="604" spans="1:71" ht="50.1" customHeight="1" x14ac:dyDescent="0.3">
      <c r="A604" s="4">
        <f t="shared" si="154"/>
        <v>130</v>
      </c>
      <c r="B604" s="4" t="s">
        <v>7182</v>
      </c>
      <c r="C604" s="4" t="s">
        <v>7183</v>
      </c>
      <c r="D604" s="4" t="s">
        <v>265</v>
      </c>
      <c r="E604" s="4" t="s">
        <v>266</v>
      </c>
      <c r="F604" s="4" t="s">
        <v>7184</v>
      </c>
      <c r="G604" s="4" t="s">
        <v>7185</v>
      </c>
      <c r="H604" s="4" t="s">
        <v>7186</v>
      </c>
      <c r="I604" s="4" t="s">
        <v>7187</v>
      </c>
      <c r="J604" s="4" t="s">
        <v>275</v>
      </c>
      <c r="K604" s="4" t="s">
        <v>275</v>
      </c>
      <c r="L604" s="4" t="s">
        <v>382</v>
      </c>
      <c r="M604" s="4" t="s">
        <v>2610</v>
      </c>
      <c r="N604" s="4" t="s">
        <v>2417</v>
      </c>
      <c r="O604" s="4" t="s">
        <v>562</v>
      </c>
      <c r="P604" s="4" t="s">
        <v>957</v>
      </c>
      <c r="Q604" s="4" t="s">
        <v>2525</v>
      </c>
      <c r="R604" s="4" t="s">
        <v>313</v>
      </c>
      <c r="S604" s="4" t="s">
        <v>313</v>
      </c>
      <c r="T604" s="4" t="s">
        <v>313</v>
      </c>
      <c r="U604" s="4" t="s">
        <v>313</v>
      </c>
      <c r="V604" s="4" t="s">
        <v>313</v>
      </c>
      <c r="W604" s="4" t="s">
        <v>11686</v>
      </c>
      <c r="X604" s="4" t="s">
        <v>11742</v>
      </c>
      <c r="Y604" s="4" t="s">
        <v>313</v>
      </c>
      <c r="Z604" s="4" t="s">
        <v>313</v>
      </c>
      <c r="AA604" s="4" t="s">
        <v>313</v>
      </c>
      <c r="AB604" s="4" t="s">
        <v>312</v>
      </c>
      <c r="AC604" s="4" t="s">
        <v>313</v>
      </c>
      <c r="AE604" s="4">
        <v>0</v>
      </c>
      <c r="AF604" s="4">
        <v>0</v>
      </c>
      <c r="AG604" s="4">
        <v>0</v>
      </c>
      <c r="AH604" s="4">
        <f t="shared" si="155"/>
        <v>0</v>
      </c>
      <c r="AI604" s="4">
        <f t="shared" si="155"/>
        <v>0</v>
      </c>
      <c r="AJ604" s="4">
        <f t="shared" si="155"/>
        <v>0</v>
      </c>
      <c r="AK604" s="4">
        <f t="shared" si="155"/>
        <v>0</v>
      </c>
      <c r="AL604" s="4">
        <f t="shared" si="155"/>
        <v>0</v>
      </c>
      <c r="AM604" s="4">
        <f t="shared" si="155"/>
        <v>3</v>
      </c>
      <c r="AN604" s="4">
        <f t="shared" si="158"/>
        <v>0</v>
      </c>
      <c r="AO604" s="4" t="str">
        <f t="shared" si="159"/>
        <v>X</v>
      </c>
      <c r="AP604" s="4" t="str">
        <f t="shared" si="159"/>
        <v>우대</v>
      </c>
      <c r="AQ604" s="4" t="str">
        <f t="shared" si="159"/>
        <v>X</v>
      </c>
      <c r="AR604" s="4">
        <f t="shared" si="160"/>
        <v>3</v>
      </c>
      <c r="AT604" s="4" t="s">
        <v>11686</v>
      </c>
      <c r="AU604" s="4">
        <f>VLOOKUP(B604,자격증!B:R,17,0)</f>
        <v>10</v>
      </c>
      <c r="AV604" s="4">
        <f>IF(AT604="해당",VLOOKUP(B604,어학성적!B:Q,16,0),0)</f>
        <v>6</v>
      </c>
      <c r="AW604" s="4">
        <f>IF(AT604="해당",VLOOKUP(B604,논문실적!B:S,18,0),0)</f>
        <v>6</v>
      </c>
      <c r="AX604" s="4">
        <f>VLOOKUP(B604,자격증!B:S,18,0)</f>
        <v>0</v>
      </c>
      <c r="AY604" s="4">
        <f t="shared" si="161"/>
        <v>20</v>
      </c>
      <c r="AZ604" s="4"/>
      <c r="BB604" s="4">
        <f t="shared" si="162"/>
        <v>20</v>
      </c>
      <c r="BC604" s="47">
        <f>VLOOKUP(B604,정성평가!B:AD,29,0)</f>
        <v>50.333333333333336</v>
      </c>
      <c r="BD604" s="4">
        <f t="shared" si="163"/>
        <v>3</v>
      </c>
      <c r="BE604" s="47">
        <f t="shared" si="164"/>
        <v>73.333333333333343</v>
      </c>
      <c r="BF604" s="4" t="str">
        <f t="shared" si="165"/>
        <v>이상없음</v>
      </c>
      <c r="BG604" s="4">
        <f t="shared" si="166"/>
        <v>129</v>
      </c>
      <c r="BH604" s="4" t="s">
        <v>11808</v>
      </c>
      <c r="BI604" s="4"/>
      <c r="BK604" s="4">
        <v>9</v>
      </c>
      <c r="BL604" s="4">
        <f t="shared" si="156"/>
        <v>135</v>
      </c>
      <c r="BM604" s="4">
        <f t="shared" si="167"/>
        <v>136</v>
      </c>
      <c r="BN604" s="4" t="str">
        <f t="shared" si="157"/>
        <v>배수초과</v>
      </c>
      <c r="BO604" s="4" t="s">
        <v>11832</v>
      </c>
      <c r="BQ604" s="4" t="s">
        <v>11840</v>
      </c>
      <c r="BR604" s="4" t="s">
        <v>11841</v>
      </c>
      <c r="BS604" s="4"/>
    </row>
    <row r="605" spans="1:71" ht="50.1" customHeight="1" x14ac:dyDescent="0.3">
      <c r="A605" s="4">
        <f t="shared" si="154"/>
        <v>131</v>
      </c>
      <c r="B605" s="4" t="s">
        <v>2754</v>
      </c>
      <c r="C605" s="4" t="s">
        <v>2755</v>
      </c>
      <c r="D605" s="4" t="s">
        <v>265</v>
      </c>
      <c r="E605" s="4" t="s">
        <v>266</v>
      </c>
      <c r="F605" s="4" t="s">
        <v>2756</v>
      </c>
      <c r="G605" s="4" t="s">
        <v>2757</v>
      </c>
      <c r="H605" s="4" t="s">
        <v>2758</v>
      </c>
      <c r="I605" s="4" t="s">
        <v>2759</v>
      </c>
      <c r="J605" s="4" t="s">
        <v>275</v>
      </c>
      <c r="K605" s="4" t="s">
        <v>275</v>
      </c>
      <c r="L605" s="4" t="s">
        <v>276</v>
      </c>
      <c r="M605" s="4" t="s">
        <v>277</v>
      </c>
      <c r="N605" s="4" t="s">
        <v>277</v>
      </c>
      <c r="O605" s="4" t="s">
        <v>277</v>
      </c>
      <c r="P605" s="4" t="s">
        <v>277</v>
      </c>
      <c r="Q605" s="4" t="s">
        <v>2770</v>
      </c>
      <c r="R605" s="4" t="s">
        <v>313</v>
      </c>
      <c r="S605" s="4" t="s">
        <v>313</v>
      </c>
      <c r="T605" s="4" t="s">
        <v>313</v>
      </c>
      <c r="U605" s="4" t="s">
        <v>313</v>
      </c>
      <c r="V605" s="4" t="s">
        <v>313</v>
      </c>
      <c r="W605" s="4" t="s">
        <v>313</v>
      </c>
      <c r="X605" s="4" t="s">
        <v>313</v>
      </c>
      <c r="Y605" s="4" t="s">
        <v>313</v>
      </c>
      <c r="Z605" s="4" t="s">
        <v>313</v>
      </c>
      <c r="AA605" s="4" t="s">
        <v>312</v>
      </c>
      <c r="AB605" s="4" t="s">
        <v>312</v>
      </c>
      <c r="AC605" s="4" t="s">
        <v>313</v>
      </c>
      <c r="AE605" s="4">
        <v>0</v>
      </c>
      <c r="AF605" s="4">
        <v>0</v>
      </c>
      <c r="AG605" s="4">
        <v>0</v>
      </c>
      <c r="AH605" s="4">
        <f t="shared" si="155"/>
        <v>0</v>
      </c>
      <c r="AI605" s="4">
        <f t="shared" si="155"/>
        <v>0</v>
      </c>
      <c r="AJ605" s="4">
        <f t="shared" si="155"/>
        <v>0</v>
      </c>
      <c r="AK605" s="4">
        <f t="shared" si="155"/>
        <v>0</v>
      </c>
      <c r="AL605" s="4">
        <f t="shared" si="155"/>
        <v>0</v>
      </c>
      <c r="AM605" s="4">
        <f t="shared" si="155"/>
        <v>0</v>
      </c>
      <c r="AN605" s="4">
        <f t="shared" si="158"/>
        <v>0</v>
      </c>
      <c r="AO605" s="4" t="str">
        <f t="shared" si="159"/>
        <v>우대</v>
      </c>
      <c r="AP605" s="4" t="str">
        <f t="shared" si="159"/>
        <v>우대</v>
      </c>
      <c r="AQ605" s="4" t="str">
        <f t="shared" si="159"/>
        <v>X</v>
      </c>
      <c r="AR605" s="4">
        <f t="shared" si="160"/>
        <v>0</v>
      </c>
      <c r="AT605" s="4" t="s">
        <v>11686</v>
      </c>
      <c r="AU605" s="4">
        <f>VLOOKUP(B605,자격증!B:R,17,0)</f>
        <v>5</v>
      </c>
      <c r="AV605" s="4">
        <f>IF(AT605="해당",VLOOKUP(B605,어학성적!B:Q,16,0),0)</f>
        <v>4</v>
      </c>
      <c r="AW605" s="4">
        <f>IF(AT605="해당",VLOOKUP(B605,논문실적!B:S,18,0),0)</f>
        <v>0</v>
      </c>
      <c r="AX605" s="4">
        <f>VLOOKUP(B605,자격증!B:S,18,0)</f>
        <v>0</v>
      </c>
      <c r="AY605" s="4">
        <f t="shared" si="161"/>
        <v>9</v>
      </c>
      <c r="AZ605" s="4"/>
      <c r="BB605" s="4">
        <f t="shared" si="162"/>
        <v>9</v>
      </c>
      <c r="BC605" s="47">
        <f>VLOOKUP(B605,정성평가!B:AD,29,0)</f>
        <v>64</v>
      </c>
      <c r="BD605" s="4">
        <f t="shared" si="163"/>
        <v>0</v>
      </c>
      <c r="BE605" s="47">
        <f t="shared" si="164"/>
        <v>73</v>
      </c>
      <c r="BF605" s="4" t="str">
        <f t="shared" si="165"/>
        <v>이상없음</v>
      </c>
      <c r="BG605" s="4">
        <f t="shared" si="166"/>
        <v>131</v>
      </c>
      <c r="BH605" s="4" t="s">
        <v>11808</v>
      </c>
      <c r="BI605" s="4"/>
      <c r="BK605" s="4">
        <v>9</v>
      </c>
      <c r="BL605" s="4">
        <f t="shared" si="156"/>
        <v>135</v>
      </c>
      <c r="BM605" s="4">
        <f t="shared" si="167"/>
        <v>136</v>
      </c>
      <c r="BN605" s="4" t="str">
        <f t="shared" si="157"/>
        <v>배수초과</v>
      </c>
      <c r="BO605" s="4" t="s">
        <v>11832</v>
      </c>
      <c r="BQ605" s="4" t="s">
        <v>11840</v>
      </c>
      <c r="BR605" s="4" t="s">
        <v>11841</v>
      </c>
      <c r="BS605" s="4"/>
    </row>
    <row r="606" spans="1:71" ht="50.1" customHeight="1" x14ac:dyDescent="0.3">
      <c r="A606" s="4">
        <f t="shared" si="154"/>
        <v>132</v>
      </c>
      <c r="B606" s="4" t="s">
        <v>3713</v>
      </c>
      <c r="C606" s="4" t="s">
        <v>3714</v>
      </c>
      <c r="D606" s="4" t="s">
        <v>265</v>
      </c>
      <c r="E606" s="4" t="s">
        <v>266</v>
      </c>
      <c r="F606" s="4" t="s">
        <v>3715</v>
      </c>
      <c r="G606" s="4" t="s">
        <v>3716</v>
      </c>
      <c r="H606" s="4" t="s">
        <v>3717</v>
      </c>
      <c r="I606" s="4" t="s">
        <v>3718</v>
      </c>
      <c r="J606" s="4" t="s">
        <v>275</v>
      </c>
      <c r="K606" s="4" t="s">
        <v>275</v>
      </c>
      <c r="L606" s="4" t="s">
        <v>276</v>
      </c>
      <c r="M606" s="4" t="s">
        <v>277</v>
      </c>
      <c r="N606" s="4" t="s">
        <v>277</v>
      </c>
      <c r="O606" s="4" t="s">
        <v>277</v>
      </c>
      <c r="P606" s="4" t="s">
        <v>277</v>
      </c>
      <c r="Q606" s="4" t="s">
        <v>3724</v>
      </c>
      <c r="R606" s="4" t="s">
        <v>313</v>
      </c>
      <c r="S606" s="4" t="s">
        <v>313</v>
      </c>
      <c r="T606" s="4" t="s">
        <v>313</v>
      </c>
      <c r="U606" s="4" t="s">
        <v>313</v>
      </c>
      <c r="V606" s="4" t="s">
        <v>313</v>
      </c>
      <c r="W606" s="4" t="s">
        <v>11686</v>
      </c>
      <c r="X606" s="4" t="s">
        <v>11727</v>
      </c>
      <c r="Y606" s="4" t="s">
        <v>11686</v>
      </c>
      <c r="Z606" s="4" t="s">
        <v>11727</v>
      </c>
      <c r="AA606" s="4" t="s">
        <v>312</v>
      </c>
      <c r="AB606" s="4" t="s">
        <v>312</v>
      </c>
      <c r="AC606" s="4" t="s">
        <v>313</v>
      </c>
      <c r="AE606" s="4">
        <v>0</v>
      </c>
      <c r="AF606" s="4">
        <v>0</v>
      </c>
      <c r="AG606" s="4">
        <v>0</v>
      </c>
      <c r="AH606" s="4">
        <f t="shared" si="155"/>
        <v>0</v>
      </c>
      <c r="AI606" s="4">
        <f t="shared" si="155"/>
        <v>0</v>
      </c>
      <c r="AJ606" s="4">
        <f t="shared" si="155"/>
        <v>0</v>
      </c>
      <c r="AK606" s="4">
        <f t="shared" si="155"/>
        <v>0</v>
      </c>
      <c r="AL606" s="4">
        <f t="shared" si="155"/>
        <v>0</v>
      </c>
      <c r="AM606" s="4">
        <f t="shared" si="155"/>
        <v>3</v>
      </c>
      <c r="AN606" s="4">
        <f t="shared" si="158"/>
        <v>3</v>
      </c>
      <c r="AO606" s="4" t="str">
        <f t="shared" si="159"/>
        <v>우대</v>
      </c>
      <c r="AP606" s="4" t="str">
        <f t="shared" si="159"/>
        <v>우대</v>
      </c>
      <c r="AQ606" s="4" t="str">
        <f t="shared" si="159"/>
        <v>X</v>
      </c>
      <c r="AR606" s="4">
        <f t="shared" si="160"/>
        <v>3</v>
      </c>
      <c r="AT606" s="4" t="s">
        <v>11686</v>
      </c>
      <c r="AU606" s="4">
        <f>VLOOKUP(B606,자격증!B:R,17,0)</f>
        <v>8</v>
      </c>
      <c r="AV606" s="4">
        <f>IF(AT606="해당",VLOOKUP(B606,어학성적!B:Q,16,0),0)</f>
        <v>2</v>
      </c>
      <c r="AW606" s="4">
        <f>IF(AT606="해당",VLOOKUP(B606,논문실적!B:S,18,0),0)</f>
        <v>0</v>
      </c>
      <c r="AX606" s="4">
        <f>VLOOKUP(B606,자격증!B:S,18,0)</f>
        <v>0</v>
      </c>
      <c r="AY606" s="4">
        <f t="shared" si="161"/>
        <v>10</v>
      </c>
      <c r="AZ606" s="4"/>
      <c r="BB606" s="4">
        <f t="shared" si="162"/>
        <v>10</v>
      </c>
      <c r="BC606" s="47">
        <f>VLOOKUP(B606,정성평가!B:AD,29,0)</f>
        <v>60</v>
      </c>
      <c r="BD606" s="4">
        <f t="shared" si="163"/>
        <v>3</v>
      </c>
      <c r="BE606" s="47">
        <f t="shared" si="164"/>
        <v>73</v>
      </c>
      <c r="BF606" s="4" t="str">
        <f t="shared" si="165"/>
        <v>이상없음</v>
      </c>
      <c r="BG606" s="4">
        <f t="shared" si="166"/>
        <v>131</v>
      </c>
      <c r="BH606" s="4" t="s">
        <v>11808</v>
      </c>
      <c r="BI606" s="4"/>
      <c r="BK606" s="4">
        <v>9</v>
      </c>
      <c r="BL606" s="4">
        <f t="shared" si="156"/>
        <v>135</v>
      </c>
      <c r="BM606" s="4">
        <f t="shared" si="167"/>
        <v>136</v>
      </c>
      <c r="BN606" s="4" t="str">
        <f t="shared" si="157"/>
        <v>배수초과</v>
      </c>
      <c r="BO606" s="4" t="s">
        <v>11832</v>
      </c>
      <c r="BQ606" s="4" t="s">
        <v>11840</v>
      </c>
      <c r="BR606" s="4" t="s">
        <v>11841</v>
      </c>
      <c r="BS606" s="4"/>
    </row>
    <row r="607" spans="1:71" ht="50.1" customHeight="1" x14ac:dyDescent="0.3">
      <c r="A607" s="4">
        <f t="shared" si="154"/>
        <v>133</v>
      </c>
      <c r="B607" s="4" t="s">
        <v>4529</v>
      </c>
      <c r="C607" s="4" t="s">
        <v>4530</v>
      </c>
      <c r="D607" s="4" t="s">
        <v>265</v>
      </c>
      <c r="E607" s="4" t="s">
        <v>266</v>
      </c>
      <c r="F607" s="4" t="s">
        <v>4531</v>
      </c>
      <c r="G607" s="4" t="s">
        <v>4532</v>
      </c>
      <c r="H607" s="4" t="s">
        <v>4533</v>
      </c>
      <c r="I607" s="4" t="s">
        <v>4534</v>
      </c>
      <c r="J607" s="4" t="s">
        <v>275</v>
      </c>
      <c r="K607" s="4" t="s">
        <v>275</v>
      </c>
      <c r="L607" s="4" t="s">
        <v>382</v>
      </c>
      <c r="M607" s="4" t="s">
        <v>3510</v>
      </c>
      <c r="N607" s="4" t="s">
        <v>4535</v>
      </c>
      <c r="O607" s="4" t="s">
        <v>562</v>
      </c>
      <c r="P607" s="4" t="s">
        <v>957</v>
      </c>
      <c r="Q607" s="4" t="s">
        <v>1832</v>
      </c>
      <c r="R607" s="4" t="s">
        <v>313</v>
      </c>
      <c r="S607" s="4" t="s">
        <v>313</v>
      </c>
      <c r="T607" s="4" t="s">
        <v>313</v>
      </c>
      <c r="U607" s="4" t="s">
        <v>313</v>
      </c>
      <c r="V607" s="4" t="s">
        <v>313</v>
      </c>
      <c r="W607" s="4" t="s">
        <v>11686</v>
      </c>
      <c r="X607" s="4" t="s">
        <v>11737</v>
      </c>
      <c r="Y607" s="4" t="s">
        <v>313</v>
      </c>
      <c r="Z607" s="4" t="s">
        <v>313</v>
      </c>
      <c r="AA607" s="4" t="s">
        <v>313</v>
      </c>
      <c r="AB607" s="4" t="s">
        <v>312</v>
      </c>
      <c r="AC607" s="4" t="s">
        <v>313</v>
      </c>
      <c r="AE607" s="4">
        <v>0</v>
      </c>
      <c r="AF607" s="4">
        <v>0</v>
      </c>
      <c r="AG607" s="4">
        <v>0</v>
      </c>
      <c r="AH607" s="4">
        <f t="shared" si="155"/>
        <v>0</v>
      </c>
      <c r="AI607" s="4">
        <f t="shared" si="155"/>
        <v>0</v>
      </c>
      <c r="AJ607" s="4">
        <f t="shared" si="155"/>
        <v>0</v>
      </c>
      <c r="AK607" s="4">
        <f t="shared" si="155"/>
        <v>0</v>
      </c>
      <c r="AL607" s="4">
        <f t="shared" si="155"/>
        <v>0</v>
      </c>
      <c r="AM607" s="4">
        <f t="shared" si="155"/>
        <v>3</v>
      </c>
      <c r="AN607" s="4">
        <f t="shared" si="158"/>
        <v>0</v>
      </c>
      <c r="AO607" s="4" t="str">
        <f t="shared" si="159"/>
        <v>X</v>
      </c>
      <c r="AP607" s="4" t="str">
        <f t="shared" si="159"/>
        <v>우대</v>
      </c>
      <c r="AQ607" s="4" t="str">
        <f t="shared" si="159"/>
        <v>X</v>
      </c>
      <c r="AR607" s="4">
        <f t="shared" si="160"/>
        <v>3</v>
      </c>
      <c r="AT607" s="4" t="s">
        <v>11686</v>
      </c>
      <c r="AU607" s="4">
        <f>VLOOKUP(B607,자격증!B:R,17,0)</f>
        <v>0</v>
      </c>
      <c r="AV607" s="4">
        <f>IF(AT607="해당",VLOOKUP(B607,어학성적!B:Q,16,0),0)</f>
        <v>10</v>
      </c>
      <c r="AW607" s="4">
        <f>IF(AT607="해당",VLOOKUP(B607,논문실적!B:S,18,0),0)</f>
        <v>6</v>
      </c>
      <c r="AX607" s="4">
        <f>VLOOKUP(B607,자격증!B:S,18,0)</f>
        <v>0</v>
      </c>
      <c r="AY607" s="4">
        <f t="shared" si="161"/>
        <v>16</v>
      </c>
      <c r="AZ607" s="4"/>
      <c r="BB607" s="4">
        <f t="shared" si="162"/>
        <v>16</v>
      </c>
      <c r="BC607" s="47">
        <f>VLOOKUP(B607,정성평가!B:AD,29,0)</f>
        <v>54</v>
      </c>
      <c r="BD607" s="4">
        <f t="shared" si="163"/>
        <v>3</v>
      </c>
      <c r="BE607" s="47">
        <f t="shared" si="164"/>
        <v>73</v>
      </c>
      <c r="BF607" s="4" t="str">
        <f t="shared" si="165"/>
        <v>이상없음</v>
      </c>
      <c r="BG607" s="4">
        <f t="shared" si="166"/>
        <v>131</v>
      </c>
      <c r="BH607" s="4" t="s">
        <v>11808</v>
      </c>
      <c r="BI607" s="4"/>
      <c r="BK607" s="4">
        <v>9</v>
      </c>
      <c r="BL607" s="4">
        <f t="shared" si="156"/>
        <v>135</v>
      </c>
      <c r="BM607" s="4">
        <f t="shared" si="167"/>
        <v>136</v>
      </c>
      <c r="BN607" s="4" t="str">
        <f t="shared" si="157"/>
        <v>배수초과</v>
      </c>
      <c r="BO607" s="4" t="s">
        <v>11832</v>
      </c>
      <c r="BQ607" s="4" t="s">
        <v>11840</v>
      </c>
      <c r="BR607" s="4" t="s">
        <v>11841</v>
      </c>
      <c r="BS607" s="4"/>
    </row>
    <row r="608" spans="1:71" ht="50.1" customHeight="1" x14ac:dyDescent="0.3">
      <c r="A608" s="4">
        <f t="shared" si="154"/>
        <v>134</v>
      </c>
      <c r="B608" s="4" t="s">
        <v>5801</v>
      </c>
      <c r="C608" s="4" t="s">
        <v>5802</v>
      </c>
      <c r="D608" s="4" t="s">
        <v>265</v>
      </c>
      <c r="E608" s="4" t="s">
        <v>266</v>
      </c>
      <c r="F608" s="4" t="s">
        <v>5803</v>
      </c>
      <c r="G608" s="4" t="s">
        <v>5804</v>
      </c>
      <c r="H608" s="4" t="s">
        <v>5805</v>
      </c>
      <c r="I608" s="4" t="s">
        <v>5806</v>
      </c>
      <c r="J608" s="4" t="s">
        <v>275</v>
      </c>
      <c r="K608" s="4" t="s">
        <v>275</v>
      </c>
      <c r="L608" s="4" t="s">
        <v>382</v>
      </c>
      <c r="M608" s="4" t="s">
        <v>2511</v>
      </c>
      <c r="N608" s="4" t="s">
        <v>4013</v>
      </c>
      <c r="O608" s="4" t="s">
        <v>562</v>
      </c>
      <c r="P608" s="4" t="s">
        <v>957</v>
      </c>
      <c r="Q608" s="4" t="s">
        <v>1386</v>
      </c>
      <c r="R608" s="4" t="s">
        <v>313</v>
      </c>
      <c r="S608" s="4" t="s">
        <v>313</v>
      </c>
      <c r="T608" s="4" t="s">
        <v>313</v>
      </c>
      <c r="U608" s="4" t="s">
        <v>313</v>
      </c>
      <c r="V608" s="4" t="s">
        <v>313</v>
      </c>
      <c r="W608" s="4" t="s">
        <v>313</v>
      </c>
      <c r="X608" s="4" t="s">
        <v>313</v>
      </c>
      <c r="Y608" s="4" t="s">
        <v>313</v>
      </c>
      <c r="Z608" s="4" t="s">
        <v>313</v>
      </c>
      <c r="AA608" s="4" t="s">
        <v>313</v>
      </c>
      <c r="AB608" s="4" t="s">
        <v>313</v>
      </c>
      <c r="AC608" s="4" t="s">
        <v>313</v>
      </c>
      <c r="AE608" s="4">
        <v>0</v>
      </c>
      <c r="AF608" s="4">
        <v>0</v>
      </c>
      <c r="AG608" s="4">
        <v>0</v>
      </c>
      <c r="AH608" s="4">
        <f t="shared" si="155"/>
        <v>0</v>
      </c>
      <c r="AI608" s="4">
        <f t="shared" si="155"/>
        <v>0</v>
      </c>
      <c r="AJ608" s="4">
        <f t="shared" si="155"/>
        <v>0</v>
      </c>
      <c r="AK608" s="4">
        <f t="shared" si="155"/>
        <v>0</v>
      </c>
      <c r="AL608" s="4">
        <f t="shared" si="155"/>
        <v>0</v>
      </c>
      <c r="AM608" s="4">
        <f t="shared" si="155"/>
        <v>0</v>
      </c>
      <c r="AN608" s="4">
        <f t="shared" si="158"/>
        <v>0</v>
      </c>
      <c r="AO608" s="4" t="str">
        <f t="shared" si="159"/>
        <v>X</v>
      </c>
      <c r="AP608" s="4" t="str">
        <f t="shared" si="159"/>
        <v>X</v>
      </c>
      <c r="AQ608" s="4" t="str">
        <f t="shared" si="159"/>
        <v>X</v>
      </c>
      <c r="AR608" s="4">
        <f t="shared" si="160"/>
        <v>0</v>
      </c>
      <c r="AT608" s="4" t="s">
        <v>11686</v>
      </c>
      <c r="AU608" s="4">
        <f>VLOOKUP(B608,자격증!B:R,17,0)</f>
        <v>0</v>
      </c>
      <c r="AV608" s="4">
        <f>IF(AT608="해당",VLOOKUP(B608,어학성적!B:Q,16,0),0)</f>
        <v>6</v>
      </c>
      <c r="AW608" s="4">
        <f>IF(AT608="해당",VLOOKUP(B608,논문실적!B:S,18,0),0)</f>
        <v>6</v>
      </c>
      <c r="AX608" s="4">
        <f>VLOOKUP(B608,자격증!B:S,18,0)</f>
        <v>0</v>
      </c>
      <c r="AY608" s="4">
        <f t="shared" si="161"/>
        <v>12</v>
      </c>
      <c r="AZ608" s="4"/>
      <c r="BB608" s="4">
        <f t="shared" si="162"/>
        <v>12</v>
      </c>
      <c r="BC608" s="47">
        <f>VLOOKUP(B608,정성평가!B:AD,29,0)</f>
        <v>61</v>
      </c>
      <c r="BD608" s="4">
        <f t="shared" si="163"/>
        <v>0</v>
      </c>
      <c r="BE608" s="47">
        <f t="shared" si="164"/>
        <v>73</v>
      </c>
      <c r="BF608" s="4" t="str">
        <f t="shared" si="165"/>
        <v>이상없음</v>
      </c>
      <c r="BG608" s="4">
        <f t="shared" si="166"/>
        <v>131</v>
      </c>
      <c r="BH608" s="4" t="s">
        <v>11808</v>
      </c>
      <c r="BI608" s="4"/>
      <c r="BK608" s="4">
        <v>9</v>
      </c>
      <c r="BL608" s="4">
        <f t="shared" si="156"/>
        <v>135</v>
      </c>
      <c r="BM608" s="4">
        <f t="shared" si="167"/>
        <v>136</v>
      </c>
      <c r="BN608" s="4" t="str">
        <f t="shared" si="157"/>
        <v>배수초과</v>
      </c>
      <c r="BO608" s="4" t="s">
        <v>11832</v>
      </c>
      <c r="BQ608" s="4" t="s">
        <v>11840</v>
      </c>
      <c r="BR608" s="4" t="s">
        <v>11841</v>
      </c>
      <c r="BS608" s="4"/>
    </row>
    <row r="609" spans="1:71" ht="50.1" customHeight="1" x14ac:dyDescent="0.3">
      <c r="A609" s="4">
        <f t="shared" si="154"/>
        <v>135</v>
      </c>
      <c r="B609" s="4" t="s">
        <v>8362</v>
      </c>
      <c r="C609" s="4" t="s">
        <v>8363</v>
      </c>
      <c r="D609" s="4" t="s">
        <v>265</v>
      </c>
      <c r="E609" s="4" t="s">
        <v>266</v>
      </c>
      <c r="F609" s="4" t="s">
        <v>8364</v>
      </c>
      <c r="G609" s="4" t="s">
        <v>8365</v>
      </c>
      <c r="H609" s="4" t="s">
        <v>8366</v>
      </c>
      <c r="I609" s="4" t="s">
        <v>8367</v>
      </c>
      <c r="J609" s="4" t="s">
        <v>275</v>
      </c>
      <c r="K609" s="4" t="s">
        <v>275</v>
      </c>
      <c r="L609" s="4" t="s">
        <v>276</v>
      </c>
      <c r="M609" s="4" t="s">
        <v>277</v>
      </c>
      <c r="N609" s="4" t="s">
        <v>277</v>
      </c>
      <c r="O609" s="4" t="s">
        <v>277</v>
      </c>
      <c r="P609" s="4" t="s">
        <v>277</v>
      </c>
      <c r="Q609" s="4" t="s">
        <v>8372</v>
      </c>
      <c r="R609" s="4" t="s">
        <v>313</v>
      </c>
      <c r="S609" s="4" t="s">
        <v>313</v>
      </c>
      <c r="T609" s="4" t="s">
        <v>313</v>
      </c>
      <c r="U609" s="4" t="s">
        <v>313</v>
      </c>
      <c r="V609" s="4" t="s">
        <v>313</v>
      </c>
      <c r="W609" s="4" t="s">
        <v>11686</v>
      </c>
      <c r="X609" s="4" t="s">
        <v>11738</v>
      </c>
      <c r="Y609" s="4" t="s">
        <v>313</v>
      </c>
      <c r="Z609" s="4" t="s">
        <v>313</v>
      </c>
      <c r="AA609" s="4" t="s">
        <v>313</v>
      </c>
      <c r="AB609" s="4" t="s">
        <v>312</v>
      </c>
      <c r="AC609" s="4" t="s">
        <v>313</v>
      </c>
      <c r="AE609" s="4">
        <v>0</v>
      </c>
      <c r="AF609" s="4">
        <v>0</v>
      </c>
      <c r="AG609" s="4">
        <v>0</v>
      </c>
      <c r="AH609" s="4">
        <f t="shared" si="155"/>
        <v>0</v>
      </c>
      <c r="AI609" s="4">
        <f t="shared" si="155"/>
        <v>0</v>
      </c>
      <c r="AJ609" s="4">
        <f t="shared" si="155"/>
        <v>0</v>
      </c>
      <c r="AK609" s="4">
        <f t="shared" si="155"/>
        <v>0</v>
      </c>
      <c r="AL609" s="4">
        <f t="shared" si="155"/>
        <v>0</v>
      </c>
      <c r="AM609" s="4">
        <f t="shared" si="155"/>
        <v>3</v>
      </c>
      <c r="AN609" s="4">
        <f t="shared" si="158"/>
        <v>0</v>
      </c>
      <c r="AO609" s="4" t="str">
        <f t="shared" si="159"/>
        <v>X</v>
      </c>
      <c r="AP609" s="4" t="str">
        <f t="shared" si="159"/>
        <v>우대</v>
      </c>
      <c r="AQ609" s="4" t="str">
        <f t="shared" si="159"/>
        <v>X</v>
      </c>
      <c r="AR609" s="4">
        <f t="shared" si="160"/>
        <v>3</v>
      </c>
      <c r="AT609" s="4" t="s">
        <v>11686</v>
      </c>
      <c r="AU609" s="4">
        <f>VLOOKUP(B609,자격증!B:R,17,0)</f>
        <v>5</v>
      </c>
      <c r="AV609" s="4">
        <f>IF(AT609="해당",VLOOKUP(B609,어학성적!B:Q,16,0),0)</f>
        <v>2</v>
      </c>
      <c r="AW609" s="4">
        <f>IF(AT609="해당",VLOOKUP(B609,논문실적!B:S,18,0),0)</f>
        <v>0</v>
      </c>
      <c r="AX609" s="4">
        <f>VLOOKUP(B609,자격증!B:S,18,0)</f>
        <v>0</v>
      </c>
      <c r="AY609" s="4">
        <f t="shared" si="161"/>
        <v>7</v>
      </c>
      <c r="AZ609" s="4"/>
      <c r="BB609" s="4">
        <f t="shared" si="162"/>
        <v>7</v>
      </c>
      <c r="BC609" s="47">
        <f>VLOOKUP(B609,정성평가!B:AD,29,0)</f>
        <v>63</v>
      </c>
      <c r="BD609" s="4">
        <f t="shared" si="163"/>
        <v>3</v>
      </c>
      <c r="BE609" s="47">
        <f t="shared" si="164"/>
        <v>73</v>
      </c>
      <c r="BF609" s="4" t="str">
        <f t="shared" si="165"/>
        <v>이상없음</v>
      </c>
      <c r="BG609" s="4">
        <f t="shared" si="166"/>
        <v>131</v>
      </c>
      <c r="BH609" s="4" t="s">
        <v>11808</v>
      </c>
      <c r="BI609" s="4"/>
      <c r="BK609" s="4">
        <v>9</v>
      </c>
      <c r="BL609" s="4">
        <f t="shared" si="156"/>
        <v>135</v>
      </c>
      <c r="BM609" s="4">
        <f t="shared" si="167"/>
        <v>136</v>
      </c>
      <c r="BN609" s="4" t="str">
        <f t="shared" si="157"/>
        <v>배수초과</v>
      </c>
      <c r="BO609" s="4" t="s">
        <v>11832</v>
      </c>
      <c r="BQ609" s="4" t="s">
        <v>11783</v>
      </c>
      <c r="BR609" s="4" t="s">
        <v>276</v>
      </c>
      <c r="BS609" s="4"/>
    </row>
    <row r="610" spans="1:71" ht="50.1" customHeight="1" x14ac:dyDescent="0.3">
      <c r="A610" s="4">
        <f t="shared" si="154"/>
        <v>136</v>
      </c>
      <c r="B610" s="4" t="s">
        <v>8760</v>
      </c>
      <c r="C610" s="4" t="s">
        <v>8761</v>
      </c>
      <c r="D610" s="4" t="s">
        <v>265</v>
      </c>
      <c r="E610" s="4" t="s">
        <v>266</v>
      </c>
      <c r="F610" s="4" t="s">
        <v>8762</v>
      </c>
      <c r="G610" s="4" t="s">
        <v>8763</v>
      </c>
      <c r="H610" s="4" t="s">
        <v>8764</v>
      </c>
      <c r="I610" s="4" t="s">
        <v>8765</v>
      </c>
      <c r="J610" s="4" t="s">
        <v>275</v>
      </c>
      <c r="K610" s="4" t="s">
        <v>275</v>
      </c>
      <c r="L610" s="4" t="s">
        <v>382</v>
      </c>
      <c r="M610" s="4" t="s">
        <v>7530</v>
      </c>
      <c r="N610" s="4" t="s">
        <v>7531</v>
      </c>
      <c r="O610" s="4" t="s">
        <v>562</v>
      </c>
      <c r="P610" s="4" t="s">
        <v>957</v>
      </c>
      <c r="Q610" s="4" t="s">
        <v>913</v>
      </c>
      <c r="R610" s="4" t="s">
        <v>313</v>
      </c>
      <c r="S610" s="4" t="s">
        <v>313</v>
      </c>
      <c r="T610" s="4" t="s">
        <v>313</v>
      </c>
      <c r="U610" s="4" t="s">
        <v>313</v>
      </c>
      <c r="V610" s="4" t="s">
        <v>313</v>
      </c>
      <c r="W610" s="4" t="s">
        <v>313</v>
      </c>
      <c r="X610" s="4" t="s">
        <v>313</v>
      </c>
      <c r="Y610" s="4" t="s">
        <v>313</v>
      </c>
      <c r="Z610" s="4" t="s">
        <v>313</v>
      </c>
      <c r="AA610" s="4" t="s">
        <v>313</v>
      </c>
      <c r="AB610" s="4" t="s">
        <v>312</v>
      </c>
      <c r="AC610" s="4" t="s">
        <v>313</v>
      </c>
      <c r="AE610" s="4">
        <v>0</v>
      </c>
      <c r="AF610" s="4">
        <v>0</v>
      </c>
      <c r="AG610" s="4">
        <v>0</v>
      </c>
      <c r="AH610" s="4">
        <f t="shared" si="155"/>
        <v>0</v>
      </c>
      <c r="AI610" s="4">
        <f t="shared" si="155"/>
        <v>0</v>
      </c>
      <c r="AJ610" s="4">
        <f t="shared" si="155"/>
        <v>0</v>
      </c>
      <c r="AK610" s="4">
        <f t="shared" si="155"/>
        <v>0</v>
      </c>
      <c r="AL610" s="4">
        <f t="shared" si="155"/>
        <v>0</v>
      </c>
      <c r="AM610" s="4">
        <f t="shared" si="155"/>
        <v>0</v>
      </c>
      <c r="AN610" s="4">
        <f t="shared" si="158"/>
        <v>0</v>
      </c>
      <c r="AO610" s="4" t="str">
        <f t="shared" si="159"/>
        <v>X</v>
      </c>
      <c r="AP610" s="4" t="str">
        <f t="shared" si="159"/>
        <v>우대</v>
      </c>
      <c r="AQ610" s="4" t="str">
        <f t="shared" si="159"/>
        <v>X</v>
      </c>
      <c r="AR610" s="4">
        <f t="shared" si="160"/>
        <v>0</v>
      </c>
      <c r="AT610" s="4" t="s">
        <v>11686</v>
      </c>
      <c r="AU610" s="4">
        <f>VLOOKUP(B610,자격증!B:R,17,0)</f>
        <v>10</v>
      </c>
      <c r="AV610" s="4">
        <f>IF(AT610="해당",VLOOKUP(B610,어학성적!B:Q,16,0),0)</f>
        <v>10</v>
      </c>
      <c r="AW610" s="4">
        <f>IF(AT610="해당",VLOOKUP(B610,논문실적!B:S,18,0),0)</f>
        <v>0</v>
      </c>
      <c r="AX610" s="4">
        <f>VLOOKUP(B610,자격증!B:S,18,0)</f>
        <v>0</v>
      </c>
      <c r="AY610" s="4">
        <f t="shared" si="161"/>
        <v>20</v>
      </c>
      <c r="AZ610" s="4"/>
      <c r="BB610" s="4">
        <f t="shared" si="162"/>
        <v>20</v>
      </c>
      <c r="BC610" s="47">
        <f>VLOOKUP(B610,정성평가!B:AD,29,0)</f>
        <v>53</v>
      </c>
      <c r="BD610" s="4">
        <f t="shared" si="163"/>
        <v>0</v>
      </c>
      <c r="BE610" s="47">
        <f t="shared" si="164"/>
        <v>73</v>
      </c>
      <c r="BF610" s="4" t="str">
        <f t="shared" si="165"/>
        <v>이상없음</v>
      </c>
      <c r="BG610" s="4">
        <f t="shared" si="166"/>
        <v>131</v>
      </c>
      <c r="BH610" s="4" t="s">
        <v>11808</v>
      </c>
      <c r="BI610" s="4"/>
      <c r="BK610" s="4">
        <v>9</v>
      </c>
      <c r="BL610" s="4">
        <f t="shared" si="156"/>
        <v>135</v>
      </c>
      <c r="BM610" s="4">
        <f t="shared" si="167"/>
        <v>136</v>
      </c>
      <c r="BN610" s="4" t="str">
        <f t="shared" si="157"/>
        <v>배수초과</v>
      </c>
      <c r="BO610" s="4" t="s">
        <v>11832</v>
      </c>
      <c r="BQ610" s="4" t="s">
        <v>11840</v>
      </c>
      <c r="BR610" s="4" t="s">
        <v>11841</v>
      </c>
      <c r="BS610" s="4"/>
    </row>
    <row r="611" spans="1:71" ht="50.1" customHeight="1" x14ac:dyDescent="0.3">
      <c r="A611" s="4">
        <f t="shared" si="154"/>
        <v>137</v>
      </c>
      <c r="B611" s="4" t="s">
        <v>2717</v>
      </c>
      <c r="C611" s="4" t="s">
        <v>2718</v>
      </c>
      <c r="D611" s="4" t="s">
        <v>265</v>
      </c>
      <c r="E611" s="4" t="s">
        <v>266</v>
      </c>
      <c r="F611" s="4" t="s">
        <v>2719</v>
      </c>
      <c r="G611" s="4" t="s">
        <v>2720</v>
      </c>
      <c r="H611" s="4" t="s">
        <v>2721</v>
      </c>
      <c r="I611" s="4" t="s">
        <v>2722</v>
      </c>
      <c r="J611" s="4" t="s">
        <v>275</v>
      </c>
      <c r="K611" s="4" t="s">
        <v>275</v>
      </c>
      <c r="L611" s="4" t="s">
        <v>382</v>
      </c>
      <c r="M611" s="4" t="s">
        <v>2131</v>
      </c>
      <c r="N611" s="4" t="s">
        <v>2132</v>
      </c>
      <c r="O611" s="4" t="s">
        <v>562</v>
      </c>
      <c r="P611" s="4" t="s">
        <v>957</v>
      </c>
      <c r="Q611" s="4" t="s">
        <v>2730</v>
      </c>
      <c r="R611" s="4" t="s">
        <v>313</v>
      </c>
      <c r="S611" s="4" t="s">
        <v>313</v>
      </c>
      <c r="T611" s="4" t="s">
        <v>313</v>
      </c>
      <c r="U611" s="4" t="s">
        <v>313</v>
      </c>
      <c r="V611" s="4" t="s">
        <v>313</v>
      </c>
      <c r="W611" s="4" t="s">
        <v>11686</v>
      </c>
      <c r="X611" s="4" t="s">
        <v>11735</v>
      </c>
      <c r="Y611" s="4" t="s">
        <v>11686</v>
      </c>
      <c r="Z611" s="4" t="s">
        <v>11735</v>
      </c>
      <c r="AA611" s="4" t="s">
        <v>312</v>
      </c>
      <c r="AB611" s="4" t="s">
        <v>312</v>
      </c>
      <c r="AC611" s="4" t="s">
        <v>313</v>
      </c>
      <c r="AE611" s="4">
        <v>0</v>
      </c>
      <c r="AF611" s="4">
        <v>0</v>
      </c>
      <c r="AG611" s="4">
        <v>0</v>
      </c>
      <c r="AH611" s="4">
        <f t="shared" si="155"/>
        <v>0</v>
      </c>
      <c r="AI611" s="4">
        <f t="shared" si="155"/>
        <v>0</v>
      </c>
      <c r="AJ611" s="4">
        <f t="shared" si="155"/>
        <v>0</v>
      </c>
      <c r="AK611" s="4">
        <f t="shared" si="155"/>
        <v>0</v>
      </c>
      <c r="AL611" s="4">
        <f t="shared" si="155"/>
        <v>0</v>
      </c>
      <c r="AM611" s="4">
        <f t="shared" si="155"/>
        <v>3</v>
      </c>
      <c r="AN611" s="4">
        <f t="shared" si="158"/>
        <v>3</v>
      </c>
      <c r="AO611" s="4" t="str">
        <f t="shared" si="159"/>
        <v>우대</v>
      </c>
      <c r="AP611" s="4" t="str">
        <f t="shared" si="159"/>
        <v>우대</v>
      </c>
      <c r="AQ611" s="4" t="str">
        <f t="shared" si="159"/>
        <v>X</v>
      </c>
      <c r="AR611" s="4">
        <f t="shared" si="160"/>
        <v>3</v>
      </c>
      <c r="AT611" s="4" t="s">
        <v>11686</v>
      </c>
      <c r="AU611" s="4">
        <f>VLOOKUP(B611,자격증!B:R,17,0)</f>
        <v>10</v>
      </c>
      <c r="AV611" s="4">
        <f>IF(AT611="해당",VLOOKUP(B611,어학성적!B:Q,16,0),0)</f>
        <v>8</v>
      </c>
      <c r="AW611" s="4">
        <f>IF(AT611="해당",VLOOKUP(B611,논문실적!B:S,18,0),0)</f>
        <v>0</v>
      </c>
      <c r="AX611" s="4">
        <f>VLOOKUP(B611,자격증!B:S,18,0)</f>
        <v>0</v>
      </c>
      <c r="AY611" s="4">
        <f t="shared" si="161"/>
        <v>18</v>
      </c>
      <c r="AZ611" s="4"/>
      <c r="BB611" s="4">
        <f t="shared" si="162"/>
        <v>18</v>
      </c>
      <c r="BC611" s="47">
        <f>VLOOKUP(B611,정성평가!B:AD,29,0)</f>
        <v>51.666666666666664</v>
      </c>
      <c r="BD611" s="4">
        <f t="shared" si="163"/>
        <v>3</v>
      </c>
      <c r="BE611" s="47">
        <f t="shared" si="164"/>
        <v>72.666666666666657</v>
      </c>
      <c r="BF611" s="4" t="str">
        <f t="shared" si="165"/>
        <v>이상없음</v>
      </c>
      <c r="BG611" s="4">
        <f t="shared" si="166"/>
        <v>137</v>
      </c>
      <c r="BH611" s="4" t="s">
        <v>11829</v>
      </c>
      <c r="BI611" s="4"/>
      <c r="BK611" s="4">
        <v>9</v>
      </c>
      <c r="BL611" s="4">
        <f t="shared" si="156"/>
        <v>135</v>
      </c>
      <c r="BM611" s="4">
        <f t="shared" si="167"/>
        <v>136</v>
      </c>
      <c r="BN611" s="4" t="str">
        <f t="shared" si="157"/>
        <v>배수초과</v>
      </c>
      <c r="BO611" s="4" t="s">
        <v>11832</v>
      </c>
      <c r="BQ611" s="4" t="s">
        <v>11840</v>
      </c>
      <c r="BR611" s="4" t="s">
        <v>11841</v>
      </c>
      <c r="BS611" s="4"/>
    </row>
    <row r="612" spans="1:71" ht="50.1" customHeight="1" x14ac:dyDescent="0.3">
      <c r="A612" s="4">
        <f t="shared" si="154"/>
        <v>138</v>
      </c>
      <c r="B612" s="4" t="s">
        <v>3725</v>
      </c>
      <c r="C612" s="4" t="s">
        <v>3726</v>
      </c>
      <c r="D612" s="4" t="s">
        <v>265</v>
      </c>
      <c r="E612" s="4" t="s">
        <v>266</v>
      </c>
      <c r="F612" s="4" t="s">
        <v>3727</v>
      </c>
      <c r="G612" s="4" t="s">
        <v>3728</v>
      </c>
      <c r="H612" s="4" t="s">
        <v>3729</v>
      </c>
      <c r="I612" s="4" t="s">
        <v>3730</v>
      </c>
      <c r="J612" s="4" t="s">
        <v>275</v>
      </c>
      <c r="K612" s="4" t="s">
        <v>275</v>
      </c>
      <c r="L612" s="4" t="s">
        <v>276</v>
      </c>
      <c r="M612" s="4" t="s">
        <v>277</v>
      </c>
      <c r="N612" s="4" t="s">
        <v>277</v>
      </c>
      <c r="O612" s="4" t="s">
        <v>277</v>
      </c>
      <c r="P612" s="4" t="s">
        <v>277</v>
      </c>
      <c r="Q612" s="4" t="s">
        <v>2525</v>
      </c>
      <c r="R612" s="4" t="s">
        <v>313</v>
      </c>
      <c r="S612" s="4" t="s">
        <v>313</v>
      </c>
      <c r="T612" s="4" t="s">
        <v>313</v>
      </c>
      <c r="U612" s="4" t="s">
        <v>313</v>
      </c>
      <c r="V612" s="4" t="s">
        <v>313</v>
      </c>
      <c r="W612" s="4" t="s">
        <v>11686</v>
      </c>
      <c r="X612" s="4" t="s">
        <v>9552</v>
      </c>
      <c r="Y612" s="4" t="s">
        <v>11686</v>
      </c>
      <c r="Z612" s="4" t="s">
        <v>9552</v>
      </c>
      <c r="AA612" s="4" t="s">
        <v>313</v>
      </c>
      <c r="AB612" s="4" t="s">
        <v>313</v>
      </c>
      <c r="AC612" s="4" t="s">
        <v>313</v>
      </c>
      <c r="AE612" s="4">
        <v>0</v>
      </c>
      <c r="AF612" s="4">
        <v>0</v>
      </c>
      <c r="AG612" s="4">
        <v>0</v>
      </c>
      <c r="AH612" s="4">
        <f t="shared" si="155"/>
        <v>0</v>
      </c>
      <c r="AI612" s="4">
        <f t="shared" si="155"/>
        <v>0</v>
      </c>
      <c r="AJ612" s="4">
        <f t="shared" si="155"/>
        <v>0</v>
      </c>
      <c r="AK612" s="4">
        <f t="shared" si="155"/>
        <v>0</v>
      </c>
      <c r="AL612" s="4">
        <f t="shared" si="155"/>
        <v>0</v>
      </c>
      <c r="AM612" s="4">
        <f t="shared" si="155"/>
        <v>3</v>
      </c>
      <c r="AN612" s="4">
        <f t="shared" si="158"/>
        <v>3</v>
      </c>
      <c r="AO612" s="4" t="str">
        <f t="shared" si="159"/>
        <v>X</v>
      </c>
      <c r="AP612" s="4" t="str">
        <f t="shared" si="159"/>
        <v>X</v>
      </c>
      <c r="AQ612" s="4" t="str">
        <f t="shared" si="159"/>
        <v>X</v>
      </c>
      <c r="AR612" s="4">
        <f t="shared" si="160"/>
        <v>3</v>
      </c>
      <c r="AT612" s="4" t="s">
        <v>11686</v>
      </c>
      <c r="AU612" s="4">
        <f>VLOOKUP(B612,자격증!B:R,17,0)</f>
        <v>5</v>
      </c>
      <c r="AV612" s="4">
        <f>IF(AT612="해당",VLOOKUP(B612,어학성적!B:Q,16,0),0)</f>
        <v>6</v>
      </c>
      <c r="AW612" s="4">
        <f>IF(AT612="해당",VLOOKUP(B612,논문실적!B:S,18,0),0)</f>
        <v>0</v>
      </c>
      <c r="AX612" s="4">
        <f>VLOOKUP(B612,자격증!B:S,18,0)</f>
        <v>0</v>
      </c>
      <c r="AY612" s="4">
        <f t="shared" si="161"/>
        <v>11</v>
      </c>
      <c r="AZ612" s="4"/>
      <c r="BB612" s="4">
        <f t="shared" si="162"/>
        <v>11</v>
      </c>
      <c r="BC612" s="47">
        <f>VLOOKUP(B612,정성평가!B:AD,29,0)</f>
        <v>58.666666666666664</v>
      </c>
      <c r="BD612" s="4">
        <f t="shared" si="163"/>
        <v>3</v>
      </c>
      <c r="BE612" s="47">
        <f t="shared" si="164"/>
        <v>72.666666666666657</v>
      </c>
      <c r="BF612" s="4" t="str">
        <f t="shared" si="165"/>
        <v>이상없음</v>
      </c>
      <c r="BG612" s="4">
        <f t="shared" si="166"/>
        <v>137</v>
      </c>
      <c r="BH612" s="4" t="s">
        <v>11829</v>
      </c>
      <c r="BI612" s="4"/>
      <c r="BK612" s="4">
        <v>9</v>
      </c>
      <c r="BL612" s="4">
        <f t="shared" si="156"/>
        <v>135</v>
      </c>
      <c r="BM612" s="4">
        <f t="shared" si="167"/>
        <v>136</v>
      </c>
      <c r="BN612" s="4" t="str">
        <f t="shared" si="157"/>
        <v>배수초과</v>
      </c>
      <c r="BO612" s="4" t="s">
        <v>11832</v>
      </c>
      <c r="BQ612" s="4" t="s">
        <v>11840</v>
      </c>
      <c r="BR612" s="4" t="s">
        <v>11841</v>
      </c>
      <c r="BS612" s="4"/>
    </row>
    <row r="613" spans="1:71" ht="50.1" customHeight="1" x14ac:dyDescent="0.3">
      <c r="A613" s="4">
        <f t="shared" si="154"/>
        <v>139</v>
      </c>
      <c r="B613" s="4" t="s">
        <v>3738</v>
      </c>
      <c r="C613" s="4" t="s">
        <v>3739</v>
      </c>
      <c r="D613" s="4" t="s">
        <v>265</v>
      </c>
      <c r="E613" s="4" t="s">
        <v>266</v>
      </c>
      <c r="F613" s="4" t="s">
        <v>3740</v>
      </c>
      <c r="G613" s="4" t="s">
        <v>3741</v>
      </c>
      <c r="H613" s="4" t="s">
        <v>3742</v>
      </c>
      <c r="I613" s="4" t="s">
        <v>3743</v>
      </c>
      <c r="J613" s="4" t="s">
        <v>275</v>
      </c>
      <c r="K613" s="4" t="s">
        <v>275</v>
      </c>
      <c r="L613" s="4" t="s">
        <v>276</v>
      </c>
      <c r="M613" s="4" t="s">
        <v>277</v>
      </c>
      <c r="N613" s="4" t="s">
        <v>277</v>
      </c>
      <c r="O613" s="4" t="s">
        <v>277</v>
      </c>
      <c r="P613" s="4" t="s">
        <v>277</v>
      </c>
      <c r="Q613" s="4" t="s">
        <v>2312</v>
      </c>
      <c r="R613" s="4" t="s">
        <v>313</v>
      </c>
      <c r="S613" s="4" t="s">
        <v>313</v>
      </c>
      <c r="T613" s="4" t="s">
        <v>313</v>
      </c>
      <c r="U613" s="4" t="s">
        <v>313</v>
      </c>
      <c r="V613" s="4" t="s">
        <v>313</v>
      </c>
      <c r="W613" s="4" t="s">
        <v>11686</v>
      </c>
      <c r="X613" s="4" t="s">
        <v>11737</v>
      </c>
      <c r="Y613" s="4" t="s">
        <v>313</v>
      </c>
      <c r="Z613" s="4" t="s">
        <v>313</v>
      </c>
      <c r="AA613" s="4" t="s">
        <v>313</v>
      </c>
      <c r="AB613" s="4" t="s">
        <v>313</v>
      </c>
      <c r="AC613" s="4" t="s">
        <v>313</v>
      </c>
      <c r="AE613" s="4">
        <v>0</v>
      </c>
      <c r="AF613" s="4">
        <v>0</v>
      </c>
      <c r="AG613" s="4">
        <v>0</v>
      </c>
      <c r="AH613" s="4">
        <f t="shared" si="155"/>
        <v>0</v>
      </c>
      <c r="AI613" s="4">
        <f t="shared" si="155"/>
        <v>0</v>
      </c>
      <c r="AJ613" s="4">
        <f t="shared" si="155"/>
        <v>0</v>
      </c>
      <c r="AK613" s="4">
        <f t="shared" si="155"/>
        <v>0</v>
      </c>
      <c r="AL613" s="4">
        <f t="shared" si="155"/>
        <v>0</v>
      </c>
      <c r="AM613" s="4">
        <f t="shared" si="155"/>
        <v>3</v>
      </c>
      <c r="AN613" s="4">
        <f t="shared" si="158"/>
        <v>0</v>
      </c>
      <c r="AO613" s="4" t="str">
        <f t="shared" si="159"/>
        <v>X</v>
      </c>
      <c r="AP613" s="4" t="str">
        <f t="shared" si="159"/>
        <v>X</v>
      </c>
      <c r="AQ613" s="4" t="str">
        <f t="shared" si="159"/>
        <v>X</v>
      </c>
      <c r="AR613" s="4">
        <f t="shared" si="160"/>
        <v>3</v>
      </c>
      <c r="AT613" s="4" t="s">
        <v>11686</v>
      </c>
      <c r="AU613" s="4">
        <f>VLOOKUP(B613,자격증!B:R,17,0)</f>
        <v>5</v>
      </c>
      <c r="AV613" s="4">
        <f>IF(AT613="해당",VLOOKUP(B613,어학성적!B:Q,16,0),0)</f>
        <v>0</v>
      </c>
      <c r="AW613" s="4">
        <f>IF(AT613="해당",VLOOKUP(B613,논문실적!B:S,18,0),0)</f>
        <v>0</v>
      </c>
      <c r="AX613" s="4">
        <f>VLOOKUP(B613,자격증!B:S,18,0)</f>
        <v>0</v>
      </c>
      <c r="AY613" s="4">
        <f t="shared" si="161"/>
        <v>5</v>
      </c>
      <c r="AZ613" s="4"/>
      <c r="BB613" s="4">
        <f t="shared" si="162"/>
        <v>5</v>
      </c>
      <c r="BC613" s="47">
        <f>VLOOKUP(B613,정성평가!B:AD,29,0)</f>
        <v>64.666666666666671</v>
      </c>
      <c r="BD613" s="4">
        <f t="shared" si="163"/>
        <v>3</v>
      </c>
      <c r="BE613" s="47">
        <f t="shared" si="164"/>
        <v>72.666666666666671</v>
      </c>
      <c r="BF613" s="4" t="str">
        <f t="shared" si="165"/>
        <v>이상없음</v>
      </c>
      <c r="BG613" s="4">
        <f t="shared" si="166"/>
        <v>137</v>
      </c>
      <c r="BH613" s="4" t="s">
        <v>11829</v>
      </c>
      <c r="BI613" s="4"/>
      <c r="BK613" s="4">
        <v>9</v>
      </c>
      <c r="BL613" s="4">
        <f t="shared" si="156"/>
        <v>135</v>
      </c>
      <c r="BM613" s="4">
        <f t="shared" si="167"/>
        <v>136</v>
      </c>
      <c r="BN613" s="4" t="str">
        <f t="shared" si="157"/>
        <v>배수초과</v>
      </c>
      <c r="BO613" s="4" t="s">
        <v>11832</v>
      </c>
      <c r="BQ613" s="4" t="s">
        <v>11840</v>
      </c>
      <c r="BR613" s="4" t="s">
        <v>11841</v>
      </c>
      <c r="BS613" s="4"/>
    </row>
    <row r="614" spans="1:71" ht="50.1" customHeight="1" x14ac:dyDescent="0.3">
      <c r="A614" s="4">
        <f t="shared" si="154"/>
        <v>140</v>
      </c>
      <c r="B614" s="4" t="s">
        <v>3860</v>
      </c>
      <c r="C614" s="4" t="s">
        <v>3861</v>
      </c>
      <c r="D614" s="4" t="s">
        <v>265</v>
      </c>
      <c r="E614" s="4" t="s">
        <v>266</v>
      </c>
      <c r="F614" s="4" t="s">
        <v>3862</v>
      </c>
      <c r="G614" s="4" t="s">
        <v>3863</v>
      </c>
      <c r="H614" s="4" t="s">
        <v>3864</v>
      </c>
      <c r="I614" s="4" t="s">
        <v>3865</v>
      </c>
      <c r="J614" s="4" t="s">
        <v>275</v>
      </c>
      <c r="K614" s="4" t="s">
        <v>275</v>
      </c>
      <c r="L614" s="4" t="s">
        <v>382</v>
      </c>
      <c r="M614" s="4" t="s">
        <v>3866</v>
      </c>
      <c r="N614" s="4" t="s">
        <v>3867</v>
      </c>
      <c r="O614" s="4" t="s">
        <v>562</v>
      </c>
      <c r="P614" s="4" t="s">
        <v>957</v>
      </c>
      <c r="Q614" s="4" t="s">
        <v>2027</v>
      </c>
      <c r="R614" s="4" t="s">
        <v>313</v>
      </c>
      <c r="S614" s="4" t="s">
        <v>313</v>
      </c>
      <c r="T614" s="4" t="s">
        <v>313</v>
      </c>
      <c r="U614" s="4" t="s">
        <v>313</v>
      </c>
      <c r="V614" s="4" t="s">
        <v>313</v>
      </c>
      <c r="W614" s="4" t="s">
        <v>11686</v>
      </c>
      <c r="X614" s="4" t="s">
        <v>11734</v>
      </c>
      <c r="Y614" s="4" t="s">
        <v>313</v>
      </c>
      <c r="Z614" s="4" t="s">
        <v>313</v>
      </c>
      <c r="AA614" s="4" t="s">
        <v>313</v>
      </c>
      <c r="AB614" s="4" t="s">
        <v>312</v>
      </c>
      <c r="AC614" s="4" t="s">
        <v>313</v>
      </c>
      <c r="AE614" s="4">
        <v>0</v>
      </c>
      <c r="AF614" s="4">
        <v>0</v>
      </c>
      <c r="AG614" s="4">
        <v>0</v>
      </c>
      <c r="AH614" s="4">
        <f t="shared" si="155"/>
        <v>0</v>
      </c>
      <c r="AI614" s="4">
        <f t="shared" si="155"/>
        <v>0</v>
      </c>
      <c r="AJ614" s="4">
        <f t="shared" si="155"/>
        <v>0</v>
      </c>
      <c r="AK614" s="4">
        <f t="shared" si="155"/>
        <v>0</v>
      </c>
      <c r="AL614" s="4">
        <f t="shared" si="155"/>
        <v>0</v>
      </c>
      <c r="AM614" s="4">
        <f t="shared" si="155"/>
        <v>3</v>
      </c>
      <c r="AN614" s="4">
        <f t="shared" si="158"/>
        <v>0</v>
      </c>
      <c r="AO614" s="4" t="str">
        <f t="shared" si="159"/>
        <v>X</v>
      </c>
      <c r="AP614" s="4" t="str">
        <f t="shared" si="159"/>
        <v>우대</v>
      </c>
      <c r="AQ614" s="4" t="str">
        <f t="shared" si="159"/>
        <v>X</v>
      </c>
      <c r="AR614" s="4">
        <f t="shared" si="160"/>
        <v>3</v>
      </c>
      <c r="AT614" s="4" t="s">
        <v>11686</v>
      </c>
      <c r="AU614" s="4">
        <f>VLOOKUP(B614,자격증!B:R,17,0)</f>
        <v>5</v>
      </c>
      <c r="AV614" s="4">
        <f>IF(AT614="해당",VLOOKUP(B614,어학성적!B:Q,16,0),0)</f>
        <v>0</v>
      </c>
      <c r="AW614" s="4">
        <f>IF(AT614="해당",VLOOKUP(B614,논문실적!B:S,18,0),0)</f>
        <v>0</v>
      </c>
      <c r="AX614" s="4">
        <f>VLOOKUP(B614,자격증!B:S,18,0)</f>
        <v>0</v>
      </c>
      <c r="AY614" s="4">
        <f t="shared" si="161"/>
        <v>5</v>
      </c>
      <c r="AZ614" s="4"/>
      <c r="BB614" s="4">
        <f t="shared" si="162"/>
        <v>5</v>
      </c>
      <c r="BC614" s="47">
        <f>VLOOKUP(B614,정성평가!B:AD,29,0)</f>
        <v>64.666666666666671</v>
      </c>
      <c r="BD614" s="4">
        <f t="shared" si="163"/>
        <v>3</v>
      </c>
      <c r="BE614" s="47">
        <f t="shared" si="164"/>
        <v>72.666666666666671</v>
      </c>
      <c r="BF614" s="4" t="str">
        <f t="shared" si="165"/>
        <v>이상없음</v>
      </c>
      <c r="BG614" s="4">
        <f t="shared" si="166"/>
        <v>137</v>
      </c>
      <c r="BH614" s="4" t="s">
        <v>11829</v>
      </c>
      <c r="BI614" s="4"/>
      <c r="BK614" s="4">
        <v>9</v>
      </c>
      <c r="BL614" s="4">
        <f t="shared" si="156"/>
        <v>135</v>
      </c>
      <c r="BM614" s="4">
        <f t="shared" si="167"/>
        <v>136</v>
      </c>
      <c r="BN614" s="4" t="str">
        <f t="shared" si="157"/>
        <v>배수초과</v>
      </c>
      <c r="BO614" s="4" t="s">
        <v>11832</v>
      </c>
      <c r="BQ614" s="4" t="s">
        <v>11840</v>
      </c>
      <c r="BR614" s="4" t="s">
        <v>11841</v>
      </c>
      <c r="BS614" s="4"/>
    </row>
    <row r="615" spans="1:71" ht="50.1" customHeight="1" x14ac:dyDescent="0.3">
      <c r="A615" s="4">
        <f t="shared" si="154"/>
        <v>141</v>
      </c>
      <c r="B615" s="4" t="s">
        <v>6284</v>
      </c>
      <c r="C615" s="4" t="s">
        <v>6285</v>
      </c>
      <c r="D615" s="4" t="s">
        <v>265</v>
      </c>
      <c r="E615" s="4" t="s">
        <v>266</v>
      </c>
      <c r="F615" s="4" t="s">
        <v>6286</v>
      </c>
      <c r="G615" s="4" t="s">
        <v>6287</v>
      </c>
      <c r="H615" s="4" t="s">
        <v>6288</v>
      </c>
      <c r="I615" s="4" t="s">
        <v>6289</v>
      </c>
      <c r="J615" s="4" t="s">
        <v>275</v>
      </c>
      <c r="K615" s="4" t="s">
        <v>275</v>
      </c>
      <c r="L615" s="4" t="s">
        <v>382</v>
      </c>
      <c r="M615" s="4" t="s">
        <v>2260</v>
      </c>
      <c r="N615" s="4" t="s">
        <v>3198</v>
      </c>
      <c r="O615" s="4" t="s">
        <v>562</v>
      </c>
      <c r="P615" s="4" t="s">
        <v>957</v>
      </c>
      <c r="Q615" s="4" t="s">
        <v>6294</v>
      </c>
      <c r="R615" s="4" t="s">
        <v>313</v>
      </c>
      <c r="S615" s="4" t="s">
        <v>313</v>
      </c>
      <c r="T615" s="4" t="s">
        <v>313</v>
      </c>
      <c r="U615" s="4" t="s">
        <v>313</v>
      </c>
      <c r="V615" s="4" t="s">
        <v>313</v>
      </c>
      <c r="W615" s="4" t="s">
        <v>11686</v>
      </c>
      <c r="X615" s="4" t="s">
        <v>11744</v>
      </c>
      <c r="Y615" s="4" t="s">
        <v>313</v>
      </c>
      <c r="Z615" s="4" t="s">
        <v>313</v>
      </c>
      <c r="AA615" s="4" t="s">
        <v>312</v>
      </c>
      <c r="AB615" s="4" t="s">
        <v>312</v>
      </c>
      <c r="AC615" s="4" t="s">
        <v>313</v>
      </c>
      <c r="AE615" s="4">
        <v>0</v>
      </c>
      <c r="AF615" s="4">
        <v>0</v>
      </c>
      <c r="AG615" s="4">
        <v>0</v>
      </c>
      <c r="AH615" s="4">
        <f t="shared" si="155"/>
        <v>0</v>
      </c>
      <c r="AI615" s="4">
        <f t="shared" si="155"/>
        <v>0</v>
      </c>
      <c r="AJ615" s="4">
        <f t="shared" si="155"/>
        <v>0</v>
      </c>
      <c r="AK615" s="4">
        <f t="shared" si="155"/>
        <v>0</v>
      </c>
      <c r="AL615" s="4">
        <f t="shared" si="155"/>
        <v>0</v>
      </c>
      <c r="AM615" s="4">
        <f t="shared" si="155"/>
        <v>3</v>
      </c>
      <c r="AN615" s="4">
        <f t="shared" si="158"/>
        <v>0</v>
      </c>
      <c r="AO615" s="4" t="str">
        <f t="shared" si="159"/>
        <v>우대</v>
      </c>
      <c r="AP615" s="4" t="str">
        <f t="shared" si="159"/>
        <v>우대</v>
      </c>
      <c r="AQ615" s="4" t="str">
        <f t="shared" si="159"/>
        <v>X</v>
      </c>
      <c r="AR615" s="4">
        <f t="shared" si="160"/>
        <v>3</v>
      </c>
      <c r="AT615" s="4" t="s">
        <v>11686</v>
      </c>
      <c r="AU615" s="4">
        <f>VLOOKUP(B615,자격증!B:R,17,0)</f>
        <v>10</v>
      </c>
      <c r="AV615" s="4">
        <f>IF(AT615="해당",VLOOKUP(B615,어학성적!B:Q,16,0),0)</f>
        <v>6</v>
      </c>
      <c r="AW615" s="4">
        <f>IF(AT615="해당",VLOOKUP(B615,논문실적!B:S,18,0),0)</f>
        <v>0</v>
      </c>
      <c r="AX615" s="4">
        <f>VLOOKUP(B615,자격증!B:S,18,0)</f>
        <v>0</v>
      </c>
      <c r="AY615" s="4">
        <f t="shared" si="161"/>
        <v>16</v>
      </c>
      <c r="AZ615" s="4"/>
      <c r="BB615" s="4">
        <f t="shared" si="162"/>
        <v>16</v>
      </c>
      <c r="BC615" s="47">
        <f>VLOOKUP(B615,정성평가!B:AD,29,0)</f>
        <v>53.666666666666664</v>
      </c>
      <c r="BD615" s="4">
        <f t="shared" si="163"/>
        <v>3</v>
      </c>
      <c r="BE615" s="47">
        <f t="shared" si="164"/>
        <v>72.666666666666657</v>
      </c>
      <c r="BF615" s="4" t="str">
        <f t="shared" si="165"/>
        <v>이상없음</v>
      </c>
      <c r="BG615" s="4">
        <f t="shared" si="166"/>
        <v>137</v>
      </c>
      <c r="BH615" s="4" t="s">
        <v>11829</v>
      </c>
      <c r="BI615" s="4"/>
      <c r="BK615" s="4">
        <v>9</v>
      </c>
      <c r="BL615" s="4">
        <f t="shared" si="156"/>
        <v>135</v>
      </c>
      <c r="BM615" s="4">
        <f t="shared" si="167"/>
        <v>136</v>
      </c>
      <c r="BN615" s="4" t="str">
        <f t="shared" si="157"/>
        <v>배수초과</v>
      </c>
      <c r="BO615" s="4" t="s">
        <v>11832</v>
      </c>
      <c r="BQ615" s="4" t="s">
        <v>11840</v>
      </c>
      <c r="BR615" s="4" t="s">
        <v>11841</v>
      </c>
      <c r="BS615" s="4"/>
    </row>
    <row r="616" spans="1:71" ht="50.1" customHeight="1" x14ac:dyDescent="0.3">
      <c r="A616" s="4">
        <f t="shared" si="154"/>
        <v>142</v>
      </c>
      <c r="B616" s="4" t="s">
        <v>6542</v>
      </c>
      <c r="C616" s="4" t="s">
        <v>6543</v>
      </c>
      <c r="D616" s="4" t="s">
        <v>265</v>
      </c>
      <c r="E616" s="4" t="s">
        <v>266</v>
      </c>
      <c r="F616" s="4" t="s">
        <v>6544</v>
      </c>
      <c r="G616" s="4" t="s">
        <v>6545</v>
      </c>
      <c r="H616" s="4" t="s">
        <v>6546</v>
      </c>
      <c r="I616" s="4" t="s">
        <v>6547</v>
      </c>
      <c r="J616" s="4" t="s">
        <v>275</v>
      </c>
      <c r="K616" s="4" t="s">
        <v>275</v>
      </c>
      <c r="L616" s="4" t="s">
        <v>382</v>
      </c>
      <c r="M616" s="4" t="s">
        <v>6548</v>
      </c>
      <c r="N616" s="4" t="s">
        <v>4507</v>
      </c>
      <c r="O616" s="4" t="s">
        <v>385</v>
      </c>
      <c r="P616" s="4" t="s">
        <v>386</v>
      </c>
      <c r="Q616" s="4" t="s">
        <v>1626</v>
      </c>
      <c r="R616" s="4" t="s">
        <v>313</v>
      </c>
      <c r="S616" s="4" t="s">
        <v>313</v>
      </c>
      <c r="T616" s="4" t="s">
        <v>313</v>
      </c>
      <c r="U616" s="4" t="s">
        <v>313</v>
      </c>
      <c r="V616" s="4" t="s">
        <v>313</v>
      </c>
      <c r="W616" s="4" t="s">
        <v>11686</v>
      </c>
      <c r="X616" s="4" t="s">
        <v>11727</v>
      </c>
      <c r="Y616" s="4" t="s">
        <v>11686</v>
      </c>
      <c r="Z616" s="4" t="s">
        <v>11727</v>
      </c>
      <c r="AA616" s="4" t="s">
        <v>312</v>
      </c>
      <c r="AB616" s="4" t="s">
        <v>312</v>
      </c>
      <c r="AC616" s="4" t="s">
        <v>313</v>
      </c>
      <c r="AE616" s="4">
        <v>0</v>
      </c>
      <c r="AF616" s="4">
        <v>0</v>
      </c>
      <c r="AG616" s="4">
        <v>0</v>
      </c>
      <c r="AH616" s="4">
        <f t="shared" si="155"/>
        <v>0</v>
      </c>
      <c r="AI616" s="4">
        <f t="shared" si="155"/>
        <v>0</v>
      </c>
      <c r="AJ616" s="4">
        <f t="shared" si="155"/>
        <v>0</v>
      </c>
      <c r="AK616" s="4">
        <f t="shared" si="155"/>
        <v>0</v>
      </c>
      <c r="AL616" s="4">
        <f t="shared" si="155"/>
        <v>0</v>
      </c>
      <c r="AM616" s="4">
        <f t="shared" si="155"/>
        <v>3</v>
      </c>
      <c r="AN616" s="4">
        <f t="shared" si="158"/>
        <v>3</v>
      </c>
      <c r="AO616" s="4" t="str">
        <f t="shared" si="159"/>
        <v>우대</v>
      </c>
      <c r="AP616" s="4" t="str">
        <f t="shared" si="159"/>
        <v>우대</v>
      </c>
      <c r="AQ616" s="4" t="str">
        <f t="shared" si="159"/>
        <v>X</v>
      </c>
      <c r="AR616" s="4">
        <f t="shared" si="160"/>
        <v>3</v>
      </c>
      <c r="AT616" s="4" t="s">
        <v>11686</v>
      </c>
      <c r="AU616" s="4">
        <f>VLOOKUP(B616,자격증!B:R,17,0)</f>
        <v>10</v>
      </c>
      <c r="AV616" s="4">
        <f>IF(AT616="해당",VLOOKUP(B616,어학성적!B:Q,16,0),0)</f>
        <v>0</v>
      </c>
      <c r="AW616" s="4">
        <f>IF(AT616="해당",VLOOKUP(B616,논문실적!B:S,18,0),0)</f>
        <v>0</v>
      </c>
      <c r="AX616" s="4">
        <f>VLOOKUP(B616,자격증!B:S,18,0)</f>
        <v>0</v>
      </c>
      <c r="AY616" s="4">
        <f t="shared" si="161"/>
        <v>10</v>
      </c>
      <c r="AZ616" s="4"/>
      <c r="BB616" s="4">
        <f t="shared" si="162"/>
        <v>10</v>
      </c>
      <c r="BC616" s="47">
        <f>VLOOKUP(B616,정성평가!B:AD,29,0)</f>
        <v>59.666666666666664</v>
      </c>
      <c r="BD616" s="4">
        <f t="shared" si="163"/>
        <v>3</v>
      </c>
      <c r="BE616" s="47">
        <f t="shared" si="164"/>
        <v>72.666666666666657</v>
      </c>
      <c r="BF616" s="4" t="str">
        <f t="shared" si="165"/>
        <v>이상없음</v>
      </c>
      <c r="BG616" s="4">
        <f t="shared" si="166"/>
        <v>137</v>
      </c>
      <c r="BH616" s="4" t="s">
        <v>11829</v>
      </c>
      <c r="BI616" s="4"/>
      <c r="BK616" s="4">
        <v>9</v>
      </c>
      <c r="BL616" s="4">
        <f t="shared" si="156"/>
        <v>135</v>
      </c>
      <c r="BM616" s="4">
        <f t="shared" si="167"/>
        <v>136</v>
      </c>
      <c r="BN616" s="4" t="str">
        <f t="shared" si="157"/>
        <v>배수초과</v>
      </c>
      <c r="BO616" s="4" t="s">
        <v>11832</v>
      </c>
      <c r="BQ616" s="4" t="s">
        <v>11840</v>
      </c>
      <c r="BR616" s="4" t="s">
        <v>11841</v>
      </c>
      <c r="BS616" s="4"/>
    </row>
    <row r="617" spans="1:71" ht="50.1" customHeight="1" x14ac:dyDescent="0.3">
      <c r="A617" s="4">
        <f t="shared" si="154"/>
        <v>143</v>
      </c>
      <c r="B617" s="4" t="s">
        <v>8530</v>
      </c>
      <c r="C617" s="4" t="s">
        <v>8531</v>
      </c>
      <c r="D617" s="4" t="s">
        <v>265</v>
      </c>
      <c r="E617" s="4" t="s">
        <v>266</v>
      </c>
      <c r="F617" s="4" t="s">
        <v>8532</v>
      </c>
      <c r="G617" s="4" t="s">
        <v>8533</v>
      </c>
      <c r="H617" s="4" t="s">
        <v>8534</v>
      </c>
      <c r="I617" s="4" t="s">
        <v>8535</v>
      </c>
      <c r="J617" s="4" t="s">
        <v>275</v>
      </c>
      <c r="K617" s="4" t="s">
        <v>275</v>
      </c>
      <c r="L617" s="4" t="s">
        <v>382</v>
      </c>
      <c r="M617" s="4" t="s">
        <v>1113</v>
      </c>
      <c r="N617" s="4" t="s">
        <v>5951</v>
      </c>
      <c r="O617" s="4" t="s">
        <v>562</v>
      </c>
      <c r="P617" s="4" t="s">
        <v>957</v>
      </c>
      <c r="Q617" s="4" t="s">
        <v>1397</v>
      </c>
      <c r="R617" s="4" t="s">
        <v>313</v>
      </c>
      <c r="S617" s="4" t="s">
        <v>313</v>
      </c>
      <c r="T617" s="4" t="s">
        <v>313</v>
      </c>
      <c r="U617" s="4" t="s">
        <v>313</v>
      </c>
      <c r="V617" s="4" t="s">
        <v>313</v>
      </c>
      <c r="W617" s="4" t="s">
        <v>11686</v>
      </c>
      <c r="X617" s="4" t="s">
        <v>9552</v>
      </c>
      <c r="Y617" s="4" t="s">
        <v>11686</v>
      </c>
      <c r="Z617" s="4" t="s">
        <v>9552</v>
      </c>
      <c r="AA617" s="4" t="s">
        <v>313</v>
      </c>
      <c r="AB617" s="4" t="s">
        <v>312</v>
      </c>
      <c r="AC617" s="4" t="s">
        <v>313</v>
      </c>
      <c r="AE617" s="4">
        <v>0</v>
      </c>
      <c r="AF617" s="4">
        <v>0</v>
      </c>
      <c r="AG617" s="4">
        <v>0</v>
      </c>
      <c r="AH617" s="4">
        <f t="shared" si="155"/>
        <v>0</v>
      </c>
      <c r="AI617" s="4">
        <f t="shared" si="155"/>
        <v>0</v>
      </c>
      <c r="AJ617" s="4">
        <f t="shared" si="155"/>
        <v>0</v>
      </c>
      <c r="AK617" s="4">
        <f t="shared" si="155"/>
        <v>0</v>
      </c>
      <c r="AL617" s="4">
        <f t="shared" si="155"/>
        <v>0</v>
      </c>
      <c r="AM617" s="4">
        <f t="shared" si="155"/>
        <v>3</v>
      </c>
      <c r="AN617" s="4">
        <f t="shared" si="158"/>
        <v>3</v>
      </c>
      <c r="AO617" s="4" t="str">
        <f t="shared" si="159"/>
        <v>X</v>
      </c>
      <c r="AP617" s="4" t="str">
        <f t="shared" si="159"/>
        <v>우대</v>
      </c>
      <c r="AQ617" s="4" t="str">
        <f t="shared" si="159"/>
        <v>X</v>
      </c>
      <c r="AR617" s="4">
        <f t="shared" si="160"/>
        <v>3</v>
      </c>
      <c r="AT617" s="4" t="s">
        <v>11686</v>
      </c>
      <c r="AU617" s="4">
        <f>VLOOKUP(B617,자격증!B:R,17,0)</f>
        <v>3</v>
      </c>
      <c r="AV617" s="4">
        <f>IF(AT617="해당",VLOOKUP(B617,어학성적!B:Q,16,0),0)</f>
        <v>4</v>
      </c>
      <c r="AW617" s="4">
        <f>IF(AT617="해당",VLOOKUP(B617,논문실적!B:S,18,0),0)</f>
        <v>6</v>
      </c>
      <c r="AX617" s="4">
        <f>VLOOKUP(B617,자격증!B:S,18,0)</f>
        <v>0</v>
      </c>
      <c r="AY617" s="4">
        <f t="shared" si="161"/>
        <v>13</v>
      </c>
      <c r="AZ617" s="4"/>
      <c r="BB617" s="4">
        <f t="shared" si="162"/>
        <v>13</v>
      </c>
      <c r="BC617" s="47">
        <f>VLOOKUP(B617,정성평가!B:AD,29,0)</f>
        <v>56.666666666666664</v>
      </c>
      <c r="BD617" s="4">
        <f t="shared" si="163"/>
        <v>3</v>
      </c>
      <c r="BE617" s="47">
        <f t="shared" si="164"/>
        <v>72.666666666666657</v>
      </c>
      <c r="BF617" s="4" t="str">
        <f t="shared" si="165"/>
        <v>이상없음</v>
      </c>
      <c r="BG617" s="4">
        <f t="shared" si="166"/>
        <v>137</v>
      </c>
      <c r="BH617" s="4" t="s">
        <v>11829</v>
      </c>
      <c r="BI617" s="4"/>
      <c r="BK617" s="4">
        <v>9</v>
      </c>
      <c r="BL617" s="4">
        <f t="shared" si="156"/>
        <v>135</v>
      </c>
      <c r="BM617" s="4">
        <f t="shared" si="167"/>
        <v>136</v>
      </c>
      <c r="BN617" s="4" t="str">
        <f t="shared" si="157"/>
        <v>배수초과</v>
      </c>
      <c r="BO617" s="4" t="s">
        <v>11832</v>
      </c>
      <c r="BQ617" s="4" t="s">
        <v>11783</v>
      </c>
      <c r="BR617" s="4" t="s">
        <v>276</v>
      </c>
      <c r="BS617" s="4" t="s">
        <v>11842</v>
      </c>
    </row>
    <row r="618" spans="1:71" ht="50.1" customHeight="1" x14ac:dyDescent="0.3">
      <c r="A618" s="4">
        <f t="shared" si="154"/>
        <v>144</v>
      </c>
      <c r="B618" s="4" t="s">
        <v>8650</v>
      </c>
      <c r="C618" s="4" t="s">
        <v>8651</v>
      </c>
      <c r="D618" s="4" t="s">
        <v>265</v>
      </c>
      <c r="E618" s="4" t="s">
        <v>266</v>
      </c>
      <c r="F618" s="4" t="s">
        <v>8652</v>
      </c>
      <c r="G618" s="4" t="s">
        <v>8653</v>
      </c>
      <c r="H618" s="4" t="s">
        <v>8654</v>
      </c>
      <c r="I618" s="4" t="s">
        <v>8654</v>
      </c>
      <c r="J618" s="4" t="s">
        <v>275</v>
      </c>
      <c r="K618" s="4" t="s">
        <v>275</v>
      </c>
      <c r="L618" s="4" t="s">
        <v>382</v>
      </c>
      <c r="M618" s="4" t="s">
        <v>8655</v>
      </c>
      <c r="N618" s="4" t="s">
        <v>4452</v>
      </c>
      <c r="O618" s="4" t="s">
        <v>562</v>
      </c>
      <c r="P618" s="4" t="s">
        <v>957</v>
      </c>
      <c r="Q618" s="4" t="s">
        <v>3528</v>
      </c>
      <c r="R618" s="4" t="s">
        <v>313</v>
      </c>
      <c r="S618" s="4" t="s">
        <v>313</v>
      </c>
      <c r="T618" s="4" t="s">
        <v>313</v>
      </c>
      <c r="U618" s="4" t="s">
        <v>313</v>
      </c>
      <c r="V618" s="4" t="s">
        <v>313</v>
      </c>
      <c r="W618" s="4" t="s">
        <v>313</v>
      </c>
      <c r="X618" s="4" t="s">
        <v>313</v>
      </c>
      <c r="Y618" s="4" t="s">
        <v>313</v>
      </c>
      <c r="Z618" s="4" t="s">
        <v>313</v>
      </c>
      <c r="AA618" s="4" t="s">
        <v>313</v>
      </c>
      <c r="AB618" s="4" t="s">
        <v>312</v>
      </c>
      <c r="AC618" s="4" t="s">
        <v>313</v>
      </c>
      <c r="AE618" s="4">
        <v>0</v>
      </c>
      <c r="AF618" s="4">
        <v>0</v>
      </c>
      <c r="AG618" s="4">
        <v>0</v>
      </c>
      <c r="AH618" s="4">
        <f t="shared" si="155"/>
        <v>0</v>
      </c>
      <c r="AI618" s="4">
        <f t="shared" si="155"/>
        <v>0</v>
      </c>
      <c r="AJ618" s="4">
        <f t="shared" si="155"/>
        <v>0</v>
      </c>
      <c r="AK618" s="4">
        <f t="shared" si="155"/>
        <v>0</v>
      </c>
      <c r="AL618" s="4">
        <f t="shared" si="155"/>
        <v>0</v>
      </c>
      <c r="AM618" s="4">
        <f t="shared" si="155"/>
        <v>0</v>
      </c>
      <c r="AN618" s="4">
        <f t="shared" si="158"/>
        <v>0</v>
      </c>
      <c r="AO618" s="4" t="str">
        <f t="shared" si="159"/>
        <v>X</v>
      </c>
      <c r="AP618" s="4" t="str">
        <f t="shared" si="159"/>
        <v>우대</v>
      </c>
      <c r="AQ618" s="4" t="str">
        <f t="shared" si="159"/>
        <v>X</v>
      </c>
      <c r="AR618" s="4">
        <f t="shared" si="160"/>
        <v>0</v>
      </c>
      <c r="AT618" s="4" t="s">
        <v>11686</v>
      </c>
      <c r="AU618" s="4">
        <f>VLOOKUP(B618,자격증!B:R,17,0)</f>
        <v>10</v>
      </c>
      <c r="AV618" s="4">
        <f>IF(AT618="해당",VLOOKUP(B618,어학성적!B:Q,16,0),0)</f>
        <v>10</v>
      </c>
      <c r="AW618" s="4">
        <f>IF(AT618="해당",VLOOKUP(B618,논문실적!B:S,18,0),0)</f>
        <v>0</v>
      </c>
      <c r="AX618" s="4">
        <f>VLOOKUP(B618,자격증!B:S,18,0)</f>
        <v>0</v>
      </c>
      <c r="AY618" s="4">
        <f t="shared" si="161"/>
        <v>20</v>
      </c>
      <c r="AZ618" s="4"/>
      <c r="BB618" s="4">
        <f t="shared" si="162"/>
        <v>20</v>
      </c>
      <c r="BC618" s="47">
        <f>VLOOKUP(B618,정성평가!B:AD,29,0)</f>
        <v>52.666666666666664</v>
      </c>
      <c r="BD618" s="4">
        <f t="shared" si="163"/>
        <v>0</v>
      </c>
      <c r="BE618" s="47">
        <f t="shared" si="164"/>
        <v>72.666666666666657</v>
      </c>
      <c r="BF618" s="4" t="str">
        <f t="shared" si="165"/>
        <v>이상없음</v>
      </c>
      <c r="BG618" s="4">
        <f t="shared" si="166"/>
        <v>137</v>
      </c>
      <c r="BH618" s="4" t="s">
        <v>11829</v>
      </c>
      <c r="BI618" s="4"/>
      <c r="BK618" s="4">
        <v>9</v>
      </c>
      <c r="BL618" s="4">
        <f t="shared" si="156"/>
        <v>135</v>
      </c>
      <c r="BM618" s="4">
        <f t="shared" si="167"/>
        <v>136</v>
      </c>
      <c r="BN618" s="4" t="str">
        <f t="shared" si="157"/>
        <v>배수초과</v>
      </c>
      <c r="BO618" s="4" t="s">
        <v>11832</v>
      </c>
      <c r="BQ618" s="4" t="s">
        <v>11783</v>
      </c>
      <c r="BR618" s="4" t="s">
        <v>276</v>
      </c>
      <c r="BS618" s="4" t="s">
        <v>11839</v>
      </c>
    </row>
    <row r="619" spans="1:71" ht="50.1" customHeight="1" x14ac:dyDescent="0.3">
      <c r="A619" s="4">
        <f t="shared" si="154"/>
        <v>145</v>
      </c>
      <c r="B619" s="4" t="s">
        <v>8826</v>
      </c>
      <c r="C619" s="4" t="s">
        <v>8827</v>
      </c>
      <c r="D619" s="4" t="s">
        <v>265</v>
      </c>
      <c r="E619" s="4" t="s">
        <v>266</v>
      </c>
      <c r="F619" s="4" t="s">
        <v>8828</v>
      </c>
      <c r="G619" s="4" t="s">
        <v>8829</v>
      </c>
      <c r="H619" s="4" t="s">
        <v>8830</v>
      </c>
      <c r="I619" s="4" t="s">
        <v>8831</v>
      </c>
      <c r="J619" s="4" t="s">
        <v>275</v>
      </c>
      <c r="K619" s="4" t="s">
        <v>275</v>
      </c>
      <c r="L619" s="4" t="s">
        <v>382</v>
      </c>
      <c r="M619" s="4" t="s">
        <v>2991</v>
      </c>
      <c r="N619" s="4" t="s">
        <v>2992</v>
      </c>
      <c r="O619" s="4" t="s">
        <v>562</v>
      </c>
      <c r="P619" s="4" t="s">
        <v>957</v>
      </c>
      <c r="Q619" s="4" t="s">
        <v>5111</v>
      </c>
      <c r="R619" s="4" t="s">
        <v>313</v>
      </c>
      <c r="S619" s="4" t="s">
        <v>313</v>
      </c>
      <c r="T619" s="4" t="s">
        <v>313</v>
      </c>
      <c r="U619" s="4" t="s">
        <v>313</v>
      </c>
      <c r="V619" s="4" t="s">
        <v>313</v>
      </c>
      <c r="W619" s="4" t="s">
        <v>11686</v>
      </c>
      <c r="X619" s="4" t="s">
        <v>9552</v>
      </c>
      <c r="Y619" s="4" t="s">
        <v>11686</v>
      </c>
      <c r="Z619" s="4" t="s">
        <v>9552</v>
      </c>
      <c r="AA619" s="4" t="s">
        <v>313</v>
      </c>
      <c r="AB619" s="4" t="s">
        <v>312</v>
      </c>
      <c r="AC619" s="4" t="s">
        <v>313</v>
      </c>
      <c r="AE619" s="4">
        <v>0</v>
      </c>
      <c r="AF619" s="4">
        <v>0</v>
      </c>
      <c r="AG619" s="4">
        <v>0</v>
      </c>
      <c r="AH619" s="4">
        <f t="shared" si="155"/>
        <v>0</v>
      </c>
      <c r="AI619" s="4">
        <f t="shared" si="155"/>
        <v>0</v>
      </c>
      <c r="AJ619" s="4">
        <f t="shared" si="155"/>
        <v>0</v>
      </c>
      <c r="AK619" s="4">
        <f t="shared" si="155"/>
        <v>0</v>
      </c>
      <c r="AL619" s="4">
        <f t="shared" si="155"/>
        <v>0</v>
      </c>
      <c r="AM619" s="4">
        <f t="shared" si="155"/>
        <v>3</v>
      </c>
      <c r="AN619" s="4">
        <f t="shared" si="158"/>
        <v>3</v>
      </c>
      <c r="AO619" s="4" t="str">
        <f t="shared" si="159"/>
        <v>X</v>
      </c>
      <c r="AP619" s="4" t="str">
        <f t="shared" si="159"/>
        <v>우대</v>
      </c>
      <c r="AQ619" s="4" t="str">
        <f t="shared" si="159"/>
        <v>X</v>
      </c>
      <c r="AR619" s="4">
        <f t="shared" si="160"/>
        <v>3</v>
      </c>
      <c r="AT619" s="4" t="s">
        <v>11686</v>
      </c>
      <c r="AU619" s="4">
        <f>VLOOKUP(B619,자격증!B:R,17,0)</f>
        <v>0</v>
      </c>
      <c r="AV619" s="4">
        <f>IF(AT619="해당",VLOOKUP(B619,어학성적!B:Q,16,0),0)</f>
        <v>0</v>
      </c>
      <c r="AW619" s="4">
        <f>IF(AT619="해당",VLOOKUP(B619,논문실적!B:S,18,0),0)</f>
        <v>8</v>
      </c>
      <c r="AX619" s="4">
        <f>VLOOKUP(B619,자격증!B:S,18,0)</f>
        <v>0</v>
      </c>
      <c r="AY619" s="4">
        <f t="shared" si="161"/>
        <v>8</v>
      </c>
      <c r="AZ619" s="4"/>
      <c r="BB619" s="4">
        <f t="shared" si="162"/>
        <v>8</v>
      </c>
      <c r="BC619" s="47">
        <f>VLOOKUP(B619,정성평가!B:AD,29,0)</f>
        <v>61.666666666666664</v>
      </c>
      <c r="BD619" s="4">
        <f t="shared" si="163"/>
        <v>3</v>
      </c>
      <c r="BE619" s="47">
        <f t="shared" si="164"/>
        <v>72.666666666666657</v>
      </c>
      <c r="BF619" s="4" t="str">
        <f t="shared" si="165"/>
        <v>이상없음</v>
      </c>
      <c r="BG619" s="4">
        <f t="shared" si="166"/>
        <v>137</v>
      </c>
      <c r="BH619" s="4" t="s">
        <v>11829</v>
      </c>
      <c r="BI619" s="4"/>
      <c r="BK619" s="4">
        <v>9</v>
      </c>
      <c r="BL619" s="4">
        <f t="shared" si="156"/>
        <v>135</v>
      </c>
      <c r="BM619" s="4">
        <f t="shared" si="167"/>
        <v>136</v>
      </c>
      <c r="BN619" s="4" t="str">
        <f t="shared" si="157"/>
        <v>배수초과</v>
      </c>
      <c r="BO619" s="4" t="s">
        <v>11832</v>
      </c>
      <c r="BQ619" s="4" t="s">
        <v>11840</v>
      </c>
      <c r="BR619" s="4" t="s">
        <v>11841</v>
      </c>
      <c r="BS619" s="4"/>
    </row>
    <row r="620" spans="1:71" ht="50.1" customHeight="1" x14ac:dyDescent="0.3">
      <c r="A620" s="4">
        <f t="shared" si="154"/>
        <v>146</v>
      </c>
      <c r="B620" s="4" t="s">
        <v>9686</v>
      </c>
      <c r="C620" s="4" t="s">
        <v>9687</v>
      </c>
      <c r="D620" s="4" t="s">
        <v>265</v>
      </c>
      <c r="E620" s="4" t="s">
        <v>266</v>
      </c>
      <c r="F620" s="4" t="s">
        <v>9688</v>
      </c>
      <c r="G620" s="4" t="s">
        <v>9689</v>
      </c>
      <c r="H620" s="4" t="s">
        <v>9690</v>
      </c>
      <c r="I620" s="4" t="s">
        <v>9691</v>
      </c>
      <c r="J620" s="4" t="s">
        <v>275</v>
      </c>
      <c r="K620" s="4" t="s">
        <v>275</v>
      </c>
      <c r="L620" s="4" t="s">
        <v>276</v>
      </c>
      <c r="M620" s="4" t="s">
        <v>277</v>
      </c>
      <c r="N620" s="4" t="s">
        <v>277</v>
      </c>
      <c r="O620" s="4" t="s">
        <v>277</v>
      </c>
      <c r="P620" s="4" t="s">
        <v>277</v>
      </c>
      <c r="Q620" s="4" t="s">
        <v>9694</v>
      </c>
      <c r="R620" s="4" t="s">
        <v>313</v>
      </c>
      <c r="S620" s="4" t="s">
        <v>313</v>
      </c>
      <c r="T620" s="4" t="s">
        <v>313</v>
      </c>
      <c r="U620" s="4" t="s">
        <v>313</v>
      </c>
      <c r="V620" s="4" t="s">
        <v>313</v>
      </c>
      <c r="W620" s="4" t="s">
        <v>11686</v>
      </c>
      <c r="X620" s="4" t="s">
        <v>11728</v>
      </c>
      <c r="Y620" s="4" t="s">
        <v>313</v>
      </c>
      <c r="Z620" s="4" t="s">
        <v>313</v>
      </c>
      <c r="AA620" s="4" t="s">
        <v>313</v>
      </c>
      <c r="AB620" s="4" t="s">
        <v>312</v>
      </c>
      <c r="AC620" s="4" t="s">
        <v>313</v>
      </c>
      <c r="AE620" s="4">
        <v>0</v>
      </c>
      <c r="AF620" s="4">
        <v>0</v>
      </c>
      <c r="AG620" s="4">
        <v>0</v>
      </c>
      <c r="AH620" s="4">
        <f t="shared" si="155"/>
        <v>0</v>
      </c>
      <c r="AI620" s="4">
        <f t="shared" si="155"/>
        <v>0</v>
      </c>
      <c r="AJ620" s="4">
        <f t="shared" si="155"/>
        <v>0</v>
      </c>
      <c r="AK620" s="4">
        <f t="shared" si="155"/>
        <v>0</v>
      </c>
      <c r="AL620" s="4">
        <f t="shared" si="155"/>
        <v>0</v>
      </c>
      <c r="AM620" s="4">
        <f t="shared" si="155"/>
        <v>3</v>
      </c>
      <c r="AN620" s="4">
        <f t="shared" si="158"/>
        <v>0</v>
      </c>
      <c r="AO620" s="4" t="str">
        <f t="shared" si="159"/>
        <v>X</v>
      </c>
      <c r="AP620" s="4" t="str">
        <f t="shared" si="159"/>
        <v>우대</v>
      </c>
      <c r="AQ620" s="4" t="str">
        <f t="shared" si="159"/>
        <v>X</v>
      </c>
      <c r="AR620" s="4">
        <f t="shared" si="160"/>
        <v>3</v>
      </c>
      <c r="AT620" s="4" t="s">
        <v>11686</v>
      </c>
      <c r="AU620" s="4">
        <f>VLOOKUP(B620,자격증!B:R,17,0)</f>
        <v>8</v>
      </c>
      <c r="AV620" s="4">
        <f>IF(AT620="해당",VLOOKUP(B620,어학성적!B:Q,16,0),0)</f>
        <v>0</v>
      </c>
      <c r="AW620" s="4">
        <f>IF(AT620="해당",VLOOKUP(B620,논문실적!B:S,18,0),0)</f>
        <v>0</v>
      </c>
      <c r="AX620" s="4">
        <f>VLOOKUP(B620,자격증!B:S,18,0)</f>
        <v>0</v>
      </c>
      <c r="AY620" s="4">
        <f t="shared" si="161"/>
        <v>8</v>
      </c>
      <c r="AZ620" s="4"/>
      <c r="BB620" s="4">
        <f t="shared" si="162"/>
        <v>8</v>
      </c>
      <c r="BC620" s="47">
        <f>VLOOKUP(B620,정성평가!B:AD,29,0)</f>
        <v>61.666666666666664</v>
      </c>
      <c r="BD620" s="4">
        <f t="shared" si="163"/>
        <v>3</v>
      </c>
      <c r="BE620" s="47">
        <f t="shared" si="164"/>
        <v>72.666666666666657</v>
      </c>
      <c r="BF620" s="4" t="str">
        <f t="shared" si="165"/>
        <v>이상없음</v>
      </c>
      <c r="BG620" s="4">
        <f t="shared" si="166"/>
        <v>137</v>
      </c>
      <c r="BH620" s="4" t="s">
        <v>11829</v>
      </c>
      <c r="BI620" s="4"/>
      <c r="BK620" s="4">
        <v>9</v>
      </c>
      <c r="BL620" s="4">
        <f t="shared" si="156"/>
        <v>135</v>
      </c>
      <c r="BM620" s="4">
        <f t="shared" si="167"/>
        <v>136</v>
      </c>
      <c r="BN620" s="4" t="str">
        <f t="shared" si="157"/>
        <v>배수초과</v>
      </c>
      <c r="BO620" s="4" t="s">
        <v>11832</v>
      </c>
      <c r="BQ620" s="4" t="s">
        <v>11840</v>
      </c>
      <c r="BR620" s="4" t="s">
        <v>11841</v>
      </c>
      <c r="BS620" s="4"/>
    </row>
    <row r="621" spans="1:71" ht="50.1" customHeight="1" x14ac:dyDescent="0.3">
      <c r="A621" s="4">
        <f t="shared" si="154"/>
        <v>147</v>
      </c>
      <c r="B621" s="4" t="s">
        <v>9896</v>
      </c>
      <c r="C621" s="4" t="s">
        <v>9897</v>
      </c>
      <c r="D621" s="4" t="s">
        <v>265</v>
      </c>
      <c r="E621" s="4" t="s">
        <v>266</v>
      </c>
      <c r="F621" s="4" t="s">
        <v>9898</v>
      </c>
      <c r="G621" s="4" t="s">
        <v>9899</v>
      </c>
      <c r="H621" s="4" t="s">
        <v>9900</v>
      </c>
      <c r="I621" s="4" t="s">
        <v>9901</v>
      </c>
      <c r="J621" s="4" t="s">
        <v>275</v>
      </c>
      <c r="K621" s="4" t="s">
        <v>275</v>
      </c>
      <c r="L621" s="4" t="s">
        <v>382</v>
      </c>
      <c r="M621" s="4" t="s">
        <v>9902</v>
      </c>
      <c r="N621" s="4" t="s">
        <v>2949</v>
      </c>
      <c r="O621" s="4" t="s">
        <v>385</v>
      </c>
      <c r="P621" s="4" t="s">
        <v>386</v>
      </c>
      <c r="Q621" s="4" t="s">
        <v>3180</v>
      </c>
      <c r="R621" s="4" t="s">
        <v>313</v>
      </c>
      <c r="S621" s="4" t="s">
        <v>313</v>
      </c>
      <c r="T621" s="4" t="s">
        <v>313</v>
      </c>
      <c r="U621" s="4" t="s">
        <v>313</v>
      </c>
      <c r="V621" s="4" t="s">
        <v>313</v>
      </c>
      <c r="W621" s="4" t="s">
        <v>11686</v>
      </c>
      <c r="X621" s="4" t="s">
        <v>11729</v>
      </c>
      <c r="Y621" s="4" t="s">
        <v>313</v>
      </c>
      <c r="Z621" s="4" t="s">
        <v>313</v>
      </c>
      <c r="AA621" s="4" t="s">
        <v>313</v>
      </c>
      <c r="AB621" s="4" t="s">
        <v>313</v>
      </c>
      <c r="AC621" s="4" t="s">
        <v>313</v>
      </c>
      <c r="AE621" s="4">
        <v>0</v>
      </c>
      <c r="AF621" s="4">
        <v>0</v>
      </c>
      <c r="AG621" s="4">
        <v>0</v>
      </c>
      <c r="AH621" s="4">
        <f t="shared" si="155"/>
        <v>0</v>
      </c>
      <c r="AI621" s="4">
        <f t="shared" si="155"/>
        <v>0</v>
      </c>
      <c r="AJ621" s="4">
        <f t="shared" si="155"/>
        <v>0</v>
      </c>
      <c r="AK621" s="4">
        <f t="shared" si="155"/>
        <v>0</v>
      </c>
      <c r="AL621" s="4">
        <f t="shared" si="155"/>
        <v>0</v>
      </c>
      <c r="AM621" s="4">
        <f t="shared" si="155"/>
        <v>3</v>
      </c>
      <c r="AN621" s="4">
        <f t="shared" si="158"/>
        <v>0</v>
      </c>
      <c r="AO621" s="4" t="str">
        <f t="shared" si="159"/>
        <v>X</v>
      </c>
      <c r="AP621" s="4" t="str">
        <f t="shared" si="159"/>
        <v>X</v>
      </c>
      <c r="AQ621" s="4" t="str">
        <f t="shared" si="159"/>
        <v>X</v>
      </c>
      <c r="AR621" s="4">
        <f t="shared" si="160"/>
        <v>3</v>
      </c>
      <c r="AT621" s="4" t="s">
        <v>11686</v>
      </c>
      <c r="AU621" s="4">
        <f>VLOOKUP(B621,자격증!B:R,17,0)</f>
        <v>8</v>
      </c>
      <c r="AV621" s="4">
        <f>IF(AT621="해당",VLOOKUP(B621,어학성적!B:Q,16,0),0)</f>
        <v>6</v>
      </c>
      <c r="AW621" s="4">
        <f>IF(AT621="해당",VLOOKUP(B621,논문실적!B:S,18,0),0)</f>
        <v>0</v>
      </c>
      <c r="AX621" s="4">
        <f>VLOOKUP(B621,자격증!B:S,18,0)</f>
        <v>0</v>
      </c>
      <c r="AY621" s="4">
        <f t="shared" si="161"/>
        <v>14</v>
      </c>
      <c r="AZ621" s="4"/>
      <c r="BB621" s="4">
        <f t="shared" si="162"/>
        <v>14</v>
      </c>
      <c r="BC621" s="47">
        <f>VLOOKUP(B621,정성평가!B:AD,29,0)</f>
        <v>55.666666666666664</v>
      </c>
      <c r="BD621" s="4">
        <f t="shared" si="163"/>
        <v>3</v>
      </c>
      <c r="BE621" s="47">
        <f t="shared" si="164"/>
        <v>72.666666666666657</v>
      </c>
      <c r="BF621" s="4" t="str">
        <f t="shared" si="165"/>
        <v>이상없음</v>
      </c>
      <c r="BG621" s="4">
        <f t="shared" si="166"/>
        <v>137</v>
      </c>
      <c r="BH621" s="4" t="s">
        <v>11829</v>
      </c>
      <c r="BI621" s="4"/>
      <c r="BK621" s="4">
        <v>9</v>
      </c>
      <c r="BL621" s="4">
        <f t="shared" si="156"/>
        <v>135</v>
      </c>
      <c r="BM621" s="4">
        <f t="shared" si="167"/>
        <v>136</v>
      </c>
      <c r="BN621" s="4" t="str">
        <f t="shared" si="157"/>
        <v>배수초과</v>
      </c>
      <c r="BO621" s="4" t="s">
        <v>11832</v>
      </c>
      <c r="BQ621" s="4" t="s">
        <v>11840</v>
      </c>
      <c r="BR621" s="4" t="s">
        <v>11841</v>
      </c>
      <c r="BS621" s="4"/>
    </row>
    <row r="622" spans="1:71" ht="50.1" customHeight="1" x14ac:dyDescent="0.3">
      <c r="A622" s="4">
        <f t="shared" si="154"/>
        <v>148</v>
      </c>
      <c r="B622" s="4" t="s">
        <v>10775</v>
      </c>
      <c r="C622" s="4" t="s">
        <v>8047</v>
      </c>
      <c r="D622" s="4" t="s">
        <v>265</v>
      </c>
      <c r="E622" s="4" t="s">
        <v>266</v>
      </c>
      <c r="F622" s="4" t="s">
        <v>10776</v>
      </c>
      <c r="G622" s="4" t="s">
        <v>10777</v>
      </c>
      <c r="H622" s="4" t="s">
        <v>10778</v>
      </c>
      <c r="I622" s="4" t="s">
        <v>10779</v>
      </c>
      <c r="J622" s="4" t="s">
        <v>275</v>
      </c>
      <c r="K622" s="4" t="s">
        <v>275</v>
      </c>
      <c r="L622" s="4" t="s">
        <v>276</v>
      </c>
      <c r="M622" s="4" t="s">
        <v>277</v>
      </c>
      <c r="N622" s="4" t="s">
        <v>277</v>
      </c>
      <c r="O622" s="4" t="s">
        <v>277</v>
      </c>
      <c r="P622" s="4" t="s">
        <v>277</v>
      </c>
      <c r="Q622" s="4" t="s">
        <v>3038</v>
      </c>
      <c r="R622" s="4" t="s">
        <v>313</v>
      </c>
      <c r="S622" s="4" t="s">
        <v>313</v>
      </c>
      <c r="T622" s="4" t="s">
        <v>313</v>
      </c>
      <c r="U622" s="4" t="s">
        <v>313</v>
      </c>
      <c r="V622" s="4" t="s">
        <v>313</v>
      </c>
      <c r="W622" s="4" t="s">
        <v>11686</v>
      </c>
      <c r="X622" s="4" t="s">
        <v>11744</v>
      </c>
      <c r="Y622" s="4" t="s">
        <v>313</v>
      </c>
      <c r="Z622" s="4" t="s">
        <v>313</v>
      </c>
      <c r="AA622" s="4" t="s">
        <v>313</v>
      </c>
      <c r="AB622" s="4" t="s">
        <v>312</v>
      </c>
      <c r="AC622" s="4" t="s">
        <v>313</v>
      </c>
      <c r="AE622" s="4">
        <v>0</v>
      </c>
      <c r="AF622" s="4">
        <v>0</v>
      </c>
      <c r="AG622" s="4">
        <v>0</v>
      </c>
      <c r="AH622" s="4">
        <f t="shared" si="155"/>
        <v>0</v>
      </c>
      <c r="AI622" s="4">
        <f t="shared" si="155"/>
        <v>0</v>
      </c>
      <c r="AJ622" s="4">
        <f t="shared" si="155"/>
        <v>0</v>
      </c>
      <c r="AK622" s="4">
        <f t="shared" si="155"/>
        <v>0</v>
      </c>
      <c r="AL622" s="4">
        <f t="shared" si="155"/>
        <v>0</v>
      </c>
      <c r="AM622" s="4">
        <f t="shared" si="155"/>
        <v>3</v>
      </c>
      <c r="AN622" s="4">
        <f t="shared" si="158"/>
        <v>0</v>
      </c>
      <c r="AO622" s="4" t="str">
        <f t="shared" si="159"/>
        <v>X</v>
      </c>
      <c r="AP622" s="4" t="str">
        <f t="shared" si="159"/>
        <v>우대</v>
      </c>
      <c r="AQ622" s="4" t="str">
        <f t="shared" si="159"/>
        <v>X</v>
      </c>
      <c r="AR622" s="4">
        <f t="shared" si="160"/>
        <v>3</v>
      </c>
      <c r="AT622" s="4" t="s">
        <v>11686</v>
      </c>
      <c r="AU622" s="4">
        <f>VLOOKUP(B622,자격증!B:R,17,0)</f>
        <v>10</v>
      </c>
      <c r="AV622" s="4">
        <f>IF(AT622="해당",VLOOKUP(B622,어학성적!B:Q,16,0),0)</f>
        <v>4</v>
      </c>
      <c r="AW622" s="4">
        <f>IF(AT622="해당",VLOOKUP(B622,논문실적!B:S,18,0),0)</f>
        <v>0</v>
      </c>
      <c r="AX622" s="4">
        <f>VLOOKUP(B622,자격증!B:S,18,0)</f>
        <v>0</v>
      </c>
      <c r="AY622" s="4">
        <f t="shared" si="161"/>
        <v>14</v>
      </c>
      <c r="AZ622" s="4"/>
      <c r="BB622" s="4">
        <f t="shared" si="162"/>
        <v>14</v>
      </c>
      <c r="BC622" s="47">
        <f>VLOOKUP(B622,정성평가!B:AD,29,0)</f>
        <v>55.666666666666664</v>
      </c>
      <c r="BD622" s="4">
        <f t="shared" si="163"/>
        <v>3</v>
      </c>
      <c r="BE622" s="47">
        <f t="shared" si="164"/>
        <v>72.666666666666657</v>
      </c>
      <c r="BF622" s="4" t="str">
        <f t="shared" si="165"/>
        <v>이상없음</v>
      </c>
      <c r="BG622" s="4">
        <f t="shared" si="166"/>
        <v>137</v>
      </c>
      <c r="BH622" s="4" t="s">
        <v>11829</v>
      </c>
      <c r="BI622" s="4"/>
      <c r="BK622" s="4">
        <v>9</v>
      </c>
      <c r="BL622" s="4">
        <f t="shared" si="156"/>
        <v>135</v>
      </c>
      <c r="BM622" s="4">
        <f t="shared" si="167"/>
        <v>136</v>
      </c>
      <c r="BN622" s="4" t="str">
        <f t="shared" si="157"/>
        <v>배수초과</v>
      </c>
      <c r="BO622" s="4" t="s">
        <v>11832</v>
      </c>
      <c r="BQ622" s="4" t="s">
        <v>11840</v>
      </c>
      <c r="BR622" s="4" t="s">
        <v>11841</v>
      </c>
      <c r="BS622" s="4"/>
    </row>
    <row r="623" spans="1:71" ht="50.1" customHeight="1" x14ac:dyDescent="0.3">
      <c r="A623" s="4">
        <f t="shared" si="154"/>
        <v>149</v>
      </c>
      <c r="B623" s="4" t="s">
        <v>2240</v>
      </c>
      <c r="C623" s="4" t="s">
        <v>2241</v>
      </c>
      <c r="D623" s="4" t="s">
        <v>265</v>
      </c>
      <c r="E623" s="4" t="s">
        <v>266</v>
      </c>
      <c r="F623" s="4" t="s">
        <v>2242</v>
      </c>
      <c r="G623" s="4" t="s">
        <v>2243</v>
      </c>
      <c r="H623" s="4" t="s">
        <v>2244</v>
      </c>
      <c r="I623" s="4" t="s">
        <v>2245</v>
      </c>
      <c r="J623" s="4" t="s">
        <v>275</v>
      </c>
      <c r="K623" s="4" t="s">
        <v>275</v>
      </c>
      <c r="L623" s="4" t="s">
        <v>276</v>
      </c>
      <c r="M623" s="4" t="s">
        <v>277</v>
      </c>
      <c r="N623" s="4" t="s">
        <v>277</v>
      </c>
      <c r="O623" s="4" t="s">
        <v>277</v>
      </c>
      <c r="P623" s="4" t="s">
        <v>277</v>
      </c>
      <c r="Q623" s="4" t="s">
        <v>2253</v>
      </c>
      <c r="R623" s="4" t="s">
        <v>313</v>
      </c>
      <c r="S623" s="4" t="s">
        <v>313</v>
      </c>
      <c r="T623" s="4" t="s">
        <v>313</v>
      </c>
      <c r="U623" s="4" t="s">
        <v>313</v>
      </c>
      <c r="V623" s="4" t="s">
        <v>313</v>
      </c>
      <c r="W623" s="4" t="s">
        <v>11686</v>
      </c>
      <c r="X623" s="4" t="s">
        <v>11742</v>
      </c>
      <c r="Y623" s="4" t="s">
        <v>313</v>
      </c>
      <c r="Z623" s="4" t="s">
        <v>313</v>
      </c>
      <c r="AA623" s="4" t="s">
        <v>313</v>
      </c>
      <c r="AB623" s="4" t="s">
        <v>312</v>
      </c>
      <c r="AC623" s="4" t="s">
        <v>313</v>
      </c>
      <c r="AE623" s="4">
        <v>0</v>
      </c>
      <c r="AF623" s="4">
        <v>0</v>
      </c>
      <c r="AG623" s="4">
        <v>0</v>
      </c>
      <c r="AH623" s="4">
        <f t="shared" si="155"/>
        <v>0</v>
      </c>
      <c r="AI623" s="4">
        <f t="shared" si="155"/>
        <v>0</v>
      </c>
      <c r="AJ623" s="4">
        <f t="shared" si="155"/>
        <v>0</v>
      </c>
      <c r="AK623" s="4">
        <f t="shared" si="155"/>
        <v>0</v>
      </c>
      <c r="AL623" s="4">
        <f t="shared" si="155"/>
        <v>0</v>
      </c>
      <c r="AM623" s="4">
        <f t="shared" si="155"/>
        <v>3</v>
      </c>
      <c r="AN623" s="4">
        <f t="shared" si="158"/>
        <v>0</v>
      </c>
      <c r="AO623" s="4" t="str">
        <f t="shared" si="159"/>
        <v>X</v>
      </c>
      <c r="AP623" s="4" t="str">
        <f t="shared" si="159"/>
        <v>우대</v>
      </c>
      <c r="AQ623" s="4" t="str">
        <f t="shared" si="159"/>
        <v>X</v>
      </c>
      <c r="AR623" s="4">
        <f t="shared" si="160"/>
        <v>3</v>
      </c>
      <c r="AT623" s="4" t="s">
        <v>11686</v>
      </c>
      <c r="AU623" s="4">
        <f>VLOOKUP(B623,자격증!B:R,17,0)</f>
        <v>5</v>
      </c>
      <c r="AV623" s="4">
        <f>IF(AT623="해당",VLOOKUP(B623,어학성적!B:Q,16,0),0)</f>
        <v>10</v>
      </c>
      <c r="AW623" s="4">
        <f>IF(AT623="해당",VLOOKUP(B623,논문실적!B:S,18,0),0)</f>
        <v>0</v>
      </c>
      <c r="AX623" s="4">
        <f>VLOOKUP(B623,자격증!B:S,18,0)</f>
        <v>0</v>
      </c>
      <c r="AY623" s="4">
        <f t="shared" si="161"/>
        <v>15</v>
      </c>
      <c r="AZ623" s="4"/>
      <c r="BB623" s="4">
        <f t="shared" si="162"/>
        <v>15</v>
      </c>
      <c r="BC623" s="47">
        <f>VLOOKUP(B623,정성평가!B:AD,29,0)</f>
        <v>54.333333333333336</v>
      </c>
      <c r="BD623" s="4">
        <f t="shared" si="163"/>
        <v>3</v>
      </c>
      <c r="BE623" s="47">
        <f t="shared" si="164"/>
        <v>72.333333333333343</v>
      </c>
      <c r="BF623" s="4" t="str">
        <f t="shared" si="165"/>
        <v>이상없음</v>
      </c>
      <c r="BG623" s="4">
        <f t="shared" si="166"/>
        <v>149</v>
      </c>
      <c r="BH623" s="4" t="s">
        <v>11811</v>
      </c>
      <c r="BI623" s="4" t="s">
        <v>11830</v>
      </c>
      <c r="BK623" s="4">
        <v>9</v>
      </c>
      <c r="BL623" s="4">
        <f t="shared" si="156"/>
        <v>135</v>
      </c>
      <c r="BM623" s="4">
        <f t="shared" si="167"/>
        <v>136</v>
      </c>
      <c r="BN623" s="4" t="str">
        <f t="shared" si="157"/>
        <v>배수초과</v>
      </c>
      <c r="BO623" s="4" t="s">
        <v>11832</v>
      </c>
      <c r="BQ623" s="44" t="s">
        <v>11731</v>
      </c>
      <c r="BR623" s="4" t="s">
        <v>11835</v>
      </c>
      <c r="BS623" s="4" t="s">
        <v>11836</v>
      </c>
    </row>
    <row r="624" spans="1:71" ht="50.1" customHeight="1" x14ac:dyDescent="0.3">
      <c r="A624" s="4">
        <f t="shared" si="154"/>
        <v>150</v>
      </c>
      <c r="B624" s="4" t="s">
        <v>3181</v>
      </c>
      <c r="C624" s="4" t="s">
        <v>3182</v>
      </c>
      <c r="D624" s="4" t="s">
        <v>265</v>
      </c>
      <c r="E624" s="4" t="s">
        <v>266</v>
      </c>
      <c r="F624" s="4" t="s">
        <v>3183</v>
      </c>
      <c r="G624" s="4" t="s">
        <v>3184</v>
      </c>
      <c r="H624" s="4" t="s">
        <v>3185</v>
      </c>
      <c r="I624" s="4" t="s">
        <v>3186</v>
      </c>
      <c r="J624" s="4" t="s">
        <v>275</v>
      </c>
      <c r="K624" s="4" t="s">
        <v>275</v>
      </c>
      <c r="L624" s="4" t="s">
        <v>382</v>
      </c>
      <c r="M624" s="4" t="s">
        <v>2402</v>
      </c>
      <c r="N624" s="4" t="s">
        <v>2403</v>
      </c>
      <c r="O624" s="4" t="s">
        <v>562</v>
      </c>
      <c r="P624" s="4" t="s">
        <v>957</v>
      </c>
      <c r="Q624" s="4" t="s">
        <v>2791</v>
      </c>
      <c r="R624" s="4" t="s">
        <v>313</v>
      </c>
      <c r="S624" s="4" t="s">
        <v>313</v>
      </c>
      <c r="T624" s="4" t="s">
        <v>313</v>
      </c>
      <c r="U624" s="4" t="s">
        <v>313</v>
      </c>
      <c r="V624" s="4" t="s">
        <v>313</v>
      </c>
      <c r="W624" s="4" t="s">
        <v>11686</v>
      </c>
      <c r="X624" s="4" t="s">
        <v>9552</v>
      </c>
      <c r="Y624" s="4" t="s">
        <v>11686</v>
      </c>
      <c r="Z624" s="4" t="s">
        <v>9552</v>
      </c>
      <c r="AA624" s="4" t="s">
        <v>312</v>
      </c>
      <c r="AB624" s="4" t="s">
        <v>312</v>
      </c>
      <c r="AC624" s="4" t="s">
        <v>313</v>
      </c>
      <c r="AE624" s="4">
        <v>0</v>
      </c>
      <c r="AF624" s="4">
        <v>0</v>
      </c>
      <c r="AG624" s="4">
        <v>0</v>
      </c>
      <c r="AH624" s="4">
        <f t="shared" si="155"/>
        <v>0</v>
      </c>
      <c r="AI624" s="4">
        <f t="shared" si="155"/>
        <v>0</v>
      </c>
      <c r="AJ624" s="4">
        <f t="shared" si="155"/>
        <v>0</v>
      </c>
      <c r="AK624" s="4">
        <f t="shared" ref="AK624:AM687" si="168">IF(U624="해당",3,0)</f>
        <v>0</v>
      </c>
      <c r="AL624" s="4">
        <f t="shared" si="168"/>
        <v>0</v>
      </c>
      <c r="AM624" s="4">
        <f t="shared" si="168"/>
        <v>3</v>
      </c>
      <c r="AN624" s="4">
        <f t="shared" si="158"/>
        <v>3</v>
      </c>
      <c r="AO624" s="4" t="str">
        <f t="shared" si="159"/>
        <v>우대</v>
      </c>
      <c r="AP624" s="4" t="str">
        <f t="shared" si="159"/>
        <v>우대</v>
      </c>
      <c r="AQ624" s="4" t="str">
        <f t="shared" si="159"/>
        <v>X</v>
      </c>
      <c r="AR624" s="4">
        <f t="shared" si="160"/>
        <v>3</v>
      </c>
      <c r="AT624" s="4" t="s">
        <v>11686</v>
      </c>
      <c r="AU624" s="4">
        <f>VLOOKUP(B624,자격증!B:R,17,0)</f>
        <v>10</v>
      </c>
      <c r="AV624" s="4">
        <f>IF(AT624="해당",VLOOKUP(B624,어학성적!B:Q,16,0),0)</f>
        <v>0</v>
      </c>
      <c r="AW624" s="4">
        <f>IF(AT624="해당",VLOOKUP(B624,논문실적!B:S,18,0),0)</f>
        <v>0</v>
      </c>
      <c r="AX624" s="4">
        <f>VLOOKUP(B624,자격증!B:S,18,0)</f>
        <v>0</v>
      </c>
      <c r="AY624" s="4">
        <f t="shared" si="161"/>
        <v>10</v>
      </c>
      <c r="AZ624" s="4"/>
      <c r="BB624" s="4">
        <f t="shared" si="162"/>
        <v>10</v>
      </c>
      <c r="BC624" s="47">
        <f>VLOOKUP(B624,정성평가!B:AD,29,0)</f>
        <v>59.333333333333336</v>
      </c>
      <c r="BD624" s="4">
        <f t="shared" si="163"/>
        <v>3</v>
      </c>
      <c r="BE624" s="47">
        <f t="shared" si="164"/>
        <v>72.333333333333343</v>
      </c>
      <c r="BF624" s="4" t="str">
        <f t="shared" si="165"/>
        <v>이상없음</v>
      </c>
      <c r="BG624" s="4">
        <f t="shared" si="166"/>
        <v>149</v>
      </c>
      <c r="BH624" s="4" t="s">
        <v>11811</v>
      </c>
      <c r="BI624" s="4" t="s">
        <v>11830</v>
      </c>
      <c r="BK624" s="4">
        <v>9</v>
      </c>
      <c r="BL624" s="4">
        <f t="shared" si="156"/>
        <v>135</v>
      </c>
      <c r="BM624" s="4">
        <f t="shared" si="167"/>
        <v>136</v>
      </c>
      <c r="BN624" s="4" t="str">
        <f t="shared" si="157"/>
        <v>배수초과</v>
      </c>
      <c r="BO624" s="4" t="s">
        <v>11832</v>
      </c>
      <c r="BQ624" s="44" t="s">
        <v>11731</v>
      </c>
      <c r="BR624" s="4" t="s">
        <v>11835</v>
      </c>
      <c r="BS624" s="4" t="s">
        <v>11836</v>
      </c>
    </row>
    <row r="625" spans="1:71" ht="50.1" customHeight="1" x14ac:dyDescent="0.3">
      <c r="A625" s="4">
        <f t="shared" si="154"/>
        <v>151</v>
      </c>
      <c r="B625" s="4" t="s">
        <v>4645</v>
      </c>
      <c r="C625" s="4" t="s">
        <v>4646</v>
      </c>
      <c r="D625" s="4" t="s">
        <v>265</v>
      </c>
      <c r="E625" s="4" t="s">
        <v>266</v>
      </c>
      <c r="F625" s="4" t="s">
        <v>4647</v>
      </c>
      <c r="G625" s="4" t="s">
        <v>4648</v>
      </c>
      <c r="H625" s="4" t="s">
        <v>4649</v>
      </c>
      <c r="I625" s="4" t="s">
        <v>4650</v>
      </c>
      <c r="J625" s="4" t="s">
        <v>275</v>
      </c>
      <c r="K625" s="4" t="s">
        <v>275</v>
      </c>
      <c r="L625" s="4" t="s">
        <v>382</v>
      </c>
      <c r="M625" s="4" t="s">
        <v>4651</v>
      </c>
      <c r="N625" s="4" t="s">
        <v>4213</v>
      </c>
      <c r="O625" s="4" t="s">
        <v>562</v>
      </c>
      <c r="P625" s="4" t="s">
        <v>957</v>
      </c>
      <c r="Q625" s="4" t="s">
        <v>3359</v>
      </c>
      <c r="R625" s="4" t="s">
        <v>313</v>
      </c>
      <c r="S625" s="4" t="s">
        <v>313</v>
      </c>
      <c r="T625" s="4" t="s">
        <v>313</v>
      </c>
      <c r="U625" s="4" t="s">
        <v>313</v>
      </c>
      <c r="V625" s="4" t="s">
        <v>313</v>
      </c>
      <c r="W625" s="4" t="s">
        <v>11686</v>
      </c>
      <c r="X625" s="4" t="s">
        <v>11728</v>
      </c>
      <c r="Y625" s="4" t="s">
        <v>313</v>
      </c>
      <c r="Z625" s="4" t="s">
        <v>313</v>
      </c>
      <c r="AA625" s="4" t="s">
        <v>313</v>
      </c>
      <c r="AB625" s="4" t="s">
        <v>313</v>
      </c>
      <c r="AC625" s="4" t="s">
        <v>313</v>
      </c>
      <c r="AE625" s="4">
        <v>0</v>
      </c>
      <c r="AF625" s="4">
        <v>0</v>
      </c>
      <c r="AG625" s="4">
        <v>0</v>
      </c>
      <c r="AH625" s="4">
        <f t="shared" ref="AH625:AM688" si="169">IF(R625="해당",3,0)</f>
        <v>0</v>
      </c>
      <c r="AI625" s="4">
        <f t="shared" si="169"/>
        <v>0</v>
      </c>
      <c r="AJ625" s="4">
        <f t="shared" si="169"/>
        <v>0</v>
      </c>
      <c r="AK625" s="4">
        <f t="shared" si="168"/>
        <v>0</v>
      </c>
      <c r="AL625" s="4">
        <f t="shared" si="168"/>
        <v>0</v>
      </c>
      <c r="AM625" s="4">
        <f t="shared" si="168"/>
        <v>3</v>
      </c>
      <c r="AN625" s="4">
        <f t="shared" si="158"/>
        <v>0</v>
      </c>
      <c r="AO625" s="4" t="str">
        <f t="shared" si="159"/>
        <v>X</v>
      </c>
      <c r="AP625" s="4" t="str">
        <f t="shared" si="159"/>
        <v>X</v>
      </c>
      <c r="AQ625" s="4" t="str">
        <f t="shared" si="159"/>
        <v>X</v>
      </c>
      <c r="AR625" s="4">
        <f t="shared" si="160"/>
        <v>3</v>
      </c>
      <c r="AT625" s="4" t="s">
        <v>11686</v>
      </c>
      <c r="AU625" s="4">
        <f>VLOOKUP(B625,자격증!B:R,17,0)</f>
        <v>0</v>
      </c>
      <c r="AV625" s="4">
        <f>IF(AT625="해당",VLOOKUP(B625,어학성적!B:Q,16,0),0)</f>
        <v>0</v>
      </c>
      <c r="AW625" s="4">
        <f>IF(AT625="해당",VLOOKUP(B625,논문실적!B:S,18,0),0)</f>
        <v>0</v>
      </c>
      <c r="AX625" s="4">
        <f>VLOOKUP(B625,자격증!B:S,18,0)</f>
        <v>0</v>
      </c>
      <c r="AY625" s="4">
        <f t="shared" si="161"/>
        <v>0</v>
      </c>
      <c r="AZ625" s="4"/>
      <c r="BB625" s="4">
        <f t="shared" si="162"/>
        <v>0</v>
      </c>
      <c r="BC625" s="47">
        <f>VLOOKUP(B625,정성평가!B:AD,29,0)</f>
        <v>69.333333333333329</v>
      </c>
      <c r="BD625" s="4">
        <f t="shared" si="163"/>
        <v>3</v>
      </c>
      <c r="BE625" s="47">
        <f t="shared" si="164"/>
        <v>72.333333333333329</v>
      </c>
      <c r="BF625" s="4" t="str">
        <f t="shared" si="165"/>
        <v>이상없음</v>
      </c>
      <c r="BG625" s="4">
        <f t="shared" si="166"/>
        <v>149</v>
      </c>
      <c r="BH625" s="4" t="s">
        <v>11811</v>
      </c>
      <c r="BI625" s="4" t="s">
        <v>11830</v>
      </c>
      <c r="BK625" s="4">
        <v>9</v>
      </c>
      <c r="BL625" s="4">
        <f t="shared" si="156"/>
        <v>135</v>
      </c>
      <c r="BM625" s="4">
        <f t="shared" si="167"/>
        <v>136</v>
      </c>
      <c r="BN625" s="4" t="str">
        <f t="shared" si="157"/>
        <v>배수초과</v>
      </c>
      <c r="BO625" s="4" t="s">
        <v>11832</v>
      </c>
      <c r="BQ625" s="44" t="s">
        <v>11731</v>
      </c>
      <c r="BR625" s="4" t="s">
        <v>11835</v>
      </c>
      <c r="BS625" s="4" t="s">
        <v>11836</v>
      </c>
    </row>
    <row r="626" spans="1:71" ht="50.1" customHeight="1" x14ac:dyDescent="0.3">
      <c r="A626" s="4">
        <f t="shared" si="154"/>
        <v>152</v>
      </c>
      <c r="B626" s="4" t="s">
        <v>7147</v>
      </c>
      <c r="C626" s="4" t="s">
        <v>7148</v>
      </c>
      <c r="D626" s="4" t="s">
        <v>265</v>
      </c>
      <c r="E626" s="4" t="s">
        <v>266</v>
      </c>
      <c r="F626" s="4" t="s">
        <v>7149</v>
      </c>
      <c r="G626" s="4" t="s">
        <v>7150</v>
      </c>
      <c r="H626" s="4" t="s">
        <v>7151</v>
      </c>
      <c r="I626" s="4" t="s">
        <v>7152</v>
      </c>
      <c r="J626" s="4" t="s">
        <v>275</v>
      </c>
      <c r="K626" s="4" t="s">
        <v>275</v>
      </c>
      <c r="L626" s="4" t="s">
        <v>382</v>
      </c>
      <c r="M626" s="4" t="s">
        <v>4651</v>
      </c>
      <c r="N626" s="4" t="s">
        <v>7037</v>
      </c>
      <c r="O626" s="4" t="s">
        <v>562</v>
      </c>
      <c r="P626" s="4" t="s">
        <v>957</v>
      </c>
      <c r="Q626" s="4" t="s">
        <v>4583</v>
      </c>
      <c r="R626" s="4" t="s">
        <v>313</v>
      </c>
      <c r="S626" s="4" t="s">
        <v>313</v>
      </c>
      <c r="T626" s="4" t="s">
        <v>313</v>
      </c>
      <c r="U626" s="4" t="s">
        <v>313</v>
      </c>
      <c r="V626" s="4" t="s">
        <v>313</v>
      </c>
      <c r="W626" s="4" t="s">
        <v>313</v>
      </c>
      <c r="X626" s="4" t="s">
        <v>313</v>
      </c>
      <c r="Y626" s="4" t="s">
        <v>313</v>
      </c>
      <c r="Z626" s="4" t="s">
        <v>313</v>
      </c>
      <c r="AA626" s="4" t="s">
        <v>313</v>
      </c>
      <c r="AB626" s="4" t="s">
        <v>313</v>
      </c>
      <c r="AC626" s="4" t="s">
        <v>313</v>
      </c>
      <c r="AE626" s="4">
        <v>0</v>
      </c>
      <c r="AF626" s="4">
        <v>0</v>
      </c>
      <c r="AG626" s="4">
        <v>0</v>
      </c>
      <c r="AH626" s="4">
        <f t="shared" si="169"/>
        <v>0</v>
      </c>
      <c r="AI626" s="4">
        <f t="shared" si="169"/>
        <v>0</v>
      </c>
      <c r="AJ626" s="4">
        <f t="shared" si="169"/>
        <v>0</v>
      </c>
      <c r="AK626" s="4">
        <f t="shared" si="168"/>
        <v>0</v>
      </c>
      <c r="AL626" s="4">
        <f t="shared" si="168"/>
        <v>0</v>
      </c>
      <c r="AM626" s="4">
        <f t="shared" si="168"/>
        <v>0</v>
      </c>
      <c r="AN626" s="4">
        <f t="shared" si="158"/>
        <v>0</v>
      </c>
      <c r="AO626" s="4" t="str">
        <f t="shared" si="159"/>
        <v>X</v>
      </c>
      <c r="AP626" s="4" t="str">
        <f t="shared" si="159"/>
        <v>X</v>
      </c>
      <c r="AQ626" s="4" t="str">
        <f t="shared" si="159"/>
        <v>X</v>
      </c>
      <c r="AR626" s="4">
        <f t="shared" si="160"/>
        <v>0</v>
      </c>
      <c r="AT626" s="4" t="s">
        <v>11686</v>
      </c>
      <c r="AU626" s="4">
        <f>VLOOKUP(B626,자격증!B:R,17,0)</f>
        <v>5</v>
      </c>
      <c r="AV626" s="4">
        <f>IF(AT626="해당",VLOOKUP(B626,어학성적!B:Q,16,0),0)</f>
        <v>6</v>
      </c>
      <c r="AW626" s="4">
        <f>IF(AT626="해당",VLOOKUP(B626,논문실적!B:S,18,0),0)</f>
        <v>0</v>
      </c>
      <c r="AX626" s="4">
        <f>VLOOKUP(B626,자격증!B:S,18,0)</f>
        <v>0</v>
      </c>
      <c r="AY626" s="4">
        <f t="shared" si="161"/>
        <v>11</v>
      </c>
      <c r="AZ626" s="4"/>
      <c r="BB626" s="4">
        <f t="shared" si="162"/>
        <v>11</v>
      </c>
      <c r="BC626" s="47">
        <f>VLOOKUP(B626,정성평가!B:AD,29,0)</f>
        <v>61.333333333333336</v>
      </c>
      <c r="BD626" s="4">
        <f t="shared" si="163"/>
        <v>0</v>
      </c>
      <c r="BE626" s="47">
        <f t="shared" si="164"/>
        <v>72.333333333333343</v>
      </c>
      <c r="BF626" s="4" t="str">
        <f t="shared" si="165"/>
        <v>이상없음</v>
      </c>
      <c r="BG626" s="4">
        <f t="shared" si="166"/>
        <v>149</v>
      </c>
      <c r="BH626" s="4" t="s">
        <v>11811</v>
      </c>
      <c r="BI626" s="4" t="s">
        <v>11830</v>
      </c>
      <c r="BK626" s="4">
        <v>9</v>
      </c>
      <c r="BL626" s="4">
        <f t="shared" si="156"/>
        <v>135</v>
      </c>
      <c r="BM626" s="4">
        <f t="shared" si="167"/>
        <v>136</v>
      </c>
      <c r="BN626" s="4" t="str">
        <f t="shared" si="157"/>
        <v>배수초과</v>
      </c>
      <c r="BO626" s="4" t="s">
        <v>11832</v>
      </c>
      <c r="BQ626" s="44" t="s">
        <v>11731</v>
      </c>
      <c r="BR626" s="4" t="s">
        <v>11835</v>
      </c>
      <c r="BS626" s="4" t="s">
        <v>11836</v>
      </c>
    </row>
    <row r="627" spans="1:71" ht="50.1" customHeight="1" x14ac:dyDescent="0.3">
      <c r="A627" s="4">
        <f t="shared" si="154"/>
        <v>153</v>
      </c>
      <c r="B627" s="4" t="s">
        <v>10094</v>
      </c>
      <c r="C627" s="4" t="s">
        <v>10095</v>
      </c>
      <c r="D627" s="4" t="s">
        <v>265</v>
      </c>
      <c r="E627" s="4" t="s">
        <v>266</v>
      </c>
      <c r="F627" s="4" t="s">
        <v>277</v>
      </c>
      <c r="G627" s="4" t="s">
        <v>10096</v>
      </c>
      <c r="H627" s="4" t="s">
        <v>10097</v>
      </c>
      <c r="I627" s="4" t="s">
        <v>10098</v>
      </c>
      <c r="J627" s="4" t="s">
        <v>10099</v>
      </c>
      <c r="K627" s="4" t="s">
        <v>275</v>
      </c>
      <c r="L627" s="4" t="s">
        <v>276</v>
      </c>
      <c r="M627" s="4" t="s">
        <v>277</v>
      </c>
      <c r="N627" s="4" t="s">
        <v>277</v>
      </c>
      <c r="O627" s="4" t="s">
        <v>277</v>
      </c>
      <c r="P627" s="4" t="s">
        <v>277</v>
      </c>
      <c r="Q627" s="4" t="s">
        <v>3163</v>
      </c>
      <c r="R627" s="4" t="s">
        <v>313</v>
      </c>
      <c r="S627" s="4" t="s">
        <v>313</v>
      </c>
      <c r="T627" s="4" t="s">
        <v>313</v>
      </c>
      <c r="U627" s="4" t="s">
        <v>313</v>
      </c>
      <c r="V627" s="4" t="s">
        <v>313</v>
      </c>
      <c r="W627" s="4" t="s">
        <v>11686</v>
      </c>
      <c r="X627" s="4" t="s">
        <v>11727</v>
      </c>
      <c r="Y627" s="4" t="s">
        <v>11686</v>
      </c>
      <c r="Z627" s="4" t="s">
        <v>11727</v>
      </c>
      <c r="AA627" s="4" t="s">
        <v>313</v>
      </c>
      <c r="AB627" s="4" t="s">
        <v>312</v>
      </c>
      <c r="AC627" s="4" t="s">
        <v>313</v>
      </c>
      <c r="AE627" s="4">
        <v>0</v>
      </c>
      <c r="AF627" s="4">
        <v>0</v>
      </c>
      <c r="AG627" s="4">
        <v>5</v>
      </c>
      <c r="AH627" s="4">
        <f t="shared" si="169"/>
        <v>0</v>
      </c>
      <c r="AI627" s="4">
        <f t="shared" si="169"/>
        <v>0</v>
      </c>
      <c r="AJ627" s="4">
        <f t="shared" si="169"/>
        <v>0</v>
      </c>
      <c r="AK627" s="4">
        <f t="shared" si="168"/>
        <v>0</v>
      </c>
      <c r="AL627" s="4">
        <f t="shared" si="168"/>
        <v>0</v>
      </c>
      <c r="AM627" s="4">
        <f t="shared" si="168"/>
        <v>3</v>
      </c>
      <c r="AN627" s="4">
        <f t="shared" si="158"/>
        <v>3</v>
      </c>
      <c r="AO627" s="4" t="str">
        <f t="shared" si="159"/>
        <v>X</v>
      </c>
      <c r="AP627" s="4" t="str">
        <f t="shared" si="159"/>
        <v>우대</v>
      </c>
      <c r="AQ627" s="4" t="str">
        <f t="shared" si="159"/>
        <v>X</v>
      </c>
      <c r="AR627" s="4">
        <f t="shared" si="160"/>
        <v>5</v>
      </c>
      <c r="AT627" s="4" t="s">
        <v>11686</v>
      </c>
      <c r="AU627" s="4">
        <f>VLOOKUP(B627,자격증!B:R,17,0)</f>
        <v>5</v>
      </c>
      <c r="AV627" s="4">
        <f>IF(AT627="해당",VLOOKUP(B627,어학성적!B:Q,16,0),0)</f>
        <v>6</v>
      </c>
      <c r="AW627" s="4">
        <f>IF(AT627="해당",VLOOKUP(B627,논문실적!B:S,18,0),0)</f>
        <v>0</v>
      </c>
      <c r="AX627" s="4">
        <f>VLOOKUP(B627,자격증!B:S,18,0)</f>
        <v>0</v>
      </c>
      <c r="AY627" s="4">
        <f t="shared" si="161"/>
        <v>11</v>
      </c>
      <c r="AZ627" s="4"/>
      <c r="BB627" s="4">
        <f t="shared" si="162"/>
        <v>11</v>
      </c>
      <c r="BC627" s="47">
        <f>VLOOKUP(B627,정성평가!B:AD,29,0)</f>
        <v>56.333333333333336</v>
      </c>
      <c r="BD627" s="4">
        <f t="shared" si="163"/>
        <v>5</v>
      </c>
      <c r="BE627" s="47">
        <f t="shared" si="164"/>
        <v>72.333333333333343</v>
      </c>
      <c r="BF627" s="4" t="str">
        <f t="shared" si="165"/>
        <v>이상없음</v>
      </c>
      <c r="BG627" s="4">
        <f t="shared" si="166"/>
        <v>149</v>
      </c>
      <c r="BH627" s="4" t="s">
        <v>11811</v>
      </c>
      <c r="BI627" s="4" t="s">
        <v>11830</v>
      </c>
      <c r="BK627" s="4">
        <v>9</v>
      </c>
      <c r="BL627" s="4">
        <f t="shared" si="156"/>
        <v>135</v>
      </c>
      <c r="BM627" s="4">
        <f t="shared" si="167"/>
        <v>136</v>
      </c>
      <c r="BN627" s="4" t="str">
        <f t="shared" si="157"/>
        <v>배수초과</v>
      </c>
      <c r="BO627" s="4" t="s">
        <v>11832</v>
      </c>
      <c r="BQ627" s="44" t="s">
        <v>11731</v>
      </c>
      <c r="BR627" s="4" t="s">
        <v>11835</v>
      </c>
      <c r="BS627" s="4" t="s">
        <v>11836</v>
      </c>
    </row>
    <row r="628" spans="1:71" ht="50.1" customHeight="1" x14ac:dyDescent="0.3">
      <c r="A628" s="4">
        <f t="shared" si="154"/>
        <v>154</v>
      </c>
      <c r="B628" s="4" t="s">
        <v>10219</v>
      </c>
      <c r="C628" s="4" t="s">
        <v>10220</v>
      </c>
      <c r="D628" s="4" t="s">
        <v>265</v>
      </c>
      <c r="E628" s="4" t="s">
        <v>266</v>
      </c>
      <c r="F628" s="4" t="s">
        <v>10221</v>
      </c>
      <c r="G628" s="4" t="s">
        <v>10222</v>
      </c>
      <c r="H628" s="4" t="s">
        <v>10223</v>
      </c>
      <c r="I628" s="4" t="s">
        <v>10224</v>
      </c>
      <c r="J628" s="4" t="s">
        <v>275</v>
      </c>
      <c r="K628" s="4" t="s">
        <v>275</v>
      </c>
      <c r="L628" s="4" t="s">
        <v>276</v>
      </c>
      <c r="M628" s="4" t="s">
        <v>277</v>
      </c>
      <c r="N628" s="4" t="s">
        <v>277</v>
      </c>
      <c r="O628" s="4" t="s">
        <v>277</v>
      </c>
      <c r="P628" s="4" t="s">
        <v>277</v>
      </c>
      <c r="Q628" s="4" t="s">
        <v>4787</v>
      </c>
      <c r="R628" s="4" t="s">
        <v>313</v>
      </c>
      <c r="S628" s="4" t="s">
        <v>313</v>
      </c>
      <c r="T628" s="4" t="s">
        <v>313</v>
      </c>
      <c r="U628" s="4" t="s">
        <v>313</v>
      </c>
      <c r="V628" s="4" t="s">
        <v>313</v>
      </c>
      <c r="W628" s="4" t="s">
        <v>313</v>
      </c>
      <c r="X628" s="4" t="s">
        <v>313</v>
      </c>
      <c r="Y628" s="4" t="s">
        <v>313</v>
      </c>
      <c r="Z628" s="4" t="s">
        <v>313</v>
      </c>
      <c r="AA628" s="4" t="s">
        <v>312</v>
      </c>
      <c r="AB628" s="4" t="s">
        <v>312</v>
      </c>
      <c r="AC628" s="4" t="s">
        <v>313</v>
      </c>
      <c r="AE628" s="4">
        <v>0</v>
      </c>
      <c r="AF628" s="4">
        <v>0</v>
      </c>
      <c r="AG628" s="4">
        <v>0</v>
      </c>
      <c r="AH628" s="4">
        <f t="shared" si="169"/>
        <v>0</v>
      </c>
      <c r="AI628" s="4">
        <f t="shared" si="169"/>
        <v>0</v>
      </c>
      <c r="AJ628" s="4">
        <f t="shared" si="169"/>
        <v>0</v>
      </c>
      <c r="AK628" s="4">
        <f t="shared" si="168"/>
        <v>0</v>
      </c>
      <c r="AL628" s="4">
        <f t="shared" si="168"/>
        <v>0</v>
      </c>
      <c r="AM628" s="4">
        <f t="shared" si="168"/>
        <v>0</v>
      </c>
      <c r="AN628" s="4">
        <f t="shared" si="158"/>
        <v>0</v>
      </c>
      <c r="AO628" s="4" t="str">
        <f t="shared" si="159"/>
        <v>우대</v>
      </c>
      <c r="AP628" s="4" t="str">
        <f t="shared" si="159"/>
        <v>우대</v>
      </c>
      <c r="AQ628" s="4" t="str">
        <f t="shared" si="159"/>
        <v>X</v>
      </c>
      <c r="AR628" s="4">
        <f t="shared" si="160"/>
        <v>0</v>
      </c>
      <c r="AT628" s="4" t="s">
        <v>11686</v>
      </c>
      <c r="AU628" s="4">
        <f>VLOOKUP(B628,자격증!B:R,17,0)</f>
        <v>3</v>
      </c>
      <c r="AV628" s="4">
        <f>IF(AT628="해당",VLOOKUP(B628,어학성적!B:Q,16,0),0)</f>
        <v>6</v>
      </c>
      <c r="AW628" s="4">
        <f>IF(AT628="해당",VLOOKUP(B628,논문실적!B:S,18,0),0)</f>
        <v>0</v>
      </c>
      <c r="AX628" s="4">
        <f>VLOOKUP(B628,자격증!B:S,18,0)</f>
        <v>0</v>
      </c>
      <c r="AY628" s="4">
        <f t="shared" si="161"/>
        <v>9</v>
      </c>
      <c r="AZ628" s="4"/>
      <c r="BB628" s="4">
        <f t="shared" si="162"/>
        <v>9</v>
      </c>
      <c r="BC628" s="47">
        <f>VLOOKUP(B628,정성평가!B:AD,29,0)</f>
        <v>63.333333333333336</v>
      </c>
      <c r="BD628" s="4">
        <f t="shared" si="163"/>
        <v>0</v>
      </c>
      <c r="BE628" s="47">
        <f t="shared" si="164"/>
        <v>72.333333333333343</v>
      </c>
      <c r="BF628" s="4" t="str">
        <f t="shared" si="165"/>
        <v>이상없음</v>
      </c>
      <c r="BG628" s="4">
        <f t="shared" si="166"/>
        <v>149</v>
      </c>
      <c r="BH628" s="4" t="s">
        <v>11811</v>
      </c>
      <c r="BI628" s="4" t="s">
        <v>11830</v>
      </c>
      <c r="BK628" s="4">
        <v>9</v>
      </c>
      <c r="BL628" s="4">
        <f t="shared" si="156"/>
        <v>135</v>
      </c>
      <c r="BM628" s="4">
        <f t="shared" si="167"/>
        <v>136</v>
      </c>
      <c r="BN628" s="4" t="str">
        <f t="shared" si="157"/>
        <v>배수초과</v>
      </c>
      <c r="BO628" s="4" t="s">
        <v>11832</v>
      </c>
      <c r="BQ628" s="44" t="s">
        <v>11731</v>
      </c>
      <c r="BR628" s="4" t="s">
        <v>11835</v>
      </c>
      <c r="BS628" s="4" t="s">
        <v>11836</v>
      </c>
    </row>
    <row r="629" spans="1:71" ht="50.1" customHeight="1" x14ac:dyDescent="0.3">
      <c r="A629" s="4">
        <f t="shared" si="154"/>
        <v>155</v>
      </c>
      <c r="B629" s="4" t="s">
        <v>10541</v>
      </c>
      <c r="C629" s="4" t="s">
        <v>10542</v>
      </c>
      <c r="D629" s="4" t="s">
        <v>265</v>
      </c>
      <c r="E629" s="4" t="s">
        <v>266</v>
      </c>
      <c r="F629" s="4" t="s">
        <v>10543</v>
      </c>
      <c r="G629" s="4" t="s">
        <v>10544</v>
      </c>
      <c r="H629" s="4" t="s">
        <v>10545</v>
      </c>
      <c r="I629" s="4" t="s">
        <v>10546</v>
      </c>
      <c r="J629" s="4" t="s">
        <v>275</v>
      </c>
      <c r="K629" s="4" t="s">
        <v>275</v>
      </c>
      <c r="L629" s="4" t="s">
        <v>382</v>
      </c>
      <c r="M629" s="4" t="s">
        <v>2320</v>
      </c>
      <c r="N629" s="4" t="s">
        <v>2294</v>
      </c>
      <c r="O629" s="4" t="s">
        <v>562</v>
      </c>
      <c r="P629" s="4" t="s">
        <v>957</v>
      </c>
      <c r="Q629" s="4" t="s">
        <v>2716</v>
      </c>
      <c r="R629" s="4" t="s">
        <v>313</v>
      </c>
      <c r="S629" s="4" t="s">
        <v>313</v>
      </c>
      <c r="T629" s="4" t="s">
        <v>313</v>
      </c>
      <c r="U629" s="4" t="s">
        <v>313</v>
      </c>
      <c r="V629" s="4" t="s">
        <v>313</v>
      </c>
      <c r="W629" s="4" t="s">
        <v>11686</v>
      </c>
      <c r="X629" s="4" t="s">
        <v>9552</v>
      </c>
      <c r="Y629" s="4" t="s">
        <v>11686</v>
      </c>
      <c r="Z629" s="4" t="s">
        <v>9552</v>
      </c>
      <c r="AA629" s="4" t="s">
        <v>313</v>
      </c>
      <c r="AB629" s="4" t="s">
        <v>312</v>
      </c>
      <c r="AC629" s="4" t="s">
        <v>313</v>
      </c>
      <c r="AE629" s="4">
        <v>0</v>
      </c>
      <c r="AF629" s="4">
        <v>0</v>
      </c>
      <c r="AG629" s="4">
        <v>0</v>
      </c>
      <c r="AH629" s="4">
        <f t="shared" si="169"/>
        <v>0</v>
      </c>
      <c r="AI629" s="4">
        <f t="shared" si="169"/>
        <v>0</v>
      </c>
      <c r="AJ629" s="4">
        <f t="shared" si="169"/>
        <v>0</v>
      </c>
      <c r="AK629" s="4">
        <f t="shared" si="168"/>
        <v>0</v>
      </c>
      <c r="AL629" s="4">
        <f t="shared" si="168"/>
        <v>0</v>
      </c>
      <c r="AM629" s="4">
        <f t="shared" si="168"/>
        <v>3</v>
      </c>
      <c r="AN629" s="4">
        <f t="shared" si="158"/>
        <v>3</v>
      </c>
      <c r="AO629" s="4" t="str">
        <f t="shared" si="159"/>
        <v>X</v>
      </c>
      <c r="AP629" s="4" t="str">
        <f t="shared" si="159"/>
        <v>우대</v>
      </c>
      <c r="AQ629" s="4" t="str">
        <f t="shared" si="159"/>
        <v>X</v>
      </c>
      <c r="AR629" s="4">
        <f t="shared" si="160"/>
        <v>3</v>
      </c>
      <c r="AT629" s="4" t="s">
        <v>11686</v>
      </c>
      <c r="AU629" s="4">
        <f>VLOOKUP(B629,자격증!B:R,17,0)</f>
        <v>8</v>
      </c>
      <c r="AV629" s="4">
        <f>IF(AT629="해당",VLOOKUP(B629,어학성적!B:Q,16,0),0)</f>
        <v>8</v>
      </c>
      <c r="AW629" s="4">
        <f>IF(AT629="해당",VLOOKUP(B629,논문실적!B:S,18,0),0)</f>
        <v>0</v>
      </c>
      <c r="AX629" s="4">
        <f>VLOOKUP(B629,자격증!B:S,18,0)</f>
        <v>0</v>
      </c>
      <c r="AY629" s="4">
        <f t="shared" si="161"/>
        <v>16</v>
      </c>
      <c r="AZ629" s="4"/>
      <c r="BB629" s="4">
        <f t="shared" si="162"/>
        <v>16</v>
      </c>
      <c r="BC629" s="47">
        <f>VLOOKUP(B629,정성평가!B:AD,29,0)</f>
        <v>53.333333333333336</v>
      </c>
      <c r="BD629" s="4">
        <f t="shared" si="163"/>
        <v>3</v>
      </c>
      <c r="BE629" s="47">
        <f t="shared" si="164"/>
        <v>72.333333333333343</v>
      </c>
      <c r="BF629" s="4" t="str">
        <f t="shared" si="165"/>
        <v>이상없음</v>
      </c>
      <c r="BG629" s="4">
        <f t="shared" si="166"/>
        <v>149</v>
      </c>
      <c r="BH629" s="4" t="s">
        <v>11811</v>
      </c>
      <c r="BI629" s="4" t="s">
        <v>11830</v>
      </c>
      <c r="BK629" s="4">
        <v>9</v>
      </c>
      <c r="BL629" s="4">
        <f t="shared" si="156"/>
        <v>135</v>
      </c>
      <c r="BM629" s="4">
        <f t="shared" si="167"/>
        <v>136</v>
      </c>
      <c r="BN629" s="4" t="str">
        <f t="shared" si="157"/>
        <v>배수초과</v>
      </c>
      <c r="BO629" s="4" t="s">
        <v>11832</v>
      </c>
      <c r="BQ629" s="44" t="s">
        <v>11731</v>
      </c>
      <c r="BR629" s="4" t="s">
        <v>11835</v>
      </c>
      <c r="BS629" s="4" t="s">
        <v>11836</v>
      </c>
    </row>
    <row r="630" spans="1:71" ht="50.1" customHeight="1" x14ac:dyDescent="0.3">
      <c r="A630" s="4">
        <f t="shared" si="154"/>
        <v>156</v>
      </c>
      <c r="B630" s="4" t="s">
        <v>11644</v>
      </c>
      <c r="C630" s="4" t="s">
        <v>11645</v>
      </c>
      <c r="D630" s="4" t="s">
        <v>265</v>
      </c>
      <c r="E630" s="4" t="s">
        <v>266</v>
      </c>
      <c r="F630" s="4" t="s">
        <v>11646</v>
      </c>
      <c r="G630" s="4" t="s">
        <v>11647</v>
      </c>
      <c r="H630" s="4" t="s">
        <v>11648</v>
      </c>
      <c r="I630" s="4" t="s">
        <v>11649</v>
      </c>
      <c r="J630" s="4" t="s">
        <v>275</v>
      </c>
      <c r="K630" s="4" t="s">
        <v>275</v>
      </c>
      <c r="L630" s="4" t="s">
        <v>276</v>
      </c>
      <c r="M630" s="4" t="s">
        <v>277</v>
      </c>
      <c r="N630" s="4" t="s">
        <v>277</v>
      </c>
      <c r="O630" s="4" t="s">
        <v>277</v>
      </c>
      <c r="P630" s="4" t="s">
        <v>277</v>
      </c>
      <c r="Q630" s="4" t="s">
        <v>1485</v>
      </c>
      <c r="R630" s="4" t="s">
        <v>313</v>
      </c>
      <c r="S630" s="4" t="s">
        <v>313</v>
      </c>
      <c r="T630" s="4" t="s">
        <v>313</v>
      </c>
      <c r="U630" s="4" t="s">
        <v>313</v>
      </c>
      <c r="V630" s="4" t="s">
        <v>313</v>
      </c>
      <c r="W630" s="4" t="s">
        <v>313</v>
      </c>
      <c r="X630" s="4" t="s">
        <v>313</v>
      </c>
      <c r="Y630" s="4" t="s">
        <v>313</v>
      </c>
      <c r="Z630" s="4" t="s">
        <v>313</v>
      </c>
      <c r="AA630" s="4" t="s">
        <v>313</v>
      </c>
      <c r="AB630" s="4" t="s">
        <v>312</v>
      </c>
      <c r="AC630" s="4" t="s">
        <v>313</v>
      </c>
      <c r="AE630" s="4">
        <v>0</v>
      </c>
      <c r="AF630" s="4">
        <v>0</v>
      </c>
      <c r="AG630" s="4">
        <v>0</v>
      </c>
      <c r="AH630" s="4">
        <f t="shared" si="169"/>
        <v>0</v>
      </c>
      <c r="AI630" s="4">
        <f t="shared" si="169"/>
        <v>0</v>
      </c>
      <c r="AJ630" s="4">
        <f t="shared" si="169"/>
        <v>0</v>
      </c>
      <c r="AK630" s="4">
        <f t="shared" si="168"/>
        <v>0</v>
      </c>
      <c r="AL630" s="4">
        <f t="shared" si="168"/>
        <v>0</v>
      </c>
      <c r="AM630" s="4">
        <f t="shared" si="168"/>
        <v>0</v>
      </c>
      <c r="AN630" s="4">
        <f t="shared" si="158"/>
        <v>0</v>
      </c>
      <c r="AO630" s="4" t="str">
        <f t="shared" si="159"/>
        <v>X</v>
      </c>
      <c r="AP630" s="4" t="str">
        <f t="shared" si="159"/>
        <v>우대</v>
      </c>
      <c r="AQ630" s="4" t="str">
        <f t="shared" si="159"/>
        <v>X</v>
      </c>
      <c r="AR630" s="4">
        <f t="shared" si="160"/>
        <v>0</v>
      </c>
      <c r="AT630" s="4" t="s">
        <v>11686</v>
      </c>
      <c r="AU630" s="4">
        <f>VLOOKUP(B630,자격증!B:R,17,0)</f>
        <v>3</v>
      </c>
      <c r="AV630" s="4">
        <f>IF(AT630="해당",VLOOKUP(B630,어학성적!B:Q,16,0),0)</f>
        <v>8</v>
      </c>
      <c r="AW630" s="4">
        <f>IF(AT630="해당",VLOOKUP(B630,논문실적!B:S,18,0),0)</f>
        <v>0</v>
      </c>
      <c r="AX630" s="4">
        <f>VLOOKUP(B630,자격증!B:S,18,0)</f>
        <v>0</v>
      </c>
      <c r="AY630" s="4">
        <f t="shared" si="161"/>
        <v>11</v>
      </c>
      <c r="AZ630" s="4"/>
      <c r="BB630" s="4">
        <f t="shared" si="162"/>
        <v>11</v>
      </c>
      <c r="BC630" s="47">
        <f>VLOOKUP(B630,정성평가!B:AD,29,0)</f>
        <v>61.333333333333336</v>
      </c>
      <c r="BD630" s="4">
        <f t="shared" si="163"/>
        <v>0</v>
      </c>
      <c r="BE630" s="47">
        <f t="shared" si="164"/>
        <v>72.333333333333343</v>
      </c>
      <c r="BF630" s="4" t="str">
        <f t="shared" si="165"/>
        <v>이상없음</v>
      </c>
      <c r="BG630" s="4">
        <f t="shared" si="166"/>
        <v>149</v>
      </c>
      <c r="BH630" s="4" t="s">
        <v>11811</v>
      </c>
      <c r="BI630" s="4" t="s">
        <v>11830</v>
      </c>
      <c r="BK630" s="4">
        <v>9</v>
      </c>
      <c r="BL630" s="4">
        <f t="shared" si="156"/>
        <v>135</v>
      </c>
      <c r="BM630" s="4">
        <f t="shared" si="167"/>
        <v>136</v>
      </c>
      <c r="BN630" s="4" t="str">
        <f t="shared" si="157"/>
        <v>배수초과</v>
      </c>
      <c r="BO630" s="4" t="s">
        <v>11832</v>
      </c>
      <c r="BQ630" s="44" t="s">
        <v>11731</v>
      </c>
      <c r="BR630" s="4" t="s">
        <v>11835</v>
      </c>
      <c r="BS630" s="4" t="s">
        <v>11836</v>
      </c>
    </row>
    <row r="631" spans="1:71" ht="50.1" customHeight="1" x14ac:dyDescent="0.3">
      <c r="A631" s="4">
        <f t="shared" si="154"/>
        <v>157</v>
      </c>
      <c r="B631" s="4" t="s">
        <v>1652</v>
      </c>
      <c r="C631" s="4" t="s">
        <v>1244</v>
      </c>
      <c r="D631" s="4" t="s">
        <v>265</v>
      </c>
      <c r="E631" s="4" t="s">
        <v>266</v>
      </c>
      <c r="F631" s="4" t="s">
        <v>1653</v>
      </c>
      <c r="G631" s="4" t="s">
        <v>1654</v>
      </c>
      <c r="H631" s="4" t="s">
        <v>1655</v>
      </c>
      <c r="I631" s="4" t="s">
        <v>1656</v>
      </c>
      <c r="J631" s="4" t="s">
        <v>275</v>
      </c>
      <c r="K631" s="4" t="s">
        <v>275</v>
      </c>
      <c r="L631" s="4" t="s">
        <v>276</v>
      </c>
      <c r="M631" s="4" t="s">
        <v>277</v>
      </c>
      <c r="N631" s="4" t="s">
        <v>277</v>
      </c>
      <c r="O631" s="4" t="s">
        <v>277</v>
      </c>
      <c r="P631" s="4" t="s">
        <v>277</v>
      </c>
      <c r="Q631" s="4" t="s">
        <v>1671</v>
      </c>
      <c r="R631" s="4" t="s">
        <v>313</v>
      </c>
      <c r="S631" s="4" t="s">
        <v>313</v>
      </c>
      <c r="T631" s="4" t="s">
        <v>313</v>
      </c>
      <c r="U631" s="4" t="s">
        <v>313</v>
      </c>
      <c r="V631" s="4" t="s">
        <v>313</v>
      </c>
      <c r="W631" s="4" t="s">
        <v>11686</v>
      </c>
      <c r="X631" s="4" t="s">
        <v>11727</v>
      </c>
      <c r="Y631" s="4" t="s">
        <v>11686</v>
      </c>
      <c r="Z631" s="4" t="s">
        <v>11727</v>
      </c>
      <c r="AA631" s="4" t="s">
        <v>312</v>
      </c>
      <c r="AB631" s="4" t="s">
        <v>312</v>
      </c>
      <c r="AC631" s="4" t="s">
        <v>313</v>
      </c>
      <c r="AE631" s="4">
        <v>0</v>
      </c>
      <c r="AF631" s="4">
        <v>0</v>
      </c>
      <c r="AG631" s="4">
        <v>0</v>
      </c>
      <c r="AH631" s="4">
        <f t="shared" si="169"/>
        <v>0</v>
      </c>
      <c r="AI631" s="4">
        <f t="shared" si="169"/>
        <v>0</v>
      </c>
      <c r="AJ631" s="4">
        <f t="shared" si="169"/>
        <v>0</v>
      </c>
      <c r="AK631" s="4">
        <f t="shared" si="168"/>
        <v>0</v>
      </c>
      <c r="AL631" s="4">
        <f t="shared" si="168"/>
        <v>0</v>
      </c>
      <c r="AM631" s="4">
        <f t="shared" si="168"/>
        <v>3</v>
      </c>
      <c r="AN631" s="4">
        <f t="shared" si="158"/>
        <v>3</v>
      </c>
      <c r="AO631" s="4" t="str">
        <f t="shared" si="159"/>
        <v>우대</v>
      </c>
      <c r="AP631" s="4" t="str">
        <f t="shared" si="159"/>
        <v>우대</v>
      </c>
      <c r="AQ631" s="4" t="str">
        <f t="shared" si="159"/>
        <v>X</v>
      </c>
      <c r="AR631" s="4">
        <f t="shared" si="160"/>
        <v>3</v>
      </c>
      <c r="AT631" s="4" t="s">
        <v>11686</v>
      </c>
      <c r="AU631" s="4">
        <f>VLOOKUP(B631,자격증!B:R,17,0)</f>
        <v>0</v>
      </c>
      <c r="AV631" s="4">
        <f>IF(AT631="해당",VLOOKUP(B631,어학성적!B:Q,16,0),0)</f>
        <v>0</v>
      </c>
      <c r="AW631" s="4">
        <f>IF(AT631="해당",VLOOKUP(B631,논문실적!B:S,18,0),0)</f>
        <v>6</v>
      </c>
      <c r="AX631" s="4">
        <f>VLOOKUP(B631,자격증!B:S,18,0)</f>
        <v>0</v>
      </c>
      <c r="AY631" s="4">
        <f t="shared" si="161"/>
        <v>6</v>
      </c>
      <c r="AZ631" s="4"/>
      <c r="BB631" s="4">
        <f t="shared" si="162"/>
        <v>6</v>
      </c>
      <c r="BC631" s="47">
        <f>VLOOKUP(B631,정성평가!B:AD,29,0)</f>
        <v>63</v>
      </c>
      <c r="BD631" s="4">
        <f t="shared" si="163"/>
        <v>3</v>
      </c>
      <c r="BE631" s="47">
        <f t="shared" si="164"/>
        <v>72</v>
      </c>
      <c r="BF631" s="4" t="str">
        <f t="shared" si="165"/>
        <v>이상없음</v>
      </c>
      <c r="BG631" s="4">
        <f t="shared" si="166"/>
        <v>157</v>
      </c>
      <c r="BH631" s="4" t="s">
        <v>11811</v>
      </c>
      <c r="BI631" s="4" t="s">
        <v>11830</v>
      </c>
      <c r="BK631" s="4">
        <v>9</v>
      </c>
      <c r="BL631" s="4">
        <f t="shared" si="156"/>
        <v>135</v>
      </c>
      <c r="BM631" s="4">
        <f t="shared" si="167"/>
        <v>136</v>
      </c>
      <c r="BN631" s="4" t="str">
        <f t="shared" si="157"/>
        <v>배수초과</v>
      </c>
      <c r="BO631" s="4" t="s">
        <v>11832</v>
      </c>
      <c r="BQ631" s="44" t="s">
        <v>11731</v>
      </c>
      <c r="BR631" s="4" t="s">
        <v>11835</v>
      </c>
      <c r="BS631" s="4" t="s">
        <v>11836</v>
      </c>
    </row>
    <row r="632" spans="1:71" ht="50.1" customHeight="1" x14ac:dyDescent="0.3">
      <c r="A632" s="4">
        <f t="shared" si="154"/>
        <v>158</v>
      </c>
      <c r="B632" s="4" t="s">
        <v>2604</v>
      </c>
      <c r="C632" s="4" t="s">
        <v>2605</v>
      </c>
      <c r="D632" s="4" t="s">
        <v>265</v>
      </c>
      <c r="E632" s="4" t="s">
        <v>266</v>
      </c>
      <c r="F632" s="4" t="s">
        <v>2606</v>
      </c>
      <c r="G632" s="4" t="s">
        <v>2607</v>
      </c>
      <c r="H632" s="4" t="s">
        <v>2608</v>
      </c>
      <c r="I632" s="4" t="s">
        <v>2609</v>
      </c>
      <c r="J632" s="4" t="s">
        <v>275</v>
      </c>
      <c r="K632" s="4" t="s">
        <v>275</v>
      </c>
      <c r="L632" s="4" t="s">
        <v>382</v>
      </c>
      <c r="M632" s="4" t="s">
        <v>2610</v>
      </c>
      <c r="N632" s="4" t="s">
        <v>1793</v>
      </c>
      <c r="O632" s="4" t="s">
        <v>385</v>
      </c>
      <c r="P632" s="4" t="s">
        <v>386</v>
      </c>
      <c r="Q632" s="4" t="s">
        <v>2620</v>
      </c>
      <c r="R632" s="4" t="s">
        <v>313</v>
      </c>
      <c r="S632" s="4" t="s">
        <v>313</v>
      </c>
      <c r="T632" s="4" t="s">
        <v>313</v>
      </c>
      <c r="U632" s="4" t="s">
        <v>313</v>
      </c>
      <c r="V632" s="4" t="s">
        <v>313</v>
      </c>
      <c r="W632" s="4" t="s">
        <v>11686</v>
      </c>
      <c r="X632" s="4" t="s">
        <v>9552</v>
      </c>
      <c r="Y632" s="4" t="s">
        <v>11686</v>
      </c>
      <c r="Z632" s="4" t="s">
        <v>9552</v>
      </c>
      <c r="AA632" s="4" t="s">
        <v>313</v>
      </c>
      <c r="AB632" s="4" t="s">
        <v>312</v>
      </c>
      <c r="AC632" s="4" t="s">
        <v>313</v>
      </c>
      <c r="AE632" s="4">
        <v>0</v>
      </c>
      <c r="AF632" s="4">
        <v>0</v>
      </c>
      <c r="AG632" s="4">
        <v>0</v>
      </c>
      <c r="AH632" s="4">
        <f t="shared" si="169"/>
        <v>0</v>
      </c>
      <c r="AI632" s="4">
        <f t="shared" si="169"/>
        <v>0</v>
      </c>
      <c r="AJ632" s="4">
        <f t="shared" si="169"/>
        <v>0</v>
      </c>
      <c r="AK632" s="4">
        <f t="shared" si="168"/>
        <v>0</v>
      </c>
      <c r="AL632" s="4">
        <f t="shared" si="168"/>
        <v>0</v>
      </c>
      <c r="AM632" s="4">
        <f t="shared" si="168"/>
        <v>3</v>
      </c>
      <c r="AN632" s="4">
        <f t="shared" si="158"/>
        <v>3</v>
      </c>
      <c r="AO632" s="4" t="str">
        <f t="shared" si="159"/>
        <v>X</v>
      </c>
      <c r="AP632" s="4" t="str">
        <f t="shared" si="159"/>
        <v>우대</v>
      </c>
      <c r="AQ632" s="4" t="str">
        <f t="shared" si="159"/>
        <v>X</v>
      </c>
      <c r="AR632" s="4">
        <f t="shared" si="160"/>
        <v>3</v>
      </c>
      <c r="AT632" s="4" t="s">
        <v>11686</v>
      </c>
      <c r="AU632" s="4">
        <f>VLOOKUP(B632,자격증!B:R,17,0)</f>
        <v>10</v>
      </c>
      <c r="AV632" s="4">
        <f>IF(AT632="해당",VLOOKUP(B632,어학성적!B:Q,16,0),0)</f>
        <v>8</v>
      </c>
      <c r="AW632" s="4">
        <f>IF(AT632="해당",VLOOKUP(B632,논문실적!B:S,18,0),0)</f>
        <v>0</v>
      </c>
      <c r="AX632" s="4">
        <f>VLOOKUP(B632,자격증!B:S,18,0)</f>
        <v>0</v>
      </c>
      <c r="AY632" s="4">
        <f t="shared" si="161"/>
        <v>18</v>
      </c>
      <c r="AZ632" s="4"/>
      <c r="BB632" s="4">
        <f t="shared" si="162"/>
        <v>18</v>
      </c>
      <c r="BC632" s="47">
        <f>VLOOKUP(B632,정성평가!B:AD,29,0)</f>
        <v>51</v>
      </c>
      <c r="BD632" s="4">
        <f t="shared" si="163"/>
        <v>3</v>
      </c>
      <c r="BE632" s="47">
        <f t="shared" si="164"/>
        <v>72</v>
      </c>
      <c r="BF632" s="4" t="str">
        <f t="shared" si="165"/>
        <v>이상없음</v>
      </c>
      <c r="BG632" s="4">
        <f t="shared" si="166"/>
        <v>157</v>
      </c>
      <c r="BH632" s="4" t="s">
        <v>11811</v>
      </c>
      <c r="BI632" s="4" t="s">
        <v>11830</v>
      </c>
      <c r="BK632" s="4">
        <v>9</v>
      </c>
      <c r="BL632" s="4">
        <f t="shared" si="156"/>
        <v>135</v>
      </c>
      <c r="BM632" s="4">
        <f t="shared" si="167"/>
        <v>136</v>
      </c>
      <c r="BN632" s="4" t="str">
        <f t="shared" si="157"/>
        <v>배수초과</v>
      </c>
      <c r="BO632" s="4" t="s">
        <v>11832</v>
      </c>
      <c r="BQ632" s="44" t="s">
        <v>11731</v>
      </c>
      <c r="BR632" s="4" t="s">
        <v>11835</v>
      </c>
      <c r="BS632" s="4" t="s">
        <v>11836</v>
      </c>
    </row>
    <row r="633" spans="1:71" ht="50.1" customHeight="1" x14ac:dyDescent="0.3">
      <c r="A633" s="4">
        <f t="shared" si="154"/>
        <v>159</v>
      </c>
      <c r="B633" s="4" t="s">
        <v>2692</v>
      </c>
      <c r="C633" s="4" t="s">
        <v>2693</v>
      </c>
      <c r="D633" s="4" t="s">
        <v>265</v>
      </c>
      <c r="E633" s="4" t="s">
        <v>266</v>
      </c>
      <c r="F633" s="4" t="s">
        <v>2694</v>
      </c>
      <c r="G633" s="4" t="s">
        <v>2695</v>
      </c>
      <c r="H633" s="4" t="s">
        <v>2696</v>
      </c>
      <c r="I633" s="4" t="s">
        <v>2697</v>
      </c>
      <c r="J633" s="4" t="s">
        <v>275</v>
      </c>
      <c r="K633" s="4" t="s">
        <v>275</v>
      </c>
      <c r="L633" s="4" t="s">
        <v>276</v>
      </c>
      <c r="M633" s="4" t="s">
        <v>277</v>
      </c>
      <c r="N633" s="4" t="s">
        <v>277</v>
      </c>
      <c r="O633" s="4" t="s">
        <v>277</v>
      </c>
      <c r="P633" s="4" t="s">
        <v>277</v>
      </c>
      <c r="Q633" s="4" t="s">
        <v>2703</v>
      </c>
      <c r="R633" s="4" t="s">
        <v>313</v>
      </c>
      <c r="S633" s="4" t="s">
        <v>313</v>
      </c>
      <c r="T633" s="4" t="s">
        <v>313</v>
      </c>
      <c r="U633" s="4" t="s">
        <v>313</v>
      </c>
      <c r="V633" s="4" t="s">
        <v>313</v>
      </c>
      <c r="W633" s="4" t="s">
        <v>11686</v>
      </c>
      <c r="X633" s="4" t="s">
        <v>11742</v>
      </c>
      <c r="Y633" s="4" t="s">
        <v>313</v>
      </c>
      <c r="Z633" s="4" t="s">
        <v>313</v>
      </c>
      <c r="AA633" s="4" t="s">
        <v>313</v>
      </c>
      <c r="AB633" s="4" t="s">
        <v>312</v>
      </c>
      <c r="AC633" s="4" t="s">
        <v>313</v>
      </c>
      <c r="AE633" s="4">
        <v>0</v>
      </c>
      <c r="AF633" s="4">
        <v>0</v>
      </c>
      <c r="AG633" s="4">
        <v>0</v>
      </c>
      <c r="AH633" s="4">
        <f t="shared" si="169"/>
        <v>0</v>
      </c>
      <c r="AI633" s="4">
        <f t="shared" si="169"/>
        <v>0</v>
      </c>
      <c r="AJ633" s="4">
        <f t="shared" si="169"/>
        <v>0</v>
      </c>
      <c r="AK633" s="4">
        <f t="shared" si="168"/>
        <v>0</v>
      </c>
      <c r="AL633" s="4">
        <f t="shared" si="168"/>
        <v>0</v>
      </c>
      <c r="AM633" s="4">
        <f t="shared" si="168"/>
        <v>3</v>
      </c>
      <c r="AN633" s="4">
        <f t="shared" si="158"/>
        <v>0</v>
      </c>
      <c r="AO633" s="4" t="str">
        <f t="shared" si="159"/>
        <v>X</v>
      </c>
      <c r="AP633" s="4" t="str">
        <f t="shared" si="159"/>
        <v>우대</v>
      </c>
      <c r="AQ633" s="4" t="str">
        <f t="shared" si="159"/>
        <v>X</v>
      </c>
      <c r="AR633" s="4">
        <f t="shared" si="160"/>
        <v>3</v>
      </c>
      <c r="AT633" s="4" t="s">
        <v>11686</v>
      </c>
      <c r="AU633" s="4">
        <f>VLOOKUP(B633,자격증!B:R,17,0)</f>
        <v>3</v>
      </c>
      <c r="AV633" s="4">
        <f>IF(AT633="해당",VLOOKUP(B633,어학성적!B:Q,16,0),0)</f>
        <v>6</v>
      </c>
      <c r="AW633" s="4">
        <f>IF(AT633="해당",VLOOKUP(B633,논문실적!B:S,18,0),0)</f>
        <v>0</v>
      </c>
      <c r="AX633" s="4">
        <f>VLOOKUP(B633,자격증!B:S,18,0)</f>
        <v>0</v>
      </c>
      <c r="AY633" s="4">
        <f t="shared" si="161"/>
        <v>9</v>
      </c>
      <c r="AZ633" s="4"/>
      <c r="BB633" s="4">
        <f t="shared" si="162"/>
        <v>9</v>
      </c>
      <c r="BC633" s="47">
        <f>VLOOKUP(B633,정성평가!B:AD,29,0)</f>
        <v>60</v>
      </c>
      <c r="BD633" s="4">
        <f t="shared" si="163"/>
        <v>3</v>
      </c>
      <c r="BE633" s="47">
        <f t="shared" si="164"/>
        <v>72</v>
      </c>
      <c r="BF633" s="4" t="str">
        <f t="shared" si="165"/>
        <v>이상없음</v>
      </c>
      <c r="BG633" s="4">
        <f t="shared" si="166"/>
        <v>157</v>
      </c>
      <c r="BH633" s="4" t="s">
        <v>11811</v>
      </c>
      <c r="BI633" s="4" t="s">
        <v>11830</v>
      </c>
      <c r="BK633" s="4">
        <v>9</v>
      </c>
      <c r="BL633" s="4">
        <f t="shared" si="156"/>
        <v>135</v>
      </c>
      <c r="BM633" s="4">
        <f t="shared" si="167"/>
        <v>136</v>
      </c>
      <c r="BN633" s="4" t="str">
        <f t="shared" si="157"/>
        <v>배수초과</v>
      </c>
      <c r="BO633" s="4" t="s">
        <v>11832</v>
      </c>
      <c r="BQ633" s="44" t="s">
        <v>11731</v>
      </c>
      <c r="BR633" s="4" t="s">
        <v>11835</v>
      </c>
      <c r="BS633" s="4" t="s">
        <v>11836</v>
      </c>
    </row>
    <row r="634" spans="1:71" ht="50.1" customHeight="1" x14ac:dyDescent="0.3">
      <c r="A634" s="4">
        <f t="shared" si="154"/>
        <v>160</v>
      </c>
      <c r="B634" s="4" t="s">
        <v>5282</v>
      </c>
      <c r="C634" s="4" t="s">
        <v>5283</v>
      </c>
      <c r="D634" s="4" t="s">
        <v>265</v>
      </c>
      <c r="E634" s="4" t="s">
        <v>266</v>
      </c>
      <c r="F634" s="4" t="s">
        <v>5284</v>
      </c>
      <c r="G634" s="4" t="s">
        <v>5285</v>
      </c>
      <c r="H634" s="4" t="s">
        <v>5286</v>
      </c>
      <c r="I634" s="4" t="s">
        <v>5287</v>
      </c>
      <c r="J634" s="4" t="s">
        <v>275</v>
      </c>
      <c r="K634" s="4" t="s">
        <v>275</v>
      </c>
      <c r="L634" s="4" t="s">
        <v>276</v>
      </c>
      <c r="M634" s="4" t="s">
        <v>277</v>
      </c>
      <c r="N634" s="4" t="s">
        <v>277</v>
      </c>
      <c r="O634" s="4" t="s">
        <v>277</v>
      </c>
      <c r="P634" s="4" t="s">
        <v>277</v>
      </c>
      <c r="Q634" s="4" t="s">
        <v>1485</v>
      </c>
      <c r="R634" s="4" t="s">
        <v>313</v>
      </c>
      <c r="S634" s="4" t="s">
        <v>313</v>
      </c>
      <c r="T634" s="4" t="s">
        <v>313</v>
      </c>
      <c r="U634" s="4" t="s">
        <v>313</v>
      </c>
      <c r="V634" s="4" t="s">
        <v>313</v>
      </c>
      <c r="W634" s="4" t="s">
        <v>313</v>
      </c>
      <c r="X634" s="4" t="s">
        <v>313</v>
      </c>
      <c r="Y634" s="4" t="s">
        <v>313</v>
      </c>
      <c r="Z634" s="4" t="s">
        <v>313</v>
      </c>
      <c r="AA634" s="4" t="s">
        <v>313</v>
      </c>
      <c r="AB634" s="4" t="s">
        <v>312</v>
      </c>
      <c r="AC634" s="4" t="s">
        <v>313</v>
      </c>
      <c r="AE634" s="4">
        <v>0</v>
      </c>
      <c r="AF634" s="4">
        <v>0</v>
      </c>
      <c r="AG634" s="4">
        <v>0</v>
      </c>
      <c r="AH634" s="4">
        <f t="shared" si="169"/>
        <v>0</v>
      </c>
      <c r="AI634" s="4">
        <f t="shared" si="169"/>
        <v>0</v>
      </c>
      <c r="AJ634" s="4">
        <f t="shared" si="169"/>
        <v>0</v>
      </c>
      <c r="AK634" s="4">
        <f t="shared" si="168"/>
        <v>0</v>
      </c>
      <c r="AL634" s="4">
        <f t="shared" si="168"/>
        <v>0</v>
      </c>
      <c r="AM634" s="4">
        <f t="shared" si="168"/>
        <v>0</v>
      </c>
      <c r="AN634" s="4">
        <f t="shared" si="158"/>
        <v>0</v>
      </c>
      <c r="AO634" s="4" t="str">
        <f t="shared" si="159"/>
        <v>X</v>
      </c>
      <c r="AP634" s="4" t="str">
        <f t="shared" si="159"/>
        <v>우대</v>
      </c>
      <c r="AQ634" s="4" t="str">
        <f t="shared" si="159"/>
        <v>X</v>
      </c>
      <c r="AR634" s="4">
        <f t="shared" si="160"/>
        <v>0</v>
      </c>
      <c r="AT634" s="4" t="s">
        <v>11686</v>
      </c>
      <c r="AU634" s="4">
        <f>VLOOKUP(B634,자격증!B:R,17,0)</f>
        <v>5</v>
      </c>
      <c r="AV634" s="4">
        <f>IF(AT634="해당",VLOOKUP(B634,어학성적!B:Q,16,0),0)</f>
        <v>10</v>
      </c>
      <c r="AW634" s="4">
        <f>IF(AT634="해당",VLOOKUP(B634,논문실적!B:S,18,0),0)</f>
        <v>0</v>
      </c>
      <c r="AX634" s="4">
        <f>VLOOKUP(B634,자격증!B:S,18,0)</f>
        <v>0</v>
      </c>
      <c r="AY634" s="4">
        <f t="shared" si="161"/>
        <v>15</v>
      </c>
      <c r="AZ634" s="4"/>
      <c r="BB634" s="4">
        <f t="shared" si="162"/>
        <v>15</v>
      </c>
      <c r="BC634" s="47">
        <f>VLOOKUP(B634,정성평가!B:AD,29,0)</f>
        <v>57</v>
      </c>
      <c r="BD634" s="4">
        <f t="shared" si="163"/>
        <v>0</v>
      </c>
      <c r="BE634" s="47">
        <f t="shared" si="164"/>
        <v>72</v>
      </c>
      <c r="BF634" s="4" t="str">
        <f t="shared" si="165"/>
        <v>이상없음</v>
      </c>
      <c r="BG634" s="4">
        <f t="shared" si="166"/>
        <v>157</v>
      </c>
      <c r="BH634" s="4" t="s">
        <v>11811</v>
      </c>
      <c r="BI634" s="4" t="s">
        <v>11830</v>
      </c>
      <c r="BK634" s="4">
        <v>9</v>
      </c>
      <c r="BL634" s="4">
        <f t="shared" si="156"/>
        <v>135</v>
      </c>
      <c r="BM634" s="4">
        <f t="shared" si="167"/>
        <v>136</v>
      </c>
      <c r="BN634" s="4" t="str">
        <f t="shared" si="157"/>
        <v>배수초과</v>
      </c>
      <c r="BO634" s="4" t="s">
        <v>11832</v>
      </c>
      <c r="BQ634" s="44" t="s">
        <v>11731</v>
      </c>
      <c r="BR634" s="4" t="s">
        <v>11835</v>
      </c>
      <c r="BS634" s="4" t="s">
        <v>11836</v>
      </c>
    </row>
    <row r="635" spans="1:71" ht="50.1" customHeight="1" x14ac:dyDescent="0.3">
      <c r="A635" s="4">
        <f t="shared" si="154"/>
        <v>161</v>
      </c>
      <c r="B635" s="4" t="s">
        <v>5304</v>
      </c>
      <c r="C635" s="4" t="s">
        <v>5305</v>
      </c>
      <c r="D635" s="4" t="s">
        <v>265</v>
      </c>
      <c r="E635" s="4" t="s">
        <v>266</v>
      </c>
      <c r="F635" s="4" t="s">
        <v>5306</v>
      </c>
      <c r="G635" s="4" t="s">
        <v>5307</v>
      </c>
      <c r="H635" s="4" t="s">
        <v>5308</v>
      </c>
      <c r="I635" s="4" t="s">
        <v>5309</v>
      </c>
      <c r="J635" s="4" t="s">
        <v>275</v>
      </c>
      <c r="K635" s="4" t="s">
        <v>275</v>
      </c>
      <c r="L635" s="4" t="s">
        <v>382</v>
      </c>
      <c r="M635" s="4" t="s">
        <v>3867</v>
      </c>
      <c r="N635" s="4" t="s">
        <v>3045</v>
      </c>
      <c r="O635" s="4" t="s">
        <v>562</v>
      </c>
      <c r="P635" s="4" t="s">
        <v>957</v>
      </c>
      <c r="Q635" s="4" t="s">
        <v>3369</v>
      </c>
      <c r="R635" s="4" t="s">
        <v>313</v>
      </c>
      <c r="S635" s="4" t="s">
        <v>313</v>
      </c>
      <c r="T635" s="4" t="s">
        <v>313</v>
      </c>
      <c r="U635" s="4" t="s">
        <v>313</v>
      </c>
      <c r="V635" s="4" t="s">
        <v>313</v>
      </c>
      <c r="W635" s="4" t="s">
        <v>11686</v>
      </c>
      <c r="X635" s="4" t="s">
        <v>11734</v>
      </c>
      <c r="Y635" s="4" t="s">
        <v>313</v>
      </c>
      <c r="Z635" s="4" t="s">
        <v>313</v>
      </c>
      <c r="AA635" s="4" t="s">
        <v>313</v>
      </c>
      <c r="AB635" s="4" t="s">
        <v>312</v>
      </c>
      <c r="AC635" s="4" t="s">
        <v>313</v>
      </c>
      <c r="AE635" s="4">
        <v>0</v>
      </c>
      <c r="AF635" s="4">
        <v>0</v>
      </c>
      <c r="AG635" s="4">
        <v>0</v>
      </c>
      <c r="AH635" s="4">
        <f t="shared" si="169"/>
        <v>0</v>
      </c>
      <c r="AI635" s="4">
        <f t="shared" si="169"/>
        <v>0</v>
      </c>
      <c r="AJ635" s="4">
        <f t="shared" si="169"/>
        <v>0</v>
      </c>
      <c r="AK635" s="4">
        <f t="shared" si="168"/>
        <v>0</v>
      </c>
      <c r="AL635" s="4">
        <f t="shared" si="168"/>
        <v>0</v>
      </c>
      <c r="AM635" s="4">
        <f t="shared" si="168"/>
        <v>3</v>
      </c>
      <c r="AN635" s="4">
        <f t="shared" si="158"/>
        <v>0</v>
      </c>
      <c r="AO635" s="4" t="str">
        <f t="shared" si="159"/>
        <v>X</v>
      </c>
      <c r="AP635" s="4" t="str">
        <f t="shared" si="159"/>
        <v>우대</v>
      </c>
      <c r="AQ635" s="4" t="str">
        <f t="shared" si="159"/>
        <v>X</v>
      </c>
      <c r="AR635" s="4">
        <f t="shared" si="160"/>
        <v>3</v>
      </c>
      <c r="AT635" s="4" t="s">
        <v>11686</v>
      </c>
      <c r="AU635" s="4">
        <f>VLOOKUP(B635,자격증!B:R,17,0)</f>
        <v>10</v>
      </c>
      <c r="AV635" s="4">
        <f>IF(AT635="해당",VLOOKUP(B635,어학성적!B:Q,16,0),0)</f>
        <v>6</v>
      </c>
      <c r="AW635" s="4">
        <f>IF(AT635="해당",VLOOKUP(B635,논문실적!B:S,18,0),0)</f>
        <v>0</v>
      </c>
      <c r="AX635" s="4">
        <f>VLOOKUP(B635,자격증!B:S,18,0)</f>
        <v>0</v>
      </c>
      <c r="AY635" s="4">
        <f t="shared" si="161"/>
        <v>16</v>
      </c>
      <c r="AZ635" s="4"/>
      <c r="BB635" s="4">
        <f t="shared" si="162"/>
        <v>16</v>
      </c>
      <c r="BC635" s="47">
        <f>VLOOKUP(B635,정성평가!B:AD,29,0)</f>
        <v>53</v>
      </c>
      <c r="BD635" s="4">
        <f t="shared" si="163"/>
        <v>3</v>
      </c>
      <c r="BE635" s="47">
        <f t="shared" si="164"/>
        <v>72</v>
      </c>
      <c r="BF635" s="4" t="str">
        <f t="shared" si="165"/>
        <v>이상없음</v>
      </c>
      <c r="BG635" s="4">
        <f t="shared" si="166"/>
        <v>157</v>
      </c>
      <c r="BH635" s="4" t="s">
        <v>11811</v>
      </c>
      <c r="BI635" s="4" t="s">
        <v>11830</v>
      </c>
      <c r="BK635" s="4">
        <v>9</v>
      </c>
      <c r="BL635" s="4">
        <f t="shared" si="156"/>
        <v>135</v>
      </c>
      <c r="BM635" s="4">
        <f t="shared" si="167"/>
        <v>136</v>
      </c>
      <c r="BN635" s="4" t="str">
        <f t="shared" si="157"/>
        <v>배수초과</v>
      </c>
      <c r="BO635" s="4" t="s">
        <v>11832</v>
      </c>
      <c r="BQ635" s="44" t="s">
        <v>11731</v>
      </c>
      <c r="BR635" s="4" t="s">
        <v>11835</v>
      </c>
      <c r="BS635" s="4" t="s">
        <v>11836</v>
      </c>
    </row>
    <row r="636" spans="1:71" ht="50.1" customHeight="1" x14ac:dyDescent="0.3">
      <c r="A636" s="4">
        <f t="shared" si="154"/>
        <v>162</v>
      </c>
      <c r="B636" s="4" t="s">
        <v>7647</v>
      </c>
      <c r="C636" s="4" t="s">
        <v>7648</v>
      </c>
      <c r="D636" s="4" t="s">
        <v>265</v>
      </c>
      <c r="E636" s="4" t="s">
        <v>266</v>
      </c>
      <c r="F636" s="4" t="s">
        <v>7649</v>
      </c>
      <c r="G636" s="4" t="s">
        <v>7650</v>
      </c>
      <c r="H636" s="4" t="s">
        <v>7651</v>
      </c>
      <c r="I636" s="4" t="s">
        <v>7652</v>
      </c>
      <c r="J636" s="4" t="s">
        <v>275</v>
      </c>
      <c r="K636" s="4" t="s">
        <v>275</v>
      </c>
      <c r="L636" s="4" t="s">
        <v>276</v>
      </c>
      <c r="M636" s="4" t="s">
        <v>277</v>
      </c>
      <c r="N636" s="4" t="s">
        <v>277</v>
      </c>
      <c r="O636" s="4" t="s">
        <v>277</v>
      </c>
      <c r="P636" s="4" t="s">
        <v>277</v>
      </c>
      <c r="Q636" s="4" t="s">
        <v>1671</v>
      </c>
      <c r="R636" s="4" t="s">
        <v>313</v>
      </c>
      <c r="S636" s="4" t="s">
        <v>313</v>
      </c>
      <c r="T636" s="4" t="s">
        <v>313</v>
      </c>
      <c r="U636" s="4" t="s">
        <v>313</v>
      </c>
      <c r="V636" s="4" t="s">
        <v>313</v>
      </c>
      <c r="W636" s="4" t="s">
        <v>313</v>
      </c>
      <c r="X636" s="4" t="s">
        <v>313</v>
      </c>
      <c r="Y636" s="4" t="s">
        <v>313</v>
      </c>
      <c r="Z636" s="4" t="s">
        <v>313</v>
      </c>
      <c r="AA636" s="4" t="s">
        <v>313</v>
      </c>
      <c r="AB636" s="4" t="s">
        <v>312</v>
      </c>
      <c r="AC636" s="4" t="s">
        <v>313</v>
      </c>
      <c r="AE636" s="4">
        <v>0</v>
      </c>
      <c r="AF636" s="4">
        <v>0</v>
      </c>
      <c r="AG636" s="4">
        <v>0</v>
      </c>
      <c r="AH636" s="4">
        <f t="shared" si="169"/>
        <v>0</v>
      </c>
      <c r="AI636" s="4">
        <f t="shared" si="169"/>
        <v>0</v>
      </c>
      <c r="AJ636" s="4">
        <f t="shared" si="169"/>
        <v>0</v>
      </c>
      <c r="AK636" s="4">
        <f t="shared" si="168"/>
        <v>0</v>
      </c>
      <c r="AL636" s="4">
        <f t="shared" si="168"/>
        <v>0</v>
      </c>
      <c r="AM636" s="4">
        <f t="shared" si="168"/>
        <v>0</v>
      </c>
      <c r="AN636" s="4">
        <f t="shared" si="158"/>
        <v>0</v>
      </c>
      <c r="AO636" s="4" t="str">
        <f t="shared" si="159"/>
        <v>X</v>
      </c>
      <c r="AP636" s="4" t="str">
        <f t="shared" si="159"/>
        <v>우대</v>
      </c>
      <c r="AQ636" s="4" t="str">
        <f t="shared" si="159"/>
        <v>X</v>
      </c>
      <c r="AR636" s="4">
        <f t="shared" si="160"/>
        <v>0</v>
      </c>
      <c r="AT636" s="4" t="s">
        <v>11686</v>
      </c>
      <c r="AU636" s="4">
        <f>VLOOKUP(B636,자격증!B:R,17,0)</f>
        <v>3</v>
      </c>
      <c r="AV636" s="4">
        <f>IF(AT636="해당",VLOOKUP(B636,어학성적!B:Q,16,0),0)</f>
        <v>10</v>
      </c>
      <c r="AW636" s="4">
        <f>IF(AT636="해당",VLOOKUP(B636,논문실적!B:S,18,0),0)</f>
        <v>0</v>
      </c>
      <c r="AX636" s="4">
        <f>VLOOKUP(B636,자격증!B:S,18,0)</f>
        <v>0</v>
      </c>
      <c r="AY636" s="4">
        <f t="shared" si="161"/>
        <v>13</v>
      </c>
      <c r="AZ636" s="4"/>
      <c r="BB636" s="4">
        <f t="shared" si="162"/>
        <v>13</v>
      </c>
      <c r="BC636" s="47">
        <f>VLOOKUP(B636,정성평가!B:AD,29,0)</f>
        <v>59</v>
      </c>
      <c r="BD636" s="4">
        <f t="shared" si="163"/>
        <v>0</v>
      </c>
      <c r="BE636" s="47">
        <f t="shared" si="164"/>
        <v>72</v>
      </c>
      <c r="BF636" s="4" t="str">
        <f t="shared" si="165"/>
        <v>이상없음</v>
      </c>
      <c r="BG636" s="4">
        <f t="shared" si="166"/>
        <v>157</v>
      </c>
      <c r="BH636" s="4" t="s">
        <v>11811</v>
      </c>
      <c r="BI636" s="4" t="s">
        <v>11830</v>
      </c>
      <c r="BK636" s="4">
        <v>9</v>
      </c>
      <c r="BL636" s="4">
        <f t="shared" si="156"/>
        <v>135</v>
      </c>
      <c r="BM636" s="4">
        <f t="shared" si="167"/>
        <v>136</v>
      </c>
      <c r="BN636" s="4" t="str">
        <f t="shared" si="157"/>
        <v>배수초과</v>
      </c>
      <c r="BO636" s="4" t="s">
        <v>11832</v>
      </c>
      <c r="BQ636" s="44" t="s">
        <v>11731</v>
      </c>
      <c r="BR636" s="4" t="s">
        <v>11835</v>
      </c>
      <c r="BS636" s="4" t="s">
        <v>11836</v>
      </c>
    </row>
    <row r="637" spans="1:71" ht="50.1" customHeight="1" x14ac:dyDescent="0.3">
      <c r="A637" s="4">
        <f t="shared" si="154"/>
        <v>163</v>
      </c>
      <c r="B637" s="4" t="s">
        <v>8373</v>
      </c>
      <c r="C637" s="4" t="s">
        <v>8374</v>
      </c>
      <c r="D637" s="4" t="s">
        <v>265</v>
      </c>
      <c r="E637" s="4" t="s">
        <v>266</v>
      </c>
      <c r="F637" s="4" t="s">
        <v>8375</v>
      </c>
      <c r="G637" s="4" t="s">
        <v>8376</v>
      </c>
      <c r="H637" s="4" t="s">
        <v>8377</v>
      </c>
      <c r="I637" s="4" t="s">
        <v>8378</v>
      </c>
      <c r="J637" s="4" t="s">
        <v>275</v>
      </c>
      <c r="K637" s="4" t="s">
        <v>275</v>
      </c>
      <c r="L637" s="4" t="s">
        <v>276</v>
      </c>
      <c r="M637" s="4" t="s">
        <v>277</v>
      </c>
      <c r="N637" s="4" t="s">
        <v>277</v>
      </c>
      <c r="O637" s="4" t="s">
        <v>277</v>
      </c>
      <c r="P637" s="4" t="s">
        <v>277</v>
      </c>
      <c r="Q637" s="4" t="s">
        <v>7443</v>
      </c>
      <c r="R637" s="4" t="s">
        <v>313</v>
      </c>
      <c r="S637" s="4" t="s">
        <v>313</v>
      </c>
      <c r="T637" s="4" t="s">
        <v>313</v>
      </c>
      <c r="U637" s="4" t="s">
        <v>313</v>
      </c>
      <c r="V637" s="4" t="s">
        <v>313</v>
      </c>
      <c r="W637" s="4" t="s">
        <v>11686</v>
      </c>
      <c r="X637" s="4" t="s">
        <v>11737</v>
      </c>
      <c r="Y637" s="4" t="s">
        <v>313</v>
      </c>
      <c r="Z637" s="4" t="s">
        <v>313</v>
      </c>
      <c r="AA637" s="4" t="s">
        <v>313</v>
      </c>
      <c r="AB637" s="4" t="s">
        <v>312</v>
      </c>
      <c r="AC637" s="4" t="s">
        <v>313</v>
      </c>
      <c r="AE637" s="4">
        <v>0</v>
      </c>
      <c r="AF637" s="4">
        <v>0</v>
      </c>
      <c r="AG637" s="4">
        <v>0</v>
      </c>
      <c r="AH637" s="4">
        <f t="shared" si="169"/>
        <v>0</v>
      </c>
      <c r="AI637" s="4">
        <f t="shared" si="169"/>
        <v>0</v>
      </c>
      <c r="AJ637" s="4">
        <f t="shared" si="169"/>
        <v>0</v>
      </c>
      <c r="AK637" s="4">
        <f t="shared" si="168"/>
        <v>0</v>
      </c>
      <c r="AL637" s="4">
        <f t="shared" si="168"/>
        <v>0</v>
      </c>
      <c r="AM637" s="4">
        <f t="shared" si="168"/>
        <v>3</v>
      </c>
      <c r="AN637" s="4">
        <f t="shared" si="158"/>
        <v>0</v>
      </c>
      <c r="AO637" s="4" t="str">
        <f t="shared" si="159"/>
        <v>X</v>
      </c>
      <c r="AP637" s="4" t="str">
        <f t="shared" si="159"/>
        <v>우대</v>
      </c>
      <c r="AQ637" s="4" t="str">
        <f t="shared" si="159"/>
        <v>X</v>
      </c>
      <c r="AR637" s="4">
        <f t="shared" si="160"/>
        <v>3</v>
      </c>
      <c r="AT637" s="4" t="s">
        <v>11686</v>
      </c>
      <c r="AU637" s="4">
        <f>VLOOKUP(B637,자격증!B:R,17,0)</f>
        <v>8</v>
      </c>
      <c r="AV637" s="4">
        <f>IF(AT637="해당",VLOOKUP(B637,어학성적!B:Q,16,0),0)</f>
        <v>10</v>
      </c>
      <c r="AW637" s="4">
        <f>IF(AT637="해당",VLOOKUP(B637,논문실적!B:S,18,0),0)</f>
        <v>0</v>
      </c>
      <c r="AX637" s="4">
        <f>VLOOKUP(B637,자격증!B:S,18,0)</f>
        <v>0</v>
      </c>
      <c r="AY637" s="4">
        <f t="shared" si="161"/>
        <v>18</v>
      </c>
      <c r="AZ637" s="4"/>
      <c r="BB637" s="4">
        <f t="shared" si="162"/>
        <v>18</v>
      </c>
      <c r="BC637" s="47">
        <f>VLOOKUP(B637,정성평가!B:AD,29,0)</f>
        <v>51</v>
      </c>
      <c r="BD637" s="4">
        <f t="shared" si="163"/>
        <v>3</v>
      </c>
      <c r="BE637" s="47">
        <f t="shared" si="164"/>
        <v>72</v>
      </c>
      <c r="BF637" s="4" t="str">
        <f t="shared" si="165"/>
        <v>이상없음</v>
      </c>
      <c r="BG637" s="4">
        <f t="shared" si="166"/>
        <v>157</v>
      </c>
      <c r="BH637" s="4" t="s">
        <v>11811</v>
      </c>
      <c r="BI637" s="4" t="s">
        <v>11830</v>
      </c>
      <c r="BK637" s="4">
        <v>9</v>
      </c>
      <c r="BL637" s="4">
        <f t="shared" si="156"/>
        <v>135</v>
      </c>
      <c r="BM637" s="4">
        <f t="shared" si="167"/>
        <v>136</v>
      </c>
      <c r="BN637" s="4" t="str">
        <f t="shared" si="157"/>
        <v>배수초과</v>
      </c>
      <c r="BO637" s="4" t="s">
        <v>11832</v>
      </c>
      <c r="BQ637" s="44" t="s">
        <v>11731</v>
      </c>
      <c r="BR637" s="4" t="s">
        <v>11835</v>
      </c>
      <c r="BS637" s="4" t="s">
        <v>11836</v>
      </c>
    </row>
    <row r="638" spans="1:71" ht="50.1" customHeight="1" x14ac:dyDescent="0.3">
      <c r="A638" s="4">
        <f t="shared" si="154"/>
        <v>164</v>
      </c>
      <c r="B638" s="4" t="s">
        <v>8596</v>
      </c>
      <c r="C638" s="4" t="s">
        <v>8597</v>
      </c>
      <c r="D638" s="4" t="s">
        <v>265</v>
      </c>
      <c r="E638" s="4" t="s">
        <v>266</v>
      </c>
      <c r="F638" s="4" t="s">
        <v>8598</v>
      </c>
      <c r="G638" s="4" t="s">
        <v>8599</v>
      </c>
      <c r="H638" s="4" t="s">
        <v>8600</v>
      </c>
      <c r="I638" s="4" t="s">
        <v>8601</v>
      </c>
      <c r="J638" s="4" t="s">
        <v>275</v>
      </c>
      <c r="K638" s="4" t="s">
        <v>275</v>
      </c>
      <c r="L638" s="4" t="s">
        <v>276</v>
      </c>
      <c r="M638" s="4" t="s">
        <v>277</v>
      </c>
      <c r="N638" s="4" t="s">
        <v>277</v>
      </c>
      <c r="O638" s="4" t="s">
        <v>277</v>
      </c>
      <c r="P638" s="4" t="s">
        <v>277</v>
      </c>
      <c r="Q638" s="4" t="s">
        <v>1033</v>
      </c>
      <c r="R638" s="4" t="s">
        <v>313</v>
      </c>
      <c r="S638" s="4" t="s">
        <v>313</v>
      </c>
      <c r="T638" s="4" t="s">
        <v>313</v>
      </c>
      <c r="U638" s="4" t="s">
        <v>313</v>
      </c>
      <c r="V638" s="4" t="s">
        <v>313</v>
      </c>
      <c r="W638" s="4" t="s">
        <v>11686</v>
      </c>
      <c r="X638" s="4" t="s">
        <v>11744</v>
      </c>
      <c r="Y638" s="4" t="s">
        <v>313</v>
      </c>
      <c r="Z638" s="4" t="s">
        <v>313</v>
      </c>
      <c r="AA638" s="4" t="s">
        <v>313</v>
      </c>
      <c r="AB638" s="4" t="s">
        <v>312</v>
      </c>
      <c r="AC638" s="4" t="s">
        <v>313</v>
      </c>
      <c r="AE638" s="4">
        <v>0</v>
      </c>
      <c r="AF638" s="4">
        <v>0</v>
      </c>
      <c r="AG638" s="4">
        <v>0</v>
      </c>
      <c r="AH638" s="4">
        <f t="shared" si="169"/>
        <v>0</v>
      </c>
      <c r="AI638" s="4">
        <f t="shared" si="169"/>
        <v>0</v>
      </c>
      <c r="AJ638" s="4">
        <f t="shared" si="169"/>
        <v>0</v>
      </c>
      <c r="AK638" s="4">
        <f t="shared" si="168"/>
        <v>0</v>
      </c>
      <c r="AL638" s="4">
        <f t="shared" si="168"/>
        <v>0</v>
      </c>
      <c r="AM638" s="4">
        <f t="shared" si="168"/>
        <v>3</v>
      </c>
      <c r="AN638" s="4">
        <f t="shared" si="158"/>
        <v>0</v>
      </c>
      <c r="AO638" s="4" t="str">
        <f t="shared" si="159"/>
        <v>X</v>
      </c>
      <c r="AP638" s="4" t="str">
        <f t="shared" si="159"/>
        <v>우대</v>
      </c>
      <c r="AQ638" s="4" t="str">
        <f t="shared" si="159"/>
        <v>X</v>
      </c>
      <c r="AR638" s="4">
        <f t="shared" si="160"/>
        <v>3</v>
      </c>
      <c r="AT638" s="4" t="s">
        <v>11686</v>
      </c>
      <c r="AU638" s="4">
        <f>VLOOKUP(B638,자격증!B:R,17,0)</f>
        <v>8</v>
      </c>
      <c r="AV638" s="4">
        <f>IF(AT638="해당",VLOOKUP(B638,어학성적!B:Q,16,0),0)</f>
        <v>6</v>
      </c>
      <c r="AW638" s="4">
        <f>IF(AT638="해당",VLOOKUP(B638,논문실적!B:S,18,0),0)</f>
        <v>0</v>
      </c>
      <c r="AX638" s="4">
        <f>VLOOKUP(B638,자격증!B:S,18,0)</f>
        <v>0</v>
      </c>
      <c r="AY638" s="4">
        <f t="shared" si="161"/>
        <v>14</v>
      </c>
      <c r="AZ638" s="4"/>
      <c r="BB638" s="4">
        <f t="shared" si="162"/>
        <v>14</v>
      </c>
      <c r="BC638" s="47">
        <f>VLOOKUP(B638,정성평가!B:AD,29,0)</f>
        <v>55</v>
      </c>
      <c r="BD638" s="4">
        <f t="shared" si="163"/>
        <v>3</v>
      </c>
      <c r="BE638" s="47">
        <f t="shared" si="164"/>
        <v>72</v>
      </c>
      <c r="BF638" s="4" t="str">
        <f t="shared" si="165"/>
        <v>이상없음</v>
      </c>
      <c r="BG638" s="4">
        <f t="shared" si="166"/>
        <v>157</v>
      </c>
      <c r="BH638" s="4" t="s">
        <v>11811</v>
      </c>
      <c r="BI638" s="4" t="s">
        <v>11830</v>
      </c>
      <c r="BK638" s="4">
        <v>9</v>
      </c>
      <c r="BL638" s="4">
        <f t="shared" si="156"/>
        <v>135</v>
      </c>
      <c r="BM638" s="4">
        <f t="shared" si="167"/>
        <v>136</v>
      </c>
      <c r="BN638" s="4" t="str">
        <f t="shared" si="157"/>
        <v>배수초과</v>
      </c>
      <c r="BO638" s="4" t="s">
        <v>11832</v>
      </c>
      <c r="BQ638" s="44" t="s">
        <v>11731</v>
      </c>
      <c r="BR638" s="4" t="s">
        <v>11835</v>
      </c>
      <c r="BS638" s="4" t="s">
        <v>11836</v>
      </c>
    </row>
    <row r="639" spans="1:71" ht="50.1" customHeight="1" x14ac:dyDescent="0.3">
      <c r="A639" s="4">
        <f t="shared" si="154"/>
        <v>165</v>
      </c>
      <c r="B639" s="4" t="s">
        <v>9529</v>
      </c>
      <c r="C639" s="4" t="s">
        <v>9530</v>
      </c>
      <c r="D639" s="4" t="s">
        <v>265</v>
      </c>
      <c r="E639" s="4" t="s">
        <v>266</v>
      </c>
      <c r="F639" s="4" t="s">
        <v>9531</v>
      </c>
      <c r="G639" s="4" t="s">
        <v>9532</v>
      </c>
      <c r="H639" s="4" t="s">
        <v>9533</v>
      </c>
      <c r="I639" s="4" t="s">
        <v>9534</v>
      </c>
      <c r="J639" s="4" t="s">
        <v>275</v>
      </c>
      <c r="K639" s="4" t="s">
        <v>275</v>
      </c>
      <c r="L639" s="4" t="s">
        <v>276</v>
      </c>
      <c r="M639" s="4" t="s">
        <v>277</v>
      </c>
      <c r="N639" s="4" t="s">
        <v>277</v>
      </c>
      <c r="O639" s="4" t="s">
        <v>277</v>
      </c>
      <c r="P639" s="4" t="s">
        <v>277</v>
      </c>
      <c r="Q639" s="4" t="s">
        <v>7443</v>
      </c>
      <c r="R639" s="4" t="s">
        <v>313</v>
      </c>
      <c r="S639" s="4" t="s">
        <v>313</v>
      </c>
      <c r="T639" s="4" t="s">
        <v>313</v>
      </c>
      <c r="U639" s="4" t="s">
        <v>313</v>
      </c>
      <c r="V639" s="4" t="s">
        <v>313</v>
      </c>
      <c r="W639" s="4" t="s">
        <v>313</v>
      </c>
      <c r="X639" s="4" t="s">
        <v>313</v>
      </c>
      <c r="Y639" s="4" t="s">
        <v>313</v>
      </c>
      <c r="Z639" s="4" t="s">
        <v>313</v>
      </c>
      <c r="AA639" s="4" t="s">
        <v>312</v>
      </c>
      <c r="AB639" s="4" t="s">
        <v>312</v>
      </c>
      <c r="AC639" s="4" t="s">
        <v>313</v>
      </c>
      <c r="AE639" s="4">
        <v>0</v>
      </c>
      <c r="AF639" s="4">
        <v>0</v>
      </c>
      <c r="AG639" s="4">
        <v>0</v>
      </c>
      <c r="AH639" s="4">
        <f t="shared" si="169"/>
        <v>0</v>
      </c>
      <c r="AI639" s="4">
        <f t="shared" si="169"/>
        <v>0</v>
      </c>
      <c r="AJ639" s="4">
        <f t="shared" si="169"/>
        <v>0</v>
      </c>
      <c r="AK639" s="4">
        <f t="shared" si="168"/>
        <v>0</v>
      </c>
      <c r="AL639" s="4">
        <f t="shared" si="168"/>
        <v>0</v>
      </c>
      <c r="AM639" s="4">
        <f t="shared" si="168"/>
        <v>0</v>
      </c>
      <c r="AN639" s="4">
        <f t="shared" si="158"/>
        <v>0</v>
      </c>
      <c r="AO639" s="4" t="str">
        <f t="shared" si="159"/>
        <v>우대</v>
      </c>
      <c r="AP639" s="4" t="str">
        <f t="shared" si="159"/>
        <v>우대</v>
      </c>
      <c r="AQ639" s="4" t="str">
        <f t="shared" si="159"/>
        <v>X</v>
      </c>
      <c r="AR639" s="4">
        <f t="shared" si="160"/>
        <v>0</v>
      </c>
      <c r="AT639" s="4" t="s">
        <v>11686</v>
      </c>
      <c r="AU639" s="4">
        <f>VLOOKUP(B639,자격증!B:R,17,0)</f>
        <v>10</v>
      </c>
      <c r="AV639" s="4">
        <f>IF(AT639="해당",VLOOKUP(B639,어학성적!B:Q,16,0),0)</f>
        <v>10</v>
      </c>
      <c r="AW639" s="4">
        <f>IF(AT639="해당",VLOOKUP(B639,논문실적!B:S,18,0),0)</f>
        <v>0</v>
      </c>
      <c r="AX639" s="4">
        <f>VLOOKUP(B639,자격증!B:S,18,0)</f>
        <v>0</v>
      </c>
      <c r="AY639" s="4">
        <f t="shared" si="161"/>
        <v>20</v>
      </c>
      <c r="AZ639" s="4"/>
      <c r="BB639" s="4">
        <f t="shared" si="162"/>
        <v>20</v>
      </c>
      <c r="BC639" s="47">
        <f>VLOOKUP(B639,정성평가!B:AD,29,0)</f>
        <v>52</v>
      </c>
      <c r="BD639" s="4">
        <f t="shared" si="163"/>
        <v>0</v>
      </c>
      <c r="BE639" s="47">
        <f t="shared" si="164"/>
        <v>72</v>
      </c>
      <c r="BF639" s="4" t="str">
        <f t="shared" si="165"/>
        <v>이상없음</v>
      </c>
      <c r="BG639" s="4">
        <f t="shared" si="166"/>
        <v>157</v>
      </c>
      <c r="BH639" s="4" t="s">
        <v>11811</v>
      </c>
      <c r="BI639" s="4" t="s">
        <v>11830</v>
      </c>
      <c r="BK639" s="4">
        <v>9</v>
      </c>
      <c r="BL639" s="4">
        <f t="shared" si="156"/>
        <v>135</v>
      </c>
      <c r="BM639" s="4">
        <f t="shared" si="167"/>
        <v>136</v>
      </c>
      <c r="BN639" s="4" t="str">
        <f t="shared" si="157"/>
        <v>배수초과</v>
      </c>
      <c r="BO639" s="4" t="s">
        <v>11832</v>
      </c>
      <c r="BQ639" s="44" t="s">
        <v>11731</v>
      </c>
      <c r="BR639" s="4" t="s">
        <v>11835</v>
      </c>
      <c r="BS639" s="4" t="s">
        <v>11836</v>
      </c>
    </row>
    <row r="640" spans="1:71" ht="50.1" customHeight="1" x14ac:dyDescent="0.3">
      <c r="A640" s="4">
        <f t="shared" si="154"/>
        <v>166</v>
      </c>
      <c r="B640" s="4" t="s">
        <v>10831</v>
      </c>
      <c r="C640" s="4" t="s">
        <v>10832</v>
      </c>
      <c r="D640" s="4" t="s">
        <v>265</v>
      </c>
      <c r="E640" s="4" t="s">
        <v>266</v>
      </c>
      <c r="F640" s="4" t="s">
        <v>10833</v>
      </c>
      <c r="G640" s="4" t="s">
        <v>10834</v>
      </c>
      <c r="H640" s="4" t="s">
        <v>10835</v>
      </c>
      <c r="I640" s="4" t="s">
        <v>10836</v>
      </c>
      <c r="J640" s="4" t="s">
        <v>275</v>
      </c>
      <c r="K640" s="4" t="s">
        <v>275</v>
      </c>
      <c r="L640" s="4" t="s">
        <v>276</v>
      </c>
      <c r="M640" s="4" t="s">
        <v>277</v>
      </c>
      <c r="N640" s="4" t="s">
        <v>277</v>
      </c>
      <c r="O640" s="4" t="s">
        <v>277</v>
      </c>
      <c r="P640" s="4" t="s">
        <v>277</v>
      </c>
      <c r="Q640" s="4" t="s">
        <v>3590</v>
      </c>
      <c r="R640" s="4" t="s">
        <v>313</v>
      </c>
      <c r="S640" s="4" t="s">
        <v>313</v>
      </c>
      <c r="T640" s="4" t="s">
        <v>313</v>
      </c>
      <c r="U640" s="4" t="s">
        <v>313</v>
      </c>
      <c r="V640" s="4" t="s">
        <v>313</v>
      </c>
      <c r="W640" s="4" t="s">
        <v>11686</v>
      </c>
      <c r="X640" s="4" t="s">
        <v>9552</v>
      </c>
      <c r="Y640" s="4" t="s">
        <v>313</v>
      </c>
      <c r="Z640" s="4" t="s">
        <v>313</v>
      </c>
      <c r="AA640" s="4" t="s">
        <v>313</v>
      </c>
      <c r="AB640" s="4" t="s">
        <v>313</v>
      </c>
      <c r="AC640" s="4" t="s">
        <v>313</v>
      </c>
      <c r="AE640" s="4">
        <v>0</v>
      </c>
      <c r="AF640" s="4">
        <v>0</v>
      </c>
      <c r="AG640" s="4">
        <v>0</v>
      </c>
      <c r="AH640" s="4">
        <f t="shared" si="169"/>
        <v>0</v>
      </c>
      <c r="AI640" s="4">
        <f t="shared" si="169"/>
        <v>0</v>
      </c>
      <c r="AJ640" s="4">
        <f t="shared" si="169"/>
        <v>0</v>
      </c>
      <c r="AK640" s="4">
        <f t="shared" si="168"/>
        <v>0</v>
      </c>
      <c r="AL640" s="4">
        <f t="shared" si="168"/>
        <v>0</v>
      </c>
      <c r="AM640" s="4">
        <f t="shared" si="168"/>
        <v>3</v>
      </c>
      <c r="AN640" s="4">
        <f t="shared" si="158"/>
        <v>0</v>
      </c>
      <c r="AO640" s="4" t="str">
        <f t="shared" si="159"/>
        <v>X</v>
      </c>
      <c r="AP640" s="4" t="str">
        <f t="shared" si="159"/>
        <v>X</v>
      </c>
      <c r="AQ640" s="4" t="str">
        <f t="shared" si="159"/>
        <v>X</v>
      </c>
      <c r="AR640" s="4">
        <f t="shared" si="160"/>
        <v>3</v>
      </c>
      <c r="AT640" s="4" t="s">
        <v>11686</v>
      </c>
      <c r="AU640" s="4">
        <f>VLOOKUP(B640,자격증!B:R,17,0)</f>
        <v>0</v>
      </c>
      <c r="AV640" s="4">
        <f>IF(AT640="해당",VLOOKUP(B640,어학성적!B:Q,16,0),0)</f>
        <v>6</v>
      </c>
      <c r="AW640" s="4">
        <f>IF(AT640="해당",VLOOKUP(B640,논문실적!B:S,18,0),0)</f>
        <v>10</v>
      </c>
      <c r="AX640" s="4">
        <f>VLOOKUP(B640,자격증!B:S,18,0)</f>
        <v>0</v>
      </c>
      <c r="AY640" s="4">
        <f t="shared" si="161"/>
        <v>16</v>
      </c>
      <c r="AZ640" s="4"/>
      <c r="BB640" s="4">
        <f t="shared" si="162"/>
        <v>16</v>
      </c>
      <c r="BC640" s="47">
        <f>VLOOKUP(B640,정성평가!B:AD,29,0)</f>
        <v>53</v>
      </c>
      <c r="BD640" s="4">
        <f t="shared" si="163"/>
        <v>3</v>
      </c>
      <c r="BE640" s="47">
        <f t="shared" si="164"/>
        <v>72</v>
      </c>
      <c r="BF640" s="4" t="str">
        <f t="shared" si="165"/>
        <v>이상없음</v>
      </c>
      <c r="BG640" s="4">
        <f t="shared" si="166"/>
        <v>157</v>
      </c>
      <c r="BH640" s="4" t="s">
        <v>11811</v>
      </c>
      <c r="BI640" s="4" t="s">
        <v>11830</v>
      </c>
      <c r="BK640" s="4">
        <v>9</v>
      </c>
      <c r="BL640" s="4">
        <f t="shared" si="156"/>
        <v>135</v>
      </c>
      <c r="BM640" s="4">
        <f t="shared" si="167"/>
        <v>136</v>
      </c>
      <c r="BN640" s="4" t="str">
        <f t="shared" si="157"/>
        <v>배수초과</v>
      </c>
      <c r="BO640" s="4" t="s">
        <v>11832</v>
      </c>
      <c r="BQ640" s="44" t="s">
        <v>11731</v>
      </c>
      <c r="BR640" s="4" t="s">
        <v>11835</v>
      </c>
      <c r="BS640" s="4" t="s">
        <v>11836</v>
      </c>
    </row>
    <row r="641" spans="1:71" ht="50.1" customHeight="1" x14ac:dyDescent="0.3">
      <c r="A641" s="4">
        <f t="shared" si="154"/>
        <v>167</v>
      </c>
      <c r="B641" s="4" t="s">
        <v>2360</v>
      </c>
      <c r="C641" s="4" t="s">
        <v>2361</v>
      </c>
      <c r="D641" s="4" t="s">
        <v>265</v>
      </c>
      <c r="E641" s="4" t="s">
        <v>266</v>
      </c>
      <c r="F641" s="4" t="s">
        <v>2362</v>
      </c>
      <c r="G641" s="4" t="s">
        <v>2363</v>
      </c>
      <c r="H641" s="4" t="s">
        <v>2364</v>
      </c>
      <c r="I641" s="4" t="s">
        <v>2364</v>
      </c>
      <c r="J641" s="4" t="s">
        <v>275</v>
      </c>
      <c r="K641" s="4" t="s">
        <v>275</v>
      </c>
      <c r="L641" s="4" t="s">
        <v>276</v>
      </c>
      <c r="M641" s="4" t="s">
        <v>277</v>
      </c>
      <c r="N641" s="4" t="s">
        <v>277</v>
      </c>
      <c r="O641" s="4" t="s">
        <v>277</v>
      </c>
      <c r="P641" s="4" t="s">
        <v>277</v>
      </c>
      <c r="Q641" s="4" t="s">
        <v>2371</v>
      </c>
      <c r="R641" s="4" t="s">
        <v>313</v>
      </c>
      <c r="S641" s="4" t="s">
        <v>313</v>
      </c>
      <c r="T641" s="4" t="s">
        <v>313</v>
      </c>
      <c r="U641" s="4" t="s">
        <v>313</v>
      </c>
      <c r="V641" s="4" t="s">
        <v>313</v>
      </c>
      <c r="W641" s="4" t="s">
        <v>313</v>
      </c>
      <c r="X641" s="4" t="s">
        <v>313</v>
      </c>
      <c r="Y641" s="4" t="s">
        <v>11686</v>
      </c>
      <c r="Z641" s="4" t="s">
        <v>11735</v>
      </c>
      <c r="AA641" s="4" t="s">
        <v>312</v>
      </c>
      <c r="AB641" s="4" t="s">
        <v>312</v>
      </c>
      <c r="AC641" s="4" t="s">
        <v>313</v>
      </c>
      <c r="AE641" s="4">
        <v>0</v>
      </c>
      <c r="AF641" s="4">
        <v>0</v>
      </c>
      <c r="AG641" s="4">
        <v>0</v>
      </c>
      <c r="AH641" s="4">
        <f t="shared" si="169"/>
        <v>0</v>
      </c>
      <c r="AI641" s="4">
        <f t="shared" si="169"/>
        <v>0</v>
      </c>
      <c r="AJ641" s="4">
        <f t="shared" si="169"/>
        <v>0</v>
      </c>
      <c r="AK641" s="4">
        <f t="shared" si="168"/>
        <v>0</v>
      </c>
      <c r="AL641" s="4">
        <f t="shared" si="168"/>
        <v>0</v>
      </c>
      <c r="AM641" s="4">
        <f t="shared" si="168"/>
        <v>0</v>
      </c>
      <c r="AN641" s="4">
        <f t="shared" si="158"/>
        <v>3</v>
      </c>
      <c r="AO641" s="4" t="str">
        <f t="shared" si="159"/>
        <v>우대</v>
      </c>
      <c r="AP641" s="4" t="str">
        <f t="shared" si="159"/>
        <v>우대</v>
      </c>
      <c r="AQ641" s="4" t="str">
        <f t="shared" si="159"/>
        <v>X</v>
      </c>
      <c r="AR641" s="4">
        <f t="shared" si="160"/>
        <v>3</v>
      </c>
      <c r="AT641" s="4" t="s">
        <v>11686</v>
      </c>
      <c r="AU641" s="4">
        <f>VLOOKUP(B641,자격증!B:R,17,0)</f>
        <v>6</v>
      </c>
      <c r="AV641" s="4">
        <f>IF(AT641="해당",VLOOKUP(B641,어학성적!B:Q,16,0),0)</f>
        <v>6</v>
      </c>
      <c r="AW641" s="4">
        <f>IF(AT641="해당",VLOOKUP(B641,논문실적!B:S,18,0),0)</f>
        <v>0</v>
      </c>
      <c r="AX641" s="4">
        <f>VLOOKUP(B641,자격증!B:S,18,0)</f>
        <v>0</v>
      </c>
      <c r="AY641" s="4">
        <f t="shared" si="161"/>
        <v>12</v>
      </c>
      <c r="AZ641" s="4"/>
      <c r="BB641" s="4">
        <f t="shared" si="162"/>
        <v>12</v>
      </c>
      <c r="BC641" s="47">
        <f>VLOOKUP(B641,정성평가!B:AD,29,0)</f>
        <v>56.666666666666664</v>
      </c>
      <c r="BD641" s="4">
        <f t="shared" si="163"/>
        <v>3</v>
      </c>
      <c r="BE641" s="47">
        <f t="shared" si="164"/>
        <v>71.666666666666657</v>
      </c>
      <c r="BF641" s="4" t="str">
        <f t="shared" si="165"/>
        <v>이상없음</v>
      </c>
      <c r="BG641" s="4">
        <f t="shared" si="166"/>
        <v>167</v>
      </c>
      <c r="BH641" s="4" t="s">
        <v>11811</v>
      </c>
      <c r="BI641" s="4" t="s">
        <v>11830</v>
      </c>
      <c r="BK641" s="4">
        <v>9</v>
      </c>
      <c r="BL641" s="4">
        <f t="shared" si="156"/>
        <v>135</v>
      </c>
      <c r="BM641" s="4">
        <f t="shared" si="167"/>
        <v>136</v>
      </c>
      <c r="BN641" s="4" t="str">
        <f t="shared" si="157"/>
        <v>배수초과</v>
      </c>
      <c r="BO641" s="4" t="s">
        <v>11832</v>
      </c>
      <c r="BQ641" s="44" t="s">
        <v>11731</v>
      </c>
      <c r="BR641" s="4" t="s">
        <v>11835</v>
      </c>
      <c r="BS641" s="4" t="s">
        <v>11836</v>
      </c>
    </row>
    <row r="642" spans="1:71" ht="50.1" customHeight="1" x14ac:dyDescent="0.3">
      <c r="A642" s="4">
        <f t="shared" si="154"/>
        <v>168</v>
      </c>
      <c r="B642" s="4" t="s">
        <v>2890</v>
      </c>
      <c r="C642" s="4" t="s">
        <v>2891</v>
      </c>
      <c r="D642" s="4" t="s">
        <v>265</v>
      </c>
      <c r="E642" s="4" t="s">
        <v>266</v>
      </c>
      <c r="F642" s="4" t="s">
        <v>2892</v>
      </c>
      <c r="G642" s="4" t="s">
        <v>2893</v>
      </c>
      <c r="H642" s="4" t="s">
        <v>2894</v>
      </c>
      <c r="I642" s="4" t="s">
        <v>2895</v>
      </c>
      <c r="J642" s="4" t="s">
        <v>275</v>
      </c>
      <c r="K642" s="4" t="s">
        <v>275</v>
      </c>
      <c r="L642" s="4" t="s">
        <v>276</v>
      </c>
      <c r="M642" s="4" t="s">
        <v>277</v>
      </c>
      <c r="N642" s="4" t="s">
        <v>277</v>
      </c>
      <c r="O642" s="4" t="s">
        <v>277</v>
      </c>
      <c r="P642" s="4" t="s">
        <v>277</v>
      </c>
      <c r="Q642" s="4" t="s">
        <v>2902</v>
      </c>
      <c r="R642" s="4" t="s">
        <v>313</v>
      </c>
      <c r="S642" s="4" t="s">
        <v>313</v>
      </c>
      <c r="T642" s="4" t="s">
        <v>313</v>
      </c>
      <c r="U642" s="4" t="s">
        <v>313</v>
      </c>
      <c r="V642" s="4" t="s">
        <v>313</v>
      </c>
      <c r="W642" s="4" t="s">
        <v>11686</v>
      </c>
      <c r="X642" s="4" t="s">
        <v>11727</v>
      </c>
      <c r="Y642" s="4" t="s">
        <v>11686</v>
      </c>
      <c r="Z642" s="4" t="s">
        <v>11727</v>
      </c>
      <c r="AA642" s="4" t="s">
        <v>313</v>
      </c>
      <c r="AB642" s="4" t="s">
        <v>312</v>
      </c>
      <c r="AC642" s="4" t="s">
        <v>313</v>
      </c>
      <c r="AE642" s="4">
        <v>0</v>
      </c>
      <c r="AF642" s="4">
        <v>0</v>
      </c>
      <c r="AG642" s="4">
        <v>0</v>
      </c>
      <c r="AH642" s="4">
        <f t="shared" si="169"/>
        <v>0</v>
      </c>
      <c r="AI642" s="4">
        <f t="shared" si="169"/>
        <v>0</v>
      </c>
      <c r="AJ642" s="4">
        <f t="shared" si="169"/>
        <v>0</v>
      </c>
      <c r="AK642" s="4">
        <f t="shared" si="168"/>
        <v>0</v>
      </c>
      <c r="AL642" s="4">
        <f t="shared" si="168"/>
        <v>0</v>
      </c>
      <c r="AM642" s="4">
        <f t="shared" si="168"/>
        <v>3</v>
      </c>
      <c r="AN642" s="4">
        <f t="shared" si="158"/>
        <v>3</v>
      </c>
      <c r="AO642" s="4" t="str">
        <f t="shared" si="159"/>
        <v>X</v>
      </c>
      <c r="AP642" s="4" t="str">
        <f t="shared" si="159"/>
        <v>우대</v>
      </c>
      <c r="AQ642" s="4" t="str">
        <f t="shared" si="159"/>
        <v>X</v>
      </c>
      <c r="AR642" s="4">
        <f t="shared" si="160"/>
        <v>3</v>
      </c>
      <c r="AT642" s="4" t="s">
        <v>11686</v>
      </c>
      <c r="AU642" s="4">
        <f>VLOOKUP(B642,자격증!B:R,17,0)</f>
        <v>6</v>
      </c>
      <c r="AV642" s="4">
        <f>IF(AT642="해당",VLOOKUP(B642,어학성적!B:Q,16,0),0)</f>
        <v>2</v>
      </c>
      <c r="AW642" s="4">
        <f>IF(AT642="해당",VLOOKUP(B642,논문실적!B:S,18,0),0)</f>
        <v>0</v>
      </c>
      <c r="AX642" s="4">
        <f>VLOOKUP(B642,자격증!B:S,18,0)</f>
        <v>0</v>
      </c>
      <c r="AY642" s="4">
        <f t="shared" si="161"/>
        <v>8</v>
      </c>
      <c r="AZ642" s="4"/>
      <c r="BB642" s="4">
        <f t="shared" si="162"/>
        <v>8</v>
      </c>
      <c r="BC642" s="47">
        <f>VLOOKUP(B642,정성평가!B:AD,29,0)</f>
        <v>60.666666666666664</v>
      </c>
      <c r="BD642" s="4">
        <f t="shared" si="163"/>
        <v>3</v>
      </c>
      <c r="BE642" s="47">
        <f t="shared" si="164"/>
        <v>71.666666666666657</v>
      </c>
      <c r="BF642" s="4" t="str">
        <f t="shared" si="165"/>
        <v>이상없음</v>
      </c>
      <c r="BG642" s="4">
        <f t="shared" si="166"/>
        <v>167</v>
      </c>
      <c r="BH642" s="4" t="s">
        <v>11811</v>
      </c>
      <c r="BI642" s="4" t="s">
        <v>11830</v>
      </c>
      <c r="BK642" s="4">
        <v>9</v>
      </c>
      <c r="BL642" s="4">
        <f t="shared" si="156"/>
        <v>135</v>
      </c>
      <c r="BM642" s="4">
        <f t="shared" si="167"/>
        <v>136</v>
      </c>
      <c r="BN642" s="4" t="str">
        <f t="shared" si="157"/>
        <v>배수초과</v>
      </c>
      <c r="BO642" s="4" t="s">
        <v>11832</v>
      </c>
      <c r="BQ642" s="44" t="s">
        <v>11731</v>
      </c>
      <c r="BR642" s="4" t="s">
        <v>11835</v>
      </c>
      <c r="BS642" s="4" t="s">
        <v>11836</v>
      </c>
    </row>
    <row r="643" spans="1:71" ht="50.1" customHeight="1" x14ac:dyDescent="0.3">
      <c r="A643" s="4">
        <f t="shared" ref="A643:A706" si="170">IF(E643=E642,A642+1,1)</f>
        <v>169</v>
      </c>
      <c r="B643" s="4" t="s">
        <v>3702</v>
      </c>
      <c r="C643" s="4" t="s">
        <v>3703</v>
      </c>
      <c r="D643" s="4" t="s">
        <v>265</v>
      </c>
      <c r="E643" s="4" t="s">
        <v>266</v>
      </c>
      <c r="F643" s="4" t="s">
        <v>3704</v>
      </c>
      <c r="G643" s="4" t="s">
        <v>3705</v>
      </c>
      <c r="H643" s="4" t="s">
        <v>3706</v>
      </c>
      <c r="I643" s="4" t="s">
        <v>3707</v>
      </c>
      <c r="J643" s="4" t="s">
        <v>275</v>
      </c>
      <c r="K643" s="4" t="s">
        <v>275</v>
      </c>
      <c r="L643" s="4" t="s">
        <v>276</v>
      </c>
      <c r="M643" s="4" t="s">
        <v>277</v>
      </c>
      <c r="N643" s="4" t="s">
        <v>277</v>
      </c>
      <c r="O643" s="4" t="s">
        <v>277</v>
      </c>
      <c r="P643" s="4" t="s">
        <v>277</v>
      </c>
      <c r="Q643" s="4" t="s">
        <v>3029</v>
      </c>
      <c r="R643" s="4" t="s">
        <v>313</v>
      </c>
      <c r="S643" s="4" t="s">
        <v>313</v>
      </c>
      <c r="T643" s="4" t="s">
        <v>313</v>
      </c>
      <c r="U643" s="4" t="s">
        <v>313</v>
      </c>
      <c r="V643" s="4" t="s">
        <v>313</v>
      </c>
      <c r="W643" s="4" t="s">
        <v>11686</v>
      </c>
      <c r="X643" s="4" t="s">
        <v>11727</v>
      </c>
      <c r="Y643" s="4" t="s">
        <v>11686</v>
      </c>
      <c r="Z643" s="4" t="s">
        <v>11727</v>
      </c>
      <c r="AA643" s="4" t="s">
        <v>313</v>
      </c>
      <c r="AB643" s="4" t="s">
        <v>312</v>
      </c>
      <c r="AC643" s="4" t="s">
        <v>313</v>
      </c>
      <c r="AE643" s="4">
        <v>0</v>
      </c>
      <c r="AF643" s="4">
        <v>0</v>
      </c>
      <c r="AG643" s="4">
        <v>0</v>
      </c>
      <c r="AH643" s="4">
        <f t="shared" si="169"/>
        <v>0</v>
      </c>
      <c r="AI643" s="4">
        <f t="shared" si="169"/>
        <v>0</v>
      </c>
      <c r="AJ643" s="4">
        <f t="shared" si="169"/>
        <v>0</v>
      </c>
      <c r="AK643" s="4">
        <f t="shared" si="168"/>
        <v>0</v>
      </c>
      <c r="AL643" s="4">
        <f t="shared" si="168"/>
        <v>0</v>
      </c>
      <c r="AM643" s="4">
        <f t="shared" si="168"/>
        <v>3</v>
      </c>
      <c r="AN643" s="4">
        <f t="shared" si="158"/>
        <v>3</v>
      </c>
      <c r="AO643" s="4" t="str">
        <f t="shared" si="159"/>
        <v>X</v>
      </c>
      <c r="AP643" s="4" t="str">
        <f t="shared" si="159"/>
        <v>우대</v>
      </c>
      <c r="AQ643" s="4" t="str">
        <f t="shared" si="159"/>
        <v>X</v>
      </c>
      <c r="AR643" s="4">
        <f t="shared" si="160"/>
        <v>3</v>
      </c>
      <c r="AT643" s="4" t="s">
        <v>11686</v>
      </c>
      <c r="AU643" s="4">
        <f>VLOOKUP(B643,자격증!B:R,17,0)</f>
        <v>3</v>
      </c>
      <c r="AV643" s="4">
        <f>IF(AT643="해당",VLOOKUP(B643,어학성적!B:Q,16,0),0)</f>
        <v>0</v>
      </c>
      <c r="AW643" s="4">
        <f>IF(AT643="해당",VLOOKUP(B643,논문실적!B:S,18,0),0)</f>
        <v>0</v>
      </c>
      <c r="AX643" s="4">
        <f>VLOOKUP(B643,자격증!B:S,18,0)</f>
        <v>0</v>
      </c>
      <c r="AY643" s="4">
        <f t="shared" si="161"/>
        <v>3</v>
      </c>
      <c r="AZ643" s="4"/>
      <c r="BB643" s="4">
        <f t="shared" si="162"/>
        <v>3</v>
      </c>
      <c r="BC643" s="47">
        <f>VLOOKUP(B643,정성평가!B:AD,29,0)</f>
        <v>65.666666666666671</v>
      </c>
      <c r="BD643" s="4">
        <f t="shared" si="163"/>
        <v>3</v>
      </c>
      <c r="BE643" s="47">
        <f t="shared" si="164"/>
        <v>71.666666666666671</v>
      </c>
      <c r="BF643" s="4" t="str">
        <f t="shared" si="165"/>
        <v>이상없음</v>
      </c>
      <c r="BG643" s="4">
        <f t="shared" si="166"/>
        <v>167</v>
      </c>
      <c r="BH643" s="4" t="s">
        <v>11811</v>
      </c>
      <c r="BI643" s="4" t="s">
        <v>11830</v>
      </c>
      <c r="BK643" s="4">
        <v>9</v>
      </c>
      <c r="BL643" s="4">
        <f t="shared" si="156"/>
        <v>135</v>
      </c>
      <c r="BM643" s="4">
        <f t="shared" si="167"/>
        <v>136</v>
      </c>
      <c r="BN643" s="4" t="str">
        <f t="shared" si="157"/>
        <v>배수초과</v>
      </c>
      <c r="BO643" s="4" t="s">
        <v>11832</v>
      </c>
      <c r="BQ643" s="44" t="s">
        <v>11731</v>
      </c>
      <c r="BR643" s="4" t="s">
        <v>11835</v>
      </c>
      <c r="BS643" s="4" t="s">
        <v>11836</v>
      </c>
    </row>
    <row r="644" spans="1:71" ht="50.1" customHeight="1" x14ac:dyDescent="0.3">
      <c r="A644" s="4">
        <f t="shared" si="170"/>
        <v>170</v>
      </c>
      <c r="B644" s="4" t="s">
        <v>6949</v>
      </c>
      <c r="C644" s="4" t="s">
        <v>6950</v>
      </c>
      <c r="D644" s="4" t="s">
        <v>265</v>
      </c>
      <c r="E644" s="4" t="s">
        <v>266</v>
      </c>
      <c r="F644" s="4" t="s">
        <v>6951</v>
      </c>
      <c r="G644" s="4" t="s">
        <v>6952</v>
      </c>
      <c r="H644" s="4" t="s">
        <v>6953</v>
      </c>
      <c r="I644" s="4" t="s">
        <v>6954</v>
      </c>
      <c r="J644" s="4" t="s">
        <v>275</v>
      </c>
      <c r="K644" s="4" t="s">
        <v>275</v>
      </c>
      <c r="L644" s="4" t="s">
        <v>276</v>
      </c>
      <c r="M644" s="4" t="s">
        <v>277</v>
      </c>
      <c r="N644" s="4" t="s">
        <v>277</v>
      </c>
      <c r="O644" s="4" t="s">
        <v>277</v>
      </c>
      <c r="P644" s="4" t="s">
        <v>277</v>
      </c>
      <c r="Q644" s="4" t="s">
        <v>3038</v>
      </c>
      <c r="R644" s="4" t="s">
        <v>313</v>
      </c>
      <c r="S644" s="4" t="s">
        <v>313</v>
      </c>
      <c r="T644" s="4" t="s">
        <v>313</v>
      </c>
      <c r="U644" s="4" t="s">
        <v>313</v>
      </c>
      <c r="V644" s="4" t="s">
        <v>313</v>
      </c>
      <c r="W644" s="4" t="s">
        <v>313</v>
      </c>
      <c r="X644" s="4" t="s">
        <v>313</v>
      </c>
      <c r="Y644" s="4" t="s">
        <v>313</v>
      </c>
      <c r="Z644" s="4" t="s">
        <v>313</v>
      </c>
      <c r="AA644" s="4" t="s">
        <v>312</v>
      </c>
      <c r="AB644" s="4" t="s">
        <v>312</v>
      </c>
      <c r="AC644" s="4" t="s">
        <v>313</v>
      </c>
      <c r="AE644" s="4">
        <v>0</v>
      </c>
      <c r="AF644" s="4">
        <v>0</v>
      </c>
      <c r="AG644" s="4">
        <v>0</v>
      </c>
      <c r="AH644" s="4">
        <f t="shared" si="169"/>
        <v>0</v>
      </c>
      <c r="AI644" s="4">
        <f t="shared" si="169"/>
        <v>0</v>
      </c>
      <c r="AJ644" s="4">
        <f t="shared" si="169"/>
        <v>0</v>
      </c>
      <c r="AK644" s="4">
        <f t="shared" si="168"/>
        <v>0</v>
      </c>
      <c r="AL644" s="4">
        <f t="shared" si="168"/>
        <v>0</v>
      </c>
      <c r="AM644" s="4">
        <f t="shared" si="168"/>
        <v>0</v>
      </c>
      <c r="AN644" s="4">
        <f t="shared" si="158"/>
        <v>0</v>
      </c>
      <c r="AO644" s="4" t="str">
        <f t="shared" si="159"/>
        <v>우대</v>
      </c>
      <c r="AP644" s="4" t="str">
        <f t="shared" si="159"/>
        <v>우대</v>
      </c>
      <c r="AQ644" s="4" t="str">
        <f t="shared" si="159"/>
        <v>X</v>
      </c>
      <c r="AR644" s="4">
        <f t="shared" si="160"/>
        <v>0</v>
      </c>
      <c r="AT644" s="4" t="s">
        <v>11686</v>
      </c>
      <c r="AU644" s="4">
        <f>VLOOKUP(B644,자격증!B:R,17,0)</f>
        <v>10</v>
      </c>
      <c r="AV644" s="4">
        <f>IF(AT644="해당",VLOOKUP(B644,어학성적!B:Q,16,0),0)</f>
        <v>8</v>
      </c>
      <c r="AW644" s="4">
        <f>IF(AT644="해당",VLOOKUP(B644,논문실적!B:S,18,0),0)</f>
        <v>0</v>
      </c>
      <c r="AX644" s="4">
        <f>VLOOKUP(B644,자격증!B:S,18,0)</f>
        <v>0</v>
      </c>
      <c r="AY644" s="4">
        <f t="shared" si="161"/>
        <v>18</v>
      </c>
      <c r="AZ644" s="4"/>
      <c r="BB644" s="4">
        <f t="shared" si="162"/>
        <v>18</v>
      </c>
      <c r="BC644" s="47">
        <f>VLOOKUP(B644,정성평가!B:AD,29,0)</f>
        <v>53.666666666666664</v>
      </c>
      <c r="BD644" s="4">
        <f t="shared" si="163"/>
        <v>0</v>
      </c>
      <c r="BE644" s="47">
        <f t="shared" si="164"/>
        <v>71.666666666666657</v>
      </c>
      <c r="BF644" s="4" t="str">
        <f t="shared" si="165"/>
        <v>이상없음</v>
      </c>
      <c r="BG644" s="4">
        <f t="shared" si="166"/>
        <v>167</v>
      </c>
      <c r="BH644" s="4" t="s">
        <v>11811</v>
      </c>
      <c r="BI644" s="4" t="s">
        <v>11830</v>
      </c>
      <c r="BK644" s="4">
        <v>9</v>
      </c>
      <c r="BL644" s="4">
        <f t="shared" si="156"/>
        <v>135</v>
      </c>
      <c r="BM644" s="4">
        <f t="shared" si="167"/>
        <v>136</v>
      </c>
      <c r="BN644" s="4" t="str">
        <f t="shared" si="157"/>
        <v>배수초과</v>
      </c>
      <c r="BO644" s="4" t="s">
        <v>11832</v>
      </c>
      <c r="BQ644" s="44" t="s">
        <v>11731</v>
      </c>
      <c r="BR644" s="4" t="s">
        <v>11835</v>
      </c>
      <c r="BS644" s="4" t="s">
        <v>11836</v>
      </c>
    </row>
    <row r="645" spans="1:71" ht="50.1" customHeight="1" x14ac:dyDescent="0.3">
      <c r="A645" s="4">
        <f t="shared" si="170"/>
        <v>171</v>
      </c>
      <c r="B645" s="4" t="s">
        <v>9783</v>
      </c>
      <c r="C645" s="4" t="s">
        <v>9784</v>
      </c>
      <c r="D645" s="4" t="s">
        <v>265</v>
      </c>
      <c r="E645" s="4" t="s">
        <v>266</v>
      </c>
      <c r="F645" s="4" t="s">
        <v>9785</v>
      </c>
      <c r="G645" s="4" t="s">
        <v>9786</v>
      </c>
      <c r="H645" s="4" t="s">
        <v>9787</v>
      </c>
      <c r="I645" s="4" t="s">
        <v>9788</v>
      </c>
      <c r="J645" s="4" t="s">
        <v>275</v>
      </c>
      <c r="K645" s="4" t="s">
        <v>275</v>
      </c>
      <c r="L645" s="4" t="s">
        <v>382</v>
      </c>
      <c r="M645" s="4" t="s">
        <v>956</v>
      </c>
      <c r="N645" s="4" t="s">
        <v>3235</v>
      </c>
      <c r="O645" s="4" t="s">
        <v>562</v>
      </c>
      <c r="P645" s="4" t="s">
        <v>957</v>
      </c>
      <c r="Q645" s="4" t="s">
        <v>9797</v>
      </c>
      <c r="R645" s="4" t="s">
        <v>313</v>
      </c>
      <c r="S645" s="4" t="s">
        <v>313</v>
      </c>
      <c r="T645" s="4" t="s">
        <v>313</v>
      </c>
      <c r="U645" s="4" t="s">
        <v>313</v>
      </c>
      <c r="V645" s="4" t="s">
        <v>313</v>
      </c>
      <c r="W645" s="4" t="s">
        <v>11686</v>
      </c>
      <c r="X645" s="4" t="s">
        <v>11729</v>
      </c>
      <c r="Y645" s="4" t="s">
        <v>313</v>
      </c>
      <c r="Z645" s="4" t="s">
        <v>313</v>
      </c>
      <c r="AA645" s="4" t="s">
        <v>313</v>
      </c>
      <c r="AB645" s="4" t="s">
        <v>313</v>
      </c>
      <c r="AC645" s="4" t="s">
        <v>313</v>
      </c>
      <c r="AE645" s="4">
        <v>0</v>
      </c>
      <c r="AF645" s="4">
        <v>0</v>
      </c>
      <c r="AG645" s="4">
        <v>0</v>
      </c>
      <c r="AH645" s="4">
        <f t="shared" si="169"/>
        <v>0</v>
      </c>
      <c r="AI645" s="4">
        <f t="shared" si="169"/>
        <v>0</v>
      </c>
      <c r="AJ645" s="4">
        <f t="shared" si="169"/>
        <v>0</v>
      </c>
      <c r="AK645" s="4">
        <f t="shared" si="168"/>
        <v>0</v>
      </c>
      <c r="AL645" s="4">
        <f t="shared" si="168"/>
        <v>0</v>
      </c>
      <c r="AM645" s="4">
        <f t="shared" si="168"/>
        <v>3</v>
      </c>
      <c r="AN645" s="4">
        <f t="shared" si="158"/>
        <v>0</v>
      </c>
      <c r="AO645" s="4" t="str">
        <f t="shared" si="159"/>
        <v>X</v>
      </c>
      <c r="AP645" s="4" t="str">
        <f t="shared" si="159"/>
        <v>X</v>
      </c>
      <c r="AQ645" s="4" t="str">
        <f t="shared" si="159"/>
        <v>X</v>
      </c>
      <c r="AR645" s="4">
        <f t="shared" si="160"/>
        <v>3</v>
      </c>
      <c r="AT645" s="4" t="s">
        <v>11686</v>
      </c>
      <c r="AU645" s="4">
        <f>VLOOKUP(B645,자격증!B:R,17,0)</f>
        <v>0</v>
      </c>
      <c r="AV645" s="4">
        <f>IF(AT645="해당",VLOOKUP(B645,어학성적!B:Q,16,0),0)</f>
        <v>4</v>
      </c>
      <c r="AW645" s="4">
        <f>IF(AT645="해당",VLOOKUP(B645,논문실적!B:S,18,0),0)</f>
        <v>8</v>
      </c>
      <c r="AX645" s="4">
        <f>VLOOKUP(B645,자격증!B:S,18,0)</f>
        <v>0</v>
      </c>
      <c r="AY645" s="4">
        <f t="shared" si="161"/>
        <v>12</v>
      </c>
      <c r="AZ645" s="4"/>
      <c r="BB645" s="4">
        <f t="shared" si="162"/>
        <v>12</v>
      </c>
      <c r="BC645" s="47">
        <f>VLOOKUP(B645,정성평가!B:AD,29,0)</f>
        <v>56.666666666666664</v>
      </c>
      <c r="BD645" s="4">
        <f t="shared" si="163"/>
        <v>3</v>
      </c>
      <c r="BE645" s="47">
        <f t="shared" si="164"/>
        <v>71.666666666666657</v>
      </c>
      <c r="BF645" s="4" t="str">
        <f t="shared" si="165"/>
        <v>이상없음</v>
      </c>
      <c r="BG645" s="4">
        <f t="shared" si="166"/>
        <v>167</v>
      </c>
      <c r="BH645" s="4" t="s">
        <v>11811</v>
      </c>
      <c r="BI645" s="4" t="s">
        <v>11830</v>
      </c>
      <c r="BK645" s="4">
        <v>9</v>
      </c>
      <c r="BL645" s="4">
        <f t="shared" si="156"/>
        <v>135</v>
      </c>
      <c r="BM645" s="4">
        <f t="shared" si="167"/>
        <v>136</v>
      </c>
      <c r="BN645" s="4" t="str">
        <f t="shared" si="157"/>
        <v>배수초과</v>
      </c>
      <c r="BO645" s="4" t="s">
        <v>11832</v>
      </c>
      <c r="BQ645" s="44" t="s">
        <v>11731</v>
      </c>
      <c r="BR645" s="4" t="s">
        <v>11835</v>
      </c>
      <c r="BS645" s="4" t="s">
        <v>11836</v>
      </c>
    </row>
    <row r="646" spans="1:71" ht="50.1" customHeight="1" x14ac:dyDescent="0.3">
      <c r="A646" s="4">
        <f t="shared" si="170"/>
        <v>172</v>
      </c>
      <c r="B646" s="4" t="s">
        <v>11052</v>
      </c>
      <c r="C646" s="4" t="s">
        <v>11053</v>
      </c>
      <c r="D646" s="4" t="s">
        <v>265</v>
      </c>
      <c r="E646" s="4" t="s">
        <v>266</v>
      </c>
      <c r="F646" s="4" t="s">
        <v>11054</v>
      </c>
      <c r="G646" s="4" t="s">
        <v>11055</v>
      </c>
      <c r="H646" s="4" t="s">
        <v>11056</v>
      </c>
      <c r="I646" s="4" t="s">
        <v>11057</v>
      </c>
      <c r="J646" s="4" t="s">
        <v>275</v>
      </c>
      <c r="K646" s="4" t="s">
        <v>275</v>
      </c>
      <c r="L646" s="4" t="s">
        <v>276</v>
      </c>
      <c r="M646" s="4" t="s">
        <v>277</v>
      </c>
      <c r="N646" s="4" t="s">
        <v>277</v>
      </c>
      <c r="O646" s="4" t="s">
        <v>277</v>
      </c>
      <c r="P646" s="4" t="s">
        <v>277</v>
      </c>
      <c r="Q646" s="4" t="s">
        <v>870</v>
      </c>
      <c r="R646" s="4" t="s">
        <v>313</v>
      </c>
      <c r="S646" s="4" t="s">
        <v>313</v>
      </c>
      <c r="T646" s="4" t="s">
        <v>313</v>
      </c>
      <c r="U646" s="4" t="s">
        <v>313</v>
      </c>
      <c r="V646" s="4" t="s">
        <v>313</v>
      </c>
      <c r="W646" s="4" t="s">
        <v>11686</v>
      </c>
      <c r="X646" s="4" t="s">
        <v>11744</v>
      </c>
      <c r="Y646" s="4" t="s">
        <v>313</v>
      </c>
      <c r="Z646" s="4" t="s">
        <v>313</v>
      </c>
      <c r="AA646" s="4" t="s">
        <v>312</v>
      </c>
      <c r="AB646" s="4" t="s">
        <v>312</v>
      </c>
      <c r="AC646" s="4" t="s">
        <v>313</v>
      </c>
      <c r="AE646" s="4">
        <v>0</v>
      </c>
      <c r="AF646" s="4">
        <v>0</v>
      </c>
      <c r="AG646" s="4">
        <v>0</v>
      </c>
      <c r="AH646" s="4">
        <f t="shared" si="169"/>
        <v>0</v>
      </c>
      <c r="AI646" s="4">
        <f t="shared" si="169"/>
        <v>0</v>
      </c>
      <c r="AJ646" s="4">
        <f t="shared" si="169"/>
        <v>0</v>
      </c>
      <c r="AK646" s="4">
        <f t="shared" si="168"/>
        <v>0</v>
      </c>
      <c r="AL646" s="4">
        <f t="shared" si="168"/>
        <v>0</v>
      </c>
      <c r="AM646" s="4">
        <f t="shared" si="168"/>
        <v>3</v>
      </c>
      <c r="AN646" s="4">
        <f t="shared" si="158"/>
        <v>0</v>
      </c>
      <c r="AO646" s="4" t="str">
        <f t="shared" si="159"/>
        <v>우대</v>
      </c>
      <c r="AP646" s="4" t="str">
        <f t="shared" si="159"/>
        <v>우대</v>
      </c>
      <c r="AQ646" s="4" t="str">
        <f t="shared" si="159"/>
        <v>X</v>
      </c>
      <c r="AR646" s="4">
        <f t="shared" si="160"/>
        <v>3</v>
      </c>
      <c r="AT646" s="4" t="s">
        <v>11686</v>
      </c>
      <c r="AU646" s="4">
        <f>VLOOKUP(B646,자격증!B:R,17,0)</f>
        <v>8</v>
      </c>
      <c r="AV646" s="4">
        <f>IF(AT646="해당",VLOOKUP(B646,어학성적!B:Q,16,0),0)</f>
        <v>10</v>
      </c>
      <c r="AW646" s="4">
        <f>IF(AT646="해당",VLOOKUP(B646,논문실적!B:S,18,0),0)</f>
        <v>0</v>
      </c>
      <c r="AX646" s="4">
        <f>VLOOKUP(B646,자격증!B:S,18,0)</f>
        <v>0</v>
      </c>
      <c r="AY646" s="4">
        <f t="shared" si="161"/>
        <v>18</v>
      </c>
      <c r="AZ646" s="4"/>
      <c r="BB646" s="4">
        <f t="shared" si="162"/>
        <v>18</v>
      </c>
      <c r="BC646" s="47">
        <f>VLOOKUP(B646,정성평가!B:AD,29,0)</f>
        <v>50.666666666666664</v>
      </c>
      <c r="BD646" s="4">
        <f t="shared" si="163"/>
        <v>3</v>
      </c>
      <c r="BE646" s="47">
        <f t="shared" si="164"/>
        <v>71.666666666666657</v>
      </c>
      <c r="BF646" s="4" t="str">
        <f t="shared" si="165"/>
        <v>이상없음</v>
      </c>
      <c r="BG646" s="4">
        <f t="shared" si="166"/>
        <v>167</v>
      </c>
      <c r="BH646" s="4" t="s">
        <v>11811</v>
      </c>
      <c r="BI646" s="4" t="s">
        <v>11830</v>
      </c>
      <c r="BK646" s="4">
        <v>9</v>
      </c>
      <c r="BL646" s="4">
        <f t="shared" si="156"/>
        <v>135</v>
      </c>
      <c r="BM646" s="4">
        <f t="shared" si="167"/>
        <v>136</v>
      </c>
      <c r="BN646" s="4" t="str">
        <f t="shared" si="157"/>
        <v>배수초과</v>
      </c>
      <c r="BO646" s="4" t="s">
        <v>11832</v>
      </c>
      <c r="BQ646" s="44" t="s">
        <v>11731</v>
      </c>
      <c r="BR646" s="4" t="s">
        <v>11835</v>
      </c>
      <c r="BS646" s="4" t="s">
        <v>11836</v>
      </c>
    </row>
    <row r="647" spans="1:71" ht="50.1" customHeight="1" x14ac:dyDescent="0.3">
      <c r="A647" s="4">
        <f t="shared" si="170"/>
        <v>173</v>
      </c>
      <c r="B647" s="4" t="s">
        <v>7128</v>
      </c>
      <c r="C647" s="4" t="s">
        <v>7129</v>
      </c>
      <c r="D647" s="4" t="s">
        <v>265</v>
      </c>
      <c r="E647" s="4" t="s">
        <v>266</v>
      </c>
      <c r="F647" s="4" t="s">
        <v>7130</v>
      </c>
      <c r="G647" s="4" t="s">
        <v>7131</v>
      </c>
      <c r="H647" s="4" t="s">
        <v>6300</v>
      </c>
      <c r="I647" s="4" t="s">
        <v>6299</v>
      </c>
      <c r="J647" s="4" t="s">
        <v>275</v>
      </c>
      <c r="K647" s="4" t="s">
        <v>275</v>
      </c>
      <c r="L647" s="4" t="s">
        <v>382</v>
      </c>
      <c r="M647" s="4" t="s">
        <v>7132</v>
      </c>
      <c r="N647" s="4" t="s">
        <v>7133</v>
      </c>
      <c r="O647" s="4" t="s">
        <v>562</v>
      </c>
      <c r="P647" s="4" t="s">
        <v>957</v>
      </c>
      <c r="Q647" s="4" t="s">
        <v>1065</v>
      </c>
      <c r="R647" s="4" t="s">
        <v>313</v>
      </c>
      <c r="S647" s="4" t="s">
        <v>313</v>
      </c>
      <c r="T647" s="4" t="s">
        <v>313</v>
      </c>
      <c r="U647" s="4" t="s">
        <v>313</v>
      </c>
      <c r="V647" s="4" t="s">
        <v>313</v>
      </c>
      <c r="W647" s="4" t="s">
        <v>11686</v>
      </c>
      <c r="X647" s="4" t="s">
        <v>11738</v>
      </c>
      <c r="Y647" s="4" t="s">
        <v>313</v>
      </c>
      <c r="Z647" s="4" t="s">
        <v>313</v>
      </c>
      <c r="AA647" s="4" t="s">
        <v>313</v>
      </c>
      <c r="AB647" s="4" t="s">
        <v>313</v>
      </c>
      <c r="AC647" s="4" t="s">
        <v>313</v>
      </c>
      <c r="AE647" s="4">
        <v>0</v>
      </c>
      <c r="AF647" s="4">
        <v>0</v>
      </c>
      <c r="AG647" s="4">
        <v>0</v>
      </c>
      <c r="AH647" s="4">
        <f t="shared" si="169"/>
        <v>0</v>
      </c>
      <c r="AI647" s="4">
        <f t="shared" si="169"/>
        <v>0</v>
      </c>
      <c r="AJ647" s="4">
        <f t="shared" si="169"/>
        <v>0</v>
      </c>
      <c r="AK647" s="4">
        <f t="shared" si="168"/>
        <v>0</v>
      </c>
      <c r="AL647" s="4">
        <f t="shared" si="168"/>
        <v>0</v>
      </c>
      <c r="AM647" s="4">
        <f t="shared" si="168"/>
        <v>3</v>
      </c>
      <c r="AN647" s="4">
        <f t="shared" si="158"/>
        <v>0</v>
      </c>
      <c r="AO647" s="4" t="str">
        <f t="shared" si="159"/>
        <v>X</v>
      </c>
      <c r="AP647" s="4" t="str">
        <f t="shared" si="159"/>
        <v>X</v>
      </c>
      <c r="AQ647" s="4" t="str">
        <f t="shared" si="159"/>
        <v>X</v>
      </c>
      <c r="AR647" s="4">
        <f t="shared" si="160"/>
        <v>3</v>
      </c>
      <c r="AT647" s="4" t="s">
        <v>11686</v>
      </c>
      <c r="AU647" s="4">
        <f>VLOOKUP(B647,자격증!B:R,17,0)</f>
        <v>0</v>
      </c>
      <c r="AV647" s="4">
        <f>IF(AT647="해당",VLOOKUP(B647,어학성적!B:Q,16,0),0)</f>
        <v>0</v>
      </c>
      <c r="AW647" s="4">
        <f>IF(AT647="해당",VLOOKUP(B647,논문실적!B:S,18,0),0)</f>
        <v>0</v>
      </c>
      <c r="AX647" s="4">
        <f>VLOOKUP(B647,자격증!B:S,18,0)</f>
        <v>0</v>
      </c>
      <c r="AY647" s="4">
        <f t="shared" si="161"/>
        <v>0</v>
      </c>
      <c r="AZ647" s="4"/>
      <c r="BB647" s="4">
        <f t="shared" si="162"/>
        <v>0</v>
      </c>
      <c r="BC647" s="47">
        <f>VLOOKUP(B647,정성평가!B:AD,29,0)</f>
        <v>68.5</v>
      </c>
      <c r="BD647" s="4">
        <f t="shared" si="163"/>
        <v>3</v>
      </c>
      <c r="BE647" s="47">
        <f t="shared" si="164"/>
        <v>71.5</v>
      </c>
      <c r="BF647" s="4" t="str">
        <f t="shared" si="165"/>
        <v>이상없음</v>
      </c>
      <c r="BG647" s="4">
        <f t="shared" si="166"/>
        <v>173</v>
      </c>
      <c r="BH647" s="4" t="s">
        <v>11811</v>
      </c>
      <c r="BI647" s="4" t="s">
        <v>11830</v>
      </c>
      <c r="BK647" s="4">
        <v>9</v>
      </c>
      <c r="BL647" s="4">
        <f t="shared" ref="BL647:BL710" si="171">BK647*15</f>
        <v>135</v>
      </c>
      <c r="BM647" s="4">
        <f t="shared" si="167"/>
        <v>136</v>
      </c>
      <c r="BN647" s="4" t="str">
        <f t="shared" ref="BN647:BN710" si="172">IF(BL647=BM647,"일치",IF(BM647&gt;BL647,"배수초과","배수미달"))</f>
        <v>배수초과</v>
      </c>
      <c r="BO647" s="4" t="s">
        <v>11832</v>
      </c>
      <c r="BQ647" s="44" t="s">
        <v>11731</v>
      </c>
      <c r="BR647" s="4" t="s">
        <v>11835</v>
      </c>
      <c r="BS647" s="4" t="s">
        <v>11836</v>
      </c>
    </row>
    <row r="648" spans="1:71" ht="50.1" customHeight="1" x14ac:dyDescent="0.3">
      <c r="A648" s="4">
        <f t="shared" si="170"/>
        <v>174</v>
      </c>
      <c r="B648" s="4" t="s">
        <v>5636</v>
      </c>
      <c r="C648" s="4" t="s">
        <v>5637</v>
      </c>
      <c r="D648" s="4" t="s">
        <v>265</v>
      </c>
      <c r="E648" s="4" t="s">
        <v>266</v>
      </c>
      <c r="F648" s="4" t="s">
        <v>5638</v>
      </c>
      <c r="G648" s="4" t="s">
        <v>5639</v>
      </c>
      <c r="H648" s="4" t="s">
        <v>5640</v>
      </c>
      <c r="I648" s="4" t="s">
        <v>5641</v>
      </c>
      <c r="J648" s="4" t="s">
        <v>275</v>
      </c>
      <c r="K648" s="4" t="s">
        <v>275</v>
      </c>
      <c r="L648" s="4" t="s">
        <v>382</v>
      </c>
      <c r="M648" s="4" t="s">
        <v>4698</v>
      </c>
      <c r="N648" s="4" t="s">
        <v>5642</v>
      </c>
      <c r="O648" s="4" t="s">
        <v>562</v>
      </c>
      <c r="P648" s="4" t="s">
        <v>957</v>
      </c>
      <c r="Q648" s="4" t="s">
        <v>5652</v>
      </c>
      <c r="R648" s="4" t="s">
        <v>313</v>
      </c>
      <c r="S648" s="4" t="s">
        <v>313</v>
      </c>
      <c r="T648" s="4" t="s">
        <v>313</v>
      </c>
      <c r="U648" s="4" t="s">
        <v>313</v>
      </c>
      <c r="V648" s="4" t="s">
        <v>313</v>
      </c>
      <c r="W648" s="4" t="s">
        <v>11686</v>
      </c>
      <c r="X648" s="4" t="s">
        <v>11734</v>
      </c>
      <c r="Y648" s="4" t="s">
        <v>313</v>
      </c>
      <c r="Z648" s="4" t="s">
        <v>313</v>
      </c>
      <c r="AA648" s="4" t="s">
        <v>312</v>
      </c>
      <c r="AB648" s="4" t="s">
        <v>312</v>
      </c>
      <c r="AC648" s="4" t="s">
        <v>313</v>
      </c>
      <c r="AE648" s="4">
        <v>0</v>
      </c>
      <c r="AF648" s="4">
        <v>0</v>
      </c>
      <c r="AG648" s="4">
        <v>0</v>
      </c>
      <c r="AH648" s="4">
        <f t="shared" si="169"/>
        <v>0</v>
      </c>
      <c r="AI648" s="4">
        <f t="shared" si="169"/>
        <v>0</v>
      </c>
      <c r="AJ648" s="4">
        <f t="shared" si="169"/>
        <v>0</v>
      </c>
      <c r="AK648" s="4">
        <f t="shared" si="168"/>
        <v>0</v>
      </c>
      <c r="AL648" s="4">
        <f t="shared" si="168"/>
        <v>0</v>
      </c>
      <c r="AM648" s="4">
        <f t="shared" si="168"/>
        <v>3</v>
      </c>
      <c r="AN648" s="4">
        <f t="shared" si="158"/>
        <v>0</v>
      </c>
      <c r="AO648" s="4" t="str">
        <f t="shared" si="159"/>
        <v>우대</v>
      </c>
      <c r="AP648" s="4" t="str">
        <f t="shared" si="159"/>
        <v>우대</v>
      </c>
      <c r="AQ648" s="4" t="str">
        <f t="shared" si="159"/>
        <v>X</v>
      </c>
      <c r="AR648" s="4">
        <f t="shared" si="160"/>
        <v>3</v>
      </c>
      <c r="AT648" s="4" t="s">
        <v>11686</v>
      </c>
      <c r="AU648" s="4">
        <f>VLOOKUP(B648,자격증!B:R,17,0)</f>
        <v>5</v>
      </c>
      <c r="AV648" s="4">
        <f>IF(AT648="해당",VLOOKUP(B648,어학성적!B:Q,16,0),0)</f>
        <v>8</v>
      </c>
      <c r="AW648" s="4">
        <f>IF(AT648="해당",VLOOKUP(B648,논문실적!B:S,18,0),0)</f>
        <v>0</v>
      </c>
      <c r="AX648" s="4">
        <f>VLOOKUP(B648,자격증!B:S,18,0)</f>
        <v>0</v>
      </c>
      <c r="AY648" s="4">
        <f t="shared" si="161"/>
        <v>13</v>
      </c>
      <c r="AZ648" s="4"/>
      <c r="BB648" s="4">
        <f t="shared" si="162"/>
        <v>13</v>
      </c>
      <c r="BC648" s="47">
        <f>VLOOKUP(B648,정성평가!B:AD,29,0)</f>
        <v>55.333333333333336</v>
      </c>
      <c r="BD648" s="4">
        <f t="shared" si="163"/>
        <v>3</v>
      </c>
      <c r="BE648" s="47">
        <f t="shared" si="164"/>
        <v>71.333333333333343</v>
      </c>
      <c r="BF648" s="4" t="str">
        <f t="shared" si="165"/>
        <v>이상없음</v>
      </c>
      <c r="BG648" s="4">
        <f t="shared" si="166"/>
        <v>174</v>
      </c>
      <c r="BH648" s="4" t="s">
        <v>11811</v>
      </c>
      <c r="BI648" s="4" t="s">
        <v>11830</v>
      </c>
      <c r="BK648" s="4">
        <v>9</v>
      </c>
      <c r="BL648" s="4">
        <f t="shared" si="171"/>
        <v>135</v>
      </c>
      <c r="BM648" s="4">
        <f t="shared" si="167"/>
        <v>136</v>
      </c>
      <c r="BN648" s="4" t="str">
        <f t="shared" si="172"/>
        <v>배수초과</v>
      </c>
      <c r="BO648" s="4" t="s">
        <v>11832</v>
      </c>
      <c r="BQ648" s="44" t="s">
        <v>11731</v>
      </c>
      <c r="BR648" s="4" t="s">
        <v>11835</v>
      </c>
      <c r="BS648" s="4" t="s">
        <v>11836</v>
      </c>
    </row>
    <row r="649" spans="1:71" ht="50.1" customHeight="1" x14ac:dyDescent="0.3">
      <c r="A649" s="4">
        <f t="shared" si="170"/>
        <v>175</v>
      </c>
      <c r="B649" s="4" t="s">
        <v>10859</v>
      </c>
      <c r="C649" s="4" t="s">
        <v>10860</v>
      </c>
      <c r="D649" s="4" t="s">
        <v>265</v>
      </c>
      <c r="E649" s="4" t="s">
        <v>266</v>
      </c>
      <c r="F649" s="4" t="s">
        <v>10861</v>
      </c>
      <c r="G649" s="4" t="s">
        <v>10862</v>
      </c>
      <c r="H649" s="4" t="s">
        <v>10863</v>
      </c>
      <c r="I649" s="4" t="s">
        <v>10864</v>
      </c>
      <c r="J649" s="4" t="s">
        <v>275</v>
      </c>
      <c r="K649" s="4" t="s">
        <v>275</v>
      </c>
      <c r="L649" s="4" t="s">
        <v>276</v>
      </c>
      <c r="M649" s="4" t="s">
        <v>277</v>
      </c>
      <c r="N649" s="4" t="s">
        <v>277</v>
      </c>
      <c r="O649" s="4" t="s">
        <v>277</v>
      </c>
      <c r="P649" s="4" t="s">
        <v>277</v>
      </c>
      <c r="Q649" s="4" t="s">
        <v>1952</v>
      </c>
      <c r="R649" s="4" t="s">
        <v>313</v>
      </c>
      <c r="S649" s="4" t="s">
        <v>313</v>
      </c>
      <c r="T649" s="4" t="s">
        <v>313</v>
      </c>
      <c r="U649" s="4" t="s">
        <v>313</v>
      </c>
      <c r="V649" s="4" t="s">
        <v>313</v>
      </c>
      <c r="W649" s="4" t="s">
        <v>11686</v>
      </c>
      <c r="X649" s="4" t="s">
        <v>11737</v>
      </c>
      <c r="Y649" s="4" t="s">
        <v>313</v>
      </c>
      <c r="Z649" s="4" t="s">
        <v>313</v>
      </c>
      <c r="AA649" s="4" t="s">
        <v>313</v>
      </c>
      <c r="AB649" s="4" t="s">
        <v>313</v>
      </c>
      <c r="AC649" s="4" t="s">
        <v>313</v>
      </c>
      <c r="AE649" s="4">
        <v>0</v>
      </c>
      <c r="AF649" s="4">
        <v>0</v>
      </c>
      <c r="AG649" s="4">
        <v>0</v>
      </c>
      <c r="AH649" s="4">
        <f t="shared" si="169"/>
        <v>0</v>
      </c>
      <c r="AI649" s="4">
        <f t="shared" si="169"/>
        <v>0</v>
      </c>
      <c r="AJ649" s="4">
        <f t="shared" si="169"/>
        <v>0</v>
      </c>
      <c r="AK649" s="4">
        <f t="shared" si="168"/>
        <v>0</v>
      </c>
      <c r="AL649" s="4">
        <f t="shared" si="168"/>
        <v>0</v>
      </c>
      <c r="AM649" s="4">
        <f t="shared" si="168"/>
        <v>3</v>
      </c>
      <c r="AN649" s="4">
        <f t="shared" si="158"/>
        <v>0</v>
      </c>
      <c r="AO649" s="4" t="str">
        <f t="shared" si="159"/>
        <v>X</v>
      </c>
      <c r="AP649" s="4" t="str">
        <f t="shared" si="159"/>
        <v>X</v>
      </c>
      <c r="AQ649" s="4" t="str">
        <f t="shared" si="159"/>
        <v>X</v>
      </c>
      <c r="AR649" s="4">
        <f t="shared" si="160"/>
        <v>3</v>
      </c>
      <c r="AT649" s="4" t="s">
        <v>11686</v>
      </c>
      <c r="AU649" s="4">
        <f>VLOOKUP(B649,자격증!B:R,17,0)</f>
        <v>10</v>
      </c>
      <c r="AV649" s="4">
        <f>IF(AT649="해당",VLOOKUP(B649,어학성적!B:Q,16,0),0)</f>
        <v>6</v>
      </c>
      <c r="AW649" s="4">
        <f>IF(AT649="해당",VLOOKUP(B649,논문실적!B:S,18,0),0)</f>
        <v>0</v>
      </c>
      <c r="AX649" s="4">
        <f>VLOOKUP(B649,자격증!B:S,18,0)</f>
        <v>0</v>
      </c>
      <c r="AY649" s="4">
        <f t="shared" si="161"/>
        <v>16</v>
      </c>
      <c r="AZ649" s="4"/>
      <c r="BB649" s="4">
        <f t="shared" si="162"/>
        <v>16</v>
      </c>
      <c r="BC649" s="47">
        <f>VLOOKUP(B649,정성평가!B:AD,29,0)</f>
        <v>52.333333333333336</v>
      </c>
      <c r="BD649" s="4">
        <f t="shared" si="163"/>
        <v>3</v>
      </c>
      <c r="BE649" s="47">
        <f t="shared" si="164"/>
        <v>71.333333333333343</v>
      </c>
      <c r="BF649" s="4" t="str">
        <f t="shared" si="165"/>
        <v>이상없음</v>
      </c>
      <c r="BG649" s="4">
        <f t="shared" si="166"/>
        <v>174</v>
      </c>
      <c r="BH649" s="4" t="s">
        <v>11811</v>
      </c>
      <c r="BI649" s="4" t="s">
        <v>11830</v>
      </c>
      <c r="BK649" s="4">
        <v>9</v>
      </c>
      <c r="BL649" s="4">
        <f t="shared" si="171"/>
        <v>135</v>
      </c>
      <c r="BM649" s="4">
        <f t="shared" si="167"/>
        <v>136</v>
      </c>
      <c r="BN649" s="4" t="str">
        <f t="shared" si="172"/>
        <v>배수초과</v>
      </c>
      <c r="BO649" s="4" t="s">
        <v>11832</v>
      </c>
      <c r="BQ649" s="44" t="s">
        <v>11731</v>
      </c>
      <c r="BR649" s="4" t="s">
        <v>11835</v>
      </c>
      <c r="BS649" s="4" t="s">
        <v>11836</v>
      </c>
    </row>
    <row r="650" spans="1:71" ht="50.1" customHeight="1" x14ac:dyDescent="0.3">
      <c r="A650" s="4">
        <f t="shared" si="170"/>
        <v>176</v>
      </c>
      <c r="B650" s="4" t="s">
        <v>1387</v>
      </c>
      <c r="C650" s="4" t="s">
        <v>1388</v>
      </c>
      <c r="D650" s="4" t="s">
        <v>265</v>
      </c>
      <c r="E650" s="4" t="s">
        <v>266</v>
      </c>
      <c r="F650" s="4" t="s">
        <v>1389</v>
      </c>
      <c r="G650" s="4" t="s">
        <v>1390</v>
      </c>
      <c r="H650" s="4" t="s">
        <v>1391</v>
      </c>
      <c r="I650" s="4" t="s">
        <v>1392</v>
      </c>
      <c r="J650" s="4" t="s">
        <v>275</v>
      </c>
      <c r="K650" s="4" t="s">
        <v>275</v>
      </c>
      <c r="L650" s="4" t="s">
        <v>276</v>
      </c>
      <c r="M650" s="4" t="s">
        <v>277</v>
      </c>
      <c r="N650" s="4" t="s">
        <v>277</v>
      </c>
      <c r="O650" s="4" t="s">
        <v>277</v>
      </c>
      <c r="P650" s="4" t="s">
        <v>277</v>
      </c>
      <c r="Q650" s="4" t="s">
        <v>1397</v>
      </c>
      <c r="R650" s="4" t="s">
        <v>313</v>
      </c>
      <c r="S650" s="4" t="s">
        <v>313</v>
      </c>
      <c r="T650" s="4" t="s">
        <v>313</v>
      </c>
      <c r="U650" s="4" t="s">
        <v>313</v>
      </c>
      <c r="V650" s="4" t="s">
        <v>313</v>
      </c>
      <c r="W650" s="4" t="s">
        <v>313</v>
      </c>
      <c r="X650" s="4" t="s">
        <v>313</v>
      </c>
      <c r="Y650" s="4" t="s">
        <v>313</v>
      </c>
      <c r="Z650" s="4" t="s">
        <v>313</v>
      </c>
      <c r="AA650" s="4" t="s">
        <v>313</v>
      </c>
      <c r="AB650" s="4" t="s">
        <v>313</v>
      </c>
      <c r="AC650" s="4" t="s">
        <v>313</v>
      </c>
      <c r="AE650" s="4">
        <v>0</v>
      </c>
      <c r="AF650" s="4">
        <v>0</v>
      </c>
      <c r="AG650" s="4">
        <v>0</v>
      </c>
      <c r="AH650" s="4">
        <f t="shared" si="169"/>
        <v>0</v>
      </c>
      <c r="AI650" s="4">
        <f t="shared" si="169"/>
        <v>0</v>
      </c>
      <c r="AJ650" s="4">
        <f t="shared" si="169"/>
        <v>0</v>
      </c>
      <c r="AK650" s="4">
        <f t="shared" si="168"/>
        <v>0</v>
      </c>
      <c r="AL650" s="4">
        <f t="shared" si="168"/>
        <v>0</v>
      </c>
      <c r="AM650" s="4">
        <f t="shared" si="168"/>
        <v>0</v>
      </c>
      <c r="AN650" s="4">
        <f t="shared" si="158"/>
        <v>0</v>
      </c>
      <c r="AO650" s="4" t="str">
        <f t="shared" si="159"/>
        <v>X</v>
      </c>
      <c r="AP650" s="4" t="str">
        <f t="shared" si="159"/>
        <v>X</v>
      </c>
      <c r="AQ650" s="4" t="str">
        <f t="shared" si="159"/>
        <v>X</v>
      </c>
      <c r="AR650" s="4">
        <f t="shared" si="160"/>
        <v>0</v>
      </c>
      <c r="AT650" s="4" t="s">
        <v>11686</v>
      </c>
      <c r="AU650" s="4">
        <f>VLOOKUP(B650,자격증!B:R,17,0)</f>
        <v>5</v>
      </c>
      <c r="AV650" s="4">
        <f>IF(AT650="해당",VLOOKUP(B650,어학성적!B:Q,16,0),0)</f>
        <v>0</v>
      </c>
      <c r="AW650" s="4">
        <f>IF(AT650="해당",VLOOKUP(B650,논문실적!B:S,18,0),0)</f>
        <v>0</v>
      </c>
      <c r="AX650" s="4">
        <f>VLOOKUP(B650,자격증!B:S,18,0)</f>
        <v>0</v>
      </c>
      <c r="AY650" s="4">
        <f t="shared" si="161"/>
        <v>5</v>
      </c>
      <c r="AZ650" s="4"/>
      <c r="BB650" s="4">
        <f t="shared" si="162"/>
        <v>5</v>
      </c>
      <c r="BC650" s="47">
        <f>VLOOKUP(B650,정성평가!B:AD,29,0)</f>
        <v>66</v>
      </c>
      <c r="BD650" s="4">
        <f t="shared" si="163"/>
        <v>0</v>
      </c>
      <c r="BE650" s="47">
        <f t="shared" si="164"/>
        <v>71</v>
      </c>
      <c r="BF650" s="4" t="str">
        <f t="shared" si="165"/>
        <v>이상없음</v>
      </c>
      <c r="BG650" s="4">
        <f t="shared" si="166"/>
        <v>176</v>
      </c>
      <c r="BH650" s="4" t="s">
        <v>11811</v>
      </c>
      <c r="BI650" s="4" t="s">
        <v>11830</v>
      </c>
      <c r="BK650" s="4">
        <v>9</v>
      </c>
      <c r="BL650" s="4">
        <f t="shared" si="171"/>
        <v>135</v>
      </c>
      <c r="BM650" s="4">
        <f t="shared" si="167"/>
        <v>136</v>
      </c>
      <c r="BN650" s="4" t="str">
        <f t="shared" si="172"/>
        <v>배수초과</v>
      </c>
      <c r="BO650" s="4" t="s">
        <v>11832</v>
      </c>
      <c r="BQ650" s="44" t="s">
        <v>11731</v>
      </c>
      <c r="BR650" s="4" t="s">
        <v>11835</v>
      </c>
      <c r="BS650" s="4" t="s">
        <v>11836</v>
      </c>
    </row>
    <row r="651" spans="1:71" ht="50.1" customHeight="1" x14ac:dyDescent="0.3">
      <c r="A651" s="4">
        <f t="shared" si="170"/>
        <v>177</v>
      </c>
      <c r="B651" s="4" t="s">
        <v>3425</v>
      </c>
      <c r="C651" s="4" t="s">
        <v>3426</v>
      </c>
      <c r="D651" s="4" t="s">
        <v>265</v>
      </c>
      <c r="E651" s="4" t="s">
        <v>266</v>
      </c>
      <c r="F651" s="4" t="s">
        <v>3427</v>
      </c>
      <c r="G651" s="4" t="s">
        <v>3428</v>
      </c>
      <c r="H651" s="4" t="s">
        <v>3429</v>
      </c>
      <c r="I651" s="4" t="s">
        <v>3430</v>
      </c>
      <c r="J651" s="4" t="s">
        <v>275</v>
      </c>
      <c r="K651" s="4" t="s">
        <v>275</v>
      </c>
      <c r="L651" s="4" t="s">
        <v>276</v>
      </c>
      <c r="M651" s="4" t="s">
        <v>277</v>
      </c>
      <c r="N651" s="4" t="s">
        <v>277</v>
      </c>
      <c r="O651" s="4" t="s">
        <v>277</v>
      </c>
      <c r="P651" s="4" t="s">
        <v>277</v>
      </c>
      <c r="Q651" s="4" t="s">
        <v>3369</v>
      </c>
      <c r="R651" s="4" t="s">
        <v>313</v>
      </c>
      <c r="S651" s="4" t="s">
        <v>313</v>
      </c>
      <c r="T651" s="4" t="s">
        <v>313</v>
      </c>
      <c r="U651" s="4" t="s">
        <v>313</v>
      </c>
      <c r="V651" s="4" t="s">
        <v>313</v>
      </c>
      <c r="W651" s="4" t="s">
        <v>11686</v>
      </c>
      <c r="X651" s="4" t="s">
        <v>11729</v>
      </c>
      <c r="Y651" s="4" t="s">
        <v>313</v>
      </c>
      <c r="Z651" s="4" t="s">
        <v>313</v>
      </c>
      <c r="AA651" s="4" t="s">
        <v>312</v>
      </c>
      <c r="AB651" s="4" t="s">
        <v>312</v>
      </c>
      <c r="AC651" s="4" t="s">
        <v>313</v>
      </c>
      <c r="AE651" s="4">
        <v>0</v>
      </c>
      <c r="AF651" s="4">
        <v>0</v>
      </c>
      <c r="AG651" s="4">
        <v>0</v>
      </c>
      <c r="AH651" s="4">
        <f t="shared" si="169"/>
        <v>0</v>
      </c>
      <c r="AI651" s="4">
        <f t="shared" si="169"/>
        <v>0</v>
      </c>
      <c r="AJ651" s="4">
        <f t="shared" si="169"/>
        <v>0</v>
      </c>
      <c r="AK651" s="4">
        <f t="shared" si="168"/>
        <v>0</v>
      </c>
      <c r="AL651" s="4">
        <f t="shared" si="168"/>
        <v>0</v>
      </c>
      <c r="AM651" s="4">
        <f t="shared" si="168"/>
        <v>3</v>
      </c>
      <c r="AN651" s="4">
        <f t="shared" si="158"/>
        <v>0</v>
      </c>
      <c r="AO651" s="4" t="str">
        <f t="shared" si="159"/>
        <v>우대</v>
      </c>
      <c r="AP651" s="4" t="str">
        <f t="shared" si="159"/>
        <v>우대</v>
      </c>
      <c r="AQ651" s="4" t="str">
        <f t="shared" si="159"/>
        <v>X</v>
      </c>
      <c r="AR651" s="4">
        <f t="shared" si="160"/>
        <v>3</v>
      </c>
      <c r="AT651" s="4" t="s">
        <v>11686</v>
      </c>
      <c r="AU651" s="4">
        <f>VLOOKUP(B651,자격증!B:R,17,0)</f>
        <v>4</v>
      </c>
      <c r="AV651" s="4">
        <f>IF(AT651="해당",VLOOKUP(B651,어학성적!B:Q,16,0),0)</f>
        <v>6</v>
      </c>
      <c r="AW651" s="4">
        <f>IF(AT651="해당",VLOOKUP(B651,논문실적!B:S,18,0),0)</f>
        <v>0</v>
      </c>
      <c r="AX651" s="4">
        <f>VLOOKUP(B651,자격증!B:S,18,0)</f>
        <v>0</v>
      </c>
      <c r="AY651" s="4">
        <f t="shared" si="161"/>
        <v>10</v>
      </c>
      <c r="AZ651" s="41"/>
      <c r="BB651" s="4">
        <f t="shared" si="162"/>
        <v>10</v>
      </c>
      <c r="BC651" s="47">
        <f>VLOOKUP(B651,정성평가!B:AD,29,0)</f>
        <v>58</v>
      </c>
      <c r="BD651" s="4">
        <f t="shared" si="163"/>
        <v>3</v>
      </c>
      <c r="BE651" s="47">
        <f t="shared" si="164"/>
        <v>71</v>
      </c>
      <c r="BF651" s="4" t="str">
        <f t="shared" si="165"/>
        <v>이상없음</v>
      </c>
      <c r="BG651" s="4">
        <f t="shared" si="166"/>
        <v>176</v>
      </c>
      <c r="BH651" s="4" t="s">
        <v>11811</v>
      </c>
      <c r="BI651" s="4" t="s">
        <v>11830</v>
      </c>
      <c r="BK651" s="4">
        <v>9</v>
      </c>
      <c r="BL651" s="4">
        <f t="shared" si="171"/>
        <v>135</v>
      </c>
      <c r="BM651" s="4">
        <f t="shared" si="167"/>
        <v>136</v>
      </c>
      <c r="BN651" s="4" t="str">
        <f t="shared" si="172"/>
        <v>배수초과</v>
      </c>
      <c r="BO651" s="4" t="s">
        <v>11832</v>
      </c>
      <c r="BQ651" s="44" t="s">
        <v>11731</v>
      </c>
      <c r="BR651" s="4" t="s">
        <v>11835</v>
      </c>
      <c r="BS651" s="4" t="s">
        <v>11836</v>
      </c>
    </row>
    <row r="652" spans="1:71" ht="50.1" customHeight="1" x14ac:dyDescent="0.3">
      <c r="A652" s="4">
        <f t="shared" si="170"/>
        <v>178</v>
      </c>
      <c r="B652" s="4" t="s">
        <v>8706</v>
      </c>
      <c r="C652" s="4" t="s">
        <v>7639</v>
      </c>
      <c r="D652" s="4" t="s">
        <v>265</v>
      </c>
      <c r="E652" s="4" t="s">
        <v>266</v>
      </c>
      <c r="F652" s="4" t="s">
        <v>7640</v>
      </c>
      <c r="G652" s="4" t="s">
        <v>8707</v>
      </c>
      <c r="H652" s="4" t="s">
        <v>8708</v>
      </c>
      <c r="I652" s="4" t="s">
        <v>8709</v>
      </c>
      <c r="J652" s="4" t="s">
        <v>275</v>
      </c>
      <c r="K652" s="4" t="s">
        <v>275</v>
      </c>
      <c r="L652" s="4" t="s">
        <v>276</v>
      </c>
      <c r="M652" s="4" t="s">
        <v>277</v>
      </c>
      <c r="N652" s="4" t="s">
        <v>277</v>
      </c>
      <c r="O652" s="4" t="s">
        <v>277</v>
      </c>
      <c r="P652" s="4" t="s">
        <v>277</v>
      </c>
      <c r="Q652" s="4" t="s">
        <v>8713</v>
      </c>
      <c r="R652" s="4" t="s">
        <v>313</v>
      </c>
      <c r="S652" s="4" t="s">
        <v>313</v>
      </c>
      <c r="T652" s="4" t="s">
        <v>313</v>
      </c>
      <c r="U652" s="4" t="s">
        <v>313</v>
      </c>
      <c r="V652" s="4" t="s">
        <v>313</v>
      </c>
      <c r="W652" s="4" t="s">
        <v>11686</v>
      </c>
      <c r="X652" s="4" t="s">
        <v>9552</v>
      </c>
      <c r="Y652" s="4" t="s">
        <v>11686</v>
      </c>
      <c r="Z652" s="4" t="s">
        <v>9552</v>
      </c>
      <c r="AA652" s="4" t="s">
        <v>312</v>
      </c>
      <c r="AB652" s="4" t="s">
        <v>312</v>
      </c>
      <c r="AC652" s="4" t="s">
        <v>313</v>
      </c>
      <c r="AE652" s="4">
        <v>0</v>
      </c>
      <c r="AF652" s="4">
        <v>0</v>
      </c>
      <c r="AG652" s="4">
        <v>0</v>
      </c>
      <c r="AH652" s="4">
        <f t="shared" si="169"/>
        <v>0</v>
      </c>
      <c r="AI652" s="4">
        <f t="shared" si="169"/>
        <v>0</v>
      </c>
      <c r="AJ652" s="4">
        <f t="shared" si="169"/>
        <v>0</v>
      </c>
      <c r="AK652" s="4">
        <f t="shared" si="168"/>
        <v>0</v>
      </c>
      <c r="AL652" s="4">
        <f t="shared" si="168"/>
        <v>0</v>
      </c>
      <c r="AM652" s="4">
        <f t="shared" si="168"/>
        <v>3</v>
      </c>
      <c r="AN652" s="4">
        <f t="shared" si="158"/>
        <v>3</v>
      </c>
      <c r="AO652" s="4" t="str">
        <f t="shared" si="159"/>
        <v>우대</v>
      </c>
      <c r="AP652" s="4" t="str">
        <f t="shared" si="159"/>
        <v>우대</v>
      </c>
      <c r="AQ652" s="4" t="str">
        <f t="shared" si="159"/>
        <v>X</v>
      </c>
      <c r="AR652" s="4">
        <f t="shared" si="160"/>
        <v>3</v>
      </c>
      <c r="AT652" s="4" t="s">
        <v>11686</v>
      </c>
      <c r="AU652" s="4">
        <f>VLOOKUP(B652,자격증!B:R,17,0)</f>
        <v>8</v>
      </c>
      <c r="AV652" s="4">
        <f>IF(AT652="해당",VLOOKUP(B652,어학성적!B:Q,16,0),0)</f>
        <v>8</v>
      </c>
      <c r="AW652" s="4">
        <f>IF(AT652="해당",VLOOKUP(B652,논문실적!B:S,18,0),0)</f>
        <v>0</v>
      </c>
      <c r="AX652" s="4">
        <f>VLOOKUP(B652,자격증!B:S,18,0)</f>
        <v>0</v>
      </c>
      <c r="AY652" s="11">
        <f t="shared" si="161"/>
        <v>16</v>
      </c>
      <c r="AZ652" s="49"/>
      <c r="BB652" s="4">
        <f t="shared" si="162"/>
        <v>16</v>
      </c>
      <c r="BC652" s="47">
        <f>VLOOKUP(B652,정성평가!B:AD,29,0)</f>
        <v>52</v>
      </c>
      <c r="BD652" s="4">
        <f t="shared" si="163"/>
        <v>3</v>
      </c>
      <c r="BE652" s="47">
        <f t="shared" si="164"/>
        <v>71</v>
      </c>
      <c r="BF652" s="4" t="str">
        <f t="shared" si="165"/>
        <v>이상없음</v>
      </c>
      <c r="BG652" s="4">
        <f t="shared" si="166"/>
        <v>176</v>
      </c>
      <c r="BH652" s="4" t="s">
        <v>11811</v>
      </c>
      <c r="BI652" s="4" t="s">
        <v>11830</v>
      </c>
      <c r="BK652" s="4">
        <v>9</v>
      </c>
      <c r="BL652" s="4">
        <f t="shared" si="171"/>
        <v>135</v>
      </c>
      <c r="BM652" s="4">
        <f t="shared" si="167"/>
        <v>136</v>
      </c>
      <c r="BN652" s="4" t="str">
        <f t="shared" si="172"/>
        <v>배수초과</v>
      </c>
      <c r="BO652" s="4" t="s">
        <v>11832</v>
      </c>
      <c r="BQ652" s="44" t="s">
        <v>11731</v>
      </c>
      <c r="BR652" s="4" t="s">
        <v>11835</v>
      </c>
      <c r="BS652" s="4" t="s">
        <v>11836</v>
      </c>
    </row>
    <row r="653" spans="1:71" ht="50.1" customHeight="1" x14ac:dyDescent="0.3">
      <c r="A653" s="4">
        <f t="shared" si="170"/>
        <v>179</v>
      </c>
      <c r="B653" s="4" t="s">
        <v>10690</v>
      </c>
      <c r="C653" s="4" t="s">
        <v>10691</v>
      </c>
      <c r="D653" s="4" t="s">
        <v>265</v>
      </c>
      <c r="E653" s="4" t="s">
        <v>266</v>
      </c>
      <c r="F653" s="4" t="s">
        <v>10692</v>
      </c>
      <c r="G653" s="4" t="s">
        <v>10693</v>
      </c>
      <c r="H653" s="4" t="s">
        <v>10694</v>
      </c>
      <c r="I653" s="4" t="s">
        <v>10695</v>
      </c>
      <c r="J653" s="4" t="s">
        <v>275</v>
      </c>
      <c r="K653" s="4" t="s">
        <v>275</v>
      </c>
      <c r="L653" s="4" t="s">
        <v>276</v>
      </c>
      <c r="M653" s="4" t="s">
        <v>277</v>
      </c>
      <c r="N653" s="4" t="s">
        <v>277</v>
      </c>
      <c r="O653" s="4" t="s">
        <v>277</v>
      </c>
      <c r="P653" s="4" t="s">
        <v>277</v>
      </c>
      <c r="Q653" s="4" t="s">
        <v>10699</v>
      </c>
      <c r="R653" s="4" t="s">
        <v>313</v>
      </c>
      <c r="S653" s="4" t="s">
        <v>313</v>
      </c>
      <c r="T653" s="4" t="s">
        <v>313</v>
      </c>
      <c r="U653" s="4" t="s">
        <v>313</v>
      </c>
      <c r="V653" s="4" t="s">
        <v>313</v>
      </c>
      <c r="W653" s="4" t="s">
        <v>11686</v>
      </c>
      <c r="X653" s="4" t="s">
        <v>11734</v>
      </c>
      <c r="Y653" s="4" t="s">
        <v>313</v>
      </c>
      <c r="Z653" s="4" t="s">
        <v>313</v>
      </c>
      <c r="AA653" s="4" t="s">
        <v>313</v>
      </c>
      <c r="AB653" s="4" t="s">
        <v>312</v>
      </c>
      <c r="AC653" s="4" t="s">
        <v>313</v>
      </c>
      <c r="AE653" s="4">
        <v>0</v>
      </c>
      <c r="AF653" s="4">
        <v>0</v>
      </c>
      <c r="AG653" s="4">
        <v>0</v>
      </c>
      <c r="AH653" s="4">
        <f t="shared" si="169"/>
        <v>0</v>
      </c>
      <c r="AI653" s="4">
        <f t="shared" si="169"/>
        <v>0</v>
      </c>
      <c r="AJ653" s="4">
        <f t="shared" si="169"/>
        <v>0</v>
      </c>
      <c r="AK653" s="4">
        <f t="shared" si="168"/>
        <v>0</v>
      </c>
      <c r="AL653" s="4">
        <f t="shared" si="168"/>
        <v>0</v>
      </c>
      <c r="AM653" s="4">
        <f t="shared" si="168"/>
        <v>3</v>
      </c>
      <c r="AN653" s="4">
        <f t="shared" si="158"/>
        <v>0</v>
      </c>
      <c r="AO653" s="4" t="str">
        <f t="shared" si="159"/>
        <v>X</v>
      </c>
      <c r="AP653" s="4" t="str">
        <f t="shared" si="159"/>
        <v>우대</v>
      </c>
      <c r="AQ653" s="4" t="str">
        <f t="shared" si="159"/>
        <v>X</v>
      </c>
      <c r="AR653" s="4">
        <f t="shared" si="160"/>
        <v>3</v>
      </c>
      <c r="AT653" s="4" t="s">
        <v>11686</v>
      </c>
      <c r="AU653" s="4">
        <f>VLOOKUP(B653,자격증!B:R,17,0)</f>
        <v>10</v>
      </c>
      <c r="AV653" s="4">
        <f>IF(AT653="해당",VLOOKUP(B653,어학성적!B:Q,16,0),0)</f>
        <v>2</v>
      </c>
      <c r="AW653" s="4">
        <f>IF(AT653="해당",VLOOKUP(B653,논문실적!B:S,18,0),0)</f>
        <v>0</v>
      </c>
      <c r="AX653" s="4">
        <f>VLOOKUP(B653,자격증!B:S,18,0)</f>
        <v>0</v>
      </c>
      <c r="AY653" s="4">
        <f t="shared" si="161"/>
        <v>12</v>
      </c>
      <c r="AZ653" s="42"/>
      <c r="BB653" s="4">
        <f t="shared" si="162"/>
        <v>12</v>
      </c>
      <c r="BC653" s="47">
        <f>VLOOKUP(B653,정성평가!B:AD,29,0)</f>
        <v>56</v>
      </c>
      <c r="BD653" s="4">
        <f t="shared" si="163"/>
        <v>3</v>
      </c>
      <c r="BE653" s="47">
        <f t="shared" si="164"/>
        <v>71</v>
      </c>
      <c r="BF653" s="4" t="str">
        <f t="shared" si="165"/>
        <v>이상없음</v>
      </c>
      <c r="BG653" s="4">
        <f t="shared" si="166"/>
        <v>176</v>
      </c>
      <c r="BH653" s="4" t="s">
        <v>11811</v>
      </c>
      <c r="BI653" s="4" t="s">
        <v>11830</v>
      </c>
      <c r="BK653" s="4">
        <v>9</v>
      </c>
      <c r="BL653" s="4">
        <f t="shared" si="171"/>
        <v>135</v>
      </c>
      <c r="BM653" s="4">
        <f t="shared" si="167"/>
        <v>136</v>
      </c>
      <c r="BN653" s="4" t="str">
        <f t="shared" si="172"/>
        <v>배수초과</v>
      </c>
      <c r="BO653" s="4" t="s">
        <v>11832</v>
      </c>
      <c r="BQ653" s="44" t="s">
        <v>11731</v>
      </c>
      <c r="BR653" s="4" t="s">
        <v>11835</v>
      </c>
      <c r="BS653" s="4" t="s">
        <v>11836</v>
      </c>
    </row>
    <row r="654" spans="1:71" ht="50.1" customHeight="1" x14ac:dyDescent="0.3">
      <c r="A654" s="4">
        <f t="shared" si="170"/>
        <v>180</v>
      </c>
      <c r="B654" s="4" t="s">
        <v>1358</v>
      </c>
      <c r="C654" s="4" t="s">
        <v>1359</v>
      </c>
      <c r="D654" s="4" t="s">
        <v>265</v>
      </c>
      <c r="E654" s="4" t="s">
        <v>266</v>
      </c>
      <c r="F654" s="4" t="s">
        <v>1360</v>
      </c>
      <c r="G654" s="4" t="s">
        <v>1361</v>
      </c>
      <c r="H654" s="4" t="s">
        <v>1362</v>
      </c>
      <c r="I654" s="4" t="s">
        <v>1363</v>
      </c>
      <c r="J654" s="4" t="s">
        <v>275</v>
      </c>
      <c r="K654" s="4" t="s">
        <v>275</v>
      </c>
      <c r="L654" s="4" t="s">
        <v>276</v>
      </c>
      <c r="M654" s="4" t="s">
        <v>277</v>
      </c>
      <c r="N654" s="4" t="s">
        <v>277</v>
      </c>
      <c r="O654" s="4" t="s">
        <v>277</v>
      </c>
      <c r="P654" s="4" t="s">
        <v>277</v>
      </c>
      <c r="Q654" s="4" t="s">
        <v>1386</v>
      </c>
      <c r="R654" s="4" t="s">
        <v>313</v>
      </c>
      <c r="S654" s="4" t="s">
        <v>313</v>
      </c>
      <c r="T654" s="4" t="s">
        <v>313</v>
      </c>
      <c r="U654" s="4" t="s">
        <v>313</v>
      </c>
      <c r="V654" s="4" t="s">
        <v>313</v>
      </c>
      <c r="W654" s="4" t="s">
        <v>313</v>
      </c>
      <c r="X654" s="4" t="s">
        <v>313</v>
      </c>
      <c r="Y654" s="4" t="s">
        <v>313</v>
      </c>
      <c r="Z654" s="4" t="s">
        <v>313</v>
      </c>
      <c r="AA654" s="4" t="s">
        <v>313</v>
      </c>
      <c r="AB654" s="4" t="s">
        <v>313</v>
      </c>
      <c r="AC654" s="4" t="s">
        <v>313</v>
      </c>
      <c r="AE654" s="4">
        <v>0</v>
      </c>
      <c r="AF654" s="4">
        <v>0</v>
      </c>
      <c r="AG654" s="4">
        <v>0</v>
      </c>
      <c r="AH654" s="4">
        <f t="shared" si="169"/>
        <v>0</v>
      </c>
      <c r="AI654" s="4">
        <f t="shared" si="169"/>
        <v>0</v>
      </c>
      <c r="AJ654" s="4">
        <f t="shared" si="169"/>
        <v>0</v>
      </c>
      <c r="AK654" s="4">
        <f t="shared" si="168"/>
        <v>0</v>
      </c>
      <c r="AL654" s="4">
        <f t="shared" si="168"/>
        <v>0</v>
      </c>
      <c r="AM654" s="4">
        <f t="shared" si="168"/>
        <v>0</v>
      </c>
      <c r="AN654" s="4">
        <f t="shared" si="158"/>
        <v>0</v>
      </c>
      <c r="AO654" s="4" t="str">
        <f t="shared" si="159"/>
        <v>X</v>
      </c>
      <c r="AP654" s="4" t="str">
        <f t="shared" si="159"/>
        <v>X</v>
      </c>
      <c r="AQ654" s="4" t="str">
        <f t="shared" si="159"/>
        <v>X</v>
      </c>
      <c r="AR654" s="4">
        <f t="shared" si="160"/>
        <v>0</v>
      </c>
      <c r="AT654" s="4" t="s">
        <v>11686</v>
      </c>
      <c r="AU654" s="4">
        <f>VLOOKUP(B654,자격증!B:R,17,0)</f>
        <v>3</v>
      </c>
      <c r="AV654" s="4">
        <f>IF(AT654="해당",VLOOKUP(B654,어학성적!B:Q,16,0),0)</f>
        <v>0</v>
      </c>
      <c r="AW654" s="4">
        <f>IF(AT654="해당",VLOOKUP(B654,논문실적!B:S,18,0),0)</f>
        <v>0</v>
      </c>
      <c r="AX654" s="4">
        <f>VLOOKUP(B654,자격증!B:S,18,0)</f>
        <v>0</v>
      </c>
      <c r="AY654" s="4">
        <f t="shared" si="161"/>
        <v>3</v>
      </c>
      <c r="AZ654" s="4"/>
      <c r="BB654" s="4">
        <f t="shared" si="162"/>
        <v>3</v>
      </c>
      <c r="BC654" s="47">
        <f>VLOOKUP(B654,정성평가!B:AD,29,0)</f>
        <v>67.666666666666671</v>
      </c>
      <c r="BD654" s="4">
        <f t="shared" si="163"/>
        <v>0</v>
      </c>
      <c r="BE654" s="47">
        <f t="shared" si="164"/>
        <v>70.666666666666671</v>
      </c>
      <c r="BF654" s="4" t="str">
        <f t="shared" si="165"/>
        <v>이상없음</v>
      </c>
      <c r="BG654" s="4">
        <f t="shared" si="166"/>
        <v>180</v>
      </c>
      <c r="BH654" s="4" t="s">
        <v>11811</v>
      </c>
      <c r="BI654" s="4" t="s">
        <v>11830</v>
      </c>
      <c r="BK654" s="4">
        <v>9</v>
      </c>
      <c r="BL654" s="4">
        <f t="shared" si="171"/>
        <v>135</v>
      </c>
      <c r="BM654" s="4">
        <f t="shared" si="167"/>
        <v>136</v>
      </c>
      <c r="BN654" s="4" t="str">
        <f t="shared" si="172"/>
        <v>배수초과</v>
      </c>
      <c r="BO654" s="4" t="s">
        <v>11832</v>
      </c>
      <c r="BQ654" s="44" t="s">
        <v>11731</v>
      </c>
      <c r="BR654" s="4" t="s">
        <v>11835</v>
      </c>
      <c r="BS654" s="4" t="s">
        <v>11836</v>
      </c>
    </row>
    <row r="655" spans="1:71" ht="50.1" customHeight="1" x14ac:dyDescent="0.3">
      <c r="A655" s="4">
        <f t="shared" si="170"/>
        <v>181</v>
      </c>
      <c r="B655" s="4" t="s">
        <v>3777</v>
      </c>
      <c r="C655" s="4" t="s">
        <v>3778</v>
      </c>
      <c r="D655" s="4" t="s">
        <v>265</v>
      </c>
      <c r="E655" s="4" t="s">
        <v>266</v>
      </c>
      <c r="F655" s="4" t="s">
        <v>3779</v>
      </c>
      <c r="G655" s="4" t="s">
        <v>3780</v>
      </c>
      <c r="H655" s="4" t="s">
        <v>3781</v>
      </c>
      <c r="I655" s="4" t="s">
        <v>3782</v>
      </c>
      <c r="J655" s="4" t="s">
        <v>275</v>
      </c>
      <c r="K655" s="4" t="s">
        <v>275</v>
      </c>
      <c r="L655" s="4" t="s">
        <v>276</v>
      </c>
      <c r="M655" s="4" t="s">
        <v>277</v>
      </c>
      <c r="N655" s="4" t="s">
        <v>277</v>
      </c>
      <c r="O655" s="4" t="s">
        <v>277</v>
      </c>
      <c r="P655" s="4" t="s">
        <v>277</v>
      </c>
      <c r="Q655" s="4" t="s">
        <v>478</v>
      </c>
      <c r="R655" s="4" t="s">
        <v>313</v>
      </c>
      <c r="S655" s="4" t="s">
        <v>313</v>
      </c>
      <c r="T655" s="4" t="s">
        <v>313</v>
      </c>
      <c r="U655" s="4" t="s">
        <v>313</v>
      </c>
      <c r="V655" s="4" t="s">
        <v>313</v>
      </c>
      <c r="W655" s="4" t="s">
        <v>11686</v>
      </c>
      <c r="X655" s="4" t="s">
        <v>9552</v>
      </c>
      <c r="Y655" s="4" t="s">
        <v>11686</v>
      </c>
      <c r="Z655" s="4" t="s">
        <v>9552</v>
      </c>
      <c r="AA655" s="4" t="s">
        <v>312</v>
      </c>
      <c r="AB655" s="4" t="s">
        <v>312</v>
      </c>
      <c r="AC655" s="4" t="s">
        <v>313</v>
      </c>
      <c r="AE655" s="4">
        <v>0</v>
      </c>
      <c r="AF655" s="4">
        <v>0</v>
      </c>
      <c r="AG655" s="4">
        <v>0</v>
      </c>
      <c r="AH655" s="4">
        <f t="shared" si="169"/>
        <v>0</v>
      </c>
      <c r="AI655" s="4">
        <f t="shared" si="169"/>
        <v>0</v>
      </c>
      <c r="AJ655" s="4">
        <f t="shared" si="169"/>
        <v>0</v>
      </c>
      <c r="AK655" s="4">
        <f t="shared" si="168"/>
        <v>0</v>
      </c>
      <c r="AL655" s="4">
        <f t="shared" si="168"/>
        <v>0</v>
      </c>
      <c r="AM655" s="4">
        <f t="shared" si="168"/>
        <v>3</v>
      </c>
      <c r="AN655" s="4">
        <f t="shared" si="158"/>
        <v>3</v>
      </c>
      <c r="AO655" s="4" t="str">
        <f t="shared" si="159"/>
        <v>우대</v>
      </c>
      <c r="AP655" s="4" t="str">
        <f t="shared" si="159"/>
        <v>우대</v>
      </c>
      <c r="AQ655" s="4" t="str">
        <f t="shared" si="159"/>
        <v>X</v>
      </c>
      <c r="AR655" s="4">
        <f t="shared" si="160"/>
        <v>3</v>
      </c>
      <c r="AT655" s="4" t="s">
        <v>11686</v>
      </c>
      <c r="AU655" s="4">
        <f>VLOOKUP(B655,자격증!B:R,17,0)</f>
        <v>6</v>
      </c>
      <c r="AV655" s="4">
        <f>IF(AT655="해당",VLOOKUP(B655,어학성적!B:Q,16,0),0)</f>
        <v>10</v>
      </c>
      <c r="AW655" s="4">
        <f>IF(AT655="해당",VLOOKUP(B655,논문실적!B:S,18,0),0)</f>
        <v>0</v>
      </c>
      <c r="AX655" s="4">
        <f>VLOOKUP(B655,자격증!B:S,18,0)</f>
        <v>0</v>
      </c>
      <c r="AY655" s="4">
        <f t="shared" si="161"/>
        <v>16</v>
      </c>
      <c r="AZ655" s="4"/>
      <c r="BB655" s="4">
        <f t="shared" si="162"/>
        <v>16</v>
      </c>
      <c r="BC655" s="47">
        <f>VLOOKUP(B655,정성평가!B:AD,29,0)</f>
        <v>51.666666666666664</v>
      </c>
      <c r="BD655" s="4">
        <f t="shared" si="163"/>
        <v>3</v>
      </c>
      <c r="BE655" s="47">
        <f t="shared" si="164"/>
        <v>70.666666666666657</v>
      </c>
      <c r="BF655" s="4" t="str">
        <f t="shared" si="165"/>
        <v>이상없음</v>
      </c>
      <c r="BG655" s="4">
        <f t="shared" si="166"/>
        <v>180</v>
      </c>
      <c r="BH655" s="4" t="s">
        <v>11811</v>
      </c>
      <c r="BI655" s="4" t="s">
        <v>11830</v>
      </c>
      <c r="BK655" s="4">
        <v>9</v>
      </c>
      <c r="BL655" s="4">
        <f t="shared" si="171"/>
        <v>135</v>
      </c>
      <c r="BM655" s="4">
        <f t="shared" si="167"/>
        <v>136</v>
      </c>
      <c r="BN655" s="4" t="str">
        <f t="shared" si="172"/>
        <v>배수초과</v>
      </c>
      <c r="BO655" s="4" t="s">
        <v>11832</v>
      </c>
      <c r="BQ655" s="44" t="s">
        <v>11731</v>
      </c>
      <c r="BR655" s="4" t="s">
        <v>11835</v>
      </c>
      <c r="BS655" s="4" t="s">
        <v>11836</v>
      </c>
    </row>
    <row r="656" spans="1:71" ht="50.1" customHeight="1" x14ac:dyDescent="0.3">
      <c r="A656" s="4">
        <f t="shared" si="170"/>
        <v>182</v>
      </c>
      <c r="B656" s="4" t="s">
        <v>5023</v>
      </c>
      <c r="C656" s="4" t="s">
        <v>5024</v>
      </c>
      <c r="D656" s="4" t="s">
        <v>265</v>
      </c>
      <c r="E656" s="4" t="s">
        <v>266</v>
      </c>
      <c r="F656" s="4" t="s">
        <v>5025</v>
      </c>
      <c r="G656" s="4" t="s">
        <v>5026</v>
      </c>
      <c r="H656" s="4" t="s">
        <v>5027</v>
      </c>
      <c r="I656" s="4" t="s">
        <v>5028</v>
      </c>
      <c r="J656" s="4" t="s">
        <v>275</v>
      </c>
      <c r="K656" s="4" t="s">
        <v>275</v>
      </c>
      <c r="L656" s="4" t="s">
        <v>382</v>
      </c>
      <c r="M656" s="4" t="s">
        <v>3540</v>
      </c>
      <c r="N656" s="4" t="s">
        <v>3541</v>
      </c>
      <c r="O656" s="4" t="s">
        <v>562</v>
      </c>
      <c r="P656" s="4" t="s">
        <v>957</v>
      </c>
      <c r="Q656" s="4" t="s">
        <v>3029</v>
      </c>
      <c r="R656" s="4" t="s">
        <v>313</v>
      </c>
      <c r="S656" s="4" t="s">
        <v>313</v>
      </c>
      <c r="T656" s="4" t="s">
        <v>313</v>
      </c>
      <c r="U656" s="4" t="s">
        <v>313</v>
      </c>
      <c r="V656" s="4" t="s">
        <v>313</v>
      </c>
      <c r="W656" s="4" t="s">
        <v>11686</v>
      </c>
      <c r="X656" s="4" t="s">
        <v>11738</v>
      </c>
      <c r="Y656" s="4" t="s">
        <v>313</v>
      </c>
      <c r="Z656" s="4" t="s">
        <v>313</v>
      </c>
      <c r="AA656" s="4" t="s">
        <v>313</v>
      </c>
      <c r="AB656" s="4" t="s">
        <v>313</v>
      </c>
      <c r="AC656" s="4" t="s">
        <v>313</v>
      </c>
      <c r="AE656" s="4">
        <v>0</v>
      </c>
      <c r="AF656" s="4">
        <v>0</v>
      </c>
      <c r="AG656" s="4">
        <v>0</v>
      </c>
      <c r="AH656" s="4">
        <f t="shared" si="169"/>
        <v>0</v>
      </c>
      <c r="AI656" s="4">
        <f t="shared" si="169"/>
        <v>0</v>
      </c>
      <c r="AJ656" s="4">
        <f t="shared" si="169"/>
        <v>0</v>
      </c>
      <c r="AK656" s="4">
        <f t="shared" si="168"/>
        <v>0</v>
      </c>
      <c r="AL656" s="4">
        <f t="shared" si="168"/>
        <v>0</v>
      </c>
      <c r="AM656" s="4">
        <f t="shared" si="168"/>
        <v>3</v>
      </c>
      <c r="AN656" s="4">
        <f t="shared" si="158"/>
        <v>0</v>
      </c>
      <c r="AO656" s="4" t="str">
        <f t="shared" si="159"/>
        <v>X</v>
      </c>
      <c r="AP656" s="4" t="str">
        <f t="shared" si="159"/>
        <v>X</v>
      </c>
      <c r="AQ656" s="4" t="str">
        <f t="shared" si="159"/>
        <v>X</v>
      </c>
      <c r="AR656" s="4">
        <f t="shared" si="160"/>
        <v>3</v>
      </c>
      <c r="AT656" s="4" t="s">
        <v>11686</v>
      </c>
      <c r="AU656" s="4">
        <f>VLOOKUP(B656,자격증!B:R,17,0)</f>
        <v>0</v>
      </c>
      <c r="AV656" s="4">
        <f>IF(AT656="해당",VLOOKUP(B656,어학성적!B:Q,16,0),0)</f>
        <v>0</v>
      </c>
      <c r="AW656" s="4">
        <f>IF(AT656="해당",VLOOKUP(B656,논문실적!B:S,18,0),0)</f>
        <v>6</v>
      </c>
      <c r="AX656" s="4">
        <f>VLOOKUP(B656,자격증!B:S,18,0)</f>
        <v>0</v>
      </c>
      <c r="AY656" s="4">
        <f t="shared" si="161"/>
        <v>6</v>
      </c>
      <c r="AZ656" s="4"/>
      <c r="BB656" s="4">
        <f t="shared" si="162"/>
        <v>6</v>
      </c>
      <c r="BC656" s="47">
        <f>VLOOKUP(B656,정성평가!B:AD,29,0)</f>
        <v>61.666666666666664</v>
      </c>
      <c r="BD656" s="4">
        <f t="shared" si="163"/>
        <v>3</v>
      </c>
      <c r="BE656" s="47">
        <f t="shared" si="164"/>
        <v>70.666666666666657</v>
      </c>
      <c r="BF656" s="4" t="str">
        <f t="shared" si="165"/>
        <v>이상없음</v>
      </c>
      <c r="BG656" s="4">
        <f t="shared" si="166"/>
        <v>180</v>
      </c>
      <c r="BH656" s="4" t="s">
        <v>11811</v>
      </c>
      <c r="BI656" s="4" t="s">
        <v>11830</v>
      </c>
      <c r="BK656" s="4">
        <v>9</v>
      </c>
      <c r="BL656" s="4">
        <f t="shared" si="171"/>
        <v>135</v>
      </c>
      <c r="BM656" s="4">
        <f t="shared" si="167"/>
        <v>136</v>
      </c>
      <c r="BN656" s="4" t="str">
        <f t="shared" si="172"/>
        <v>배수초과</v>
      </c>
      <c r="BO656" s="4" t="s">
        <v>11832</v>
      </c>
      <c r="BQ656" s="44" t="s">
        <v>11731</v>
      </c>
      <c r="BR656" s="4" t="s">
        <v>11835</v>
      </c>
      <c r="BS656" s="4" t="s">
        <v>11836</v>
      </c>
    </row>
    <row r="657" spans="1:71" ht="50.1" customHeight="1" x14ac:dyDescent="0.3">
      <c r="A657" s="4">
        <f t="shared" si="170"/>
        <v>183</v>
      </c>
      <c r="B657" s="4" t="s">
        <v>5227</v>
      </c>
      <c r="C657" s="4" t="s">
        <v>5228</v>
      </c>
      <c r="D657" s="4" t="s">
        <v>265</v>
      </c>
      <c r="E657" s="4" t="s">
        <v>266</v>
      </c>
      <c r="F657" s="4" t="s">
        <v>5229</v>
      </c>
      <c r="G657" s="4" t="s">
        <v>5230</v>
      </c>
      <c r="H657" s="4" t="s">
        <v>5231</v>
      </c>
      <c r="I657" s="4" t="s">
        <v>5232</v>
      </c>
      <c r="J657" s="4" t="s">
        <v>275</v>
      </c>
      <c r="K657" s="4" t="s">
        <v>275</v>
      </c>
      <c r="L657" s="4" t="s">
        <v>382</v>
      </c>
      <c r="M657" s="4" t="s">
        <v>2651</v>
      </c>
      <c r="N657" s="4" t="s">
        <v>5233</v>
      </c>
      <c r="O657" s="4" t="s">
        <v>562</v>
      </c>
      <c r="P657" s="4" t="s">
        <v>957</v>
      </c>
      <c r="Q657" s="4" t="s">
        <v>1891</v>
      </c>
      <c r="R657" s="4" t="s">
        <v>313</v>
      </c>
      <c r="S657" s="4" t="s">
        <v>313</v>
      </c>
      <c r="T657" s="4" t="s">
        <v>313</v>
      </c>
      <c r="U657" s="4" t="s">
        <v>313</v>
      </c>
      <c r="V657" s="4" t="s">
        <v>313</v>
      </c>
      <c r="W657" s="4" t="s">
        <v>11686</v>
      </c>
      <c r="X657" s="4" t="s">
        <v>11738</v>
      </c>
      <c r="Y657" s="4" t="s">
        <v>313</v>
      </c>
      <c r="Z657" s="4" t="s">
        <v>313</v>
      </c>
      <c r="AA657" s="4" t="s">
        <v>313</v>
      </c>
      <c r="AB657" s="4" t="s">
        <v>313</v>
      </c>
      <c r="AC657" s="4" t="s">
        <v>313</v>
      </c>
      <c r="AE657" s="4">
        <v>0</v>
      </c>
      <c r="AF657" s="4">
        <v>0</v>
      </c>
      <c r="AG657" s="4">
        <v>0</v>
      </c>
      <c r="AH657" s="4">
        <f t="shared" si="169"/>
        <v>0</v>
      </c>
      <c r="AI657" s="4">
        <f t="shared" si="169"/>
        <v>0</v>
      </c>
      <c r="AJ657" s="4">
        <f t="shared" si="169"/>
        <v>0</v>
      </c>
      <c r="AK657" s="4">
        <f t="shared" si="168"/>
        <v>0</v>
      </c>
      <c r="AL657" s="4">
        <f t="shared" si="168"/>
        <v>0</v>
      </c>
      <c r="AM657" s="4">
        <f t="shared" si="168"/>
        <v>3</v>
      </c>
      <c r="AN657" s="4">
        <f t="shared" si="158"/>
        <v>0</v>
      </c>
      <c r="AO657" s="4" t="str">
        <f t="shared" si="159"/>
        <v>X</v>
      </c>
      <c r="AP657" s="4" t="str">
        <f t="shared" si="159"/>
        <v>X</v>
      </c>
      <c r="AQ657" s="4" t="str">
        <f t="shared" si="159"/>
        <v>X</v>
      </c>
      <c r="AR657" s="4">
        <f t="shared" si="160"/>
        <v>3</v>
      </c>
      <c r="AT657" s="4" t="s">
        <v>11686</v>
      </c>
      <c r="AU657" s="4">
        <f>VLOOKUP(B657,자격증!B:R,17,0)</f>
        <v>5</v>
      </c>
      <c r="AV657" s="4">
        <f>IF(AT657="해당",VLOOKUP(B657,어학성적!B:Q,16,0),0)</f>
        <v>2</v>
      </c>
      <c r="AW657" s="4">
        <f>IF(AT657="해당",VLOOKUP(B657,논문실적!B:S,18,0),0)</f>
        <v>6</v>
      </c>
      <c r="AX657" s="4">
        <f>VLOOKUP(B657,자격증!B:S,18,0)</f>
        <v>0</v>
      </c>
      <c r="AY657" s="4">
        <f t="shared" si="161"/>
        <v>13</v>
      </c>
      <c r="AZ657" s="4"/>
      <c r="BB657" s="4">
        <f t="shared" si="162"/>
        <v>13</v>
      </c>
      <c r="BC657" s="47">
        <f>VLOOKUP(B657,정성평가!B:AD,29,0)</f>
        <v>54.666666666666664</v>
      </c>
      <c r="BD657" s="4">
        <f t="shared" si="163"/>
        <v>3</v>
      </c>
      <c r="BE657" s="47">
        <f t="shared" si="164"/>
        <v>70.666666666666657</v>
      </c>
      <c r="BF657" s="4" t="str">
        <f t="shared" si="165"/>
        <v>이상없음</v>
      </c>
      <c r="BG657" s="4">
        <f t="shared" si="166"/>
        <v>180</v>
      </c>
      <c r="BH657" s="4" t="s">
        <v>11811</v>
      </c>
      <c r="BI657" s="4" t="s">
        <v>11830</v>
      </c>
      <c r="BK657" s="4">
        <v>9</v>
      </c>
      <c r="BL657" s="4">
        <f t="shared" si="171"/>
        <v>135</v>
      </c>
      <c r="BM657" s="4">
        <f t="shared" si="167"/>
        <v>136</v>
      </c>
      <c r="BN657" s="4" t="str">
        <f t="shared" si="172"/>
        <v>배수초과</v>
      </c>
      <c r="BO657" s="4" t="s">
        <v>11832</v>
      </c>
      <c r="BQ657" s="44" t="s">
        <v>11731</v>
      </c>
      <c r="BR657" s="4" t="s">
        <v>11835</v>
      </c>
      <c r="BS657" s="4" t="s">
        <v>11836</v>
      </c>
    </row>
    <row r="658" spans="1:71" ht="50.1" customHeight="1" x14ac:dyDescent="0.3">
      <c r="A658" s="4">
        <f t="shared" si="170"/>
        <v>184</v>
      </c>
      <c r="B658" s="4" t="s">
        <v>5782</v>
      </c>
      <c r="C658" s="4" t="s">
        <v>5783</v>
      </c>
      <c r="D658" s="4" t="s">
        <v>265</v>
      </c>
      <c r="E658" s="4" t="s">
        <v>266</v>
      </c>
      <c r="F658" s="4" t="s">
        <v>5784</v>
      </c>
      <c r="G658" s="4" t="s">
        <v>5785</v>
      </c>
      <c r="H658" s="4" t="s">
        <v>5786</v>
      </c>
      <c r="I658" s="4" t="s">
        <v>5787</v>
      </c>
      <c r="J658" s="4" t="s">
        <v>275</v>
      </c>
      <c r="K658" s="4" t="s">
        <v>275</v>
      </c>
      <c r="L658" s="4" t="s">
        <v>276</v>
      </c>
      <c r="M658" s="4" t="s">
        <v>277</v>
      </c>
      <c r="N658" s="4" t="s">
        <v>277</v>
      </c>
      <c r="O658" s="4" t="s">
        <v>277</v>
      </c>
      <c r="P658" s="4" t="s">
        <v>277</v>
      </c>
      <c r="Q658" s="4" t="s">
        <v>375</v>
      </c>
      <c r="R658" s="4" t="s">
        <v>313</v>
      </c>
      <c r="S658" s="4" t="s">
        <v>313</v>
      </c>
      <c r="T658" s="4" t="s">
        <v>313</v>
      </c>
      <c r="U658" s="4" t="s">
        <v>313</v>
      </c>
      <c r="V658" s="4" t="s">
        <v>313</v>
      </c>
      <c r="W658" s="4" t="s">
        <v>11686</v>
      </c>
      <c r="X658" s="4" t="s">
        <v>11735</v>
      </c>
      <c r="Y658" s="4" t="s">
        <v>11686</v>
      </c>
      <c r="Z658" s="4" t="s">
        <v>11735</v>
      </c>
      <c r="AA658" s="4" t="s">
        <v>312</v>
      </c>
      <c r="AB658" s="4" t="s">
        <v>312</v>
      </c>
      <c r="AC658" s="4" t="s">
        <v>313</v>
      </c>
      <c r="AE658" s="4">
        <v>0</v>
      </c>
      <c r="AF658" s="4">
        <v>0</v>
      </c>
      <c r="AG658" s="4">
        <v>0</v>
      </c>
      <c r="AH658" s="4">
        <f t="shared" si="169"/>
        <v>0</v>
      </c>
      <c r="AI658" s="4">
        <f t="shared" si="169"/>
        <v>0</v>
      </c>
      <c r="AJ658" s="4">
        <f t="shared" si="169"/>
        <v>0</v>
      </c>
      <c r="AK658" s="4">
        <f t="shared" si="168"/>
        <v>0</v>
      </c>
      <c r="AL658" s="4">
        <f t="shared" si="168"/>
        <v>0</v>
      </c>
      <c r="AM658" s="4">
        <f t="shared" si="168"/>
        <v>3</v>
      </c>
      <c r="AN658" s="4">
        <f t="shared" si="158"/>
        <v>3</v>
      </c>
      <c r="AO658" s="4" t="str">
        <f t="shared" si="159"/>
        <v>우대</v>
      </c>
      <c r="AP658" s="4" t="str">
        <f t="shared" si="159"/>
        <v>우대</v>
      </c>
      <c r="AQ658" s="4" t="str">
        <f t="shared" si="159"/>
        <v>X</v>
      </c>
      <c r="AR658" s="4">
        <f t="shared" si="160"/>
        <v>3</v>
      </c>
      <c r="AT658" s="4" t="s">
        <v>11686</v>
      </c>
      <c r="AU658" s="4">
        <f>VLOOKUP(B658,자격증!B:R,17,0)</f>
        <v>10</v>
      </c>
      <c r="AV658" s="4">
        <f>IF(AT658="해당",VLOOKUP(B658,어학성적!B:Q,16,0),0)</f>
        <v>4</v>
      </c>
      <c r="AW658" s="4">
        <f>IF(AT658="해당",VLOOKUP(B658,논문실적!B:S,18,0),0)</f>
        <v>0</v>
      </c>
      <c r="AX658" s="4">
        <f>VLOOKUP(B658,자격증!B:S,18,0)</f>
        <v>0</v>
      </c>
      <c r="AY658" s="4">
        <f t="shared" si="161"/>
        <v>14</v>
      </c>
      <c r="AZ658" s="4"/>
      <c r="BB658" s="4">
        <f t="shared" si="162"/>
        <v>14</v>
      </c>
      <c r="BC658" s="47">
        <f>VLOOKUP(B658,정성평가!B:AD,29,0)</f>
        <v>53.666666666666664</v>
      </c>
      <c r="BD658" s="4">
        <f t="shared" si="163"/>
        <v>3</v>
      </c>
      <c r="BE658" s="47">
        <f t="shared" si="164"/>
        <v>70.666666666666657</v>
      </c>
      <c r="BF658" s="4" t="str">
        <f t="shared" si="165"/>
        <v>이상없음</v>
      </c>
      <c r="BG658" s="4">
        <f t="shared" si="166"/>
        <v>180</v>
      </c>
      <c r="BH658" s="4" t="s">
        <v>11811</v>
      </c>
      <c r="BI658" s="4" t="s">
        <v>11830</v>
      </c>
      <c r="BK658" s="4">
        <v>9</v>
      </c>
      <c r="BL658" s="4">
        <f t="shared" si="171"/>
        <v>135</v>
      </c>
      <c r="BM658" s="4">
        <f t="shared" si="167"/>
        <v>136</v>
      </c>
      <c r="BN658" s="4" t="str">
        <f t="shared" si="172"/>
        <v>배수초과</v>
      </c>
      <c r="BO658" s="4" t="s">
        <v>11832</v>
      </c>
      <c r="BQ658" s="44" t="s">
        <v>11731</v>
      </c>
      <c r="BR658" s="4" t="s">
        <v>11835</v>
      </c>
      <c r="BS658" s="4" t="s">
        <v>11836</v>
      </c>
    </row>
    <row r="659" spans="1:71" ht="50.1" customHeight="1" x14ac:dyDescent="0.3">
      <c r="A659" s="4">
        <f t="shared" si="170"/>
        <v>185</v>
      </c>
      <c r="B659" s="4" t="s">
        <v>7887</v>
      </c>
      <c r="C659" s="4" t="s">
        <v>7888</v>
      </c>
      <c r="D659" s="4" t="s">
        <v>265</v>
      </c>
      <c r="E659" s="4" t="s">
        <v>266</v>
      </c>
      <c r="F659" s="4" t="s">
        <v>7889</v>
      </c>
      <c r="G659" s="4" t="s">
        <v>7890</v>
      </c>
      <c r="H659" s="4" t="s">
        <v>7891</v>
      </c>
      <c r="I659" s="4" t="s">
        <v>7892</v>
      </c>
      <c r="J659" s="4" t="s">
        <v>275</v>
      </c>
      <c r="K659" s="4" t="s">
        <v>275</v>
      </c>
      <c r="L659" s="4" t="s">
        <v>4148</v>
      </c>
      <c r="M659" s="4" t="s">
        <v>277</v>
      </c>
      <c r="N659" s="4" t="s">
        <v>277</v>
      </c>
      <c r="O659" s="4" t="s">
        <v>277</v>
      </c>
      <c r="P659" s="4" t="s">
        <v>277</v>
      </c>
      <c r="Q659" s="4" t="s">
        <v>1257</v>
      </c>
      <c r="R659" s="4" t="s">
        <v>313</v>
      </c>
      <c r="S659" s="4" t="s">
        <v>313</v>
      </c>
      <c r="T659" s="4" t="s">
        <v>313</v>
      </c>
      <c r="U659" s="4" t="s">
        <v>313</v>
      </c>
      <c r="V659" s="4" t="s">
        <v>313</v>
      </c>
      <c r="W659" s="4" t="s">
        <v>313</v>
      </c>
      <c r="X659" s="4" t="s">
        <v>313</v>
      </c>
      <c r="Y659" s="4" t="s">
        <v>11686</v>
      </c>
      <c r="Z659" s="4" t="s">
        <v>11727</v>
      </c>
      <c r="AA659" s="4" t="s">
        <v>312</v>
      </c>
      <c r="AB659" s="4" t="s">
        <v>313</v>
      </c>
      <c r="AC659" s="4" t="s">
        <v>313</v>
      </c>
      <c r="AE659" s="4">
        <v>0</v>
      </c>
      <c r="AF659" s="4">
        <v>0</v>
      </c>
      <c r="AG659" s="4">
        <v>0</v>
      </c>
      <c r="AH659" s="4">
        <f t="shared" si="169"/>
        <v>0</v>
      </c>
      <c r="AI659" s="4">
        <f t="shared" si="169"/>
        <v>0</v>
      </c>
      <c r="AJ659" s="4">
        <f t="shared" si="169"/>
        <v>0</v>
      </c>
      <c r="AK659" s="4">
        <f t="shared" si="168"/>
        <v>0</v>
      </c>
      <c r="AL659" s="4">
        <f t="shared" si="168"/>
        <v>0</v>
      </c>
      <c r="AM659" s="4">
        <f t="shared" si="168"/>
        <v>0</v>
      </c>
      <c r="AN659" s="4">
        <f t="shared" si="158"/>
        <v>3</v>
      </c>
      <c r="AO659" s="4" t="str">
        <f t="shared" si="159"/>
        <v>우대</v>
      </c>
      <c r="AP659" s="4" t="str">
        <f t="shared" si="159"/>
        <v>X</v>
      </c>
      <c r="AQ659" s="4" t="str">
        <f t="shared" si="159"/>
        <v>X</v>
      </c>
      <c r="AR659" s="4">
        <f t="shared" si="160"/>
        <v>3</v>
      </c>
      <c r="AT659" s="4" t="s">
        <v>11686</v>
      </c>
      <c r="AU659" s="4">
        <f>VLOOKUP(B659,자격증!B:R,17,0)</f>
        <v>0</v>
      </c>
      <c r="AV659" s="4">
        <f>IF(AT659="해당",VLOOKUP(B659,어학성적!B:Q,16,0),0)</f>
        <v>6</v>
      </c>
      <c r="AW659" s="4">
        <f>IF(AT659="해당",VLOOKUP(B659,논문실적!B:S,18,0),0)</f>
        <v>6</v>
      </c>
      <c r="AX659" s="4">
        <f>VLOOKUP(B659,자격증!B:S,18,0)</f>
        <v>0</v>
      </c>
      <c r="AY659" s="4">
        <f t="shared" si="161"/>
        <v>12</v>
      </c>
      <c r="AZ659" s="4"/>
      <c r="BB659" s="4">
        <f t="shared" si="162"/>
        <v>12</v>
      </c>
      <c r="BC659" s="47">
        <f>VLOOKUP(B659,정성평가!B:AD,29,0)</f>
        <v>55.666666666666664</v>
      </c>
      <c r="BD659" s="4">
        <f t="shared" si="163"/>
        <v>3</v>
      </c>
      <c r="BE659" s="47">
        <f t="shared" si="164"/>
        <v>70.666666666666657</v>
      </c>
      <c r="BF659" s="4" t="str">
        <f t="shared" si="165"/>
        <v>이상없음</v>
      </c>
      <c r="BG659" s="4">
        <f t="shared" si="166"/>
        <v>180</v>
      </c>
      <c r="BH659" s="4" t="s">
        <v>11811</v>
      </c>
      <c r="BI659" s="4" t="s">
        <v>11830</v>
      </c>
      <c r="BK659" s="4">
        <v>9</v>
      </c>
      <c r="BL659" s="4">
        <f t="shared" si="171"/>
        <v>135</v>
      </c>
      <c r="BM659" s="4">
        <f t="shared" si="167"/>
        <v>136</v>
      </c>
      <c r="BN659" s="4" t="str">
        <f t="shared" si="172"/>
        <v>배수초과</v>
      </c>
      <c r="BO659" s="4" t="s">
        <v>11832</v>
      </c>
      <c r="BQ659" s="44" t="s">
        <v>11731</v>
      </c>
      <c r="BR659" s="4" t="s">
        <v>11835</v>
      </c>
      <c r="BS659" s="4" t="s">
        <v>11836</v>
      </c>
    </row>
    <row r="660" spans="1:71" ht="50.1" customHeight="1" x14ac:dyDescent="0.3">
      <c r="A660" s="4">
        <f t="shared" si="170"/>
        <v>186</v>
      </c>
      <c r="B660" s="4" t="s">
        <v>8769</v>
      </c>
      <c r="C660" s="4" t="s">
        <v>8770</v>
      </c>
      <c r="D660" s="4" t="s">
        <v>265</v>
      </c>
      <c r="E660" s="4" t="s">
        <v>266</v>
      </c>
      <c r="F660" s="4" t="s">
        <v>8771</v>
      </c>
      <c r="G660" s="4" t="s">
        <v>8772</v>
      </c>
      <c r="H660" s="4" t="s">
        <v>8773</v>
      </c>
      <c r="I660" s="4" t="s">
        <v>8774</v>
      </c>
      <c r="J660" s="4" t="s">
        <v>275</v>
      </c>
      <c r="K660" s="4" t="s">
        <v>275</v>
      </c>
      <c r="L660" s="4" t="s">
        <v>276</v>
      </c>
      <c r="M660" s="4" t="s">
        <v>277</v>
      </c>
      <c r="N660" s="4" t="s">
        <v>277</v>
      </c>
      <c r="O660" s="4" t="s">
        <v>277</v>
      </c>
      <c r="P660" s="4" t="s">
        <v>277</v>
      </c>
      <c r="Q660" s="4" t="s">
        <v>1426</v>
      </c>
      <c r="R660" s="4" t="s">
        <v>313</v>
      </c>
      <c r="S660" s="4" t="s">
        <v>313</v>
      </c>
      <c r="T660" s="4" t="s">
        <v>313</v>
      </c>
      <c r="U660" s="4" t="s">
        <v>313</v>
      </c>
      <c r="V660" s="4" t="s">
        <v>313</v>
      </c>
      <c r="W660" s="4" t="s">
        <v>11686</v>
      </c>
      <c r="X660" s="4" t="s">
        <v>11744</v>
      </c>
      <c r="Y660" s="4" t="s">
        <v>313</v>
      </c>
      <c r="Z660" s="4" t="s">
        <v>313</v>
      </c>
      <c r="AA660" s="4" t="s">
        <v>313</v>
      </c>
      <c r="AB660" s="4" t="s">
        <v>312</v>
      </c>
      <c r="AC660" s="4" t="s">
        <v>313</v>
      </c>
      <c r="AE660" s="4">
        <v>0</v>
      </c>
      <c r="AF660" s="4">
        <v>0</v>
      </c>
      <c r="AG660" s="4">
        <v>0</v>
      </c>
      <c r="AH660" s="4">
        <f t="shared" si="169"/>
        <v>0</v>
      </c>
      <c r="AI660" s="4">
        <f t="shared" si="169"/>
        <v>0</v>
      </c>
      <c r="AJ660" s="4">
        <f t="shared" si="169"/>
        <v>0</v>
      </c>
      <c r="AK660" s="4">
        <f t="shared" si="168"/>
        <v>0</v>
      </c>
      <c r="AL660" s="4">
        <f t="shared" si="168"/>
        <v>0</v>
      </c>
      <c r="AM660" s="4">
        <f t="shared" si="168"/>
        <v>3</v>
      </c>
      <c r="AN660" s="4">
        <f t="shared" si="158"/>
        <v>0</v>
      </c>
      <c r="AO660" s="4" t="str">
        <f t="shared" si="159"/>
        <v>X</v>
      </c>
      <c r="AP660" s="4" t="str">
        <f t="shared" si="159"/>
        <v>우대</v>
      </c>
      <c r="AQ660" s="4" t="str">
        <f t="shared" si="159"/>
        <v>X</v>
      </c>
      <c r="AR660" s="4">
        <f t="shared" si="160"/>
        <v>3</v>
      </c>
      <c r="AT660" s="4" t="s">
        <v>11686</v>
      </c>
      <c r="AU660" s="4">
        <f>VLOOKUP(B660,자격증!B:R,17,0)</f>
        <v>10</v>
      </c>
      <c r="AV660" s="4">
        <f>IF(AT660="해당",VLOOKUP(B660,어학성적!B:Q,16,0),0)</f>
        <v>6</v>
      </c>
      <c r="AW660" s="4">
        <f>IF(AT660="해당",VLOOKUP(B660,논문실적!B:S,18,0),0)</f>
        <v>0</v>
      </c>
      <c r="AX660" s="4">
        <f>VLOOKUP(B660,자격증!B:S,18,0)</f>
        <v>0</v>
      </c>
      <c r="AY660" s="4">
        <f t="shared" si="161"/>
        <v>16</v>
      </c>
      <c r="AZ660" s="4"/>
      <c r="BB660" s="4">
        <f t="shared" si="162"/>
        <v>16</v>
      </c>
      <c r="BC660" s="47">
        <f>VLOOKUP(B660,정성평가!B:AD,29,0)</f>
        <v>51.666666666666664</v>
      </c>
      <c r="BD660" s="4">
        <f t="shared" si="163"/>
        <v>3</v>
      </c>
      <c r="BE660" s="47">
        <f t="shared" si="164"/>
        <v>70.666666666666657</v>
      </c>
      <c r="BF660" s="4" t="str">
        <f t="shared" si="165"/>
        <v>이상없음</v>
      </c>
      <c r="BG660" s="4">
        <f t="shared" si="166"/>
        <v>180</v>
      </c>
      <c r="BH660" s="4" t="s">
        <v>11811</v>
      </c>
      <c r="BI660" s="4" t="s">
        <v>11830</v>
      </c>
      <c r="BK660" s="4">
        <v>9</v>
      </c>
      <c r="BL660" s="4">
        <f t="shared" si="171"/>
        <v>135</v>
      </c>
      <c r="BM660" s="4">
        <f t="shared" si="167"/>
        <v>136</v>
      </c>
      <c r="BN660" s="4" t="str">
        <f t="shared" si="172"/>
        <v>배수초과</v>
      </c>
      <c r="BO660" s="4" t="s">
        <v>11832</v>
      </c>
      <c r="BQ660" s="44" t="s">
        <v>11731</v>
      </c>
      <c r="BR660" s="4" t="s">
        <v>11835</v>
      </c>
      <c r="BS660" s="4" t="s">
        <v>11836</v>
      </c>
    </row>
    <row r="661" spans="1:71" ht="50.1" customHeight="1" x14ac:dyDescent="0.3">
      <c r="A661" s="4">
        <f t="shared" si="170"/>
        <v>187</v>
      </c>
      <c r="B661" s="4" t="s">
        <v>9418</v>
      </c>
      <c r="C661" s="4" t="s">
        <v>2793</v>
      </c>
      <c r="D661" s="4" t="s">
        <v>265</v>
      </c>
      <c r="E661" s="4" t="s">
        <v>266</v>
      </c>
      <c r="F661" s="4" t="s">
        <v>2794</v>
      </c>
      <c r="G661" s="4" t="s">
        <v>9419</v>
      </c>
      <c r="H661" s="4" t="s">
        <v>9420</v>
      </c>
      <c r="I661" s="4" t="s">
        <v>9421</v>
      </c>
      <c r="J661" s="4" t="s">
        <v>275</v>
      </c>
      <c r="K661" s="4" t="s">
        <v>275</v>
      </c>
      <c r="L661" s="4" t="s">
        <v>276</v>
      </c>
      <c r="M661" s="4" t="s">
        <v>277</v>
      </c>
      <c r="N661" s="4" t="s">
        <v>277</v>
      </c>
      <c r="O661" s="4" t="s">
        <v>277</v>
      </c>
      <c r="P661" s="4" t="s">
        <v>277</v>
      </c>
      <c r="Q661" s="4" t="s">
        <v>9426</v>
      </c>
      <c r="R661" s="4" t="s">
        <v>313</v>
      </c>
      <c r="S661" s="4" t="s">
        <v>313</v>
      </c>
      <c r="T661" s="4" t="s">
        <v>313</v>
      </c>
      <c r="U661" s="4" t="s">
        <v>313</v>
      </c>
      <c r="V661" s="4" t="s">
        <v>313</v>
      </c>
      <c r="W661" s="4" t="s">
        <v>11686</v>
      </c>
      <c r="X661" s="4" t="s">
        <v>11735</v>
      </c>
      <c r="Y661" s="4" t="s">
        <v>11686</v>
      </c>
      <c r="Z661" s="4" t="s">
        <v>11735</v>
      </c>
      <c r="AA661" s="4" t="s">
        <v>312</v>
      </c>
      <c r="AB661" s="4" t="s">
        <v>312</v>
      </c>
      <c r="AC661" s="4" t="s">
        <v>313</v>
      </c>
      <c r="AE661" s="4">
        <v>0</v>
      </c>
      <c r="AF661" s="4">
        <v>0</v>
      </c>
      <c r="AG661" s="4">
        <v>0</v>
      </c>
      <c r="AH661" s="4">
        <f t="shared" si="169"/>
        <v>0</v>
      </c>
      <c r="AI661" s="4">
        <f t="shared" si="169"/>
        <v>0</v>
      </c>
      <c r="AJ661" s="4">
        <f t="shared" si="169"/>
        <v>0</v>
      </c>
      <c r="AK661" s="4">
        <f t="shared" si="168"/>
        <v>0</v>
      </c>
      <c r="AL661" s="4">
        <f t="shared" si="168"/>
        <v>0</v>
      </c>
      <c r="AM661" s="4">
        <f t="shared" si="168"/>
        <v>3</v>
      </c>
      <c r="AN661" s="4">
        <f t="shared" si="158"/>
        <v>3</v>
      </c>
      <c r="AO661" s="4" t="str">
        <f t="shared" si="159"/>
        <v>우대</v>
      </c>
      <c r="AP661" s="4" t="str">
        <f t="shared" si="159"/>
        <v>우대</v>
      </c>
      <c r="AQ661" s="4" t="str">
        <f t="shared" si="159"/>
        <v>X</v>
      </c>
      <c r="AR661" s="4">
        <f t="shared" si="160"/>
        <v>3</v>
      </c>
      <c r="AT661" s="4" t="s">
        <v>11686</v>
      </c>
      <c r="AU661" s="4">
        <f>VLOOKUP(B661,자격증!B:R,17,0)</f>
        <v>10</v>
      </c>
      <c r="AV661" s="4">
        <f>IF(AT661="해당",VLOOKUP(B661,어학성적!B:Q,16,0),0)</f>
        <v>6</v>
      </c>
      <c r="AW661" s="4">
        <f>IF(AT661="해당",VLOOKUP(B661,논문실적!B:S,18,0),0)</f>
        <v>0</v>
      </c>
      <c r="AX661" s="4">
        <f>VLOOKUP(B661,자격증!B:S,18,0)</f>
        <v>0</v>
      </c>
      <c r="AY661" s="4">
        <f t="shared" si="161"/>
        <v>16</v>
      </c>
      <c r="AZ661" s="4"/>
      <c r="BB661" s="4">
        <f t="shared" si="162"/>
        <v>16</v>
      </c>
      <c r="BC661" s="47">
        <f>VLOOKUP(B661,정성평가!B:AD,29,0)</f>
        <v>51.666666666666664</v>
      </c>
      <c r="BD661" s="4">
        <f t="shared" si="163"/>
        <v>3</v>
      </c>
      <c r="BE661" s="47">
        <f t="shared" si="164"/>
        <v>70.666666666666657</v>
      </c>
      <c r="BF661" s="4" t="str">
        <f t="shared" si="165"/>
        <v>이상없음</v>
      </c>
      <c r="BG661" s="4">
        <f t="shared" si="166"/>
        <v>180</v>
      </c>
      <c r="BH661" s="4" t="s">
        <v>11811</v>
      </c>
      <c r="BI661" s="4" t="s">
        <v>11830</v>
      </c>
      <c r="BK661" s="4">
        <v>9</v>
      </c>
      <c r="BL661" s="4">
        <f t="shared" si="171"/>
        <v>135</v>
      </c>
      <c r="BM661" s="4">
        <f t="shared" si="167"/>
        <v>136</v>
      </c>
      <c r="BN661" s="4" t="str">
        <f t="shared" si="172"/>
        <v>배수초과</v>
      </c>
      <c r="BO661" s="4" t="s">
        <v>11832</v>
      </c>
      <c r="BQ661" s="44" t="s">
        <v>11731</v>
      </c>
      <c r="BR661" s="4" t="s">
        <v>11835</v>
      </c>
      <c r="BS661" s="4" t="s">
        <v>11836</v>
      </c>
    </row>
    <row r="662" spans="1:71" ht="50.1" customHeight="1" x14ac:dyDescent="0.3">
      <c r="A662" s="4">
        <f t="shared" si="170"/>
        <v>188</v>
      </c>
      <c r="B662" s="4" t="s">
        <v>10004</v>
      </c>
      <c r="C662" s="4" t="s">
        <v>5937</v>
      </c>
      <c r="D662" s="4" t="s">
        <v>265</v>
      </c>
      <c r="E662" s="4" t="s">
        <v>266</v>
      </c>
      <c r="F662" s="4" t="s">
        <v>10005</v>
      </c>
      <c r="G662" s="4" t="s">
        <v>10006</v>
      </c>
      <c r="H662" s="4" t="s">
        <v>10007</v>
      </c>
      <c r="I662" s="4" t="s">
        <v>10008</v>
      </c>
      <c r="J662" s="4" t="s">
        <v>275</v>
      </c>
      <c r="K662" s="4" t="s">
        <v>275</v>
      </c>
      <c r="L662" s="4" t="s">
        <v>276</v>
      </c>
      <c r="M662" s="4" t="s">
        <v>277</v>
      </c>
      <c r="N662" s="4" t="s">
        <v>277</v>
      </c>
      <c r="O662" s="4" t="s">
        <v>277</v>
      </c>
      <c r="P662" s="4" t="s">
        <v>277</v>
      </c>
      <c r="Q662" s="4" t="s">
        <v>2064</v>
      </c>
      <c r="R662" s="4" t="s">
        <v>313</v>
      </c>
      <c r="S662" s="4" t="s">
        <v>313</v>
      </c>
      <c r="T662" s="4" t="s">
        <v>313</v>
      </c>
      <c r="U662" s="4" t="s">
        <v>313</v>
      </c>
      <c r="V662" s="4" t="s">
        <v>313</v>
      </c>
      <c r="W662" s="4" t="s">
        <v>11686</v>
      </c>
      <c r="X662" s="4" t="s">
        <v>11734</v>
      </c>
      <c r="Y662" s="4" t="s">
        <v>313</v>
      </c>
      <c r="Z662" s="4" t="s">
        <v>313</v>
      </c>
      <c r="AA662" s="4" t="s">
        <v>313</v>
      </c>
      <c r="AB662" s="4" t="s">
        <v>312</v>
      </c>
      <c r="AC662" s="4" t="s">
        <v>313</v>
      </c>
      <c r="AE662" s="4">
        <v>0</v>
      </c>
      <c r="AF662" s="4">
        <v>0</v>
      </c>
      <c r="AG662" s="4">
        <v>0</v>
      </c>
      <c r="AH662" s="4">
        <f t="shared" si="169"/>
        <v>0</v>
      </c>
      <c r="AI662" s="4">
        <f t="shared" si="169"/>
        <v>0</v>
      </c>
      <c r="AJ662" s="4">
        <f t="shared" si="169"/>
        <v>0</v>
      </c>
      <c r="AK662" s="4">
        <f t="shared" si="168"/>
        <v>0</v>
      </c>
      <c r="AL662" s="4">
        <f t="shared" si="168"/>
        <v>0</v>
      </c>
      <c r="AM662" s="4">
        <f t="shared" si="168"/>
        <v>3</v>
      </c>
      <c r="AN662" s="4">
        <f t="shared" si="158"/>
        <v>0</v>
      </c>
      <c r="AO662" s="4" t="str">
        <f t="shared" si="159"/>
        <v>X</v>
      </c>
      <c r="AP662" s="4" t="str">
        <f t="shared" si="159"/>
        <v>우대</v>
      </c>
      <c r="AQ662" s="4" t="str">
        <f t="shared" si="159"/>
        <v>X</v>
      </c>
      <c r="AR662" s="4">
        <f t="shared" si="160"/>
        <v>3</v>
      </c>
      <c r="AT662" s="4" t="s">
        <v>11686</v>
      </c>
      <c r="AU662" s="4">
        <f>VLOOKUP(B662,자격증!B:R,17,0)</f>
        <v>8</v>
      </c>
      <c r="AV662" s="4">
        <f>IF(AT662="해당",VLOOKUP(B662,어학성적!B:Q,16,0),0)</f>
        <v>0</v>
      </c>
      <c r="AW662" s="4">
        <f>IF(AT662="해당",VLOOKUP(B662,논문실적!B:S,18,0),0)</f>
        <v>0</v>
      </c>
      <c r="AX662" s="4">
        <f>VLOOKUP(B662,자격증!B:S,18,0)</f>
        <v>0</v>
      </c>
      <c r="AY662" s="4">
        <f t="shared" si="161"/>
        <v>8</v>
      </c>
      <c r="AZ662" s="4"/>
      <c r="BB662" s="4">
        <f t="shared" si="162"/>
        <v>8</v>
      </c>
      <c r="BC662" s="47">
        <f>VLOOKUP(B662,정성평가!B:AD,29,0)</f>
        <v>59.666666666666664</v>
      </c>
      <c r="BD662" s="4">
        <f t="shared" si="163"/>
        <v>3</v>
      </c>
      <c r="BE662" s="47">
        <f t="shared" si="164"/>
        <v>70.666666666666657</v>
      </c>
      <c r="BF662" s="4" t="str">
        <f t="shared" si="165"/>
        <v>이상없음</v>
      </c>
      <c r="BG662" s="4">
        <f t="shared" si="166"/>
        <v>180</v>
      </c>
      <c r="BH662" s="4" t="s">
        <v>11811</v>
      </c>
      <c r="BI662" s="4" t="s">
        <v>11830</v>
      </c>
      <c r="BK662" s="4">
        <v>9</v>
      </c>
      <c r="BL662" s="4">
        <f t="shared" si="171"/>
        <v>135</v>
      </c>
      <c r="BM662" s="4">
        <f t="shared" si="167"/>
        <v>136</v>
      </c>
      <c r="BN662" s="4" t="str">
        <f t="shared" si="172"/>
        <v>배수초과</v>
      </c>
      <c r="BO662" s="4" t="s">
        <v>11832</v>
      </c>
      <c r="BQ662" s="44" t="s">
        <v>11731</v>
      </c>
      <c r="BR662" s="4" t="s">
        <v>11835</v>
      </c>
      <c r="BS662" s="4" t="s">
        <v>11836</v>
      </c>
    </row>
    <row r="663" spans="1:71" ht="50.1" customHeight="1" x14ac:dyDescent="0.3">
      <c r="A663" s="4">
        <f t="shared" si="170"/>
        <v>189</v>
      </c>
      <c r="B663" s="4" t="s">
        <v>948</v>
      </c>
      <c r="C663" s="4" t="s">
        <v>949</v>
      </c>
      <c r="D663" s="4" t="s">
        <v>265</v>
      </c>
      <c r="E663" s="4" t="s">
        <v>266</v>
      </c>
      <c r="F663" s="4" t="s">
        <v>951</v>
      </c>
      <c r="G663" s="4" t="s">
        <v>952</v>
      </c>
      <c r="H663" s="4" t="s">
        <v>953</v>
      </c>
      <c r="I663" s="4" t="s">
        <v>954</v>
      </c>
      <c r="J663" s="4" t="s">
        <v>275</v>
      </c>
      <c r="K663" s="4" t="s">
        <v>275</v>
      </c>
      <c r="L663" s="4" t="s">
        <v>382</v>
      </c>
      <c r="M663" s="4" t="s">
        <v>955</v>
      </c>
      <c r="N663" s="4" t="s">
        <v>956</v>
      </c>
      <c r="O663" s="4" t="s">
        <v>562</v>
      </c>
      <c r="P663" s="4" t="s">
        <v>957</v>
      </c>
      <c r="Q663" s="4" t="s">
        <v>969</v>
      </c>
      <c r="R663" s="4" t="s">
        <v>313</v>
      </c>
      <c r="S663" s="4" t="s">
        <v>313</v>
      </c>
      <c r="T663" s="4" t="s">
        <v>313</v>
      </c>
      <c r="U663" s="4" t="s">
        <v>313</v>
      </c>
      <c r="V663" s="4" t="s">
        <v>313</v>
      </c>
      <c r="W663" s="4" t="s">
        <v>11686</v>
      </c>
      <c r="X663" s="4" t="s">
        <v>11738</v>
      </c>
      <c r="Y663" s="4" t="s">
        <v>313</v>
      </c>
      <c r="Z663" s="4" t="s">
        <v>313</v>
      </c>
      <c r="AA663" s="4" t="s">
        <v>313</v>
      </c>
      <c r="AB663" s="4" t="s">
        <v>313</v>
      </c>
      <c r="AC663" s="4" t="s">
        <v>313</v>
      </c>
      <c r="AE663" s="4">
        <v>0</v>
      </c>
      <c r="AF663" s="4">
        <v>0</v>
      </c>
      <c r="AG663" s="4">
        <v>0</v>
      </c>
      <c r="AH663" s="4">
        <f t="shared" si="169"/>
        <v>0</v>
      </c>
      <c r="AI663" s="4">
        <f t="shared" si="169"/>
        <v>0</v>
      </c>
      <c r="AJ663" s="4">
        <f t="shared" si="169"/>
        <v>0</v>
      </c>
      <c r="AK663" s="4">
        <f t="shared" si="168"/>
        <v>0</v>
      </c>
      <c r="AL663" s="4">
        <f t="shared" si="168"/>
        <v>0</v>
      </c>
      <c r="AM663" s="4">
        <f t="shared" si="168"/>
        <v>3</v>
      </c>
      <c r="AN663" s="4">
        <f t="shared" si="158"/>
        <v>0</v>
      </c>
      <c r="AO663" s="4" t="str">
        <f t="shared" si="159"/>
        <v>X</v>
      </c>
      <c r="AP663" s="4" t="str">
        <f t="shared" si="159"/>
        <v>X</v>
      </c>
      <c r="AQ663" s="4" t="str">
        <f t="shared" si="159"/>
        <v>X</v>
      </c>
      <c r="AR663" s="4">
        <f t="shared" si="160"/>
        <v>3</v>
      </c>
      <c r="AT663" s="4" t="s">
        <v>11686</v>
      </c>
      <c r="AU663" s="4">
        <f>VLOOKUP(B663,자격증!B:R,17,0)</f>
        <v>0</v>
      </c>
      <c r="AV663" s="4">
        <f>IF(AT663="해당",VLOOKUP(B663,어학성적!B:Q,16,0),0)</f>
        <v>0</v>
      </c>
      <c r="AW663" s="4">
        <f>IF(AT663="해당",VLOOKUP(B663,논문실적!B:S,18,0),0)</f>
        <v>6</v>
      </c>
      <c r="AX663" s="4">
        <f>VLOOKUP(B663,자격증!B:S,18,0)</f>
        <v>0</v>
      </c>
      <c r="AY663" s="4">
        <f t="shared" si="161"/>
        <v>6</v>
      </c>
      <c r="AZ663" s="4"/>
      <c r="BB663" s="4">
        <f t="shared" si="162"/>
        <v>6</v>
      </c>
      <c r="BC663" s="47">
        <f>VLOOKUP(B663,정성평가!B:AD,29,0)</f>
        <v>61.333333333333336</v>
      </c>
      <c r="BD663" s="4">
        <f t="shared" si="163"/>
        <v>3</v>
      </c>
      <c r="BE663" s="47">
        <f t="shared" si="164"/>
        <v>70.333333333333343</v>
      </c>
      <c r="BF663" s="4" t="str">
        <f t="shared" si="165"/>
        <v>이상없음</v>
      </c>
      <c r="BG663" s="4">
        <f t="shared" si="166"/>
        <v>189</v>
      </c>
      <c r="BH663" s="4" t="s">
        <v>11811</v>
      </c>
      <c r="BI663" s="4" t="s">
        <v>11830</v>
      </c>
      <c r="BK663" s="4">
        <v>9</v>
      </c>
      <c r="BL663" s="4">
        <f t="shared" si="171"/>
        <v>135</v>
      </c>
      <c r="BM663" s="4">
        <f t="shared" si="167"/>
        <v>136</v>
      </c>
      <c r="BN663" s="4" t="str">
        <f t="shared" si="172"/>
        <v>배수초과</v>
      </c>
      <c r="BO663" s="4" t="s">
        <v>11832</v>
      </c>
      <c r="BQ663" s="44" t="s">
        <v>11731</v>
      </c>
      <c r="BR663" s="4" t="s">
        <v>11835</v>
      </c>
      <c r="BS663" s="4" t="s">
        <v>11836</v>
      </c>
    </row>
    <row r="664" spans="1:71" ht="50.1" customHeight="1" x14ac:dyDescent="0.3">
      <c r="A664" s="4">
        <f t="shared" si="170"/>
        <v>190</v>
      </c>
      <c r="B664" s="4" t="s">
        <v>2792</v>
      </c>
      <c r="C664" s="4" t="s">
        <v>2793</v>
      </c>
      <c r="D664" s="4" t="s">
        <v>265</v>
      </c>
      <c r="E664" s="4" t="s">
        <v>266</v>
      </c>
      <c r="F664" s="4" t="s">
        <v>2794</v>
      </c>
      <c r="G664" s="4" t="s">
        <v>2795</v>
      </c>
      <c r="H664" s="4" t="s">
        <v>2796</v>
      </c>
      <c r="I664" s="4" t="s">
        <v>2797</v>
      </c>
      <c r="J664" s="4" t="s">
        <v>275</v>
      </c>
      <c r="K664" s="4" t="s">
        <v>275</v>
      </c>
      <c r="L664" s="4" t="s">
        <v>1702</v>
      </c>
      <c r="M664" s="4" t="s">
        <v>277</v>
      </c>
      <c r="N664" s="4" t="s">
        <v>277</v>
      </c>
      <c r="O664" s="4" t="s">
        <v>277</v>
      </c>
      <c r="P664" s="4" t="s">
        <v>277</v>
      </c>
      <c r="Q664" s="4" t="s">
        <v>2803</v>
      </c>
      <c r="R664" s="4" t="s">
        <v>313</v>
      </c>
      <c r="S664" s="4" t="s">
        <v>313</v>
      </c>
      <c r="T664" s="4" t="s">
        <v>313</v>
      </c>
      <c r="U664" s="4" t="s">
        <v>313</v>
      </c>
      <c r="V664" s="4" t="s">
        <v>313</v>
      </c>
      <c r="W664" s="4" t="s">
        <v>313</v>
      </c>
      <c r="X664" s="4" t="s">
        <v>313</v>
      </c>
      <c r="Y664" s="4" t="s">
        <v>313</v>
      </c>
      <c r="Z664" s="4" t="s">
        <v>313</v>
      </c>
      <c r="AA664" s="4" t="s">
        <v>313</v>
      </c>
      <c r="AB664" s="4" t="s">
        <v>313</v>
      </c>
      <c r="AC664" s="4" t="s">
        <v>313</v>
      </c>
      <c r="AE664" s="4">
        <v>0</v>
      </c>
      <c r="AF664" s="4">
        <v>0</v>
      </c>
      <c r="AG664" s="4">
        <v>0</v>
      </c>
      <c r="AH664" s="4">
        <f t="shared" si="169"/>
        <v>0</v>
      </c>
      <c r="AI664" s="4">
        <f t="shared" si="169"/>
        <v>0</v>
      </c>
      <c r="AJ664" s="4">
        <f t="shared" si="169"/>
        <v>0</v>
      </c>
      <c r="AK664" s="4">
        <f t="shared" si="168"/>
        <v>0</v>
      </c>
      <c r="AL664" s="4">
        <f t="shared" si="168"/>
        <v>0</v>
      </c>
      <c r="AM664" s="4">
        <f t="shared" si="168"/>
        <v>0</v>
      </c>
      <c r="AN664" s="4">
        <f t="shared" si="158"/>
        <v>0</v>
      </c>
      <c r="AO664" s="4" t="str">
        <f t="shared" si="159"/>
        <v>X</v>
      </c>
      <c r="AP664" s="4" t="str">
        <f t="shared" si="159"/>
        <v>X</v>
      </c>
      <c r="AQ664" s="4" t="str">
        <f t="shared" si="159"/>
        <v>X</v>
      </c>
      <c r="AR664" s="4">
        <f t="shared" si="160"/>
        <v>0</v>
      </c>
      <c r="AT664" s="4" t="s">
        <v>11686</v>
      </c>
      <c r="AU664" s="4">
        <f>VLOOKUP(B664,자격증!B:R,17,0)</f>
        <v>5</v>
      </c>
      <c r="AV664" s="4">
        <f>IF(AT664="해당",VLOOKUP(B664,어학성적!B:Q,16,0),0)</f>
        <v>0</v>
      </c>
      <c r="AW664" s="4">
        <f>IF(AT664="해당",VLOOKUP(B664,논문실적!B:S,18,0),0)</f>
        <v>0</v>
      </c>
      <c r="AX664" s="4">
        <f>VLOOKUP(B664,자격증!B:S,18,0)</f>
        <v>0</v>
      </c>
      <c r="AY664" s="4">
        <f t="shared" si="161"/>
        <v>5</v>
      </c>
      <c r="AZ664" s="4"/>
      <c r="BB664" s="4">
        <f t="shared" si="162"/>
        <v>5</v>
      </c>
      <c r="BC664" s="47">
        <f>VLOOKUP(B664,정성평가!B:AD,29,0)</f>
        <v>65.333333333333329</v>
      </c>
      <c r="BD664" s="4">
        <f t="shared" si="163"/>
        <v>0</v>
      </c>
      <c r="BE664" s="47">
        <f t="shared" si="164"/>
        <v>70.333333333333329</v>
      </c>
      <c r="BF664" s="4" t="str">
        <f t="shared" si="165"/>
        <v>이상없음</v>
      </c>
      <c r="BG664" s="4">
        <f t="shared" si="166"/>
        <v>189</v>
      </c>
      <c r="BH664" s="4" t="s">
        <v>11811</v>
      </c>
      <c r="BI664" s="4" t="s">
        <v>11830</v>
      </c>
      <c r="BK664" s="4">
        <v>9</v>
      </c>
      <c r="BL664" s="4">
        <f t="shared" si="171"/>
        <v>135</v>
      </c>
      <c r="BM664" s="4">
        <f t="shared" si="167"/>
        <v>136</v>
      </c>
      <c r="BN664" s="4" t="str">
        <f t="shared" si="172"/>
        <v>배수초과</v>
      </c>
      <c r="BO664" s="4" t="s">
        <v>11832</v>
      </c>
      <c r="BQ664" s="44" t="s">
        <v>11731</v>
      </c>
      <c r="BR664" s="4" t="s">
        <v>11835</v>
      </c>
      <c r="BS664" s="4" t="s">
        <v>11836</v>
      </c>
    </row>
    <row r="665" spans="1:71" ht="50.1" customHeight="1" x14ac:dyDescent="0.3">
      <c r="A665" s="4">
        <f t="shared" si="170"/>
        <v>191</v>
      </c>
      <c r="B665" s="4" t="s">
        <v>3668</v>
      </c>
      <c r="C665" s="4" t="s">
        <v>3669</v>
      </c>
      <c r="D665" s="4" t="s">
        <v>265</v>
      </c>
      <c r="E665" s="4" t="s">
        <v>266</v>
      </c>
      <c r="F665" s="4" t="s">
        <v>3670</v>
      </c>
      <c r="G665" s="4" t="s">
        <v>3671</v>
      </c>
      <c r="H665" s="4" t="s">
        <v>3672</v>
      </c>
      <c r="I665" s="4" t="s">
        <v>3672</v>
      </c>
      <c r="J665" s="4" t="s">
        <v>275</v>
      </c>
      <c r="K665" s="4" t="s">
        <v>275</v>
      </c>
      <c r="L665" s="4" t="s">
        <v>276</v>
      </c>
      <c r="M665" s="4" t="s">
        <v>277</v>
      </c>
      <c r="N665" s="4" t="s">
        <v>277</v>
      </c>
      <c r="O665" s="4" t="s">
        <v>277</v>
      </c>
      <c r="P665" s="4" t="s">
        <v>277</v>
      </c>
      <c r="Q665" s="4" t="s">
        <v>3680</v>
      </c>
      <c r="R665" s="4" t="s">
        <v>313</v>
      </c>
      <c r="S665" s="4" t="s">
        <v>313</v>
      </c>
      <c r="T665" s="4" t="s">
        <v>313</v>
      </c>
      <c r="U665" s="4" t="s">
        <v>313</v>
      </c>
      <c r="V665" s="4" t="s">
        <v>313</v>
      </c>
      <c r="W665" s="4" t="s">
        <v>11686</v>
      </c>
      <c r="X665" s="4" t="s">
        <v>11744</v>
      </c>
      <c r="Y665" s="4" t="s">
        <v>313</v>
      </c>
      <c r="Z665" s="4" t="s">
        <v>313</v>
      </c>
      <c r="AA665" s="4" t="s">
        <v>313</v>
      </c>
      <c r="AB665" s="4" t="s">
        <v>312</v>
      </c>
      <c r="AC665" s="4" t="s">
        <v>313</v>
      </c>
      <c r="AE665" s="4">
        <v>0</v>
      </c>
      <c r="AF665" s="4">
        <v>0</v>
      </c>
      <c r="AG665" s="4">
        <v>0</v>
      </c>
      <c r="AH665" s="4">
        <f t="shared" si="169"/>
        <v>0</v>
      </c>
      <c r="AI665" s="4">
        <f t="shared" si="169"/>
        <v>0</v>
      </c>
      <c r="AJ665" s="4">
        <f t="shared" si="169"/>
        <v>0</v>
      </c>
      <c r="AK665" s="4">
        <f t="shared" si="168"/>
        <v>0</v>
      </c>
      <c r="AL665" s="4">
        <f t="shared" si="168"/>
        <v>0</v>
      </c>
      <c r="AM665" s="4">
        <f t="shared" si="168"/>
        <v>3</v>
      </c>
      <c r="AN665" s="4">
        <f t="shared" si="158"/>
        <v>0</v>
      </c>
      <c r="AO665" s="4" t="str">
        <f t="shared" si="159"/>
        <v>X</v>
      </c>
      <c r="AP665" s="4" t="str">
        <f t="shared" si="159"/>
        <v>우대</v>
      </c>
      <c r="AQ665" s="4" t="str">
        <f t="shared" si="159"/>
        <v>X</v>
      </c>
      <c r="AR665" s="4">
        <f t="shared" si="160"/>
        <v>3</v>
      </c>
      <c r="AT665" s="4" t="s">
        <v>11686</v>
      </c>
      <c r="AU665" s="4">
        <f>VLOOKUP(B665,자격증!B:R,17,0)</f>
        <v>3</v>
      </c>
      <c r="AV665" s="4">
        <f>IF(AT665="해당",VLOOKUP(B665,어학성적!B:Q,16,0),0)</f>
        <v>0</v>
      </c>
      <c r="AW665" s="4">
        <f>IF(AT665="해당",VLOOKUP(B665,논문실적!B:S,18,0),0)</f>
        <v>0</v>
      </c>
      <c r="AX665" s="4">
        <f>VLOOKUP(B665,자격증!B:S,18,0)</f>
        <v>0</v>
      </c>
      <c r="AY665" s="4">
        <f t="shared" si="161"/>
        <v>3</v>
      </c>
      <c r="AZ665" s="4"/>
      <c r="BB665" s="4">
        <f t="shared" si="162"/>
        <v>3</v>
      </c>
      <c r="BC665" s="47">
        <f>VLOOKUP(B665,정성평가!B:AD,29,0)</f>
        <v>64.333333333333329</v>
      </c>
      <c r="BD665" s="4">
        <f t="shared" si="163"/>
        <v>3</v>
      </c>
      <c r="BE665" s="47">
        <f t="shared" si="164"/>
        <v>70.333333333333329</v>
      </c>
      <c r="BF665" s="4" t="str">
        <f t="shared" si="165"/>
        <v>이상없음</v>
      </c>
      <c r="BG665" s="4">
        <f t="shared" si="166"/>
        <v>189</v>
      </c>
      <c r="BH665" s="4" t="s">
        <v>11811</v>
      </c>
      <c r="BI665" s="4" t="s">
        <v>11830</v>
      </c>
      <c r="BK665" s="4">
        <v>9</v>
      </c>
      <c r="BL665" s="4">
        <f t="shared" si="171"/>
        <v>135</v>
      </c>
      <c r="BM665" s="4">
        <f t="shared" si="167"/>
        <v>136</v>
      </c>
      <c r="BN665" s="4" t="str">
        <f t="shared" si="172"/>
        <v>배수초과</v>
      </c>
      <c r="BO665" s="4" t="s">
        <v>11832</v>
      </c>
      <c r="BQ665" s="44" t="s">
        <v>11731</v>
      </c>
      <c r="BR665" s="4" t="s">
        <v>11835</v>
      </c>
      <c r="BS665" s="4" t="s">
        <v>11836</v>
      </c>
    </row>
    <row r="666" spans="1:71" ht="50.1" customHeight="1" x14ac:dyDescent="0.3">
      <c r="A666" s="4">
        <f t="shared" si="170"/>
        <v>192</v>
      </c>
      <c r="B666" s="4" t="s">
        <v>8750</v>
      </c>
      <c r="C666" s="4" t="s">
        <v>8751</v>
      </c>
      <c r="D666" s="4" t="s">
        <v>265</v>
      </c>
      <c r="E666" s="4" t="s">
        <v>266</v>
      </c>
      <c r="F666" s="4" t="s">
        <v>8752</v>
      </c>
      <c r="G666" s="4" t="s">
        <v>8753</v>
      </c>
      <c r="H666" s="4" t="s">
        <v>8754</v>
      </c>
      <c r="I666" s="4" t="s">
        <v>8755</v>
      </c>
      <c r="J666" s="4" t="s">
        <v>275</v>
      </c>
      <c r="K666" s="4" t="s">
        <v>275</v>
      </c>
      <c r="L666" s="4" t="s">
        <v>276</v>
      </c>
      <c r="M666" s="4" t="s">
        <v>277</v>
      </c>
      <c r="N666" s="4" t="s">
        <v>277</v>
      </c>
      <c r="O666" s="4" t="s">
        <v>277</v>
      </c>
      <c r="P666" s="4" t="s">
        <v>277</v>
      </c>
      <c r="Q666" s="4" t="s">
        <v>1357</v>
      </c>
      <c r="R666" s="4" t="s">
        <v>313</v>
      </c>
      <c r="S666" s="4" t="s">
        <v>313</v>
      </c>
      <c r="T666" s="4" t="s">
        <v>313</v>
      </c>
      <c r="U666" s="4" t="s">
        <v>313</v>
      </c>
      <c r="V666" s="4" t="s">
        <v>313</v>
      </c>
      <c r="W666" s="4" t="s">
        <v>11686</v>
      </c>
      <c r="X666" s="4" t="s">
        <v>11727</v>
      </c>
      <c r="Y666" s="4" t="s">
        <v>11686</v>
      </c>
      <c r="Z666" s="4" t="s">
        <v>9552</v>
      </c>
      <c r="AA666" s="4" t="s">
        <v>313</v>
      </c>
      <c r="AB666" s="4" t="s">
        <v>312</v>
      </c>
      <c r="AC666" s="4" t="s">
        <v>313</v>
      </c>
      <c r="AE666" s="4">
        <v>0</v>
      </c>
      <c r="AF666" s="4">
        <v>0</v>
      </c>
      <c r="AG666" s="4">
        <v>0</v>
      </c>
      <c r="AH666" s="4">
        <f t="shared" si="169"/>
        <v>0</v>
      </c>
      <c r="AI666" s="4">
        <f t="shared" si="169"/>
        <v>0</v>
      </c>
      <c r="AJ666" s="4">
        <f t="shared" si="169"/>
        <v>0</v>
      </c>
      <c r="AK666" s="4">
        <f t="shared" si="168"/>
        <v>0</v>
      </c>
      <c r="AL666" s="4">
        <f t="shared" si="168"/>
        <v>0</v>
      </c>
      <c r="AM666" s="4">
        <f t="shared" si="168"/>
        <v>3</v>
      </c>
      <c r="AN666" s="4">
        <f t="shared" si="158"/>
        <v>3</v>
      </c>
      <c r="AO666" s="4" t="str">
        <f t="shared" si="159"/>
        <v>X</v>
      </c>
      <c r="AP666" s="4" t="str">
        <f t="shared" si="159"/>
        <v>우대</v>
      </c>
      <c r="AQ666" s="4" t="str">
        <f t="shared" si="159"/>
        <v>X</v>
      </c>
      <c r="AR666" s="4">
        <f t="shared" si="160"/>
        <v>3</v>
      </c>
      <c r="AT666" s="4" t="s">
        <v>11686</v>
      </c>
      <c r="AU666" s="4">
        <f>VLOOKUP(B666,자격증!B:R,17,0)</f>
        <v>10</v>
      </c>
      <c r="AV666" s="4">
        <f>IF(AT666="해당",VLOOKUP(B666,어학성적!B:Q,16,0),0)</f>
        <v>6</v>
      </c>
      <c r="AW666" s="4">
        <f>IF(AT666="해당",VLOOKUP(B666,논문실적!B:S,18,0),0)</f>
        <v>0</v>
      </c>
      <c r="AX666" s="4">
        <f>VLOOKUP(B666,자격증!B:S,18,0)</f>
        <v>0</v>
      </c>
      <c r="AY666" s="4">
        <f t="shared" si="161"/>
        <v>16</v>
      </c>
      <c r="AZ666" s="4"/>
      <c r="BB666" s="4">
        <f t="shared" si="162"/>
        <v>16</v>
      </c>
      <c r="BC666" s="47">
        <f>VLOOKUP(B666,정성평가!B:AD,29,0)</f>
        <v>51.333333333333336</v>
      </c>
      <c r="BD666" s="4">
        <f t="shared" si="163"/>
        <v>3</v>
      </c>
      <c r="BE666" s="47">
        <f t="shared" si="164"/>
        <v>70.333333333333343</v>
      </c>
      <c r="BF666" s="4" t="str">
        <f t="shared" si="165"/>
        <v>이상없음</v>
      </c>
      <c r="BG666" s="4">
        <f t="shared" si="166"/>
        <v>189</v>
      </c>
      <c r="BH666" s="4" t="s">
        <v>11811</v>
      </c>
      <c r="BI666" s="4" t="s">
        <v>11830</v>
      </c>
      <c r="BK666" s="4">
        <v>9</v>
      </c>
      <c r="BL666" s="4">
        <f t="shared" si="171"/>
        <v>135</v>
      </c>
      <c r="BM666" s="4">
        <f t="shared" si="167"/>
        <v>136</v>
      </c>
      <c r="BN666" s="4" t="str">
        <f t="shared" si="172"/>
        <v>배수초과</v>
      </c>
      <c r="BO666" s="4" t="s">
        <v>11832</v>
      </c>
      <c r="BQ666" s="44" t="s">
        <v>11731</v>
      </c>
      <c r="BR666" s="4" t="s">
        <v>11835</v>
      </c>
      <c r="BS666" s="4" t="s">
        <v>11836</v>
      </c>
    </row>
    <row r="667" spans="1:71" ht="50.1" customHeight="1" x14ac:dyDescent="0.3">
      <c r="A667" s="4">
        <f t="shared" si="170"/>
        <v>193</v>
      </c>
      <c r="B667" s="4" t="s">
        <v>9744</v>
      </c>
      <c r="C667" s="4" t="s">
        <v>9745</v>
      </c>
      <c r="D667" s="4" t="s">
        <v>265</v>
      </c>
      <c r="E667" s="4" t="s">
        <v>266</v>
      </c>
      <c r="F667" s="4" t="s">
        <v>9746</v>
      </c>
      <c r="G667" s="4" t="s">
        <v>9747</v>
      </c>
      <c r="H667" s="4" t="s">
        <v>9748</v>
      </c>
      <c r="I667" s="4" t="s">
        <v>9749</v>
      </c>
      <c r="J667" s="4" t="s">
        <v>275</v>
      </c>
      <c r="K667" s="4" t="s">
        <v>275</v>
      </c>
      <c r="L667" s="4" t="s">
        <v>276</v>
      </c>
      <c r="M667" s="4" t="s">
        <v>277</v>
      </c>
      <c r="N667" s="4" t="s">
        <v>277</v>
      </c>
      <c r="O667" s="4" t="s">
        <v>277</v>
      </c>
      <c r="P667" s="4" t="s">
        <v>277</v>
      </c>
      <c r="Q667" s="4" t="s">
        <v>658</v>
      </c>
      <c r="R667" s="4" t="s">
        <v>313</v>
      </c>
      <c r="S667" s="4" t="s">
        <v>313</v>
      </c>
      <c r="T667" s="4" t="s">
        <v>313</v>
      </c>
      <c r="U667" s="4" t="s">
        <v>313</v>
      </c>
      <c r="V667" s="4" t="s">
        <v>313</v>
      </c>
      <c r="W667" s="4" t="s">
        <v>11686</v>
      </c>
      <c r="X667" s="4" t="s">
        <v>11734</v>
      </c>
      <c r="Y667" s="4" t="s">
        <v>313</v>
      </c>
      <c r="Z667" s="4" t="s">
        <v>313</v>
      </c>
      <c r="AA667" s="4" t="s">
        <v>312</v>
      </c>
      <c r="AB667" s="4" t="s">
        <v>313</v>
      </c>
      <c r="AC667" s="4" t="s">
        <v>313</v>
      </c>
      <c r="AE667" s="4">
        <v>0</v>
      </c>
      <c r="AF667" s="4">
        <v>0</v>
      </c>
      <c r="AG667" s="4">
        <v>0</v>
      </c>
      <c r="AH667" s="4">
        <f t="shared" si="169"/>
        <v>0</v>
      </c>
      <c r="AI667" s="4">
        <f t="shared" si="169"/>
        <v>0</v>
      </c>
      <c r="AJ667" s="4">
        <f t="shared" si="169"/>
        <v>0</v>
      </c>
      <c r="AK667" s="4">
        <f t="shared" si="168"/>
        <v>0</v>
      </c>
      <c r="AL667" s="4">
        <f t="shared" si="168"/>
        <v>0</v>
      </c>
      <c r="AM667" s="4">
        <f t="shared" si="168"/>
        <v>3</v>
      </c>
      <c r="AN667" s="4">
        <f t="shared" ref="AN667:AN730" si="173">IF(Y667="해당",3,0)</f>
        <v>0</v>
      </c>
      <c r="AO667" s="4" t="str">
        <f t="shared" ref="AO667:AQ730" si="174">IF(AA667="해당","우대","X")</f>
        <v>우대</v>
      </c>
      <c r="AP667" s="4" t="str">
        <f t="shared" si="174"/>
        <v>X</v>
      </c>
      <c r="AQ667" s="4" t="str">
        <f t="shared" si="174"/>
        <v>X</v>
      </c>
      <c r="AR667" s="4">
        <f t="shared" ref="AR667:AR730" si="175">MAX(AF667:AN667)</f>
        <v>3</v>
      </c>
      <c r="AT667" s="4" t="s">
        <v>11686</v>
      </c>
      <c r="AU667" s="4">
        <f>VLOOKUP(B667,자격증!B:R,17,0)</f>
        <v>5</v>
      </c>
      <c r="AV667" s="4">
        <f>IF(AT667="해당",VLOOKUP(B667,어학성적!B:Q,16,0),0)</f>
        <v>6</v>
      </c>
      <c r="AW667" s="4">
        <f>IF(AT667="해당",VLOOKUP(B667,논문실적!B:S,18,0),0)</f>
        <v>0</v>
      </c>
      <c r="AX667" s="4">
        <f>VLOOKUP(B667,자격증!B:S,18,0)</f>
        <v>0</v>
      </c>
      <c r="AY667" s="4">
        <f t="shared" ref="AY667:AY730" si="176">IF(SUM(AU667:AX667)&gt;20,20,SUM(AU667:AX667))</f>
        <v>11</v>
      </c>
      <c r="AZ667" s="4"/>
      <c r="BB667" s="4">
        <f t="shared" ref="BB667:BB730" si="177">IF(AT667="해당",AY667,"정량심사 비해당")</f>
        <v>11</v>
      </c>
      <c r="BC667" s="47">
        <f>VLOOKUP(B667,정성평가!B:AD,29,0)</f>
        <v>56.333333333333336</v>
      </c>
      <c r="BD667" s="4">
        <f t="shared" ref="BD667:BD730" si="178">AR667</f>
        <v>3</v>
      </c>
      <c r="BE667" s="47">
        <f t="shared" ref="BE667:BE730" si="179">SUM(BB667:BD667)</f>
        <v>70.333333333333343</v>
      </c>
      <c r="BF667" s="4" t="str">
        <f t="shared" ref="BF667:BF730" si="180">IF(BE667&lt;70,"과락","이상없음")</f>
        <v>이상없음</v>
      </c>
      <c r="BG667" s="4">
        <f t="shared" ref="BG667:BG730" si="181">COUNTIFS(D:D,D667,BE:BE,"&gt;"&amp;BE667)+1</f>
        <v>189</v>
      </c>
      <c r="BH667" s="4" t="s">
        <v>11811</v>
      </c>
      <c r="BI667" s="4" t="s">
        <v>11830</v>
      </c>
      <c r="BK667" s="4">
        <v>9</v>
      </c>
      <c r="BL667" s="4">
        <f t="shared" si="171"/>
        <v>135</v>
      </c>
      <c r="BM667" s="4">
        <f t="shared" ref="BM667:BM730" si="182">COUNTIFS(D:D,D667,BH:BH,"서류전형 합격")</f>
        <v>136</v>
      </c>
      <c r="BN667" s="4" t="str">
        <f t="shared" si="172"/>
        <v>배수초과</v>
      </c>
      <c r="BO667" s="4" t="s">
        <v>11832</v>
      </c>
      <c r="BQ667" s="44" t="s">
        <v>11731</v>
      </c>
      <c r="BR667" s="4" t="s">
        <v>11835</v>
      </c>
      <c r="BS667" s="4" t="s">
        <v>11836</v>
      </c>
    </row>
    <row r="668" spans="1:71" ht="50.1" customHeight="1" x14ac:dyDescent="0.3">
      <c r="A668" s="4">
        <f t="shared" si="170"/>
        <v>194</v>
      </c>
      <c r="B668" s="4" t="s">
        <v>10326</v>
      </c>
      <c r="C668" s="4" t="s">
        <v>10327</v>
      </c>
      <c r="D668" s="4" t="s">
        <v>265</v>
      </c>
      <c r="E668" s="4" t="s">
        <v>266</v>
      </c>
      <c r="F668" s="4" t="s">
        <v>10328</v>
      </c>
      <c r="G668" s="4" t="s">
        <v>10329</v>
      </c>
      <c r="H668" s="4" t="s">
        <v>10330</v>
      </c>
      <c r="I668" s="4" t="s">
        <v>10331</v>
      </c>
      <c r="J668" s="4" t="s">
        <v>275</v>
      </c>
      <c r="K668" s="4" t="s">
        <v>275</v>
      </c>
      <c r="L668" s="4" t="s">
        <v>276</v>
      </c>
      <c r="M668" s="4" t="s">
        <v>277</v>
      </c>
      <c r="N668" s="4" t="s">
        <v>277</v>
      </c>
      <c r="O668" s="4" t="s">
        <v>277</v>
      </c>
      <c r="P668" s="4" t="s">
        <v>277</v>
      </c>
      <c r="Q668" s="4" t="s">
        <v>4130</v>
      </c>
      <c r="R668" s="4" t="s">
        <v>313</v>
      </c>
      <c r="S668" s="4" t="s">
        <v>313</v>
      </c>
      <c r="T668" s="4" t="s">
        <v>313</v>
      </c>
      <c r="U668" s="4" t="s">
        <v>313</v>
      </c>
      <c r="V668" s="4" t="s">
        <v>313</v>
      </c>
      <c r="W668" s="4" t="s">
        <v>313</v>
      </c>
      <c r="X668" s="4" t="s">
        <v>313</v>
      </c>
      <c r="Y668" s="4" t="s">
        <v>313</v>
      </c>
      <c r="Z668" s="4" t="s">
        <v>313</v>
      </c>
      <c r="AA668" s="4" t="s">
        <v>312</v>
      </c>
      <c r="AB668" s="4" t="s">
        <v>312</v>
      </c>
      <c r="AC668" s="4" t="s">
        <v>312</v>
      </c>
      <c r="AE668" s="4">
        <v>0</v>
      </c>
      <c r="AF668" s="4">
        <v>0</v>
      </c>
      <c r="AG668" s="4">
        <v>0</v>
      </c>
      <c r="AH668" s="4">
        <f t="shared" si="169"/>
        <v>0</v>
      </c>
      <c r="AI668" s="4">
        <f t="shared" si="169"/>
        <v>0</v>
      </c>
      <c r="AJ668" s="4">
        <f t="shared" si="169"/>
        <v>0</v>
      </c>
      <c r="AK668" s="4">
        <f t="shared" si="168"/>
        <v>0</v>
      </c>
      <c r="AL668" s="4">
        <f t="shared" si="168"/>
        <v>0</v>
      </c>
      <c r="AM668" s="4">
        <f t="shared" si="168"/>
        <v>0</v>
      </c>
      <c r="AN668" s="4">
        <f t="shared" si="173"/>
        <v>0</v>
      </c>
      <c r="AO668" s="4" t="str">
        <f t="shared" si="174"/>
        <v>우대</v>
      </c>
      <c r="AP668" s="4" t="str">
        <f t="shared" si="174"/>
        <v>우대</v>
      </c>
      <c r="AQ668" s="4" t="str">
        <f t="shared" si="174"/>
        <v>우대</v>
      </c>
      <c r="AR668" s="4">
        <f t="shared" si="175"/>
        <v>0</v>
      </c>
      <c r="AT668" s="4" t="s">
        <v>11686</v>
      </c>
      <c r="AU668" s="4">
        <f>VLOOKUP(B668,자격증!B:R,17,0)</f>
        <v>3</v>
      </c>
      <c r="AV668" s="4">
        <f>IF(AT668="해당",VLOOKUP(B668,어학성적!B:Q,16,0),0)</f>
        <v>10</v>
      </c>
      <c r="AW668" s="4">
        <f>IF(AT668="해당",VLOOKUP(B668,논문실적!B:S,18,0),0)</f>
        <v>0</v>
      </c>
      <c r="AX668" s="4">
        <f>VLOOKUP(B668,자격증!B:S,18,0)</f>
        <v>0</v>
      </c>
      <c r="AY668" s="4">
        <f t="shared" si="176"/>
        <v>13</v>
      </c>
      <c r="AZ668" s="4"/>
      <c r="BB668" s="4">
        <f t="shared" si="177"/>
        <v>13</v>
      </c>
      <c r="BC668" s="47">
        <f>VLOOKUP(B668,정성평가!B:AD,29,0)</f>
        <v>57.333333333333336</v>
      </c>
      <c r="BD668" s="4">
        <f t="shared" si="178"/>
        <v>0</v>
      </c>
      <c r="BE668" s="47">
        <f t="shared" si="179"/>
        <v>70.333333333333343</v>
      </c>
      <c r="BF668" s="4" t="str">
        <f t="shared" si="180"/>
        <v>이상없음</v>
      </c>
      <c r="BG668" s="4">
        <f t="shared" si="181"/>
        <v>189</v>
      </c>
      <c r="BH668" s="4" t="s">
        <v>11811</v>
      </c>
      <c r="BI668" s="4" t="s">
        <v>11830</v>
      </c>
      <c r="BK668" s="4">
        <v>9</v>
      </c>
      <c r="BL668" s="4">
        <f t="shared" si="171"/>
        <v>135</v>
      </c>
      <c r="BM668" s="4">
        <f t="shared" si="182"/>
        <v>136</v>
      </c>
      <c r="BN668" s="4" t="str">
        <f t="shared" si="172"/>
        <v>배수초과</v>
      </c>
      <c r="BO668" s="4" t="s">
        <v>11832</v>
      </c>
      <c r="BQ668" s="44" t="s">
        <v>11731</v>
      </c>
      <c r="BR668" s="4" t="s">
        <v>11835</v>
      </c>
      <c r="BS668" s="4" t="s">
        <v>11836</v>
      </c>
    </row>
    <row r="669" spans="1:71" ht="50.1" customHeight="1" x14ac:dyDescent="0.3">
      <c r="A669" s="4">
        <f t="shared" si="170"/>
        <v>195</v>
      </c>
      <c r="B669" s="4" t="s">
        <v>10914</v>
      </c>
      <c r="C669" s="4" t="s">
        <v>10915</v>
      </c>
      <c r="D669" s="4" t="s">
        <v>265</v>
      </c>
      <c r="E669" s="4" t="s">
        <v>266</v>
      </c>
      <c r="F669" s="4" t="s">
        <v>10916</v>
      </c>
      <c r="G669" s="4" t="s">
        <v>10917</v>
      </c>
      <c r="H669" s="4" t="s">
        <v>10918</v>
      </c>
      <c r="I669" s="4" t="s">
        <v>10919</v>
      </c>
      <c r="J669" s="4" t="s">
        <v>275</v>
      </c>
      <c r="K669" s="4" t="s">
        <v>275</v>
      </c>
      <c r="L669" s="4" t="s">
        <v>276</v>
      </c>
      <c r="M669" s="4" t="s">
        <v>277</v>
      </c>
      <c r="N669" s="4" t="s">
        <v>277</v>
      </c>
      <c r="O669" s="4" t="s">
        <v>277</v>
      </c>
      <c r="P669" s="4" t="s">
        <v>277</v>
      </c>
      <c r="Q669" s="4" t="s">
        <v>6495</v>
      </c>
      <c r="R669" s="4" t="s">
        <v>313</v>
      </c>
      <c r="S669" s="4" t="s">
        <v>313</v>
      </c>
      <c r="T669" s="4" t="s">
        <v>313</v>
      </c>
      <c r="U669" s="4" t="s">
        <v>313</v>
      </c>
      <c r="V669" s="4" t="s">
        <v>313</v>
      </c>
      <c r="W669" s="4" t="s">
        <v>313</v>
      </c>
      <c r="X669" s="4" t="s">
        <v>313</v>
      </c>
      <c r="Y669" s="4" t="s">
        <v>313</v>
      </c>
      <c r="Z669" s="4" t="s">
        <v>313</v>
      </c>
      <c r="AA669" s="4" t="s">
        <v>313</v>
      </c>
      <c r="AB669" s="4" t="s">
        <v>312</v>
      </c>
      <c r="AC669" s="4" t="s">
        <v>313</v>
      </c>
      <c r="AE669" s="4">
        <v>0</v>
      </c>
      <c r="AF669" s="4">
        <v>0</v>
      </c>
      <c r="AG669" s="4">
        <v>0</v>
      </c>
      <c r="AH669" s="4">
        <f t="shared" si="169"/>
        <v>0</v>
      </c>
      <c r="AI669" s="4">
        <f t="shared" si="169"/>
        <v>0</v>
      </c>
      <c r="AJ669" s="4">
        <f t="shared" si="169"/>
        <v>0</v>
      </c>
      <c r="AK669" s="4">
        <f t="shared" si="168"/>
        <v>0</v>
      </c>
      <c r="AL669" s="4">
        <f t="shared" si="168"/>
        <v>0</v>
      </c>
      <c r="AM669" s="4">
        <f t="shared" si="168"/>
        <v>0</v>
      </c>
      <c r="AN669" s="4">
        <f t="shared" si="173"/>
        <v>0</v>
      </c>
      <c r="AO669" s="4" t="str">
        <f t="shared" si="174"/>
        <v>X</v>
      </c>
      <c r="AP669" s="4" t="str">
        <f t="shared" si="174"/>
        <v>우대</v>
      </c>
      <c r="AQ669" s="4" t="str">
        <f t="shared" si="174"/>
        <v>X</v>
      </c>
      <c r="AR669" s="4">
        <f t="shared" si="175"/>
        <v>0</v>
      </c>
      <c r="AT669" s="4" t="s">
        <v>11686</v>
      </c>
      <c r="AU669" s="4">
        <f>VLOOKUP(B669,자격증!B:R,17,0)</f>
        <v>0</v>
      </c>
      <c r="AV669" s="4">
        <f>IF(AT669="해당",VLOOKUP(B669,어학성적!B:Q,16,0),0)</f>
        <v>0</v>
      </c>
      <c r="AW669" s="4">
        <f>IF(AT669="해당",VLOOKUP(B669,논문실적!B:S,18,0),0)</f>
        <v>0</v>
      </c>
      <c r="AX669" s="4">
        <f>VLOOKUP(B669,자격증!B:S,18,0)</f>
        <v>0</v>
      </c>
      <c r="AY669" s="4">
        <f t="shared" si="176"/>
        <v>0</v>
      </c>
      <c r="AZ669" s="4"/>
      <c r="BB669" s="4">
        <f t="shared" si="177"/>
        <v>0</v>
      </c>
      <c r="BC669" s="47">
        <f>VLOOKUP(B669,정성평가!B:AD,29,0)</f>
        <v>70.333333333333329</v>
      </c>
      <c r="BD669" s="4">
        <f t="shared" si="178"/>
        <v>0</v>
      </c>
      <c r="BE669" s="47">
        <f t="shared" si="179"/>
        <v>70.333333333333329</v>
      </c>
      <c r="BF669" s="4" t="str">
        <f t="shared" si="180"/>
        <v>이상없음</v>
      </c>
      <c r="BG669" s="4">
        <f t="shared" si="181"/>
        <v>189</v>
      </c>
      <c r="BH669" s="4" t="s">
        <v>11811</v>
      </c>
      <c r="BI669" s="4" t="s">
        <v>11830</v>
      </c>
      <c r="BK669" s="4">
        <v>9</v>
      </c>
      <c r="BL669" s="4">
        <f t="shared" si="171"/>
        <v>135</v>
      </c>
      <c r="BM669" s="4">
        <f t="shared" si="182"/>
        <v>136</v>
      </c>
      <c r="BN669" s="4" t="str">
        <f t="shared" si="172"/>
        <v>배수초과</v>
      </c>
      <c r="BO669" s="4" t="s">
        <v>11832</v>
      </c>
      <c r="BQ669" s="44" t="s">
        <v>11731</v>
      </c>
      <c r="BR669" s="4" t="s">
        <v>11835</v>
      </c>
      <c r="BS669" s="4" t="s">
        <v>11836</v>
      </c>
    </row>
    <row r="670" spans="1:71" ht="50.1" customHeight="1" x14ac:dyDescent="0.3">
      <c r="A670" s="4">
        <f t="shared" si="170"/>
        <v>196</v>
      </c>
      <c r="B670" s="4" t="s">
        <v>10963</v>
      </c>
      <c r="C670" s="4" t="s">
        <v>10964</v>
      </c>
      <c r="D670" s="4" t="s">
        <v>265</v>
      </c>
      <c r="E670" s="4" t="s">
        <v>266</v>
      </c>
      <c r="F670" s="4" t="s">
        <v>10965</v>
      </c>
      <c r="G670" s="4" t="s">
        <v>10966</v>
      </c>
      <c r="H670" s="4" t="s">
        <v>10967</v>
      </c>
      <c r="I670" s="4" t="s">
        <v>10968</v>
      </c>
      <c r="J670" s="4" t="s">
        <v>275</v>
      </c>
      <c r="K670" s="4" t="s">
        <v>275</v>
      </c>
      <c r="L670" s="4" t="s">
        <v>276</v>
      </c>
      <c r="M670" s="4" t="s">
        <v>277</v>
      </c>
      <c r="N670" s="4" t="s">
        <v>277</v>
      </c>
      <c r="O670" s="4" t="s">
        <v>277</v>
      </c>
      <c r="P670" s="4" t="s">
        <v>277</v>
      </c>
      <c r="Q670" s="4" t="s">
        <v>1784</v>
      </c>
      <c r="R670" s="4" t="s">
        <v>313</v>
      </c>
      <c r="S670" s="4" t="s">
        <v>313</v>
      </c>
      <c r="T670" s="4" t="s">
        <v>313</v>
      </c>
      <c r="U670" s="4" t="s">
        <v>313</v>
      </c>
      <c r="V670" s="4" t="s">
        <v>313</v>
      </c>
      <c r="W670" s="4" t="s">
        <v>313</v>
      </c>
      <c r="X670" s="4" t="s">
        <v>313</v>
      </c>
      <c r="Y670" s="4" t="s">
        <v>313</v>
      </c>
      <c r="Z670" s="4" t="s">
        <v>313</v>
      </c>
      <c r="AA670" s="4" t="s">
        <v>313</v>
      </c>
      <c r="AB670" s="4" t="s">
        <v>313</v>
      </c>
      <c r="AC670" s="4" t="s">
        <v>313</v>
      </c>
      <c r="AE670" s="4">
        <v>0</v>
      </c>
      <c r="AF670" s="4">
        <v>0</v>
      </c>
      <c r="AG670" s="4">
        <v>0</v>
      </c>
      <c r="AH670" s="4">
        <f t="shared" si="169"/>
        <v>0</v>
      </c>
      <c r="AI670" s="4">
        <f t="shared" si="169"/>
        <v>0</v>
      </c>
      <c r="AJ670" s="4">
        <f t="shared" si="169"/>
        <v>0</v>
      </c>
      <c r="AK670" s="4">
        <f t="shared" si="168"/>
        <v>0</v>
      </c>
      <c r="AL670" s="4">
        <f t="shared" si="168"/>
        <v>0</v>
      </c>
      <c r="AM670" s="4">
        <f t="shared" si="168"/>
        <v>0</v>
      </c>
      <c r="AN670" s="4">
        <f t="shared" si="173"/>
        <v>0</v>
      </c>
      <c r="AO670" s="4" t="str">
        <f t="shared" si="174"/>
        <v>X</v>
      </c>
      <c r="AP670" s="4" t="str">
        <f t="shared" si="174"/>
        <v>X</v>
      </c>
      <c r="AQ670" s="4" t="str">
        <f t="shared" si="174"/>
        <v>X</v>
      </c>
      <c r="AR670" s="4">
        <f t="shared" si="175"/>
        <v>0</v>
      </c>
      <c r="AT670" s="4" t="s">
        <v>11686</v>
      </c>
      <c r="AU670" s="4">
        <f>VLOOKUP(B670,자격증!B:R,17,0)</f>
        <v>0</v>
      </c>
      <c r="AV670" s="4">
        <f>IF(AT670="해당",VLOOKUP(B670,어학성적!B:Q,16,0),0)</f>
        <v>4</v>
      </c>
      <c r="AW670" s="4">
        <f>IF(AT670="해당",VLOOKUP(B670,논문실적!B:S,18,0),0)</f>
        <v>6</v>
      </c>
      <c r="AX670" s="4">
        <f>VLOOKUP(B670,자격증!B:S,18,0)</f>
        <v>0</v>
      </c>
      <c r="AY670" s="4">
        <f t="shared" si="176"/>
        <v>10</v>
      </c>
      <c r="AZ670" s="4"/>
      <c r="BB670" s="4">
        <f t="shared" si="177"/>
        <v>10</v>
      </c>
      <c r="BC670" s="47">
        <f>VLOOKUP(B670,정성평가!B:AD,29,0)</f>
        <v>60.333333333333336</v>
      </c>
      <c r="BD670" s="4">
        <f t="shared" si="178"/>
        <v>0</v>
      </c>
      <c r="BE670" s="47">
        <f t="shared" si="179"/>
        <v>70.333333333333343</v>
      </c>
      <c r="BF670" s="4" t="str">
        <f t="shared" si="180"/>
        <v>이상없음</v>
      </c>
      <c r="BG670" s="4">
        <f t="shared" si="181"/>
        <v>189</v>
      </c>
      <c r="BH670" s="4" t="s">
        <v>11811</v>
      </c>
      <c r="BI670" s="4" t="s">
        <v>11830</v>
      </c>
      <c r="BK670" s="4">
        <v>9</v>
      </c>
      <c r="BL670" s="4">
        <f t="shared" si="171"/>
        <v>135</v>
      </c>
      <c r="BM670" s="4">
        <f t="shared" si="182"/>
        <v>136</v>
      </c>
      <c r="BN670" s="4" t="str">
        <f t="shared" si="172"/>
        <v>배수초과</v>
      </c>
      <c r="BO670" s="4" t="s">
        <v>11832</v>
      </c>
      <c r="BQ670" s="44" t="s">
        <v>11731</v>
      </c>
      <c r="BR670" s="4" t="s">
        <v>11835</v>
      </c>
      <c r="BS670" s="4" t="s">
        <v>11836</v>
      </c>
    </row>
    <row r="671" spans="1:71" ht="50.1" customHeight="1" x14ac:dyDescent="0.3">
      <c r="A671" s="4">
        <f t="shared" si="170"/>
        <v>197</v>
      </c>
      <c r="B671" s="4" t="s">
        <v>3453</v>
      </c>
      <c r="C671" s="4" t="s">
        <v>3454</v>
      </c>
      <c r="D671" s="4" t="s">
        <v>265</v>
      </c>
      <c r="E671" s="4" t="s">
        <v>266</v>
      </c>
      <c r="F671" s="4" t="s">
        <v>3455</v>
      </c>
      <c r="G671" s="4" t="s">
        <v>3456</v>
      </c>
      <c r="H671" s="4" t="s">
        <v>3457</v>
      </c>
      <c r="I671" s="4" t="s">
        <v>3458</v>
      </c>
      <c r="J671" s="4" t="s">
        <v>275</v>
      </c>
      <c r="K671" s="4" t="s">
        <v>275</v>
      </c>
      <c r="L671" s="4" t="s">
        <v>276</v>
      </c>
      <c r="M671" s="4" t="s">
        <v>277</v>
      </c>
      <c r="N671" s="4" t="s">
        <v>277</v>
      </c>
      <c r="O671" s="4" t="s">
        <v>277</v>
      </c>
      <c r="P671" s="4" t="s">
        <v>277</v>
      </c>
      <c r="Q671" s="4" t="s">
        <v>3385</v>
      </c>
      <c r="R671" s="4" t="s">
        <v>313</v>
      </c>
      <c r="S671" s="4" t="s">
        <v>313</v>
      </c>
      <c r="T671" s="4" t="s">
        <v>313</v>
      </c>
      <c r="U671" s="4" t="s">
        <v>313</v>
      </c>
      <c r="V671" s="4" t="s">
        <v>313</v>
      </c>
      <c r="W671" s="4" t="s">
        <v>11686</v>
      </c>
      <c r="X671" s="4" t="s">
        <v>11728</v>
      </c>
      <c r="Y671" s="4" t="s">
        <v>313</v>
      </c>
      <c r="Z671" s="4" t="s">
        <v>313</v>
      </c>
      <c r="AA671" s="4" t="s">
        <v>313</v>
      </c>
      <c r="AB671" s="4" t="s">
        <v>313</v>
      </c>
      <c r="AC671" s="4" t="s">
        <v>313</v>
      </c>
      <c r="AE671" s="4">
        <v>0</v>
      </c>
      <c r="AF671" s="4">
        <v>0</v>
      </c>
      <c r="AG671" s="4">
        <v>0</v>
      </c>
      <c r="AH671" s="4">
        <f t="shared" si="169"/>
        <v>0</v>
      </c>
      <c r="AI671" s="4">
        <f t="shared" si="169"/>
        <v>0</v>
      </c>
      <c r="AJ671" s="4">
        <f t="shared" si="169"/>
        <v>0</v>
      </c>
      <c r="AK671" s="4">
        <f t="shared" si="168"/>
        <v>0</v>
      </c>
      <c r="AL671" s="4">
        <f t="shared" si="168"/>
        <v>0</v>
      </c>
      <c r="AM671" s="4">
        <f t="shared" si="168"/>
        <v>3</v>
      </c>
      <c r="AN671" s="4">
        <f t="shared" si="173"/>
        <v>0</v>
      </c>
      <c r="AO671" s="4" t="str">
        <f t="shared" si="174"/>
        <v>X</v>
      </c>
      <c r="AP671" s="4" t="str">
        <f t="shared" si="174"/>
        <v>X</v>
      </c>
      <c r="AQ671" s="4" t="str">
        <f t="shared" si="174"/>
        <v>X</v>
      </c>
      <c r="AR671" s="4">
        <f t="shared" si="175"/>
        <v>3</v>
      </c>
      <c r="AT671" s="4" t="s">
        <v>11686</v>
      </c>
      <c r="AU671" s="4">
        <f>VLOOKUP(B671,자격증!B:R,17,0)</f>
        <v>0</v>
      </c>
      <c r="AV671" s="4">
        <f>IF(AT671="해당",VLOOKUP(B671,어학성적!B:Q,16,0),0)</f>
        <v>6</v>
      </c>
      <c r="AW671" s="4">
        <f>IF(AT671="해당",VLOOKUP(B671,논문실적!B:S,18,0),0)</f>
        <v>0</v>
      </c>
      <c r="AX671" s="4">
        <f>VLOOKUP(B671,자격증!B:S,18,0)</f>
        <v>0</v>
      </c>
      <c r="AY671" s="4">
        <f t="shared" si="176"/>
        <v>6</v>
      </c>
      <c r="AZ671" s="4"/>
      <c r="BB671" s="4">
        <f t="shared" si="177"/>
        <v>6</v>
      </c>
      <c r="BC671" s="47">
        <f>VLOOKUP(B671,정성평가!B:AD,29,0)</f>
        <v>61</v>
      </c>
      <c r="BD671" s="4">
        <f t="shared" si="178"/>
        <v>3</v>
      </c>
      <c r="BE671" s="47">
        <f t="shared" si="179"/>
        <v>70</v>
      </c>
      <c r="BF671" s="4" t="str">
        <f t="shared" si="180"/>
        <v>이상없음</v>
      </c>
      <c r="BG671" s="4">
        <f t="shared" si="181"/>
        <v>197</v>
      </c>
      <c r="BH671" s="4" t="s">
        <v>11811</v>
      </c>
      <c r="BI671" s="4" t="s">
        <v>11830</v>
      </c>
      <c r="BK671" s="4">
        <v>9</v>
      </c>
      <c r="BL671" s="4">
        <f t="shared" si="171"/>
        <v>135</v>
      </c>
      <c r="BM671" s="4">
        <f t="shared" si="182"/>
        <v>136</v>
      </c>
      <c r="BN671" s="4" t="str">
        <f t="shared" si="172"/>
        <v>배수초과</v>
      </c>
      <c r="BO671" s="4" t="s">
        <v>11832</v>
      </c>
      <c r="BQ671" s="44" t="s">
        <v>11731</v>
      </c>
      <c r="BR671" s="4" t="s">
        <v>11835</v>
      </c>
      <c r="BS671" s="4" t="s">
        <v>11836</v>
      </c>
    </row>
    <row r="672" spans="1:71" ht="50.1" customHeight="1" x14ac:dyDescent="0.3">
      <c r="A672" s="4">
        <f t="shared" si="170"/>
        <v>198</v>
      </c>
      <c r="B672" s="4" t="s">
        <v>3464</v>
      </c>
      <c r="C672" s="4" t="s">
        <v>3465</v>
      </c>
      <c r="D672" s="4" t="s">
        <v>265</v>
      </c>
      <c r="E672" s="4" t="s">
        <v>266</v>
      </c>
      <c r="F672" s="4" t="s">
        <v>3466</v>
      </c>
      <c r="G672" s="4" t="s">
        <v>3467</v>
      </c>
      <c r="H672" s="4" t="s">
        <v>3468</v>
      </c>
      <c r="I672" s="4" t="s">
        <v>3469</v>
      </c>
      <c r="J672" s="4" t="s">
        <v>275</v>
      </c>
      <c r="K672" s="4" t="s">
        <v>275</v>
      </c>
      <c r="L672" s="4" t="s">
        <v>276</v>
      </c>
      <c r="M672" s="4" t="s">
        <v>277</v>
      </c>
      <c r="N672" s="4" t="s">
        <v>277</v>
      </c>
      <c r="O672" s="4" t="s">
        <v>277</v>
      </c>
      <c r="P672" s="4" t="s">
        <v>277</v>
      </c>
      <c r="Q672" s="4" t="s">
        <v>3476</v>
      </c>
      <c r="R672" s="4" t="s">
        <v>313</v>
      </c>
      <c r="S672" s="4" t="s">
        <v>313</v>
      </c>
      <c r="T672" s="4" t="s">
        <v>313</v>
      </c>
      <c r="U672" s="4" t="s">
        <v>313</v>
      </c>
      <c r="V672" s="4" t="s">
        <v>313</v>
      </c>
      <c r="W672" s="4" t="s">
        <v>313</v>
      </c>
      <c r="X672" s="4" t="s">
        <v>313</v>
      </c>
      <c r="Y672" s="4" t="s">
        <v>313</v>
      </c>
      <c r="Z672" s="4" t="s">
        <v>313</v>
      </c>
      <c r="AA672" s="4" t="s">
        <v>313</v>
      </c>
      <c r="AB672" s="4" t="s">
        <v>312</v>
      </c>
      <c r="AC672" s="4" t="s">
        <v>313</v>
      </c>
      <c r="AE672" s="4">
        <v>0</v>
      </c>
      <c r="AF672" s="4">
        <v>0</v>
      </c>
      <c r="AG672" s="4">
        <v>0</v>
      </c>
      <c r="AH672" s="4">
        <f t="shared" si="169"/>
        <v>0</v>
      </c>
      <c r="AI672" s="4">
        <f t="shared" si="169"/>
        <v>0</v>
      </c>
      <c r="AJ672" s="4">
        <f t="shared" si="169"/>
        <v>0</v>
      </c>
      <c r="AK672" s="4">
        <f t="shared" si="168"/>
        <v>0</v>
      </c>
      <c r="AL672" s="4">
        <f t="shared" si="168"/>
        <v>0</v>
      </c>
      <c r="AM672" s="4">
        <f t="shared" si="168"/>
        <v>0</v>
      </c>
      <c r="AN672" s="4">
        <f t="shared" si="173"/>
        <v>0</v>
      </c>
      <c r="AO672" s="4" t="str">
        <f t="shared" si="174"/>
        <v>X</v>
      </c>
      <c r="AP672" s="4" t="str">
        <f t="shared" si="174"/>
        <v>우대</v>
      </c>
      <c r="AQ672" s="4" t="str">
        <f t="shared" si="174"/>
        <v>X</v>
      </c>
      <c r="AR672" s="4">
        <f t="shared" si="175"/>
        <v>0</v>
      </c>
      <c r="AT672" s="4" t="s">
        <v>11686</v>
      </c>
      <c r="AU672" s="4">
        <f>VLOOKUP(B672,자격증!B:R,17,0)</f>
        <v>8</v>
      </c>
      <c r="AV672" s="4">
        <f>IF(AT672="해당",VLOOKUP(B672,어학성적!B:Q,16,0),0)</f>
        <v>10</v>
      </c>
      <c r="AW672" s="4">
        <f>IF(AT672="해당",VLOOKUP(B672,논문실적!B:S,18,0),0)</f>
        <v>0</v>
      </c>
      <c r="AX672" s="4">
        <f>VLOOKUP(B672,자격증!B:S,18,0)</f>
        <v>0</v>
      </c>
      <c r="AY672" s="4">
        <f t="shared" si="176"/>
        <v>18</v>
      </c>
      <c r="AZ672" s="4"/>
      <c r="BB672" s="4">
        <f t="shared" si="177"/>
        <v>18</v>
      </c>
      <c r="BC672" s="47">
        <f>VLOOKUP(B672,정성평가!B:AD,29,0)</f>
        <v>52</v>
      </c>
      <c r="BD672" s="4">
        <f t="shared" si="178"/>
        <v>0</v>
      </c>
      <c r="BE672" s="47">
        <f t="shared" si="179"/>
        <v>70</v>
      </c>
      <c r="BF672" s="4" t="str">
        <f t="shared" si="180"/>
        <v>이상없음</v>
      </c>
      <c r="BG672" s="4">
        <f t="shared" si="181"/>
        <v>197</v>
      </c>
      <c r="BH672" s="4" t="s">
        <v>11811</v>
      </c>
      <c r="BI672" s="4" t="s">
        <v>11830</v>
      </c>
      <c r="BK672" s="4">
        <v>9</v>
      </c>
      <c r="BL672" s="4">
        <f t="shared" si="171"/>
        <v>135</v>
      </c>
      <c r="BM672" s="4">
        <f t="shared" si="182"/>
        <v>136</v>
      </c>
      <c r="BN672" s="4" t="str">
        <f t="shared" si="172"/>
        <v>배수초과</v>
      </c>
      <c r="BO672" s="4" t="s">
        <v>11832</v>
      </c>
      <c r="BQ672" s="44" t="s">
        <v>11731</v>
      </c>
      <c r="BR672" s="4" t="s">
        <v>11835</v>
      </c>
      <c r="BS672" s="4" t="s">
        <v>11836</v>
      </c>
    </row>
    <row r="673" spans="1:71" ht="50.1" customHeight="1" x14ac:dyDescent="0.3">
      <c r="A673" s="4">
        <f t="shared" si="170"/>
        <v>199</v>
      </c>
      <c r="B673" s="4" t="s">
        <v>7398</v>
      </c>
      <c r="C673" s="4" t="s">
        <v>7399</v>
      </c>
      <c r="D673" s="4" t="s">
        <v>265</v>
      </c>
      <c r="E673" s="4" t="s">
        <v>266</v>
      </c>
      <c r="F673" s="4" t="s">
        <v>7400</v>
      </c>
      <c r="G673" s="4" t="s">
        <v>7401</v>
      </c>
      <c r="H673" s="4" t="s">
        <v>7402</v>
      </c>
      <c r="I673" s="4" t="s">
        <v>7403</v>
      </c>
      <c r="J673" s="4" t="s">
        <v>275</v>
      </c>
      <c r="K673" s="4" t="s">
        <v>275</v>
      </c>
      <c r="L673" s="4" t="s">
        <v>276</v>
      </c>
      <c r="M673" s="4" t="s">
        <v>277</v>
      </c>
      <c r="N673" s="4" t="s">
        <v>277</v>
      </c>
      <c r="O673" s="4" t="s">
        <v>277</v>
      </c>
      <c r="P673" s="4" t="s">
        <v>277</v>
      </c>
      <c r="Q673" s="4" t="s">
        <v>4903</v>
      </c>
      <c r="R673" s="4" t="s">
        <v>313</v>
      </c>
      <c r="S673" s="4" t="s">
        <v>313</v>
      </c>
      <c r="T673" s="4" t="s">
        <v>313</v>
      </c>
      <c r="U673" s="4" t="s">
        <v>313</v>
      </c>
      <c r="V673" s="4" t="s">
        <v>313</v>
      </c>
      <c r="W673" s="4" t="s">
        <v>11686</v>
      </c>
      <c r="X673" s="4" t="s">
        <v>11727</v>
      </c>
      <c r="Y673" s="4" t="s">
        <v>313</v>
      </c>
      <c r="Z673" s="4" t="s">
        <v>313</v>
      </c>
      <c r="AA673" s="4" t="s">
        <v>312</v>
      </c>
      <c r="AB673" s="4" t="s">
        <v>313</v>
      </c>
      <c r="AC673" s="4" t="s">
        <v>312</v>
      </c>
      <c r="AE673" s="4">
        <v>0</v>
      </c>
      <c r="AF673" s="4">
        <v>0</v>
      </c>
      <c r="AG673" s="4">
        <v>0</v>
      </c>
      <c r="AH673" s="4">
        <f t="shared" si="169"/>
        <v>0</v>
      </c>
      <c r="AI673" s="4">
        <f t="shared" si="169"/>
        <v>0</v>
      </c>
      <c r="AJ673" s="4">
        <f t="shared" si="169"/>
        <v>0</v>
      </c>
      <c r="AK673" s="4">
        <f t="shared" si="168"/>
        <v>0</v>
      </c>
      <c r="AL673" s="4">
        <f t="shared" si="168"/>
        <v>0</v>
      </c>
      <c r="AM673" s="4">
        <f t="shared" si="168"/>
        <v>3</v>
      </c>
      <c r="AN673" s="4">
        <f t="shared" si="173"/>
        <v>0</v>
      </c>
      <c r="AO673" s="4" t="str">
        <f t="shared" si="174"/>
        <v>우대</v>
      </c>
      <c r="AP673" s="4" t="str">
        <f t="shared" si="174"/>
        <v>X</v>
      </c>
      <c r="AQ673" s="4" t="str">
        <f t="shared" si="174"/>
        <v>우대</v>
      </c>
      <c r="AR673" s="4">
        <f t="shared" si="175"/>
        <v>3</v>
      </c>
      <c r="AT673" s="4" t="s">
        <v>11686</v>
      </c>
      <c r="AU673" s="4">
        <f>VLOOKUP(B673,자격증!B:R,17,0)</f>
        <v>0</v>
      </c>
      <c r="AV673" s="4">
        <f>IF(AT673="해당",VLOOKUP(B673,어학성적!B:Q,16,0),0)</f>
        <v>0</v>
      </c>
      <c r="AW673" s="4">
        <f>IF(AT673="해당",VLOOKUP(B673,논문실적!B:S,18,0),0)</f>
        <v>10</v>
      </c>
      <c r="AX673" s="4">
        <f>VLOOKUP(B673,자격증!B:S,18,0)</f>
        <v>0</v>
      </c>
      <c r="AY673" s="4">
        <f t="shared" si="176"/>
        <v>10</v>
      </c>
      <c r="AZ673" s="4"/>
      <c r="BB673" s="4">
        <f t="shared" si="177"/>
        <v>10</v>
      </c>
      <c r="BC673" s="47">
        <f>VLOOKUP(B673,정성평가!B:AD,29,0)</f>
        <v>57</v>
      </c>
      <c r="BD673" s="4">
        <f t="shared" si="178"/>
        <v>3</v>
      </c>
      <c r="BE673" s="47">
        <f t="shared" si="179"/>
        <v>70</v>
      </c>
      <c r="BF673" s="4" t="str">
        <f t="shared" si="180"/>
        <v>이상없음</v>
      </c>
      <c r="BG673" s="4">
        <f t="shared" si="181"/>
        <v>197</v>
      </c>
      <c r="BH673" s="4" t="s">
        <v>11811</v>
      </c>
      <c r="BI673" s="4" t="s">
        <v>11830</v>
      </c>
      <c r="BK673" s="4">
        <v>9</v>
      </c>
      <c r="BL673" s="4">
        <f t="shared" si="171"/>
        <v>135</v>
      </c>
      <c r="BM673" s="4">
        <f t="shared" si="182"/>
        <v>136</v>
      </c>
      <c r="BN673" s="4" t="str">
        <f t="shared" si="172"/>
        <v>배수초과</v>
      </c>
      <c r="BO673" s="4" t="s">
        <v>11832</v>
      </c>
      <c r="BQ673" s="44" t="s">
        <v>11731</v>
      </c>
      <c r="BR673" s="4" t="s">
        <v>11835</v>
      </c>
      <c r="BS673" s="4" t="s">
        <v>11836</v>
      </c>
    </row>
    <row r="674" spans="1:71" ht="50.1" customHeight="1" x14ac:dyDescent="0.3">
      <c r="A674" s="4">
        <f t="shared" si="170"/>
        <v>200</v>
      </c>
      <c r="B674" s="4" t="s">
        <v>7913</v>
      </c>
      <c r="C674" s="4" t="s">
        <v>1577</v>
      </c>
      <c r="D674" s="4" t="s">
        <v>265</v>
      </c>
      <c r="E674" s="4" t="s">
        <v>266</v>
      </c>
      <c r="F674" s="4" t="s">
        <v>1578</v>
      </c>
      <c r="G674" s="4" t="s">
        <v>7914</v>
      </c>
      <c r="H674" s="4" t="s">
        <v>7915</v>
      </c>
      <c r="I674" s="4" t="s">
        <v>7916</v>
      </c>
      <c r="J674" s="4" t="s">
        <v>275</v>
      </c>
      <c r="K674" s="4" t="s">
        <v>275</v>
      </c>
      <c r="L674" s="4" t="s">
        <v>276</v>
      </c>
      <c r="M674" s="4" t="s">
        <v>277</v>
      </c>
      <c r="N674" s="4" t="s">
        <v>277</v>
      </c>
      <c r="O674" s="4" t="s">
        <v>277</v>
      </c>
      <c r="P674" s="4" t="s">
        <v>277</v>
      </c>
      <c r="Q674" s="4" t="s">
        <v>1768</v>
      </c>
      <c r="R674" s="4" t="s">
        <v>313</v>
      </c>
      <c r="S674" s="4" t="s">
        <v>313</v>
      </c>
      <c r="T674" s="4" t="s">
        <v>313</v>
      </c>
      <c r="U674" s="4" t="s">
        <v>313</v>
      </c>
      <c r="V674" s="4" t="s">
        <v>313</v>
      </c>
      <c r="W674" s="4" t="s">
        <v>313</v>
      </c>
      <c r="X674" s="4" t="s">
        <v>313</v>
      </c>
      <c r="Y674" s="4" t="s">
        <v>313</v>
      </c>
      <c r="Z674" s="4" t="s">
        <v>313</v>
      </c>
      <c r="AA674" s="4" t="s">
        <v>312</v>
      </c>
      <c r="AB674" s="4" t="s">
        <v>312</v>
      </c>
      <c r="AC674" s="4" t="s">
        <v>313</v>
      </c>
      <c r="AE674" s="4">
        <v>0</v>
      </c>
      <c r="AF674" s="4">
        <v>0</v>
      </c>
      <c r="AG674" s="4">
        <v>0</v>
      </c>
      <c r="AH674" s="4">
        <f t="shared" si="169"/>
        <v>0</v>
      </c>
      <c r="AI674" s="4">
        <f t="shared" si="169"/>
        <v>0</v>
      </c>
      <c r="AJ674" s="4">
        <f t="shared" si="169"/>
        <v>0</v>
      </c>
      <c r="AK674" s="4">
        <f t="shared" si="168"/>
        <v>0</v>
      </c>
      <c r="AL674" s="4">
        <f t="shared" si="168"/>
        <v>0</v>
      </c>
      <c r="AM674" s="4">
        <f t="shared" si="168"/>
        <v>0</v>
      </c>
      <c r="AN674" s="4">
        <f t="shared" si="173"/>
        <v>0</v>
      </c>
      <c r="AO674" s="4" t="str">
        <f t="shared" si="174"/>
        <v>우대</v>
      </c>
      <c r="AP674" s="4" t="str">
        <f t="shared" si="174"/>
        <v>우대</v>
      </c>
      <c r="AQ674" s="4" t="str">
        <f t="shared" si="174"/>
        <v>X</v>
      </c>
      <c r="AR674" s="4">
        <f t="shared" si="175"/>
        <v>0</v>
      </c>
      <c r="AT674" s="4" t="s">
        <v>11686</v>
      </c>
      <c r="AU674" s="4">
        <f>VLOOKUP(B674,자격증!B:R,17,0)</f>
        <v>10</v>
      </c>
      <c r="AV674" s="4">
        <f>IF(AT674="해당",VLOOKUP(B674,어학성적!B:Q,16,0),0)</f>
        <v>10</v>
      </c>
      <c r="AW674" s="4">
        <f>IF(AT674="해당",VLOOKUP(B674,논문실적!B:S,18,0),0)</f>
        <v>0</v>
      </c>
      <c r="AX674" s="4">
        <f>VLOOKUP(B674,자격증!B:S,18,0)</f>
        <v>0</v>
      </c>
      <c r="AY674" s="4">
        <f t="shared" si="176"/>
        <v>20</v>
      </c>
      <c r="AZ674" s="4"/>
      <c r="BB674" s="4">
        <f t="shared" si="177"/>
        <v>20</v>
      </c>
      <c r="BC674" s="47">
        <f>VLOOKUP(B674,정성평가!B:AD,29,0)</f>
        <v>50</v>
      </c>
      <c r="BD674" s="4">
        <f t="shared" si="178"/>
        <v>0</v>
      </c>
      <c r="BE674" s="47">
        <f t="shared" si="179"/>
        <v>70</v>
      </c>
      <c r="BF674" s="4" t="str">
        <f t="shared" si="180"/>
        <v>이상없음</v>
      </c>
      <c r="BG674" s="4">
        <f t="shared" si="181"/>
        <v>197</v>
      </c>
      <c r="BH674" s="4" t="s">
        <v>11811</v>
      </c>
      <c r="BI674" s="4" t="s">
        <v>11830</v>
      </c>
      <c r="BK674" s="4">
        <v>9</v>
      </c>
      <c r="BL674" s="4">
        <f t="shared" si="171"/>
        <v>135</v>
      </c>
      <c r="BM674" s="4">
        <f t="shared" si="182"/>
        <v>136</v>
      </c>
      <c r="BN674" s="4" t="str">
        <f t="shared" si="172"/>
        <v>배수초과</v>
      </c>
      <c r="BO674" s="4" t="s">
        <v>11832</v>
      </c>
      <c r="BQ674" s="44" t="s">
        <v>11731</v>
      </c>
      <c r="BR674" s="4" t="s">
        <v>11835</v>
      </c>
      <c r="BS674" s="4" t="s">
        <v>11836</v>
      </c>
    </row>
    <row r="675" spans="1:71" ht="50.1" customHeight="1" x14ac:dyDescent="0.3">
      <c r="A675" s="4">
        <f t="shared" si="170"/>
        <v>201</v>
      </c>
      <c r="B675" s="4" t="s">
        <v>8237</v>
      </c>
      <c r="C675" s="4" t="s">
        <v>8238</v>
      </c>
      <c r="D675" s="4" t="s">
        <v>265</v>
      </c>
      <c r="E675" s="4" t="s">
        <v>266</v>
      </c>
      <c r="F675" s="4" t="s">
        <v>8239</v>
      </c>
      <c r="G675" s="4" t="s">
        <v>8240</v>
      </c>
      <c r="H675" s="4" t="s">
        <v>8241</v>
      </c>
      <c r="I675" s="4" t="s">
        <v>8242</v>
      </c>
      <c r="J675" s="4" t="s">
        <v>275</v>
      </c>
      <c r="K675" s="4" t="s">
        <v>275</v>
      </c>
      <c r="L675" s="4" t="s">
        <v>382</v>
      </c>
      <c r="M675" s="4" t="s">
        <v>8243</v>
      </c>
      <c r="N675" s="4" t="s">
        <v>8244</v>
      </c>
      <c r="O675" s="4" t="s">
        <v>562</v>
      </c>
      <c r="P675" s="4" t="s">
        <v>957</v>
      </c>
      <c r="Q675" s="4" t="s">
        <v>4903</v>
      </c>
      <c r="R675" s="4" t="s">
        <v>313</v>
      </c>
      <c r="S675" s="4" t="s">
        <v>313</v>
      </c>
      <c r="T675" s="4" t="s">
        <v>313</v>
      </c>
      <c r="U675" s="4" t="s">
        <v>313</v>
      </c>
      <c r="V675" s="4" t="s">
        <v>313</v>
      </c>
      <c r="W675" s="4" t="s">
        <v>11686</v>
      </c>
      <c r="X675" s="4" t="s">
        <v>11734</v>
      </c>
      <c r="Y675" s="4" t="s">
        <v>313</v>
      </c>
      <c r="Z675" s="4" t="s">
        <v>313</v>
      </c>
      <c r="AA675" s="4" t="s">
        <v>313</v>
      </c>
      <c r="AB675" s="4" t="s">
        <v>313</v>
      </c>
      <c r="AC675" s="4" t="s">
        <v>313</v>
      </c>
      <c r="AE675" s="4">
        <v>0</v>
      </c>
      <c r="AF675" s="4">
        <v>0</v>
      </c>
      <c r="AG675" s="4">
        <v>0</v>
      </c>
      <c r="AH675" s="4">
        <f t="shared" si="169"/>
        <v>0</v>
      </c>
      <c r="AI675" s="4">
        <f t="shared" si="169"/>
        <v>0</v>
      </c>
      <c r="AJ675" s="4">
        <f t="shared" si="169"/>
        <v>0</v>
      </c>
      <c r="AK675" s="4">
        <f t="shared" si="168"/>
        <v>0</v>
      </c>
      <c r="AL675" s="4">
        <f t="shared" si="168"/>
        <v>0</v>
      </c>
      <c r="AM675" s="4">
        <f t="shared" si="168"/>
        <v>3</v>
      </c>
      <c r="AN675" s="4">
        <f t="shared" si="173"/>
        <v>0</v>
      </c>
      <c r="AO675" s="4" t="str">
        <f t="shared" si="174"/>
        <v>X</v>
      </c>
      <c r="AP675" s="4" t="str">
        <f t="shared" si="174"/>
        <v>X</v>
      </c>
      <c r="AQ675" s="4" t="str">
        <f t="shared" si="174"/>
        <v>X</v>
      </c>
      <c r="AR675" s="4">
        <f t="shared" si="175"/>
        <v>3</v>
      </c>
      <c r="AT675" s="4" t="s">
        <v>11686</v>
      </c>
      <c r="AU675" s="4">
        <f>VLOOKUP(B675,자격증!B:R,17,0)</f>
        <v>0</v>
      </c>
      <c r="AV675" s="4">
        <f>IF(AT675="해당",VLOOKUP(B675,어학성적!B:Q,16,0),0)</f>
        <v>0</v>
      </c>
      <c r="AW675" s="4">
        <f>IF(AT675="해당",VLOOKUP(B675,논문실적!B:S,18,0),0)</f>
        <v>6</v>
      </c>
      <c r="AX675" s="4">
        <f>VLOOKUP(B675,자격증!B:S,18,0)</f>
        <v>0</v>
      </c>
      <c r="AY675" s="4">
        <f t="shared" si="176"/>
        <v>6</v>
      </c>
      <c r="AZ675" s="4"/>
      <c r="BB675" s="4">
        <f t="shared" si="177"/>
        <v>6</v>
      </c>
      <c r="BC675" s="47">
        <f>VLOOKUP(B675,정성평가!B:AD,29,0)</f>
        <v>61</v>
      </c>
      <c r="BD675" s="4">
        <f t="shared" si="178"/>
        <v>3</v>
      </c>
      <c r="BE675" s="47">
        <f t="shared" si="179"/>
        <v>70</v>
      </c>
      <c r="BF675" s="4" t="str">
        <f t="shared" si="180"/>
        <v>이상없음</v>
      </c>
      <c r="BG675" s="4">
        <f t="shared" si="181"/>
        <v>197</v>
      </c>
      <c r="BH675" s="4" t="s">
        <v>11811</v>
      </c>
      <c r="BI675" s="4" t="s">
        <v>11830</v>
      </c>
      <c r="BK675" s="4">
        <v>9</v>
      </c>
      <c r="BL675" s="4">
        <f t="shared" si="171"/>
        <v>135</v>
      </c>
      <c r="BM675" s="4">
        <f t="shared" si="182"/>
        <v>136</v>
      </c>
      <c r="BN675" s="4" t="str">
        <f t="shared" si="172"/>
        <v>배수초과</v>
      </c>
      <c r="BO675" s="4" t="s">
        <v>11832</v>
      </c>
      <c r="BQ675" s="44" t="s">
        <v>11731</v>
      </c>
      <c r="BR675" s="4" t="s">
        <v>11835</v>
      </c>
      <c r="BS675" s="4" t="s">
        <v>11836</v>
      </c>
    </row>
    <row r="676" spans="1:71" ht="50.1" customHeight="1" x14ac:dyDescent="0.3">
      <c r="A676" s="4">
        <f t="shared" si="170"/>
        <v>202</v>
      </c>
      <c r="B676" s="4" t="s">
        <v>10783</v>
      </c>
      <c r="C676" s="4" t="s">
        <v>10784</v>
      </c>
      <c r="D676" s="4" t="s">
        <v>265</v>
      </c>
      <c r="E676" s="4" t="s">
        <v>266</v>
      </c>
      <c r="F676" s="4" t="s">
        <v>10785</v>
      </c>
      <c r="G676" s="4" t="s">
        <v>10786</v>
      </c>
      <c r="H676" s="4" t="s">
        <v>10787</v>
      </c>
      <c r="I676" s="4" t="s">
        <v>10788</v>
      </c>
      <c r="J676" s="4" t="s">
        <v>275</v>
      </c>
      <c r="K676" s="4" t="s">
        <v>275</v>
      </c>
      <c r="L676" s="4" t="s">
        <v>276</v>
      </c>
      <c r="M676" s="4" t="s">
        <v>277</v>
      </c>
      <c r="N676" s="4" t="s">
        <v>277</v>
      </c>
      <c r="O676" s="4" t="s">
        <v>277</v>
      </c>
      <c r="P676" s="4" t="s">
        <v>277</v>
      </c>
      <c r="Q676" s="4" t="s">
        <v>8451</v>
      </c>
      <c r="R676" s="4" t="s">
        <v>313</v>
      </c>
      <c r="S676" s="4" t="s">
        <v>313</v>
      </c>
      <c r="T676" s="4" t="s">
        <v>313</v>
      </c>
      <c r="U676" s="4" t="s">
        <v>313</v>
      </c>
      <c r="V676" s="4" t="s">
        <v>313</v>
      </c>
      <c r="W676" s="4" t="s">
        <v>11686</v>
      </c>
      <c r="X676" s="4" t="s">
        <v>11734</v>
      </c>
      <c r="Y676" s="4" t="s">
        <v>313</v>
      </c>
      <c r="Z676" s="4" t="s">
        <v>313</v>
      </c>
      <c r="AA676" s="4" t="s">
        <v>313</v>
      </c>
      <c r="AB676" s="4" t="s">
        <v>312</v>
      </c>
      <c r="AC676" s="4" t="s">
        <v>313</v>
      </c>
      <c r="AE676" s="4">
        <v>0</v>
      </c>
      <c r="AF676" s="4">
        <v>0</v>
      </c>
      <c r="AG676" s="4">
        <v>0</v>
      </c>
      <c r="AH676" s="4">
        <f t="shared" si="169"/>
        <v>0</v>
      </c>
      <c r="AI676" s="4">
        <f t="shared" si="169"/>
        <v>0</v>
      </c>
      <c r="AJ676" s="4">
        <f t="shared" si="169"/>
        <v>0</v>
      </c>
      <c r="AK676" s="4">
        <f t="shared" si="168"/>
        <v>0</v>
      </c>
      <c r="AL676" s="4">
        <f t="shared" si="168"/>
        <v>0</v>
      </c>
      <c r="AM676" s="4">
        <f t="shared" si="168"/>
        <v>3</v>
      </c>
      <c r="AN676" s="4">
        <f t="shared" si="173"/>
        <v>0</v>
      </c>
      <c r="AO676" s="4" t="str">
        <f t="shared" si="174"/>
        <v>X</v>
      </c>
      <c r="AP676" s="4" t="str">
        <f t="shared" si="174"/>
        <v>우대</v>
      </c>
      <c r="AQ676" s="4" t="str">
        <f t="shared" si="174"/>
        <v>X</v>
      </c>
      <c r="AR676" s="4">
        <f t="shared" si="175"/>
        <v>3</v>
      </c>
      <c r="AT676" s="4" t="s">
        <v>11686</v>
      </c>
      <c r="AU676" s="4">
        <f>VLOOKUP(B676,자격증!B:R,17,0)</f>
        <v>10</v>
      </c>
      <c r="AV676" s="4">
        <f>IF(AT676="해당",VLOOKUP(B676,어학성적!B:Q,16,0),0)</f>
        <v>4</v>
      </c>
      <c r="AW676" s="4">
        <f>IF(AT676="해당",VLOOKUP(B676,논문실적!B:S,18,0),0)</f>
        <v>0</v>
      </c>
      <c r="AX676" s="4">
        <f>VLOOKUP(B676,자격증!B:S,18,0)</f>
        <v>0</v>
      </c>
      <c r="AY676" s="4">
        <f t="shared" si="176"/>
        <v>14</v>
      </c>
      <c r="AZ676" s="4"/>
      <c r="BB676" s="4">
        <f t="shared" si="177"/>
        <v>14</v>
      </c>
      <c r="BC676" s="47">
        <f>VLOOKUP(B676,정성평가!B:AD,29,0)</f>
        <v>53</v>
      </c>
      <c r="BD676" s="4">
        <f t="shared" si="178"/>
        <v>3</v>
      </c>
      <c r="BE676" s="47">
        <f t="shared" si="179"/>
        <v>70</v>
      </c>
      <c r="BF676" s="4" t="str">
        <f t="shared" si="180"/>
        <v>이상없음</v>
      </c>
      <c r="BG676" s="4">
        <f t="shared" si="181"/>
        <v>197</v>
      </c>
      <c r="BH676" s="4" t="s">
        <v>11811</v>
      </c>
      <c r="BI676" s="4" t="s">
        <v>11830</v>
      </c>
      <c r="BK676" s="4">
        <v>9</v>
      </c>
      <c r="BL676" s="4">
        <f t="shared" si="171"/>
        <v>135</v>
      </c>
      <c r="BM676" s="4">
        <f t="shared" si="182"/>
        <v>136</v>
      </c>
      <c r="BN676" s="4" t="str">
        <f t="shared" si="172"/>
        <v>배수초과</v>
      </c>
      <c r="BO676" s="4" t="s">
        <v>11832</v>
      </c>
      <c r="BQ676" s="44" t="s">
        <v>11731</v>
      </c>
      <c r="BR676" s="4" t="s">
        <v>11835</v>
      </c>
      <c r="BS676" s="4" t="s">
        <v>11836</v>
      </c>
    </row>
    <row r="677" spans="1:71" ht="50.1" customHeight="1" x14ac:dyDescent="0.3">
      <c r="A677" s="4">
        <f t="shared" si="170"/>
        <v>203</v>
      </c>
      <c r="B677" s="4" t="s">
        <v>3338</v>
      </c>
      <c r="C677" s="4" t="s">
        <v>3339</v>
      </c>
      <c r="D677" s="4" t="s">
        <v>265</v>
      </c>
      <c r="E677" s="4" t="s">
        <v>266</v>
      </c>
      <c r="F677" s="4" t="s">
        <v>3340</v>
      </c>
      <c r="G677" s="4" t="s">
        <v>3341</v>
      </c>
      <c r="H677" s="4" t="s">
        <v>3342</v>
      </c>
      <c r="I677" s="4" t="s">
        <v>3343</v>
      </c>
      <c r="J677" s="4" t="s">
        <v>275</v>
      </c>
      <c r="K677" s="4" t="s">
        <v>275</v>
      </c>
      <c r="L677" s="4" t="s">
        <v>276</v>
      </c>
      <c r="M677" s="4" t="s">
        <v>277</v>
      </c>
      <c r="N677" s="4" t="s">
        <v>277</v>
      </c>
      <c r="O677" s="4" t="s">
        <v>277</v>
      </c>
      <c r="P677" s="4" t="s">
        <v>277</v>
      </c>
      <c r="Q677" s="4" t="s">
        <v>3350</v>
      </c>
      <c r="R677" s="4" t="s">
        <v>313</v>
      </c>
      <c r="S677" s="4" t="s">
        <v>313</v>
      </c>
      <c r="T677" s="4" t="s">
        <v>313</v>
      </c>
      <c r="U677" s="4" t="s">
        <v>313</v>
      </c>
      <c r="V677" s="4" t="s">
        <v>313</v>
      </c>
      <c r="W677" s="4" t="s">
        <v>313</v>
      </c>
      <c r="X677" s="4" t="s">
        <v>313</v>
      </c>
      <c r="Y677" s="4" t="s">
        <v>313</v>
      </c>
      <c r="Z677" s="4" t="s">
        <v>313</v>
      </c>
      <c r="AA677" s="4" t="s">
        <v>313</v>
      </c>
      <c r="AB677" s="4" t="s">
        <v>312</v>
      </c>
      <c r="AC677" s="4" t="s">
        <v>313</v>
      </c>
      <c r="AE677" s="4">
        <v>0</v>
      </c>
      <c r="AF677" s="4">
        <v>0</v>
      </c>
      <c r="AG677" s="4">
        <v>0</v>
      </c>
      <c r="AH677" s="4">
        <f t="shared" si="169"/>
        <v>0</v>
      </c>
      <c r="AI677" s="4">
        <f t="shared" si="169"/>
        <v>0</v>
      </c>
      <c r="AJ677" s="4">
        <f t="shared" si="169"/>
        <v>0</v>
      </c>
      <c r="AK677" s="4">
        <f t="shared" si="168"/>
        <v>0</v>
      </c>
      <c r="AL677" s="4">
        <f t="shared" si="168"/>
        <v>0</v>
      </c>
      <c r="AM677" s="4">
        <f t="shared" si="168"/>
        <v>0</v>
      </c>
      <c r="AN677" s="4">
        <f t="shared" si="173"/>
        <v>0</v>
      </c>
      <c r="AO677" s="4" t="str">
        <f t="shared" si="174"/>
        <v>X</v>
      </c>
      <c r="AP677" s="4" t="str">
        <f t="shared" si="174"/>
        <v>우대</v>
      </c>
      <c r="AQ677" s="4" t="str">
        <f t="shared" si="174"/>
        <v>X</v>
      </c>
      <c r="AR677" s="4">
        <f t="shared" si="175"/>
        <v>0</v>
      </c>
      <c r="AT677" s="4" t="s">
        <v>11686</v>
      </c>
      <c r="AU677" s="4">
        <f>VLOOKUP(B677,자격증!B:R,17,0)</f>
        <v>10</v>
      </c>
      <c r="AV677" s="4">
        <f>IF(AT677="해당",VLOOKUP(B677,어학성적!B:Q,16,0),0)</f>
        <v>6</v>
      </c>
      <c r="AW677" s="4">
        <f>IF(AT677="해당",VLOOKUP(B677,논문실적!B:S,18,0),0)</f>
        <v>0</v>
      </c>
      <c r="AX677" s="4">
        <f>VLOOKUP(B677,자격증!B:S,18,0)</f>
        <v>0</v>
      </c>
      <c r="AY677" s="4">
        <f t="shared" si="176"/>
        <v>16</v>
      </c>
      <c r="AZ677" s="4"/>
      <c r="BB677" s="4">
        <f t="shared" si="177"/>
        <v>16</v>
      </c>
      <c r="BC677" s="47">
        <f>VLOOKUP(B677,정성평가!B:AD,29,0)</f>
        <v>53.666666666666664</v>
      </c>
      <c r="BD677" s="4">
        <f t="shared" si="178"/>
        <v>0</v>
      </c>
      <c r="BE677" s="47">
        <f t="shared" si="179"/>
        <v>69.666666666666657</v>
      </c>
      <c r="BF677" s="4" t="str">
        <f t="shared" si="180"/>
        <v>과락</v>
      </c>
      <c r="BG677" s="4">
        <f t="shared" si="181"/>
        <v>203</v>
      </c>
      <c r="BH677" s="4" t="s">
        <v>11811</v>
      </c>
      <c r="BI677" s="4" t="s">
        <v>11809</v>
      </c>
      <c r="BK677" s="4">
        <v>9</v>
      </c>
      <c r="BL677" s="4">
        <f t="shared" si="171"/>
        <v>135</v>
      </c>
      <c r="BM677" s="4">
        <f t="shared" si="182"/>
        <v>136</v>
      </c>
      <c r="BN677" s="4" t="str">
        <f t="shared" si="172"/>
        <v>배수초과</v>
      </c>
      <c r="BO677" s="4" t="s">
        <v>11832</v>
      </c>
      <c r="BQ677" s="44" t="s">
        <v>11731</v>
      </c>
      <c r="BR677" s="4" t="s">
        <v>11835</v>
      </c>
      <c r="BS677" s="4" t="s">
        <v>11836</v>
      </c>
    </row>
    <row r="678" spans="1:71" ht="50.1" customHeight="1" x14ac:dyDescent="0.3">
      <c r="A678" s="4">
        <f t="shared" si="170"/>
        <v>204</v>
      </c>
      <c r="B678" s="4" t="s">
        <v>5100</v>
      </c>
      <c r="C678" s="4" t="s">
        <v>5101</v>
      </c>
      <c r="D678" s="4" t="s">
        <v>265</v>
      </c>
      <c r="E678" s="4" t="s">
        <v>266</v>
      </c>
      <c r="F678" s="4" t="s">
        <v>5102</v>
      </c>
      <c r="G678" s="4" t="s">
        <v>5103</v>
      </c>
      <c r="H678" s="4" t="s">
        <v>5104</v>
      </c>
      <c r="I678" s="4" t="s">
        <v>5105</v>
      </c>
      <c r="J678" s="4" t="s">
        <v>275</v>
      </c>
      <c r="K678" s="4" t="s">
        <v>275</v>
      </c>
      <c r="L678" s="4" t="s">
        <v>276</v>
      </c>
      <c r="M678" s="4" t="s">
        <v>277</v>
      </c>
      <c r="N678" s="4" t="s">
        <v>277</v>
      </c>
      <c r="O678" s="4" t="s">
        <v>277</v>
      </c>
      <c r="P678" s="4" t="s">
        <v>277</v>
      </c>
      <c r="Q678" s="4" t="s">
        <v>5111</v>
      </c>
      <c r="R678" s="4" t="s">
        <v>313</v>
      </c>
      <c r="S678" s="4" t="s">
        <v>313</v>
      </c>
      <c r="T678" s="4" t="s">
        <v>313</v>
      </c>
      <c r="U678" s="4" t="s">
        <v>313</v>
      </c>
      <c r="V678" s="4" t="s">
        <v>313</v>
      </c>
      <c r="W678" s="4" t="s">
        <v>11686</v>
      </c>
      <c r="X678" s="4" t="s">
        <v>11735</v>
      </c>
      <c r="Y678" s="4" t="s">
        <v>11686</v>
      </c>
      <c r="Z678" s="4" t="s">
        <v>11735</v>
      </c>
      <c r="AA678" s="4" t="s">
        <v>313</v>
      </c>
      <c r="AB678" s="4" t="s">
        <v>312</v>
      </c>
      <c r="AC678" s="4" t="s">
        <v>313</v>
      </c>
      <c r="AE678" s="4">
        <v>0</v>
      </c>
      <c r="AF678" s="4">
        <v>0</v>
      </c>
      <c r="AG678" s="4">
        <v>0</v>
      </c>
      <c r="AH678" s="4">
        <f t="shared" si="169"/>
        <v>0</v>
      </c>
      <c r="AI678" s="4">
        <f t="shared" si="169"/>
        <v>0</v>
      </c>
      <c r="AJ678" s="4">
        <f t="shared" si="169"/>
        <v>0</v>
      </c>
      <c r="AK678" s="4">
        <f t="shared" si="168"/>
        <v>0</v>
      </c>
      <c r="AL678" s="4">
        <f t="shared" si="168"/>
        <v>0</v>
      </c>
      <c r="AM678" s="4">
        <f t="shared" si="168"/>
        <v>3</v>
      </c>
      <c r="AN678" s="4">
        <f t="shared" si="173"/>
        <v>3</v>
      </c>
      <c r="AO678" s="4" t="str">
        <f t="shared" si="174"/>
        <v>X</v>
      </c>
      <c r="AP678" s="4" t="str">
        <f t="shared" si="174"/>
        <v>우대</v>
      </c>
      <c r="AQ678" s="4" t="str">
        <f t="shared" si="174"/>
        <v>X</v>
      </c>
      <c r="AR678" s="4">
        <f t="shared" si="175"/>
        <v>3</v>
      </c>
      <c r="AT678" s="4" t="s">
        <v>11686</v>
      </c>
      <c r="AU678" s="4">
        <f>VLOOKUP(B678,자격증!B:R,17,0)</f>
        <v>5</v>
      </c>
      <c r="AV678" s="4">
        <f>IF(AT678="해당",VLOOKUP(B678,어학성적!B:Q,16,0),0)</f>
        <v>0</v>
      </c>
      <c r="AW678" s="4">
        <f>IF(AT678="해당",VLOOKUP(B678,논문실적!B:S,18,0),0)</f>
        <v>0</v>
      </c>
      <c r="AX678" s="4">
        <f>VLOOKUP(B678,자격증!B:S,18,0)</f>
        <v>0</v>
      </c>
      <c r="AY678" s="4">
        <f t="shared" si="176"/>
        <v>5</v>
      </c>
      <c r="AZ678" s="4"/>
      <c r="BB678" s="4">
        <f t="shared" si="177"/>
        <v>5</v>
      </c>
      <c r="BC678" s="47">
        <f>VLOOKUP(B678,정성평가!B:AD,29,0)</f>
        <v>61.666666666666664</v>
      </c>
      <c r="BD678" s="4">
        <f t="shared" si="178"/>
        <v>3</v>
      </c>
      <c r="BE678" s="47">
        <f t="shared" si="179"/>
        <v>69.666666666666657</v>
      </c>
      <c r="BF678" s="4" t="str">
        <f t="shared" si="180"/>
        <v>과락</v>
      </c>
      <c r="BG678" s="4">
        <f t="shared" si="181"/>
        <v>203</v>
      </c>
      <c r="BH678" s="4" t="s">
        <v>11811</v>
      </c>
      <c r="BI678" s="4" t="s">
        <v>11809</v>
      </c>
      <c r="BK678" s="4">
        <v>9</v>
      </c>
      <c r="BL678" s="4">
        <f t="shared" si="171"/>
        <v>135</v>
      </c>
      <c r="BM678" s="4">
        <f t="shared" si="182"/>
        <v>136</v>
      </c>
      <c r="BN678" s="4" t="str">
        <f t="shared" si="172"/>
        <v>배수초과</v>
      </c>
      <c r="BO678" s="4" t="s">
        <v>11832</v>
      </c>
      <c r="BQ678" s="44" t="s">
        <v>11731</v>
      </c>
      <c r="BR678" s="4" t="s">
        <v>11835</v>
      </c>
      <c r="BS678" s="4" t="s">
        <v>11836</v>
      </c>
    </row>
    <row r="679" spans="1:71" ht="50.1" customHeight="1" x14ac:dyDescent="0.3">
      <c r="A679" s="4">
        <f t="shared" si="170"/>
        <v>205</v>
      </c>
      <c r="B679" s="4" t="s">
        <v>6583</v>
      </c>
      <c r="C679" s="4" t="s">
        <v>6584</v>
      </c>
      <c r="D679" s="4" t="s">
        <v>265</v>
      </c>
      <c r="E679" s="4" t="s">
        <v>266</v>
      </c>
      <c r="F679" s="4" t="s">
        <v>6585</v>
      </c>
      <c r="G679" s="4" t="s">
        <v>6586</v>
      </c>
      <c r="H679" s="4" t="s">
        <v>6587</v>
      </c>
      <c r="I679" s="4" t="s">
        <v>6588</v>
      </c>
      <c r="J679" s="4" t="s">
        <v>275</v>
      </c>
      <c r="K679" s="4" t="s">
        <v>275</v>
      </c>
      <c r="L679" s="4" t="s">
        <v>276</v>
      </c>
      <c r="M679" s="4" t="s">
        <v>277</v>
      </c>
      <c r="N679" s="4" t="s">
        <v>277</v>
      </c>
      <c r="O679" s="4" t="s">
        <v>277</v>
      </c>
      <c r="P679" s="4" t="s">
        <v>277</v>
      </c>
      <c r="Q679" s="4" t="s">
        <v>6358</v>
      </c>
      <c r="R679" s="4" t="s">
        <v>313</v>
      </c>
      <c r="S679" s="4" t="s">
        <v>313</v>
      </c>
      <c r="T679" s="4" t="s">
        <v>313</v>
      </c>
      <c r="U679" s="4" t="s">
        <v>313</v>
      </c>
      <c r="V679" s="4" t="s">
        <v>313</v>
      </c>
      <c r="W679" s="4" t="s">
        <v>313</v>
      </c>
      <c r="X679" s="4" t="s">
        <v>313</v>
      </c>
      <c r="Y679" s="4" t="s">
        <v>313</v>
      </c>
      <c r="Z679" s="4" t="s">
        <v>313</v>
      </c>
      <c r="AA679" s="4" t="s">
        <v>312</v>
      </c>
      <c r="AB679" s="4" t="s">
        <v>313</v>
      </c>
      <c r="AC679" s="4" t="s">
        <v>313</v>
      </c>
      <c r="AE679" s="4">
        <v>0</v>
      </c>
      <c r="AF679" s="4">
        <v>0</v>
      </c>
      <c r="AG679" s="4">
        <v>0</v>
      </c>
      <c r="AH679" s="4">
        <f t="shared" si="169"/>
        <v>0</v>
      </c>
      <c r="AI679" s="4">
        <f t="shared" si="169"/>
        <v>0</v>
      </c>
      <c r="AJ679" s="4">
        <f t="shared" si="169"/>
        <v>0</v>
      </c>
      <c r="AK679" s="4">
        <f t="shared" si="168"/>
        <v>0</v>
      </c>
      <c r="AL679" s="4">
        <f t="shared" si="168"/>
        <v>0</v>
      </c>
      <c r="AM679" s="4">
        <f t="shared" si="168"/>
        <v>0</v>
      </c>
      <c r="AN679" s="4">
        <f t="shared" si="173"/>
        <v>0</v>
      </c>
      <c r="AO679" s="4" t="str">
        <f t="shared" si="174"/>
        <v>우대</v>
      </c>
      <c r="AP679" s="4" t="str">
        <f t="shared" si="174"/>
        <v>X</v>
      </c>
      <c r="AQ679" s="4" t="str">
        <f t="shared" si="174"/>
        <v>X</v>
      </c>
      <c r="AR679" s="4">
        <f t="shared" si="175"/>
        <v>0</v>
      </c>
      <c r="AT679" s="4" t="s">
        <v>11686</v>
      </c>
      <c r="AU679" s="4">
        <f>VLOOKUP(B679,자격증!B:R,17,0)</f>
        <v>0</v>
      </c>
      <c r="AV679" s="4">
        <f>IF(AT679="해당",VLOOKUP(B679,어학성적!B:Q,16,0),0)</f>
        <v>10</v>
      </c>
      <c r="AW679" s="4">
        <f>IF(AT679="해당",VLOOKUP(B679,논문실적!B:S,18,0),0)</f>
        <v>0</v>
      </c>
      <c r="AX679" s="4">
        <f>VLOOKUP(B679,자격증!B:S,18,0)</f>
        <v>0</v>
      </c>
      <c r="AY679" s="4">
        <f t="shared" si="176"/>
        <v>10</v>
      </c>
      <c r="AZ679" s="4"/>
      <c r="BB679" s="4">
        <f t="shared" si="177"/>
        <v>10</v>
      </c>
      <c r="BC679" s="47">
        <f>VLOOKUP(B679,정성평가!B:AD,29,0)</f>
        <v>59.666666666666664</v>
      </c>
      <c r="BD679" s="4">
        <f t="shared" si="178"/>
        <v>0</v>
      </c>
      <c r="BE679" s="47">
        <f t="shared" si="179"/>
        <v>69.666666666666657</v>
      </c>
      <c r="BF679" s="4" t="str">
        <f t="shared" si="180"/>
        <v>과락</v>
      </c>
      <c r="BG679" s="4">
        <f t="shared" si="181"/>
        <v>203</v>
      </c>
      <c r="BH679" s="4" t="s">
        <v>11811</v>
      </c>
      <c r="BI679" s="4" t="s">
        <v>11809</v>
      </c>
      <c r="BK679" s="4">
        <v>9</v>
      </c>
      <c r="BL679" s="4">
        <f t="shared" si="171"/>
        <v>135</v>
      </c>
      <c r="BM679" s="4">
        <f t="shared" si="182"/>
        <v>136</v>
      </c>
      <c r="BN679" s="4" t="str">
        <f t="shared" si="172"/>
        <v>배수초과</v>
      </c>
      <c r="BO679" s="4" t="s">
        <v>11832</v>
      </c>
      <c r="BQ679" s="44" t="s">
        <v>11731</v>
      </c>
      <c r="BR679" s="4" t="s">
        <v>11835</v>
      </c>
      <c r="BS679" s="4" t="s">
        <v>11836</v>
      </c>
    </row>
    <row r="680" spans="1:71" ht="50.1" customHeight="1" x14ac:dyDescent="0.3">
      <c r="A680" s="4">
        <f t="shared" si="170"/>
        <v>206</v>
      </c>
      <c r="B680" s="4" t="s">
        <v>8874</v>
      </c>
      <c r="C680" s="4" t="s">
        <v>8875</v>
      </c>
      <c r="D680" s="4" t="s">
        <v>265</v>
      </c>
      <c r="E680" s="4" t="s">
        <v>266</v>
      </c>
      <c r="F680" s="4" t="s">
        <v>8876</v>
      </c>
      <c r="G680" s="4" t="s">
        <v>8877</v>
      </c>
      <c r="H680" s="4" t="s">
        <v>8878</v>
      </c>
      <c r="I680" s="4" t="s">
        <v>8879</v>
      </c>
      <c r="J680" s="4" t="s">
        <v>275</v>
      </c>
      <c r="K680" s="4" t="s">
        <v>275</v>
      </c>
      <c r="L680" s="4" t="s">
        <v>276</v>
      </c>
      <c r="M680" s="4" t="s">
        <v>277</v>
      </c>
      <c r="N680" s="4" t="s">
        <v>277</v>
      </c>
      <c r="O680" s="4" t="s">
        <v>277</v>
      </c>
      <c r="P680" s="4" t="s">
        <v>277</v>
      </c>
      <c r="Q680" s="4" t="s">
        <v>8895</v>
      </c>
      <c r="R680" s="4" t="s">
        <v>313</v>
      </c>
      <c r="S680" s="4" t="s">
        <v>313</v>
      </c>
      <c r="T680" s="4" t="s">
        <v>313</v>
      </c>
      <c r="U680" s="4" t="s">
        <v>313</v>
      </c>
      <c r="V680" s="4" t="s">
        <v>313</v>
      </c>
      <c r="W680" s="4" t="s">
        <v>313</v>
      </c>
      <c r="X680" s="4" t="s">
        <v>313</v>
      </c>
      <c r="Y680" s="4" t="s">
        <v>11686</v>
      </c>
      <c r="Z680" s="4" t="s">
        <v>11727</v>
      </c>
      <c r="AA680" s="4" t="s">
        <v>313</v>
      </c>
      <c r="AB680" s="4" t="s">
        <v>313</v>
      </c>
      <c r="AC680" s="4" t="s">
        <v>313</v>
      </c>
      <c r="AE680" s="4">
        <v>0</v>
      </c>
      <c r="AF680" s="4">
        <v>0</v>
      </c>
      <c r="AG680" s="4">
        <v>0</v>
      </c>
      <c r="AH680" s="4">
        <f t="shared" si="169"/>
        <v>0</v>
      </c>
      <c r="AI680" s="4">
        <f t="shared" si="169"/>
        <v>0</v>
      </c>
      <c r="AJ680" s="4">
        <f t="shared" si="169"/>
        <v>0</v>
      </c>
      <c r="AK680" s="4">
        <f t="shared" si="168"/>
        <v>0</v>
      </c>
      <c r="AL680" s="4">
        <f t="shared" si="168"/>
        <v>0</v>
      </c>
      <c r="AM680" s="4">
        <f t="shared" si="168"/>
        <v>0</v>
      </c>
      <c r="AN680" s="4">
        <f t="shared" si="173"/>
        <v>3</v>
      </c>
      <c r="AO680" s="4" t="str">
        <f t="shared" si="174"/>
        <v>X</v>
      </c>
      <c r="AP680" s="4" t="str">
        <f t="shared" si="174"/>
        <v>X</v>
      </c>
      <c r="AQ680" s="4" t="str">
        <f t="shared" si="174"/>
        <v>X</v>
      </c>
      <c r="AR680" s="4">
        <f t="shared" si="175"/>
        <v>3</v>
      </c>
      <c r="AT680" s="4" t="s">
        <v>11686</v>
      </c>
      <c r="AU680" s="4">
        <f>VLOOKUP(B680,자격증!B:R,17,0)</f>
        <v>0</v>
      </c>
      <c r="AV680" s="4">
        <f>IF(AT680="해당",VLOOKUP(B680,어학성적!B:Q,16,0),0)</f>
        <v>6</v>
      </c>
      <c r="AW680" s="4">
        <f>IF(AT680="해당",VLOOKUP(B680,논문실적!B:S,18,0),0)</f>
        <v>8</v>
      </c>
      <c r="AX680" s="4">
        <f>VLOOKUP(B680,자격증!B:S,18,0)</f>
        <v>0</v>
      </c>
      <c r="AY680" s="4">
        <f t="shared" si="176"/>
        <v>14</v>
      </c>
      <c r="AZ680" s="4"/>
      <c r="BB680" s="4">
        <f t="shared" si="177"/>
        <v>14</v>
      </c>
      <c r="BC680" s="47">
        <f>VLOOKUP(B680,정성평가!B:AD,29,0)</f>
        <v>52.666666666666664</v>
      </c>
      <c r="BD680" s="4">
        <f t="shared" si="178"/>
        <v>3</v>
      </c>
      <c r="BE680" s="47">
        <f t="shared" si="179"/>
        <v>69.666666666666657</v>
      </c>
      <c r="BF680" s="4" t="str">
        <f t="shared" si="180"/>
        <v>과락</v>
      </c>
      <c r="BG680" s="4">
        <f t="shared" si="181"/>
        <v>203</v>
      </c>
      <c r="BH680" s="4" t="s">
        <v>11811</v>
      </c>
      <c r="BI680" s="4" t="s">
        <v>11809</v>
      </c>
      <c r="BK680" s="4">
        <v>9</v>
      </c>
      <c r="BL680" s="4">
        <f t="shared" si="171"/>
        <v>135</v>
      </c>
      <c r="BM680" s="4">
        <f t="shared" si="182"/>
        <v>136</v>
      </c>
      <c r="BN680" s="4" t="str">
        <f t="shared" si="172"/>
        <v>배수초과</v>
      </c>
      <c r="BO680" s="4" t="s">
        <v>11832</v>
      </c>
      <c r="BQ680" s="44" t="s">
        <v>11731</v>
      </c>
      <c r="BR680" s="4" t="s">
        <v>11835</v>
      </c>
      <c r="BS680" s="4" t="s">
        <v>11836</v>
      </c>
    </row>
    <row r="681" spans="1:71" ht="50.1" customHeight="1" x14ac:dyDescent="0.3">
      <c r="A681" s="4">
        <f t="shared" si="170"/>
        <v>207</v>
      </c>
      <c r="B681" s="4" t="s">
        <v>8983</v>
      </c>
      <c r="C681" s="4" t="s">
        <v>8984</v>
      </c>
      <c r="D681" s="4" t="s">
        <v>265</v>
      </c>
      <c r="E681" s="4" t="s">
        <v>266</v>
      </c>
      <c r="F681" s="4" t="s">
        <v>8985</v>
      </c>
      <c r="G681" s="4" t="s">
        <v>8986</v>
      </c>
      <c r="H681" s="4" t="s">
        <v>8987</v>
      </c>
      <c r="I681" s="4" t="s">
        <v>8988</v>
      </c>
      <c r="J681" s="4" t="s">
        <v>275</v>
      </c>
      <c r="K681" s="4" t="s">
        <v>275</v>
      </c>
      <c r="L681" s="4" t="s">
        <v>276</v>
      </c>
      <c r="M681" s="4" t="s">
        <v>277</v>
      </c>
      <c r="N681" s="4" t="s">
        <v>277</v>
      </c>
      <c r="O681" s="4" t="s">
        <v>277</v>
      </c>
      <c r="P681" s="4" t="s">
        <v>277</v>
      </c>
      <c r="Q681" s="4" t="s">
        <v>8994</v>
      </c>
      <c r="R681" s="4" t="s">
        <v>313</v>
      </c>
      <c r="S681" s="4" t="s">
        <v>313</v>
      </c>
      <c r="T681" s="4" t="s">
        <v>313</v>
      </c>
      <c r="U681" s="4" t="s">
        <v>313</v>
      </c>
      <c r="V681" s="4" t="s">
        <v>313</v>
      </c>
      <c r="W681" s="4" t="s">
        <v>11686</v>
      </c>
      <c r="X681" s="4" t="s">
        <v>11727</v>
      </c>
      <c r="Y681" s="4" t="s">
        <v>11686</v>
      </c>
      <c r="Z681" s="4" t="s">
        <v>11727</v>
      </c>
      <c r="AA681" s="4" t="s">
        <v>312</v>
      </c>
      <c r="AB681" s="4" t="s">
        <v>312</v>
      </c>
      <c r="AC681" s="4" t="s">
        <v>313</v>
      </c>
      <c r="AE681" s="4">
        <v>0</v>
      </c>
      <c r="AF681" s="4">
        <v>0</v>
      </c>
      <c r="AG681" s="4">
        <v>0</v>
      </c>
      <c r="AH681" s="4">
        <f t="shared" si="169"/>
        <v>0</v>
      </c>
      <c r="AI681" s="4">
        <f t="shared" si="169"/>
        <v>0</v>
      </c>
      <c r="AJ681" s="4">
        <f t="shared" si="169"/>
        <v>0</v>
      </c>
      <c r="AK681" s="4">
        <f t="shared" si="168"/>
        <v>0</v>
      </c>
      <c r="AL681" s="4">
        <f t="shared" si="168"/>
        <v>0</v>
      </c>
      <c r="AM681" s="4">
        <f t="shared" si="168"/>
        <v>3</v>
      </c>
      <c r="AN681" s="4">
        <f t="shared" si="173"/>
        <v>3</v>
      </c>
      <c r="AO681" s="4" t="str">
        <f t="shared" si="174"/>
        <v>우대</v>
      </c>
      <c r="AP681" s="4" t="str">
        <f t="shared" si="174"/>
        <v>우대</v>
      </c>
      <c r="AQ681" s="4" t="str">
        <f t="shared" si="174"/>
        <v>X</v>
      </c>
      <c r="AR681" s="4">
        <f t="shared" si="175"/>
        <v>3</v>
      </c>
      <c r="AT681" s="4" t="s">
        <v>11686</v>
      </c>
      <c r="AU681" s="4">
        <f>VLOOKUP(B681,자격증!B:R,17,0)</f>
        <v>5</v>
      </c>
      <c r="AV681" s="4">
        <f>IF(AT681="해당",VLOOKUP(B681,어학성적!B:Q,16,0),0)</f>
        <v>6</v>
      </c>
      <c r="AW681" s="4">
        <f>IF(AT681="해당",VLOOKUP(B681,논문실적!B:S,18,0),0)</f>
        <v>0</v>
      </c>
      <c r="AX681" s="4">
        <f>VLOOKUP(B681,자격증!B:S,18,0)</f>
        <v>0</v>
      </c>
      <c r="AY681" s="4">
        <f t="shared" si="176"/>
        <v>11</v>
      </c>
      <c r="AZ681" s="4"/>
      <c r="BB681" s="4">
        <f t="shared" si="177"/>
        <v>11</v>
      </c>
      <c r="BC681" s="47">
        <f>VLOOKUP(B681,정성평가!B:AD,29,0)</f>
        <v>55.666666666666664</v>
      </c>
      <c r="BD681" s="4">
        <f t="shared" si="178"/>
        <v>3</v>
      </c>
      <c r="BE681" s="47">
        <f t="shared" si="179"/>
        <v>69.666666666666657</v>
      </c>
      <c r="BF681" s="4" t="str">
        <f t="shared" si="180"/>
        <v>과락</v>
      </c>
      <c r="BG681" s="4">
        <f t="shared" si="181"/>
        <v>203</v>
      </c>
      <c r="BH681" s="4" t="s">
        <v>11811</v>
      </c>
      <c r="BI681" s="4" t="s">
        <v>11809</v>
      </c>
      <c r="BK681" s="4">
        <v>9</v>
      </c>
      <c r="BL681" s="4">
        <f t="shared" si="171"/>
        <v>135</v>
      </c>
      <c r="BM681" s="4">
        <f t="shared" si="182"/>
        <v>136</v>
      </c>
      <c r="BN681" s="4" t="str">
        <f t="shared" si="172"/>
        <v>배수초과</v>
      </c>
      <c r="BO681" s="4" t="s">
        <v>11832</v>
      </c>
      <c r="BQ681" s="44" t="s">
        <v>11731</v>
      </c>
      <c r="BR681" s="4" t="s">
        <v>11835</v>
      </c>
      <c r="BS681" s="4" t="s">
        <v>11836</v>
      </c>
    </row>
    <row r="682" spans="1:71" ht="50.1" customHeight="1" x14ac:dyDescent="0.3">
      <c r="A682" s="4">
        <f t="shared" si="170"/>
        <v>208</v>
      </c>
      <c r="B682" s="4" t="s">
        <v>9994</v>
      </c>
      <c r="C682" s="4" t="s">
        <v>9995</v>
      </c>
      <c r="D682" s="4" t="s">
        <v>265</v>
      </c>
      <c r="E682" s="4" t="s">
        <v>266</v>
      </c>
      <c r="F682" s="4" t="s">
        <v>9996</v>
      </c>
      <c r="G682" s="4" t="s">
        <v>9997</v>
      </c>
      <c r="H682" s="4" t="s">
        <v>9998</v>
      </c>
      <c r="I682" s="4" t="s">
        <v>9999</v>
      </c>
      <c r="J682" s="4" t="s">
        <v>275</v>
      </c>
      <c r="K682" s="4" t="s">
        <v>275</v>
      </c>
      <c r="L682" s="4" t="s">
        <v>276</v>
      </c>
      <c r="M682" s="4" t="s">
        <v>277</v>
      </c>
      <c r="N682" s="4" t="s">
        <v>277</v>
      </c>
      <c r="O682" s="4" t="s">
        <v>277</v>
      </c>
      <c r="P682" s="4" t="s">
        <v>277</v>
      </c>
      <c r="Q682" s="4" t="s">
        <v>2791</v>
      </c>
      <c r="R682" s="4" t="s">
        <v>313</v>
      </c>
      <c r="S682" s="4" t="s">
        <v>313</v>
      </c>
      <c r="T682" s="4" t="s">
        <v>313</v>
      </c>
      <c r="U682" s="4" t="s">
        <v>313</v>
      </c>
      <c r="V682" s="4" t="s">
        <v>313</v>
      </c>
      <c r="W682" s="4" t="s">
        <v>11686</v>
      </c>
      <c r="X682" s="4" t="s">
        <v>11735</v>
      </c>
      <c r="Y682" s="4" t="s">
        <v>11686</v>
      </c>
      <c r="Z682" s="4" t="s">
        <v>9552</v>
      </c>
      <c r="AA682" s="4" t="s">
        <v>312</v>
      </c>
      <c r="AB682" s="4" t="s">
        <v>312</v>
      </c>
      <c r="AC682" s="4" t="s">
        <v>313</v>
      </c>
      <c r="AE682" s="4">
        <v>0</v>
      </c>
      <c r="AF682" s="4">
        <v>0</v>
      </c>
      <c r="AG682" s="4">
        <v>0</v>
      </c>
      <c r="AH682" s="4">
        <f t="shared" si="169"/>
        <v>0</v>
      </c>
      <c r="AI682" s="4">
        <f t="shared" si="169"/>
        <v>0</v>
      </c>
      <c r="AJ682" s="4">
        <f t="shared" si="169"/>
        <v>0</v>
      </c>
      <c r="AK682" s="4">
        <f t="shared" si="168"/>
        <v>0</v>
      </c>
      <c r="AL682" s="4">
        <f t="shared" si="168"/>
        <v>0</v>
      </c>
      <c r="AM682" s="4">
        <f t="shared" si="168"/>
        <v>3</v>
      </c>
      <c r="AN682" s="4">
        <f t="shared" si="173"/>
        <v>3</v>
      </c>
      <c r="AO682" s="4" t="str">
        <f t="shared" si="174"/>
        <v>우대</v>
      </c>
      <c r="AP682" s="4" t="str">
        <f t="shared" si="174"/>
        <v>우대</v>
      </c>
      <c r="AQ682" s="4" t="str">
        <f t="shared" si="174"/>
        <v>X</v>
      </c>
      <c r="AR682" s="4">
        <f t="shared" si="175"/>
        <v>3</v>
      </c>
      <c r="AT682" s="4" t="s">
        <v>11686</v>
      </c>
      <c r="AU682" s="4">
        <f>VLOOKUP(B682,자격증!B:R,17,0)</f>
        <v>8</v>
      </c>
      <c r="AV682" s="4">
        <f>IF(AT682="해당",VLOOKUP(B682,어학성적!B:Q,16,0),0)</f>
        <v>6</v>
      </c>
      <c r="AW682" s="4">
        <f>IF(AT682="해당",VLOOKUP(B682,논문실적!B:S,18,0),0)</f>
        <v>0</v>
      </c>
      <c r="AX682" s="4">
        <f>VLOOKUP(B682,자격증!B:S,18,0)</f>
        <v>0</v>
      </c>
      <c r="AY682" s="4">
        <f t="shared" si="176"/>
        <v>14</v>
      </c>
      <c r="AZ682" s="4"/>
      <c r="BB682" s="4">
        <f t="shared" si="177"/>
        <v>14</v>
      </c>
      <c r="BC682" s="47">
        <f>VLOOKUP(B682,정성평가!B:AD,29,0)</f>
        <v>52.666666666666664</v>
      </c>
      <c r="BD682" s="4">
        <f t="shared" si="178"/>
        <v>3</v>
      </c>
      <c r="BE682" s="47">
        <f t="shared" si="179"/>
        <v>69.666666666666657</v>
      </c>
      <c r="BF682" s="4" t="str">
        <f t="shared" si="180"/>
        <v>과락</v>
      </c>
      <c r="BG682" s="4">
        <f t="shared" si="181"/>
        <v>203</v>
      </c>
      <c r="BH682" s="4" t="s">
        <v>11811</v>
      </c>
      <c r="BI682" s="4" t="s">
        <v>11809</v>
      </c>
      <c r="BK682" s="4">
        <v>9</v>
      </c>
      <c r="BL682" s="4">
        <f t="shared" si="171"/>
        <v>135</v>
      </c>
      <c r="BM682" s="4">
        <f t="shared" si="182"/>
        <v>136</v>
      </c>
      <c r="BN682" s="4" t="str">
        <f t="shared" si="172"/>
        <v>배수초과</v>
      </c>
      <c r="BO682" s="4" t="s">
        <v>11832</v>
      </c>
      <c r="BQ682" s="44" t="s">
        <v>11731</v>
      </c>
      <c r="BR682" s="4" t="s">
        <v>11835</v>
      </c>
      <c r="BS682" s="4" t="s">
        <v>11836</v>
      </c>
    </row>
    <row r="683" spans="1:71" ht="50.1" customHeight="1" x14ac:dyDescent="0.3">
      <c r="A683" s="4">
        <f t="shared" si="170"/>
        <v>209</v>
      </c>
      <c r="B683" s="4" t="s">
        <v>10351</v>
      </c>
      <c r="C683" s="4" t="s">
        <v>10352</v>
      </c>
      <c r="D683" s="4" t="s">
        <v>265</v>
      </c>
      <c r="E683" s="4" t="s">
        <v>266</v>
      </c>
      <c r="F683" s="4" t="s">
        <v>10353</v>
      </c>
      <c r="G683" s="4" t="s">
        <v>10354</v>
      </c>
      <c r="H683" s="4" t="s">
        <v>10355</v>
      </c>
      <c r="I683" s="4" t="s">
        <v>10356</v>
      </c>
      <c r="J683" s="4" t="s">
        <v>275</v>
      </c>
      <c r="K683" s="4" t="s">
        <v>275</v>
      </c>
      <c r="L683" s="4" t="s">
        <v>276</v>
      </c>
      <c r="M683" s="4" t="s">
        <v>277</v>
      </c>
      <c r="N683" s="4" t="s">
        <v>277</v>
      </c>
      <c r="O683" s="4" t="s">
        <v>277</v>
      </c>
      <c r="P683" s="4" t="s">
        <v>277</v>
      </c>
      <c r="Q683" s="4" t="s">
        <v>4861</v>
      </c>
      <c r="R683" s="4" t="s">
        <v>313</v>
      </c>
      <c r="S683" s="4" t="s">
        <v>313</v>
      </c>
      <c r="T683" s="4" t="s">
        <v>313</v>
      </c>
      <c r="U683" s="4" t="s">
        <v>313</v>
      </c>
      <c r="V683" s="4" t="s">
        <v>313</v>
      </c>
      <c r="W683" s="4" t="s">
        <v>313</v>
      </c>
      <c r="X683" s="4" t="s">
        <v>313</v>
      </c>
      <c r="Y683" s="4" t="s">
        <v>313</v>
      </c>
      <c r="Z683" s="4" t="s">
        <v>313</v>
      </c>
      <c r="AA683" s="4" t="s">
        <v>313</v>
      </c>
      <c r="AB683" s="4" t="s">
        <v>313</v>
      </c>
      <c r="AC683" s="4" t="s">
        <v>313</v>
      </c>
      <c r="AE683" s="4">
        <v>0</v>
      </c>
      <c r="AF683" s="4">
        <v>0</v>
      </c>
      <c r="AG683" s="4">
        <v>0</v>
      </c>
      <c r="AH683" s="4">
        <f t="shared" si="169"/>
        <v>0</v>
      </c>
      <c r="AI683" s="4">
        <f t="shared" si="169"/>
        <v>0</v>
      </c>
      <c r="AJ683" s="4">
        <f t="shared" si="169"/>
        <v>0</v>
      </c>
      <c r="AK683" s="4">
        <f t="shared" si="168"/>
        <v>0</v>
      </c>
      <c r="AL683" s="4">
        <f t="shared" si="168"/>
        <v>0</v>
      </c>
      <c r="AM683" s="4">
        <f t="shared" si="168"/>
        <v>0</v>
      </c>
      <c r="AN683" s="4">
        <f t="shared" si="173"/>
        <v>0</v>
      </c>
      <c r="AO683" s="4" t="str">
        <f t="shared" si="174"/>
        <v>X</v>
      </c>
      <c r="AP683" s="4" t="str">
        <f t="shared" si="174"/>
        <v>X</v>
      </c>
      <c r="AQ683" s="4" t="str">
        <f t="shared" si="174"/>
        <v>X</v>
      </c>
      <c r="AR683" s="4">
        <f t="shared" si="175"/>
        <v>0</v>
      </c>
      <c r="AT683" s="4" t="s">
        <v>11686</v>
      </c>
      <c r="AU683" s="4">
        <f>VLOOKUP(B683,자격증!B:R,17,0)</f>
        <v>5</v>
      </c>
      <c r="AV683" s="4">
        <f>IF(AT683="해당",VLOOKUP(B683,어학성적!B:Q,16,0),0)</f>
        <v>0</v>
      </c>
      <c r="AW683" s="4">
        <f>IF(AT683="해당",VLOOKUP(B683,논문실적!B:S,18,0),0)</f>
        <v>10</v>
      </c>
      <c r="AX683" s="4">
        <f>VLOOKUP(B683,자격증!B:S,18,0)</f>
        <v>0</v>
      </c>
      <c r="AY683" s="4">
        <f t="shared" si="176"/>
        <v>15</v>
      </c>
      <c r="AZ683" s="4"/>
      <c r="BB683" s="4">
        <f t="shared" si="177"/>
        <v>15</v>
      </c>
      <c r="BC683" s="47">
        <f>VLOOKUP(B683,정성평가!B:AD,29,0)</f>
        <v>54.666666666666664</v>
      </c>
      <c r="BD683" s="4">
        <f t="shared" si="178"/>
        <v>0</v>
      </c>
      <c r="BE683" s="47">
        <f t="shared" si="179"/>
        <v>69.666666666666657</v>
      </c>
      <c r="BF683" s="4" t="str">
        <f t="shared" si="180"/>
        <v>과락</v>
      </c>
      <c r="BG683" s="4">
        <f t="shared" si="181"/>
        <v>203</v>
      </c>
      <c r="BH683" s="4" t="s">
        <v>11811</v>
      </c>
      <c r="BI683" s="4" t="s">
        <v>11809</v>
      </c>
      <c r="BK683" s="4">
        <v>9</v>
      </c>
      <c r="BL683" s="4">
        <f t="shared" si="171"/>
        <v>135</v>
      </c>
      <c r="BM683" s="4">
        <f t="shared" si="182"/>
        <v>136</v>
      </c>
      <c r="BN683" s="4" t="str">
        <f t="shared" si="172"/>
        <v>배수초과</v>
      </c>
      <c r="BO683" s="4" t="s">
        <v>11832</v>
      </c>
      <c r="BQ683" s="44" t="s">
        <v>11731</v>
      </c>
      <c r="BR683" s="4" t="s">
        <v>11835</v>
      </c>
      <c r="BS683" s="4" t="s">
        <v>11836</v>
      </c>
    </row>
    <row r="684" spans="1:71" ht="50.1" customHeight="1" x14ac:dyDescent="0.3">
      <c r="A684" s="4">
        <f t="shared" si="170"/>
        <v>210</v>
      </c>
      <c r="B684" s="4" t="s">
        <v>2915</v>
      </c>
      <c r="C684" s="4" t="s">
        <v>2916</v>
      </c>
      <c r="D684" s="4" t="s">
        <v>265</v>
      </c>
      <c r="E684" s="4" t="s">
        <v>266</v>
      </c>
      <c r="F684" s="4" t="s">
        <v>2917</v>
      </c>
      <c r="G684" s="4" t="s">
        <v>2918</v>
      </c>
      <c r="H684" s="4" t="s">
        <v>2919</v>
      </c>
      <c r="I684" s="4" t="s">
        <v>2920</v>
      </c>
      <c r="J684" s="4" t="s">
        <v>275</v>
      </c>
      <c r="K684" s="4" t="s">
        <v>275</v>
      </c>
      <c r="L684" s="4" t="s">
        <v>382</v>
      </c>
      <c r="M684" s="4" t="s">
        <v>2921</v>
      </c>
      <c r="N684" s="4" t="s">
        <v>2810</v>
      </c>
      <c r="O684" s="4" t="s">
        <v>562</v>
      </c>
      <c r="P684" s="4" t="s">
        <v>957</v>
      </c>
      <c r="Q684" s="4" t="s">
        <v>2660</v>
      </c>
      <c r="R684" s="4" t="s">
        <v>313</v>
      </c>
      <c r="S684" s="4" t="s">
        <v>313</v>
      </c>
      <c r="T684" s="4" t="s">
        <v>313</v>
      </c>
      <c r="U684" s="4" t="s">
        <v>313</v>
      </c>
      <c r="V684" s="4" t="s">
        <v>313</v>
      </c>
      <c r="W684" s="4" t="s">
        <v>313</v>
      </c>
      <c r="X684" s="4" t="s">
        <v>313</v>
      </c>
      <c r="Y684" s="4" t="s">
        <v>313</v>
      </c>
      <c r="Z684" s="4" t="s">
        <v>313</v>
      </c>
      <c r="AA684" s="4" t="s">
        <v>313</v>
      </c>
      <c r="AB684" s="4" t="s">
        <v>313</v>
      </c>
      <c r="AC684" s="4" t="s">
        <v>313</v>
      </c>
      <c r="AE684" s="4">
        <v>0</v>
      </c>
      <c r="AF684" s="4">
        <v>0</v>
      </c>
      <c r="AG684" s="4">
        <v>0</v>
      </c>
      <c r="AH684" s="4">
        <f t="shared" si="169"/>
        <v>0</v>
      </c>
      <c r="AI684" s="4">
        <f t="shared" si="169"/>
        <v>0</v>
      </c>
      <c r="AJ684" s="4">
        <f t="shared" si="169"/>
        <v>0</v>
      </c>
      <c r="AK684" s="4">
        <f t="shared" si="168"/>
        <v>0</v>
      </c>
      <c r="AL684" s="4">
        <f t="shared" si="168"/>
        <v>0</v>
      </c>
      <c r="AM684" s="4">
        <f t="shared" si="168"/>
        <v>0</v>
      </c>
      <c r="AN684" s="4">
        <f t="shared" si="173"/>
        <v>0</v>
      </c>
      <c r="AO684" s="4" t="str">
        <f t="shared" si="174"/>
        <v>X</v>
      </c>
      <c r="AP684" s="4" t="str">
        <f t="shared" si="174"/>
        <v>X</v>
      </c>
      <c r="AQ684" s="4" t="str">
        <f t="shared" si="174"/>
        <v>X</v>
      </c>
      <c r="AR684" s="4">
        <f t="shared" si="175"/>
        <v>0</v>
      </c>
      <c r="AT684" s="4" t="s">
        <v>11686</v>
      </c>
      <c r="AU684" s="4">
        <f>VLOOKUP(B684,자격증!B:R,17,0)</f>
        <v>0</v>
      </c>
      <c r="AV684" s="4">
        <f>IF(AT684="해당",VLOOKUP(B684,어학성적!B:Q,16,0),0)</f>
        <v>0</v>
      </c>
      <c r="AW684" s="4">
        <f>IF(AT684="해당",VLOOKUP(B684,논문실적!B:S,18,0),0)</f>
        <v>6</v>
      </c>
      <c r="AX684" s="4">
        <f>VLOOKUP(B684,자격증!B:S,18,0)</f>
        <v>0</v>
      </c>
      <c r="AY684" s="4">
        <f t="shared" si="176"/>
        <v>6</v>
      </c>
      <c r="AZ684" s="4"/>
      <c r="BB684" s="4">
        <f t="shared" si="177"/>
        <v>6</v>
      </c>
      <c r="BC684" s="47">
        <f>VLOOKUP(B684,정성평가!B:AD,29,0)</f>
        <v>63.333333333333336</v>
      </c>
      <c r="BD684" s="4">
        <f t="shared" si="178"/>
        <v>0</v>
      </c>
      <c r="BE684" s="47">
        <f t="shared" si="179"/>
        <v>69.333333333333343</v>
      </c>
      <c r="BF684" s="4" t="str">
        <f t="shared" si="180"/>
        <v>과락</v>
      </c>
      <c r="BG684" s="4">
        <f t="shared" si="181"/>
        <v>210</v>
      </c>
      <c r="BH684" s="4" t="s">
        <v>11811</v>
      </c>
      <c r="BI684" s="4" t="s">
        <v>11809</v>
      </c>
      <c r="BK684" s="4">
        <v>9</v>
      </c>
      <c r="BL684" s="4">
        <f t="shared" si="171"/>
        <v>135</v>
      </c>
      <c r="BM684" s="4">
        <f t="shared" si="182"/>
        <v>136</v>
      </c>
      <c r="BN684" s="4" t="str">
        <f t="shared" si="172"/>
        <v>배수초과</v>
      </c>
      <c r="BO684" s="4" t="s">
        <v>11832</v>
      </c>
      <c r="BQ684" s="44" t="s">
        <v>11731</v>
      </c>
      <c r="BR684" s="4" t="s">
        <v>11835</v>
      </c>
      <c r="BS684" s="4" t="s">
        <v>11836</v>
      </c>
    </row>
    <row r="685" spans="1:71" ht="50.1" customHeight="1" x14ac:dyDescent="0.3">
      <c r="A685" s="4">
        <f t="shared" si="170"/>
        <v>211</v>
      </c>
      <c r="B685" s="4" t="s">
        <v>4683</v>
      </c>
      <c r="C685" s="4" t="s">
        <v>4684</v>
      </c>
      <c r="D685" s="4" t="s">
        <v>265</v>
      </c>
      <c r="E685" s="4" t="s">
        <v>266</v>
      </c>
      <c r="F685" s="4" t="s">
        <v>4685</v>
      </c>
      <c r="G685" s="4" t="s">
        <v>4686</v>
      </c>
      <c r="H685" s="4" t="s">
        <v>4687</v>
      </c>
      <c r="I685" s="4" t="s">
        <v>4688</v>
      </c>
      <c r="J685" s="4" t="s">
        <v>275</v>
      </c>
      <c r="K685" s="4" t="s">
        <v>275</v>
      </c>
      <c r="L685" s="4" t="s">
        <v>276</v>
      </c>
      <c r="M685" s="4" t="s">
        <v>277</v>
      </c>
      <c r="N685" s="4" t="s">
        <v>277</v>
      </c>
      <c r="O685" s="4" t="s">
        <v>277</v>
      </c>
      <c r="P685" s="4" t="s">
        <v>277</v>
      </c>
      <c r="Q685" s="4" t="s">
        <v>3514</v>
      </c>
      <c r="R685" s="4" t="s">
        <v>313</v>
      </c>
      <c r="S685" s="4" t="s">
        <v>313</v>
      </c>
      <c r="T685" s="4" t="s">
        <v>313</v>
      </c>
      <c r="U685" s="4" t="s">
        <v>313</v>
      </c>
      <c r="V685" s="4" t="s">
        <v>313</v>
      </c>
      <c r="W685" s="4" t="s">
        <v>313</v>
      </c>
      <c r="X685" s="4" t="s">
        <v>313</v>
      </c>
      <c r="Y685" s="4" t="s">
        <v>313</v>
      </c>
      <c r="Z685" s="4" t="s">
        <v>313</v>
      </c>
      <c r="AA685" s="4" t="s">
        <v>313</v>
      </c>
      <c r="AB685" s="4" t="s">
        <v>313</v>
      </c>
      <c r="AC685" s="4" t="s">
        <v>313</v>
      </c>
      <c r="AE685" s="4">
        <v>0</v>
      </c>
      <c r="AF685" s="4">
        <v>0</v>
      </c>
      <c r="AG685" s="4">
        <v>0</v>
      </c>
      <c r="AH685" s="4">
        <f t="shared" si="169"/>
        <v>0</v>
      </c>
      <c r="AI685" s="4">
        <f t="shared" si="169"/>
        <v>0</v>
      </c>
      <c r="AJ685" s="4">
        <f t="shared" si="169"/>
        <v>0</v>
      </c>
      <c r="AK685" s="4">
        <f t="shared" si="168"/>
        <v>0</v>
      </c>
      <c r="AL685" s="4">
        <f t="shared" si="168"/>
        <v>0</v>
      </c>
      <c r="AM685" s="4">
        <f t="shared" si="168"/>
        <v>0</v>
      </c>
      <c r="AN685" s="4">
        <f t="shared" si="173"/>
        <v>0</v>
      </c>
      <c r="AO685" s="4" t="str">
        <f t="shared" si="174"/>
        <v>X</v>
      </c>
      <c r="AP685" s="4" t="str">
        <f t="shared" si="174"/>
        <v>X</v>
      </c>
      <c r="AQ685" s="4" t="str">
        <f t="shared" si="174"/>
        <v>X</v>
      </c>
      <c r="AR685" s="4">
        <f t="shared" si="175"/>
        <v>0</v>
      </c>
      <c r="AT685" s="4" t="s">
        <v>11686</v>
      </c>
      <c r="AU685" s="4">
        <f>VLOOKUP(B685,자격증!B:R,17,0)</f>
        <v>3</v>
      </c>
      <c r="AV685" s="4">
        <f>IF(AT685="해당",VLOOKUP(B685,어학성적!B:Q,16,0),0)</f>
        <v>10</v>
      </c>
      <c r="AW685" s="4">
        <f>IF(AT685="해당",VLOOKUP(B685,논문실적!B:S,18,0),0)</f>
        <v>0</v>
      </c>
      <c r="AX685" s="4">
        <f>VLOOKUP(B685,자격증!B:S,18,0)</f>
        <v>0</v>
      </c>
      <c r="AY685" s="4">
        <f t="shared" si="176"/>
        <v>13</v>
      </c>
      <c r="AZ685" s="4"/>
      <c r="BB685" s="4">
        <f t="shared" si="177"/>
        <v>13</v>
      </c>
      <c r="BC685" s="47">
        <f>VLOOKUP(B685,정성평가!B:AD,29,0)</f>
        <v>56.333333333333336</v>
      </c>
      <c r="BD685" s="4">
        <f t="shared" si="178"/>
        <v>0</v>
      </c>
      <c r="BE685" s="47">
        <f t="shared" si="179"/>
        <v>69.333333333333343</v>
      </c>
      <c r="BF685" s="4" t="str">
        <f t="shared" si="180"/>
        <v>과락</v>
      </c>
      <c r="BG685" s="4">
        <f t="shared" si="181"/>
        <v>210</v>
      </c>
      <c r="BH685" s="4" t="s">
        <v>11811</v>
      </c>
      <c r="BI685" s="4" t="s">
        <v>11809</v>
      </c>
      <c r="BK685" s="4">
        <v>9</v>
      </c>
      <c r="BL685" s="4">
        <f t="shared" si="171"/>
        <v>135</v>
      </c>
      <c r="BM685" s="4">
        <f t="shared" si="182"/>
        <v>136</v>
      </c>
      <c r="BN685" s="4" t="str">
        <f t="shared" si="172"/>
        <v>배수초과</v>
      </c>
      <c r="BO685" s="4" t="s">
        <v>11832</v>
      </c>
      <c r="BQ685" s="44" t="s">
        <v>11731</v>
      </c>
      <c r="BR685" s="4" t="s">
        <v>11835</v>
      </c>
      <c r="BS685" s="4" t="s">
        <v>11836</v>
      </c>
    </row>
    <row r="686" spans="1:71" ht="50.1" customHeight="1" x14ac:dyDescent="0.3">
      <c r="A686" s="4">
        <f t="shared" si="170"/>
        <v>212</v>
      </c>
      <c r="B686" s="4" t="s">
        <v>5604</v>
      </c>
      <c r="C686" s="4" t="s">
        <v>5605</v>
      </c>
      <c r="D686" s="4" t="s">
        <v>265</v>
      </c>
      <c r="E686" s="4" t="s">
        <v>266</v>
      </c>
      <c r="F686" s="4" t="s">
        <v>5606</v>
      </c>
      <c r="G686" s="4" t="s">
        <v>5607</v>
      </c>
      <c r="H686" s="4" t="s">
        <v>5608</v>
      </c>
      <c r="I686" s="4" t="s">
        <v>5609</v>
      </c>
      <c r="J686" s="4" t="s">
        <v>275</v>
      </c>
      <c r="K686" s="4" t="s">
        <v>275</v>
      </c>
      <c r="L686" s="4" t="s">
        <v>276</v>
      </c>
      <c r="M686" s="4" t="s">
        <v>277</v>
      </c>
      <c r="N686" s="4" t="s">
        <v>277</v>
      </c>
      <c r="O686" s="4" t="s">
        <v>277</v>
      </c>
      <c r="P686" s="4" t="s">
        <v>277</v>
      </c>
      <c r="Q686" s="4" t="s">
        <v>5616</v>
      </c>
      <c r="R686" s="4" t="s">
        <v>313</v>
      </c>
      <c r="S686" s="4" t="s">
        <v>313</v>
      </c>
      <c r="T686" s="4" t="s">
        <v>313</v>
      </c>
      <c r="U686" s="4" t="s">
        <v>313</v>
      </c>
      <c r="V686" s="4" t="s">
        <v>313</v>
      </c>
      <c r="W686" s="4" t="s">
        <v>11686</v>
      </c>
      <c r="X686" s="4" t="s">
        <v>11727</v>
      </c>
      <c r="Y686" s="4" t="s">
        <v>11686</v>
      </c>
      <c r="Z686" s="4" t="s">
        <v>11727</v>
      </c>
      <c r="AA686" s="4" t="s">
        <v>312</v>
      </c>
      <c r="AB686" s="4" t="s">
        <v>312</v>
      </c>
      <c r="AC686" s="4" t="s">
        <v>313</v>
      </c>
      <c r="AE686" s="4">
        <v>0</v>
      </c>
      <c r="AF686" s="4">
        <v>0</v>
      </c>
      <c r="AG686" s="4">
        <v>0</v>
      </c>
      <c r="AH686" s="4">
        <f t="shared" si="169"/>
        <v>0</v>
      </c>
      <c r="AI686" s="4">
        <f t="shared" si="169"/>
        <v>0</v>
      </c>
      <c r="AJ686" s="4">
        <f t="shared" si="169"/>
        <v>0</v>
      </c>
      <c r="AK686" s="4">
        <f t="shared" si="168"/>
        <v>0</v>
      </c>
      <c r="AL686" s="4">
        <f t="shared" si="168"/>
        <v>0</v>
      </c>
      <c r="AM686" s="4">
        <f t="shared" si="168"/>
        <v>3</v>
      </c>
      <c r="AN686" s="4">
        <f t="shared" si="173"/>
        <v>3</v>
      </c>
      <c r="AO686" s="4" t="str">
        <f t="shared" si="174"/>
        <v>우대</v>
      </c>
      <c r="AP686" s="4" t="str">
        <f t="shared" si="174"/>
        <v>우대</v>
      </c>
      <c r="AQ686" s="4" t="str">
        <f t="shared" si="174"/>
        <v>X</v>
      </c>
      <c r="AR686" s="4">
        <f t="shared" si="175"/>
        <v>3</v>
      </c>
      <c r="AT686" s="4" t="s">
        <v>11686</v>
      </c>
      <c r="AU686" s="4">
        <f>VLOOKUP(B686,자격증!B:R,17,0)</f>
        <v>10</v>
      </c>
      <c r="AV686" s="4">
        <f>IF(AT686="해당",VLOOKUP(B686,어학성적!B:Q,16,0),0)</f>
        <v>4</v>
      </c>
      <c r="AW686" s="4">
        <f>IF(AT686="해당",VLOOKUP(B686,논문실적!B:S,18,0),0)</f>
        <v>0</v>
      </c>
      <c r="AX686" s="4">
        <f>VLOOKUP(B686,자격증!B:S,18,0)</f>
        <v>0</v>
      </c>
      <c r="AY686" s="4">
        <f t="shared" si="176"/>
        <v>14</v>
      </c>
      <c r="AZ686" s="4"/>
      <c r="BB686" s="4">
        <f t="shared" si="177"/>
        <v>14</v>
      </c>
      <c r="BC686" s="47">
        <f>VLOOKUP(B686,정성평가!B:AD,29,0)</f>
        <v>52.333333333333336</v>
      </c>
      <c r="BD686" s="4">
        <f t="shared" si="178"/>
        <v>3</v>
      </c>
      <c r="BE686" s="47">
        <f t="shared" si="179"/>
        <v>69.333333333333343</v>
      </c>
      <c r="BF686" s="4" t="str">
        <f t="shared" si="180"/>
        <v>과락</v>
      </c>
      <c r="BG686" s="4">
        <f t="shared" si="181"/>
        <v>210</v>
      </c>
      <c r="BH686" s="4" t="s">
        <v>11811</v>
      </c>
      <c r="BI686" s="4" t="s">
        <v>11809</v>
      </c>
      <c r="BK686" s="4">
        <v>9</v>
      </c>
      <c r="BL686" s="4">
        <f t="shared" si="171"/>
        <v>135</v>
      </c>
      <c r="BM686" s="4">
        <f t="shared" si="182"/>
        <v>136</v>
      </c>
      <c r="BN686" s="4" t="str">
        <f t="shared" si="172"/>
        <v>배수초과</v>
      </c>
      <c r="BO686" s="4" t="s">
        <v>11832</v>
      </c>
      <c r="BQ686" s="44" t="s">
        <v>11731</v>
      </c>
      <c r="BR686" s="4" t="s">
        <v>11835</v>
      </c>
      <c r="BS686" s="4" t="s">
        <v>11836</v>
      </c>
    </row>
    <row r="687" spans="1:71" ht="50.1" customHeight="1" x14ac:dyDescent="0.3">
      <c r="A687" s="4">
        <f t="shared" si="170"/>
        <v>213</v>
      </c>
      <c r="B687" s="4" t="s">
        <v>6165</v>
      </c>
      <c r="C687" s="4" t="s">
        <v>6166</v>
      </c>
      <c r="D687" s="4" t="s">
        <v>265</v>
      </c>
      <c r="E687" s="4" t="s">
        <v>266</v>
      </c>
      <c r="F687" s="4" t="s">
        <v>6167</v>
      </c>
      <c r="G687" s="4" t="s">
        <v>6168</v>
      </c>
      <c r="H687" s="4" t="s">
        <v>6169</v>
      </c>
      <c r="I687" s="4" t="s">
        <v>6170</v>
      </c>
      <c r="J687" s="4" t="s">
        <v>275</v>
      </c>
      <c r="K687" s="4" t="s">
        <v>275</v>
      </c>
      <c r="L687" s="4" t="s">
        <v>276</v>
      </c>
      <c r="M687" s="4" t="s">
        <v>277</v>
      </c>
      <c r="N687" s="4" t="s">
        <v>277</v>
      </c>
      <c r="O687" s="4" t="s">
        <v>277</v>
      </c>
      <c r="P687" s="4" t="s">
        <v>277</v>
      </c>
      <c r="Q687" s="4" t="s">
        <v>6177</v>
      </c>
      <c r="R687" s="4" t="s">
        <v>313</v>
      </c>
      <c r="S687" s="4" t="s">
        <v>313</v>
      </c>
      <c r="T687" s="4" t="s">
        <v>313</v>
      </c>
      <c r="U687" s="4" t="s">
        <v>313</v>
      </c>
      <c r="V687" s="4" t="s">
        <v>313</v>
      </c>
      <c r="W687" s="4" t="s">
        <v>313</v>
      </c>
      <c r="X687" s="4" t="s">
        <v>313</v>
      </c>
      <c r="Y687" s="4" t="s">
        <v>313</v>
      </c>
      <c r="Z687" s="4" t="s">
        <v>313</v>
      </c>
      <c r="AA687" s="4" t="s">
        <v>313</v>
      </c>
      <c r="AB687" s="4" t="s">
        <v>312</v>
      </c>
      <c r="AC687" s="4" t="s">
        <v>313</v>
      </c>
      <c r="AE687" s="4">
        <v>0</v>
      </c>
      <c r="AF687" s="4">
        <v>0</v>
      </c>
      <c r="AG687" s="4">
        <v>0</v>
      </c>
      <c r="AH687" s="4">
        <f t="shared" si="169"/>
        <v>0</v>
      </c>
      <c r="AI687" s="4">
        <f t="shared" si="169"/>
        <v>0</v>
      </c>
      <c r="AJ687" s="4">
        <f t="shared" si="169"/>
        <v>0</v>
      </c>
      <c r="AK687" s="4">
        <f t="shared" si="168"/>
        <v>0</v>
      </c>
      <c r="AL687" s="4">
        <f t="shared" si="168"/>
        <v>0</v>
      </c>
      <c r="AM687" s="4">
        <f t="shared" si="168"/>
        <v>0</v>
      </c>
      <c r="AN687" s="4">
        <f t="shared" si="173"/>
        <v>0</v>
      </c>
      <c r="AO687" s="4" t="str">
        <f t="shared" si="174"/>
        <v>X</v>
      </c>
      <c r="AP687" s="4" t="str">
        <f t="shared" si="174"/>
        <v>우대</v>
      </c>
      <c r="AQ687" s="4" t="str">
        <f t="shared" si="174"/>
        <v>X</v>
      </c>
      <c r="AR687" s="4">
        <f t="shared" si="175"/>
        <v>0</v>
      </c>
      <c r="AT687" s="4" t="s">
        <v>11686</v>
      </c>
      <c r="AU687" s="4">
        <f>VLOOKUP(B687,자격증!B:R,17,0)</f>
        <v>3</v>
      </c>
      <c r="AV687" s="4">
        <f>IF(AT687="해당",VLOOKUP(B687,어학성적!B:Q,16,0),0)</f>
        <v>10</v>
      </c>
      <c r="AW687" s="4">
        <f>IF(AT687="해당",VLOOKUP(B687,논문실적!B:S,18,0),0)</f>
        <v>0</v>
      </c>
      <c r="AX687" s="4">
        <f>VLOOKUP(B687,자격증!B:S,18,0)</f>
        <v>0</v>
      </c>
      <c r="AY687" s="4">
        <f t="shared" si="176"/>
        <v>13</v>
      </c>
      <c r="AZ687" s="4"/>
      <c r="BB687" s="4">
        <f t="shared" si="177"/>
        <v>13</v>
      </c>
      <c r="BC687" s="47">
        <f>VLOOKUP(B687,정성평가!B:AD,29,0)</f>
        <v>56.333333333333336</v>
      </c>
      <c r="BD687" s="4">
        <f t="shared" si="178"/>
        <v>0</v>
      </c>
      <c r="BE687" s="47">
        <f t="shared" si="179"/>
        <v>69.333333333333343</v>
      </c>
      <c r="BF687" s="4" t="str">
        <f t="shared" si="180"/>
        <v>과락</v>
      </c>
      <c r="BG687" s="4">
        <f t="shared" si="181"/>
        <v>210</v>
      </c>
      <c r="BH687" s="4" t="s">
        <v>11811</v>
      </c>
      <c r="BI687" s="4" t="s">
        <v>11809</v>
      </c>
      <c r="BK687" s="4">
        <v>9</v>
      </c>
      <c r="BL687" s="4">
        <f t="shared" si="171"/>
        <v>135</v>
      </c>
      <c r="BM687" s="4">
        <f t="shared" si="182"/>
        <v>136</v>
      </c>
      <c r="BN687" s="4" t="str">
        <f t="shared" si="172"/>
        <v>배수초과</v>
      </c>
      <c r="BO687" s="4" t="s">
        <v>11832</v>
      </c>
      <c r="BQ687" s="44" t="s">
        <v>11731</v>
      </c>
      <c r="BR687" s="4" t="s">
        <v>11835</v>
      </c>
      <c r="BS687" s="4" t="s">
        <v>11836</v>
      </c>
    </row>
    <row r="688" spans="1:71" ht="50.1" customHeight="1" x14ac:dyDescent="0.3">
      <c r="A688" s="4">
        <f t="shared" si="170"/>
        <v>214</v>
      </c>
      <c r="B688" s="4" t="s">
        <v>6482</v>
      </c>
      <c r="C688" s="4" t="s">
        <v>6483</v>
      </c>
      <c r="D688" s="4" t="s">
        <v>265</v>
      </c>
      <c r="E688" s="4" t="s">
        <v>266</v>
      </c>
      <c r="F688" s="4" t="s">
        <v>6484</v>
      </c>
      <c r="G688" s="4" t="s">
        <v>6485</v>
      </c>
      <c r="H688" s="4" t="s">
        <v>6486</v>
      </c>
      <c r="I688" s="4" t="s">
        <v>6487</v>
      </c>
      <c r="J688" s="4" t="s">
        <v>275</v>
      </c>
      <c r="K688" s="4" t="s">
        <v>275</v>
      </c>
      <c r="L688" s="4" t="s">
        <v>382</v>
      </c>
      <c r="M688" s="4" t="s">
        <v>6488</v>
      </c>
      <c r="N688" s="4" t="s">
        <v>6489</v>
      </c>
      <c r="O688" s="4" t="s">
        <v>562</v>
      </c>
      <c r="P688" s="4" t="s">
        <v>957</v>
      </c>
      <c r="Q688" s="4" t="s">
        <v>6495</v>
      </c>
      <c r="R688" s="4" t="s">
        <v>313</v>
      </c>
      <c r="S688" s="4" t="s">
        <v>313</v>
      </c>
      <c r="T688" s="4" t="s">
        <v>313</v>
      </c>
      <c r="U688" s="4" t="s">
        <v>313</v>
      </c>
      <c r="V688" s="4" t="s">
        <v>313</v>
      </c>
      <c r="W688" s="4" t="s">
        <v>11686</v>
      </c>
      <c r="X688" s="4" t="s">
        <v>11727</v>
      </c>
      <c r="Y688" s="4" t="s">
        <v>11686</v>
      </c>
      <c r="Z688" s="4" t="s">
        <v>11727</v>
      </c>
      <c r="AA688" s="4" t="s">
        <v>313</v>
      </c>
      <c r="AB688" s="4" t="s">
        <v>313</v>
      </c>
      <c r="AC688" s="4" t="s">
        <v>313</v>
      </c>
      <c r="AE688" s="4">
        <v>0</v>
      </c>
      <c r="AF688" s="4">
        <v>0</v>
      </c>
      <c r="AG688" s="4">
        <v>0</v>
      </c>
      <c r="AH688" s="4">
        <f t="shared" si="169"/>
        <v>0</v>
      </c>
      <c r="AI688" s="4">
        <f t="shared" si="169"/>
        <v>0</v>
      </c>
      <c r="AJ688" s="4">
        <f t="shared" si="169"/>
        <v>0</v>
      </c>
      <c r="AK688" s="4">
        <f t="shared" si="169"/>
        <v>0</v>
      </c>
      <c r="AL688" s="4">
        <f t="shared" si="169"/>
        <v>0</v>
      </c>
      <c r="AM688" s="4">
        <f t="shared" si="169"/>
        <v>3</v>
      </c>
      <c r="AN688" s="4">
        <f t="shared" si="173"/>
        <v>3</v>
      </c>
      <c r="AO688" s="4" t="str">
        <f t="shared" si="174"/>
        <v>X</v>
      </c>
      <c r="AP688" s="4" t="str">
        <f t="shared" si="174"/>
        <v>X</v>
      </c>
      <c r="AQ688" s="4" t="str">
        <f t="shared" si="174"/>
        <v>X</v>
      </c>
      <c r="AR688" s="4">
        <f t="shared" si="175"/>
        <v>3</v>
      </c>
      <c r="AT688" s="4" t="s">
        <v>11686</v>
      </c>
      <c r="AU688" s="4">
        <f>VLOOKUP(B688,자격증!B:R,17,0)</f>
        <v>5</v>
      </c>
      <c r="AV688" s="4">
        <f>IF(AT688="해당",VLOOKUP(B688,어학성적!B:Q,16,0),0)</f>
        <v>0</v>
      </c>
      <c r="AW688" s="4">
        <f>IF(AT688="해당",VLOOKUP(B688,논문실적!B:S,18,0),0)</f>
        <v>0</v>
      </c>
      <c r="AX688" s="4">
        <f>VLOOKUP(B688,자격증!B:S,18,0)</f>
        <v>0</v>
      </c>
      <c r="AY688" s="4">
        <f t="shared" si="176"/>
        <v>5</v>
      </c>
      <c r="AZ688" s="4"/>
      <c r="BB688" s="4">
        <f t="shared" si="177"/>
        <v>5</v>
      </c>
      <c r="BC688" s="47">
        <f>VLOOKUP(B688,정성평가!B:AD,29,0)</f>
        <v>61.333333333333336</v>
      </c>
      <c r="BD688" s="4">
        <f t="shared" si="178"/>
        <v>3</v>
      </c>
      <c r="BE688" s="47">
        <f t="shared" si="179"/>
        <v>69.333333333333343</v>
      </c>
      <c r="BF688" s="4" t="str">
        <f t="shared" si="180"/>
        <v>과락</v>
      </c>
      <c r="BG688" s="4">
        <f t="shared" si="181"/>
        <v>210</v>
      </c>
      <c r="BH688" s="4" t="s">
        <v>11811</v>
      </c>
      <c r="BI688" s="4" t="s">
        <v>11809</v>
      </c>
      <c r="BK688" s="4">
        <v>9</v>
      </c>
      <c r="BL688" s="4">
        <f t="shared" si="171"/>
        <v>135</v>
      </c>
      <c r="BM688" s="4">
        <f t="shared" si="182"/>
        <v>136</v>
      </c>
      <c r="BN688" s="4" t="str">
        <f t="shared" si="172"/>
        <v>배수초과</v>
      </c>
      <c r="BO688" s="4" t="s">
        <v>11832</v>
      </c>
      <c r="BQ688" s="44" t="s">
        <v>11731</v>
      </c>
      <c r="BR688" s="4" t="s">
        <v>11835</v>
      </c>
      <c r="BS688" s="4" t="s">
        <v>11836</v>
      </c>
    </row>
    <row r="689" spans="1:71" ht="50.1" customHeight="1" x14ac:dyDescent="0.3">
      <c r="A689" s="4">
        <f t="shared" si="170"/>
        <v>215</v>
      </c>
      <c r="B689" s="4" t="s">
        <v>6931</v>
      </c>
      <c r="C689" s="4" t="s">
        <v>6932</v>
      </c>
      <c r="D689" s="4" t="s">
        <v>265</v>
      </c>
      <c r="E689" s="4" t="s">
        <v>266</v>
      </c>
      <c r="F689" s="4" t="s">
        <v>6933</v>
      </c>
      <c r="G689" s="4" t="s">
        <v>6934</v>
      </c>
      <c r="H689" s="4" t="s">
        <v>6935</v>
      </c>
      <c r="I689" s="4" t="s">
        <v>6936</v>
      </c>
      <c r="J689" s="4" t="s">
        <v>275</v>
      </c>
      <c r="K689" s="4" t="s">
        <v>275</v>
      </c>
      <c r="L689" s="4" t="s">
        <v>382</v>
      </c>
      <c r="M689" s="4" t="s">
        <v>4781</v>
      </c>
      <c r="N689" s="4" t="s">
        <v>1113</v>
      </c>
      <c r="O689" s="4" t="s">
        <v>562</v>
      </c>
      <c r="P689" s="4" t="s">
        <v>957</v>
      </c>
      <c r="Q689" s="4" t="s">
        <v>6938</v>
      </c>
      <c r="R689" s="4" t="s">
        <v>313</v>
      </c>
      <c r="S689" s="4" t="s">
        <v>313</v>
      </c>
      <c r="T689" s="4" t="s">
        <v>313</v>
      </c>
      <c r="U689" s="4" t="s">
        <v>313</v>
      </c>
      <c r="V689" s="4" t="s">
        <v>313</v>
      </c>
      <c r="W689" s="4" t="s">
        <v>11686</v>
      </c>
      <c r="X689" s="4" t="s">
        <v>11734</v>
      </c>
      <c r="Y689" s="4" t="s">
        <v>313</v>
      </c>
      <c r="Z689" s="4" t="s">
        <v>313</v>
      </c>
      <c r="AA689" s="4" t="s">
        <v>312</v>
      </c>
      <c r="AB689" s="4" t="s">
        <v>312</v>
      </c>
      <c r="AC689" s="4" t="s">
        <v>313</v>
      </c>
      <c r="AE689" s="4">
        <v>0</v>
      </c>
      <c r="AF689" s="4">
        <v>0</v>
      </c>
      <c r="AG689" s="4">
        <v>0</v>
      </c>
      <c r="AH689" s="4">
        <f t="shared" ref="AH689:AM731" si="183">IF(R689="해당",3,0)</f>
        <v>0</v>
      </c>
      <c r="AI689" s="4">
        <f t="shared" si="183"/>
        <v>0</v>
      </c>
      <c r="AJ689" s="4">
        <f t="shared" si="183"/>
        <v>0</v>
      </c>
      <c r="AK689" s="4">
        <f t="shared" si="183"/>
        <v>0</v>
      </c>
      <c r="AL689" s="4">
        <f t="shared" si="183"/>
        <v>0</v>
      </c>
      <c r="AM689" s="4">
        <f t="shared" si="183"/>
        <v>3</v>
      </c>
      <c r="AN689" s="4">
        <f t="shared" si="173"/>
        <v>0</v>
      </c>
      <c r="AO689" s="4" t="str">
        <f t="shared" si="174"/>
        <v>우대</v>
      </c>
      <c r="AP689" s="4" t="str">
        <f t="shared" si="174"/>
        <v>우대</v>
      </c>
      <c r="AQ689" s="4" t="str">
        <f t="shared" si="174"/>
        <v>X</v>
      </c>
      <c r="AR689" s="4">
        <f t="shared" si="175"/>
        <v>3</v>
      </c>
      <c r="AT689" s="4" t="s">
        <v>11686</v>
      </c>
      <c r="AU689" s="4">
        <f>VLOOKUP(B689,자격증!B:R,17,0)</f>
        <v>5</v>
      </c>
      <c r="AV689" s="4">
        <f>IF(AT689="해당",VLOOKUP(B689,어학성적!B:Q,16,0),0)</f>
        <v>0</v>
      </c>
      <c r="AW689" s="4">
        <f>IF(AT689="해당",VLOOKUP(B689,논문실적!B:S,18,0),0)</f>
        <v>0</v>
      </c>
      <c r="AX689" s="4">
        <f>VLOOKUP(B689,자격증!B:S,18,0)</f>
        <v>0</v>
      </c>
      <c r="AY689" s="4">
        <f t="shared" si="176"/>
        <v>5</v>
      </c>
      <c r="AZ689" s="4"/>
      <c r="BB689" s="4">
        <f t="shared" si="177"/>
        <v>5</v>
      </c>
      <c r="BC689" s="47">
        <f>VLOOKUP(B689,정성평가!B:AD,29,0)</f>
        <v>61.333333333333336</v>
      </c>
      <c r="BD689" s="4">
        <f t="shared" si="178"/>
        <v>3</v>
      </c>
      <c r="BE689" s="47">
        <f t="shared" si="179"/>
        <v>69.333333333333343</v>
      </c>
      <c r="BF689" s="4" t="str">
        <f t="shared" si="180"/>
        <v>과락</v>
      </c>
      <c r="BG689" s="4">
        <f t="shared" si="181"/>
        <v>210</v>
      </c>
      <c r="BH689" s="4" t="s">
        <v>11811</v>
      </c>
      <c r="BI689" s="4" t="s">
        <v>11809</v>
      </c>
      <c r="BK689" s="4">
        <v>9</v>
      </c>
      <c r="BL689" s="4">
        <f t="shared" si="171"/>
        <v>135</v>
      </c>
      <c r="BM689" s="4">
        <f t="shared" si="182"/>
        <v>136</v>
      </c>
      <c r="BN689" s="4" t="str">
        <f t="shared" si="172"/>
        <v>배수초과</v>
      </c>
      <c r="BO689" s="4" t="s">
        <v>11832</v>
      </c>
      <c r="BQ689" s="44" t="s">
        <v>11731</v>
      </c>
      <c r="BR689" s="4" t="s">
        <v>11835</v>
      </c>
      <c r="BS689" s="4" t="s">
        <v>11836</v>
      </c>
    </row>
    <row r="690" spans="1:71" ht="50.1" customHeight="1" x14ac:dyDescent="0.3">
      <c r="A690" s="4">
        <f t="shared" si="170"/>
        <v>216</v>
      </c>
      <c r="B690" s="4" t="s">
        <v>8614</v>
      </c>
      <c r="C690" s="4" t="s">
        <v>8615</v>
      </c>
      <c r="D690" s="4" t="s">
        <v>265</v>
      </c>
      <c r="E690" s="4" t="s">
        <v>266</v>
      </c>
      <c r="F690" s="4" t="s">
        <v>8616</v>
      </c>
      <c r="G690" s="4" t="s">
        <v>8617</v>
      </c>
      <c r="H690" s="4" t="s">
        <v>8618</v>
      </c>
      <c r="I690" s="4" t="s">
        <v>8619</v>
      </c>
      <c r="J690" s="4" t="s">
        <v>275</v>
      </c>
      <c r="K690" s="4" t="s">
        <v>275</v>
      </c>
      <c r="L690" s="4" t="s">
        <v>276</v>
      </c>
      <c r="M690" s="4" t="s">
        <v>277</v>
      </c>
      <c r="N690" s="4" t="s">
        <v>277</v>
      </c>
      <c r="O690" s="4" t="s">
        <v>277</v>
      </c>
      <c r="P690" s="4" t="s">
        <v>277</v>
      </c>
      <c r="Q690" s="4" t="s">
        <v>1320</v>
      </c>
      <c r="R690" s="4" t="s">
        <v>313</v>
      </c>
      <c r="S690" s="4" t="s">
        <v>313</v>
      </c>
      <c r="T690" s="4" t="s">
        <v>313</v>
      </c>
      <c r="U690" s="4" t="s">
        <v>313</v>
      </c>
      <c r="V690" s="4" t="s">
        <v>313</v>
      </c>
      <c r="W690" s="4" t="s">
        <v>313</v>
      </c>
      <c r="X690" s="4" t="s">
        <v>313</v>
      </c>
      <c r="Y690" s="4" t="s">
        <v>313</v>
      </c>
      <c r="Z690" s="4" t="s">
        <v>313</v>
      </c>
      <c r="AA690" s="4" t="s">
        <v>313</v>
      </c>
      <c r="AB690" s="4" t="s">
        <v>312</v>
      </c>
      <c r="AC690" s="4" t="s">
        <v>313</v>
      </c>
      <c r="AE690" s="4">
        <v>0</v>
      </c>
      <c r="AF690" s="4">
        <v>0</v>
      </c>
      <c r="AG690" s="4">
        <v>0</v>
      </c>
      <c r="AH690" s="4">
        <f t="shared" si="183"/>
        <v>0</v>
      </c>
      <c r="AI690" s="4">
        <f t="shared" si="183"/>
        <v>0</v>
      </c>
      <c r="AJ690" s="4">
        <f t="shared" si="183"/>
        <v>0</v>
      </c>
      <c r="AK690" s="4">
        <f t="shared" si="183"/>
        <v>0</v>
      </c>
      <c r="AL690" s="4">
        <f t="shared" si="183"/>
        <v>0</v>
      </c>
      <c r="AM690" s="4">
        <f t="shared" si="183"/>
        <v>0</v>
      </c>
      <c r="AN690" s="4">
        <f t="shared" si="173"/>
        <v>0</v>
      </c>
      <c r="AO690" s="4" t="str">
        <f t="shared" si="174"/>
        <v>X</v>
      </c>
      <c r="AP690" s="4" t="str">
        <f t="shared" si="174"/>
        <v>우대</v>
      </c>
      <c r="AQ690" s="4" t="str">
        <f t="shared" si="174"/>
        <v>X</v>
      </c>
      <c r="AR690" s="4">
        <f t="shared" si="175"/>
        <v>0</v>
      </c>
      <c r="AT690" s="4" t="s">
        <v>11686</v>
      </c>
      <c r="AU690" s="4">
        <f>VLOOKUP(B690,자격증!B:R,17,0)</f>
        <v>8</v>
      </c>
      <c r="AV690" s="4">
        <f>IF(AT690="해당",VLOOKUP(B690,어학성적!B:Q,16,0),0)</f>
        <v>0</v>
      </c>
      <c r="AW690" s="4">
        <f>IF(AT690="해당",VLOOKUP(B690,논문실적!B:S,18,0),0)</f>
        <v>8</v>
      </c>
      <c r="AX690" s="4">
        <f>VLOOKUP(B690,자격증!B:S,18,0)</f>
        <v>0</v>
      </c>
      <c r="AY690" s="4">
        <f t="shared" si="176"/>
        <v>16</v>
      </c>
      <c r="AZ690" s="4"/>
      <c r="BB690" s="4">
        <f t="shared" si="177"/>
        <v>16</v>
      </c>
      <c r="BC690" s="47">
        <f>VLOOKUP(B690,정성평가!B:AD,29,0)</f>
        <v>53.333333333333336</v>
      </c>
      <c r="BD690" s="4">
        <f t="shared" si="178"/>
        <v>0</v>
      </c>
      <c r="BE690" s="47">
        <f t="shared" si="179"/>
        <v>69.333333333333343</v>
      </c>
      <c r="BF690" s="4" t="str">
        <f t="shared" si="180"/>
        <v>과락</v>
      </c>
      <c r="BG690" s="4">
        <f t="shared" si="181"/>
        <v>210</v>
      </c>
      <c r="BH690" s="4" t="s">
        <v>11811</v>
      </c>
      <c r="BI690" s="4" t="s">
        <v>11809</v>
      </c>
      <c r="BK690" s="4">
        <v>9</v>
      </c>
      <c r="BL690" s="4">
        <f t="shared" si="171"/>
        <v>135</v>
      </c>
      <c r="BM690" s="4">
        <f t="shared" si="182"/>
        <v>136</v>
      </c>
      <c r="BN690" s="4" t="str">
        <f t="shared" si="172"/>
        <v>배수초과</v>
      </c>
      <c r="BO690" s="4" t="s">
        <v>11832</v>
      </c>
      <c r="BQ690" s="44" t="s">
        <v>11731</v>
      </c>
      <c r="BR690" s="4" t="s">
        <v>11835</v>
      </c>
      <c r="BS690" s="4" t="s">
        <v>11836</v>
      </c>
    </row>
    <row r="691" spans="1:71" ht="50.1" customHeight="1" x14ac:dyDescent="0.3">
      <c r="A691" s="4">
        <f t="shared" si="170"/>
        <v>217</v>
      </c>
      <c r="B691" s="4" t="s">
        <v>3360</v>
      </c>
      <c r="C691" s="4" t="s">
        <v>3361</v>
      </c>
      <c r="D691" s="4" t="s">
        <v>265</v>
      </c>
      <c r="E691" s="4" t="s">
        <v>266</v>
      </c>
      <c r="F691" s="4" t="s">
        <v>3362</v>
      </c>
      <c r="G691" s="4" t="s">
        <v>3363</v>
      </c>
      <c r="H691" s="4" t="s">
        <v>3364</v>
      </c>
      <c r="I691" s="4" t="s">
        <v>3365</v>
      </c>
      <c r="J691" s="4" t="s">
        <v>275</v>
      </c>
      <c r="K691" s="4" t="s">
        <v>275</v>
      </c>
      <c r="L691" s="4" t="s">
        <v>276</v>
      </c>
      <c r="M691" s="4" t="s">
        <v>277</v>
      </c>
      <c r="N691" s="4" t="s">
        <v>277</v>
      </c>
      <c r="O691" s="4" t="s">
        <v>277</v>
      </c>
      <c r="P691" s="4" t="s">
        <v>277</v>
      </c>
      <c r="Q691" s="4" t="s">
        <v>3369</v>
      </c>
      <c r="R691" s="4" t="s">
        <v>313</v>
      </c>
      <c r="S691" s="4" t="s">
        <v>313</v>
      </c>
      <c r="T691" s="4" t="s">
        <v>313</v>
      </c>
      <c r="U691" s="4" t="s">
        <v>313</v>
      </c>
      <c r="V691" s="4" t="s">
        <v>313</v>
      </c>
      <c r="W691" s="4" t="s">
        <v>313</v>
      </c>
      <c r="X691" s="4" t="s">
        <v>313</v>
      </c>
      <c r="Y691" s="4" t="s">
        <v>313</v>
      </c>
      <c r="Z691" s="4" t="s">
        <v>313</v>
      </c>
      <c r="AA691" s="4" t="s">
        <v>312</v>
      </c>
      <c r="AB691" s="4" t="s">
        <v>312</v>
      </c>
      <c r="AC691" s="4" t="s">
        <v>313</v>
      </c>
      <c r="AE691" s="4">
        <v>0</v>
      </c>
      <c r="AF691" s="4">
        <v>0</v>
      </c>
      <c r="AG691" s="4">
        <v>0</v>
      </c>
      <c r="AH691" s="4">
        <f t="shared" si="183"/>
        <v>0</v>
      </c>
      <c r="AI691" s="4">
        <f t="shared" si="183"/>
        <v>0</v>
      </c>
      <c r="AJ691" s="4">
        <f t="shared" si="183"/>
        <v>0</v>
      </c>
      <c r="AK691" s="4">
        <f t="shared" si="183"/>
        <v>0</v>
      </c>
      <c r="AL691" s="4">
        <f t="shared" si="183"/>
        <v>0</v>
      </c>
      <c r="AM691" s="4">
        <f t="shared" si="183"/>
        <v>0</v>
      </c>
      <c r="AN691" s="4">
        <f t="shared" si="173"/>
        <v>0</v>
      </c>
      <c r="AO691" s="4" t="str">
        <f t="shared" si="174"/>
        <v>우대</v>
      </c>
      <c r="AP691" s="4" t="str">
        <f t="shared" si="174"/>
        <v>우대</v>
      </c>
      <c r="AQ691" s="4" t="str">
        <f t="shared" si="174"/>
        <v>X</v>
      </c>
      <c r="AR691" s="4">
        <f t="shared" si="175"/>
        <v>0</v>
      </c>
      <c r="AT691" s="4" t="s">
        <v>11686</v>
      </c>
      <c r="AU691" s="4">
        <f>VLOOKUP(B691,자격증!B:R,17,0)</f>
        <v>5</v>
      </c>
      <c r="AV691" s="4">
        <f>IF(AT691="해당",VLOOKUP(B691,어학성적!B:Q,16,0),0)</f>
        <v>2</v>
      </c>
      <c r="AW691" s="4">
        <f>IF(AT691="해당",VLOOKUP(B691,논문실적!B:S,18,0),0)</f>
        <v>0</v>
      </c>
      <c r="AX691" s="4">
        <f>VLOOKUP(B691,자격증!B:S,18,0)</f>
        <v>0</v>
      </c>
      <c r="AY691" s="4">
        <f t="shared" si="176"/>
        <v>7</v>
      </c>
      <c r="AZ691" s="4"/>
      <c r="BB691" s="4">
        <f t="shared" si="177"/>
        <v>7</v>
      </c>
      <c r="BC691" s="47">
        <f>VLOOKUP(B691,정성평가!B:AD,29,0)</f>
        <v>62</v>
      </c>
      <c r="BD691" s="4">
        <f t="shared" si="178"/>
        <v>0</v>
      </c>
      <c r="BE691" s="47">
        <f t="shared" si="179"/>
        <v>69</v>
      </c>
      <c r="BF691" s="4" t="str">
        <f t="shared" si="180"/>
        <v>과락</v>
      </c>
      <c r="BG691" s="4">
        <f t="shared" si="181"/>
        <v>217</v>
      </c>
      <c r="BH691" s="4" t="s">
        <v>11811</v>
      </c>
      <c r="BI691" s="4" t="s">
        <v>11809</v>
      </c>
      <c r="BK691" s="4">
        <v>9</v>
      </c>
      <c r="BL691" s="4">
        <f t="shared" si="171"/>
        <v>135</v>
      </c>
      <c r="BM691" s="4">
        <f t="shared" si="182"/>
        <v>136</v>
      </c>
      <c r="BN691" s="4" t="str">
        <f t="shared" si="172"/>
        <v>배수초과</v>
      </c>
      <c r="BO691" s="4" t="s">
        <v>11832</v>
      </c>
      <c r="BQ691" s="44" t="s">
        <v>11731</v>
      </c>
      <c r="BR691" s="4" t="s">
        <v>11835</v>
      </c>
      <c r="BS691" s="4" t="s">
        <v>11836</v>
      </c>
    </row>
    <row r="692" spans="1:71" ht="50.1" customHeight="1" x14ac:dyDescent="0.3">
      <c r="A692" s="4">
        <f t="shared" si="170"/>
        <v>218</v>
      </c>
      <c r="B692" s="4" t="s">
        <v>6880</v>
      </c>
      <c r="C692" s="4" t="s">
        <v>6881</v>
      </c>
      <c r="D692" s="4" t="s">
        <v>265</v>
      </c>
      <c r="E692" s="4" t="s">
        <v>266</v>
      </c>
      <c r="F692" s="4" t="s">
        <v>6882</v>
      </c>
      <c r="G692" s="4" t="s">
        <v>6883</v>
      </c>
      <c r="H692" s="4" t="s">
        <v>6884</v>
      </c>
      <c r="I692" s="4" t="s">
        <v>6885</v>
      </c>
      <c r="J692" s="4" t="s">
        <v>275</v>
      </c>
      <c r="K692" s="4" t="s">
        <v>275</v>
      </c>
      <c r="L692" s="4" t="s">
        <v>276</v>
      </c>
      <c r="M692" s="4" t="s">
        <v>277</v>
      </c>
      <c r="N692" s="4" t="s">
        <v>277</v>
      </c>
      <c r="O692" s="4" t="s">
        <v>277</v>
      </c>
      <c r="P692" s="4" t="s">
        <v>277</v>
      </c>
      <c r="Q692" s="4" t="s">
        <v>5749</v>
      </c>
      <c r="R692" s="4" t="s">
        <v>313</v>
      </c>
      <c r="S692" s="4" t="s">
        <v>313</v>
      </c>
      <c r="T692" s="4" t="s">
        <v>313</v>
      </c>
      <c r="U692" s="4" t="s">
        <v>313</v>
      </c>
      <c r="V692" s="4" t="s">
        <v>313</v>
      </c>
      <c r="W692" s="4" t="s">
        <v>11686</v>
      </c>
      <c r="X692" s="4" t="s">
        <v>11737</v>
      </c>
      <c r="Y692" s="4" t="s">
        <v>313</v>
      </c>
      <c r="Z692" s="4" t="s">
        <v>313</v>
      </c>
      <c r="AA692" s="4" t="s">
        <v>312</v>
      </c>
      <c r="AB692" s="4" t="s">
        <v>312</v>
      </c>
      <c r="AC692" s="4" t="s">
        <v>313</v>
      </c>
      <c r="AE692" s="4">
        <v>0</v>
      </c>
      <c r="AF692" s="4">
        <v>0</v>
      </c>
      <c r="AG692" s="4">
        <v>0</v>
      </c>
      <c r="AH692" s="4">
        <f t="shared" si="183"/>
        <v>0</v>
      </c>
      <c r="AI692" s="4">
        <f t="shared" si="183"/>
        <v>0</v>
      </c>
      <c r="AJ692" s="4">
        <f t="shared" si="183"/>
        <v>0</v>
      </c>
      <c r="AK692" s="4">
        <f t="shared" si="183"/>
        <v>0</v>
      </c>
      <c r="AL692" s="4">
        <f t="shared" si="183"/>
        <v>0</v>
      </c>
      <c r="AM692" s="4">
        <f t="shared" si="183"/>
        <v>3</v>
      </c>
      <c r="AN692" s="4">
        <f t="shared" si="173"/>
        <v>0</v>
      </c>
      <c r="AO692" s="4" t="str">
        <f t="shared" si="174"/>
        <v>우대</v>
      </c>
      <c r="AP692" s="4" t="str">
        <f t="shared" si="174"/>
        <v>우대</v>
      </c>
      <c r="AQ692" s="4" t="str">
        <f t="shared" si="174"/>
        <v>X</v>
      </c>
      <c r="AR692" s="4">
        <f t="shared" si="175"/>
        <v>3</v>
      </c>
      <c r="AT692" s="4" t="s">
        <v>11686</v>
      </c>
      <c r="AU692" s="4">
        <f>VLOOKUP(B692,자격증!B:R,17,0)</f>
        <v>3</v>
      </c>
      <c r="AV692" s="4">
        <f>IF(AT692="해당",VLOOKUP(B692,어학성적!B:Q,16,0),0)</f>
        <v>10</v>
      </c>
      <c r="AW692" s="4">
        <f>IF(AT692="해당",VLOOKUP(B692,논문실적!B:S,18,0),0)</f>
        <v>0</v>
      </c>
      <c r="AX692" s="4">
        <f>VLOOKUP(B692,자격증!B:S,18,0)</f>
        <v>0</v>
      </c>
      <c r="AY692" s="4">
        <f t="shared" si="176"/>
        <v>13</v>
      </c>
      <c r="AZ692" s="4"/>
      <c r="BB692" s="4">
        <f t="shared" si="177"/>
        <v>13</v>
      </c>
      <c r="BC692" s="47">
        <f>VLOOKUP(B692,정성평가!B:AD,29,0)</f>
        <v>53</v>
      </c>
      <c r="BD692" s="4">
        <f t="shared" si="178"/>
        <v>3</v>
      </c>
      <c r="BE692" s="47">
        <f t="shared" si="179"/>
        <v>69</v>
      </c>
      <c r="BF692" s="4" t="str">
        <f t="shared" si="180"/>
        <v>과락</v>
      </c>
      <c r="BG692" s="4">
        <f t="shared" si="181"/>
        <v>217</v>
      </c>
      <c r="BH692" s="4" t="s">
        <v>11811</v>
      </c>
      <c r="BI692" s="4" t="s">
        <v>11809</v>
      </c>
      <c r="BK692" s="4">
        <v>9</v>
      </c>
      <c r="BL692" s="4">
        <f t="shared" si="171"/>
        <v>135</v>
      </c>
      <c r="BM692" s="4">
        <f t="shared" si="182"/>
        <v>136</v>
      </c>
      <c r="BN692" s="4" t="str">
        <f t="shared" si="172"/>
        <v>배수초과</v>
      </c>
      <c r="BO692" s="4" t="s">
        <v>11832</v>
      </c>
      <c r="BQ692" s="44" t="s">
        <v>11731</v>
      </c>
      <c r="BR692" s="4" t="s">
        <v>11835</v>
      </c>
      <c r="BS692" s="4" t="s">
        <v>11836</v>
      </c>
    </row>
    <row r="693" spans="1:71" ht="50.1" customHeight="1" x14ac:dyDescent="0.3">
      <c r="A693" s="4">
        <f t="shared" si="170"/>
        <v>219</v>
      </c>
      <c r="B693" s="4" t="s">
        <v>7389</v>
      </c>
      <c r="C693" s="4" t="s">
        <v>4627</v>
      </c>
      <c r="D693" s="4" t="s">
        <v>265</v>
      </c>
      <c r="E693" s="4" t="s">
        <v>266</v>
      </c>
      <c r="F693" s="4" t="s">
        <v>7390</v>
      </c>
      <c r="G693" s="4" t="s">
        <v>7391</v>
      </c>
      <c r="H693" s="4" t="s">
        <v>7392</v>
      </c>
      <c r="I693" s="4" t="s">
        <v>7393</v>
      </c>
      <c r="J693" s="4" t="s">
        <v>275</v>
      </c>
      <c r="K693" s="4" t="s">
        <v>7394</v>
      </c>
      <c r="L693" s="4" t="s">
        <v>276</v>
      </c>
      <c r="M693" s="4" t="s">
        <v>277</v>
      </c>
      <c r="N693" s="4" t="s">
        <v>277</v>
      </c>
      <c r="O693" s="4" t="s">
        <v>277</v>
      </c>
      <c r="P693" s="4" t="s">
        <v>277</v>
      </c>
      <c r="Q693" s="4" t="s">
        <v>1142</v>
      </c>
      <c r="R693" s="4" t="s">
        <v>313</v>
      </c>
      <c r="S693" s="4" t="s">
        <v>313</v>
      </c>
      <c r="T693" s="4" t="s">
        <v>313</v>
      </c>
      <c r="U693" s="4" t="s">
        <v>313</v>
      </c>
      <c r="V693" s="4" t="s">
        <v>313</v>
      </c>
      <c r="W693" s="4" t="s">
        <v>313</v>
      </c>
      <c r="X693" s="4" t="s">
        <v>313</v>
      </c>
      <c r="Y693" s="4" t="s">
        <v>313</v>
      </c>
      <c r="Z693" s="4" t="s">
        <v>313</v>
      </c>
      <c r="AA693" s="4" t="s">
        <v>313</v>
      </c>
      <c r="AB693" s="4" t="s">
        <v>312</v>
      </c>
      <c r="AC693" s="4" t="s">
        <v>313</v>
      </c>
      <c r="AE693" s="23">
        <v>0.05</v>
      </c>
      <c r="AF693" s="4">
        <v>5</v>
      </c>
      <c r="AG693" s="4">
        <v>0</v>
      </c>
      <c r="AH693" s="4">
        <f t="shared" si="183"/>
        <v>0</v>
      </c>
      <c r="AI693" s="4">
        <f t="shared" si="183"/>
        <v>0</v>
      </c>
      <c r="AJ693" s="4">
        <f t="shared" si="183"/>
        <v>0</v>
      </c>
      <c r="AK693" s="4">
        <f t="shared" si="183"/>
        <v>0</v>
      </c>
      <c r="AL693" s="4">
        <f t="shared" si="183"/>
        <v>0</v>
      </c>
      <c r="AM693" s="4">
        <f t="shared" si="183"/>
        <v>0</v>
      </c>
      <c r="AN693" s="4">
        <f t="shared" si="173"/>
        <v>0</v>
      </c>
      <c r="AO693" s="4" t="str">
        <f t="shared" si="174"/>
        <v>X</v>
      </c>
      <c r="AP693" s="4" t="str">
        <f t="shared" si="174"/>
        <v>우대</v>
      </c>
      <c r="AQ693" s="4" t="str">
        <f t="shared" si="174"/>
        <v>X</v>
      </c>
      <c r="AR693" s="4">
        <f t="shared" si="175"/>
        <v>5</v>
      </c>
      <c r="AT693" s="4" t="s">
        <v>11686</v>
      </c>
      <c r="AU693" s="4">
        <f>VLOOKUP(B693,자격증!B:R,17,0)</f>
        <v>0</v>
      </c>
      <c r="AV693" s="4">
        <f>IF(AT693="해당",VLOOKUP(B693,어학성적!B:Q,16,0),0)</f>
        <v>10</v>
      </c>
      <c r="AW693" s="4">
        <f>IF(AT693="해당",VLOOKUP(B693,논문실적!B:S,18,0),0)</f>
        <v>0</v>
      </c>
      <c r="AX693" s="4">
        <f>VLOOKUP(B693,자격증!B:S,18,0)</f>
        <v>0</v>
      </c>
      <c r="AY693" s="4">
        <f t="shared" si="176"/>
        <v>10</v>
      </c>
      <c r="AZ693" s="4"/>
      <c r="BB693" s="4">
        <f t="shared" si="177"/>
        <v>10</v>
      </c>
      <c r="BC693" s="47">
        <f>VLOOKUP(B693,정성평가!B:AD,29,0)</f>
        <v>54</v>
      </c>
      <c r="BD693" s="4">
        <f t="shared" si="178"/>
        <v>5</v>
      </c>
      <c r="BE693" s="47">
        <f t="shared" si="179"/>
        <v>69</v>
      </c>
      <c r="BF693" s="4" t="str">
        <f t="shared" si="180"/>
        <v>과락</v>
      </c>
      <c r="BG693" s="4">
        <f t="shared" si="181"/>
        <v>217</v>
      </c>
      <c r="BH693" s="4" t="s">
        <v>11811</v>
      </c>
      <c r="BI693" s="4" t="s">
        <v>11809</v>
      </c>
      <c r="BK693" s="4">
        <v>9</v>
      </c>
      <c r="BL693" s="4">
        <f t="shared" si="171"/>
        <v>135</v>
      </c>
      <c r="BM693" s="4">
        <f t="shared" si="182"/>
        <v>136</v>
      </c>
      <c r="BN693" s="4" t="str">
        <f t="shared" si="172"/>
        <v>배수초과</v>
      </c>
      <c r="BO693" s="4" t="s">
        <v>11832</v>
      </c>
      <c r="BQ693" s="44" t="s">
        <v>11731</v>
      </c>
      <c r="BR693" s="4" t="s">
        <v>11835</v>
      </c>
      <c r="BS693" s="4" t="s">
        <v>11836</v>
      </c>
    </row>
    <row r="694" spans="1:71" ht="50.1" customHeight="1" x14ac:dyDescent="0.3">
      <c r="A694" s="4">
        <f t="shared" si="170"/>
        <v>220</v>
      </c>
      <c r="B694" s="4" t="s">
        <v>7454</v>
      </c>
      <c r="C694" s="4" t="s">
        <v>7455</v>
      </c>
      <c r="D694" s="4" t="s">
        <v>265</v>
      </c>
      <c r="E694" s="4" t="s">
        <v>266</v>
      </c>
      <c r="F694" s="4" t="s">
        <v>7456</v>
      </c>
      <c r="G694" s="4" t="s">
        <v>7457</v>
      </c>
      <c r="H694" s="4" t="s">
        <v>7458</v>
      </c>
      <c r="I694" s="4" t="s">
        <v>7459</v>
      </c>
      <c r="J694" s="4" t="s">
        <v>275</v>
      </c>
      <c r="K694" s="4" t="s">
        <v>275</v>
      </c>
      <c r="L694" s="4" t="s">
        <v>276</v>
      </c>
      <c r="M694" s="4" t="s">
        <v>277</v>
      </c>
      <c r="N694" s="4" t="s">
        <v>277</v>
      </c>
      <c r="O694" s="4" t="s">
        <v>277</v>
      </c>
      <c r="P694" s="4" t="s">
        <v>277</v>
      </c>
      <c r="Q694" s="4" t="s">
        <v>1706</v>
      </c>
      <c r="R694" s="4" t="s">
        <v>313</v>
      </c>
      <c r="S694" s="4" t="s">
        <v>313</v>
      </c>
      <c r="T694" s="4" t="s">
        <v>313</v>
      </c>
      <c r="U694" s="4" t="s">
        <v>313</v>
      </c>
      <c r="V694" s="4" t="s">
        <v>313</v>
      </c>
      <c r="W694" s="4" t="s">
        <v>11686</v>
      </c>
      <c r="X694" s="4" t="s">
        <v>11729</v>
      </c>
      <c r="Y694" s="4" t="s">
        <v>313</v>
      </c>
      <c r="Z694" s="4" t="s">
        <v>313</v>
      </c>
      <c r="AA694" s="4" t="s">
        <v>312</v>
      </c>
      <c r="AB694" s="4" t="s">
        <v>312</v>
      </c>
      <c r="AC694" s="4" t="s">
        <v>313</v>
      </c>
      <c r="AE694" s="4">
        <v>0</v>
      </c>
      <c r="AF694" s="4">
        <v>0</v>
      </c>
      <c r="AG694" s="4">
        <v>0</v>
      </c>
      <c r="AH694" s="4">
        <f t="shared" si="183"/>
        <v>0</v>
      </c>
      <c r="AI694" s="4">
        <f t="shared" si="183"/>
        <v>0</v>
      </c>
      <c r="AJ694" s="4">
        <f t="shared" si="183"/>
        <v>0</v>
      </c>
      <c r="AK694" s="4">
        <f t="shared" si="183"/>
        <v>0</v>
      </c>
      <c r="AL694" s="4">
        <f t="shared" si="183"/>
        <v>0</v>
      </c>
      <c r="AM694" s="4">
        <f t="shared" si="183"/>
        <v>3</v>
      </c>
      <c r="AN694" s="4">
        <f t="shared" si="173"/>
        <v>0</v>
      </c>
      <c r="AO694" s="4" t="str">
        <f t="shared" si="174"/>
        <v>우대</v>
      </c>
      <c r="AP694" s="4" t="str">
        <f t="shared" si="174"/>
        <v>우대</v>
      </c>
      <c r="AQ694" s="4" t="str">
        <f t="shared" si="174"/>
        <v>X</v>
      </c>
      <c r="AR694" s="4">
        <f t="shared" si="175"/>
        <v>3</v>
      </c>
      <c r="AT694" s="4" t="s">
        <v>11686</v>
      </c>
      <c r="AU694" s="4">
        <f>VLOOKUP(B694,자격증!B:R,17,0)</f>
        <v>3</v>
      </c>
      <c r="AV694" s="4">
        <f>IF(AT694="해당",VLOOKUP(B694,어학성적!B:Q,16,0),0)</f>
        <v>8</v>
      </c>
      <c r="AW694" s="4">
        <f>IF(AT694="해당",VLOOKUP(B694,논문실적!B:S,18,0),0)</f>
        <v>0</v>
      </c>
      <c r="AX694" s="4">
        <f>VLOOKUP(B694,자격증!B:S,18,0)</f>
        <v>0</v>
      </c>
      <c r="AY694" s="4">
        <f t="shared" si="176"/>
        <v>11</v>
      </c>
      <c r="AZ694" s="4"/>
      <c r="BB694" s="4">
        <f t="shared" si="177"/>
        <v>11</v>
      </c>
      <c r="BC694" s="47">
        <f>VLOOKUP(B694,정성평가!B:AD,29,0)</f>
        <v>55</v>
      </c>
      <c r="BD694" s="4">
        <f t="shared" si="178"/>
        <v>3</v>
      </c>
      <c r="BE694" s="47">
        <f t="shared" si="179"/>
        <v>69</v>
      </c>
      <c r="BF694" s="4" t="str">
        <f t="shared" si="180"/>
        <v>과락</v>
      </c>
      <c r="BG694" s="4">
        <f t="shared" si="181"/>
        <v>217</v>
      </c>
      <c r="BH694" s="4" t="s">
        <v>11811</v>
      </c>
      <c r="BI694" s="4" t="s">
        <v>11809</v>
      </c>
      <c r="BK694" s="4">
        <v>9</v>
      </c>
      <c r="BL694" s="4">
        <f t="shared" si="171"/>
        <v>135</v>
      </c>
      <c r="BM694" s="4">
        <f t="shared" si="182"/>
        <v>136</v>
      </c>
      <c r="BN694" s="4" t="str">
        <f t="shared" si="172"/>
        <v>배수초과</v>
      </c>
      <c r="BO694" s="4" t="s">
        <v>11832</v>
      </c>
      <c r="BQ694" s="44" t="s">
        <v>11731</v>
      </c>
      <c r="BR694" s="4" t="s">
        <v>11835</v>
      </c>
      <c r="BS694" s="4" t="s">
        <v>11836</v>
      </c>
    </row>
    <row r="695" spans="1:71" ht="50.1" customHeight="1" x14ac:dyDescent="0.3">
      <c r="A695" s="4">
        <f t="shared" si="170"/>
        <v>221</v>
      </c>
      <c r="B695" s="4" t="s">
        <v>8545</v>
      </c>
      <c r="C695" s="4" t="s">
        <v>8546</v>
      </c>
      <c r="D695" s="4" t="s">
        <v>265</v>
      </c>
      <c r="E695" s="4" t="s">
        <v>266</v>
      </c>
      <c r="F695" s="4" t="s">
        <v>8547</v>
      </c>
      <c r="G695" s="4" t="s">
        <v>8548</v>
      </c>
      <c r="H695" s="4" t="s">
        <v>8549</v>
      </c>
      <c r="I695" s="4" t="s">
        <v>8549</v>
      </c>
      <c r="J695" s="4" t="s">
        <v>275</v>
      </c>
      <c r="K695" s="4" t="s">
        <v>275</v>
      </c>
      <c r="L695" s="4" t="s">
        <v>276</v>
      </c>
      <c r="M695" s="4" t="s">
        <v>277</v>
      </c>
      <c r="N695" s="4" t="s">
        <v>277</v>
      </c>
      <c r="O695" s="4" t="s">
        <v>277</v>
      </c>
      <c r="P695" s="4" t="s">
        <v>277</v>
      </c>
      <c r="Q695" s="4" t="s">
        <v>8556</v>
      </c>
      <c r="R695" s="4" t="s">
        <v>313</v>
      </c>
      <c r="S695" s="4" t="s">
        <v>313</v>
      </c>
      <c r="T695" s="4" t="s">
        <v>313</v>
      </c>
      <c r="U695" s="4" t="s">
        <v>313</v>
      </c>
      <c r="V695" s="4" t="s">
        <v>313</v>
      </c>
      <c r="W695" s="4" t="s">
        <v>313</v>
      </c>
      <c r="X695" s="4" t="s">
        <v>313</v>
      </c>
      <c r="Y695" s="4" t="s">
        <v>313</v>
      </c>
      <c r="Z695" s="4" t="s">
        <v>313</v>
      </c>
      <c r="AA695" s="4" t="s">
        <v>313</v>
      </c>
      <c r="AB695" s="4" t="s">
        <v>312</v>
      </c>
      <c r="AC695" s="4" t="s">
        <v>313</v>
      </c>
      <c r="AE695" s="4">
        <v>0</v>
      </c>
      <c r="AF695" s="4">
        <v>0</v>
      </c>
      <c r="AG695" s="4">
        <v>0</v>
      </c>
      <c r="AH695" s="4">
        <f t="shared" si="183"/>
        <v>0</v>
      </c>
      <c r="AI695" s="4">
        <f t="shared" si="183"/>
        <v>0</v>
      </c>
      <c r="AJ695" s="4">
        <f t="shared" si="183"/>
        <v>0</v>
      </c>
      <c r="AK695" s="4">
        <f t="shared" si="183"/>
        <v>0</v>
      </c>
      <c r="AL695" s="4">
        <f t="shared" si="183"/>
        <v>0</v>
      </c>
      <c r="AM695" s="4">
        <f t="shared" si="183"/>
        <v>0</v>
      </c>
      <c r="AN695" s="4">
        <f t="shared" si="173"/>
        <v>0</v>
      </c>
      <c r="AO695" s="4" t="str">
        <f t="shared" si="174"/>
        <v>X</v>
      </c>
      <c r="AP695" s="4" t="str">
        <f t="shared" si="174"/>
        <v>우대</v>
      </c>
      <c r="AQ695" s="4" t="str">
        <f t="shared" si="174"/>
        <v>X</v>
      </c>
      <c r="AR695" s="4">
        <f t="shared" si="175"/>
        <v>0</v>
      </c>
      <c r="AT695" s="4" t="s">
        <v>11686</v>
      </c>
      <c r="AU695" s="4">
        <f>VLOOKUP(B695,자격증!B:R,17,0)</f>
        <v>8</v>
      </c>
      <c r="AV695" s="4">
        <f>IF(AT695="해당",VLOOKUP(B695,어학성적!B:Q,16,0),0)</f>
        <v>6</v>
      </c>
      <c r="AW695" s="4">
        <f>IF(AT695="해당",VLOOKUP(B695,논문실적!B:S,18,0),0)</f>
        <v>0</v>
      </c>
      <c r="AX695" s="4">
        <f>VLOOKUP(B695,자격증!B:S,18,0)</f>
        <v>0</v>
      </c>
      <c r="AY695" s="4">
        <f t="shared" si="176"/>
        <v>14</v>
      </c>
      <c r="AZ695" s="4"/>
      <c r="BB695" s="4">
        <f t="shared" si="177"/>
        <v>14</v>
      </c>
      <c r="BC695" s="47">
        <f>VLOOKUP(B695,정성평가!B:AD,29,0)</f>
        <v>55</v>
      </c>
      <c r="BD695" s="4">
        <f t="shared" si="178"/>
        <v>0</v>
      </c>
      <c r="BE695" s="47">
        <f t="shared" si="179"/>
        <v>69</v>
      </c>
      <c r="BF695" s="4" t="str">
        <f t="shared" si="180"/>
        <v>과락</v>
      </c>
      <c r="BG695" s="4">
        <f t="shared" si="181"/>
        <v>217</v>
      </c>
      <c r="BH695" s="4" t="s">
        <v>11811</v>
      </c>
      <c r="BI695" s="4" t="s">
        <v>11809</v>
      </c>
      <c r="BK695" s="4">
        <v>9</v>
      </c>
      <c r="BL695" s="4">
        <f t="shared" si="171"/>
        <v>135</v>
      </c>
      <c r="BM695" s="4">
        <f t="shared" si="182"/>
        <v>136</v>
      </c>
      <c r="BN695" s="4" t="str">
        <f t="shared" si="172"/>
        <v>배수초과</v>
      </c>
      <c r="BO695" s="4" t="s">
        <v>11832</v>
      </c>
      <c r="BQ695" s="44" t="s">
        <v>11731</v>
      </c>
      <c r="BR695" s="4" t="s">
        <v>11835</v>
      </c>
      <c r="BS695" s="4" t="s">
        <v>11836</v>
      </c>
    </row>
    <row r="696" spans="1:71" ht="50.1" customHeight="1" x14ac:dyDescent="0.3">
      <c r="A696" s="4">
        <f t="shared" si="170"/>
        <v>222</v>
      </c>
      <c r="B696" s="4" t="s">
        <v>11606</v>
      </c>
      <c r="C696" s="4" t="s">
        <v>10229</v>
      </c>
      <c r="D696" s="4" t="s">
        <v>265</v>
      </c>
      <c r="E696" s="4" t="s">
        <v>266</v>
      </c>
      <c r="F696" s="4" t="s">
        <v>11285</v>
      </c>
      <c r="G696" s="4" t="s">
        <v>11607</v>
      </c>
      <c r="H696" s="4" t="s">
        <v>11608</v>
      </c>
      <c r="I696" s="4" t="s">
        <v>11609</v>
      </c>
      <c r="J696" s="4" t="s">
        <v>275</v>
      </c>
      <c r="K696" s="4" t="s">
        <v>275</v>
      </c>
      <c r="L696" s="4" t="s">
        <v>276</v>
      </c>
      <c r="M696" s="4" t="s">
        <v>277</v>
      </c>
      <c r="N696" s="4" t="s">
        <v>277</v>
      </c>
      <c r="O696" s="4" t="s">
        <v>277</v>
      </c>
      <c r="P696" s="4" t="s">
        <v>277</v>
      </c>
      <c r="Q696" s="4" t="s">
        <v>2253</v>
      </c>
      <c r="R696" s="4" t="s">
        <v>313</v>
      </c>
      <c r="S696" s="4" t="s">
        <v>313</v>
      </c>
      <c r="T696" s="4" t="s">
        <v>313</v>
      </c>
      <c r="U696" s="4" t="s">
        <v>313</v>
      </c>
      <c r="V696" s="4" t="s">
        <v>313</v>
      </c>
      <c r="W696" s="4" t="s">
        <v>313</v>
      </c>
      <c r="X696" s="4" t="s">
        <v>313</v>
      </c>
      <c r="Y696" s="4" t="s">
        <v>313</v>
      </c>
      <c r="Z696" s="4" t="s">
        <v>313</v>
      </c>
      <c r="AA696" s="4" t="s">
        <v>313</v>
      </c>
      <c r="AB696" s="4" t="s">
        <v>312</v>
      </c>
      <c r="AC696" s="4" t="s">
        <v>313</v>
      </c>
      <c r="AE696" s="4">
        <v>0</v>
      </c>
      <c r="AF696" s="4">
        <v>0</v>
      </c>
      <c r="AG696" s="4">
        <v>0</v>
      </c>
      <c r="AH696" s="4">
        <f t="shared" si="183"/>
        <v>0</v>
      </c>
      <c r="AI696" s="4">
        <f t="shared" si="183"/>
        <v>0</v>
      </c>
      <c r="AJ696" s="4">
        <f t="shared" si="183"/>
        <v>0</v>
      </c>
      <c r="AK696" s="4">
        <f t="shared" si="183"/>
        <v>0</v>
      </c>
      <c r="AL696" s="4">
        <f t="shared" si="183"/>
        <v>0</v>
      </c>
      <c r="AM696" s="4">
        <f t="shared" si="183"/>
        <v>0</v>
      </c>
      <c r="AN696" s="4">
        <f t="shared" si="173"/>
        <v>0</v>
      </c>
      <c r="AO696" s="4" t="str">
        <f t="shared" si="174"/>
        <v>X</v>
      </c>
      <c r="AP696" s="4" t="str">
        <f t="shared" si="174"/>
        <v>우대</v>
      </c>
      <c r="AQ696" s="4" t="str">
        <f t="shared" si="174"/>
        <v>X</v>
      </c>
      <c r="AR696" s="4">
        <f t="shared" si="175"/>
        <v>0</v>
      </c>
      <c r="AT696" s="4" t="s">
        <v>11686</v>
      </c>
      <c r="AU696" s="4">
        <f>VLOOKUP(B696,자격증!B:R,17,0)</f>
        <v>8</v>
      </c>
      <c r="AV696" s="4">
        <f>IF(AT696="해당",VLOOKUP(B696,어학성적!B:Q,16,0),0)</f>
        <v>6</v>
      </c>
      <c r="AW696" s="4">
        <f>IF(AT696="해당",VLOOKUP(B696,논문실적!B:S,18,0),0)</f>
        <v>0</v>
      </c>
      <c r="AX696" s="4">
        <f>VLOOKUP(B696,자격증!B:S,18,0)</f>
        <v>0</v>
      </c>
      <c r="AY696" s="4">
        <f t="shared" si="176"/>
        <v>14</v>
      </c>
      <c r="AZ696" s="4"/>
      <c r="BB696" s="4">
        <f t="shared" si="177"/>
        <v>14</v>
      </c>
      <c r="BC696" s="47">
        <f>VLOOKUP(B696,정성평가!B:AD,29,0)</f>
        <v>55</v>
      </c>
      <c r="BD696" s="4">
        <f t="shared" si="178"/>
        <v>0</v>
      </c>
      <c r="BE696" s="47">
        <f t="shared" si="179"/>
        <v>69</v>
      </c>
      <c r="BF696" s="4" t="str">
        <f t="shared" si="180"/>
        <v>과락</v>
      </c>
      <c r="BG696" s="4">
        <f t="shared" si="181"/>
        <v>217</v>
      </c>
      <c r="BH696" s="4" t="s">
        <v>11811</v>
      </c>
      <c r="BI696" s="4" t="s">
        <v>11809</v>
      </c>
      <c r="BK696" s="4">
        <v>9</v>
      </c>
      <c r="BL696" s="4">
        <f t="shared" si="171"/>
        <v>135</v>
      </c>
      <c r="BM696" s="4">
        <f t="shared" si="182"/>
        <v>136</v>
      </c>
      <c r="BN696" s="4" t="str">
        <f t="shared" si="172"/>
        <v>배수초과</v>
      </c>
      <c r="BO696" s="4" t="s">
        <v>11832</v>
      </c>
      <c r="BQ696" s="44" t="s">
        <v>11731</v>
      </c>
      <c r="BR696" s="4" t="s">
        <v>11835</v>
      </c>
      <c r="BS696" s="4" t="s">
        <v>11836</v>
      </c>
    </row>
    <row r="697" spans="1:71" ht="50.1" customHeight="1" x14ac:dyDescent="0.3">
      <c r="A697" s="4">
        <f t="shared" si="170"/>
        <v>223</v>
      </c>
      <c r="B697" s="4" t="s">
        <v>4456</v>
      </c>
      <c r="C697" s="4" t="s">
        <v>4457</v>
      </c>
      <c r="D697" s="4" t="s">
        <v>265</v>
      </c>
      <c r="E697" s="4" t="s">
        <v>266</v>
      </c>
      <c r="F697" s="4" t="s">
        <v>4458</v>
      </c>
      <c r="G697" s="4" t="s">
        <v>4459</v>
      </c>
      <c r="H697" s="4" t="s">
        <v>4460</v>
      </c>
      <c r="I697" s="4" t="s">
        <v>4461</v>
      </c>
      <c r="J697" s="4" t="s">
        <v>275</v>
      </c>
      <c r="K697" s="4" t="s">
        <v>275</v>
      </c>
      <c r="L697" s="4" t="s">
        <v>276</v>
      </c>
      <c r="M697" s="4" t="s">
        <v>277</v>
      </c>
      <c r="N697" s="4" t="s">
        <v>277</v>
      </c>
      <c r="O697" s="4" t="s">
        <v>277</v>
      </c>
      <c r="P697" s="4" t="s">
        <v>277</v>
      </c>
      <c r="Q697" s="4" t="s">
        <v>4468</v>
      </c>
      <c r="R697" s="4" t="s">
        <v>313</v>
      </c>
      <c r="S697" s="4" t="s">
        <v>313</v>
      </c>
      <c r="T697" s="4" t="s">
        <v>313</v>
      </c>
      <c r="U697" s="4" t="s">
        <v>313</v>
      </c>
      <c r="V697" s="4" t="s">
        <v>313</v>
      </c>
      <c r="W697" s="4" t="s">
        <v>11686</v>
      </c>
      <c r="X697" s="4" t="s">
        <v>11737</v>
      </c>
      <c r="Y697" s="4" t="s">
        <v>313</v>
      </c>
      <c r="Z697" s="4" t="s">
        <v>313</v>
      </c>
      <c r="AA697" s="4" t="s">
        <v>312</v>
      </c>
      <c r="AB697" s="4" t="s">
        <v>312</v>
      </c>
      <c r="AC697" s="4" t="s">
        <v>313</v>
      </c>
      <c r="AE697" s="4">
        <v>0</v>
      </c>
      <c r="AF697" s="4">
        <v>0</v>
      </c>
      <c r="AG697" s="4">
        <v>0</v>
      </c>
      <c r="AH697" s="4">
        <f t="shared" si="183"/>
        <v>0</v>
      </c>
      <c r="AI697" s="4">
        <f t="shared" si="183"/>
        <v>0</v>
      </c>
      <c r="AJ697" s="4">
        <f t="shared" si="183"/>
        <v>0</v>
      </c>
      <c r="AK697" s="4">
        <f t="shared" si="183"/>
        <v>0</v>
      </c>
      <c r="AL697" s="4">
        <f t="shared" si="183"/>
        <v>0</v>
      </c>
      <c r="AM697" s="4">
        <f t="shared" si="183"/>
        <v>3</v>
      </c>
      <c r="AN697" s="4">
        <f t="shared" si="173"/>
        <v>0</v>
      </c>
      <c r="AO697" s="4" t="str">
        <f t="shared" si="174"/>
        <v>우대</v>
      </c>
      <c r="AP697" s="4" t="str">
        <f t="shared" si="174"/>
        <v>우대</v>
      </c>
      <c r="AQ697" s="4" t="str">
        <f t="shared" si="174"/>
        <v>X</v>
      </c>
      <c r="AR697" s="4">
        <f t="shared" si="175"/>
        <v>3</v>
      </c>
      <c r="AT697" s="4" t="s">
        <v>11686</v>
      </c>
      <c r="AU697" s="4">
        <f>VLOOKUP(B697,자격증!B:R,17,0)</f>
        <v>0</v>
      </c>
      <c r="AV697" s="4">
        <f>IF(AT697="해당",VLOOKUP(B697,어학성적!B:Q,16,0),0)</f>
        <v>6</v>
      </c>
      <c r="AW697" s="4">
        <f>IF(AT697="해당",VLOOKUP(B697,논문실적!B:S,18,0),0)</f>
        <v>0</v>
      </c>
      <c r="AX697" s="4">
        <f>VLOOKUP(B697,자격증!B:S,18,0)</f>
        <v>0</v>
      </c>
      <c r="AY697" s="4">
        <f t="shared" si="176"/>
        <v>6</v>
      </c>
      <c r="AZ697" s="4"/>
      <c r="BB697" s="4">
        <f t="shared" si="177"/>
        <v>6</v>
      </c>
      <c r="BC697" s="47">
        <f>VLOOKUP(B697,정성평가!B:AD,29,0)</f>
        <v>59.666666666666664</v>
      </c>
      <c r="BD697" s="4">
        <f t="shared" si="178"/>
        <v>3</v>
      </c>
      <c r="BE697" s="47">
        <f t="shared" si="179"/>
        <v>68.666666666666657</v>
      </c>
      <c r="BF697" s="4" t="str">
        <f t="shared" si="180"/>
        <v>과락</v>
      </c>
      <c r="BG697" s="4">
        <f t="shared" si="181"/>
        <v>223</v>
      </c>
      <c r="BH697" s="4" t="s">
        <v>11811</v>
      </c>
      <c r="BI697" s="4" t="s">
        <v>11809</v>
      </c>
      <c r="BK697" s="4">
        <v>9</v>
      </c>
      <c r="BL697" s="4">
        <f t="shared" si="171"/>
        <v>135</v>
      </c>
      <c r="BM697" s="4">
        <f t="shared" si="182"/>
        <v>136</v>
      </c>
      <c r="BN697" s="4" t="str">
        <f t="shared" si="172"/>
        <v>배수초과</v>
      </c>
      <c r="BO697" s="4" t="s">
        <v>11832</v>
      </c>
      <c r="BQ697" s="44" t="s">
        <v>11731</v>
      </c>
      <c r="BR697" s="4" t="s">
        <v>11835</v>
      </c>
      <c r="BS697" s="4" t="s">
        <v>11836</v>
      </c>
    </row>
    <row r="698" spans="1:71" ht="50.1" customHeight="1" x14ac:dyDescent="0.3">
      <c r="A698" s="4">
        <f t="shared" si="170"/>
        <v>224</v>
      </c>
      <c r="B698" s="4" t="s">
        <v>6208</v>
      </c>
      <c r="C698" s="4" t="s">
        <v>6209</v>
      </c>
      <c r="D698" s="4" t="s">
        <v>265</v>
      </c>
      <c r="E698" s="4" t="s">
        <v>266</v>
      </c>
      <c r="F698" s="4" t="s">
        <v>6210</v>
      </c>
      <c r="G698" s="4" t="s">
        <v>6211</v>
      </c>
      <c r="H698" s="4" t="s">
        <v>6212</v>
      </c>
      <c r="I698" s="4" t="s">
        <v>6213</v>
      </c>
      <c r="J698" s="4" t="s">
        <v>275</v>
      </c>
      <c r="K698" s="4" t="s">
        <v>275</v>
      </c>
      <c r="L698" s="4" t="s">
        <v>276</v>
      </c>
      <c r="M698" s="4" t="s">
        <v>277</v>
      </c>
      <c r="N698" s="4" t="s">
        <v>277</v>
      </c>
      <c r="O698" s="4" t="s">
        <v>277</v>
      </c>
      <c r="P698" s="4" t="s">
        <v>277</v>
      </c>
      <c r="Q698" s="4" t="s">
        <v>4045</v>
      </c>
      <c r="R698" s="4" t="s">
        <v>313</v>
      </c>
      <c r="S698" s="4" t="s">
        <v>313</v>
      </c>
      <c r="T698" s="4" t="s">
        <v>313</v>
      </c>
      <c r="U698" s="4" t="s">
        <v>313</v>
      </c>
      <c r="V698" s="4" t="s">
        <v>313</v>
      </c>
      <c r="W698" s="4" t="s">
        <v>11686</v>
      </c>
      <c r="X698" s="4" t="s">
        <v>11735</v>
      </c>
      <c r="Y698" s="4" t="s">
        <v>11686</v>
      </c>
      <c r="Z698" s="4" t="s">
        <v>11735</v>
      </c>
      <c r="AA698" s="4" t="s">
        <v>313</v>
      </c>
      <c r="AB698" s="4" t="s">
        <v>312</v>
      </c>
      <c r="AC698" s="4" t="s">
        <v>313</v>
      </c>
      <c r="AE698" s="4">
        <v>0</v>
      </c>
      <c r="AF698" s="4">
        <v>0</v>
      </c>
      <c r="AG698" s="4">
        <v>0</v>
      </c>
      <c r="AH698" s="4">
        <f t="shared" si="183"/>
        <v>0</v>
      </c>
      <c r="AI698" s="4">
        <f t="shared" si="183"/>
        <v>0</v>
      </c>
      <c r="AJ698" s="4">
        <f t="shared" si="183"/>
        <v>0</v>
      </c>
      <c r="AK698" s="4">
        <f t="shared" si="183"/>
        <v>0</v>
      </c>
      <c r="AL698" s="4">
        <f t="shared" si="183"/>
        <v>0</v>
      </c>
      <c r="AM698" s="4">
        <f t="shared" si="183"/>
        <v>3</v>
      </c>
      <c r="AN698" s="4">
        <f t="shared" si="173"/>
        <v>3</v>
      </c>
      <c r="AO698" s="4" t="str">
        <f t="shared" si="174"/>
        <v>X</v>
      </c>
      <c r="AP698" s="4" t="str">
        <f t="shared" si="174"/>
        <v>우대</v>
      </c>
      <c r="AQ698" s="4" t="str">
        <f t="shared" si="174"/>
        <v>X</v>
      </c>
      <c r="AR698" s="4">
        <f t="shared" si="175"/>
        <v>3</v>
      </c>
      <c r="AT698" s="4" t="s">
        <v>11686</v>
      </c>
      <c r="AU698" s="4">
        <f>VLOOKUP(B698,자격증!B:R,17,0)</f>
        <v>10</v>
      </c>
      <c r="AV698" s="4">
        <f>IF(AT698="해당",VLOOKUP(B698,어학성적!B:Q,16,0),0)</f>
        <v>0</v>
      </c>
      <c r="AW698" s="4">
        <f>IF(AT698="해당",VLOOKUP(B698,논문실적!B:S,18,0),0)</f>
        <v>0</v>
      </c>
      <c r="AX698" s="4">
        <f>VLOOKUP(B698,자격증!B:S,18,0)</f>
        <v>0</v>
      </c>
      <c r="AY698" s="4">
        <f t="shared" si="176"/>
        <v>10</v>
      </c>
      <c r="AZ698" s="4"/>
      <c r="BB698" s="4">
        <f t="shared" si="177"/>
        <v>10</v>
      </c>
      <c r="BC698" s="47">
        <f>VLOOKUP(B698,정성평가!B:AD,29,0)</f>
        <v>55.666666666666664</v>
      </c>
      <c r="BD698" s="4">
        <f t="shared" si="178"/>
        <v>3</v>
      </c>
      <c r="BE698" s="47">
        <f t="shared" si="179"/>
        <v>68.666666666666657</v>
      </c>
      <c r="BF698" s="4" t="str">
        <f t="shared" si="180"/>
        <v>과락</v>
      </c>
      <c r="BG698" s="4">
        <f t="shared" si="181"/>
        <v>223</v>
      </c>
      <c r="BH698" s="4" t="s">
        <v>11811</v>
      </c>
      <c r="BI698" s="4" t="s">
        <v>11809</v>
      </c>
      <c r="BK698" s="4">
        <v>9</v>
      </c>
      <c r="BL698" s="4">
        <f t="shared" si="171"/>
        <v>135</v>
      </c>
      <c r="BM698" s="4">
        <f t="shared" si="182"/>
        <v>136</v>
      </c>
      <c r="BN698" s="4" t="str">
        <f t="shared" si="172"/>
        <v>배수초과</v>
      </c>
      <c r="BO698" s="4" t="s">
        <v>11832</v>
      </c>
      <c r="BQ698" s="44" t="s">
        <v>11731</v>
      </c>
      <c r="BR698" s="4" t="s">
        <v>11835</v>
      </c>
      <c r="BS698" s="4" t="s">
        <v>11836</v>
      </c>
    </row>
    <row r="699" spans="1:71" ht="50.1" customHeight="1" x14ac:dyDescent="0.3">
      <c r="A699" s="4">
        <f t="shared" si="170"/>
        <v>225</v>
      </c>
      <c r="B699" s="4" t="s">
        <v>8006</v>
      </c>
      <c r="C699" s="4" t="s">
        <v>8007</v>
      </c>
      <c r="D699" s="4" t="s">
        <v>265</v>
      </c>
      <c r="E699" s="4" t="s">
        <v>266</v>
      </c>
      <c r="F699" s="4" t="s">
        <v>8008</v>
      </c>
      <c r="G699" s="4" t="s">
        <v>8009</v>
      </c>
      <c r="H699" s="4" t="s">
        <v>8010</v>
      </c>
      <c r="I699" s="4" t="s">
        <v>8011</v>
      </c>
      <c r="J699" s="4" t="s">
        <v>275</v>
      </c>
      <c r="K699" s="4" t="s">
        <v>275</v>
      </c>
      <c r="L699" s="4" t="s">
        <v>276</v>
      </c>
      <c r="M699" s="4" t="s">
        <v>277</v>
      </c>
      <c r="N699" s="4" t="s">
        <v>277</v>
      </c>
      <c r="O699" s="4" t="s">
        <v>277</v>
      </c>
      <c r="P699" s="4" t="s">
        <v>277</v>
      </c>
      <c r="Q699" s="4" t="s">
        <v>4166</v>
      </c>
      <c r="R699" s="4" t="s">
        <v>313</v>
      </c>
      <c r="S699" s="4" t="s">
        <v>313</v>
      </c>
      <c r="T699" s="4" t="s">
        <v>313</v>
      </c>
      <c r="U699" s="4" t="s">
        <v>313</v>
      </c>
      <c r="V699" s="4" t="s">
        <v>313</v>
      </c>
      <c r="W699" s="4" t="s">
        <v>11686</v>
      </c>
      <c r="X699" s="4" t="s">
        <v>11729</v>
      </c>
      <c r="Y699" s="4" t="s">
        <v>313</v>
      </c>
      <c r="Z699" s="4" t="s">
        <v>313</v>
      </c>
      <c r="AA699" s="4" t="s">
        <v>313</v>
      </c>
      <c r="AB699" s="4" t="s">
        <v>312</v>
      </c>
      <c r="AC699" s="4" t="s">
        <v>313</v>
      </c>
      <c r="AE699" s="4">
        <v>0</v>
      </c>
      <c r="AF699" s="4">
        <v>0</v>
      </c>
      <c r="AG699" s="4">
        <v>0</v>
      </c>
      <c r="AH699" s="4">
        <f t="shared" si="183"/>
        <v>0</v>
      </c>
      <c r="AI699" s="4">
        <f t="shared" si="183"/>
        <v>0</v>
      </c>
      <c r="AJ699" s="4">
        <f t="shared" si="183"/>
        <v>0</v>
      </c>
      <c r="AK699" s="4">
        <f t="shared" si="183"/>
        <v>0</v>
      </c>
      <c r="AL699" s="4">
        <f t="shared" si="183"/>
        <v>0</v>
      </c>
      <c r="AM699" s="4">
        <f t="shared" si="183"/>
        <v>3</v>
      </c>
      <c r="AN699" s="4">
        <f t="shared" si="173"/>
        <v>0</v>
      </c>
      <c r="AO699" s="4" t="str">
        <f t="shared" si="174"/>
        <v>X</v>
      </c>
      <c r="AP699" s="4" t="str">
        <f t="shared" si="174"/>
        <v>우대</v>
      </c>
      <c r="AQ699" s="4" t="str">
        <f t="shared" si="174"/>
        <v>X</v>
      </c>
      <c r="AR699" s="4">
        <f t="shared" si="175"/>
        <v>3</v>
      </c>
      <c r="AT699" s="4" t="s">
        <v>11686</v>
      </c>
      <c r="AU699" s="4">
        <f>VLOOKUP(B699,자격증!B:R,17,0)</f>
        <v>8</v>
      </c>
      <c r="AV699" s="4">
        <f>IF(AT699="해당",VLOOKUP(B699,어학성적!B:Q,16,0),0)</f>
        <v>6</v>
      </c>
      <c r="AW699" s="4">
        <f>IF(AT699="해당",VLOOKUP(B699,논문실적!B:S,18,0),0)</f>
        <v>0</v>
      </c>
      <c r="AX699" s="4">
        <f>VLOOKUP(B699,자격증!B:S,18,0)</f>
        <v>0</v>
      </c>
      <c r="AY699" s="4">
        <f t="shared" si="176"/>
        <v>14</v>
      </c>
      <c r="AZ699" s="4"/>
      <c r="BB699" s="4">
        <f t="shared" si="177"/>
        <v>14</v>
      </c>
      <c r="BC699" s="47">
        <f>VLOOKUP(B699,정성평가!B:AD,29,0)</f>
        <v>51.666666666666664</v>
      </c>
      <c r="BD699" s="4">
        <f t="shared" si="178"/>
        <v>3</v>
      </c>
      <c r="BE699" s="47">
        <f t="shared" si="179"/>
        <v>68.666666666666657</v>
      </c>
      <c r="BF699" s="4" t="str">
        <f t="shared" si="180"/>
        <v>과락</v>
      </c>
      <c r="BG699" s="4">
        <f t="shared" si="181"/>
        <v>223</v>
      </c>
      <c r="BH699" s="4" t="s">
        <v>11811</v>
      </c>
      <c r="BI699" s="4" t="s">
        <v>11809</v>
      </c>
      <c r="BK699" s="4">
        <v>9</v>
      </c>
      <c r="BL699" s="4">
        <f t="shared" si="171"/>
        <v>135</v>
      </c>
      <c r="BM699" s="4">
        <f t="shared" si="182"/>
        <v>136</v>
      </c>
      <c r="BN699" s="4" t="str">
        <f t="shared" si="172"/>
        <v>배수초과</v>
      </c>
      <c r="BO699" s="4" t="s">
        <v>11832</v>
      </c>
      <c r="BQ699" s="44" t="s">
        <v>11731</v>
      </c>
      <c r="BR699" s="4" t="s">
        <v>11835</v>
      </c>
      <c r="BS699" s="4" t="s">
        <v>11836</v>
      </c>
    </row>
    <row r="700" spans="1:71" ht="50.1" customHeight="1" x14ac:dyDescent="0.3">
      <c r="A700" s="4">
        <f t="shared" si="170"/>
        <v>226</v>
      </c>
      <c r="B700" s="4" t="s">
        <v>839</v>
      </c>
      <c r="C700" s="4" t="s">
        <v>840</v>
      </c>
      <c r="D700" s="4" t="s">
        <v>265</v>
      </c>
      <c r="E700" s="4" t="s">
        <v>266</v>
      </c>
      <c r="F700" s="4" t="s">
        <v>841</v>
      </c>
      <c r="G700" s="4" t="s">
        <v>842</v>
      </c>
      <c r="H700" s="4" t="s">
        <v>843</v>
      </c>
      <c r="I700" s="4" t="s">
        <v>844</v>
      </c>
      <c r="J700" s="4" t="s">
        <v>275</v>
      </c>
      <c r="K700" s="4" t="s">
        <v>275</v>
      </c>
      <c r="L700" s="4" t="s">
        <v>276</v>
      </c>
      <c r="M700" s="4" t="s">
        <v>277</v>
      </c>
      <c r="N700" s="4" t="s">
        <v>277</v>
      </c>
      <c r="O700" s="4" t="s">
        <v>277</v>
      </c>
      <c r="P700" s="4" t="s">
        <v>277</v>
      </c>
      <c r="Q700" s="4" t="s">
        <v>854</v>
      </c>
      <c r="R700" s="4" t="s">
        <v>313</v>
      </c>
      <c r="S700" s="4" t="s">
        <v>313</v>
      </c>
      <c r="T700" s="4" t="s">
        <v>313</v>
      </c>
      <c r="U700" s="4" t="s">
        <v>313</v>
      </c>
      <c r="V700" s="4" t="s">
        <v>313</v>
      </c>
      <c r="W700" s="4" t="s">
        <v>313</v>
      </c>
      <c r="X700" s="4" t="s">
        <v>313</v>
      </c>
      <c r="Y700" s="4" t="s">
        <v>313</v>
      </c>
      <c r="Z700" s="4" t="s">
        <v>313</v>
      </c>
      <c r="AA700" s="4" t="s">
        <v>313</v>
      </c>
      <c r="AB700" s="4" t="s">
        <v>313</v>
      </c>
      <c r="AC700" s="4" t="s">
        <v>313</v>
      </c>
      <c r="AE700" s="4">
        <v>0</v>
      </c>
      <c r="AF700" s="4">
        <v>0</v>
      </c>
      <c r="AG700" s="4">
        <v>0</v>
      </c>
      <c r="AH700" s="4">
        <f t="shared" si="183"/>
        <v>0</v>
      </c>
      <c r="AI700" s="4">
        <f t="shared" si="183"/>
        <v>0</v>
      </c>
      <c r="AJ700" s="4">
        <f t="shared" si="183"/>
        <v>0</v>
      </c>
      <c r="AK700" s="4">
        <f t="shared" si="183"/>
        <v>0</v>
      </c>
      <c r="AL700" s="4">
        <f t="shared" si="183"/>
        <v>0</v>
      </c>
      <c r="AM700" s="4">
        <f t="shared" si="183"/>
        <v>0</v>
      </c>
      <c r="AN700" s="4">
        <f t="shared" si="173"/>
        <v>0</v>
      </c>
      <c r="AO700" s="4" t="str">
        <f t="shared" si="174"/>
        <v>X</v>
      </c>
      <c r="AP700" s="4" t="str">
        <f t="shared" si="174"/>
        <v>X</v>
      </c>
      <c r="AQ700" s="4" t="str">
        <f t="shared" si="174"/>
        <v>X</v>
      </c>
      <c r="AR700" s="4">
        <f t="shared" si="175"/>
        <v>0</v>
      </c>
      <c r="AT700" s="4" t="s">
        <v>11686</v>
      </c>
      <c r="AU700" s="4">
        <f>VLOOKUP(B700,자격증!B:R,17,0)</f>
        <v>0</v>
      </c>
      <c r="AV700" s="4">
        <f>IF(AT700="해당",VLOOKUP(B700,어학성적!B:Q,16,0),0)</f>
        <v>0</v>
      </c>
      <c r="AW700" s="4">
        <f>IF(AT700="해당",VLOOKUP(B700,논문실적!B:S,18,0),0)</f>
        <v>6</v>
      </c>
      <c r="AX700" s="4">
        <f>VLOOKUP(B700,자격증!B:S,18,0)</f>
        <v>0</v>
      </c>
      <c r="AY700" s="4">
        <f t="shared" si="176"/>
        <v>6</v>
      </c>
      <c r="AZ700" s="4"/>
      <c r="BB700" s="4">
        <f t="shared" si="177"/>
        <v>6</v>
      </c>
      <c r="BC700" s="47">
        <f>VLOOKUP(B700,정성평가!B:AD,29,0)</f>
        <v>62.333333333333336</v>
      </c>
      <c r="BD700" s="4">
        <f t="shared" si="178"/>
        <v>0</v>
      </c>
      <c r="BE700" s="47">
        <f t="shared" si="179"/>
        <v>68.333333333333343</v>
      </c>
      <c r="BF700" s="4" t="str">
        <f t="shared" si="180"/>
        <v>과락</v>
      </c>
      <c r="BG700" s="4">
        <f t="shared" si="181"/>
        <v>226</v>
      </c>
      <c r="BH700" s="4" t="s">
        <v>11811</v>
      </c>
      <c r="BI700" s="4" t="s">
        <v>11809</v>
      </c>
      <c r="BK700" s="4">
        <v>9</v>
      </c>
      <c r="BL700" s="4">
        <f t="shared" si="171"/>
        <v>135</v>
      </c>
      <c r="BM700" s="4">
        <f t="shared" si="182"/>
        <v>136</v>
      </c>
      <c r="BN700" s="4" t="str">
        <f t="shared" si="172"/>
        <v>배수초과</v>
      </c>
      <c r="BO700" s="4" t="s">
        <v>11832</v>
      </c>
      <c r="BQ700" s="44" t="s">
        <v>11731</v>
      </c>
      <c r="BR700" s="4" t="s">
        <v>11835</v>
      </c>
      <c r="BS700" s="4" t="s">
        <v>11836</v>
      </c>
    </row>
    <row r="701" spans="1:71" ht="50.1" customHeight="1" x14ac:dyDescent="0.3">
      <c r="A701" s="4">
        <f t="shared" si="170"/>
        <v>227</v>
      </c>
      <c r="B701" s="4" t="s">
        <v>979</v>
      </c>
      <c r="C701" s="4" t="s">
        <v>980</v>
      </c>
      <c r="D701" s="4" t="s">
        <v>265</v>
      </c>
      <c r="E701" s="4" t="s">
        <v>266</v>
      </c>
      <c r="F701" s="4" t="s">
        <v>981</v>
      </c>
      <c r="G701" s="4" t="s">
        <v>982</v>
      </c>
      <c r="H701" s="4" t="s">
        <v>983</v>
      </c>
      <c r="I701" s="4" t="s">
        <v>984</v>
      </c>
      <c r="J701" s="4" t="s">
        <v>275</v>
      </c>
      <c r="K701" s="4" t="s">
        <v>275</v>
      </c>
      <c r="L701" s="4" t="s">
        <v>276</v>
      </c>
      <c r="M701" s="4" t="s">
        <v>277</v>
      </c>
      <c r="N701" s="4" t="s">
        <v>277</v>
      </c>
      <c r="O701" s="4" t="s">
        <v>277</v>
      </c>
      <c r="P701" s="4" t="s">
        <v>277</v>
      </c>
      <c r="Q701" s="4" t="s">
        <v>992</v>
      </c>
      <c r="R701" s="4" t="s">
        <v>313</v>
      </c>
      <c r="S701" s="4" t="s">
        <v>313</v>
      </c>
      <c r="T701" s="4" t="s">
        <v>313</v>
      </c>
      <c r="U701" s="4" t="s">
        <v>313</v>
      </c>
      <c r="V701" s="4" t="s">
        <v>313</v>
      </c>
      <c r="W701" s="4" t="s">
        <v>11686</v>
      </c>
      <c r="X701" s="4" t="s">
        <v>11727</v>
      </c>
      <c r="Y701" s="4" t="s">
        <v>11686</v>
      </c>
      <c r="Z701" s="4" t="s">
        <v>11727</v>
      </c>
      <c r="AA701" s="4" t="s">
        <v>313</v>
      </c>
      <c r="AB701" s="4" t="s">
        <v>312</v>
      </c>
      <c r="AC701" s="4" t="s">
        <v>313</v>
      </c>
      <c r="AE701" s="4">
        <v>0</v>
      </c>
      <c r="AF701" s="4">
        <v>0</v>
      </c>
      <c r="AG701" s="4">
        <v>0</v>
      </c>
      <c r="AH701" s="4">
        <f t="shared" si="183"/>
        <v>0</v>
      </c>
      <c r="AI701" s="4">
        <f t="shared" si="183"/>
        <v>0</v>
      </c>
      <c r="AJ701" s="4">
        <f t="shared" si="183"/>
        <v>0</v>
      </c>
      <c r="AK701" s="4">
        <f t="shared" si="183"/>
        <v>0</v>
      </c>
      <c r="AL701" s="4">
        <f t="shared" si="183"/>
        <v>0</v>
      </c>
      <c r="AM701" s="4">
        <f t="shared" si="183"/>
        <v>3</v>
      </c>
      <c r="AN701" s="4">
        <f t="shared" si="173"/>
        <v>3</v>
      </c>
      <c r="AO701" s="4" t="str">
        <f t="shared" si="174"/>
        <v>X</v>
      </c>
      <c r="AP701" s="4" t="str">
        <f t="shared" si="174"/>
        <v>우대</v>
      </c>
      <c r="AQ701" s="4" t="str">
        <f t="shared" si="174"/>
        <v>X</v>
      </c>
      <c r="AR701" s="4">
        <f t="shared" si="175"/>
        <v>3</v>
      </c>
      <c r="AT701" s="4" t="s">
        <v>11686</v>
      </c>
      <c r="AU701" s="4">
        <f>VLOOKUP(B701,자격증!B:R,17,0)</f>
        <v>0</v>
      </c>
      <c r="AV701" s="4">
        <f>IF(AT701="해당",VLOOKUP(B701,어학성적!B:Q,16,0),0)</f>
        <v>10</v>
      </c>
      <c r="AW701" s="4">
        <f>IF(AT701="해당",VLOOKUP(B701,논문실적!B:S,18,0),0)</f>
        <v>0</v>
      </c>
      <c r="AX701" s="4">
        <f>VLOOKUP(B701,자격증!B:S,18,0)</f>
        <v>0</v>
      </c>
      <c r="AY701" s="4">
        <f t="shared" si="176"/>
        <v>10</v>
      </c>
      <c r="AZ701" s="4"/>
      <c r="BB701" s="4">
        <f t="shared" si="177"/>
        <v>10</v>
      </c>
      <c r="BC701" s="47">
        <f>VLOOKUP(B701,정성평가!B:AD,29,0)</f>
        <v>55.333333333333336</v>
      </c>
      <c r="BD701" s="4">
        <f t="shared" si="178"/>
        <v>3</v>
      </c>
      <c r="BE701" s="47">
        <f t="shared" si="179"/>
        <v>68.333333333333343</v>
      </c>
      <c r="BF701" s="4" t="str">
        <f t="shared" si="180"/>
        <v>과락</v>
      </c>
      <c r="BG701" s="4">
        <f t="shared" si="181"/>
        <v>226</v>
      </c>
      <c r="BH701" s="4" t="s">
        <v>11811</v>
      </c>
      <c r="BI701" s="4" t="s">
        <v>11809</v>
      </c>
      <c r="BK701" s="4">
        <v>9</v>
      </c>
      <c r="BL701" s="4">
        <f t="shared" si="171"/>
        <v>135</v>
      </c>
      <c r="BM701" s="4">
        <f t="shared" si="182"/>
        <v>136</v>
      </c>
      <c r="BN701" s="4" t="str">
        <f t="shared" si="172"/>
        <v>배수초과</v>
      </c>
      <c r="BO701" s="4" t="s">
        <v>11832</v>
      </c>
      <c r="BQ701" s="44" t="s">
        <v>11731</v>
      </c>
      <c r="BR701" s="4" t="s">
        <v>11835</v>
      </c>
      <c r="BS701" s="4" t="s">
        <v>11836</v>
      </c>
    </row>
    <row r="702" spans="1:71" ht="50.1" customHeight="1" x14ac:dyDescent="0.3">
      <c r="A702" s="4">
        <f t="shared" si="170"/>
        <v>228</v>
      </c>
      <c r="B702" s="4" t="s">
        <v>2813</v>
      </c>
      <c r="C702" s="4" t="s">
        <v>2814</v>
      </c>
      <c r="D702" s="4" t="s">
        <v>265</v>
      </c>
      <c r="E702" s="4" t="s">
        <v>266</v>
      </c>
      <c r="F702" s="4" t="s">
        <v>2815</v>
      </c>
      <c r="G702" s="4" t="s">
        <v>2816</v>
      </c>
      <c r="H702" s="4" t="s">
        <v>2817</v>
      </c>
      <c r="I702" s="4" t="s">
        <v>2818</v>
      </c>
      <c r="J702" s="4" t="s">
        <v>275</v>
      </c>
      <c r="K702" s="4" t="s">
        <v>275</v>
      </c>
      <c r="L702" s="4" t="s">
        <v>276</v>
      </c>
      <c r="M702" s="4" t="s">
        <v>277</v>
      </c>
      <c r="N702" s="4" t="s">
        <v>277</v>
      </c>
      <c r="O702" s="4" t="s">
        <v>277</v>
      </c>
      <c r="P702" s="4" t="s">
        <v>277</v>
      </c>
      <c r="Q702" s="4" t="s">
        <v>2835</v>
      </c>
      <c r="R702" s="4" t="s">
        <v>313</v>
      </c>
      <c r="S702" s="4" t="s">
        <v>313</v>
      </c>
      <c r="T702" s="4" t="s">
        <v>313</v>
      </c>
      <c r="U702" s="4" t="s">
        <v>313</v>
      </c>
      <c r="V702" s="4" t="s">
        <v>313</v>
      </c>
      <c r="W702" s="4" t="s">
        <v>11686</v>
      </c>
      <c r="X702" s="4" t="s">
        <v>11727</v>
      </c>
      <c r="Y702" s="4" t="s">
        <v>11686</v>
      </c>
      <c r="Z702" s="4" t="s">
        <v>11727</v>
      </c>
      <c r="AA702" s="4" t="s">
        <v>313</v>
      </c>
      <c r="AB702" s="4" t="s">
        <v>313</v>
      </c>
      <c r="AC702" s="4" t="s">
        <v>313</v>
      </c>
      <c r="AE702" s="4">
        <v>0</v>
      </c>
      <c r="AF702" s="4">
        <v>0</v>
      </c>
      <c r="AG702" s="4">
        <v>0</v>
      </c>
      <c r="AH702" s="4">
        <f t="shared" si="183"/>
        <v>0</v>
      </c>
      <c r="AI702" s="4">
        <f t="shared" si="183"/>
        <v>0</v>
      </c>
      <c r="AJ702" s="4">
        <f t="shared" si="183"/>
        <v>0</v>
      </c>
      <c r="AK702" s="4">
        <f t="shared" si="183"/>
        <v>0</v>
      </c>
      <c r="AL702" s="4">
        <f t="shared" si="183"/>
        <v>0</v>
      </c>
      <c r="AM702" s="4">
        <f t="shared" si="183"/>
        <v>3</v>
      </c>
      <c r="AN702" s="4">
        <f t="shared" si="173"/>
        <v>3</v>
      </c>
      <c r="AO702" s="4" t="str">
        <f t="shared" si="174"/>
        <v>X</v>
      </c>
      <c r="AP702" s="4" t="str">
        <f t="shared" si="174"/>
        <v>X</v>
      </c>
      <c r="AQ702" s="4" t="str">
        <f t="shared" si="174"/>
        <v>X</v>
      </c>
      <c r="AR702" s="4">
        <f t="shared" si="175"/>
        <v>3</v>
      </c>
      <c r="AT702" s="4" t="s">
        <v>11686</v>
      </c>
      <c r="AU702" s="4">
        <f>VLOOKUP(B702,자격증!B:R,17,0)</f>
        <v>0</v>
      </c>
      <c r="AV702" s="4">
        <f>IF(AT702="해당",VLOOKUP(B702,어학성적!B:Q,16,0),0)</f>
        <v>0</v>
      </c>
      <c r="AW702" s="4">
        <f>IF(AT702="해당",VLOOKUP(B702,논문실적!B:S,18,0),0)</f>
        <v>0</v>
      </c>
      <c r="AX702" s="4">
        <f>VLOOKUP(B702,자격증!B:S,18,0)</f>
        <v>0</v>
      </c>
      <c r="AY702" s="4">
        <f t="shared" si="176"/>
        <v>0</v>
      </c>
      <c r="AZ702" s="4"/>
      <c r="BB702" s="4">
        <f t="shared" si="177"/>
        <v>0</v>
      </c>
      <c r="BC702" s="47">
        <f>VLOOKUP(B702,정성평가!B:AD,29,0)</f>
        <v>65.333333333333329</v>
      </c>
      <c r="BD702" s="4">
        <f t="shared" si="178"/>
        <v>3</v>
      </c>
      <c r="BE702" s="47">
        <f t="shared" si="179"/>
        <v>68.333333333333329</v>
      </c>
      <c r="BF702" s="4" t="str">
        <f t="shared" si="180"/>
        <v>과락</v>
      </c>
      <c r="BG702" s="4">
        <f t="shared" si="181"/>
        <v>226</v>
      </c>
      <c r="BH702" s="4" t="s">
        <v>11811</v>
      </c>
      <c r="BI702" s="4" t="s">
        <v>11809</v>
      </c>
      <c r="BK702" s="4">
        <v>9</v>
      </c>
      <c r="BL702" s="4">
        <f t="shared" si="171"/>
        <v>135</v>
      </c>
      <c r="BM702" s="4">
        <f t="shared" si="182"/>
        <v>136</v>
      </c>
      <c r="BN702" s="4" t="str">
        <f t="shared" si="172"/>
        <v>배수초과</v>
      </c>
      <c r="BO702" s="4" t="s">
        <v>11832</v>
      </c>
      <c r="BQ702" s="44" t="s">
        <v>11731</v>
      </c>
      <c r="BR702" s="4" t="s">
        <v>11835</v>
      </c>
      <c r="BS702" s="4" t="s">
        <v>11836</v>
      </c>
    </row>
    <row r="703" spans="1:71" ht="50.1" customHeight="1" x14ac:dyDescent="0.3">
      <c r="A703" s="4">
        <f t="shared" si="170"/>
        <v>229</v>
      </c>
      <c r="B703" s="4" t="s">
        <v>5152</v>
      </c>
      <c r="C703" s="4" t="s">
        <v>5153</v>
      </c>
      <c r="D703" s="4" t="s">
        <v>265</v>
      </c>
      <c r="E703" s="4" t="s">
        <v>266</v>
      </c>
      <c r="F703" s="4" t="s">
        <v>5154</v>
      </c>
      <c r="G703" s="4" t="s">
        <v>5155</v>
      </c>
      <c r="H703" s="4" t="s">
        <v>5156</v>
      </c>
      <c r="I703" s="4" t="s">
        <v>5157</v>
      </c>
      <c r="J703" s="4" t="s">
        <v>275</v>
      </c>
      <c r="K703" s="4" t="s">
        <v>275</v>
      </c>
      <c r="L703" s="4" t="s">
        <v>382</v>
      </c>
      <c r="M703" s="4" t="s">
        <v>2116</v>
      </c>
      <c r="N703" s="4" t="s">
        <v>2022</v>
      </c>
      <c r="O703" s="4" t="s">
        <v>562</v>
      </c>
      <c r="P703" s="4" t="s">
        <v>957</v>
      </c>
      <c r="Q703" s="4" t="s">
        <v>5162</v>
      </c>
      <c r="R703" s="4" t="s">
        <v>313</v>
      </c>
      <c r="S703" s="4" t="s">
        <v>313</v>
      </c>
      <c r="T703" s="4" t="s">
        <v>313</v>
      </c>
      <c r="U703" s="4" t="s">
        <v>313</v>
      </c>
      <c r="V703" s="4" t="s">
        <v>313</v>
      </c>
      <c r="W703" s="4" t="s">
        <v>11686</v>
      </c>
      <c r="X703" s="4" t="s">
        <v>11729</v>
      </c>
      <c r="Y703" s="4" t="s">
        <v>313</v>
      </c>
      <c r="Z703" s="4" t="s">
        <v>313</v>
      </c>
      <c r="AA703" s="4" t="s">
        <v>313</v>
      </c>
      <c r="AB703" s="4" t="s">
        <v>312</v>
      </c>
      <c r="AC703" s="4" t="s">
        <v>313</v>
      </c>
      <c r="AE703" s="4">
        <v>0</v>
      </c>
      <c r="AF703" s="4">
        <v>0</v>
      </c>
      <c r="AG703" s="4">
        <v>0</v>
      </c>
      <c r="AH703" s="4">
        <f t="shared" si="183"/>
        <v>0</v>
      </c>
      <c r="AI703" s="4">
        <f t="shared" si="183"/>
        <v>0</v>
      </c>
      <c r="AJ703" s="4">
        <f t="shared" si="183"/>
        <v>0</v>
      </c>
      <c r="AK703" s="4">
        <f t="shared" si="183"/>
        <v>0</v>
      </c>
      <c r="AL703" s="4">
        <f t="shared" si="183"/>
        <v>0</v>
      </c>
      <c r="AM703" s="4">
        <f t="shared" si="183"/>
        <v>3</v>
      </c>
      <c r="AN703" s="4">
        <f t="shared" si="173"/>
        <v>0</v>
      </c>
      <c r="AO703" s="4" t="str">
        <f t="shared" si="174"/>
        <v>X</v>
      </c>
      <c r="AP703" s="4" t="str">
        <f t="shared" si="174"/>
        <v>우대</v>
      </c>
      <c r="AQ703" s="4" t="str">
        <f t="shared" si="174"/>
        <v>X</v>
      </c>
      <c r="AR703" s="4">
        <f t="shared" si="175"/>
        <v>3</v>
      </c>
      <c r="AT703" s="4" t="s">
        <v>11686</v>
      </c>
      <c r="AU703" s="4">
        <f>VLOOKUP(B703,자격증!B:R,17,0)</f>
        <v>8</v>
      </c>
      <c r="AV703" s="4">
        <f>IF(AT703="해당",VLOOKUP(B703,어학성적!B:Q,16,0),0)</f>
        <v>6</v>
      </c>
      <c r="AW703" s="4">
        <f>IF(AT703="해당",VLOOKUP(B703,논문실적!B:S,18,0),0)</f>
        <v>0</v>
      </c>
      <c r="AX703" s="4">
        <f>VLOOKUP(B703,자격증!B:S,18,0)</f>
        <v>0</v>
      </c>
      <c r="AY703" s="4">
        <f t="shared" si="176"/>
        <v>14</v>
      </c>
      <c r="AZ703" s="4"/>
      <c r="BB703" s="4">
        <f t="shared" si="177"/>
        <v>14</v>
      </c>
      <c r="BC703" s="47">
        <f>VLOOKUP(B703,정성평가!B:AD,29,0)</f>
        <v>51.333333333333336</v>
      </c>
      <c r="BD703" s="4">
        <f t="shared" si="178"/>
        <v>3</v>
      </c>
      <c r="BE703" s="47">
        <f t="shared" si="179"/>
        <v>68.333333333333343</v>
      </c>
      <c r="BF703" s="4" t="str">
        <f t="shared" si="180"/>
        <v>과락</v>
      </c>
      <c r="BG703" s="4">
        <f t="shared" si="181"/>
        <v>226</v>
      </c>
      <c r="BH703" s="4" t="s">
        <v>11811</v>
      </c>
      <c r="BI703" s="4" t="s">
        <v>11809</v>
      </c>
      <c r="BK703" s="4">
        <v>9</v>
      </c>
      <c r="BL703" s="4">
        <f t="shared" si="171"/>
        <v>135</v>
      </c>
      <c r="BM703" s="4">
        <f t="shared" si="182"/>
        <v>136</v>
      </c>
      <c r="BN703" s="4" t="str">
        <f t="shared" si="172"/>
        <v>배수초과</v>
      </c>
      <c r="BO703" s="4" t="s">
        <v>11832</v>
      </c>
      <c r="BQ703" s="44" t="s">
        <v>11731</v>
      </c>
      <c r="BR703" s="4" t="s">
        <v>11835</v>
      </c>
      <c r="BS703" s="4" t="s">
        <v>11836</v>
      </c>
    </row>
    <row r="704" spans="1:71" ht="50.1" customHeight="1" x14ac:dyDescent="0.3">
      <c r="A704" s="4">
        <f t="shared" si="170"/>
        <v>230</v>
      </c>
      <c r="B704" s="4" t="s">
        <v>5750</v>
      </c>
      <c r="C704" s="4" t="s">
        <v>5751</v>
      </c>
      <c r="D704" s="4" t="s">
        <v>265</v>
      </c>
      <c r="E704" s="4" t="s">
        <v>266</v>
      </c>
      <c r="F704" s="4" t="s">
        <v>5752</v>
      </c>
      <c r="G704" s="4" t="s">
        <v>5753</v>
      </c>
      <c r="H704" s="4" t="s">
        <v>5754</v>
      </c>
      <c r="I704" s="4" t="s">
        <v>5755</v>
      </c>
      <c r="J704" s="4" t="s">
        <v>275</v>
      </c>
      <c r="K704" s="4" t="s">
        <v>275</v>
      </c>
      <c r="L704" s="4" t="s">
        <v>276</v>
      </c>
      <c r="M704" s="4" t="s">
        <v>277</v>
      </c>
      <c r="N704" s="4" t="s">
        <v>277</v>
      </c>
      <c r="O704" s="4" t="s">
        <v>277</v>
      </c>
      <c r="P704" s="4" t="s">
        <v>277</v>
      </c>
      <c r="Q704" s="4" t="s">
        <v>1558</v>
      </c>
      <c r="R704" s="4" t="s">
        <v>313</v>
      </c>
      <c r="S704" s="4" t="s">
        <v>313</v>
      </c>
      <c r="T704" s="4" t="s">
        <v>313</v>
      </c>
      <c r="U704" s="4" t="s">
        <v>313</v>
      </c>
      <c r="V704" s="4" t="s">
        <v>313</v>
      </c>
      <c r="W704" s="4" t="s">
        <v>11686</v>
      </c>
      <c r="X704" s="4" t="s">
        <v>11735</v>
      </c>
      <c r="Y704" s="4" t="s">
        <v>11686</v>
      </c>
      <c r="Z704" s="4" t="s">
        <v>11735</v>
      </c>
      <c r="AA704" s="4" t="s">
        <v>312</v>
      </c>
      <c r="AB704" s="4" t="s">
        <v>312</v>
      </c>
      <c r="AC704" s="4" t="s">
        <v>313</v>
      </c>
      <c r="AE704" s="4">
        <v>0</v>
      </c>
      <c r="AF704" s="4">
        <v>0</v>
      </c>
      <c r="AG704" s="4">
        <v>0</v>
      </c>
      <c r="AH704" s="4">
        <f t="shared" si="183"/>
        <v>0</v>
      </c>
      <c r="AI704" s="4">
        <f t="shared" si="183"/>
        <v>0</v>
      </c>
      <c r="AJ704" s="4">
        <f t="shared" si="183"/>
        <v>0</v>
      </c>
      <c r="AK704" s="4">
        <f t="shared" si="183"/>
        <v>0</v>
      </c>
      <c r="AL704" s="4">
        <f t="shared" si="183"/>
        <v>0</v>
      </c>
      <c r="AM704" s="4">
        <f t="shared" si="183"/>
        <v>3</v>
      </c>
      <c r="AN704" s="4">
        <f t="shared" si="173"/>
        <v>3</v>
      </c>
      <c r="AO704" s="4" t="str">
        <f t="shared" si="174"/>
        <v>우대</v>
      </c>
      <c r="AP704" s="4" t="str">
        <f t="shared" si="174"/>
        <v>우대</v>
      </c>
      <c r="AQ704" s="4" t="str">
        <f t="shared" si="174"/>
        <v>X</v>
      </c>
      <c r="AR704" s="4">
        <f t="shared" si="175"/>
        <v>3</v>
      </c>
      <c r="AT704" s="4" t="s">
        <v>11686</v>
      </c>
      <c r="AU704" s="4">
        <f>VLOOKUP(B704,자격증!B:R,17,0)</f>
        <v>5</v>
      </c>
      <c r="AV704" s="4">
        <f>IF(AT704="해당",VLOOKUP(B704,어학성적!B:Q,16,0),0)</f>
        <v>10</v>
      </c>
      <c r="AW704" s="4">
        <f>IF(AT704="해당",VLOOKUP(B704,논문실적!B:S,18,0),0)</f>
        <v>0</v>
      </c>
      <c r="AX704" s="4">
        <f>VLOOKUP(B704,자격증!B:S,18,0)</f>
        <v>0</v>
      </c>
      <c r="AY704" s="4">
        <f t="shared" si="176"/>
        <v>15</v>
      </c>
      <c r="AZ704" s="4"/>
      <c r="BB704" s="4">
        <f t="shared" si="177"/>
        <v>15</v>
      </c>
      <c r="BC704" s="47">
        <f>VLOOKUP(B704,정성평가!B:AD,29,0)</f>
        <v>50.333333333333336</v>
      </c>
      <c r="BD704" s="4">
        <f t="shared" si="178"/>
        <v>3</v>
      </c>
      <c r="BE704" s="47">
        <f t="shared" si="179"/>
        <v>68.333333333333343</v>
      </c>
      <c r="BF704" s="4" t="str">
        <f t="shared" si="180"/>
        <v>과락</v>
      </c>
      <c r="BG704" s="4">
        <f t="shared" si="181"/>
        <v>226</v>
      </c>
      <c r="BH704" s="4" t="s">
        <v>11811</v>
      </c>
      <c r="BI704" s="4" t="s">
        <v>11809</v>
      </c>
      <c r="BK704" s="4">
        <v>9</v>
      </c>
      <c r="BL704" s="4">
        <f t="shared" si="171"/>
        <v>135</v>
      </c>
      <c r="BM704" s="4">
        <f t="shared" si="182"/>
        <v>136</v>
      </c>
      <c r="BN704" s="4" t="str">
        <f t="shared" si="172"/>
        <v>배수초과</v>
      </c>
      <c r="BO704" s="4" t="s">
        <v>11832</v>
      </c>
      <c r="BQ704" s="44" t="s">
        <v>11731</v>
      </c>
      <c r="BR704" s="4" t="s">
        <v>11835</v>
      </c>
      <c r="BS704" s="4" t="s">
        <v>11836</v>
      </c>
    </row>
    <row r="705" spans="1:71" ht="50.1" customHeight="1" x14ac:dyDescent="0.3">
      <c r="A705" s="4">
        <f t="shared" si="170"/>
        <v>231</v>
      </c>
      <c r="B705" s="4" t="s">
        <v>6664</v>
      </c>
      <c r="C705" s="4" t="s">
        <v>6665</v>
      </c>
      <c r="D705" s="4" t="s">
        <v>265</v>
      </c>
      <c r="E705" s="4" t="s">
        <v>266</v>
      </c>
      <c r="F705" s="4" t="s">
        <v>6666</v>
      </c>
      <c r="G705" s="4" t="s">
        <v>6667</v>
      </c>
      <c r="H705" s="4" t="s">
        <v>6668</v>
      </c>
      <c r="I705" s="4" t="s">
        <v>6669</v>
      </c>
      <c r="J705" s="4" t="s">
        <v>275</v>
      </c>
      <c r="K705" s="4" t="s">
        <v>275</v>
      </c>
      <c r="L705" s="4" t="s">
        <v>276</v>
      </c>
      <c r="M705" s="4" t="s">
        <v>277</v>
      </c>
      <c r="N705" s="4" t="s">
        <v>277</v>
      </c>
      <c r="O705" s="4" t="s">
        <v>277</v>
      </c>
      <c r="P705" s="4" t="s">
        <v>277</v>
      </c>
      <c r="Q705" s="4" t="s">
        <v>6687</v>
      </c>
      <c r="R705" s="4" t="s">
        <v>313</v>
      </c>
      <c r="S705" s="4" t="s">
        <v>313</v>
      </c>
      <c r="T705" s="4" t="s">
        <v>313</v>
      </c>
      <c r="U705" s="4" t="s">
        <v>313</v>
      </c>
      <c r="V705" s="4" t="s">
        <v>313</v>
      </c>
      <c r="W705" s="4" t="s">
        <v>313</v>
      </c>
      <c r="X705" s="4" t="s">
        <v>313</v>
      </c>
      <c r="Y705" s="4" t="s">
        <v>313</v>
      </c>
      <c r="Z705" s="4" t="s">
        <v>313</v>
      </c>
      <c r="AA705" s="4" t="s">
        <v>313</v>
      </c>
      <c r="AB705" s="4" t="s">
        <v>313</v>
      </c>
      <c r="AC705" s="4" t="s">
        <v>313</v>
      </c>
      <c r="AE705" s="4">
        <v>0</v>
      </c>
      <c r="AF705" s="4">
        <v>0</v>
      </c>
      <c r="AG705" s="4">
        <v>0</v>
      </c>
      <c r="AH705" s="4">
        <f t="shared" si="183"/>
        <v>0</v>
      </c>
      <c r="AI705" s="4">
        <f t="shared" si="183"/>
        <v>0</v>
      </c>
      <c r="AJ705" s="4">
        <f t="shared" si="183"/>
        <v>0</v>
      </c>
      <c r="AK705" s="4">
        <f t="shared" si="183"/>
        <v>0</v>
      </c>
      <c r="AL705" s="4">
        <f t="shared" si="183"/>
        <v>0</v>
      </c>
      <c r="AM705" s="4">
        <f t="shared" si="183"/>
        <v>0</v>
      </c>
      <c r="AN705" s="4">
        <f t="shared" si="173"/>
        <v>0</v>
      </c>
      <c r="AO705" s="4" t="str">
        <f t="shared" si="174"/>
        <v>X</v>
      </c>
      <c r="AP705" s="4" t="str">
        <f t="shared" si="174"/>
        <v>X</v>
      </c>
      <c r="AQ705" s="4" t="str">
        <f t="shared" si="174"/>
        <v>X</v>
      </c>
      <c r="AR705" s="4">
        <f t="shared" si="175"/>
        <v>0</v>
      </c>
      <c r="AT705" s="4" t="s">
        <v>11686</v>
      </c>
      <c r="AU705" s="4">
        <f>VLOOKUP(B705,자격증!B:R,17,0)</f>
        <v>0</v>
      </c>
      <c r="AV705" s="4">
        <f>IF(AT705="해당",VLOOKUP(B705,어학성적!B:Q,16,0),0)</f>
        <v>6</v>
      </c>
      <c r="AW705" s="4">
        <f>IF(AT705="해당",VLOOKUP(B705,논문실적!B:S,18,0),0)</f>
        <v>10</v>
      </c>
      <c r="AX705" s="4">
        <f>VLOOKUP(B705,자격증!B:S,18,0)</f>
        <v>0</v>
      </c>
      <c r="AY705" s="4">
        <f t="shared" si="176"/>
        <v>16</v>
      </c>
      <c r="AZ705" s="4"/>
      <c r="BB705" s="4">
        <f t="shared" si="177"/>
        <v>16</v>
      </c>
      <c r="BC705" s="47">
        <f>VLOOKUP(B705,정성평가!B:AD,29,0)</f>
        <v>52.333333333333336</v>
      </c>
      <c r="BD705" s="4">
        <f t="shared" si="178"/>
        <v>0</v>
      </c>
      <c r="BE705" s="47">
        <f t="shared" si="179"/>
        <v>68.333333333333343</v>
      </c>
      <c r="BF705" s="4" t="str">
        <f t="shared" si="180"/>
        <v>과락</v>
      </c>
      <c r="BG705" s="4">
        <f t="shared" si="181"/>
        <v>226</v>
      </c>
      <c r="BH705" s="4" t="s">
        <v>11811</v>
      </c>
      <c r="BI705" s="4" t="s">
        <v>11809</v>
      </c>
      <c r="BK705" s="4">
        <v>9</v>
      </c>
      <c r="BL705" s="4">
        <f t="shared" si="171"/>
        <v>135</v>
      </c>
      <c r="BM705" s="4">
        <f t="shared" si="182"/>
        <v>136</v>
      </c>
      <c r="BN705" s="4" t="str">
        <f t="shared" si="172"/>
        <v>배수초과</v>
      </c>
      <c r="BO705" s="4" t="s">
        <v>11832</v>
      </c>
      <c r="BQ705" s="44" t="s">
        <v>11731</v>
      </c>
      <c r="BR705" s="4" t="s">
        <v>11835</v>
      </c>
      <c r="BS705" s="4" t="s">
        <v>11836</v>
      </c>
    </row>
    <row r="706" spans="1:71" ht="50.1" customHeight="1" x14ac:dyDescent="0.3">
      <c r="A706" s="4">
        <f t="shared" si="170"/>
        <v>232</v>
      </c>
      <c r="B706" s="4" t="s">
        <v>11311</v>
      </c>
      <c r="C706" s="4" t="s">
        <v>11312</v>
      </c>
      <c r="D706" s="4" t="s">
        <v>265</v>
      </c>
      <c r="E706" s="4" t="s">
        <v>266</v>
      </c>
      <c r="F706" s="4" t="s">
        <v>11313</v>
      </c>
      <c r="G706" s="4" t="s">
        <v>11314</v>
      </c>
      <c r="H706" s="4" t="s">
        <v>11315</v>
      </c>
      <c r="I706" s="4" t="s">
        <v>11316</v>
      </c>
      <c r="J706" s="4" t="s">
        <v>275</v>
      </c>
      <c r="K706" s="4" t="s">
        <v>275</v>
      </c>
      <c r="L706" s="4" t="s">
        <v>382</v>
      </c>
      <c r="M706" s="4" t="s">
        <v>6489</v>
      </c>
      <c r="N706" s="4" t="s">
        <v>4014</v>
      </c>
      <c r="O706" s="4" t="s">
        <v>562</v>
      </c>
      <c r="P706" s="4" t="s">
        <v>957</v>
      </c>
      <c r="Q706" s="4" t="s">
        <v>3954</v>
      </c>
      <c r="R706" s="4" t="s">
        <v>313</v>
      </c>
      <c r="S706" s="4" t="s">
        <v>313</v>
      </c>
      <c r="T706" s="4" t="s">
        <v>313</v>
      </c>
      <c r="U706" s="4" t="s">
        <v>313</v>
      </c>
      <c r="V706" s="4" t="s">
        <v>313</v>
      </c>
      <c r="W706" s="4" t="s">
        <v>313</v>
      </c>
      <c r="X706" s="4" t="s">
        <v>313</v>
      </c>
      <c r="Y706" s="4" t="s">
        <v>313</v>
      </c>
      <c r="Z706" s="4" t="s">
        <v>313</v>
      </c>
      <c r="AA706" s="4" t="s">
        <v>313</v>
      </c>
      <c r="AB706" s="4" t="s">
        <v>313</v>
      </c>
      <c r="AC706" s="4" t="s">
        <v>313</v>
      </c>
      <c r="AE706" s="4">
        <v>0</v>
      </c>
      <c r="AF706" s="4">
        <v>0</v>
      </c>
      <c r="AG706" s="4">
        <v>0</v>
      </c>
      <c r="AH706" s="4">
        <f t="shared" si="183"/>
        <v>0</v>
      </c>
      <c r="AI706" s="4">
        <f t="shared" si="183"/>
        <v>0</v>
      </c>
      <c r="AJ706" s="4">
        <f t="shared" si="183"/>
        <v>0</v>
      </c>
      <c r="AK706" s="4">
        <f t="shared" si="183"/>
        <v>0</v>
      </c>
      <c r="AL706" s="4">
        <f t="shared" si="183"/>
        <v>0</v>
      </c>
      <c r="AM706" s="4">
        <f t="shared" si="183"/>
        <v>0</v>
      </c>
      <c r="AN706" s="4">
        <f t="shared" si="173"/>
        <v>0</v>
      </c>
      <c r="AO706" s="4" t="str">
        <f t="shared" si="174"/>
        <v>X</v>
      </c>
      <c r="AP706" s="4" t="str">
        <f t="shared" si="174"/>
        <v>X</v>
      </c>
      <c r="AQ706" s="4" t="str">
        <f t="shared" si="174"/>
        <v>X</v>
      </c>
      <c r="AR706" s="4">
        <f t="shared" si="175"/>
        <v>0</v>
      </c>
      <c r="AT706" s="4" t="s">
        <v>11686</v>
      </c>
      <c r="AU706" s="4">
        <f>VLOOKUP(B706,자격증!B:R,17,0)</f>
        <v>3</v>
      </c>
      <c r="AV706" s="4">
        <f>IF(AT706="해당",VLOOKUP(B706,어학성적!B:Q,16,0),0)</f>
        <v>10</v>
      </c>
      <c r="AW706" s="4">
        <f>IF(AT706="해당",VLOOKUP(B706,논문실적!B:S,18,0),0)</f>
        <v>0</v>
      </c>
      <c r="AX706" s="4">
        <f>VLOOKUP(B706,자격증!B:S,18,0)</f>
        <v>0</v>
      </c>
      <c r="AY706" s="4">
        <f t="shared" si="176"/>
        <v>13</v>
      </c>
      <c r="AZ706" s="4"/>
      <c r="BB706" s="4">
        <f t="shared" si="177"/>
        <v>13</v>
      </c>
      <c r="BC706" s="47">
        <f>VLOOKUP(B706,정성평가!B:AD,29,0)</f>
        <v>55.333333333333336</v>
      </c>
      <c r="BD706" s="4">
        <f t="shared" si="178"/>
        <v>0</v>
      </c>
      <c r="BE706" s="47">
        <f t="shared" si="179"/>
        <v>68.333333333333343</v>
      </c>
      <c r="BF706" s="4" t="str">
        <f t="shared" si="180"/>
        <v>과락</v>
      </c>
      <c r="BG706" s="4">
        <f t="shared" si="181"/>
        <v>226</v>
      </c>
      <c r="BH706" s="4" t="s">
        <v>11811</v>
      </c>
      <c r="BI706" s="4" t="s">
        <v>11809</v>
      </c>
      <c r="BK706" s="4">
        <v>9</v>
      </c>
      <c r="BL706" s="4">
        <f t="shared" si="171"/>
        <v>135</v>
      </c>
      <c r="BM706" s="4">
        <f t="shared" si="182"/>
        <v>136</v>
      </c>
      <c r="BN706" s="4" t="str">
        <f t="shared" si="172"/>
        <v>배수초과</v>
      </c>
      <c r="BO706" s="4" t="s">
        <v>11832</v>
      </c>
      <c r="BQ706" s="44" t="s">
        <v>11731</v>
      </c>
      <c r="BR706" s="4" t="s">
        <v>11835</v>
      </c>
      <c r="BS706" s="4" t="s">
        <v>11836</v>
      </c>
    </row>
    <row r="707" spans="1:71" ht="50.1" customHeight="1" x14ac:dyDescent="0.3">
      <c r="A707" s="4">
        <f t="shared" ref="A707:A770" si="184">IF(E707=E706,A706+1,1)</f>
        <v>233</v>
      </c>
      <c r="B707" s="4" t="s">
        <v>7063</v>
      </c>
      <c r="C707" s="4" t="s">
        <v>7064</v>
      </c>
      <c r="D707" s="4" t="s">
        <v>265</v>
      </c>
      <c r="E707" s="4" t="s">
        <v>266</v>
      </c>
      <c r="F707" s="4" t="s">
        <v>7065</v>
      </c>
      <c r="G707" s="4" t="s">
        <v>7066</v>
      </c>
      <c r="H707" s="4" t="s">
        <v>7067</v>
      </c>
      <c r="I707" s="4" t="s">
        <v>7068</v>
      </c>
      <c r="J707" s="4" t="s">
        <v>275</v>
      </c>
      <c r="K707" s="4" t="s">
        <v>275</v>
      </c>
      <c r="L707" s="4" t="s">
        <v>382</v>
      </c>
      <c r="M707" s="4" t="s">
        <v>6384</v>
      </c>
      <c r="N707" s="4" t="s">
        <v>2260</v>
      </c>
      <c r="O707" s="4" t="s">
        <v>562</v>
      </c>
      <c r="P707" s="4" t="s">
        <v>957</v>
      </c>
      <c r="Q707" s="4" t="s">
        <v>2054</v>
      </c>
      <c r="R707" s="4" t="s">
        <v>313</v>
      </c>
      <c r="S707" s="4" t="s">
        <v>313</v>
      </c>
      <c r="T707" s="4" t="s">
        <v>313</v>
      </c>
      <c r="U707" s="4" t="s">
        <v>313</v>
      </c>
      <c r="V707" s="4" t="s">
        <v>313</v>
      </c>
      <c r="W707" s="4" t="s">
        <v>11686</v>
      </c>
      <c r="X707" s="4" t="s">
        <v>11734</v>
      </c>
      <c r="Y707" s="4" t="s">
        <v>313</v>
      </c>
      <c r="Z707" s="4" t="s">
        <v>313</v>
      </c>
      <c r="AA707" s="4" t="s">
        <v>312</v>
      </c>
      <c r="AB707" s="4" t="s">
        <v>312</v>
      </c>
      <c r="AC707" s="4" t="s">
        <v>313</v>
      </c>
      <c r="AE707" s="4">
        <v>0</v>
      </c>
      <c r="AF707" s="4">
        <v>0</v>
      </c>
      <c r="AG707" s="4">
        <v>0</v>
      </c>
      <c r="AH707" s="4">
        <f t="shared" si="183"/>
        <v>0</v>
      </c>
      <c r="AI707" s="4">
        <f t="shared" si="183"/>
        <v>0</v>
      </c>
      <c r="AJ707" s="4">
        <f t="shared" si="183"/>
        <v>0</v>
      </c>
      <c r="AK707" s="4">
        <f t="shared" si="183"/>
        <v>0</v>
      </c>
      <c r="AL707" s="4">
        <f t="shared" si="183"/>
        <v>0</v>
      </c>
      <c r="AM707" s="4">
        <f t="shared" si="183"/>
        <v>3</v>
      </c>
      <c r="AN707" s="4">
        <f t="shared" si="173"/>
        <v>0</v>
      </c>
      <c r="AO707" s="4" t="str">
        <f t="shared" si="174"/>
        <v>우대</v>
      </c>
      <c r="AP707" s="4" t="str">
        <f t="shared" si="174"/>
        <v>우대</v>
      </c>
      <c r="AQ707" s="4" t="str">
        <f t="shared" si="174"/>
        <v>X</v>
      </c>
      <c r="AR707" s="4">
        <f t="shared" si="175"/>
        <v>3</v>
      </c>
      <c r="AT707" s="4" t="s">
        <v>11686</v>
      </c>
      <c r="AU707" s="4">
        <f>VLOOKUP(B707,자격증!B:R,17,0)</f>
        <v>1</v>
      </c>
      <c r="AV707" s="4">
        <f>IF(AT707="해당",VLOOKUP(B707,어학성적!B:Q,16,0),0)</f>
        <v>0</v>
      </c>
      <c r="AW707" s="4">
        <f>IF(AT707="해당",VLOOKUP(B707,논문실적!B:S,18,0),0)</f>
        <v>0</v>
      </c>
      <c r="AX707" s="4">
        <f>VLOOKUP(B707,자격증!B:S,18,0)</f>
        <v>0</v>
      </c>
      <c r="AY707" s="4">
        <f t="shared" si="176"/>
        <v>1</v>
      </c>
      <c r="AZ707" s="4"/>
      <c r="BB707" s="4">
        <f t="shared" si="177"/>
        <v>1</v>
      </c>
      <c r="BC707" s="47">
        <f>VLOOKUP(B707,정성평가!B:AD,29,0)</f>
        <v>64</v>
      </c>
      <c r="BD707" s="4">
        <f t="shared" si="178"/>
        <v>3</v>
      </c>
      <c r="BE707" s="47">
        <f t="shared" si="179"/>
        <v>68</v>
      </c>
      <c r="BF707" s="4" t="str">
        <f t="shared" si="180"/>
        <v>과락</v>
      </c>
      <c r="BG707" s="4">
        <f t="shared" si="181"/>
        <v>233</v>
      </c>
      <c r="BH707" s="4" t="s">
        <v>11811</v>
      </c>
      <c r="BI707" s="4" t="s">
        <v>11809</v>
      </c>
      <c r="BK707" s="4">
        <v>9</v>
      </c>
      <c r="BL707" s="4">
        <f t="shared" si="171"/>
        <v>135</v>
      </c>
      <c r="BM707" s="4">
        <f t="shared" si="182"/>
        <v>136</v>
      </c>
      <c r="BN707" s="4" t="str">
        <f t="shared" si="172"/>
        <v>배수초과</v>
      </c>
      <c r="BO707" s="4" t="s">
        <v>11832</v>
      </c>
      <c r="BQ707" s="44" t="s">
        <v>11731</v>
      </c>
      <c r="BR707" s="4" t="s">
        <v>11835</v>
      </c>
      <c r="BS707" s="4" t="s">
        <v>11836</v>
      </c>
    </row>
    <row r="708" spans="1:71" ht="50.1" customHeight="1" x14ac:dyDescent="0.3">
      <c r="A708" s="4">
        <f t="shared" si="184"/>
        <v>234</v>
      </c>
      <c r="B708" s="4" t="s">
        <v>8284</v>
      </c>
      <c r="C708" s="4" t="s">
        <v>8285</v>
      </c>
      <c r="D708" s="4" t="s">
        <v>265</v>
      </c>
      <c r="E708" s="4" t="s">
        <v>266</v>
      </c>
      <c r="F708" s="4" t="s">
        <v>8286</v>
      </c>
      <c r="G708" s="4" t="s">
        <v>8287</v>
      </c>
      <c r="H708" s="4" t="s">
        <v>8288</v>
      </c>
      <c r="I708" s="4" t="s">
        <v>8288</v>
      </c>
      <c r="J708" s="4" t="s">
        <v>275</v>
      </c>
      <c r="K708" s="4" t="s">
        <v>275</v>
      </c>
      <c r="L708" s="4" t="s">
        <v>382</v>
      </c>
      <c r="M708" s="4" t="s">
        <v>1633</v>
      </c>
      <c r="N708" s="4" t="s">
        <v>3305</v>
      </c>
      <c r="O708" s="4" t="s">
        <v>562</v>
      </c>
      <c r="P708" s="4" t="s">
        <v>957</v>
      </c>
      <c r="Q708" s="4" t="s">
        <v>8295</v>
      </c>
      <c r="R708" s="4" t="s">
        <v>313</v>
      </c>
      <c r="S708" s="4" t="s">
        <v>313</v>
      </c>
      <c r="T708" s="4" t="s">
        <v>313</v>
      </c>
      <c r="U708" s="4" t="s">
        <v>313</v>
      </c>
      <c r="V708" s="4" t="s">
        <v>313</v>
      </c>
      <c r="W708" s="4" t="s">
        <v>313</v>
      </c>
      <c r="X708" s="4" t="s">
        <v>313</v>
      </c>
      <c r="Y708" s="4" t="s">
        <v>313</v>
      </c>
      <c r="Z708" s="4" t="s">
        <v>313</v>
      </c>
      <c r="AA708" s="4" t="s">
        <v>312</v>
      </c>
      <c r="AB708" s="4" t="s">
        <v>312</v>
      </c>
      <c r="AC708" s="4" t="s">
        <v>313</v>
      </c>
      <c r="AE708" s="4">
        <v>0</v>
      </c>
      <c r="AF708" s="4">
        <v>0</v>
      </c>
      <c r="AG708" s="4">
        <v>0</v>
      </c>
      <c r="AH708" s="4">
        <f t="shared" si="183"/>
        <v>0</v>
      </c>
      <c r="AI708" s="4">
        <f t="shared" si="183"/>
        <v>0</v>
      </c>
      <c r="AJ708" s="4">
        <f t="shared" si="183"/>
        <v>0</v>
      </c>
      <c r="AK708" s="4">
        <f t="shared" si="183"/>
        <v>0</v>
      </c>
      <c r="AL708" s="4">
        <f t="shared" si="183"/>
        <v>0</v>
      </c>
      <c r="AM708" s="4">
        <f t="shared" si="183"/>
        <v>0</v>
      </c>
      <c r="AN708" s="4">
        <f t="shared" si="173"/>
        <v>0</v>
      </c>
      <c r="AO708" s="4" t="str">
        <f t="shared" si="174"/>
        <v>우대</v>
      </c>
      <c r="AP708" s="4" t="str">
        <f t="shared" si="174"/>
        <v>우대</v>
      </c>
      <c r="AQ708" s="4" t="str">
        <f t="shared" si="174"/>
        <v>X</v>
      </c>
      <c r="AR708" s="4">
        <f t="shared" si="175"/>
        <v>0</v>
      </c>
      <c r="AT708" s="4" t="s">
        <v>11686</v>
      </c>
      <c r="AU708" s="4">
        <f>VLOOKUP(B708,자격증!B:R,17,0)</f>
        <v>5</v>
      </c>
      <c r="AV708" s="4">
        <f>IF(AT708="해당",VLOOKUP(B708,어학성적!B:Q,16,0),0)</f>
        <v>10</v>
      </c>
      <c r="AW708" s="4">
        <f>IF(AT708="해당",VLOOKUP(B708,논문실적!B:S,18,0),0)</f>
        <v>0</v>
      </c>
      <c r="AX708" s="4">
        <f>VLOOKUP(B708,자격증!B:S,18,0)</f>
        <v>0</v>
      </c>
      <c r="AY708" s="4">
        <f t="shared" si="176"/>
        <v>15</v>
      </c>
      <c r="AZ708" s="4"/>
      <c r="BB708" s="4">
        <f t="shared" si="177"/>
        <v>15</v>
      </c>
      <c r="BC708" s="47">
        <f>VLOOKUP(B708,정성평가!B:AD,29,0)</f>
        <v>53</v>
      </c>
      <c r="BD708" s="4">
        <f t="shared" si="178"/>
        <v>0</v>
      </c>
      <c r="BE708" s="47">
        <f t="shared" si="179"/>
        <v>68</v>
      </c>
      <c r="BF708" s="4" t="str">
        <f t="shared" si="180"/>
        <v>과락</v>
      </c>
      <c r="BG708" s="4">
        <f t="shared" si="181"/>
        <v>233</v>
      </c>
      <c r="BH708" s="4" t="s">
        <v>11811</v>
      </c>
      <c r="BI708" s="4" t="s">
        <v>11809</v>
      </c>
      <c r="BK708" s="4">
        <v>9</v>
      </c>
      <c r="BL708" s="4">
        <f t="shared" si="171"/>
        <v>135</v>
      </c>
      <c r="BM708" s="4">
        <f t="shared" si="182"/>
        <v>136</v>
      </c>
      <c r="BN708" s="4" t="str">
        <f t="shared" si="172"/>
        <v>배수초과</v>
      </c>
      <c r="BO708" s="4" t="s">
        <v>11832</v>
      </c>
      <c r="BQ708" s="44" t="s">
        <v>11731</v>
      </c>
      <c r="BR708" s="4" t="s">
        <v>11835</v>
      </c>
      <c r="BS708" s="4" t="s">
        <v>11836</v>
      </c>
    </row>
    <row r="709" spans="1:71" ht="50.1" customHeight="1" x14ac:dyDescent="0.3">
      <c r="A709" s="4">
        <f t="shared" si="184"/>
        <v>235</v>
      </c>
      <c r="B709" s="4" t="s">
        <v>9392</v>
      </c>
      <c r="C709" s="4" t="s">
        <v>9393</v>
      </c>
      <c r="D709" s="4" t="s">
        <v>265</v>
      </c>
      <c r="E709" s="4" t="s">
        <v>266</v>
      </c>
      <c r="F709" s="4" t="s">
        <v>9394</v>
      </c>
      <c r="G709" s="4" t="s">
        <v>9395</v>
      </c>
      <c r="H709" s="4" t="s">
        <v>9396</v>
      </c>
      <c r="I709" s="4" t="s">
        <v>9397</v>
      </c>
      <c r="J709" s="4" t="s">
        <v>275</v>
      </c>
      <c r="K709" s="4" t="s">
        <v>275</v>
      </c>
      <c r="L709" s="4" t="s">
        <v>276</v>
      </c>
      <c r="M709" s="4" t="s">
        <v>277</v>
      </c>
      <c r="N709" s="4" t="s">
        <v>277</v>
      </c>
      <c r="O709" s="4" t="s">
        <v>277</v>
      </c>
      <c r="P709" s="4" t="s">
        <v>277</v>
      </c>
      <c r="Q709" s="4" t="s">
        <v>5063</v>
      </c>
      <c r="R709" s="4" t="s">
        <v>313</v>
      </c>
      <c r="S709" s="4" t="s">
        <v>313</v>
      </c>
      <c r="T709" s="4" t="s">
        <v>313</v>
      </c>
      <c r="U709" s="4" t="s">
        <v>313</v>
      </c>
      <c r="V709" s="4" t="s">
        <v>313</v>
      </c>
      <c r="W709" s="4" t="s">
        <v>11686</v>
      </c>
      <c r="X709" s="4" t="s">
        <v>11738</v>
      </c>
      <c r="Y709" s="4" t="s">
        <v>313</v>
      </c>
      <c r="Z709" s="4" t="s">
        <v>313</v>
      </c>
      <c r="AA709" s="4" t="s">
        <v>313</v>
      </c>
      <c r="AB709" s="4" t="s">
        <v>312</v>
      </c>
      <c r="AC709" s="4" t="s">
        <v>313</v>
      </c>
      <c r="AE709" s="4">
        <v>0</v>
      </c>
      <c r="AF709" s="4">
        <v>0</v>
      </c>
      <c r="AG709" s="4">
        <v>0</v>
      </c>
      <c r="AH709" s="4">
        <f t="shared" si="183"/>
        <v>0</v>
      </c>
      <c r="AI709" s="4">
        <f t="shared" si="183"/>
        <v>0</v>
      </c>
      <c r="AJ709" s="4">
        <f t="shared" si="183"/>
        <v>0</v>
      </c>
      <c r="AK709" s="4">
        <f t="shared" si="183"/>
        <v>0</v>
      </c>
      <c r="AL709" s="4">
        <f t="shared" si="183"/>
        <v>0</v>
      </c>
      <c r="AM709" s="4">
        <f t="shared" si="183"/>
        <v>3</v>
      </c>
      <c r="AN709" s="4">
        <f t="shared" si="173"/>
        <v>0</v>
      </c>
      <c r="AO709" s="4" t="str">
        <f t="shared" si="174"/>
        <v>X</v>
      </c>
      <c r="AP709" s="4" t="str">
        <f t="shared" si="174"/>
        <v>우대</v>
      </c>
      <c r="AQ709" s="4" t="str">
        <f t="shared" si="174"/>
        <v>X</v>
      </c>
      <c r="AR709" s="4">
        <f t="shared" si="175"/>
        <v>3</v>
      </c>
      <c r="AT709" s="4" t="s">
        <v>11686</v>
      </c>
      <c r="AU709" s="4">
        <f>VLOOKUP(B709,자격증!B:R,17,0)</f>
        <v>10</v>
      </c>
      <c r="AV709" s="4">
        <f>IF(AT709="해당",VLOOKUP(B709,어학성적!B:Q,16,0),0)</f>
        <v>0</v>
      </c>
      <c r="AW709" s="4">
        <f>IF(AT709="해당",VLOOKUP(B709,논문실적!B:S,18,0),0)</f>
        <v>0</v>
      </c>
      <c r="AX709" s="4">
        <f>VLOOKUP(B709,자격증!B:S,18,0)</f>
        <v>0</v>
      </c>
      <c r="AY709" s="4">
        <f t="shared" si="176"/>
        <v>10</v>
      </c>
      <c r="AZ709" s="4"/>
      <c r="BB709" s="4">
        <f t="shared" si="177"/>
        <v>10</v>
      </c>
      <c r="BC709" s="47">
        <f>VLOOKUP(B709,정성평가!B:AD,29,0)</f>
        <v>55</v>
      </c>
      <c r="BD709" s="4">
        <f t="shared" si="178"/>
        <v>3</v>
      </c>
      <c r="BE709" s="47">
        <f t="shared" si="179"/>
        <v>68</v>
      </c>
      <c r="BF709" s="4" t="str">
        <f t="shared" si="180"/>
        <v>과락</v>
      </c>
      <c r="BG709" s="4">
        <f t="shared" si="181"/>
        <v>233</v>
      </c>
      <c r="BH709" s="4" t="s">
        <v>11811</v>
      </c>
      <c r="BI709" s="4" t="s">
        <v>11809</v>
      </c>
      <c r="BK709" s="4">
        <v>9</v>
      </c>
      <c r="BL709" s="4">
        <f t="shared" si="171"/>
        <v>135</v>
      </c>
      <c r="BM709" s="4">
        <f t="shared" si="182"/>
        <v>136</v>
      </c>
      <c r="BN709" s="4" t="str">
        <f t="shared" si="172"/>
        <v>배수초과</v>
      </c>
      <c r="BO709" s="4" t="s">
        <v>11832</v>
      </c>
      <c r="BQ709" s="44" t="s">
        <v>11731</v>
      </c>
      <c r="BR709" s="4" t="s">
        <v>11835</v>
      </c>
      <c r="BS709" s="4" t="s">
        <v>11836</v>
      </c>
    </row>
    <row r="710" spans="1:71" ht="50.1" customHeight="1" x14ac:dyDescent="0.3">
      <c r="A710" s="4">
        <f t="shared" si="184"/>
        <v>236</v>
      </c>
      <c r="B710" s="4" t="s">
        <v>2661</v>
      </c>
      <c r="C710" s="4" t="s">
        <v>2662</v>
      </c>
      <c r="D710" s="4" t="s">
        <v>265</v>
      </c>
      <c r="E710" s="4" t="s">
        <v>266</v>
      </c>
      <c r="F710" s="4" t="s">
        <v>2663</v>
      </c>
      <c r="G710" s="4" t="s">
        <v>2664</v>
      </c>
      <c r="H710" s="4" t="s">
        <v>2665</v>
      </c>
      <c r="I710" s="4" t="s">
        <v>2666</v>
      </c>
      <c r="J710" s="4" t="s">
        <v>275</v>
      </c>
      <c r="K710" s="4" t="s">
        <v>275</v>
      </c>
      <c r="L710" s="4" t="s">
        <v>276</v>
      </c>
      <c r="M710" s="4" t="s">
        <v>277</v>
      </c>
      <c r="N710" s="4" t="s">
        <v>277</v>
      </c>
      <c r="O710" s="4" t="s">
        <v>277</v>
      </c>
      <c r="P710" s="4" t="s">
        <v>277</v>
      </c>
      <c r="Q710" s="4" t="s">
        <v>2670</v>
      </c>
      <c r="R710" s="4" t="s">
        <v>313</v>
      </c>
      <c r="S710" s="4" t="s">
        <v>313</v>
      </c>
      <c r="T710" s="4" t="s">
        <v>313</v>
      </c>
      <c r="U710" s="4" t="s">
        <v>313</v>
      </c>
      <c r="V710" s="4" t="s">
        <v>313</v>
      </c>
      <c r="W710" s="4" t="s">
        <v>11686</v>
      </c>
      <c r="X710" s="4" t="s">
        <v>9552</v>
      </c>
      <c r="Y710" s="4" t="s">
        <v>11686</v>
      </c>
      <c r="Z710" s="4" t="s">
        <v>9552</v>
      </c>
      <c r="AA710" s="4" t="s">
        <v>313</v>
      </c>
      <c r="AB710" s="4" t="s">
        <v>312</v>
      </c>
      <c r="AC710" s="4" t="s">
        <v>313</v>
      </c>
      <c r="AE710" s="4">
        <v>0</v>
      </c>
      <c r="AF710" s="4">
        <v>0</v>
      </c>
      <c r="AG710" s="4">
        <v>0</v>
      </c>
      <c r="AH710" s="4">
        <f t="shared" si="183"/>
        <v>0</v>
      </c>
      <c r="AI710" s="4">
        <f t="shared" si="183"/>
        <v>0</v>
      </c>
      <c r="AJ710" s="4">
        <f t="shared" si="183"/>
        <v>0</v>
      </c>
      <c r="AK710" s="4">
        <f t="shared" si="183"/>
        <v>0</v>
      </c>
      <c r="AL710" s="4">
        <f t="shared" si="183"/>
        <v>0</v>
      </c>
      <c r="AM710" s="4">
        <f t="shared" si="183"/>
        <v>3</v>
      </c>
      <c r="AN710" s="4">
        <f t="shared" si="173"/>
        <v>3</v>
      </c>
      <c r="AO710" s="4" t="str">
        <f t="shared" si="174"/>
        <v>X</v>
      </c>
      <c r="AP710" s="4" t="str">
        <f t="shared" si="174"/>
        <v>우대</v>
      </c>
      <c r="AQ710" s="4" t="str">
        <f t="shared" si="174"/>
        <v>X</v>
      </c>
      <c r="AR710" s="4">
        <f t="shared" si="175"/>
        <v>3</v>
      </c>
      <c r="AT710" s="4" t="s">
        <v>11686</v>
      </c>
      <c r="AU710" s="4">
        <f>VLOOKUP(B710,자격증!B:R,17,0)</f>
        <v>3</v>
      </c>
      <c r="AV710" s="4">
        <f>IF(AT710="해당",VLOOKUP(B710,어학성적!B:Q,16,0),0)</f>
        <v>0</v>
      </c>
      <c r="AW710" s="4">
        <f>IF(AT710="해당",VLOOKUP(B710,논문실적!B:S,18,0),0)</f>
        <v>0</v>
      </c>
      <c r="AX710" s="4">
        <f>VLOOKUP(B710,자격증!B:S,18,0)</f>
        <v>0</v>
      </c>
      <c r="AY710" s="4">
        <f t="shared" si="176"/>
        <v>3</v>
      </c>
      <c r="AZ710" s="4"/>
      <c r="BB710" s="4">
        <f t="shared" si="177"/>
        <v>3</v>
      </c>
      <c r="BC710" s="47">
        <f>VLOOKUP(B710,정성평가!B:AD,29,0)</f>
        <v>61.666666666666664</v>
      </c>
      <c r="BD710" s="4">
        <f t="shared" si="178"/>
        <v>3</v>
      </c>
      <c r="BE710" s="47">
        <f t="shared" si="179"/>
        <v>67.666666666666657</v>
      </c>
      <c r="BF710" s="4" t="str">
        <f t="shared" si="180"/>
        <v>과락</v>
      </c>
      <c r="BG710" s="4">
        <f t="shared" si="181"/>
        <v>236</v>
      </c>
      <c r="BH710" s="4" t="s">
        <v>11811</v>
      </c>
      <c r="BI710" s="4" t="s">
        <v>11809</v>
      </c>
      <c r="BK710" s="4">
        <v>9</v>
      </c>
      <c r="BL710" s="4">
        <f t="shared" si="171"/>
        <v>135</v>
      </c>
      <c r="BM710" s="4">
        <f t="shared" si="182"/>
        <v>136</v>
      </c>
      <c r="BN710" s="4" t="str">
        <f t="shared" si="172"/>
        <v>배수초과</v>
      </c>
      <c r="BO710" s="4" t="s">
        <v>11832</v>
      </c>
      <c r="BQ710" s="44" t="s">
        <v>11731</v>
      </c>
      <c r="BR710" s="4" t="s">
        <v>11835</v>
      </c>
      <c r="BS710" s="4" t="s">
        <v>11836</v>
      </c>
    </row>
    <row r="711" spans="1:71" ht="50.1" customHeight="1" x14ac:dyDescent="0.3">
      <c r="A711" s="4">
        <f t="shared" si="184"/>
        <v>237</v>
      </c>
      <c r="B711" s="4" t="s">
        <v>7600</v>
      </c>
      <c r="C711" s="4" t="s">
        <v>7601</v>
      </c>
      <c r="D711" s="4" t="s">
        <v>265</v>
      </c>
      <c r="E711" s="4" t="s">
        <v>266</v>
      </c>
      <c r="F711" s="4" t="s">
        <v>7602</v>
      </c>
      <c r="G711" s="4" t="s">
        <v>7603</v>
      </c>
      <c r="H711" s="4" t="s">
        <v>7604</v>
      </c>
      <c r="I711" s="4" t="s">
        <v>7605</v>
      </c>
      <c r="J711" s="4" t="s">
        <v>275</v>
      </c>
      <c r="K711" s="4" t="s">
        <v>7606</v>
      </c>
      <c r="L711" s="4" t="s">
        <v>382</v>
      </c>
      <c r="M711" s="4" t="s">
        <v>5720</v>
      </c>
      <c r="N711" s="4" t="s">
        <v>3658</v>
      </c>
      <c r="O711" s="4" t="s">
        <v>4700</v>
      </c>
      <c r="P711" s="4" t="s">
        <v>4701</v>
      </c>
      <c r="Q711" s="4" t="s">
        <v>3954</v>
      </c>
      <c r="R711" s="4" t="s">
        <v>313</v>
      </c>
      <c r="S711" s="4" t="s">
        <v>313</v>
      </c>
      <c r="T711" s="4" t="s">
        <v>313</v>
      </c>
      <c r="U711" s="4" t="s">
        <v>313</v>
      </c>
      <c r="V711" s="4" t="s">
        <v>313</v>
      </c>
      <c r="W711" s="4" t="s">
        <v>11686</v>
      </c>
      <c r="X711" s="4" t="s">
        <v>11727</v>
      </c>
      <c r="Y711" s="4" t="s">
        <v>11686</v>
      </c>
      <c r="Z711" s="4" t="s">
        <v>11727</v>
      </c>
      <c r="AA711" s="4" t="s">
        <v>313</v>
      </c>
      <c r="AB711" s="4" t="s">
        <v>312</v>
      </c>
      <c r="AC711" s="4" t="s">
        <v>313</v>
      </c>
      <c r="AE711" s="23">
        <v>0.1</v>
      </c>
      <c r="AF711" s="4">
        <v>10</v>
      </c>
      <c r="AG711" s="4">
        <v>0</v>
      </c>
      <c r="AH711" s="4">
        <f t="shared" si="183"/>
        <v>0</v>
      </c>
      <c r="AI711" s="4">
        <f t="shared" si="183"/>
        <v>0</v>
      </c>
      <c r="AJ711" s="4">
        <f t="shared" si="183"/>
        <v>0</v>
      </c>
      <c r="AK711" s="4">
        <f t="shared" si="183"/>
        <v>0</v>
      </c>
      <c r="AL711" s="4">
        <f t="shared" si="183"/>
        <v>0</v>
      </c>
      <c r="AM711" s="4">
        <f t="shared" si="183"/>
        <v>3</v>
      </c>
      <c r="AN711" s="4">
        <f t="shared" si="173"/>
        <v>3</v>
      </c>
      <c r="AO711" s="4" t="str">
        <f t="shared" si="174"/>
        <v>X</v>
      </c>
      <c r="AP711" s="4" t="str">
        <f t="shared" si="174"/>
        <v>우대</v>
      </c>
      <c r="AQ711" s="4" t="str">
        <f t="shared" si="174"/>
        <v>X</v>
      </c>
      <c r="AR711" s="4">
        <f t="shared" si="175"/>
        <v>10</v>
      </c>
      <c r="AT711" s="4" t="s">
        <v>11686</v>
      </c>
      <c r="AU711" s="4">
        <f>VLOOKUP(B711,자격증!B:R,17,0)</f>
        <v>6</v>
      </c>
      <c r="AV711" s="4">
        <f>IF(AT711="해당",VLOOKUP(B711,어학성적!B:Q,16,0),0)</f>
        <v>0</v>
      </c>
      <c r="AW711" s="4">
        <f>IF(AT711="해당",VLOOKUP(B711,논문실적!B:S,18,0),0)</f>
        <v>0</v>
      </c>
      <c r="AX711" s="4">
        <f>VLOOKUP(B711,자격증!B:S,18,0)</f>
        <v>0</v>
      </c>
      <c r="AY711" s="4">
        <f t="shared" si="176"/>
        <v>6</v>
      </c>
      <c r="AZ711" s="4"/>
      <c r="BB711" s="4">
        <f t="shared" si="177"/>
        <v>6</v>
      </c>
      <c r="BC711" s="47">
        <f>VLOOKUP(B711,정성평가!B:AD,29,0)</f>
        <v>51.666666666666664</v>
      </c>
      <c r="BD711" s="4">
        <f t="shared" si="178"/>
        <v>10</v>
      </c>
      <c r="BE711" s="47">
        <f t="shared" si="179"/>
        <v>67.666666666666657</v>
      </c>
      <c r="BF711" s="4" t="str">
        <f t="shared" si="180"/>
        <v>과락</v>
      </c>
      <c r="BG711" s="4">
        <f t="shared" si="181"/>
        <v>236</v>
      </c>
      <c r="BH711" s="4" t="s">
        <v>11811</v>
      </c>
      <c r="BI711" s="4" t="s">
        <v>11809</v>
      </c>
      <c r="BK711" s="4">
        <v>9</v>
      </c>
      <c r="BL711" s="4">
        <f t="shared" ref="BL711:BL774" si="185">BK711*15</f>
        <v>135</v>
      </c>
      <c r="BM711" s="4">
        <f t="shared" si="182"/>
        <v>136</v>
      </c>
      <c r="BN711" s="4" t="str">
        <f t="shared" ref="BN711:BN774" si="186">IF(BL711=BM711,"일치",IF(BM711&gt;BL711,"배수초과","배수미달"))</f>
        <v>배수초과</v>
      </c>
      <c r="BO711" s="4" t="s">
        <v>11832</v>
      </c>
      <c r="BQ711" s="44" t="s">
        <v>11731</v>
      </c>
      <c r="BR711" s="4" t="s">
        <v>11835</v>
      </c>
      <c r="BS711" s="4" t="s">
        <v>11836</v>
      </c>
    </row>
    <row r="712" spans="1:71" ht="50.1" customHeight="1" x14ac:dyDescent="0.3">
      <c r="A712" s="4">
        <f t="shared" si="184"/>
        <v>238</v>
      </c>
      <c r="B712" s="4" t="s">
        <v>9654</v>
      </c>
      <c r="C712" s="4" t="s">
        <v>9655</v>
      </c>
      <c r="D712" s="4" t="s">
        <v>265</v>
      </c>
      <c r="E712" s="4" t="s">
        <v>266</v>
      </c>
      <c r="F712" s="4" t="s">
        <v>9656</v>
      </c>
      <c r="G712" s="4" t="s">
        <v>9657</v>
      </c>
      <c r="H712" s="4" t="s">
        <v>9658</v>
      </c>
      <c r="I712" s="4" t="s">
        <v>9659</v>
      </c>
      <c r="J712" s="4" t="s">
        <v>275</v>
      </c>
      <c r="K712" s="4" t="s">
        <v>275</v>
      </c>
      <c r="L712" s="4" t="s">
        <v>276</v>
      </c>
      <c r="M712" s="4" t="s">
        <v>277</v>
      </c>
      <c r="N712" s="4" t="s">
        <v>277</v>
      </c>
      <c r="O712" s="4" t="s">
        <v>277</v>
      </c>
      <c r="P712" s="4" t="s">
        <v>277</v>
      </c>
      <c r="Q712" s="4" t="s">
        <v>4607</v>
      </c>
      <c r="R712" s="4" t="s">
        <v>312</v>
      </c>
      <c r="S712" s="4" t="s">
        <v>313</v>
      </c>
      <c r="T712" s="4" t="s">
        <v>313</v>
      </c>
      <c r="U712" s="4" t="s">
        <v>313</v>
      </c>
      <c r="V712" s="4" t="s">
        <v>313</v>
      </c>
      <c r="W712" s="4" t="s">
        <v>11686</v>
      </c>
      <c r="X712" s="4" t="s">
        <v>11744</v>
      </c>
      <c r="Y712" s="4" t="s">
        <v>313</v>
      </c>
      <c r="Z712" s="4" t="s">
        <v>313</v>
      </c>
      <c r="AA712" s="4" t="s">
        <v>313</v>
      </c>
      <c r="AB712" s="4" t="s">
        <v>313</v>
      </c>
      <c r="AC712" s="4" t="s">
        <v>313</v>
      </c>
      <c r="AE712" s="4">
        <v>0</v>
      </c>
      <c r="AF712" s="4">
        <v>0</v>
      </c>
      <c r="AG712" s="4">
        <v>0</v>
      </c>
      <c r="AH712" s="4">
        <f t="shared" si="183"/>
        <v>3</v>
      </c>
      <c r="AI712" s="4">
        <f t="shared" si="183"/>
        <v>0</v>
      </c>
      <c r="AJ712" s="4">
        <f t="shared" si="183"/>
        <v>0</v>
      </c>
      <c r="AK712" s="4">
        <f t="shared" si="183"/>
        <v>0</v>
      </c>
      <c r="AL712" s="4">
        <f t="shared" si="183"/>
        <v>0</v>
      </c>
      <c r="AM712" s="4">
        <f t="shared" si="183"/>
        <v>3</v>
      </c>
      <c r="AN712" s="4">
        <f t="shared" si="173"/>
        <v>0</v>
      </c>
      <c r="AO712" s="4" t="str">
        <f t="shared" si="174"/>
        <v>X</v>
      </c>
      <c r="AP712" s="4" t="str">
        <f t="shared" si="174"/>
        <v>X</v>
      </c>
      <c r="AQ712" s="4" t="str">
        <f t="shared" si="174"/>
        <v>X</v>
      </c>
      <c r="AR712" s="4">
        <f t="shared" si="175"/>
        <v>3</v>
      </c>
      <c r="AT712" s="4" t="s">
        <v>11686</v>
      </c>
      <c r="AU712" s="4">
        <f>VLOOKUP(B712,자격증!B:R,17,0)</f>
        <v>3</v>
      </c>
      <c r="AV712" s="4">
        <f>IF(AT712="해당",VLOOKUP(B712,어학성적!B:Q,16,0),0)</f>
        <v>0</v>
      </c>
      <c r="AW712" s="4">
        <f>IF(AT712="해당",VLOOKUP(B712,논문실적!B:S,18,0),0)</f>
        <v>8</v>
      </c>
      <c r="AX712" s="4">
        <f>VLOOKUP(B712,자격증!B:S,18,0)</f>
        <v>0</v>
      </c>
      <c r="AY712" s="4">
        <f t="shared" si="176"/>
        <v>11</v>
      </c>
      <c r="AZ712" s="4"/>
      <c r="BB712" s="4">
        <f t="shared" si="177"/>
        <v>11</v>
      </c>
      <c r="BC712" s="47">
        <f>VLOOKUP(B712,정성평가!B:AD,29,0)</f>
        <v>53.666666666666664</v>
      </c>
      <c r="BD712" s="4">
        <f t="shared" si="178"/>
        <v>3</v>
      </c>
      <c r="BE712" s="47">
        <f t="shared" si="179"/>
        <v>67.666666666666657</v>
      </c>
      <c r="BF712" s="4" t="str">
        <f t="shared" si="180"/>
        <v>과락</v>
      </c>
      <c r="BG712" s="4">
        <f t="shared" si="181"/>
        <v>236</v>
      </c>
      <c r="BH712" s="4" t="s">
        <v>11811</v>
      </c>
      <c r="BI712" s="4" t="s">
        <v>11809</v>
      </c>
      <c r="BK712" s="4">
        <v>9</v>
      </c>
      <c r="BL712" s="4">
        <f t="shared" si="185"/>
        <v>135</v>
      </c>
      <c r="BM712" s="4">
        <f t="shared" si="182"/>
        <v>136</v>
      </c>
      <c r="BN712" s="4" t="str">
        <f t="shared" si="186"/>
        <v>배수초과</v>
      </c>
      <c r="BO712" s="4" t="s">
        <v>11832</v>
      </c>
      <c r="BQ712" s="44" t="s">
        <v>11731</v>
      </c>
      <c r="BR712" s="4" t="s">
        <v>11835</v>
      </c>
      <c r="BS712" s="4" t="s">
        <v>11836</v>
      </c>
    </row>
    <row r="713" spans="1:71" ht="50.1" customHeight="1" x14ac:dyDescent="0.3">
      <c r="A713" s="4">
        <f t="shared" si="184"/>
        <v>239</v>
      </c>
      <c r="B713" s="4" t="s">
        <v>2836</v>
      </c>
      <c r="C713" s="4" t="s">
        <v>2837</v>
      </c>
      <c r="D713" s="4" t="s">
        <v>265</v>
      </c>
      <c r="E713" s="4" t="s">
        <v>266</v>
      </c>
      <c r="F713" s="4" t="s">
        <v>2838</v>
      </c>
      <c r="G713" s="4" t="s">
        <v>2839</v>
      </c>
      <c r="H713" s="4" t="s">
        <v>2840</v>
      </c>
      <c r="I713" s="4" t="s">
        <v>2841</v>
      </c>
      <c r="J713" s="4" t="s">
        <v>275</v>
      </c>
      <c r="K713" s="4" t="s">
        <v>275</v>
      </c>
      <c r="L713" s="4" t="s">
        <v>276</v>
      </c>
      <c r="M713" s="4" t="s">
        <v>277</v>
      </c>
      <c r="N713" s="4" t="s">
        <v>277</v>
      </c>
      <c r="O713" s="4" t="s">
        <v>277</v>
      </c>
      <c r="P713" s="4" t="s">
        <v>277</v>
      </c>
      <c r="Q713" s="4" t="s">
        <v>2846</v>
      </c>
      <c r="R713" s="4" t="s">
        <v>313</v>
      </c>
      <c r="S713" s="4" t="s">
        <v>313</v>
      </c>
      <c r="T713" s="4" t="s">
        <v>313</v>
      </c>
      <c r="U713" s="4" t="s">
        <v>313</v>
      </c>
      <c r="V713" s="4" t="s">
        <v>313</v>
      </c>
      <c r="W713" s="4" t="s">
        <v>11686</v>
      </c>
      <c r="X713" s="4" t="s">
        <v>11729</v>
      </c>
      <c r="Y713" s="4" t="s">
        <v>313</v>
      </c>
      <c r="Z713" s="4" t="s">
        <v>313</v>
      </c>
      <c r="AA713" s="4" t="s">
        <v>313</v>
      </c>
      <c r="AB713" s="4" t="s">
        <v>312</v>
      </c>
      <c r="AC713" s="4" t="s">
        <v>313</v>
      </c>
      <c r="AE713" s="4">
        <v>0</v>
      </c>
      <c r="AF713" s="4">
        <v>0</v>
      </c>
      <c r="AG713" s="4">
        <v>0</v>
      </c>
      <c r="AH713" s="4">
        <f t="shared" si="183"/>
        <v>0</v>
      </c>
      <c r="AI713" s="4">
        <f t="shared" si="183"/>
        <v>0</v>
      </c>
      <c r="AJ713" s="4">
        <f t="shared" si="183"/>
        <v>0</v>
      </c>
      <c r="AK713" s="4">
        <f t="shared" si="183"/>
        <v>0</v>
      </c>
      <c r="AL713" s="4">
        <f t="shared" si="183"/>
        <v>0</v>
      </c>
      <c r="AM713" s="4">
        <f t="shared" si="183"/>
        <v>3</v>
      </c>
      <c r="AN713" s="4">
        <f t="shared" si="173"/>
        <v>0</v>
      </c>
      <c r="AO713" s="4" t="str">
        <f t="shared" si="174"/>
        <v>X</v>
      </c>
      <c r="AP713" s="4" t="str">
        <f t="shared" si="174"/>
        <v>우대</v>
      </c>
      <c r="AQ713" s="4" t="str">
        <f t="shared" si="174"/>
        <v>X</v>
      </c>
      <c r="AR713" s="4">
        <f t="shared" si="175"/>
        <v>3</v>
      </c>
      <c r="AT713" s="4" t="s">
        <v>11686</v>
      </c>
      <c r="AU713" s="4">
        <f>VLOOKUP(B713,자격증!B:R,17,0)</f>
        <v>1</v>
      </c>
      <c r="AV713" s="4">
        <f>IF(AT713="해당",VLOOKUP(B713,어학성적!B:Q,16,0),0)</f>
        <v>4</v>
      </c>
      <c r="AW713" s="4">
        <f>IF(AT713="해당",VLOOKUP(B713,논문실적!B:S,18,0),0)</f>
        <v>0</v>
      </c>
      <c r="AX713" s="4">
        <f>VLOOKUP(B713,자격증!B:S,18,0)</f>
        <v>0</v>
      </c>
      <c r="AY713" s="4">
        <f t="shared" si="176"/>
        <v>5</v>
      </c>
      <c r="AZ713" s="4"/>
      <c r="BB713" s="4">
        <f t="shared" si="177"/>
        <v>5</v>
      </c>
      <c r="BC713" s="47">
        <f>VLOOKUP(B713,정성평가!B:AD,29,0)</f>
        <v>59.333333333333336</v>
      </c>
      <c r="BD713" s="4">
        <f t="shared" si="178"/>
        <v>3</v>
      </c>
      <c r="BE713" s="47">
        <f t="shared" si="179"/>
        <v>67.333333333333343</v>
      </c>
      <c r="BF713" s="4" t="str">
        <f t="shared" si="180"/>
        <v>과락</v>
      </c>
      <c r="BG713" s="4">
        <f t="shared" si="181"/>
        <v>239</v>
      </c>
      <c r="BH713" s="4" t="s">
        <v>11811</v>
      </c>
      <c r="BI713" s="4" t="s">
        <v>11809</v>
      </c>
      <c r="BK713" s="4">
        <v>9</v>
      </c>
      <c r="BL713" s="4">
        <f t="shared" si="185"/>
        <v>135</v>
      </c>
      <c r="BM713" s="4">
        <f t="shared" si="182"/>
        <v>136</v>
      </c>
      <c r="BN713" s="4" t="str">
        <f t="shared" si="186"/>
        <v>배수초과</v>
      </c>
      <c r="BO713" s="4" t="s">
        <v>11832</v>
      </c>
      <c r="BQ713" s="44" t="s">
        <v>11731</v>
      </c>
      <c r="BR713" s="4" t="s">
        <v>11835</v>
      </c>
      <c r="BS713" s="4" t="s">
        <v>11836</v>
      </c>
    </row>
    <row r="714" spans="1:71" ht="50.1" customHeight="1" x14ac:dyDescent="0.3">
      <c r="A714" s="4">
        <f t="shared" si="184"/>
        <v>240</v>
      </c>
      <c r="B714" s="4" t="s">
        <v>8778</v>
      </c>
      <c r="C714" s="4" t="s">
        <v>8779</v>
      </c>
      <c r="D714" s="4" t="s">
        <v>265</v>
      </c>
      <c r="E714" s="4" t="s">
        <v>266</v>
      </c>
      <c r="F714" s="4" t="s">
        <v>8780</v>
      </c>
      <c r="G714" s="4" t="s">
        <v>8781</v>
      </c>
      <c r="H714" s="4" t="s">
        <v>8782</v>
      </c>
      <c r="I714" s="4" t="s">
        <v>8783</v>
      </c>
      <c r="J714" s="4" t="s">
        <v>275</v>
      </c>
      <c r="K714" s="4" t="s">
        <v>275</v>
      </c>
      <c r="L714" s="4" t="s">
        <v>276</v>
      </c>
      <c r="M714" s="4" t="s">
        <v>277</v>
      </c>
      <c r="N714" s="4" t="s">
        <v>277</v>
      </c>
      <c r="O714" s="4" t="s">
        <v>277</v>
      </c>
      <c r="P714" s="4" t="s">
        <v>277</v>
      </c>
      <c r="Q714" s="4" t="s">
        <v>2589</v>
      </c>
      <c r="R714" s="4" t="s">
        <v>313</v>
      </c>
      <c r="S714" s="4" t="s">
        <v>313</v>
      </c>
      <c r="T714" s="4" t="s">
        <v>313</v>
      </c>
      <c r="U714" s="4" t="s">
        <v>313</v>
      </c>
      <c r="V714" s="4" t="s">
        <v>313</v>
      </c>
      <c r="W714" s="4" t="s">
        <v>313</v>
      </c>
      <c r="X714" s="4" t="s">
        <v>313</v>
      </c>
      <c r="Y714" s="4" t="s">
        <v>313</v>
      </c>
      <c r="Z714" s="4" t="s">
        <v>313</v>
      </c>
      <c r="AA714" s="4" t="s">
        <v>313</v>
      </c>
      <c r="AB714" s="4" t="s">
        <v>312</v>
      </c>
      <c r="AC714" s="4" t="s">
        <v>313</v>
      </c>
      <c r="AE714" s="4">
        <v>0</v>
      </c>
      <c r="AF714" s="4">
        <v>0</v>
      </c>
      <c r="AG714" s="4">
        <v>0</v>
      </c>
      <c r="AH714" s="4">
        <f t="shared" si="183"/>
        <v>0</v>
      </c>
      <c r="AI714" s="4">
        <f t="shared" si="183"/>
        <v>0</v>
      </c>
      <c r="AJ714" s="4">
        <f t="shared" si="183"/>
        <v>0</v>
      </c>
      <c r="AK714" s="4">
        <f t="shared" si="183"/>
        <v>0</v>
      </c>
      <c r="AL714" s="4">
        <f t="shared" si="183"/>
        <v>0</v>
      </c>
      <c r="AM714" s="4">
        <f t="shared" si="183"/>
        <v>0</v>
      </c>
      <c r="AN714" s="4">
        <f t="shared" si="173"/>
        <v>0</v>
      </c>
      <c r="AO714" s="4" t="str">
        <f t="shared" si="174"/>
        <v>X</v>
      </c>
      <c r="AP714" s="4" t="str">
        <f t="shared" si="174"/>
        <v>우대</v>
      </c>
      <c r="AQ714" s="4" t="str">
        <f t="shared" si="174"/>
        <v>X</v>
      </c>
      <c r="AR714" s="4">
        <f t="shared" si="175"/>
        <v>0</v>
      </c>
      <c r="AT714" s="4" t="s">
        <v>11686</v>
      </c>
      <c r="AU714" s="4">
        <f>VLOOKUP(B714,자격증!B:R,17,0)</f>
        <v>8</v>
      </c>
      <c r="AV714" s="4">
        <f>IF(AT714="해당",VLOOKUP(B714,어학성적!B:Q,16,0),0)</f>
        <v>10</v>
      </c>
      <c r="AW714" s="4">
        <f>IF(AT714="해당",VLOOKUP(B714,논문실적!B:S,18,0),0)</f>
        <v>0</v>
      </c>
      <c r="AX714" s="4">
        <f>VLOOKUP(B714,자격증!B:S,18,0)</f>
        <v>0</v>
      </c>
      <c r="AY714" s="4">
        <f t="shared" si="176"/>
        <v>18</v>
      </c>
      <c r="AZ714" s="4"/>
      <c r="BB714" s="4">
        <f t="shared" si="177"/>
        <v>18</v>
      </c>
      <c r="BC714" s="47">
        <f>VLOOKUP(B714,정성평가!B:AD,29,0)</f>
        <v>49.333333333333336</v>
      </c>
      <c r="BD714" s="4">
        <f t="shared" si="178"/>
        <v>0</v>
      </c>
      <c r="BE714" s="47">
        <f t="shared" si="179"/>
        <v>67.333333333333343</v>
      </c>
      <c r="BF714" s="4" t="str">
        <f t="shared" si="180"/>
        <v>과락</v>
      </c>
      <c r="BG714" s="4">
        <f t="shared" si="181"/>
        <v>239</v>
      </c>
      <c r="BH714" s="4" t="s">
        <v>11811</v>
      </c>
      <c r="BI714" s="4" t="s">
        <v>11809</v>
      </c>
      <c r="BK714" s="4">
        <v>9</v>
      </c>
      <c r="BL714" s="4">
        <f t="shared" si="185"/>
        <v>135</v>
      </c>
      <c r="BM714" s="4">
        <f t="shared" si="182"/>
        <v>136</v>
      </c>
      <c r="BN714" s="4" t="str">
        <f t="shared" si="186"/>
        <v>배수초과</v>
      </c>
      <c r="BO714" s="4" t="s">
        <v>11832</v>
      </c>
      <c r="BQ714" s="44" t="s">
        <v>11731</v>
      </c>
      <c r="BR714" s="4" t="s">
        <v>11835</v>
      </c>
      <c r="BS714" s="4" t="s">
        <v>11836</v>
      </c>
    </row>
    <row r="715" spans="1:71" ht="50.1" customHeight="1" x14ac:dyDescent="0.3">
      <c r="A715" s="4">
        <f t="shared" si="184"/>
        <v>241</v>
      </c>
      <c r="B715" s="4" t="s">
        <v>11423</v>
      </c>
      <c r="C715" s="4" t="s">
        <v>11424</v>
      </c>
      <c r="D715" s="4" t="s">
        <v>265</v>
      </c>
      <c r="E715" s="4" t="s">
        <v>266</v>
      </c>
      <c r="F715" s="4" t="s">
        <v>11425</v>
      </c>
      <c r="G715" s="4" t="s">
        <v>11426</v>
      </c>
      <c r="H715" s="4" t="s">
        <v>11427</v>
      </c>
      <c r="I715" s="4" t="s">
        <v>11427</v>
      </c>
      <c r="J715" s="4" t="s">
        <v>275</v>
      </c>
      <c r="K715" s="4" t="s">
        <v>275</v>
      </c>
      <c r="L715" s="4" t="s">
        <v>1994</v>
      </c>
      <c r="M715" s="4" t="s">
        <v>11428</v>
      </c>
      <c r="N715" s="4" t="s">
        <v>11429</v>
      </c>
      <c r="O715" s="4" t="s">
        <v>385</v>
      </c>
      <c r="P715" s="4" t="s">
        <v>957</v>
      </c>
      <c r="Q715" s="4" t="s">
        <v>1831</v>
      </c>
      <c r="R715" s="4" t="s">
        <v>313</v>
      </c>
      <c r="S715" s="4" t="s">
        <v>313</v>
      </c>
      <c r="T715" s="4" t="s">
        <v>313</v>
      </c>
      <c r="U715" s="4" t="s">
        <v>313</v>
      </c>
      <c r="V715" s="4" t="s">
        <v>313</v>
      </c>
      <c r="W715" s="4" t="s">
        <v>11686</v>
      </c>
      <c r="X715" s="4" t="s">
        <v>11727</v>
      </c>
      <c r="Y715" s="4" t="s">
        <v>11686</v>
      </c>
      <c r="Z715" s="4" t="s">
        <v>11727</v>
      </c>
      <c r="AA715" s="4" t="s">
        <v>313</v>
      </c>
      <c r="AB715" s="4" t="s">
        <v>312</v>
      </c>
      <c r="AC715" s="4" t="s">
        <v>313</v>
      </c>
      <c r="AE715" s="4">
        <v>0</v>
      </c>
      <c r="AF715" s="4">
        <v>0</v>
      </c>
      <c r="AG715" s="4">
        <v>0</v>
      </c>
      <c r="AH715" s="4">
        <f t="shared" si="183"/>
        <v>0</v>
      </c>
      <c r="AI715" s="4">
        <f t="shared" si="183"/>
        <v>0</v>
      </c>
      <c r="AJ715" s="4">
        <f t="shared" si="183"/>
        <v>0</v>
      </c>
      <c r="AK715" s="4">
        <f t="shared" si="183"/>
        <v>0</v>
      </c>
      <c r="AL715" s="4">
        <f t="shared" si="183"/>
        <v>0</v>
      </c>
      <c r="AM715" s="4">
        <f t="shared" si="183"/>
        <v>3</v>
      </c>
      <c r="AN715" s="4">
        <f t="shared" si="173"/>
        <v>3</v>
      </c>
      <c r="AO715" s="4" t="str">
        <f t="shared" si="174"/>
        <v>X</v>
      </c>
      <c r="AP715" s="4" t="str">
        <f t="shared" si="174"/>
        <v>우대</v>
      </c>
      <c r="AQ715" s="4" t="str">
        <f t="shared" si="174"/>
        <v>X</v>
      </c>
      <c r="AR715" s="4">
        <f t="shared" si="175"/>
        <v>3</v>
      </c>
      <c r="AT715" s="4" t="s">
        <v>11686</v>
      </c>
      <c r="AU715" s="4">
        <f>VLOOKUP(B715,자격증!B:R,17,0)</f>
        <v>3</v>
      </c>
      <c r="AV715" s="4">
        <f>IF(AT715="해당",VLOOKUP(B715,어학성적!B:Q,16,0),0)</f>
        <v>0</v>
      </c>
      <c r="AW715" s="4">
        <f>IF(AT715="해당",VLOOKUP(B715,논문실적!B:S,18,0),0)</f>
        <v>0</v>
      </c>
      <c r="AX715" s="4">
        <f>VLOOKUP(B715,자격증!B:S,18,0)</f>
        <v>0</v>
      </c>
      <c r="AY715" s="4">
        <f t="shared" si="176"/>
        <v>3</v>
      </c>
      <c r="AZ715" s="4"/>
      <c r="BB715" s="4">
        <f t="shared" si="177"/>
        <v>3</v>
      </c>
      <c r="BC715" s="47">
        <f>VLOOKUP(B715,정성평가!B:AD,29,0)</f>
        <v>61.333333333333336</v>
      </c>
      <c r="BD715" s="4">
        <f t="shared" si="178"/>
        <v>3</v>
      </c>
      <c r="BE715" s="47">
        <f t="shared" si="179"/>
        <v>67.333333333333343</v>
      </c>
      <c r="BF715" s="4" t="str">
        <f t="shared" si="180"/>
        <v>과락</v>
      </c>
      <c r="BG715" s="4">
        <f t="shared" si="181"/>
        <v>239</v>
      </c>
      <c r="BH715" s="4" t="s">
        <v>11811</v>
      </c>
      <c r="BI715" s="4" t="s">
        <v>11809</v>
      </c>
      <c r="BK715" s="4">
        <v>9</v>
      </c>
      <c r="BL715" s="4">
        <f t="shared" si="185"/>
        <v>135</v>
      </c>
      <c r="BM715" s="4">
        <f t="shared" si="182"/>
        <v>136</v>
      </c>
      <c r="BN715" s="4" t="str">
        <f t="shared" si="186"/>
        <v>배수초과</v>
      </c>
      <c r="BO715" s="4" t="s">
        <v>11832</v>
      </c>
      <c r="BQ715" s="44" t="s">
        <v>11731</v>
      </c>
      <c r="BR715" s="4" t="s">
        <v>11835</v>
      </c>
      <c r="BS715" s="4" t="s">
        <v>11836</v>
      </c>
    </row>
    <row r="716" spans="1:71" ht="50.1" customHeight="1" x14ac:dyDescent="0.3">
      <c r="A716" s="4">
        <f t="shared" si="184"/>
        <v>242</v>
      </c>
      <c r="B716" s="4" t="s">
        <v>2804</v>
      </c>
      <c r="C716" s="4" t="s">
        <v>2805</v>
      </c>
      <c r="D716" s="4" t="s">
        <v>265</v>
      </c>
      <c r="E716" s="4" t="s">
        <v>266</v>
      </c>
      <c r="F716" s="4" t="s">
        <v>2806</v>
      </c>
      <c r="G716" s="4" t="s">
        <v>2807</v>
      </c>
      <c r="H716" s="4" t="s">
        <v>2808</v>
      </c>
      <c r="I716" s="4" t="s">
        <v>2809</v>
      </c>
      <c r="J716" s="4" t="s">
        <v>275</v>
      </c>
      <c r="K716" s="4" t="s">
        <v>275</v>
      </c>
      <c r="L716" s="4" t="s">
        <v>382</v>
      </c>
      <c r="M716" s="4" t="s">
        <v>2294</v>
      </c>
      <c r="N716" s="4" t="s">
        <v>2810</v>
      </c>
      <c r="O716" s="4" t="s">
        <v>385</v>
      </c>
      <c r="P716" s="4" t="s">
        <v>386</v>
      </c>
      <c r="Q716" s="4" t="s">
        <v>2812</v>
      </c>
      <c r="R716" s="4" t="s">
        <v>313</v>
      </c>
      <c r="S716" s="4" t="s">
        <v>313</v>
      </c>
      <c r="T716" s="4" t="s">
        <v>313</v>
      </c>
      <c r="U716" s="4" t="s">
        <v>313</v>
      </c>
      <c r="V716" s="4" t="s">
        <v>313</v>
      </c>
      <c r="W716" s="4" t="s">
        <v>11686</v>
      </c>
      <c r="X716" s="4" t="s">
        <v>11744</v>
      </c>
      <c r="Y716" s="4" t="s">
        <v>313</v>
      </c>
      <c r="Z716" s="4" t="s">
        <v>313</v>
      </c>
      <c r="AA716" s="4" t="s">
        <v>313</v>
      </c>
      <c r="AB716" s="4" t="s">
        <v>313</v>
      </c>
      <c r="AC716" s="4" t="s">
        <v>313</v>
      </c>
      <c r="AE716" s="4">
        <v>0</v>
      </c>
      <c r="AF716" s="4">
        <v>0</v>
      </c>
      <c r="AG716" s="4">
        <v>0</v>
      </c>
      <c r="AH716" s="4">
        <f t="shared" si="183"/>
        <v>0</v>
      </c>
      <c r="AI716" s="4">
        <f t="shared" si="183"/>
        <v>0</v>
      </c>
      <c r="AJ716" s="4">
        <f t="shared" si="183"/>
        <v>0</v>
      </c>
      <c r="AK716" s="4">
        <f t="shared" si="183"/>
        <v>0</v>
      </c>
      <c r="AL716" s="4">
        <f t="shared" si="183"/>
        <v>0</v>
      </c>
      <c r="AM716" s="4">
        <f t="shared" si="183"/>
        <v>3</v>
      </c>
      <c r="AN716" s="4">
        <f t="shared" si="173"/>
        <v>0</v>
      </c>
      <c r="AO716" s="4" t="str">
        <f t="shared" si="174"/>
        <v>X</v>
      </c>
      <c r="AP716" s="4" t="str">
        <f t="shared" si="174"/>
        <v>X</v>
      </c>
      <c r="AQ716" s="4" t="str">
        <f t="shared" si="174"/>
        <v>X</v>
      </c>
      <c r="AR716" s="4">
        <f t="shared" si="175"/>
        <v>3</v>
      </c>
      <c r="AT716" s="4" t="s">
        <v>11686</v>
      </c>
      <c r="AU716" s="4">
        <f>VLOOKUP(B716,자격증!B:R,17,0)</f>
        <v>0</v>
      </c>
      <c r="AV716" s="4">
        <f>IF(AT716="해당",VLOOKUP(B716,어학성적!B:Q,16,0),0)</f>
        <v>0</v>
      </c>
      <c r="AW716" s="4">
        <f>IF(AT716="해당",VLOOKUP(B716,논문실적!B:S,18,0),0)</f>
        <v>0</v>
      </c>
      <c r="AX716" s="4">
        <f>VLOOKUP(B716,자격증!B:S,18,0)</f>
        <v>0</v>
      </c>
      <c r="AY716" s="4">
        <f t="shared" si="176"/>
        <v>0</v>
      </c>
      <c r="AZ716" s="4"/>
      <c r="BB716" s="4">
        <f t="shared" si="177"/>
        <v>0</v>
      </c>
      <c r="BC716" s="47">
        <f>VLOOKUP(B716,정성평가!B:AD,29,0)</f>
        <v>64</v>
      </c>
      <c r="BD716" s="4">
        <f t="shared" si="178"/>
        <v>3</v>
      </c>
      <c r="BE716" s="47">
        <f t="shared" si="179"/>
        <v>67</v>
      </c>
      <c r="BF716" s="4" t="str">
        <f t="shared" si="180"/>
        <v>과락</v>
      </c>
      <c r="BG716" s="4">
        <f t="shared" si="181"/>
        <v>242</v>
      </c>
      <c r="BH716" s="4" t="s">
        <v>11811</v>
      </c>
      <c r="BI716" s="4" t="s">
        <v>11809</v>
      </c>
      <c r="BK716" s="4">
        <v>9</v>
      </c>
      <c r="BL716" s="4">
        <f t="shared" si="185"/>
        <v>135</v>
      </c>
      <c r="BM716" s="4">
        <f t="shared" si="182"/>
        <v>136</v>
      </c>
      <c r="BN716" s="4" t="str">
        <f t="shared" si="186"/>
        <v>배수초과</v>
      </c>
      <c r="BO716" s="4" t="s">
        <v>11832</v>
      </c>
      <c r="BQ716" s="44" t="s">
        <v>11731</v>
      </c>
      <c r="BR716" s="4" t="s">
        <v>11835</v>
      </c>
      <c r="BS716" s="4" t="s">
        <v>11836</v>
      </c>
    </row>
    <row r="717" spans="1:71" ht="50.1" customHeight="1" x14ac:dyDescent="0.3">
      <c r="A717" s="4">
        <f t="shared" si="184"/>
        <v>243</v>
      </c>
      <c r="B717" s="4" t="s">
        <v>8841</v>
      </c>
      <c r="C717" s="4" t="s">
        <v>7158</v>
      </c>
      <c r="D717" s="4" t="s">
        <v>265</v>
      </c>
      <c r="E717" s="4" t="s">
        <v>266</v>
      </c>
      <c r="F717" s="4" t="s">
        <v>8842</v>
      </c>
      <c r="G717" s="4" t="s">
        <v>8843</v>
      </c>
      <c r="H717" s="4" t="s">
        <v>8844</v>
      </c>
      <c r="I717" s="4" t="s">
        <v>8845</v>
      </c>
      <c r="J717" s="4" t="s">
        <v>275</v>
      </c>
      <c r="K717" s="4" t="s">
        <v>275</v>
      </c>
      <c r="L717" s="4" t="s">
        <v>382</v>
      </c>
      <c r="M717" s="4" t="s">
        <v>6705</v>
      </c>
      <c r="N717" s="4" t="s">
        <v>8846</v>
      </c>
      <c r="O717" s="4" t="s">
        <v>562</v>
      </c>
      <c r="P717" s="4" t="s">
        <v>957</v>
      </c>
      <c r="Q717" s="4" t="s">
        <v>4625</v>
      </c>
      <c r="R717" s="4" t="s">
        <v>313</v>
      </c>
      <c r="S717" s="4" t="s">
        <v>313</v>
      </c>
      <c r="T717" s="4" t="s">
        <v>313</v>
      </c>
      <c r="U717" s="4" t="s">
        <v>313</v>
      </c>
      <c r="V717" s="4" t="s">
        <v>313</v>
      </c>
      <c r="W717" s="4" t="s">
        <v>11686</v>
      </c>
      <c r="X717" s="4" t="s">
        <v>11745</v>
      </c>
      <c r="Y717" s="4" t="s">
        <v>313</v>
      </c>
      <c r="Z717" s="4" t="s">
        <v>313</v>
      </c>
      <c r="AA717" s="4" t="s">
        <v>313</v>
      </c>
      <c r="AB717" s="4" t="s">
        <v>313</v>
      </c>
      <c r="AC717" s="4" t="s">
        <v>313</v>
      </c>
      <c r="AE717" s="4">
        <v>0</v>
      </c>
      <c r="AF717" s="4">
        <v>0</v>
      </c>
      <c r="AG717" s="4">
        <v>0</v>
      </c>
      <c r="AH717" s="4">
        <f t="shared" si="183"/>
        <v>0</v>
      </c>
      <c r="AI717" s="4">
        <f t="shared" si="183"/>
        <v>0</v>
      </c>
      <c r="AJ717" s="4">
        <f t="shared" si="183"/>
        <v>0</v>
      </c>
      <c r="AK717" s="4">
        <f t="shared" si="183"/>
        <v>0</v>
      </c>
      <c r="AL717" s="4">
        <f t="shared" si="183"/>
        <v>0</v>
      </c>
      <c r="AM717" s="4">
        <f t="shared" si="183"/>
        <v>3</v>
      </c>
      <c r="AN717" s="4">
        <f t="shared" si="173"/>
        <v>0</v>
      </c>
      <c r="AO717" s="4" t="str">
        <f t="shared" si="174"/>
        <v>X</v>
      </c>
      <c r="AP717" s="4" t="str">
        <f t="shared" si="174"/>
        <v>X</v>
      </c>
      <c r="AQ717" s="4" t="str">
        <f t="shared" si="174"/>
        <v>X</v>
      </c>
      <c r="AR717" s="4">
        <f t="shared" si="175"/>
        <v>3</v>
      </c>
      <c r="AT717" s="4" t="s">
        <v>11686</v>
      </c>
      <c r="AU717" s="4">
        <f>VLOOKUP(B717,자격증!B:R,17,0)</f>
        <v>0</v>
      </c>
      <c r="AV717" s="4">
        <f>IF(AT717="해당",VLOOKUP(B717,어학성적!B:Q,16,0),0)</f>
        <v>0</v>
      </c>
      <c r="AW717" s="4">
        <f>IF(AT717="해당",VLOOKUP(B717,논문실적!B:S,18,0),0)</f>
        <v>10</v>
      </c>
      <c r="AX717" s="4">
        <f>VLOOKUP(B717,자격증!B:S,18,0)</f>
        <v>0</v>
      </c>
      <c r="AY717" s="4">
        <f t="shared" si="176"/>
        <v>10</v>
      </c>
      <c r="AZ717" s="4"/>
      <c r="BB717" s="4">
        <f t="shared" si="177"/>
        <v>10</v>
      </c>
      <c r="BC717" s="47">
        <f>VLOOKUP(B717,정성평가!B:AD,29,0)</f>
        <v>54</v>
      </c>
      <c r="BD717" s="4">
        <f t="shared" si="178"/>
        <v>3</v>
      </c>
      <c r="BE717" s="47">
        <f t="shared" si="179"/>
        <v>67</v>
      </c>
      <c r="BF717" s="4" t="str">
        <f t="shared" si="180"/>
        <v>과락</v>
      </c>
      <c r="BG717" s="4">
        <f t="shared" si="181"/>
        <v>242</v>
      </c>
      <c r="BH717" s="4" t="s">
        <v>11811</v>
      </c>
      <c r="BI717" s="4" t="s">
        <v>11809</v>
      </c>
      <c r="BK717" s="4">
        <v>9</v>
      </c>
      <c r="BL717" s="4">
        <f t="shared" si="185"/>
        <v>135</v>
      </c>
      <c r="BM717" s="4">
        <f t="shared" si="182"/>
        <v>136</v>
      </c>
      <c r="BN717" s="4" t="str">
        <f t="shared" si="186"/>
        <v>배수초과</v>
      </c>
      <c r="BO717" s="4" t="s">
        <v>11832</v>
      </c>
      <c r="BQ717" s="44" t="s">
        <v>11731</v>
      </c>
      <c r="BR717" s="4" t="s">
        <v>11835</v>
      </c>
      <c r="BS717" s="4" t="s">
        <v>11836</v>
      </c>
    </row>
    <row r="718" spans="1:71" ht="50.1" customHeight="1" x14ac:dyDescent="0.3">
      <c r="A718" s="4">
        <f t="shared" si="184"/>
        <v>244</v>
      </c>
      <c r="B718" s="4" t="s">
        <v>9093</v>
      </c>
      <c r="C718" s="4" t="s">
        <v>9094</v>
      </c>
      <c r="D718" s="4" t="s">
        <v>265</v>
      </c>
      <c r="E718" s="4" t="s">
        <v>266</v>
      </c>
      <c r="F718" s="4" t="s">
        <v>9095</v>
      </c>
      <c r="G718" s="4" t="s">
        <v>9096</v>
      </c>
      <c r="H718" s="4" t="s">
        <v>9097</v>
      </c>
      <c r="I718" s="4" t="s">
        <v>9098</v>
      </c>
      <c r="J718" s="4" t="s">
        <v>275</v>
      </c>
      <c r="K718" s="4" t="s">
        <v>275</v>
      </c>
      <c r="L718" s="4" t="s">
        <v>276</v>
      </c>
      <c r="M718" s="4" t="s">
        <v>277</v>
      </c>
      <c r="N718" s="4" t="s">
        <v>277</v>
      </c>
      <c r="O718" s="4" t="s">
        <v>277</v>
      </c>
      <c r="P718" s="4" t="s">
        <v>277</v>
      </c>
      <c r="Q718" s="4" t="s">
        <v>2670</v>
      </c>
      <c r="R718" s="4" t="s">
        <v>313</v>
      </c>
      <c r="S718" s="4" t="s">
        <v>313</v>
      </c>
      <c r="T718" s="4" t="s">
        <v>313</v>
      </c>
      <c r="U718" s="4" t="s">
        <v>313</v>
      </c>
      <c r="V718" s="4" t="s">
        <v>313</v>
      </c>
      <c r="W718" s="4" t="s">
        <v>11686</v>
      </c>
      <c r="X718" s="4" t="s">
        <v>11738</v>
      </c>
      <c r="Y718" s="4" t="s">
        <v>313</v>
      </c>
      <c r="Z718" s="4" t="s">
        <v>313</v>
      </c>
      <c r="AA718" s="4" t="s">
        <v>313</v>
      </c>
      <c r="AB718" s="4" t="s">
        <v>312</v>
      </c>
      <c r="AC718" s="4" t="s">
        <v>313</v>
      </c>
      <c r="AE718" s="4">
        <v>0</v>
      </c>
      <c r="AF718" s="4">
        <v>0</v>
      </c>
      <c r="AG718" s="4">
        <v>0</v>
      </c>
      <c r="AH718" s="4">
        <f t="shared" si="183"/>
        <v>0</v>
      </c>
      <c r="AI718" s="4">
        <f t="shared" si="183"/>
        <v>0</v>
      </c>
      <c r="AJ718" s="4">
        <f t="shared" si="183"/>
        <v>0</v>
      </c>
      <c r="AK718" s="4">
        <f t="shared" si="183"/>
        <v>0</v>
      </c>
      <c r="AL718" s="4">
        <f t="shared" si="183"/>
        <v>0</v>
      </c>
      <c r="AM718" s="4">
        <f t="shared" si="183"/>
        <v>3</v>
      </c>
      <c r="AN718" s="4">
        <f t="shared" si="173"/>
        <v>0</v>
      </c>
      <c r="AO718" s="4" t="str">
        <f t="shared" si="174"/>
        <v>X</v>
      </c>
      <c r="AP718" s="4" t="str">
        <f t="shared" si="174"/>
        <v>우대</v>
      </c>
      <c r="AQ718" s="4" t="str">
        <f t="shared" si="174"/>
        <v>X</v>
      </c>
      <c r="AR718" s="4">
        <f t="shared" si="175"/>
        <v>3</v>
      </c>
      <c r="AT718" s="4" t="s">
        <v>11686</v>
      </c>
      <c r="AU718" s="4">
        <f>VLOOKUP(B718,자격증!B:R,17,0)</f>
        <v>8</v>
      </c>
      <c r="AV718" s="4">
        <f>IF(AT718="해당",VLOOKUP(B718,어학성적!B:Q,16,0),0)</f>
        <v>6</v>
      </c>
      <c r="AW718" s="4">
        <f>IF(AT718="해당",VLOOKUP(B718,논문실적!B:S,18,0),0)</f>
        <v>0</v>
      </c>
      <c r="AX718" s="4">
        <f>VLOOKUP(B718,자격증!B:S,18,0)</f>
        <v>0</v>
      </c>
      <c r="AY718" s="4">
        <f t="shared" si="176"/>
        <v>14</v>
      </c>
      <c r="AZ718" s="4"/>
      <c r="BB718" s="4">
        <f t="shared" si="177"/>
        <v>14</v>
      </c>
      <c r="BC718" s="47">
        <f>VLOOKUP(B718,정성평가!B:AD,29,0)</f>
        <v>50</v>
      </c>
      <c r="BD718" s="4">
        <f t="shared" si="178"/>
        <v>3</v>
      </c>
      <c r="BE718" s="47">
        <f t="shared" si="179"/>
        <v>67</v>
      </c>
      <c r="BF718" s="4" t="str">
        <f t="shared" si="180"/>
        <v>과락</v>
      </c>
      <c r="BG718" s="4">
        <f t="shared" si="181"/>
        <v>242</v>
      </c>
      <c r="BH718" s="4" t="s">
        <v>11811</v>
      </c>
      <c r="BI718" s="4" t="s">
        <v>11809</v>
      </c>
      <c r="BK718" s="4">
        <v>9</v>
      </c>
      <c r="BL718" s="4">
        <f t="shared" si="185"/>
        <v>135</v>
      </c>
      <c r="BM718" s="4">
        <f t="shared" si="182"/>
        <v>136</v>
      </c>
      <c r="BN718" s="4" t="str">
        <f t="shared" si="186"/>
        <v>배수초과</v>
      </c>
      <c r="BO718" s="4" t="s">
        <v>11832</v>
      </c>
      <c r="BQ718" s="44" t="s">
        <v>11731</v>
      </c>
      <c r="BR718" s="4" t="s">
        <v>11835</v>
      </c>
      <c r="BS718" s="4" t="s">
        <v>11836</v>
      </c>
    </row>
    <row r="719" spans="1:71" ht="50.1" customHeight="1" x14ac:dyDescent="0.3">
      <c r="A719" s="4">
        <f t="shared" si="184"/>
        <v>245</v>
      </c>
      <c r="B719" s="4" t="s">
        <v>9350</v>
      </c>
      <c r="C719" s="4" t="s">
        <v>9351</v>
      </c>
      <c r="D719" s="4" t="s">
        <v>265</v>
      </c>
      <c r="E719" s="4" t="s">
        <v>266</v>
      </c>
      <c r="F719" s="4" t="s">
        <v>9352</v>
      </c>
      <c r="G719" s="4" t="s">
        <v>9353</v>
      </c>
      <c r="H719" s="4" t="s">
        <v>9354</v>
      </c>
      <c r="I719" s="4" t="s">
        <v>9355</v>
      </c>
      <c r="J719" s="4" t="s">
        <v>275</v>
      </c>
      <c r="K719" s="4" t="s">
        <v>275</v>
      </c>
      <c r="L719" s="4" t="s">
        <v>276</v>
      </c>
      <c r="M719" s="4" t="s">
        <v>277</v>
      </c>
      <c r="N719" s="4" t="s">
        <v>277</v>
      </c>
      <c r="O719" s="4" t="s">
        <v>277</v>
      </c>
      <c r="P719" s="4" t="s">
        <v>277</v>
      </c>
      <c r="Q719" s="4" t="s">
        <v>809</v>
      </c>
      <c r="R719" s="4" t="s">
        <v>313</v>
      </c>
      <c r="S719" s="4" t="s">
        <v>313</v>
      </c>
      <c r="T719" s="4" t="s">
        <v>313</v>
      </c>
      <c r="U719" s="4" t="s">
        <v>313</v>
      </c>
      <c r="V719" s="4" t="s">
        <v>313</v>
      </c>
      <c r="W719" s="4" t="s">
        <v>11686</v>
      </c>
      <c r="X719" s="4" t="s">
        <v>9552</v>
      </c>
      <c r="Y719" s="4" t="s">
        <v>11686</v>
      </c>
      <c r="Z719" s="4" t="s">
        <v>9552</v>
      </c>
      <c r="AA719" s="4" t="s">
        <v>313</v>
      </c>
      <c r="AB719" s="4" t="s">
        <v>312</v>
      </c>
      <c r="AC719" s="4" t="s">
        <v>313</v>
      </c>
      <c r="AE719" s="4">
        <v>0</v>
      </c>
      <c r="AF719" s="4">
        <v>0</v>
      </c>
      <c r="AG719" s="4">
        <v>0</v>
      </c>
      <c r="AH719" s="4">
        <f t="shared" si="183"/>
        <v>0</v>
      </c>
      <c r="AI719" s="4">
        <f t="shared" si="183"/>
        <v>0</v>
      </c>
      <c r="AJ719" s="4">
        <f t="shared" si="183"/>
        <v>0</v>
      </c>
      <c r="AK719" s="4">
        <f t="shared" si="183"/>
        <v>0</v>
      </c>
      <c r="AL719" s="4">
        <f t="shared" si="183"/>
        <v>0</v>
      </c>
      <c r="AM719" s="4">
        <f t="shared" si="183"/>
        <v>3</v>
      </c>
      <c r="AN719" s="4">
        <f t="shared" si="173"/>
        <v>3</v>
      </c>
      <c r="AO719" s="4" t="str">
        <f t="shared" si="174"/>
        <v>X</v>
      </c>
      <c r="AP719" s="4" t="str">
        <f t="shared" si="174"/>
        <v>우대</v>
      </c>
      <c r="AQ719" s="4" t="str">
        <f t="shared" si="174"/>
        <v>X</v>
      </c>
      <c r="AR719" s="4">
        <f t="shared" si="175"/>
        <v>3</v>
      </c>
      <c r="AT719" s="4" t="s">
        <v>11686</v>
      </c>
      <c r="AU719" s="4">
        <f>VLOOKUP(B719,자격증!B:R,17,0)</f>
        <v>0</v>
      </c>
      <c r="AV719" s="4">
        <f>IF(AT719="해당",VLOOKUP(B719,어학성적!B:Q,16,0),0)</f>
        <v>0</v>
      </c>
      <c r="AW719" s="4">
        <f>IF(AT719="해당",VLOOKUP(B719,논문실적!B:S,18,0),0)</f>
        <v>10</v>
      </c>
      <c r="AX719" s="4">
        <f>VLOOKUP(B719,자격증!B:S,18,0)</f>
        <v>0</v>
      </c>
      <c r="AY719" s="4">
        <f t="shared" si="176"/>
        <v>10</v>
      </c>
      <c r="AZ719" s="4"/>
      <c r="BB719" s="4">
        <f t="shared" si="177"/>
        <v>10</v>
      </c>
      <c r="BC719" s="47">
        <f>VLOOKUP(B719,정성평가!B:AD,29,0)</f>
        <v>54</v>
      </c>
      <c r="BD719" s="4">
        <f t="shared" si="178"/>
        <v>3</v>
      </c>
      <c r="BE719" s="47">
        <f t="shared" si="179"/>
        <v>67</v>
      </c>
      <c r="BF719" s="4" t="str">
        <f t="shared" si="180"/>
        <v>과락</v>
      </c>
      <c r="BG719" s="4">
        <f t="shared" si="181"/>
        <v>242</v>
      </c>
      <c r="BH719" s="4" t="s">
        <v>11811</v>
      </c>
      <c r="BI719" s="4" t="s">
        <v>11809</v>
      </c>
      <c r="BK719" s="4">
        <v>9</v>
      </c>
      <c r="BL719" s="4">
        <f t="shared" si="185"/>
        <v>135</v>
      </c>
      <c r="BM719" s="4">
        <f t="shared" si="182"/>
        <v>136</v>
      </c>
      <c r="BN719" s="4" t="str">
        <f t="shared" si="186"/>
        <v>배수초과</v>
      </c>
      <c r="BO719" s="4" t="s">
        <v>11832</v>
      </c>
      <c r="BQ719" s="44" t="s">
        <v>11731</v>
      </c>
      <c r="BR719" s="4" t="s">
        <v>11835</v>
      </c>
      <c r="BS719" s="4" t="s">
        <v>11836</v>
      </c>
    </row>
    <row r="720" spans="1:71" ht="50.1" customHeight="1" x14ac:dyDescent="0.3">
      <c r="A720" s="4">
        <f t="shared" si="184"/>
        <v>246</v>
      </c>
      <c r="B720" s="4" t="s">
        <v>10994</v>
      </c>
      <c r="C720" s="4" t="s">
        <v>10995</v>
      </c>
      <c r="D720" s="4" t="s">
        <v>265</v>
      </c>
      <c r="E720" s="4" t="s">
        <v>266</v>
      </c>
      <c r="F720" s="4" t="s">
        <v>10996</v>
      </c>
      <c r="G720" s="4" t="s">
        <v>10997</v>
      </c>
      <c r="H720" s="4" t="s">
        <v>10998</v>
      </c>
      <c r="I720" s="4" t="s">
        <v>10998</v>
      </c>
      <c r="J720" s="4" t="s">
        <v>275</v>
      </c>
      <c r="K720" s="4" t="s">
        <v>275</v>
      </c>
      <c r="L720" s="4" t="s">
        <v>382</v>
      </c>
      <c r="M720" s="4" t="s">
        <v>2072</v>
      </c>
      <c r="N720" s="4" t="s">
        <v>4698</v>
      </c>
      <c r="O720" s="4" t="s">
        <v>562</v>
      </c>
      <c r="P720" s="4" t="s">
        <v>957</v>
      </c>
      <c r="Q720" s="4" t="s">
        <v>3398</v>
      </c>
      <c r="R720" s="4" t="s">
        <v>313</v>
      </c>
      <c r="S720" s="4" t="s">
        <v>313</v>
      </c>
      <c r="T720" s="4" t="s">
        <v>313</v>
      </c>
      <c r="U720" s="4" t="s">
        <v>313</v>
      </c>
      <c r="V720" s="4" t="s">
        <v>313</v>
      </c>
      <c r="W720" s="4" t="s">
        <v>11686</v>
      </c>
      <c r="X720" s="4" t="s">
        <v>9552</v>
      </c>
      <c r="Y720" s="4" t="s">
        <v>313</v>
      </c>
      <c r="Z720" s="4" t="s">
        <v>313</v>
      </c>
      <c r="AA720" s="4" t="s">
        <v>313</v>
      </c>
      <c r="AB720" s="4" t="s">
        <v>312</v>
      </c>
      <c r="AC720" s="4" t="s">
        <v>313</v>
      </c>
      <c r="AE720" s="4">
        <v>0</v>
      </c>
      <c r="AF720" s="4">
        <v>0</v>
      </c>
      <c r="AG720" s="4">
        <v>0</v>
      </c>
      <c r="AH720" s="4">
        <f t="shared" si="183"/>
        <v>0</v>
      </c>
      <c r="AI720" s="4">
        <f t="shared" si="183"/>
        <v>0</v>
      </c>
      <c r="AJ720" s="4">
        <f t="shared" si="183"/>
        <v>0</v>
      </c>
      <c r="AK720" s="4">
        <f t="shared" si="183"/>
        <v>0</v>
      </c>
      <c r="AL720" s="4">
        <f t="shared" si="183"/>
        <v>0</v>
      </c>
      <c r="AM720" s="4">
        <f t="shared" si="183"/>
        <v>3</v>
      </c>
      <c r="AN720" s="4">
        <f t="shared" si="173"/>
        <v>0</v>
      </c>
      <c r="AO720" s="4" t="str">
        <f t="shared" si="174"/>
        <v>X</v>
      </c>
      <c r="AP720" s="4" t="str">
        <f t="shared" si="174"/>
        <v>우대</v>
      </c>
      <c r="AQ720" s="4" t="str">
        <f t="shared" si="174"/>
        <v>X</v>
      </c>
      <c r="AR720" s="4">
        <f t="shared" si="175"/>
        <v>3</v>
      </c>
      <c r="AT720" s="4" t="s">
        <v>11686</v>
      </c>
      <c r="AU720" s="4">
        <f>VLOOKUP(B720,자격증!B:R,17,0)</f>
        <v>3</v>
      </c>
      <c r="AV720" s="4">
        <f>IF(AT720="해당",VLOOKUP(B720,어학성적!B:Q,16,0),0)</f>
        <v>6</v>
      </c>
      <c r="AW720" s="4">
        <f>IF(AT720="해당",VLOOKUP(B720,논문실적!B:S,18,0),0)</f>
        <v>0</v>
      </c>
      <c r="AX720" s="4">
        <f>VLOOKUP(B720,자격증!B:S,18,0)</f>
        <v>0</v>
      </c>
      <c r="AY720" s="4">
        <f t="shared" si="176"/>
        <v>9</v>
      </c>
      <c r="AZ720" s="4"/>
      <c r="BB720" s="4">
        <f t="shared" si="177"/>
        <v>9</v>
      </c>
      <c r="BC720" s="47">
        <f>VLOOKUP(B720,정성평가!B:AD,29,0)</f>
        <v>55</v>
      </c>
      <c r="BD720" s="4">
        <f t="shared" si="178"/>
        <v>3</v>
      </c>
      <c r="BE720" s="47">
        <f t="shared" si="179"/>
        <v>67</v>
      </c>
      <c r="BF720" s="4" t="str">
        <f t="shared" si="180"/>
        <v>과락</v>
      </c>
      <c r="BG720" s="4">
        <f t="shared" si="181"/>
        <v>242</v>
      </c>
      <c r="BH720" s="4" t="s">
        <v>11811</v>
      </c>
      <c r="BI720" s="4" t="s">
        <v>11809</v>
      </c>
      <c r="BK720" s="4">
        <v>9</v>
      </c>
      <c r="BL720" s="4">
        <f t="shared" si="185"/>
        <v>135</v>
      </c>
      <c r="BM720" s="4">
        <f t="shared" si="182"/>
        <v>136</v>
      </c>
      <c r="BN720" s="4" t="str">
        <f t="shared" si="186"/>
        <v>배수초과</v>
      </c>
      <c r="BO720" s="4" t="s">
        <v>11832</v>
      </c>
      <c r="BQ720" s="44" t="s">
        <v>11731</v>
      </c>
      <c r="BR720" s="4" t="s">
        <v>11835</v>
      </c>
      <c r="BS720" s="4" t="s">
        <v>11836</v>
      </c>
    </row>
    <row r="721" spans="1:71" ht="50.1" customHeight="1" x14ac:dyDescent="0.3">
      <c r="A721" s="4">
        <f t="shared" si="184"/>
        <v>247</v>
      </c>
      <c r="B721" s="4" t="s">
        <v>1976</v>
      </c>
      <c r="C721" s="4" t="s">
        <v>1977</v>
      </c>
      <c r="D721" s="4" t="s">
        <v>265</v>
      </c>
      <c r="E721" s="4" t="s">
        <v>266</v>
      </c>
      <c r="F721" s="4" t="s">
        <v>1978</v>
      </c>
      <c r="G721" s="4" t="s">
        <v>1979</v>
      </c>
      <c r="H721" s="4" t="s">
        <v>1980</v>
      </c>
      <c r="I721" s="4" t="s">
        <v>1981</v>
      </c>
      <c r="J721" s="4" t="s">
        <v>275</v>
      </c>
      <c r="K721" s="4" t="s">
        <v>275</v>
      </c>
      <c r="L721" s="4" t="s">
        <v>276</v>
      </c>
      <c r="M721" s="4" t="s">
        <v>277</v>
      </c>
      <c r="N721" s="4" t="s">
        <v>277</v>
      </c>
      <c r="O721" s="4" t="s">
        <v>277</v>
      </c>
      <c r="P721" s="4" t="s">
        <v>277</v>
      </c>
      <c r="Q721" s="4" t="s">
        <v>1988</v>
      </c>
      <c r="R721" s="4" t="s">
        <v>313</v>
      </c>
      <c r="S721" s="4" t="s">
        <v>313</v>
      </c>
      <c r="T721" s="4" t="s">
        <v>313</v>
      </c>
      <c r="U721" s="4" t="s">
        <v>313</v>
      </c>
      <c r="V721" s="4" t="s">
        <v>313</v>
      </c>
      <c r="W721" s="4" t="s">
        <v>11686</v>
      </c>
      <c r="X721" s="4" t="s">
        <v>11735</v>
      </c>
      <c r="Y721" s="4" t="s">
        <v>11686</v>
      </c>
      <c r="Z721" s="4" t="s">
        <v>11735</v>
      </c>
      <c r="AA721" s="4" t="s">
        <v>313</v>
      </c>
      <c r="AB721" s="4" t="s">
        <v>312</v>
      </c>
      <c r="AC721" s="4" t="s">
        <v>313</v>
      </c>
      <c r="AE721" s="4">
        <v>0</v>
      </c>
      <c r="AF721" s="4">
        <v>0</v>
      </c>
      <c r="AG721" s="4">
        <v>0</v>
      </c>
      <c r="AH721" s="4">
        <f t="shared" si="183"/>
        <v>0</v>
      </c>
      <c r="AI721" s="4">
        <f t="shared" si="183"/>
        <v>0</v>
      </c>
      <c r="AJ721" s="4">
        <f t="shared" si="183"/>
        <v>0</v>
      </c>
      <c r="AK721" s="4">
        <f t="shared" si="183"/>
        <v>0</v>
      </c>
      <c r="AL721" s="4">
        <f t="shared" si="183"/>
        <v>0</v>
      </c>
      <c r="AM721" s="4">
        <f t="shared" si="183"/>
        <v>3</v>
      </c>
      <c r="AN721" s="4">
        <f t="shared" si="173"/>
        <v>3</v>
      </c>
      <c r="AO721" s="4" t="str">
        <f t="shared" si="174"/>
        <v>X</v>
      </c>
      <c r="AP721" s="4" t="str">
        <f t="shared" si="174"/>
        <v>우대</v>
      </c>
      <c r="AQ721" s="4" t="str">
        <f t="shared" si="174"/>
        <v>X</v>
      </c>
      <c r="AR721" s="4">
        <f t="shared" si="175"/>
        <v>3</v>
      </c>
      <c r="AT721" s="4" t="s">
        <v>11686</v>
      </c>
      <c r="AU721" s="4">
        <f>VLOOKUP(B721,자격증!B:R,17,0)</f>
        <v>3</v>
      </c>
      <c r="AV721" s="4">
        <f>IF(AT721="해당",VLOOKUP(B721,어학성적!B:Q,16,0),0)</f>
        <v>8</v>
      </c>
      <c r="AW721" s="4">
        <f>IF(AT721="해당",VLOOKUP(B721,논문실적!B:S,18,0),0)</f>
        <v>0</v>
      </c>
      <c r="AX721" s="4">
        <f>VLOOKUP(B721,자격증!B:S,18,0)</f>
        <v>0</v>
      </c>
      <c r="AY721" s="4">
        <f t="shared" si="176"/>
        <v>11</v>
      </c>
      <c r="AZ721" s="4"/>
      <c r="BB721" s="4">
        <f t="shared" si="177"/>
        <v>11</v>
      </c>
      <c r="BC721" s="47">
        <f>VLOOKUP(B721,정성평가!B:AD,29,0)</f>
        <v>52.666666666666664</v>
      </c>
      <c r="BD721" s="4">
        <f t="shared" si="178"/>
        <v>3</v>
      </c>
      <c r="BE721" s="47">
        <f t="shared" si="179"/>
        <v>66.666666666666657</v>
      </c>
      <c r="BF721" s="4" t="str">
        <f t="shared" si="180"/>
        <v>과락</v>
      </c>
      <c r="BG721" s="4">
        <f t="shared" si="181"/>
        <v>247</v>
      </c>
      <c r="BH721" s="4" t="s">
        <v>11811</v>
      </c>
      <c r="BI721" s="4" t="s">
        <v>11809</v>
      </c>
      <c r="BK721" s="4">
        <v>9</v>
      </c>
      <c r="BL721" s="4">
        <f t="shared" si="185"/>
        <v>135</v>
      </c>
      <c r="BM721" s="4">
        <f t="shared" si="182"/>
        <v>136</v>
      </c>
      <c r="BN721" s="4" t="str">
        <f t="shared" si="186"/>
        <v>배수초과</v>
      </c>
      <c r="BO721" s="4" t="s">
        <v>11832</v>
      </c>
      <c r="BQ721" s="44" t="s">
        <v>11731</v>
      </c>
      <c r="BR721" s="4" t="s">
        <v>11835</v>
      </c>
      <c r="BS721" s="4" t="s">
        <v>11836</v>
      </c>
    </row>
    <row r="722" spans="1:71" ht="50.1" customHeight="1" x14ac:dyDescent="0.3">
      <c r="A722" s="4">
        <f t="shared" si="184"/>
        <v>248</v>
      </c>
      <c r="B722" s="4" t="s">
        <v>3323</v>
      </c>
      <c r="C722" s="4" t="s">
        <v>3324</v>
      </c>
      <c r="D722" s="4" t="s">
        <v>265</v>
      </c>
      <c r="E722" s="4" t="s">
        <v>266</v>
      </c>
      <c r="F722" s="4" t="s">
        <v>3325</v>
      </c>
      <c r="G722" s="4" t="s">
        <v>3326</v>
      </c>
      <c r="H722" s="4" t="s">
        <v>3327</v>
      </c>
      <c r="I722" s="4" t="s">
        <v>3328</v>
      </c>
      <c r="J722" s="4" t="s">
        <v>275</v>
      </c>
      <c r="K722" s="4" t="s">
        <v>275</v>
      </c>
      <c r="L722" s="4" t="s">
        <v>276</v>
      </c>
      <c r="M722" s="4" t="s">
        <v>277</v>
      </c>
      <c r="N722" s="4" t="s">
        <v>277</v>
      </c>
      <c r="O722" s="4" t="s">
        <v>277</v>
      </c>
      <c r="P722" s="4" t="s">
        <v>277</v>
      </c>
      <c r="Q722" s="4" t="s">
        <v>3330</v>
      </c>
      <c r="R722" s="4" t="s">
        <v>313</v>
      </c>
      <c r="S722" s="4" t="s">
        <v>313</v>
      </c>
      <c r="T722" s="4" t="s">
        <v>313</v>
      </c>
      <c r="U722" s="4" t="s">
        <v>313</v>
      </c>
      <c r="V722" s="4" t="s">
        <v>313</v>
      </c>
      <c r="W722" s="4" t="s">
        <v>11686</v>
      </c>
      <c r="X722" s="4" t="s">
        <v>11727</v>
      </c>
      <c r="Y722" s="4" t="s">
        <v>11686</v>
      </c>
      <c r="Z722" s="4" t="s">
        <v>11727</v>
      </c>
      <c r="AA722" s="4" t="s">
        <v>313</v>
      </c>
      <c r="AB722" s="4" t="s">
        <v>312</v>
      </c>
      <c r="AC722" s="4" t="s">
        <v>313</v>
      </c>
      <c r="AE722" s="4">
        <v>0</v>
      </c>
      <c r="AF722" s="4">
        <v>0</v>
      </c>
      <c r="AG722" s="4">
        <v>0</v>
      </c>
      <c r="AH722" s="4">
        <f t="shared" si="183"/>
        <v>0</v>
      </c>
      <c r="AI722" s="4">
        <f t="shared" si="183"/>
        <v>0</v>
      </c>
      <c r="AJ722" s="4">
        <f t="shared" si="183"/>
        <v>0</v>
      </c>
      <c r="AK722" s="4">
        <f t="shared" si="183"/>
        <v>0</v>
      </c>
      <c r="AL722" s="4">
        <f t="shared" si="183"/>
        <v>0</v>
      </c>
      <c r="AM722" s="4">
        <f t="shared" si="183"/>
        <v>3</v>
      </c>
      <c r="AN722" s="4">
        <f t="shared" si="173"/>
        <v>3</v>
      </c>
      <c r="AO722" s="4" t="str">
        <f t="shared" si="174"/>
        <v>X</v>
      </c>
      <c r="AP722" s="4" t="str">
        <f t="shared" si="174"/>
        <v>우대</v>
      </c>
      <c r="AQ722" s="4" t="str">
        <f t="shared" si="174"/>
        <v>X</v>
      </c>
      <c r="AR722" s="4">
        <f t="shared" si="175"/>
        <v>3</v>
      </c>
      <c r="AT722" s="4" t="s">
        <v>11686</v>
      </c>
      <c r="AU722" s="4">
        <f>VLOOKUP(B722,자격증!B:R,17,0)</f>
        <v>0</v>
      </c>
      <c r="AV722" s="4">
        <f>IF(AT722="해당",VLOOKUP(B722,어학성적!B:Q,16,0),0)</f>
        <v>0</v>
      </c>
      <c r="AW722" s="4">
        <f>IF(AT722="해당",VLOOKUP(B722,논문실적!B:S,18,0),0)</f>
        <v>0</v>
      </c>
      <c r="AX722" s="4">
        <f>VLOOKUP(B722,자격증!B:S,18,0)</f>
        <v>0</v>
      </c>
      <c r="AY722" s="4">
        <f t="shared" si="176"/>
        <v>0</v>
      </c>
      <c r="AZ722" s="4"/>
      <c r="BB722" s="4">
        <f t="shared" si="177"/>
        <v>0</v>
      </c>
      <c r="BC722" s="47">
        <f>VLOOKUP(B722,정성평가!B:AD,29,0)</f>
        <v>63.666666666666664</v>
      </c>
      <c r="BD722" s="4">
        <f t="shared" si="178"/>
        <v>3</v>
      </c>
      <c r="BE722" s="47">
        <f t="shared" si="179"/>
        <v>66.666666666666657</v>
      </c>
      <c r="BF722" s="4" t="str">
        <f t="shared" si="180"/>
        <v>과락</v>
      </c>
      <c r="BG722" s="4">
        <f t="shared" si="181"/>
        <v>247</v>
      </c>
      <c r="BH722" s="4" t="s">
        <v>11811</v>
      </c>
      <c r="BI722" s="4" t="s">
        <v>11809</v>
      </c>
      <c r="BK722" s="4">
        <v>9</v>
      </c>
      <c r="BL722" s="4">
        <f t="shared" si="185"/>
        <v>135</v>
      </c>
      <c r="BM722" s="4">
        <f t="shared" si="182"/>
        <v>136</v>
      </c>
      <c r="BN722" s="4" t="str">
        <f t="shared" si="186"/>
        <v>배수초과</v>
      </c>
      <c r="BO722" s="4" t="s">
        <v>11832</v>
      </c>
      <c r="BQ722" s="44" t="s">
        <v>11731</v>
      </c>
      <c r="BR722" s="4" t="s">
        <v>11835</v>
      </c>
      <c r="BS722" s="4" t="s">
        <v>11836</v>
      </c>
    </row>
    <row r="723" spans="1:71" ht="50.1" customHeight="1" x14ac:dyDescent="0.3">
      <c r="A723" s="4">
        <f t="shared" si="184"/>
        <v>249</v>
      </c>
      <c r="B723" s="4" t="s">
        <v>9120</v>
      </c>
      <c r="C723" s="4" t="s">
        <v>9121</v>
      </c>
      <c r="D723" s="4" t="s">
        <v>265</v>
      </c>
      <c r="E723" s="4" t="s">
        <v>266</v>
      </c>
      <c r="F723" s="4" t="s">
        <v>9122</v>
      </c>
      <c r="G723" s="4" t="s">
        <v>9123</v>
      </c>
      <c r="H723" s="4" t="s">
        <v>9124</v>
      </c>
      <c r="I723" s="4" t="s">
        <v>9125</v>
      </c>
      <c r="J723" s="4" t="s">
        <v>275</v>
      </c>
      <c r="K723" s="4" t="s">
        <v>275</v>
      </c>
      <c r="L723" s="4" t="s">
        <v>276</v>
      </c>
      <c r="M723" s="4" t="s">
        <v>277</v>
      </c>
      <c r="N723" s="4" t="s">
        <v>277</v>
      </c>
      <c r="O723" s="4" t="s">
        <v>277</v>
      </c>
      <c r="P723" s="4" t="s">
        <v>277</v>
      </c>
      <c r="Q723" s="4" t="s">
        <v>5325</v>
      </c>
      <c r="R723" s="4" t="s">
        <v>313</v>
      </c>
      <c r="S723" s="4" t="s">
        <v>313</v>
      </c>
      <c r="T723" s="4" t="s">
        <v>313</v>
      </c>
      <c r="U723" s="4" t="s">
        <v>313</v>
      </c>
      <c r="V723" s="4" t="s">
        <v>313</v>
      </c>
      <c r="W723" s="4" t="s">
        <v>11686</v>
      </c>
      <c r="X723" s="4" t="s">
        <v>11745</v>
      </c>
      <c r="Y723" s="4" t="s">
        <v>11686</v>
      </c>
      <c r="Z723" s="4" t="s">
        <v>11745</v>
      </c>
      <c r="AA723" s="4" t="s">
        <v>313</v>
      </c>
      <c r="AB723" s="4" t="s">
        <v>312</v>
      </c>
      <c r="AC723" s="4" t="s">
        <v>313</v>
      </c>
      <c r="AE723" s="4">
        <v>0</v>
      </c>
      <c r="AF723" s="4">
        <v>0</v>
      </c>
      <c r="AG723" s="4">
        <v>0</v>
      </c>
      <c r="AH723" s="4">
        <f t="shared" si="183"/>
        <v>0</v>
      </c>
      <c r="AI723" s="4">
        <f t="shared" si="183"/>
        <v>0</v>
      </c>
      <c r="AJ723" s="4">
        <f t="shared" si="183"/>
        <v>0</v>
      </c>
      <c r="AK723" s="4">
        <f t="shared" si="183"/>
        <v>0</v>
      </c>
      <c r="AL723" s="4">
        <f t="shared" si="183"/>
        <v>0</v>
      </c>
      <c r="AM723" s="4">
        <f t="shared" si="183"/>
        <v>3</v>
      </c>
      <c r="AN723" s="4">
        <f t="shared" si="173"/>
        <v>3</v>
      </c>
      <c r="AO723" s="4" t="str">
        <f t="shared" si="174"/>
        <v>X</v>
      </c>
      <c r="AP723" s="4" t="str">
        <f t="shared" si="174"/>
        <v>우대</v>
      </c>
      <c r="AQ723" s="4" t="str">
        <f t="shared" si="174"/>
        <v>X</v>
      </c>
      <c r="AR723" s="4">
        <f t="shared" si="175"/>
        <v>3</v>
      </c>
      <c r="AT723" s="4" t="s">
        <v>11686</v>
      </c>
      <c r="AU723" s="4">
        <f>VLOOKUP(B723,자격증!B:R,17,0)</f>
        <v>1</v>
      </c>
      <c r="AV723" s="4">
        <f>IF(AT723="해당",VLOOKUP(B723,어학성적!B:Q,16,0),0)</f>
        <v>8</v>
      </c>
      <c r="AW723" s="4">
        <f>IF(AT723="해당",VLOOKUP(B723,논문실적!B:S,18,0),0)</f>
        <v>0</v>
      </c>
      <c r="AX723" s="4">
        <f>VLOOKUP(B723,자격증!B:S,18,0)</f>
        <v>0</v>
      </c>
      <c r="AY723" s="4">
        <f t="shared" si="176"/>
        <v>9</v>
      </c>
      <c r="AZ723" s="4"/>
      <c r="BB723" s="4">
        <f t="shared" si="177"/>
        <v>9</v>
      </c>
      <c r="BC723" s="47">
        <f>VLOOKUP(B723,정성평가!B:AD,29,0)</f>
        <v>54.666666666666664</v>
      </c>
      <c r="BD723" s="4">
        <f t="shared" si="178"/>
        <v>3</v>
      </c>
      <c r="BE723" s="47">
        <f t="shared" si="179"/>
        <v>66.666666666666657</v>
      </c>
      <c r="BF723" s="4" t="str">
        <f t="shared" si="180"/>
        <v>과락</v>
      </c>
      <c r="BG723" s="4">
        <f t="shared" si="181"/>
        <v>247</v>
      </c>
      <c r="BH723" s="4" t="s">
        <v>11811</v>
      </c>
      <c r="BI723" s="4" t="s">
        <v>11809</v>
      </c>
      <c r="BK723" s="4">
        <v>9</v>
      </c>
      <c r="BL723" s="4">
        <f t="shared" si="185"/>
        <v>135</v>
      </c>
      <c r="BM723" s="4">
        <f t="shared" si="182"/>
        <v>136</v>
      </c>
      <c r="BN723" s="4" t="str">
        <f t="shared" si="186"/>
        <v>배수초과</v>
      </c>
      <c r="BO723" s="4" t="s">
        <v>11832</v>
      </c>
      <c r="BQ723" s="44" t="s">
        <v>11731</v>
      </c>
      <c r="BR723" s="4" t="s">
        <v>11835</v>
      </c>
      <c r="BS723" s="4" t="s">
        <v>11836</v>
      </c>
    </row>
    <row r="724" spans="1:71" ht="50.1" customHeight="1" x14ac:dyDescent="0.3">
      <c r="A724" s="4">
        <f t="shared" si="184"/>
        <v>250</v>
      </c>
      <c r="B724" s="4" t="s">
        <v>2943</v>
      </c>
      <c r="C724" s="4" t="s">
        <v>2944</v>
      </c>
      <c r="D724" s="4" t="s">
        <v>265</v>
      </c>
      <c r="E724" s="4" t="s">
        <v>266</v>
      </c>
      <c r="F724" s="4" t="s">
        <v>2945</v>
      </c>
      <c r="G724" s="4" t="s">
        <v>2946</v>
      </c>
      <c r="H724" s="4" t="s">
        <v>2947</v>
      </c>
      <c r="I724" s="4" t="s">
        <v>2948</v>
      </c>
      <c r="J724" s="4" t="s">
        <v>275</v>
      </c>
      <c r="K724" s="4" t="s">
        <v>275</v>
      </c>
      <c r="L724" s="4" t="s">
        <v>382</v>
      </c>
      <c r="M724" s="4" t="s">
        <v>2949</v>
      </c>
      <c r="N724" s="4" t="s">
        <v>2950</v>
      </c>
      <c r="O724" s="4" t="s">
        <v>562</v>
      </c>
      <c r="P724" s="4" t="s">
        <v>957</v>
      </c>
      <c r="Q724" s="4" t="s">
        <v>1051</v>
      </c>
      <c r="R724" s="4" t="s">
        <v>313</v>
      </c>
      <c r="S724" s="4" t="s">
        <v>313</v>
      </c>
      <c r="T724" s="4" t="s">
        <v>313</v>
      </c>
      <c r="U724" s="4" t="s">
        <v>313</v>
      </c>
      <c r="V724" s="4" t="s">
        <v>313</v>
      </c>
      <c r="W724" s="4" t="s">
        <v>313</v>
      </c>
      <c r="X724" s="4" t="s">
        <v>313</v>
      </c>
      <c r="Y724" s="4" t="s">
        <v>313</v>
      </c>
      <c r="Z724" s="4" t="s">
        <v>313</v>
      </c>
      <c r="AA724" s="4" t="s">
        <v>313</v>
      </c>
      <c r="AB724" s="4" t="s">
        <v>313</v>
      </c>
      <c r="AC724" s="4" t="s">
        <v>313</v>
      </c>
      <c r="AE724" s="4">
        <v>0</v>
      </c>
      <c r="AF724" s="4">
        <v>0</v>
      </c>
      <c r="AG724" s="4">
        <v>0</v>
      </c>
      <c r="AH724" s="4">
        <f t="shared" si="183"/>
        <v>0</v>
      </c>
      <c r="AI724" s="4">
        <f t="shared" si="183"/>
        <v>0</v>
      </c>
      <c r="AJ724" s="4">
        <f t="shared" si="183"/>
        <v>0</v>
      </c>
      <c r="AK724" s="4">
        <f t="shared" si="183"/>
        <v>0</v>
      </c>
      <c r="AL724" s="4">
        <f t="shared" si="183"/>
        <v>0</v>
      </c>
      <c r="AM724" s="4">
        <f t="shared" si="183"/>
        <v>0</v>
      </c>
      <c r="AN724" s="4">
        <f t="shared" si="173"/>
        <v>0</v>
      </c>
      <c r="AO724" s="4" t="str">
        <f t="shared" si="174"/>
        <v>X</v>
      </c>
      <c r="AP724" s="4" t="str">
        <f t="shared" si="174"/>
        <v>X</v>
      </c>
      <c r="AQ724" s="4" t="str">
        <f t="shared" si="174"/>
        <v>X</v>
      </c>
      <c r="AR724" s="4">
        <f t="shared" si="175"/>
        <v>0</v>
      </c>
      <c r="AT724" s="4" t="s">
        <v>11686</v>
      </c>
      <c r="AU724" s="4">
        <f>VLOOKUP(B724,자격증!B:R,17,0)</f>
        <v>0</v>
      </c>
      <c r="AV724" s="4">
        <f>IF(AT724="해당",VLOOKUP(B724,어학성적!B:Q,16,0),0)</f>
        <v>0</v>
      </c>
      <c r="AW724" s="4">
        <f>IF(AT724="해당",VLOOKUP(B724,논문실적!B:S,18,0),0)</f>
        <v>0</v>
      </c>
      <c r="AX724" s="4">
        <f>VLOOKUP(B724,자격증!B:S,18,0)</f>
        <v>0</v>
      </c>
      <c r="AY724" s="4">
        <f t="shared" si="176"/>
        <v>0</v>
      </c>
      <c r="AZ724" s="4"/>
      <c r="BB724" s="4">
        <f t="shared" si="177"/>
        <v>0</v>
      </c>
      <c r="BC724" s="47">
        <f>VLOOKUP(B724,정성평가!B:AD,29,0)</f>
        <v>66.333333333333329</v>
      </c>
      <c r="BD724" s="4">
        <f t="shared" si="178"/>
        <v>0</v>
      </c>
      <c r="BE724" s="47">
        <f t="shared" si="179"/>
        <v>66.333333333333329</v>
      </c>
      <c r="BF724" s="4" t="str">
        <f t="shared" si="180"/>
        <v>과락</v>
      </c>
      <c r="BG724" s="4">
        <f t="shared" si="181"/>
        <v>250</v>
      </c>
      <c r="BH724" s="4" t="s">
        <v>11811</v>
      </c>
      <c r="BI724" s="4" t="s">
        <v>11809</v>
      </c>
      <c r="BK724" s="4">
        <v>9</v>
      </c>
      <c r="BL724" s="4">
        <f t="shared" si="185"/>
        <v>135</v>
      </c>
      <c r="BM724" s="4">
        <f t="shared" si="182"/>
        <v>136</v>
      </c>
      <c r="BN724" s="4" t="str">
        <f t="shared" si="186"/>
        <v>배수초과</v>
      </c>
      <c r="BO724" s="4" t="s">
        <v>11832</v>
      </c>
      <c r="BQ724" s="44" t="s">
        <v>11731</v>
      </c>
      <c r="BR724" s="4" t="s">
        <v>11835</v>
      </c>
      <c r="BS724" s="4" t="s">
        <v>11836</v>
      </c>
    </row>
    <row r="725" spans="1:71" ht="50.1" customHeight="1" x14ac:dyDescent="0.3">
      <c r="A725" s="4">
        <f t="shared" si="184"/>
        <v>251</v>
      </c>
      <c r="B725" s="4" t="s">
        <v>10235</v>
      </c>
      <c r="C725" s="4" t="s">
        <v>10236</v>
      </c>
      <c r="D725" s="4" t="s">
        <v>265</v>
      </c>
      <c r="E725" s="4" t="s">
        <v>266</v>
      </c>
      <c r="F725" s="4" t="s">
        <v>10237</v>
      </c>
      <c r="G725" s="4" t="s">
        <v>10238</v>
      </c>
      <c r="H725" s="4" t="s">
        <v>10239</v>
      </c>
      <c r="I725" s="4" t="s">
        <v>10240</v>
      </c>
      <c r="J725" s="4" t="s">
        <v>275</v>
      </c>
      <c r="K725" s="4" t="s">
        <v>275</v>
      </c>
      <c r="L725" s="4" t="s">
        <v>276</v>
      </c>
      <c r="M725" s="4" t="s">
        <v>277</v>
      </c>
      <c r="N725" s="4" t="s">
        <v>277</v>
      </c>
      <c r="O725" s="4" t="s">
        <v>277</v>
      </c>
      <c r="P725" s="4" t="s">
        <v>277</v>
      </c>
      <c r="Q725" s="4" t="s">
        <v>4847</v>
      </c>
      <c r="R725" s="4" t="s">
        <v>313</v>
      </c>
      <c r="S725" s="4" t="s">
        <v>313</v>
      </c>
      <c r="T725" s="4" t="s">
        <v>313</v>
      </c>
      <c r="U725" s="4" t="s">
        <v>313</v>
      </c>
      <c r="V725" s="4" t="s">
        <v>313</v>
      </c>
      <c r="W725" s="4" t="s">
        <v>11686</v>
      </c>
      <c r="X725" s="4" t="s">
        <v>11734</v>
      </c>
      <c r="Y725" s="4" t="s">
        <v>313</v>
      </c>
      <c r="Z725" s="4" t="s">
        <v>313</v>
      </c>
      <c r="AA725" s="4" t="s">
        <v>313</v>
      </c>
      <c r="AB725" s="4" t="s">
        <v>312</v>
      </c>
      <c r="AC725" s="4" t="s">
        <v>313</v>
      </c>
      <c r="AE725" s="4">
        <v>0</v>
      </c>
      <c r="AF725" s="4">
        <v>0</v>
      </c>
      <c r="AG725" s="4">
        <v>0</v>
      </c>
      <c r="AH725" s="4">
        <f t="shared" si="183"/>
        <v>0</v>
      </c>
      <c r="AI725" s="4">
        <f t="shared" si="183"/>
        <v>0</v>
      </c>
      <c r="AJ725" s="4">
        <f t="shared" si="183"/>
        <v>0</v>
      </c>
      <c r="AK725" s="4">
        <f t="shared" si="183"/>
        <v>0</v>
      </c>
      <c r="AL725" s="4">
        <f t="shared" si="183"/>
        <v>0</v>
      </c>
      <c r="AM725" s="4">
        <f t="shared" si="183"/>
        <v>3</v>
      </c>
      <c r="AN725" s="4">
        <f t="shared" si="173"/>
        <v>0</v>
      </c>
      <c r="AO725" s="4" t="str">
        <f t="shared" si="174"/>
        <v>X</v>
      </c>
      <c r="AP725" s="4" t="str">
        <f t="shared" si="174"/>
        <v>우대</v>
      </c>
      <c r="AQ725" s="4" t="str">
        <f t="shared" si="174"/>
        <v>X</v>
      </c>
      <c r="AR725" s="4">
        <f t="shared" si="175"/>
        <v>3</v>
      </c>
      <c r="AT725" s="4" t="s">
        <v>11686</v>
      </c>
      <c r="AU725" s="4">
        <f>VLOOKUP(B725,자격증!B:R,17,0)</f>
        <v>0</v>
      </c>
      <c r="AV725" s="4">
        <f>IF(AT725="해당",VLOOKUP(B725,어학성적!B:Q,16,0),0)</f>
        <v>0</v>
      </c>
      <c r="AW725" s="4">
        <f>IF(AT725="해당",VLOOKUP(B725,논문실적!B:S,18,0),0)</f>
        <v>6</v>
      </c>
      <c r="AX725" s="4">
        <f>VLOOKUP(B725,자격증!B:S,18,0)</f>
        <v>0</v>
      </c>
      <c r="AY725" s="4">
        <f t="shared" si="176"/>
        <v>6</v>
      </c>
      <c r="AZ725" s="4"/>
      <c r="BB725" s="4">
        <f t="shared" si="177"/>
        <v>6</v>
      </c>
      <c r="BC725" s="47">
        <f>VLOOKUP(B725,정성평가!B:AD,29,0)</f>
        <v>57.333333333333336</v>
      </c>
      <c r="BD725" s="4">
        <f t="shared" si="178"/>
        <v>3</v>
      </c>
      <c r="BE725" s="47">
        <f t="shared" si="179"/>
        <v>66.333333333333343</v>
      </c>
      <c r="BF725" s="4" t="str">
        <f t="shared" si="180"/>
        <v>과락</v>
      </c>
      <c r="BG725" s="4">
        <f t="shared" si="181"/>
        <v>250</v>
      </c>
      <c r="BH725" s="4" t="s">
        <v>11811</v>
      </c>
      <c r="BI725" s="4" t="s">
        <v>11809</v>
      </c>
      <c r="BK725" s="4">
        <v>9</v>
      </c>
      <c r="BL725" s="4">
        <f t="shared" si="185"/>
        <v>135</v>
      </c>
      <c r="BM725" s="4">
        <f t="shared" si="182"/>
        <v>136</v>
      </c>
      <c r="BN725" s="4" t="str">
        <f t="shared" si="186"/>
        <v>배수초과</v>
      </c>
      <c r="BO725" s="4" t="s">
        <v>11832</v>
      </c>
      <c r="BQ725" s="44" t="s">
        <v>11731</v>
      </c>
      <c r="BR725" s="4" t="s">
        <v>11835</v>
      </c>
      <c r="BS725" s="4" t="s">
        <v>11836</v>
      </c>
    </row>
    <row r="726" spans="1:71" ht="50.1" customHeight="1" x14ac:dyDescent="0.3">
      <c r="A726" s="4">
        <f t="shared" si="184"/>
        <v>252</v>
      </c>
      <c r="B726" s="4" t="s">
        <v>6247</v>
      </c>
      <c r="C726" s="4" t="s">
        <v>6248</v>
      </c>
      <c r="D726" s="4" t="s">
        <v>265</v>
      </c>
      <c r="E726" s="4" t="s">
        <v>266</v>
      </c>
      <c r="F726" s="4" t="s">
        <v>6249</v>
      </c>
      <c r="G726" s="4" t="s">
        <v>6250</v>
      </c>
      <c r="H726" s="4" t="s">
        <v>6251</v>
      </c>
      <c r="I726" s="4" t="s">
        <v>6252</v>
      </c>
      <c r="J726" s="4" t="s">
        <v>275</v>
      </c>
      <c r="K726" s="4" t="s">
        <v>275</v>
      </c>
      <c r="L726" s="4" t="s">
        <v>276</v>
      </c>
      <c r="M726" s="4" t="s">
        <v>277</v>
      </c>
      <c r="N726" s="4" t="s">
        <v>277</v>
      </c>
      <c r="O726" s="4" t="s">
        <v>277</v>
      </c>
      <c r="P726" s="4" t="s">
        <v>277</v>
      </c>
      <c r="Q726" s="4" t="s">
        <v>6254</v>
      </c>
      <c r="R726" s="4" t="s">
        <v>313</v>
      </c>
      <c r="S726" s="4" t="s">
        <v>313</v>
      </c>
      <c r="T726" s="4" t="s">
        <v>313</v>
      </c>
      <c r="U726" s="4" t="s">
        <v>313</v>
      </c>
      <c r="V726" s="4" t="s">
        <v>313</v>
      </c>
      <c r="W726" s="4" t="s">
        <v>11686</v>
      </c>
      <c r="X726" s="4" t="s">
        <v>11742</v>
      </c>
      <c r="Y726" s="4" t="s">
        <v>313</v>
      </c>
      <c r="Z726" s="4" t="s">
        <v>313</v>
      </c>
      <c r="AA726" s="4" t="s">
        <v>313</v>
      </c>
      <c r="AB726" s="4" t="s">
        <v>313</v>
      </c>
      <c r="AC726" s="4" t="s">
        <v>313</v>
      </c>
      <c r="AE726" s="4">
        <v>0</v>
      </c>
      <c r="AF726" s="4">
        <v>0</v>
      </c>
      <c r="AG726" s="4">
        <v>0</v>
      </c>
      <c r="AH726" s="4">
        <f t="shared" si="183"/>
        <v>0</v>
      </c>
      <c r="AI726" s="4">
        <f t="shared" si="183"/>
        <v>0</v>
      </c>
      <c r="AJ726" s="4">
        <f t="shared" si="183"/>
        <v>0</v>
      </c>
      <c r="AK726" s="4">
        <f t="shared" si="183"/>
        <v>0</v>
      </c>
      <c r="AL726" s="4">
        <f t="shared" si="183"/>
        <v>0</v>
      </c>
      <c r="AM726" s="4">
        <f t="shared" si="183"/>
        <v>3</v>
      </c>
      <c r="AN726" s="4">
        <f t="shared" si="173"/>
        <v>0</v>
      </c>
      <c r="AO726" s="4" t="str">
        <f t="shared" si="174"/>
        <v>X</v>
      </c>
      <c r="AP726" s="4" t="str">
        <f t="shared" si="174"/>
        <v>X</v>
      </c>
      <c r="AQ726" s="4" t="str">
        <f t="shared" si="174"/>
        <v>X</v>
      </c>
      <c r="AR726" s="4">
        <f t="shared" si="175"/>
        <v>3</v>
      </c>
      <c r="AT726" s="4" t="s">
        <v>11686</v>
      </c>
      <c r="AU726" s="4">
        <f>VLOOKUP(B726,자격증!B:R,17,0)</f>
        <v>3</v>
      </c>
      <c r="AV726" s="4">
        <f>IF(AT726="해당",VLOOKUP(B726,어학성적!B:Q,16,0),0)</f>
        <v>0</v>
      </c>
      <c r="AW726" s="4">
        <f>IF(AT726="해당",VLOOKUP(B726,논문실적!B:S,18,0),0)</f>
        <v>0</v>
      </c>
      <c r="AX726" s="4">
        <f>VLOOKUP(B726,자격증!B:S,18,0)</f>
        <v>0</v>
      </c>
      <c r="AY726" s="4">
        <f t="shared" si="176"/>
        <v>3</v>
      </c>
      <c r="AZ726" s="4"/>
      <c r="BB726" s="4">
        <f t="shared" si="177"/>
        <v>3</v>
      </c>
      <c r="BC726" s="47">
        <f>VLOOKUP(B726,정성평가!B:AD,29,0)</f>
        <v>60</v>
      </c>
      <c r="BD726" s="4">
        <f t="shared" si="178"/>
        <v>3</v>
      </c>
      <c r="BE726" s="47">
        <f t="shared" si="179"/>
        <v>66</v>
      </c>
      <c r="BF726" s="4" t="str">
        <f t="shared" si="180"/>
        <v>과락</v>
      </c>
      <c r="BG726" s="4">
        <f t="shared" si="181"/>
        <v>252</v>
      </c>
      <c r="BH726" s="4" t="s">
        <v>11811</v>
      </c>
      <c r="BI726" s="4" t="s">
        <v>11809</v>
      </c>
      <c r="BK726" s="4">
        <v>9</v>
      </c>
      <c r="BL726" s="4">
        <f t="shared" si="185"/>
        <v>135</v>
      </c>
      <c r="BM726" s="4">
        <f t="shared" si="182"/>
        <v>136</v>
      </c>
      <c r="BN726" s="4" t="str">
        <f t="shared" si="186"/>
        <v>배수초과</v>
      </c>
      <c r="BO726" s="4" t="s">
        <v>11832</v>
      </c>
      <c r="BQ726" s="44" t="s">
        <v>11731</v>
      </c>
      <c r="BR726" s="4" t="s">
        <v>11835</v>
      </c>
      <c r="BS726" s="4" t="s">
        <v>11836</v>
      </c>
    </row>
    <row r="727" spans="1:71" ht="50.1" customHeight="1" x14ac:dyDescent="0.3">
      <c r="A727" s="4">
        <f t="shared" si="184"/>
        <v>253</v>
      </c>
      <c r="B727" s="4" t="s">
        <v>6699</v>
      </c>
      <c r="C727" s="4" t="s">
        <v>6700</v>
      </c>
      <c r="D727" s="4" t="s">
        <v>265</v>
      </c>
      <c r="E727" s="4" t="s">
        <v>266</v>
      </c>
      <c r="F727" s="4" t="s">
        <v>6701</v>
      </c>
      <c r="G727" s="4" t="s">
        <v>6702</v>
      </c>
      <c r="H727" s="4" t="s">
        <v>6703</v>
      </c>
      <c r="I727" s="4" t="s">
        <v>6703</v>
      </c>
      <c r="J727" s="4" t="s">
        <v>275</v>
      </c>
      <c r="K727" s="4" t="s">
        <v>275</v>
      </c>
      <c r="L727" s="4" t="s">
        <v>382</v>
      </c>
      <c r="M727" s="4" t="s">
        <v>6704</v>
      </c>
      <c r="N727" s="4" t="s">
        <v>6705</v>
      </c>
      <c r="O727" s="4" t="s">
        <v>562</v>
      </c>
      <c r="P727" s="4" t="s">
        <v>957</v>
      </c>
      <c r="Q727" s="4" t="s">
        <v>2770</v>
      </c>
      <c r="R727" s="4" t="s">
        <v>313</v>
      </c>
      <c r="S727" s="4" t="s">
        <v>313</v>
      </c>
      <c r="T727" s="4" t="s">
        <v>313</v>
      </c>
      <c r="U727" s="4" t="s">
        <v>313</v>
      </c>
      <c r="V727" s="4" t="s">
        <v>313</v>
      </c>
      <c r="W727" s="4" t="s">
        <v>11686</v>
      </c>
      <c r="X727" s="4" t="s">
        <v>11735</v>
      </c>
      <c r="Y727" s="4" t="s">
        <v>11686</v>
      </c>
      <c r="Z727" s="4" t="s">
        <v>11735</v>
      </c>
      <c r="AA727" s="4" t="s">
        <v>313</v>
      </c>
      <c r="AB727" s="4" t="s">
        <v>313</v>
      </c>
      <c r="AC727" s="4" t="s">
        <v>313</v>
      </c>
      <c r="AE727" s="4">
        <v>0</v>
      </c>
      <c r="AF727" s="4">
        <v>0</v>
      </c>
      <c r="AG727" s="4">
        <v>0</v>
      </c>
      <c r="AH727" s="4">
        <f t="shared" si="183"/>
        <v>0</v>
      </c>
      <c r="AI727" s="4">
        <f t="shared" si="183"/>
        <v>0</v>
      </c>
      <c r="AJ727" s="4">
        <f t="shared" si="183"/>
        <v>0</v>
      </c>
      <c r="AK727" s="4">
        <f t="shared" si="183"/>
        <v>0</v>
      </c>
      <c r="AL727" s="4">
        <f t="shared" si="183"/>
        <v>0</v>
      </c>
      <c r="AM727" s="4">
        <f t="shared" si="183"/>
        <v>3</v>
      </c>
      <c r="AN727" s="4">
        <f t="shared" si="173"/>
        <v>3</v>
      </c>
      <c r="AO727" s="4" t="str">
        <f t="shared" si="174"/>
        <v>X</v>
      </c>
      <c r="AP727" s="4" t="str">
        <f t="shared" si="174"/>
        <v>X</v>
      </c>
      <c r="AQ727" s="4" t="str">
        <f t="shared" si="174"/>
        <v>X</v>
      </c>
      <c r="AR727" s="4">
        <f t="shared" si="175"/>
        <v>3</v>
      </c>
      <c r="AT727" s="4" t="s">
        <v>11686</v>
      </c>
      <c r="AU727" s="4">
        <f>VLOOKUP(B727,자격증!B:R,17,0)</f>
        <v>5</v>
      </c>
      <c r="AV727" s="4">
        <f>IF(AT727="해당",VLOOKUP(B727,어학성적!B:Q,16,0),0)</f>
        <v>6</v>
      </c>
      <c r="AW727" s="4">
        <f>IF(AT727="해당",VLOOKUP(B727,논문실적!B:S,18,0),0)</f>
        <v>0</v>
      </c>
      <c r="AX727" s="4">
        <f>VLOOKUP(B727,자격증!B:S,18,0)</f>
        <v>0</v>
      </c>
      <c r="AY727" s="4">
        <f t="shared" si="176"/>
        <v>11</v>
      </c>
      <c r="AZ727" s="4"/>
      <c r="BB727" s="4">
        <f t="shared" si="177"/>
        <v>11</v>
      </c>
      <c r="BC727" s="47">
        <f>VLOOKUP(B727,정성평가!B:AD,29,0)</f>
        <v>52</v>
      </c>
      <c r="BD727" s="4">
        <f t="shared" si="178"/>
        <v>3</v>
      </c>
      <c r="BE727" s="47">
        <f t="shared" si="179"/>
        <v>66</v>
      </c>
      <c r="BF727" s="4" t="str">
        <f t="shared" si="180"/>
        <v>과락</v>
      </c>
      <c r="BG727" s="4">
        <f t="shared" si="181"/>
        <v>252</v>
      </c>
      <c r="BH727" s="4" t="s">
        <v>11811</v>
      </c>
      <c r="BI727" s="4" t="s">
        <v>11809</v>
      </c>
      <c r="BK727" s="4">
        <v>9</v>
      </c>
      <c r="BL727" s="4">
        <f t="shared" si="185"/>
        <v>135</v>
      </c>
      <c r="BM727" s="4">
        <f t="shared" si="182"/>
        <v>136</v>
      </c>
      <c r="BN727" s="4" t="str">
        <f t="shared" si="186"/>
        <v>배수초과</v>
      </c>
      <c r="BO727" s="4" t="s">
        <v>11832</v>
      </c>
      <c r="BQ727" s="44" t="s">
        <v>11731</v>
      </c>
      <c r="BR727" s="4" t="s">
        <v>11835</v>
      </c>
      <c r="BS727" s="4" t="s">
        <v>11836</v>
      </c>
    </row>
    <row r="728" spans="1:71" ht="50.1" customHeight="1" x14ac:dyDescent="0.3">
      <c r="A728" s="4">
        <f t="shared" si="184"/>
        <v>254</v>
      </c>
      <c r="B728" s="4" t="s">
        <v>8482</v>
      </c>
      <c r="C728" s="4" t="s">
        <v>8483</v>
      </c>
      <c r="D728" s="4" t="s">
        <v>265</v>
      </c>
      <c r="E728" s="4" t="s">
        <v>266</v>
      </c>
      <c r="F728" s="4" t="s">
        <v>8484</v>
      </c>
      <c r="G728" s="4" t="s">
        <v>8485</v>
      </c>
      <c r="H728" s="4" t="s">
        <v>8486</v>
      </c>
      <c r="I728" s="4" t="s">
        <v>8487</v>
      </c>
      <c r="J728" s="4" t="s">
        <v>275</v>
      </c>
      <c r="K728" s="4" t="s">
        <v>275</v>
      </c>
      <c r="L728" s="4" t="s">
        <v>276</v>
      </c>
      <c r="M728" s="4" t="s">
        <v>277</v>
      </c>
      <c r="N728" s="4" t="s">
        <v>277</v>
      </c>
      <c r="O728" s="4" t="s">
        <v>277</v>
      </c>
      <c r="P728" s="4" t="s">
        <v>277</v>
      </c>
      <c r="Q728" s="4" t="s">
        <v>991</v>
      </c>
      <c r="R728" s="4" t="s">
        <v>313</v>
      </c>
      <c r="S728" s="4" t="s">
        <v>313</v>
      </c>
      <c r="T728" s="4" t="s">
        <v>313</v>
      </c>
      <c r="U728" s="4" t="s">
        <v>313</v>
      </c>
      <c r="V728" s="4" t="s">
        <v>313</v>
      </c>
      <c r="W728" s="4" t="s">
        <v>313</v>
      </c>
      <c r="X728" s="4" t="s">
        <v>313</v>
      </c>
      <c r="Y728" s="4" t="s">
        <v>313</v>
      </c>
      <c r="Z728" s="4" t="s">
        <v>313</v>
      </c>
      <c r="AA728" s="4" t="s">
        <v>313</v>
      </c>
      <c r="AB728" s="4" t="s">
        <v>313</v>
      </c>
      <c r="AC728" s="4" t="s">
        <v>313</v>
      </c>
      <c r="AE728" s="4">
        <v>0</v>
      </c>
      <c r="AF728" s="4">
        <v>0</v>
      </c>
      <c r="AG728" s="4">
        <v>0</v>
      </c>
      <c r="AH728" s="4">
        <f t="shared" si="183"/>
        <v>0</v>
      </c>
      <c r="AI728" s="4">
        <f t="shared" si="183"/>
        <v>0</v>
      </c>
      <c r="AJ728" s="4">
        <f t="shared" si="183"/>
        <v>0</v>
      </c>
      <c r="AK728" s="4">
        <f t="shared" si="183"/>
        <v>0</v>
      </c>
      <c r="AL728" s="4">
        <f t="shared" si="183"/>
        <v>0</v>
      </c>
      <c r="AM728" s="4">
        <f t="shared" si="183"/>
        <v>0</v>
      </c>
      <c r="AN728" s="4">
        <f t="shared" si="173"/>
        <v>0</v>
      </c>
      <c r="AO728" s="4" t="str">
        <f t="shared" si="174"/>
        <v>X</v>
      </c>
      <c r="AP728" s="4" t="str">
        <f t="shared" si="174"/>
        <v>X</v>
      </c>
      <c r="AQ728" s="4" t="str">
        <f t="shared" si="174"/>
        <v>X</v>
      </c>
      <c r="AR728" s="4">
        <f t="shared" si="175"/>
        <v>0</v>
      </c>
      <c r="AT728" s="4" t="s">
        <v>11686</v>
      </c>
      <c r="AU728" s="4">
        <f>VLOOKUP(B728,자격증!B:R,17,0)</f>
        <v>5</v>
      </c>
      <c r="AV728" s="4">
        <f>IF(AT728="해당",VLOOKUP(B728,어학성적!B:Q,16,0),0)</f>
        <v>6</v>
      </c>
      <c r="AW728" s="4">
        <f>IF(AT728="해당",VLOOKUP(B728,논문실적!B:S,18,0),0)</f>
        <v>0</v>
      </c>
      <c r="AX728" s="4">
        <f>VLOOKUP(B728,자격증!B:S,18,0)</f>
        <v>0</v>
      </c>
      <c r="AY728" s="4">
        <f t="shared" si="176"/>
        <v>11</v>
      </c>
      <c r="AZ728" s="4"/>
      <c r="BB728" s="4">
        <f t="shared" si="177"/>
        <v>11</v>
      </c>
      <c r="BC728" s="47">
        <f>VLOOKUP(B728,정성평가!B:AD,29,0)</f>
        <v>55</v>
      </c>
      <c r="BD728" s="4">
        <f t="shared" si="178"/>
        <v>0</v>
      </c>
      <c r="BE728" s="47">
        <f t="shared" si="179"/>
        <v>66</v>
      </c>
      <c r="BF728" s="4" t="str">
        <f t="shared" si="180"/>
        <v>과락</v>
      </c>
      <c r="BG728" s="4">
        <f t="shared" si="181"/>
        <v>252</v>
      </c>
      <c r="BH728" s="4" t="s">
        <v>11811</v>
      </c>
      <c r="BI728" s="4" t="s">
        <v>11809</v>
      </c>
      <c r="BK728" s="4">
        <v>9</v>
      </c>
      <c r="BL728" s="4">
        <f t="shared" si="185"/>
        <v>135</v>
      </c>
      <c r="BM728" s="4">
        <f t="shared" si="182"/>
        <v>136</v>
      </c>
      <c r="BN728" s="4" t="str">
        <f t="shared" si="186"/>
        <v>배수초과</v>
      </c>
      <c r="BO728" s="4" t="s">
        <v>11832</v>
      </c>
      <c r="BQ728" s="44" t="s">
        <v>11731</v>
      </c>
      <c r="BR728" s="4" t="s">
        <v>11835</v>
      </c>
      <c r="BS728" s="4" t="s">
        <v>11836</v>
      </c>
    </row>
    <row r="729" spans="1:71" ht="50.1" customHeight="1" x14ac:dyDescent="0.3">
      <c r="A729" s="4">
        <f t="shared" si="184"/>
        <v>255</v>
      </c>
      <c r="B729" s="4" t="s">
        <v>9930</v>
      </c>
      <c r="C729" s="4" t="s">
        <v>9931</v>
      </c>
      <c r="D729" s="4" t="s">
        <v>265</v>
      </c>
      <c r="E729" s="4" t="s">
        <v>266</v>
      </c>
      <c r="F729" s="4" t="s">
        <v>9932</v>
      </c>
      <c r="G729" s="4" t="s">
        <v>9933</v>
      </c>
      <c r="H729" s="4" t="s">
        <v>9934</v>
      </c>
      <c r="I729" s="4" t="s">
        <v>9935</v>
      </c>
      <c r="J729" s="4" t="s">
        <v>275</v>
      </c>
      <c r="K729" s="4" t="s">
        <v>275</v>
      </c>
      <c r="L729" s="4" t="s">
        <v>276</v>
      </c>
      <c r="M729" s="4" t="s">
        <v>277</v>
      </c>
      <c r="N729" s="4" t="s">
        <v>277</v>
      </c>
      <c r="O729" s="4" t="s">
        <v>277</v>
      </c>
      <c r="P729" s="4" t="s">
        <v>277</v>
      </c>
      <c r="Q729" s="4" t="s">
        <v>7768</v>
      </c>
      <c r="R729" s="4" t="s">
        <v>313</v>
      </c>
      <c r="S729" s="4" t="s">
        <v>313</v>
      </c>
      <c r="T729" s="4" t="s">
        <v>313</v>
      </c>
      <c r="U729" s="4" t="s">
        <v>313</v>
      </c>
      <c r="V729" s="4" t="s">
        <v>313</v>
      </c>
      <c r="W729" s="4" t="s">
        <v>313</v>
      </c>
      <c r="X729" s="4" t="s">
        <v>313</v>
      </c>
      <c r="Y729" s="4" t="s">
        <v>313</v>
      </c>
      <c r="Z729" s="4" t="s">
        <v>313</v>
      </c>
      <c r="AA729" s="4" t="s">
        <v>312</v>
      </c>
      <c r="AB729" s="4" t="s">
        <v>312</v>
      </c>
      <c r="AC729" s="4" t="s">
        <v>313</v>
      </c>
      <c r="AE729" s="4">
        <v>0</v>
      </c>
      <c r="AF729" s="4">
        <v>0</v>
      </c>
      <c r="AG729" s="4">
        <v>0</v>
      </c>
      <c r="AH729" s="4">
        <f t="shared" si="183"/>
        <v>0</v>
      </c>
      <c r="AI729" s="4">
        <f t="shared" si="183"/>
        <v>0</v>
      </c>
      <c r="AJ729" s="4">
        <f t="shared" si="183"/>
        <v>0</v>
      </c>
      <c r="AK729" s="4">
        <f t="shared" si="183"/>
        <v>0</v>
      </c>
      <c r="AL729" s="4">
        <f t="shared" si="183"/>
        <v>0</v>
      </c>
      <c r="AM729" s="4">
        <f t="shared" si="183"/>
        <v>0</v>
      </c>
      <c r="AN729" s="4">
        <f t="shared" si="173"/>
        <v>0</v>
      </c>
      <c r="AO729" s="4" t="str">
        <f t="shared" si="174"/>
        <v>우대</v>
      </c>
      <c r="AP729" s="4" t="str">
        <f t="shared" si="174"/>
        <v>우대</v>
      </c>
      <c r="AQ729" s="4" t="str">
        <f t="shared" si="174"/>
        <v>X</v>
      </c>
      <c r="AR729" s="4">
        <f t="shared" si="175"/>
        <v>0</v>
      </c>
      <c r="AT729" s="4" t="s">
        <v>11686</v>
      </c>
      <c r="AU729" s="4">
        <f>VLOOKUP(B729,자격증!B:R,17,0)</f>
        <v>10</v>
      </c>
      <c r="AV729" s="4">
        <f>IF(AT729="해당",VLOOKUP(B729,어학성적!B:Q,16,0),0)</f>
        <v>2</v>
      </c>
      <c r="AW729" s="4">
        <f>IF(AT729="해당",VLOOKUP(B729,논문실적!B:S,18,0),0)</f>
        <v>0</v>
      </c>
      <c r="AX729" s="4">
        <f>VLOOKUP(B729,자격증!B:S,18,0)</f>
        <v>0</v>
      </c>
      <c r="AY729" s="4">
        <f t="shared" si="176"/>
        <v>12</v>
      </c>
      <c r="AZ729" s="4"/>
      <c r="BB729" s="4">
        <f t="shared" si="177"/>
        <v>12</v>
      </c>
      <c r="BC729" s="47">
        <f>VLOOKUP(B729,정성평가!B:AD,29,0)</f>
        <v>54</v>
      </c>
      <c r="BD729" s="4">
        <f t="shared" si="178"/>
        <v>0</v>
      </c>
      <c r="BE729" s="47">
        <f t="shared" si="179"/>
        <v>66</v>
      </c>
      <c r="BF729" s="4" t="str">
        <f t="shared" si="180"/>
        <v>과락</v>
      </c>
      <c r="BG729" s="4">
        <f t="shared" si="181"/>
        <v>252</v>
      </c>
      <c r="BH729" s="4" t="s">
        <v>11811</v>
      </c>
      <c r="BI729" s="4" t="s">
        <v>11809</v>
      </c>
      <c r="BK729" s="4">
        <v>9</v>
      </c>
      <c r="BL729" s="4">
        <f t="shared" si="185"/>
        <v>135</v>
      </c>
      <c r="BM729" s="4">
        <f t="shared" si="182"/>
        <v>136</v>
      </c>
      <c r="BN729" s="4" t="str">
        <f t="shared" si="186"/>
        <v>배수초과</v>
      </c>
      <c r="BO729" s="4" t="s">
        <v>11832</v>
      </c>
      <c r="BQ729" s="44" t="s">
        <v>11731</v>
      </c>
      <c r="BR729" s="4" t="s">
        <v>11835</v>
      </c>
      <c r="BS729" s="4" t="s">
        <v>11836</v>
      </c>
    </row>
    <row r="730" spans="1:71" ht="50.1" customHeight="1" x14ac:dyDescent="0.3">
      <c r="A730" s="4">
        <f t="shared" si="184"/>
        <v>256</v>
      </c>
      <c r="B730" s="4" t="s">
        <v>9956</v>
      </c>
      <c r="C730" s="4" t="s">
        <v>9957</v>
      </c>
      <c r="D730" s="4" t="s">
        <v>265</v>
      </c>
      <c r="E730" s="4" t="s">
        <v>266</v>
      </c>
      <c r="F730" s="4" t="s">
        <v>9958</v>
      </c>
      <c r="G730" s="4" t="s">
        <v>9959</v>
      </c>
      <c r="H730" s="4" t="s">
        <v>9960</v>
      </c>
      <c r="I730" s="4" t="s">
        <v>9961</v>
      </c>
      <c r="J730" s="4" t="s">
        <v>275</v>
      </c>
      <c r="K730" s="4" t="s">
        <v>275</v>
      </c>
      <c r="L730" s="4" t="s">
        <v>382</v>
      </c>
      <c r="M730" s="4" t="s">
        <v>7821</v>
      </c>
      <c r="N730" s="4" t="s">
        <v>3541</v>
      </c>
      <c r="O730" s="4" t="s">
        <v>562</v>
      </c>
      <c r="P730" s="4" t="s">
        <v>957</v>
      </c>
      <c r="Q730" s="4" t="s">
        <v>968</v>
      </c>
      <c r="R730" s="4" t="s">
        <v>313</v>
      </c>
      <c r="S730" s="4" t="s">
        <v>313</v>
      </c>
      <c r="T730" s="4" t="s">
        <v>313</v>
      </c>
      <c r="U730" s="4" t="s">
        <v>313</v>
      </c>
      <c r="V730" s="4" t="s">
        <v>313</v>
      </c>
      <c r="W730" s="4" t="s">
        <v>313</v>
      </c>
      <c r="X730" s="4" t="s">
        <v>313</v>
      </c>
      <c r="Y730" s="4" t="s">
        <v>313</v>
      </c>
      <c r="Z730" s="4" t="s">
        <v>313</v>
      </c>
      <c r="AA730" s="4" t="s">
        <v>313</v>
      </c>
      <c r="AB730" s="4" t="s">
        <v>313</v>
      </c>
      <c r="AC730" s="4" t="s">
        <v>313</v>
      </c>
      <c r="AE730" s="4">
        <v>0</v>
      </c>
      <c r="AF730" s="4">
        <v>0</v>
      </c>
      <c r="AG730" s="4">
        <v>0</v>
      </c>
      <c r="AH730" s="4">
        <f t="shared" si="183"/>
        <v>0</v>
      </c>
      <c r="AI730" s="4">
        <f t="shared" si="183"/>
        <v>0</v>
      </c>
      <c r="AJ730" s="4">
        <f t="shared" si="183"/>
        <v>0</v>
      </c>
      <c r="AK730" s="4">
        <f t="shared" si="183"/>
        <v>0</v>
      </c>
      <c r="AL730" s="4">
        <f t="shared" si="183"/>
        <v>0</v>
      </c>
      <c r="AM730" s="4">
        <f t="shared" si="183"/>
        <v>0</v>
      </c>
      <c r="AN730" s="4">
        <f t="shared" si="173"/>
        <v>0</v>
      </c>
      <c r="AO730" s="4" t="str">
        <f t="shared" si="174"/>
        <v>X</v>
      </c>
      <c r="AP730" s="4" t="str">
        <f t="shared" si="174"/>
        <v>X</v>
      </c>
      <c r="AQ730" s="4" t="str">
        <f t="shared" si="174"/>
        <v>X</v>
      </c>
      <c r="AR730" s="4">
        <f t="shared" si="175"/>
        <v>0</v>
      </c>
      <c r="AT730" s="4" t="s">
        <v>11686</v>
      </c>
      <c r="AU730" s="4">
        <f>VLOOKUP(B730,자격증!B:R,17,0)</f>
        <v>10</v>
      </c>
      <c r="AV730" s="4">
        <f>IF(AT730="해당",VLOOKUP(B730,어학성적!B:Q,16,0),0)</f>
        <v>0</v>
      </c>
      <c r="AW730" s="4">
        <f>IF(AT730="해당",VLOOKUP(B730,논문실적!B:S,18,0),0)</f>
        <v>0</v>
      </c>
      <c r="AX730" s="4">
        <f>VLOOKUP(B730,자격증!B:S,18,0)</f>
        <v>0</v>
      </c>
      <c r="AY730" s="4">
        <f t="shared" si="176"/>
        <v>10</v>
      </c>
      <c r="AZ730" s="4"/>
      <c r="BB730" s="4">
        <f t="shared" si="177"/>
        <v>10</v>
      </c>
      <c r="BC730" s="47">
        <f>VLOOKUP(B730,정성평가!B:AD,29,0)</f>
        <v>56</v>
      </c>
      <c r="BD730" s="4">
        <f t="shared" si="178"/>
        <v>0</v>
      </c>
      <c r="BE730" s="47">
        <f t="shared" si="179"/>
        <v>66</v>
      </c>
      <c r="BF730" s="4" t="str">
        <f t="shared" si="180"/>
        <v>과락</v>
      </c>
      <c r="BG730" s="4">
        <f t="shared" si="181"/>
        <v>252</v>
      </c>
      <c r="BH730" s="4" t="s">
        <v>11811</v>
      </c>
      <c r="BI730" s="4" t="s">
        <v>11809</v>
      </c>
      <c r="BK730" s="4">
        <v>9</v>
      </c>
      <c r="BL730" s="4">
        <f t="shared" si="185"/>
        <v>135</v>
      </c>
      <c r="BM730" s="4">
        <f t="shared" si="182"/>
        <v>136</v>
      </c>
      <c r="BN730" s="4" t="str">
        <f t="shared" si="186"/>
        <v>배수초과</v>
      </c>
      <c r="BO730" s="4" t="s">
        <v>11832</v>
      </c>
      <c r="BQ730" s="44" t="s">
        <v>11731</v>
      </c>
      <c r="BR730" s="4" t="s">
        <v>11835</v>
      </c>
      <c r="BS730" s="4" t="s">
        <v>11836</v>
      </c>
    </row>
    <row r="731" spans="1:71" ht="50.1" customHeight="1" x14ac:dyDescent="0.3">
      <c r="A731" s="4">
        <f t="shared" si="184"/>
        <v>257</v>
      </c>
      <c r="B731" s="4" t="s">
        <v>3099</v>
      </c>
      <c r="C731" s="4" t="s">
        <v>3100</v>
      </c>
      <c r="D731" s="4" t="s">
        <v>265</v>
      </c>
      <c r="E731" s="4" t="s">
        <v>266</v>
      </c>
      <c r="F731" s="4" t="s">
        <v>3101</v>
      </c>
      <c r="G731" s="4" t="s">
        <v>3102</v>
      </c>
      <c r="H731" s="4" t="s">
        <v>3103</v>
      </c>
      <c r="I731" s="4" t="s">
        <v>3104</v>
      </c>
      <c r="J731" s="4" t="s">
        <v>275</v>
      </c>
      <c r="K731" s="4" t="s">
        <v>275</v>
      </c>
      <c r="L731" s="4" t="s">
        <v>382</v>
      </c>
      <c r="M731" s="4" t="s">
        <v>3105</v>
      </c>
      <c r="N731" s="4" t="s">
        <v>560</v>
      </c>
      <c r="O731" s="4" t="s">
        <v>562</v>
      </c>
      <c r="P731" s="4" t="s">
        <v>957</v>
      </c>
      <c r="Q731" s="4" t="s">
        <v>2691</v>
      </c>
      <c r="R731" s="4" t="s">
        <v>313</v>
      </c>
      <c r="S731" s="4" t="s">
        <v>313</v>
      </c>
      <c r="T731" s="4" t="s">
        <v>313</v>
      </c>
      <c r="U731" s="4" t="s">
        <v>313</v>
      </c>
      <c r="V731" s="4" t="s">
        <v>312</v>
      </c>
      <c r="W731" s="4" t="s">
        <v>11686</v>
      </c>
      <c r="X731" s="4" t="s">
        <v>11734</v>
      </c>
      <c r="Y731" s="4" t="s">
        <v>313</v>
      </c>
      <c r="Z731" s="4" t="s">
        <v>313</v>
      </c>
      <c r="AA731" s="4" t="s">
        <v>312</v>
      </c>
      <c r="AB731" s="4" t="s">
        <v>312</v>
      </c>
      <c r="AC731" s="4" t="s">
        <v>313</v>
      </c>
      <c r="AE731" s="4">
        <v>0</v>
      </c>
      <c r="AF731" s="4">
        <v>0</v>
      </c>
      <c r="AG731" s="4">
        <v>0</v>
      </c>
      <c r="AH731" s="4">
        <f t="shared" si="183"/>
        <v>0</v>
      </c>
      <c r="AI731" s="4">
        <f t="shared" si="183"/>
        <v>0</v>
      </c>
      <c r="AJ731" s="4">
        <f t="shared" si="183"/>
        <v>0</v>
      </c>
      <c r="AK731" s="4">
        <f t="shared" ref="AK731:AM794" si="187">IF(U731="해당",3,0)</f>
        <v>0</v>
      </c>
      <c r="AL731" s="4">
        <f t="shared" si="187"/>
        <v>3</v>
      </c>
      <c r="AM731" s="4">
        <f t="shared" si="187"/>
        <v>3</v>
      </c>
      <c r="AN731" s="4">
        <f t="shared" ref="AN731:AN794" si="188">IF(Y731="해당",3,0)</f>
        <v>0</v>
      </c>
      <c r="AO731" s="4" t="str">
        <f t="shared" ref="AO731:AQ794" si="189">IF(AA731="해당","우대","X")</f>
        <v>우대</v>
      </c>
      <c r="AP731" s="4" t="str">
        <f t="shared" si="189"/>
        <v>우대</v>
      </c>
      <c r="AQ731" s="4" t="str">
        <f t="shared" si="189"/>
        <v>X</v>
      </c>
      <c r="AR731" s="4">
        <f t="shared" ref="AR731:AR794" si="190">MAX(AF731:AN731)</f>
        <v>3</v>
      </c>
      <c r="AT731" s="4" t="s">
        <v>11686</v>
      </c>
      <c r="AU731" s="4">
        <f>VLOOKUP(B731,자격증!B:R,17,0)</f>
        <v>8</v>
      </c>
      <c r="AV731" s="4">
        <f>IF(AT731="해당",VLOOKUP(B731,어학성적!B:Q,16,0),0)</f>
        <v>0</v>
      </c>
      <c r="AW731" s="4">
        <f>IF(AT731="해당",VLOOKUP(B731,논문실적!B:S,18,0),0)</f>
        <v>0</v>
      </c>
      <c r="AX731" s="4">
        <f>VLOOKUP(B731,자격증!B:S,18,0)</f>
        <v>0</v>
      </c>
      <c r="AY731" s="4">
        <f t="shared" ref="AY731:AY794" si="191">IF(SUM(AU731:AX731)&gt;20,20,SUM(AU731:AX731))</f>
        <v>8</v>
      </c>
      <c r="AZ731" s="4"/>
      <c r="BB731" s="4">
        <f t="shared" ref="BB731:BB794" si="192">IF(AT731="해당",AY731,"정량심사 비해당")</f>
        <v>8</v>
      </c>
      <c r="BC731" s="47">
        <f>VLOOKUP(B731,정성평가!B:AD,29,0)</f>
        <v>54.666666666666664</v>
      </c>
      <c r="BD731" s="4">
        <f t="shared" ref="BD731:BD794" si="193">AR731</f>
        <v>3</v>
      </c>
      <c r="BE731" s="47">
        <f t="shared" ref="BE731:BE794" si="194">SUM(BB731:BD731)</f>
        <v>65.666666666666657</v>
      </c>
      <c r="BF731" s="4" t="str">
        <f t="shared" ref="BF731:BF794" si="195">IF(BE731&lt;70,"과락","이상없음")</f>
        <v>과락</v>
      </c>
      <c r="BG731" s="4">
        <f t="shared" ref="BG731:BG794" si="196">COUNTIFS(D:D,D731,BE:BE,"&gt;"&amp;BE731)+1</f>
        <v>257</v>
      </c>
      <c r="BH731" s="4" t="s">
        <v>11811</v>
      </c>
      <c r="BI731" s="4" t="s">
        <v>11809</v>
      </c>
      <c r="BK731" s="4">
        <v>9</v>
      </c>
      <c r="BL731" s="4">
        <f t="shared" si="185"/>
        <v>135</v>
      </c>
      <c r="BM731" s="4">
        <f t="shared" ref="BM731:BM794" si="197">COUNTIFS(D:D,D731,BH:BH,"서류전형 합격")</f>
        <v>136</v>
      </c>
      <c r="BN731" s="4" t="str">
        <f t="shared" si="186"/>
        <v>배수초과</v>
      </c>
      <c r="BO731" s="4" t="s">
        <v>11832</v>
      </c>
      <c r="BQ731" s="44" t="s">
        <v>11731</v>
      </c>
      <c r="BR731" s="4" t="s">
        <v>11835</v>
      </c>
      <c r="BS731" s="4" t="s">
        <v>11836</v>
      </c>
    </row>
    <row r="732" spans="1:71" ht="50.1" customHeight="1" x14ac:dyDescent="0.3">
      <c r="A732" s="4">
        <f t="shared" si="184"/>
        <v>258</v>
      </c>
      <c r="B732" s="4" t="s">
        <v>10598</v>
      </c>
      <c r="C732" s="4" t="s">
        <v>10599</v>
      </c>
      <c r="D732" s="4" t="s">
        <v>265</v>
      </c>
      <c r="E732" s="4" t="s">
        <v>266</v>
      </c>
      <c r="F732" s="4" t="s">
        <v>10600</v>
      </c>
      <c r="G732" s="4" t="s">
        <v>10601</v>
      </c>
      <c r="H732" s="4" t="s">
        <v>10602</v>
      </c>
      <c r="I732" s="4" t="s">
        <v>10603</v>
      </c>
      <c r="J732" s="4" t="s">
        <v>275</v>
      </c>
      <c r="K732" s="4" t="s">
        <v>275</v>
      </c>
      <c r="L732" s="4" t="s">
        <v>276</v>
      </c>
      <c r="M732" s="4" t="s">
        <v>277</v>
      </c>
      <c r="N732" s="4" t="s">
        <v>277</v>
      </c>
      <c r="O732" s="4" t="s">
        <v>277</v>
      </c>
      <c r="P732" s="4" t="s">
        <v>277</v>
      </c>
      <c r="Q732" s="4" t="s">
        <v>5616</v>
      </c>
      <c r="R732" s="4" t="s">
        <v>313</v>
      </c>
      <c r="S732" s="4" t="s">
        <v>313</v>
      </c>
      <c r="T732" s="4" t="s">
        <v>313</v>
      </c>
      <c r="U732" s="4" t="s">
        <v>313</v>
      </c>
      <c r="V732" s="4" t="s">
        <v>313</v>
      </c>
      <c r="W732" s="4" t="s">
        <v>11686</v>
      </c>
      <c r="X732" s="4" t="s">
        <v>11727</v>
      </c>
      <c r="Y732" s="4" t="s">
        <v>11686</v>
      </c>
      <c r="Z732" s="4" t="s">
        <v>11727</v>
      </c>
      <c r="AA732" s="4" t="s">
        <v>313</v>
      </c>
      <c r="AB732" s="4" t="s">
        <v>312</v>
      </c>
      <c r="AC732" s="4" t="s">
        <v>313</v>
      </c>
      <c r="AE732" s="4">
        <v>0</v>
      </c>
      <c r="AF732" s="4">
        <v>0</v>
      </c>
      <c r="AG732" s="4">
        <v>0</v>
      </c>
      <c r="AH732" s="4">
        <f t="shared" ref="AH732:AM795" si="198">IF(R732="해당",3,0)</f>
        <v>0</v>
      </c>
      <c r="AI732" s="4">
        <f t="shared" si="198"/>
        <v>0</v>
      </c>
      <c r="AJ732" s="4">
        <f t="shared" si="198"/>
        <v>0</v>
      </c>
      <c r="AK732" s="4">
        <f t="shared" si="187"/>
        <v>0</v>
      </c>
      <c r="AL732" s="4">
        <f t="shared" si="187"/>
        <v>0</v>
      </c>
      <c r="AM732" s="4">
        <f t="shared" si="187"/>
        <v>3</v>
      </c>
      <c r="AN732" s="4">
        <f t="shared" si="188"/>
        <v>3</v>
      </c>
      <c r="AO732" s="4" t="str">
        <f t="shared" si="189"/>
        <v>X</v>
      </c>
      <c r="AP732" s="4" t="str">
        <f t="shared" si="189"/>
        <v>우대</v>
      </c>
      <c r="AQ732" s="4" t="str">
        <f t="shared" si="189"/>
        <v>X</v>
      </c>
      <c r="AR732" s="4">
        <f t="shared" si="190"/>
        <v>3</v>
      </c>
      <c r="AT732" s="4" t="s">
        <v>11686</v>
      </c>
      <c r="AU732" s="4">
        <f>VLOOKUP(B732,자격증!B:R,17,0)</f>
        <v>4</v>
      </c>
      <c r="AV732" s="4">
        <f>IF(AT732="해당",VLOOKUP(B732,어학성적!B:Q,16,0),0)</f>
        <v>6</v>
      </c>
      <c r="AW732" s="4">
        <f>IF(AT732="해당",VLOOKUP(B732,논문실적!B:S,18,0),0)</f>
        <v>0</v>
      </c>
      <c r="AX732" s="4">
        <f>VLOOKUP(B732,자격증!B:S,18,0)</f>
        <v>0</v>
      </c>
      <c r="AY732" s="4">
        <f t="shared" si="191"/>
        <v>10</v>
      </c>
      <c r="AZ732" s="4"/>
      <c r="BB732" s="4">
        <f t="shared" si="192"/>
        <v>10</v>
      </c>
      <c r="BC732" s="47">
        <f>VLOOKUP(B732,정성평가!B:AD,29,0)</f>
        <v>52.666666666666664</v>
      </c>
      <c r="BD732" s="4">
        <f t="shared" si="193"/>
        <v>3</v>
      </c>
      <c r="BE732" s="47">
        <f t="shared" si="194"/>
        <v>65.666666666666657</v>
      </c>
      <c r="BF732" s="4" t="str">
        <f t="shared" si="195"/>
        <v>과락</v>
      </c>
      <c r="BG732" s="4">
        <f t="shared" si="196"/>
        <v>257</v>
      </c>
      <c r="BH732" s="4" t="s">
        <v>11811</v>
      </c>
      <c r="BI732" s="4" t="s">
        <v>11809</v>
      </c>
      <c r="BK732" s="4">
        <v>9</v>
      </c>
      <c r="BL732" s="4">
        <f t="shared" si="185"/>
        <v>135</v>
      </c>
      <c r="BM732" s="4">
        <f t="shared" si="197"/>
        <v>136</v>
      </c>
      <c r="BN732" s="4" t="str">
        <f t="shared" si="186"/>
        <v>배수초과</v>
      </c>
      <c r="BO732" s="4" t="s">
        <v>11832</v>
      </c>
      <c r="BQ732" s="44" t="s">
        <v>11731</v>
      </c>
      <c r="BR732" s="4" t="s">
        <v>11835</v>
      </c>
      <c r="BS732" s="4" t="s">
        <v>11836</v>
      </c>
    </row>
    <row r="733" spans="1:71" ht="50.1" customHeight="1" x14ac:dyDescent="0.3">
      <c r="A733" s="4">
        <f t="shared" si="184"/>
        <v>259</v>
      </c>
      <c r="B733" s="4" t="s">
        <v>10889</v>
      </c>
      <c r="C733" s="4" t="s">
        <v>10890</v>
      </c>
      <c r="D733" s="4" t="s">
        <v>265</v>
      </c>
      <c r="E733" s="4" t="s">
        <v>266</v>
      </c>
      <c r="F733" s="4" t="s">
        <v>10891</v>
      </c>
      <c r="G733" s="4" t="s">
        <v>10892</v>
      </c>
      <c r="H733" s="4" t="s">
        <v>10893</v>
      </c>
      <c r="I733" s="4" t="s">
        <v>10894</v>
      </c>
      <c r="J733" s="4" t="s">
        <v>275</v>
      </c>
      <c r="K733" s="4" t="s">
        <v>275</v>
      </c>
      <c r="L733" s="4" t="s">
        <v>276</v>
      </c>
      <c r="M733" s="4" t="s">
        <v>277</v>
      </c>
      <c r="N733" s="4" t="s">
        <v>277</v>
      </c>
      <c r="O733" s="4" t="s">
        <v>277</v>
      </c>
      <c r="P733" s="4" t="s">
        <v>277</v>
      </c>
      <c r="Q733" s="4" t="s">
        <v>7513</v>
      </c>
      <c r="R733" s="4" t="s">
        <v>313</v>
      </c>
      <c r="S733" s="4" t="s">
        <v>313</v>
      </c>
      <c r="T733" s="4" t="s">
        <v>313</v>
      </c>
      <c r="U733" s="4" t="s">
        <v>313</v>
      </c>
      <c r="V733" s="4" t="s">
        <v>313</v>
      </c>
      <c r="W733" s="4" t="s">
        <v>11686</v>
      </c>
      <c r="X733" s="4" t="s">
        <v>11737</v>
      </c>
      <c r="Y733" s="4" t="s">
        <v>313</v>
      </c>
      <c r="Z733" s="4" t="s">
        <v>313</v>
      </c>
      <c r="AA733" s="4" t="s">
        <v>313</v>
      </c>
      <c r="AB733" s="4" t="s">
        <v>313</v>
      </c>
      <c r="AC733" s="4" t="s">
        <v>313</v>
      </c>
      <c r="AE733" s="4">
        <v>0</v>
      </c>
      <c r="AF733" s="4">
        <v>0</v>
      </c>
      <c r="AG733" s="4">
        <v>0</v>
      </c>
      <c r="AH733" s="4">
        <f t="shared" si="198"/>
        <v>0</v>
      </c>
      <c r="AI733" s="4">
        <f t="shared" si="198"/>
        <v>0</v>
      </c>
      <c r="AJ733" s="4">
        <f t="shared" si="198"/>
        <v>0</v>
      </c>
      <c r="AK733" s="4">
        <f t="shared" si="187"/>
        <v>0</v>
      </c>
      <c r="AL733" s="4">
        <f t="shared" si="187"/>
        <v>0</v>
      </c>
      <c r="AM733" s="4">
        <f t="shared" si="187"/>
        <v>3</v>
      </c>
      <c r="AN733" s="4">
        <f t="shared" si="188"/>
        <v>0</v>
      </c>
      <c r="AO733" s="4" t="str">
        <f t="shared" si="189"/>
        <v>X</v>
      </c>
      <c r="AP733" s="4" t="str">
        <f t="shared" si="189"/>
        <v>X</v>
      </c>
      <c r="AQ733" s="4" t="str">
        <f t="shared" si="189"/>
        <v>X</v>
      </c>
      <c r="AR733" s="4">
        <f t="shared" si="190"/>
        <v>3</v>
      </c>
      <c r="AT733" s="4" t="s">
        <v>11686</v>
      </c>
      <c r="AU733" s="4">
        <f>VLOOKUP(B733,자격증!B:R,17,0)</f>
        <v>0</v>
      </c>
      <c r="AV733" s="4">
        <f>IF(AT733="해당",VLOOKUP(B733,어학성적!B:Q,16,0),0)</f>
        <v>6</v>
      </c>
      <c r="AW733" s="4">
        <f>IF(AT733="해당",VLOOKUP(B733,논문실적!B:S,18,0),0)</f>
        <v>0</v>
      </c>
      <c r="AX733" s="4">
        <f>VLOOKUP(B733,자격증!B:S,18,0)</f>
        <v>0</v>
      </c>
      <c r="AY733" s="4">
        <f t="shared" si="191"/>
        <v>6</v>
      </c>
      <c r="AZ733" s="4"/>
      <c r="BB733" s="4">
        <f t="shared" si="192"/>
        <v>6</v>
      </c>
      <c r="BC733" s="47">
        <f>VLOOKUP(B733,정성평가!B:AD,29,0)</f>
        <v>56.666666666666664</v>
      </c>
      <c r="BD733" s="4">
        <f t="shared" si="193"/>
        <v>3</v>
      </c>
      <c r="BE733" s="47">
        <f t="shared" si="194"/>
        <v>65.666666666666657</v>
      </c>
      <c r="BF733" s="4" t="str">
        <f t="shared" si="195"/>
        <v>과락</v>
      </c>
      <c r="BG733" s="4">
        <f t="shared" si="196"/>
        <v>257</v>
      </c>
      <c r="BH733" s="4" t="s">
        <v>11811</v>
      </c>
      <c r="BI733" s="4" t="s">
        <v>11809</v>
      </c>
      <c r="BK733" s="4">
        <v>9</v>
      </c>
      <c r="BL733" s="4">
        <f t="shared" si="185"/>
        <v>135</v>
      </c>
      <c r="BM733" s="4">
        <f t="shared" si="197"/>
        <v>136</v>
      </c>
      <c r="BN733" s="4" t="str">
        <f t="shared" si="186"/>
        <v>배수초과</v>
      </c>
      <c r="BO733" s="4" t="s">
        <v>11832</v>
      </c>
      <c r="BQ733" s="44" t="s">
        <v>11731</v>
      </c>
      <c r="BR733" s="4" t="s">
        <v>11835</v>
      </c>
      <c r="BS733" s="4" t="s">
        <v>11836</v>
      </c>
    </row>
    <row r="734" spans="1:71" ht="50.1" customHeight="1" x14ac:dyDescent="0.3">
      <c r="A734" s="4">
        <f t="shared" si="184"/>
        <v>260</v>
      </c>
      <c r="B734" s="4" t="s">
        <v>1024</v>
      </c>
      <c r="C734" s="4" t="s">
        <v>1025</v>
      </c>
      <c r="D734" s="4" t="s">
        <v>265</v>
      </c>
      <c r="E734" s="4" t="s">
        <v>266</v>
      </c>
      <c r="F734" s="4" t="s">
        <v>1026</v>
      </c>
      <c r="G734" s="4" t="s">
        <v>1027</v>
      </c>
      <c r="H734" s="4" t="s">
        <v>1028</v>
      </c>
      <c r="I734" s="4" t="s">
        <v>1029</v>
      </c>
      <c r="J734" s="4" t="s">
        <v>275</v>
      </c>
      <c r="K734" s="4" t="s">
        <v>275</v>
      </c>
      <c r="L734" s="4" t="s">
        <v>276</v>
      </c>
      <c r="M734" s="4" t="s">
        <v>277</v>
      </c>
      <c r="N734" s="4" t="s">
        <v>277</v>
      </c>
      <c r="O734" s="4" t="s">
        <v>277</v>
      </c>
      <c r="P734" s="4" t="s">
        <v>277</v>
      </c>
      <c r="Q734" s="4" t="s">
        <v>1035</v>
      </c>
      <c r="R734" s="4" t="s">
        <v>313</v>
      </c>
      <c r="S734" s="4" t="s">
        <v>313</v>
      </c>
      <c r="T734" s="4" t="s">
        <v>313</v>
      </c>
      <c r="U734" s="4" t="s">
        <v>313</v>
      </c>
      <c r="V734" s="4" t="s">
        <v>313</v>
      </c>
      <c r="W734" s="4" t="s">
        <v>313</v>
      </c>
      <c r="X734" s="4" t="s">
        <v>313</v>
      </c>
      <c r="Y734" s="4" t="s">
        <v>313</v>
      </c>
      <c r="Z734" s="4" t="s">
        <v>313</v>
      </c>
      <c r="AA734" s="4" t="s">
        <v>313</v>
      </c>
      <c r="AB734" s="4" t="s">
        <v>312</v>
      </c>
      <c r="AC734" s="4" t="s">
        <v>313</v>
      </c>
      <c r="AE734" s="4">
        <v>0</v>
      </c>
      <c r="AF734" s="4">
        <v>0</v>
      </c>
      <c r="AG734" s="4">
        <v>0</v>
      </c>
      <c r="AH734" s="4">
        <f t="shared" si="198"/>
        <v>0</v>
      </c>
      <c r="AI734" s="4">
        <f t="shared" si="198"/>
        <v>0</v>
      </c>
      <c r="AJ734" s="4">
        <f t="shared" si="198"/>
        <v>0</v>
      </c>
      <c r="AK734" s="4">
        <f t="shared" si="187"/>
        <v>0</v>
      </c>
      <c r="AL734" s="4">
        <f t="shared" si="187"/>
        <v>0</v>
      </c>
      <c r="AM734" s="4">
        <f t="shared" si="187"/>
        <v>0</v>
      </c>
      <c r="AN734" s="4">
        <f t="shared" si="188"/>
        <v>0</v>
      </c>
      <c r="AO734" s="4" t="str">
        <f t="shared" si="189"/>
        <v>X</v>
      </c>
      <c r="AP734" s="4" t="str">
        <f t="shared" si="189"/>
        <v>우대</v>
      </c>
      <c r="AQ734" s="4" t="str">
        <f t="shared" si="189"/>
        <v>X</v>
      </c>
      <c r="AR734" s="4">
        <f t="shared" si="190"/>
        <v>0</v>
      </c>
      <c r="AT734" s="4" t="s">
        <v>11686</v>
      </c>
      <c r="AU734" s="4">
        <f>VLOOKUP(B734,자격증!B:R,17,0)</f>
        <v>0</v>
      </c>
      <c r="AV734" s="4">
        <f>IF(AT734="해당",VLOOKUP(B734,어학성적!B:Q,16,0),0)</f>
        <v>10</v>
      </c>
      <c r="AW734" s="4">
        <f>IF(AT734="해당",VLOOKUP(B734,논문실적!B:S,18,0),0)</f>
        <v>0</v>
      </c>
      <c r="AX734" s="4">
        <f>VLOOKUP(B734,자격증!B:S,18,0)</f>
        <v>0</v>
      </c>
      <c r="AY734" s="4">
        <f t="shared" si="191"/>
        <v>10</v>
      </c>
      <c r="AZ734" s="4"/>
      <c r="BB734" s="4">
        <f t="shared" si="192"/>
        <v>10</v>
      </c>
      <c r="BC734" s="47">
        <f>VLOOKUP(B734,정성평가!B:AD,29,0)</f>
        <v>55.333333333333336</v>
      </c>
      <c r="BD734" s="4">
        <f t="shared" si="193"/>
        <v>0</v>
      </c>
      <c r="BE734" s="47">
        <f t="shared" si="194"/>
        <v>65.333333333333343</v>
      </c>
      <c r="BF734" s="4" t="str">
        <f t="shared" si="195"/>
        <v>과락</v>
      </c>
      <c r="BG734" s="4">
        <f t="shared" si="196"/>
        <v>260</v>
      </c>
      <c r="BH734" s="4" t="s">
        <v>11811</v>
      </c>
      <c r="BI734" s="4" t="s">
        <v>11809</v>
      </c>
      <c r="BK734" s="4">
        <v>9</v>
      </c>
      <c r="BL734" s="4">
        <f t="shared" si="185"/>
        <v>135</v>
      </c>
      <c r="BM734" s="4">
        <f t="shared" si="197"/>
        <v>136</v>
      </c>
      <c r="BN734" s="4" t="str">
        <f t="shared" si="186"/>
        <v>배수초과</v>
      </c>
      <c r="BO734" s="4" t="s">
        <v>11832</v>
      </c>
      <c r="BQ734" s="44" t="s">
        <v>11731</v>
      </c>
      <c r="BR734" s="4" t="s">
        <v>11835</v>
      </c>
      <c r="BS734" s="4" t="s">
        <v>11836</v>
      </c>
    </row>
    <row r="735" spans="1:71" ht="50.1" customHeight="1" x14ac:dyDescent="0.3">
      <c r="A735" s="4">
        <f t="shared" si="184"/>
        <v>261</v>
      </c>
      <c r="B735" s="4" t="s">
        <v>3945</v>
      </c>
      <c r="C735" s="4" t="s">
        <v>3946</v>
      </c>
      <c r="D735" s="4" t="s">
        <v>265</v>
      </c>
      <c r="E735" s="4" t="s">
        <v>266</v>
      </c>
      <c r="F735" s="4" t="s">
        <v>3947</v>
      </c>
      <c r="G735" s="4" t="s">
        <v>3948</v>
      </c>
      <c r="H735" s="4" t="s">
        <v>3949</v>
      </c>
      <c r="I735" s="4" t="s">
        <v>3949</v>
      </c>
      <c r="J735" s="4" t="s">
        <v>275</v>
      </c>
      <c r="K735" s="4" t="s">
        <v>275</v>
      </c>
      <c r="L735" s="4" t="s">
        <v>276</v>
      </c>
      <c r="M735" s="4" t="s">
        <v>277</v>
      </c>
      <c r="N735" s="4" t="s">
        <v>277</v>
      </c>
      <c r="O735" s="4" t="s">
        <v>277</v>
      </c>
      <c r="P735" s="4" t="s">
        <v>277</v>
      </c>
      <c r="Q735" s="4" t="s">
        <v>3955</v>
      </c>
      <c r="R735" s="4" t="s">
        <v>313</v>
      </c>
      <c r="S735" s="4" t="s">
        <v>313</v>
      </c>
      <c r="T735" s="4" t="s">
        <v>313</v>
      </c>
      <c r="U735" s="4" t="s">
        <v>313</v>
      </c>
      <c r="V735" s="4" t="s">
        <v>313</v>
      </c>
      <c r="W735" s="4" t="s">
        <v>313</v>
      </c>
      <c r="X735" s="4" t="s">
        <v>313</v>
      </c>
      <c r="Y735" s="4" t="s">
        <v>313</v>
      </c>
      <c r="Z735" s="4" t="s">
        <v>313</v>
      </c>
      <c r="AA735" s="4" t="s">
        <v>313</v>
      </c>
      <c r="AB735" s="4" t="s">
        <v>312</v>
      </c>
      <c r="AC735" s="4" t="s">
        <v>313</v>
      </c>
      <c r="AE735" s="4">
        <v>0</v>
      </c>
      <c r="AF735" s="4">
        <v>0</v>
      </c>
      <c r="AG735" s="4">
        <v>0</v>
      </c>
      <c r="AH735" s="4">
        <f t="shared" si="198"/>
        <v>0</v>
      </c>
      <c r="AI735" s="4">
        <f t="shared" si="198"/>
        <v>0</v>
      </c>
      <c r="AJ735" s="4">
        <f t="shared" si="198"/>
        <v>0</v>
      </c>
      <c r="AK735" s="4">
        <f t="shared" si="187"/>
        <v>0</v>
      </c>
      <c r="AL735" s="4">
        <f t="shared" si="187"/>
        <v>0</v>
      </c>
      <c r="AM735" s="4">
        <f t="shared" si="187"/>
        <v>0</v>
      </c>
      <c r="AN735" s="4">
        <f t="shared" si="188"/>
        <v>0</v>
      </c>
      <c r="AO735" s="4" t="str">
        <f t="shared" si="189"/>
        <v>X</v>
      </c>
      <c r="AP735" s="4" t="str">
        <f t="shared" si="189"/>
        <v>우대</v>
      </c>
      <c r="AQ735" s="4" t="str">
        <f t="shared" si="189"/>
        <v>X</v>
      </c>
      <c r="AR735" s="4">
        <f t="shared" si="190"/>
        <v>0</v>
      </c>
      <c r="AT735" s="4" t="s">
        <v>11686</v>
      </c>
      <c r="AU735" s="4">
        <f>VLOOKUP(B735,자격증!B:R,17,0)</f>
        <v>8</v>
      </c>
      <c r="AV735" s="4">
        <f>IF(AT735="해당",VLOOKUP(B735,어학성적!B:Q,16,0),0)</f>
        <v>0</v>
      </c>
      <c r="AW735" s="4">
        <f>IF(AT735="해당",VLOOKUP(B735,논문실적!B:S,18,0),0)</f>
        <v>0</v>
      </c>
      <c r="AX735" s="4">
        <f>VLOOKUP(B735,자격증!B:S,18,0)</f>
        <v>0</v>
      </c>
      <c r="AY735" s="4">
        <f t="shared" si="191"/>
        <v>8</v>
      </c>
      <c r="AZ735" s="4"/>
      <c r="BB735" s="4">
        <f t="shared" si="192"/>
        <v>8</v>
      </c>
      <c r="BC735" s="47">
        <f>VLOOKUP(B735,정성평가!B:AD,29,0)</f>
        <v>57.333333333333336</v>
      </c>
      <c r="BD735" s="4">
        <f t="shared" si="193"/>
        <v>0</v>
      </c>
      <c r="BE735" s="47">
        <f t="shared" si="194"/>
        <v>65.333333333333343</v>
      </c>
      <c r="BF735" s="4" t="str">
        <f t="shared" si="195"/>
        <v>과락</v>
      </c>
      <c r="BG735" s="4">
        <f t="shared" si="196"/>
        <v>260</v>
      </c>
      <c r="BH735" s="4" t="s">
        <v>11811</v>
      </c>
      <c r="BI735" s="4" t="s">
        <v>11809</v>
      </c>
      <c r="BK735" s="4">
        <v>9</v>
      </c>
      <c r="BL735" s="4">
        <f t="shared" si="185"/>
        <v>135</v>
      </c>
      <c r="BM735" s="4">
        <f t="shared" si="197"/>
        <v>136</v>
      </c>
      <c r="BN735" s="4" t="str">
        <f t="shared" si="186"/>
        <v>배수초과</v>
      </c>
      <c r="BO735" s="4" t="s">
        <v>11832</v>
      </c>
      <c r="BQ735" s="44" t="s">
        <v>11731</v>
      </c>
      <c r="BR735" s="4" t="s">
        <v>11835</v>
      </c>
      <c r="BS735" s="4" t="s">
        <v>11836</v>
      </c>
    </row>
    <row r="736" spans="1:71" ht="50.1" customHeight="1" x14ac:dyDescent="0.3">
      <c r="A736" s="4">
        <f t="shared" si="184"/>
        <v>262</v>
      </c>
      <c r="B736" s="4" t="s">
        <v>7305</v>
      </c>
      <c r="C736" s="4" t="s">
        <v>7306</v>
      </c>
      <c r="D736" s="4" t="s">
        <v>265</v>
      </c>
      <c r="E736" s="4" t="s">
        <v>266</v>
      </c>
      <c r="F736" s="4" t="s">
        <v>7307</v>
      </c>
      <c r="G736" s="4" t="s">
        <v>7308</v>
      </c>
      <c r="H736" s="4" t="s">
        <v>7309</v>
      </c>
      <c r="I736" s="4" t="s">
        <v>7310</v>
      </c>
      <c r="J736" s="4" t="s">
        <v>275</v>
      </c>
      <c r="K736" s="4" t="s">
        <v>275</v>
      </c>
      <c r="L736" s="4" t="s">
        <v>276</v>
      </c>
      <c r="M736" s="4" t="s">
        <v>277</v>
      </c>
      <c r="N736" s="4" t="s">
        <v>277</v>
      </c>
      <c r="O736" s="4" t="s">
        <v>277</v>
      </c>
      <c r="P736" s="4" t="s">
        <v>277</v>
      </c>
      <c r="Q736" s="4" t="s">
        <v>2312</v>
      </c>
      <c r="R736" s="4" t="s">
        <v>313</v>
      </c>
      <c r="S736" s="4" t="s">
        <v>313</v>
      </c>
      <c r="T736" s="4" t="s">
        <v>313</v>
      </c>
      <c r="U736" s="4" t="s">
        <v>313</v>
      </c>
      <c r="V736" s="4" t="s">
        <v>313</v>
      </c>
      <c r="W736" s="4" t="s">
        <v>11686</v>
      </c>
      <c r="X736" s="4" t="s">
        <v>11737</v>
      </c>
      <c r="Y736" s="4" t="s">
        <v>313</v>
      </c>
      <c r="Z736" s="4" t="s">
        <v>313</v>
      </c>
      <c r="AA736" s="4" t="s">
        <v>312</v>
      </c>
      <c r="AB736" s="4" t="s">
        <v>312</v>
      </c>
      <c r="AC736" s="4" t="s">
        <v>313</v>
      </c>
      <c r="AE736" s="4">
        <v>0</v>
      </c>
      <c r="AF736" s="4">
        <v>0</v>
      </c>
      <c r="AG736" s="4">
        <v>0</v>
      </c>
      <c r="AH736" s="4">
        <f t="shared" si="198"/>
        <v>0</v>
      </c>
      <c r="AI736" s="4">
        <f t="shared" si="198"/>
        <v>0</v>
      </c>
      <c r="AJ736" s="4">
        <f t="shared" si="198"/>
        <v>0</v>
      </c>
      <c r="AK736" s="4">
        <f t="shared" si="187"/>
        <v>0</v>
      </c>
      <c r="AL736" s="4">
        <f t="shared" si="187"/>
        <v>0</v>
      </c>
      <c r="AM736" s="4">
        <f t="shared" si="187"/>
        <v>3</v>
      </c>
      <c r="AN736" s="4">
        <f t="shared" si="188"/>
        <v>0</v>
      </c>
      <c r="AO736" s="4" t="str">
        <f t="shared" si="189"/>
        <v>우대</v>
      </c>
      <c r="AP736" s="4" t="str">
        <f t="shared" si="189"/>
        <v>우대</v>
      </c>
      <c r="AQ736" s="4" t="str">
        <f t="shared" si="189"/>
        <v>X</v>
      </c>
      <c r="AR736" s="4">
        <f t="shared" si="190"/>
        <v>3</v>
      </c>
      <c r="AT736" s="4" t="s">
        <v>11686</v>
      </c>
      <c r="AU736" s="4">
        <f>VLOOKUP(B736,자격증!B:R,17,0)</f>
        <v>4</v>
      </c>
      <c r="AV736" s="4">
        <f>IF(AT736="해당",VLOOKUP(B736,어학성적!B:Q,16,0),0)</f>
        <v>2</v>
      </c>
      <c r="AW736" s="4">
        <f>IF(AT736="해당",VLOOKUP(B736,논문실적!B:S,18,0),0)</f>
        <v>0</v>
      </c>
      <c r="AX736" s="4">
        <f>VLOOKUP(B736,자격증!B:S,18,0)</f>
        <v>0</v>
      </c>
      <c r="AY736" s="4">
        <f t="shared" si="191"/>
        <v>6</v>
      </c>
      <c r="AZ736" s="4"/>
      <c r="BB736" s="4">
        <f t="shared" si="192"/>
        <v>6</v>
      </c>
      <c r="BC736" s="47">
        <f>VLOOKUP(B736,정성평가!B:AD,29,0)</f>
        <v>56.333333333333336</v>
      </c>
      <c r="BD736" s="4">
        <f t="shared" si="193"/>
        <v>3</v>
      </c>
      <c r="BE736" s="47">
        <f t="shared" si="194"/>
        <v>65.333333333333343</v>
      </c>
      <c r="BF736" s="4" t="str">
        <f t="shared" si="195"/>
        <v>과락</v>
      </c>
      <c r="BG736" s="4">
        <f t="shared" si="196"/>
        <v>260</v>
      </c>
      <c r="BH736" s="4" t="s">
        <v>11811</v>
      </c>
      <c r="BI736" s="4" t="s">
        <v>11809</v>
      </c>
      <c r="BK736" s="4">
        <v>9</v>
      </c>
      <c r="BL736" s="4">
        <f t="shared" si="185"/>
        <v>135</v>
      </c>
      <c r="BM736" s="4">
        <f t="shared" si="197"/>
        <v>136</v>
      </c>
      <c r="BN736" s="4" t="str">
        <f t="shared" si="186"/>
        <v>배수초과</v>
      </c>
      <c r="BO736" s="4" t="s">
        <v>11832</v>
      </c>
      <c r="BQ736" s="44" t="s">
        <v>11731</v>
      </c>
      <c r="BR736" s="4" t="s">
        <v>11835</v>
      </c>
      <c r="BS736" s="4" t="s">
        <v>11836</v>
      </c>
    </row>
    <row r="737" spans="1:71" ht="50.1" customHeight="1" x14ac:dyDescent="0.3">
      <c r="A737" s="4">
        <f t="shared" si="184"/>
        <v>263</v>
      </c>
      <c r="B737" s="4" t="s">
        <v>10156</v>
      </c>
      <c r="C737" s="4" t="s">
        <v>10157</v>
      </c>
      <c r="D737" s="4" t="s">
        <v>265</v>
      </c>
      <c r="E737" s="4" t="s">
        <v>266</v>
      </c>
      <c r="F737" s="4" t="s">
        <v>10158</v>
      </c>
      <c r="G737" s="4" t="s">
        <v>10159</v>
      </c>
      <c r="H737" s="4" t="s">
        <v>10160</v>
      </c>
      <c r="I737" s="4" t="s">
        <v>10161</v>
      </c>
      <c r="J737" s="4" t="s">
        <v>275</v>
      </c>
      <c r="K737" s="4" t="s">
        <v>275</v>
      </c>
      <c r="L737" s="4" t="s">
        <v>382</v>
      </c>
      <c r="M737" s="4" t="s">
        <v>1074</v>
      </c>
      <c r="N737" s="4" t="s">
        <v>5469</v>
      </c>
      <c r="O737" s="4" t="s">
        <v>562</v>
      </c>
      <c r="P737" s="4" t="s">
        <v>957</v>
      </c>
      <c r="Q737" s="4" t="s">
        <v>10177</v>
      </c>
      <c r="R737" s="4" t="s">
        <v>312</v>
      </c>
      <c r="S737" s="4" t="s">
        <v>313</v>
      </c>
      <c r="T737" s="4" t="s">
        <v>313</v>
      </c>
      <c r="U737" s="4" t="s">
        <v>313</v>
      </c>
      <c r="V737" s="4" t="s">
        <v>313</v>
      </c>
      <c r="W737" s="4" t="s">
        <v>11686</v>
      </c>
      <c r="X737" s="4" t="s">
        <v>11727</v>
      </c>
      <c r="Y737" s="4" t="s">
        <v>11686</v>
      </c>
      <c r="Z737" s="4" t="s">
        <v>11727</v>
      </c>
      <c r="AA737" s="4" t="s">
        <v>313</v>
      </c>
      <c r="AB737" s="4" t="s">
        <v>312</v>
      </c>
      <c r="AC737" s="4" t="s">
        <v>313</v>
      </c>
      <c r="AE737" s="4">
        <v>0</v>
      </c>
      <c r="AF737" s="4">
        <v>0</v>
      </c>
      <c r="AG737" s="4">
        <v>0</v>
      </c>
      <c r="AH737" s="4">
        <f t="shared" si="198"/>
        <v>3</v>
      </c>
      <c r="AI737" s="4">
        <f t="shared" si="198"/>
        <v>0</v>
      </c>
      <c r="AJ737" s="4">
        <f t="shared" si="198"/>
        <v>0</v>
      </c>
      <c r="AK737" s="4">
        <f t="shared" si="187"/>
        <v>0</v>
      </c>
      <c r="AL737" s="4">
        <f t="shared" si="187"/>
        <v>0</v>
      </c>
      <c r="AM737" s="4">
        <f t="shared" si="187"/>
        <v>3</v>
      </c>
      <c r="AN737" s="4">
        <f t="shared" si="188"/>
        <v>3</v>
      </c>
      <c r="AO737" s="4" t="str">
        <f t="shared" si="189"/>
        <v>X</v>
      </c>
      <c r="AP737" s="4" t="str">
        <f t="shared" si="189"/>
        <v>우대</v>
      </c>
      <c r="AQ737" s="4" t="str">
        <f t="shared" si="189"/>
        <v>X</v>
      </c>
      <c r="AR737" s="4">
        <f t="shared" si="190"/>
        <v>3</v>
      </c>
      <c r="AT737" s="4" t="s">
        <v>11686</v>
      </c>
      <c r="AU737" s="4">
        <f>VLOOKUP(B737,자격증!B:R,17,0)</f>
        <v>5</v>
      </c>
      <c r="AV737" s="4">
        <f>IF(AT737="해당",VLOOKUP(B737,어학성적!B:Q,16,0),0)</f>
        <v>0</v>
      </c>
      <c r="AW737" s="4">
        <f>IF(AT737="해당",VLOOKUP(B737,논문실적!B:S,18,0),0)</f>
        <v>0</v>
      </c>
      <c r="AX737" s="4">
        <f>VLOOKUP(B737,자격증!B:S,18,0)</f>
        <v>0</v>
      </c>
      <c r="AY737" s="4">
        <f t="shared" si="191"/>
        <v>5</v>
      </c>
      <c r="AZ737" s="4"/>
      <c r="BB737" s="4">
        <f t="shared" si="192"/>
        <v>5</v>
      </c>
      <c r="BC737" s="47">
        <f>VLOOKUP(B737,정성평가!B:AD,29,0)</f>
        <v>57.333333333333336</v>
      </c>
      <c r="BD737" s="4">
        <f t="shared" si="193"/>
        <v>3</v>
      </c>
      <c r="BE737" s="47">
        <f t="shared" si="194"/>
        <v>65.333333333333343</v>
      </c>
      <c r="BF737" s="4" t="str">
        <f t="shared" si="195"/>
        <v>과락</v>
      </c>
      <c r="BG737" s="4">
        <f t="shared" si="196"/>
        <v>260</v>
      </c>
      <c r="BH737" s="4" t="s">
        <v>11811</v>
      </c>
      <c r="BI737" s="4" t="s">
        <v>11809</v>
      </c>
      <c r="BK737" s="4">
        <v>9</v>
      </c>
      <c r="BL737" s="4">
        <f t="shared" si="185"/>
        <v>135</v>
      </c>
      <c r="BM737" s="4">
        <f t="shared" si="197"/>
        <v>136</v>
      </c>
      <c r="BN737" s="4" t="str">
        <f t="shared" si="186"/>
        <v>배수초과</v>
      </c>
      <c r="BO737" s="4" t="s">
        <v>11832</v>
      </c>
      <c r="BQ737" s="44" t="s">
        <v>11731</v>
      </c>
      <c r="BR737" s="4" t="s">
        <v>11835</v>
      </c>
      <c r="BS737" s="4" t="s">
        <v>11836</v>
      </c>
    </row>
    <row r="738" spans="1:71" ht="50.1" customHeight="1" x14ac:dyDescent="0.3">
      <c r="A738" s="4">
        <f t="shared" si="184"/>
        <v>264</v>
      </c>
      <c r="B738" s="4" t="s">
        <v>7199</v>
      </c>
      <c r="C738" s="4" t="s">
        <v>7200</v>
      </c>
      <c r="D738" s="4" t="s">
        <v>265</v>
      </c>
      <c r="E738" s="4" t="s">
        <v>266</v>
      </c>
      <c r="F738" s="4" t="s">
        <v>7201</v>
      </c>
      <c r="G738" s="4" t="s">
        <v>7202</v>
      </c>
      <c r="H738" s="4" t="s">
        <v>7203</v>
      </c>
      <c r="I738" s="4" t="s">
        <v>7203</v>
      </c>
      <c r="J738" s="4" t="s">
        <v>275</v>
      </c>
      <c r="K738" s="4" t="s">
        <v>275</v>
      </c>
      <c r="L738" s="4" t="s">
        <v>276</v>
      </c>
      <c r="M738" s="4" t="s">
        <v>277</v>
      </c>
      <c r="N738" s="4" t="s">
        <v>277</v>
      </c>
      <c r="O738" s="4" t="s">
        <v>277</v>
      </c>
      <c r="P738" s="4" t="s">
        <v>277</v>
      </c>
      <c r="Q738" s="4" t="s">
        <v>1051</v>
      </c>
      <c r="R738" s="4" t="s">
        <v>313</v>
      </c>
      <c r="S738" s="4" t="s">
        <v>313</v>
      </c>
      <c r="T738" s="4" t="s">
        <v>313</v>
      </c>
      <c r="U738" s="4" t="s">
        <v>313</v>
      </c>
      <c r="V738" s="4" t="s">
        <v>313</v>
      </c>
      <c r="W738" s="4" t="s">
        <v>11686</v>
      </c>
      <c r="X738" s="4" t="s">
        <v>9552</v>
      </c>
      <c r="Y738" s="4" t="s">
        <v>11686</v>
      </c>
      <c r="Z738" s="4" t="s">
        <v>9552</v>
      </c>
      <c r="AA738" s="4" t="s">
        <v>312</v>
      </c>
      <c r="AB738" s="4" t="s">
        <v>312</v>
      </c>
      <c r="AC738" s="4" t="s">
        <v>313</v>
      </c>
      <c r="AE738" s="4">
        <v>0</v>
      </c>
      <c r="AF738" s="4">
        <v>0</v>
      </c>
      <c r="AG738" s="4">
        <v>0</v>
      </c>
      <c r="AH738" s="4">
        <f t="shared" si="198"/>
        <v>0</v>
      </c>
      <c r="AI738" s="4">
        <f t="shared" si="198"/>
        <v>0</v>
      </c>
      <c r="AJ738" s="4">
        <f t="shared" si="198"/>
        <v>0</v>
      </c>
      <c r="AK738" s="4">
        <f t="shared" si="187"/>
        <v>0</v>
      </c>
      <c r="AL738" s="4">
        <f t="shared" si="187"/>
        <v>0</v>
      </c>
      <c r="AM738" s="4">
        <f t="shared" si="187"/>
        <v>3</v>
      </c>
      <c r="AN738" s="4">
        <f t="shared" si="188"/>
        <v>3</v>
      </c>
      <c r="AO738" s="4" t="str">
        <f t="shared" si="189"/>
        <v>우대</v>
      </c>
      <c r="AP738" s="4" t="str">
        <f t="shared" si="189"/>
        <v>우대</v>
      </c>
      <c r="AQ738" s="4" t="str">
        <f t="shared" si="189"/>
        <v>X</v>
      </c>
      <c r="AR738" s="4">
        <f t="shared" si="190"/>
        <v>3</v>
      </c>
      <c r="AT738" s="4" t="s">
        <v>11686</v>
      </c>
      <c r="AU738" s="4">
        <f>VLOOKUP(B738,자격증!B:R,17,0)</f>
        <v>6</v>
      </c>
      <c r="AV738" s="4">
        <f>IF(AT738="해당",VLOOKUP(B738,어학성적!B:Q,16,0),0)</f>
        <v>0</v>
      </c>
      <c r="AW738" s="4">
        <f>IF(AT738="해당",VLOOKUP(B738,논문실적!B:S,18,0),0)</f>
        <v>0</v>
      </c>
      <c r="AX738" s="4">
        <f>VLOOKUP(B738,자격증!B:S,18,0)</f>
        <v>0</v>
      </c>
      <c r="AY738" s="4">
        <f t="shared" si="191"/>
        <v>6</v>
      </c>
      <c r="AZ738" s="4"/>
      <c r="BB738" s="4">
        <f t="shared" si="192"/>
        <v>6</v>
      </c>
      <c r="BC738" s="47">
        <f>VLOOKUP(B738,정성평가!B:AD,29,0)</f>
        <v>56</v>
      </c>
      <c r="BD738" s="4">
        <f t="shared" si="193"/>
        <v>3</v>
      </c>
      <c r="BE738" s="47">
        <f t="shared" si="194"/>
        <v>65</v>
      </c>
      <c r="BF738" s="4" t="str">
        <f t="shared" si="195"/>
        <v>과락</v>
      </c>
      <c r="BG738" s="4">
        <f t="shared" si="196"/>
        <v>264</v>
      </c>
      <c r="BH738" s="4" t="s">
        <v>11811</v>
      </c>
      <c r="BI738" s="4" t="s">
        <v>11809</v>
      </c>
      <c r="BK738" s="4">
        <v>9</v>
      </c>
      <c r="BL738" s="4">
        <f t="shared" si="185"/>
        <v>135</v>
      </c>
      <c r="BM738" s="4">
        <f t="shared" si="197"/>
        <v>136</v>
      </c>
      <c r="BN738" s="4" t="str">
        <f t="shared" si="186"/>
        <v>배수초과</v>
      </c>
      <c r="BO738" s="4" t="s">
        <v>11832</v>
      </c>
      <c r="BQ738" s="44" t="s">
        <v>11731</v>
      </c>
      <c r="BR738" s="4" t="s">
        <v>11835</v>
      </c>
      <c r="BS738" s="4" t="s">
        <v>11836</v>
      </c>
    </row>
    <row r="739" spans="1:71" ht="50.1" customHeight="1" x14ac:dyDescent="0.3">
      <c r="A739" s="4">
        <f t="shared" si="184"/>
        <v>265</v>
      </c>
      <c r="B739" s="4" t="s">
        <v>7769</v>
      </c>
      <c r="C739" s="4" t="s">
        <v>7770</v>
      </c>
      <c r="D739" s="4" t="s">
        <v>265</v>
      </c>
      <c r="E739" s="4" t="s">
        <v>266</v>
      </c>
      <c r="F739" s="4" t="s">
        <v>7771</v>
      </c>
      <c r="G739" s="4" t="s">
        <v>7772</v>
      </c>
      <c r="H739" s="4" t="s">
        <v>7773</v>
      </c>
      <c r="I739" s="4" t="s">
        <v>7774</v>
      </c>
      <c r="J739" s="4" t="s">
        <v>275</v>
      </c>
      <c r="K739" s="4" t="s">
        <v>275</v>
      </c>
      <c r="L739" s="4" t="s">
        <v>276</v>
      </c>
      <c r="M739" s="4" t="s">
        <v>277</v>
      </c>
      <c r="N739" s="4" t="s">
        <v>277</v>
      </c>
      <c r="O739" s="4" t="s">
        <v>277</v>
      </c>
      <c r="P739" s="4" t="s">
        <v>277</v>
      </c>
      <c r="Q739" s="4" t="s">
        <v>2942</v>
      </c>
      <c r="R739" s="4" t="s">
        <v>313</v>
      </c>
      <c r="S739" s="4" t="s">
        <v>313</v>
      </c>
      <c r="T739" s="4" t="s">
        <v>313</v>
      </c>
      <c r="U739" s="4" t="s">
        <v>313</v>
      </c>
      <c r="V739" s="4" t="s">
        <v>313</v>
      </c>
      <c r="W739" s="4" t="s">
        <v>313</v>
      </c>
      <c r="X739" s="4" t="s">
        <v>313</v>
      </c>
      <c r="Y739" s="4" t="s">
        <v>313</v>
      </c>
      <c r="Z739" s="4" t="s">
        <v>313</v>
      </c>
      <c r="AA739" s="4" t="s">
        <v>313</v>
      </c>
      <c r="AB739" s="4" t="s">
        <v>313</v>
      </c>
      <c r="AC739" s="4" t="s">
        <v>313</v>
      </c>
      <c r="AE739" s="4">
        <v>0</v>
      </c>
      <c r="AF739" s="4">
        <v>0</v>
      </c>
      <c r="AG739" s="4">
        <v>0</v>
      </c>
      <c r="AH739" s="4">
        <f t="shared" si="198"/>
        <v>0</v>
      </c>
      <c r="AI739" s="4">
        <f t="shared" si="198"/>
        <v>0</v>
      </c>
      <c r="AJ739" s="4">
        <f t="shared" si="198"/>
        <v>0</v>
      </c>
      <c r="AK739" s="4">
        <f t="shared" si="187"/>
        <v>0</v>
      </c>
      <c r="AL739" s="4">
        <f t="shared" si="187"/>
        <v>0</v>
      </c>
      <c r="AM739" s="4">
        <f t="shared" si="187"/>
        <v>0</v>
      </c>
      <c r="AN739" s="4">
        <f t="shared" si="188"/>
        <v>0</v>
      </c>
      <c r="AO739" s="4" t="str">
        <f t="shared" si="189"/>
        <v>X</v>
      </c>
      <c r="AP739" s="4" t="str">
        <f t="shared" si="189"/>
        <v>X</v>
      </c>
      <c r="AQ739" s="4" t="str">
        <f t="shared" si="189"/>
        <v>X</v>
      </c>
      <c r="AR739" s="4">
        <f t="shared" si="190"/>
        <v>0</v>
      </c>
      <c r="AT739" s="4" t="s">
        <v>11686</v>
      </c>
      <c r="AU739" s="4">
        <f>VLOOKUP(B739,자격증!B:R,17,0)</f>
        <v>0</v>
      </c>
      <c r="AV739" s="4">
        <f>IF(AT739="해당",VLOOKUP(B739,어학성적!B:Q,16,0),0)</f>
        <v>0</v>
      </c>
      <c r="AW739" s="4">
        <f>IF(AT739="해당",VLOOKUP(B739,논문실적!B:S,18,0),0)</f>
        <v>6</v>
      </c>
      <c r="AX739" s="4">
        <f>VLOOKUP(B739,자격증!B:S,18,0)</f>
        <v>0</v>
      </c>
      <c r="AY739" s="4">
        <f t="shared" si="191"/>
        <v>6</v>
      </c>
      <c r="AZ739" s="4"/>
      <c r="BB739" s="4">
        <f t="shared" si="192"/>
        <v>6</v>
      </c>
      <c r="BC739" s="47">
        <f>VLOOKUP(B739,정성평가!B:AD,29,0)</f>
        <v>59</v>
      </c>
      <c r="BD739" s="4">
        <f t="shared" si="193"/>
        <v>0</v>
      </c>
      <c r="BE739" s="47">
        <f t="shared" si="194"/>
        <v>65</v>
      </c>
      <c r="BF739" s="4" t="str">
        <f t="shared" si="195"/>
        <v>과락</v>
      </c>
      <c r="BG739" s="4">
        <f t="shared" si="196"/>
        <v>264</v>
      </c>
      <c r="BH739" s="4" t="s">
        <v>11811</v>
      </c>
      <c r="BI739" s="4" t="s">
        <v>11809</v>
      </c>
      <c r="BK739" s="4">
        <v>9</v>
      </c>
      <c r="BL739" s="4">
        <f t="shared" si="185"/>
        <v>135</v>
      </c>
      <c r="BM739" s="4">
        <f t="shared" si="197"/>
        <v>136</v>
      </c>
      <c r="BN739" s="4" t="str">
        <f t="shared" si="186"/>
        <v>배수초과</v>
      </c>
      <c r="BO739" s="4" t="s">
        <v>11832</v>
      </c>
      <c r="BQ739" s="44" t="s">
        <v>11731</v>
      </c>
      <c r="BR739" s="4" t="s">
        <v>11835</v>
      </c>
      <c r="BS739" s="4" t="s">
        <v>11836</v>
      </c>
    </row>
    <row r="740" spans="1:71" ht="50.1" customHeight="1" x14ac:dyDescent="0.3">
      <c r="A740" s="4">
        <f t="shared" si="184"/>
        <v>266</v>
      </c>
      <c r="B740" s="4" t="s">
        <v>9637</v>
      </c>
      <c r="C740" s="4" t="s">
        <v>9638</v>
      </c>
      <c r="D740" s="4" t="s">
        <v>265</v>
      </c>
      <c r="E740" s="4" t="s">
        <v>266</v>
      </c>
      <c r="F740" s="4" t="s">
        <v>9639</v>
      </c>
      <c r="G740" s="4" t="s">
        <v>9640</v>
      </c>
      <c r="H740" s="4" t="s">
        <v>9641</v>
      </c>
      <c r="I740" s="4" t="s">
        <v>9642</v>
      </c>
      <c r="J740" s="4" t="s">
        <v>275</v>
      </c>
      <c r="K740" s="4" t="s">
        <v>275</v>
      </c>
      <c r="L740" s="4" t="s">
        <v>276</v>
      </c>
      <c r="M740" s="4" t="s">
        <v>277</v>
      </c>
      <c r="N740" s="4" t="s">
        <v>277</v>
      </c>
      <c r="O740" s="4" t="s">
        <v>277</v>
      </c>
      <c r="P740" s="4" t="s">
        <v>277</v>
      </c>
      <c r="Q740" s="4" t="s">
        <v>3680</v>
      </c>
      <c r="R740" s="4" t="s">
        <v>313</v>
      </c>
      <c r="S740" s="4" t="s">
        <v>313</v>
      </c>
      <c r="T740" s="4" t="s">
        <v>313</v>
      </c>
      <c r="U740" s="4" t="s">
        <v>313</v>
      </c>
      <c r="V740" s="4" t="s">
        <v>313</v>
      </c>
      <c r="W740" s="4" t="s">
        <v>11686</v>
      </c>
      <c r="X740" s="4" t="s">
        <v>11744</v>
      </c>
      <c r="Y740" s="4" t="s">
        <v>313</v>
      </c>
      <c r="Z740" s="4" t="s">
        <v>313</v>
      </c>
      <c r="AA740" s="4" t="s">
        <v>313</v>
      </c>
      <c r="AB740" s="4" t="s">
        <v>312</v>
      </c>
      <c r="AC740" s="4" t="s">
        <v>313</v>
      </c>
      <c r="AE740" s="4">
        <v>0</v>
      </c>
      <c r="AF740" s="4">
        <v>0</v>
      </c>
      <c r="AG740" s="4">
        <v>0</v>
      </c>
      <c r="AH740" s="4">
        <f t="shared" si="198"/>
        <v>0</v>
      </c>
      <c r="AI740" s="4">
        <f t="shared" si="198"/>
        <v>0</v>
      </c>
      <c r="AJ740" s="4">
        <f t="shared" si="198"/>
        <v>0</v>
      </c>
      <c r="AK740" s="4">
        <f t="shared" si="187"/>
        <v>0</v>
      </c>
      <c r="AL740" s="4">
        <f t="shared" si="187"/>
        <v>0</v>
      </c>
      <c r="AM740" s="4">
        <f t="shared" si="187"/>
        <v>3</v>
      </c>
      <c r="AN740" s="4">
        <f t="shared" si="188"/>
        <v>0</v>
      </c>
      <c r="AO740" s="4" t="str">
        <f t="shared" si="189"/>
        <v>X</v>
      </c>
      <c r="AP740" s="4" t="str">
        <f t="shared" si="189"/>
        <v>우대</v>
      </c>
      <c r="AQ740" s="4" t="str">
        <f t="shared" si="189"/>
        <v>X</v>
      </c>
      <c r="AR740" s="4">
        <f t="shared" si="190"/>
        <v>3</v>
      </c>
      <c r="AT740" s="4" t="s">
        <v>11686</v>
      </c>
      <c r="AU740" s="4">
        <f>VLOOKUP(B740,자격증!B:R,17,0)</f>
        <v>5</v>
      </c>
      <c r="AV740" s="4">
        <f>IF(AT740="해당",VLOOKUP(B740,어학성적!B:Q,16,0),0)</f>
        <v>6</v>
      </c>
      <c r="AW740" s="4">
        <f>IF(AT740="해당",VLOOKUP(B740,논문실적!B:S,18,0),0)</f>
        <v>0</v>
      </c>
      <c r="AX740" s="4">
        <f>VLOOKUP(B740,자격증!B:S,18,0)</f>
        <v>0</v>
      </c>
      <c r="AY740" s="4">
        <f t="shared" si="191"/>
        <v>11</v>
      </c>
      <c r="AZ740" s="4"/>
      <c r="BB740" s="4">
        <f t="shared" si="192"/>
        <v>11</v>
      </c>
      <c r="BC740" s="47">
        <f>VLOOKUP(B740,정성평가!B:AD,29,0)</f>
        <v>51</v>
      </c>
      <c r="BD740" s="4">
        <f t="shared" si="193"/>
        <v>3</v>
      </c>
      <c r="BE740" s="47">
        <f t="shared" si="194"/>
        <v>65</v>
      </c>
      <c r="BF740" s="4" t="str">
        <f t="shared" si="195"/>
        <v>과락</v>
      </c>
      <c r="BG740" s="4">
        <f t="shared" si="196"/>
        <v>264</v>
      </c>
      <c r="BH740" s="4" t="s">
        <v>11811</v>
      </c>
      <c r="BI740" s="4" t="s">
        <v>11809</v>
      </c>
      <c r="BK740" s="4">
        <v>9</v>
      </c>
      <c r="BL740" s="4">
        <f t="shared" si="185"/>
        <v>135</v>
      </c>
      <c r="BM740" s="4">
        <f t="shared" si="197"/>
        <v>136</v>
      </c>
      <c r="BN740" s="4" t="str">
        <f t="shared" si="186"/>
        <v>배수초과</v>
      </c>
      <c r="BO740" s="4" t="s">
        <v>11832</v>
      </c>
      <c r="BQ740" s="44" t="s">
        <v>11731</v>
      </c>
      <c r="BR740" s="4" t="s">
        <v>11835</v>
      </c>
      <c r="BS740" s="4" t="s">
        <v>11836</v>
      </c>
    </row>
    <row r="741" spans="1:71" ht="50.1" customHeight="1" x14ac:dyDescent="0.3">
      <c r="A741" s="4">
        <f t="shared" si="184"/>
        <v>267</v>
      </c>
      <c r="B741" s="4" t="s">
        <v>2411</v>
      </c>
      <c r="C741" s="4" t="s">
        <v>2412</v>
      </c>
      <c r="D741" s="4" t="s">
        <v>265</v>
      </c>
      <c r="E741" s="4" t="s">
        <v>266</v>
      </c>
      <c r="F741" s="4" t="s">
        <v>2413</v>
      </c>
      <c r="G741" s="4" t="s">
        <v>2414</v>
      </c>
      <c r="H741" s="4" t="s">
        <v>2415</v>
      </c>
      <c r="I741" s="4" t="s">
        <v>2416</v>
      </c>
      <c r="J741" s="4" t="s">
        <v>275</v>
      </c>
      <c r="K741" s="4" t="s">
        <v>275</v>
      </c>
      <c r="L741" s="4" t="s">
        <v>382</v>
      </c>
      <c r="M741" s="4" t="s">
        <v>1792</v>
      </c>
      <c r="N741" s="4" t="s">
        <v>2417</v>
      </c>
      <c r="O741" s="4" t="s">
        <v>562</v>
      </c>
      <c r="P741" s="4" t="s">
        <v>957</v>
      </c>
      <c r="Q741" s="4" t="s">
        <v>1225</v>
      </c>
      <c r="R741" s="4" t="s">
        <v>313</v>
      </c>
      <c r="S741" s="4" t="s">
        <v>313</v>
      </c>
      <c r="T741" s="4" t="s">
        <v>313</v>
      </c>
      <c r="U741" s="4" t="s">
        <v>313</v>
      </c>
      <c r="V741" s="4" t="s">
        <v>313</v>
      </c>
      <c r="W741" s="4" t="s">
        <v>11686</v>
      </c>
      <c r="X741" s="4" t="s">
        <v>11734</v>
      </c>
      <c r="Y741" s="4" t="s">
        <v>313</v>
      </c>
      <c r="Z741" s="4" t="s">
        <v>313</v>
      </c>
      <c r="AA741" s="4" t="s">
        <v>313</v>
      </c>
      <c r="AB741" s="4" t="s">
        <v>312</v>
      </c>
      <c r="AC741" s="4" t="s">
        <v>313</v>
      </c>
      <c r="AE741" s="4">
        <v>0</v>
      </c>
      <c r="AF741" s="4">
        <v>0</v>
      </c>
      <c r="AG741" s="4">
        <v>0</v>
      </c>
      <c r="AH741" s="4">
        <f t="shared" si="198"/>
        <v>0</v>
      </c>
      <c r="AI741" s="4">
        <f t="shared" si="198"/>
        <v>0</v>
      </c>
      <c r="AJ741" s="4">
        <f t="shared" si="198"/>
        <v>0</v>
      </c>
      <c r="AK741" s="4">
        <f t="shared" si="187"/>
        <v>0</v>
      </c>
      <c r="AL741" s="4">
        <f t="shared" si="187"/>
        <v>0</v>
      </c>
      <c r="AM741" s="4">
        <f t="shared" si="187"/>
        <v>3</v>
      </c>
      <c r="AN741" s="4">
        <f t="shared" si="188"/>
        <v>0</v>
      </c>
      <c r="AO741" s="4" t="str">
        <f t="shared" si="189"/>
        <v>X</v>
      </c>
      <c r="AP741" s="4" t="str">
        <f t="shared" si="189"/>
        <v>우대</v>
      </c>
      <c r="AQ741" s="4" t="str">
        <f t="shared" si="189"/>
        <v>X</v>
      </c>
      <c r="AR741" s="4">
        <f t="shared" si="190"/>
        <v>3</v>
      </c>
      <c r="AT741" s="4" t="s">
        <v>11686</v>
      </c>
      <c r="AU741" s="4">
        <f>VLOOKUP(B741,자격증!B:R,17,0)</f>
        <v>5</v>
      </c>
      <c r="AV741" s="4">
        <f>IF(AT741="해당",VLOOKUP(B741,어학성적!B:Q,16,0),0)</f>
        <v>8</v>
      </c>
      <c r="AW741" s="4">
        <f>IF(AT741="해당",VLOOKUP(B741,논문실적!B:S,18,0),0)</f>
        <v>0</v>
      </c>
      <c r="AX741" s="4">
        <f>VLOOKUP(B741,자격증!B:S,18,0)</f>
        <v>0</v>
      </c>
      <c r="AY741" s="4">
        <f t="shared" si="191"/>
        <v>13</v>
      </c>
      <c r="AZ741" s="4"/>
      <c r="BB741" s="4">
        <f t="shared" si="192"/>
        <v>13</v>
      </c>
      <c r="BC741" s="47">
        <f>VLOOKUP(B741,정성평가!B:AD,29,0)</f>
        <v>48.666666666666664</v>
      </c>
      <c r="BD741" s="4">
        <f t="shared" si="193"/>
        <v>3</v>
      </c>
      <c r="BE741" s="47">
        <f t="shared" si="194"/>
        <v>64.666666666666657</v>
      </c>
      <c r="BF741" s="4" t="str">
        <f t="shared" si="195"/>
        <v>과락</v>
      </c>
      <c r="BG741" s="4">
        <f t="shared" si="196"/>
        <v>267</v>
      </c>
      <c r="BH741" s="4" t="s">
        <v>11811</v>
      </c>
      <c r="BI741" s="4" t="s">
        <v>11809</v>
      </c>
      <c r="BK741" s="4">
        <v>9</v>
      </c>
      <c r="BL741" s="4">
        <f t="shared" si="185"/>
        <v>135</v>
      </c>
      <c r="BM741" s="4">
        <f t="shared" si="197"/>
        <v>136</v>
      </c>
      <c r="BN741" s="4" t="str">
        <f t="shared" si="186"/>
        <v>배수초과</v>
      </c>
      <c r="BO741" s="4" t="s">
        <v>11832</v>
      </c>
      <c r="BQ741" s="44" t="s">
        <v>11731</v>
      </c>
      <c r="BR741" s="4" t="s">
        <v>11835</v>
      </c>
      <c r="BS741" s="4" t="s">
        <v>11836</v>
      </c>
    </row>
    <row r="742" spans="1:71" ht="50.1" customHeight="1" x14ac:dyDescent="0.3">
      <c r="A742" s="4">
        <f t="shared" si="184"/>
        <v>268</v>
      </c>
      <c r="B742" s="4" t="s">
        <v>5617</v>
      </c>
      <c r="C742" s="4" t="s">
        <v>5618</v>
      </c>
      <c r="D742" s="4" t="s">
        <v>265</v>
      </c>
      <c r="E742" s="4" t="s">
        <v>266</v>
      </c>
      <c r="F742" s="4" t="s">
        <v>5619</v>
      </c>
      <c r="G742" s="4" t="s">
        <v>5620</v>
      </c>
      <c r="H742" s="4" t="s">
        <v>5621</v>
      </c>
      <c r="I742" s="4" t="s">
        <v>5622</v>
      </c>
      <c r="J742" s="4" t="s">
        <v>275</v>
      </c>
      <c r="K742" s="4" t="s">
        <v>275</v>
      </c>
      <c r="L742" s="4" t="s">
        <v>382</v>
      </c>
      <c r="M742" s="4" t="s">
        <v>1594</v>
      </c>
      <c r="N742" s="4" t="s">
        <v>5623</v>
      </c>
      <c r="O742" s="4" t="s">
        <v>385</v>
      </c>
      <c r="P742" s="4" t="s">
        <v>386</v>
      </c>
      <c r="Q742" s="4" t="s">
        <v>1846</v>
      </c>
      <c r="R742" s="4" t="s">
        <v>313</v>
      </c>
      <c r="S742" s="4" t="s">
        <v>313</v>
      </c>
      <c r="T742" s="4" t="s">
        <v>313</v>
      </c>
      <c r="U742" s="4" t="s">
        <v>313</v>
      </c>
      <c r="V742" s="4" t="s">
        <v>313</v>
      </c>
      <c r="W742" s="4" t="s">
        <v>313</v>
      </c>
      <c r="X742" s="4" t="s">
        <v>313</v>
      </c>
      <c r="Y742" s="4" t="s">
        <v>313</v>
      </c>
      <c r="Z742" s="4" t="s">
        <v>313</v>
      </c>
      <c r="AA742" s="4" t="s">
        <v>313</v>
      </c>
      <c r="AB742" s="4" t="s">
        <v>312</v>
      </c>
      <c r="AC742" s="4" t="s">
        <v>313</v>
      </c>
      <c r="AE742" s="4">
        <v>0</v>
      </c>
      <c r="AF742" s="4">
        <v>0</v>
      </c>
      <c r="AG742" s="4">
        <v>0</v>
      </c>
      <c r="AH742" s="4">
        <f t="shared" si="198"/>
        <v>0</v>
      </c>
      <c r="AI742" s="4">
        <f t="shared" si="198"/>
        <v>0</v>
      </c>
      <c r="AJ742" s="4">
        <f t="shared" si="198"/>
        <v>0</v>
      </c>
      <c r="AK742" s="4">
        <f t="shared" si="187"/>
        <v>0</v>
      </c>
      <c r="AL742" s="4">
        <f t="shared" si="187"/>
        <v>0</v>
      </c>
      <c r="AM742" s="4">
        <f t="shared" si="187"/>
        <v>0</v>
      </c>
      <c r="AN742" s="4">
        <f t="shared" si="188"/>
        <v>0</v>
      </c>
      <c r="AO742" s="4" t="str">
        <f t="shared" si="189"/>
        <v>X</v>
      </c>
      <c r="AP742" s="4" t="str">
        <f t="shared" si="189"/>
        <v>우대</v>
      </c>
      <c r="AQ742" s="4" t="str">
        <f t="shared" si="189"/>
        <v>X</v>
      </c>
      <c r="AR742" s="4">
        <f t="shared" si="190"/>
        <v>0</v>
      </c>
      <c r="AT742" s="4" t="s">
        <v>11686</v>
      </c>
      <c r="AU742" s="4">
        <f>VLOOKUP(B742,자격증!B:R,17,0)</f>
        <v>0</v>
      </c>
      <c r="AV742" s="4">
        <f>IF(AT742="해당",VLOOKUP(B742,어학성적!B:Q,16,0),0)</f>
        <v>10</v>
      </c>
      <c r="AW742" s="4">
        <f>IF(AT742="해당",VLOOKUP(B742,논문실적!B:S,18,0),0)</f>
        <v>0</v>
      </c>
      <c r="AX742" s="4">
        <f>VLOOKUP(B742,자격증!B:S,18,0)</f>
        <v>0</v>
      </c>
      <c r="AY742" s="4">
        <f t="shared" si="191"/>
        <v>10</v>
      </c>
      <c r="AZ742" s="4"/>
      <c r="BB742" s="4">
        <f t="shared" si="192"/>
        <v>10</v>
      </c>
      <c r="BC742" s="47">
        <f>VLOOKUP(B742,정성평가!B:AD,29,0)</f>
        <v>54.666666666666664</v>
      </c>
      <c r="BD742" s="4">
        <f t="shared" si="193"/>
        <v>0</v>
      </c>
      <c r="BE742" s="47">
        <f t="shared" si="194"/>
        <v>64.666666666666657</v>
      </c>
      <c r="BF742" s="4" t="str">
        <f t="shared" si="195"/>
        <v>과락</v>
      </c>
      <c r="BG742" s="4">
        <f t="shared" si="196"/>
        <v>267</v>
      </c>
      <c r="BH742" s="4" t="s">
        <v>11811</v>
      </c>
      <c r="BI742" s="4" t="s">
        <v>11809</v>
      </c>
      <c r="BK742" s="4">
        <v>9</v>
      </c>
      <c r="BL742" s="4">
        <f t="shared" si="185"/>
        <v>135</v>
      </c>
      <c r="BM742" s="4">
        <f t="shared" si="197"/>
        <v>136</v>
      </c>
      <c r="BN742" s="4" t="str">
        <f t="shared" si="186"/>
        <v>배수초과</v>
      </c>
      <c r="BO742" s="4" t="s">
        <v>11832</v>
      </c>
      <c r="BQ742" s="44" t="s">
        <v>11731</v>
      </c>
      <c r="BR742" s="4" t="s">
        <v>11835</v>
      </c>
      <c r="BS742" s="4" t="s">
        <v>11836</v>
      </c>
    </row>
    <row r="743" spans="1:71" ht="50.1" customHeight="1" x14ac:dyDescent="0.3">
      <c r="A743" s="4">
        <f t="shared" si="184"/>
        <v>269</v>
      </c>
      <c r="B743" s="4" t="s">
        <v>6590</v>
      </c>
      <c r="C743" s="4" t="s">
        <v>6591</v>
      </c>
      <c r="D743" s="4" t="s">
        <v>265</v>
      </c>
      <c r="E743" s="4" t="s">
        <v>266</v>
      </c>
      <c r="F743" s="4" t="s">
        <v>6592</v>
      </c>
      <c r="G743" s="4" t="s">
        <v>6593</v>
      </c>
      <c r="H743" s="4" t="s">
        <v>6594</v>
      </c>
      <c r="I743" s="4" t="s">
        <v>6595</v>
      </c>
      <c r="J743" s="4" t="s">
        <v>275</v>
      </c>
      <c r="K743" s="4" t="s">
        <v>275</v>
      </c>
      <c r="L743" s="4" t="s">
        <v>276</v>
      </c>
      <c r="M743" s="4" t="s">
        <v>277</v>
      </c>
      <c r="N743" s="4" t="s">
        <v>277</v>
      </c>
      <c r="O743" s="4" t="s">
        <v>277</v>
      </c>
      <c r="P743" s="4" t="s">
        <v>277</v>
      </c>
      <c r="Q743" s="4" t="s">
        <v>6601</v>
      </c>
      <c r="R743" s="4" t="s">
        <v>313</v>
      </c>
      <c r="S743" s="4" t="s">
        <v>313</v>
      </c>
      <c r="T743" s="4" t="s">
        <v>313</v>
      </c>
      <c r="U743" s="4" t="s">
        <v>313</v>
      </c>
      <c r="V743" s="4" t="s">
        <v>313</v>
      </c>
      <c r="W743" s="4" t="s">
        <v>11686</v>
      </c>
      <c r="X743" s="4" t="s">
        <v>11738</v>
      </c>
      <c r="Y743" s="4" t="s">
        <v>313</v>
      </c>
      <c r="Z743" s="4" t="s">
        <v>313</v>
      </c>
      <c r="AA743" s="4" t="s">
        <v>313</v>
      </c>
      <c r="AB743" s="4" t="s">
        <v>312</v>
      </c>
      <c r="AC743" s="4" t="s">
        <v>313</v>
      </c>
      <c r="AE743" s="4">
        <v>0</v>
      </c>
      <c r="AF743" s="4">
        <v>0</v>
      </c>
      <c r="AG743" s="4">
        <v>0</v>
      </c>
      <c r="AH743" s="4">
        <f t="shared" si="198"/>
        <v>0</v>
      </c>
      <c r="AI743" s="4">
        <f t="shared" si="198"/>
        <v>0</v>
      </c>
      <c r="AJ743" s="4">
        <f t="shared" si="198"/>
        <v>0</v>
      </c>
      <c r="AK743" s="4">
        <f t="shared" si="187"/>
        <v>0</v>
      </c>
      <c r="AL743" s="4">
        <f t="shared" si="187"/>
        <v>0</v>
      </c>
      <c r="AM743" s="4">
        <f t="shared" si="187"/>
        <v>3</v>
      </c>
      <c r="AN743" s="4">
        <f t="shared" si="188"/>
        <v>0</v>
      </c>
      <c r="AO743" s="4" t="str">
        <f t="shared" si="189"/>
        <v>X</v>
      </c>
      <c r="AP743" s="4" t="str">
        <f t="shared" si="189"/>
        <v>우대</v>
      </c>
      <c r="AQ743" s="4" t="str">
        <f t="shared" si="189"/>
        <v>X</v>
      </c>
      <c r="AR743" s="4">
        <f t="shared" si="190"/>
        <v>3</v>
      </c>
      <c r="AT743" s="4" t="s">
        <v>11686</v>
      </c>
      <c r="AU743" s="4">
        <f>VLOOKUP(B743,자격증!B:R,17,0)</f>
        <v>6</v>
      </c>
      <c r="AV743" s="4">
        <f>IF(AT743="해당",VLOOKUP(B743,어학성적!B:Q,16,0),0)</f>
        <v>0</v>
      </c>
      <c r="AW743" s="4">
        <f>IF(AT743="해당",VLOOKUP(B743,논문실적!B:S,18,0),0)</f>
        <v>0</v>
      </c>
      <c r="AX743" s="4">
        <f>VLOOKUP(B743,자격증!B:S,18,0)</f>
        <v>0</v>
      </c>
      <c r="AY743" s="4">
        <f t="shared" si="191"/>
        <v>6</v>
      </c>
      <c r="AZ743" s="4"/>
      <c r="BB743" s="4">
        <f t="shared" si="192"/>
        <v>6</v>
      </c>
      <c r="BC743" s="47">
        <f>VLOOKUP(B743,정성평가!B:AD,29,0)</f>
        <v>55.666666666666664</v>
      </c>
      <c r="BD743" s="4">
        <f t="shared" si="193"/>
        <v>3</v>
      </c>
      <c r="BE743" s="47">
        <f t="shared" si="194"/>
        <v>64.666666666666657</v>
      </c>
      <c r="BF743" s="4" t="str">
        <f t="shared" si="195"/>
        <v>과락</v>
      </c>
      <c r="BG743" s="4">
        <f t="shared" si="196"/>
        <v>267</v>
      </c>
      <c r="BH743" s="4" t="s">
        <v>11811</v>
      </c>
      <c r="BI743" s="4" t="s">
        <v>11809</v>
      </c>
      <c r="BK743" s="4">
        <v>9</v>
      </c>
      <c r="BL743" s="4">
        <f t="shared" si="185"/>
        <v>135</v>
      </c>
      <c r="BM743" s="4">
        <f t="shared" si="197"/>
        <v>136</v>
      </c>
      <c r="BN743" s="4" t="str">
        <f t="shared" si="186"/>
        <v>배수초과</v>
      </c>
      <c r="BO743" s="4" t="s">
        <v>11832</v>
      </c>
      <c r="BQ743" s="44" t="s">
        <v>11731</v>
      </c>
      <c r="BR743" s="4" t="s">
        <v>11835</v>
      </c>
      <c r="BS743" s="4" t="s">
        <v>11836</v>
      </c>
    </row>
    <row r="744" spans="1:71" ht="50.1" customHeight="1" x14ac:dyDescent="0.3">
      <c r="A744" s="4">
        <f t="shared" si="184"/>
        <v>270</v>
      </c>
      <c r="B744" s="4" t="s">
        <v>7491</v>
      </c>
      <c r="C744" s="4" t="s">
        <v>7492</v>
      </c>
      <c r="D744" s="4" t="s">
        <v>265</v>
      </c>
      <c r="E744" s="4" t="s">
        <v>266</v>
      </c>
      <c r="F744" s="4" t="s">
        <v>7493</v>
      </c>
      <c r="G744" s="4" t="s">
        <v>7494</v>
      </c>
      <c r="H744" s="4" t="s">
        <v>7495</v>
      </c>
      <c r="I744" s="4" t="s">
        <v>7496</v>
      </c>
      <c r="J744" s="4" t="s">
        <v>275</v>
      </c>
      <c r="K744" s="4" t="s">
        <v>275</v>
      </c>
      <c r="L744" s="4" t="s">
        <v>382</v>
      </c>
      <c r="M744" s="4" t="s">
        <v>4781</v>
      </c>
      <c r="N744" s="4" t="s">
        <v>2610</v>
      </c>
      <c r="O744" s="4" t="s">
        <v>562</v>
      </c>
      <c r="P744" s="4" t="s">
        <v>957</v>
      </c>
      <c r="Q744" s="4" t="s">
        <v>7513</v>
      </c>
      <c r="R744" s="4" t="s">
        <v>313</v>
      </c>
      <c r="S744" s="4" t="s">
        <v>313</v>
      </c>
      <c r="T744" s="4" t="s">
        <v>313</v>
      </c>
      <c r="U744" s="4" t="s">
        <v>313</v>
      </c>
      <c r="V744" s="4" t="s">
        <v>313</v>
      </c>
      <c r="W744" s="4" t="s">
        <v>11686</v>
      </c>
      <c r="X744" s="4" t="s">
        <v>11738</v>
      </c>
      <c r="Y744" s="4" t="s">
        <v>313</v>
      </c>
      <c r="Z744" s="4" t="s">
        <v>313</v>
      </c>
      <c r="AA744" s="4" t="s">
        <v>313</v>
      </c>
      <c r="AB744" s="4" t="s">
        <v>312</v>
      </c>
      <c r="AC744" s="4" t="s">
        <v>313</v>
      </c>
      <c r="AE744" s="4">
        <v>0</v>
      </c>
      <c r="AF744" s="4">
        <v>0</v>
      </c>
      <c r="AG744" s="4">
        <v>0</v>
      </c>
      <c r="AH744" s="4">
        <f t="shared" si="198"/>
        <v>0</v>
      </c>
      <c r="AI744" s="4">
        <f t="shared" si="198"/>
        <v>0</v>
      </c>
      <c r="AJ744" s="4">
        <f t="shared" si="198"/>
        <v>0</v>
      </c>
      <c r="AK744" s="4">
        <f t="shared" si="187"/>
        <v>0</v>
      </c>
      <c r="AL744" s="4">
        <f t="shared" si="187"/>
        <v>0</v>
      </c>
      <c r="AM744" s="4">
        <f t="shared" si="187"/>
        <v>3</v>
      </c>
      <c r="AN744" s="4">
        <f t="shared" si="188"/>
        <v>0</v>
      </c>
      <c r="AO744" s="4" t="str">
        <f t="shared" si="189"/>
        <v>X</v>
      </c>
      <c r="AP744" s="4" t="str">
        <f t="shared" si="189"/>
        <v>우대</v>
      </c>
      <c r="AQ744" s="4" t="str">
        <f t="shared" si="189"/>
        <v>X</v>
      </c>
      <c r="AR744" s="4">
        <f t="shared" si="190"/>
        <v>3</v>
      </c>
      <c r="AT744" s="4" t="s">
        <v>11686</v>
      </c>
      <c r="AU744" s="4">
        <f>VLOOKUP(B744,자격증!B:R,17,0)</f>
        <v>8</v>
      </c>
      <c r="AV744" s="4">
        <f>IF(AT744="해당",VLOOKUP(B744,어학성적!B:Q,16,0),0)</f>
        <v>0</v>
      </c>
      <c r="AW744" s="4">
        <f>IF(AT744="해당",VLOOKUP(B744,논문실적!B:S,18,0),0)</f>
        <v>0</v>
      </c>
      <c r="AX744" s="4">
        <f>VLOOKUP(B744,자격증!B:S,18,0)</f>
        <v>0</v>
      </c>
      <c r="AY744" s="4">
        <f t="shared" si="191"/>
        <v>8</v>
      </c>
      <c r="AZ744" s="4"/>
      <c r="BB744" s="4">
        <f t="shared" si="192"/>
        <v>8</v>
      </c>
      <c r="BC744" s="47">
        <f>VLOOKUP(B744,정성평가!B:AD,29,0)</f>
        <v>53.666666666666664</v>
      </c>
      <c r="BD744" s="4">
        <f t="shared" si="193"/>
        <v>3</v>
      </c>
      <c r="BE744" s="47">
        <f t="shared" si="194"/>
        <v>64.666666666666657</v>
      </c>
      <c r="BF744" s="4" t="str">
        <f t="shared" si="195"/>
        <v>과락</v>
      </c>
      <c r="BG744" s="4">
        <f t="shared" si="196"/>
        <v>267</v>
      </c>
      <c r="BH744" s="4" t="s">
        <v>11811</v>
      </c>
      <c r="BI744" s="4" t="s">
        <v>11809</v>
      </c>
      <c r="BK744" s="4">
        <v>9</v>
      </c>
      <c r="BL744" s="4">
        <f t="shared" si="185"/>
        <v>135</v>
      </c>
      <c r="BM744" s="4">
        <f t="shared" si="197"/>
        <v>136</v>
      </c>
      <c r="BN744" s="4" t="str">
        <f t="shared" si="186"/>
        <v>배수초과</v>
      </c>
      <c r="BO744" s="4" t="s">
        <v>11832</v>
      </c>
      <c r="BQ744" s="44" t="s">
        <v>11731</v>
      </c>
      <c r="BR744" s="4" t="s">
        <v>11835</v>
      </c>
      <c r="BS744" s="4" t="s">
        <v>11836</v>
      </c>
    </row>
    <row r="745" spans="1:71" ht="50.1" customHeight="1" x14ac:dyDescent="0.3">
      <c r="A745" s="4">
        <f t="shared" si="184"/>
        <v>271</v>
      </c>
      <c r="B745" s="4" t="s">
        <v>7524</v>
      </c>
      <c r="C745" s="4" t="s">
        <v>7525</v>
      </c>
      <c r="D745" s="4" t="s">
        <v>265</v>
      </c>
      <c r="E745" s="4" t="s">
        <v>266</v>
      </c>
      <c r="F745" s="4" t="s">
        <v>7526</v>
      </c>
      <c r="G745" s="4" t="s">
        <v>7527</v>
      </c>
      <c r="H745" s="4" t="s">
        <v>7528</v>
      </c>
      <c r="I745" s="4" t="s">
        <v>7529</v>
      </c>
      <c r="J745" s="4" t="s">
        <v>275</v>
      </c>
      <c r="K745" s="4" t="s">
        <v>275</v>
      </c>
      <c r="L745" s="4" t="s">
        <v>382</v>
      </c>
      <c r="M745" s="4" t="s">
        <v>7530</v>
      </c>
      <c r="N745" s="4" t="s">
        <v>7531</v>
      </c>
      <c r="O745" s="4" t="s">
        <v>562</v>
      </c>
      <c r="P745" s="4" t="s">
        <v>957</v>
      </c>
      <c r="Q745" s="4" t="s">
        <v>6626</v>
      </c>
      <c r="R745" s="4" t="s">
        <v>313</v>
      </c>
      <c r="S745" s="4" t="s">
        <v>313</v>
      </c>
      <c r="T745" s="4" t="s">
        <v>313</v>
      </c>
      <c r="U745" s="4" t="s">
        <v>313</v>
      </c>
      <c r="V745" s="4" t="s">
        <v>313</v>
      </c>
      <c r="W745" s="4" t="s">
        <v>11686</v>
      </c>
      <c r="X745" s="4" t="s">
        <v>11735</v>
      </c>
      <c r="Y745" s="4" t="s">
        <v>11686</v>
      </c>
      <c r="Z745" s="4" t="s">
        <v>11735</v>
      </c>
      <c r="AA745" s="4" t="s">
        <v>313</v>
      </c>
      <c r="AB745" s="4" t="s">
        <v>312</v>
      </c>
      <c r="AC745" s="4" t="s">
        <v>313</v>
      </c>
      <c r="AE745" s="4">
        <v>0</v>
      </c>
      <c r="AF745" s="4">
        <v>0</v>
      </c>
      <c r="AG745" s="4">
        <v>0</v>
      </c>
      <c r="AH745" s="4">
        <f t="shared" si="198"/>
        <v>0</v>
      </c>
      <c r="AI745" s="4">
        <f t="shared" si="198"/>
        <v>0</v>
      </c>
      <c r="AJ745" s="4">
        <f t="shared" si="198"/>
        <v>0</v>
      </c>
      <c r="AK745" s="4">
        <f t="shared" si="187"/>
        <v>0</v>
      </c>
      <c r="AL745" s="4">
        <f t="shared" si="187"/>
        <v>0</v>
      </c>
      <c r="AM745" s="4">
        <f t="shared" si="187"/>
        <v>3</v>
      </c>
      <c r="AN745" s="4">
        <f t="shared" si="188"/>
        <v>3</v>
      </c>
      <c r="AO745" s="4" t="str">
        <f t="shared" si="189"/>
        <v>X</v>
      </c>
      <c r="AP745" s="4" t="str">
        <f t="shared" si="189"/>
        <v>우대</v>
      </c>
      <c r="AQ745" s="4" t="str">
        <f t="shared" si="189"/>
        <v>X</v>
      </c>
      <c r="AR745" s="4">
        <f t="shared" si="190"/>
        <v>3</v>
      </c>
      <c r="AT745" s="4" t="s">
        <v>11686</v>
      </c>
      <c r="AU745" s="4">
        <f>VLOOKUP(B745,자격증!B:R,17,0)</f>
        <v>5</v>
      </c>
      <c r="AV745" s="4">
        <f>IF(AT745="해당",VLOOKUP(B745,어학성적!B:Q,16,0),0)</f>
        <v>10</v>
      </c>
      <c r="AW745" s="4">
        <f>IF(AT745="해당",VLOOKUP(B745,논문실적!B:S,18,0),0)</f>
        <v>0</v>
      </c>
      <c r="AX745" s="4">
        <f>VLOOKUP(B745,자격증!B:S,18,0)</f>
        <v>0</v>
      </c>
      <c r="AY745" s="4">
        <f t="shared" si="191"/>
        <v>15</v>
      </c>
      <c r="AZ745" s="4"/>
      <c r="BB745" s="4">
        <f t="shared" si="192"/>
        <v>15</v>
      </c>
      <c r="BC745" s="47">
        <f>VLOOKUP(B745,정성평가!B:AD,29,0)</f>
        <v>46.666666666666664</v>
      </c>
      <c r="BD745" s="4">
        <f t="shared" si="193"/>
        <v>3</v>
      </c>
      <c r="BE745" s="47">
        <f t="shared" si="194"/>
        <v>64.666666666666657</v>
      </c>
      <c r="BF745" s="4" t="str">
        <f t="shared" si="195"/>
        <v>과락</v>
      </c>
      <c r="BG745" s="4">
        <f t="shared" si="196"/>
        <v>267</v>
      </c>
      <c r="BH745" s="4" t="s">
        <v>11811</v>
      </c>
      <c r="BI745" s="4" t="s">
        <v>11809</v>
      </c>
      <c r="BK745" s="4">
        <v>9</v>
      </c>
      <c r="BL745" s="4">
        <f t="shared" si="185"/>
        <v>135</v>
      </c>
      <c r="BM745" s="4">
        <f t="shared" si="197"/>
        <v>136</v>
      </c>
      <c r="BN745" s="4" t="str">
        <f t="shared" si="186"/>
        <v>배수초과</v>
      </c>
      <c r="BO745" s="4" t="s">
        <v>11832</v>
      </c>
      <c r="BQ745" s="44" t="s">
        <v>11731</v>
      </c>
      <c r="BR745" s="4" t="s">
        <v>11835</v>
      </c>
      <c r="BS745" s="4" t="s">
        <v>11836</v>
      </c>
    </row>
    <row r="746" spans="1:71" ht="50.1" customHeight="1" x14ac:dyDescent="0.3">
      <c r="A746" s="4">
        <f t="shared" si="184"/>
        <v>272</v>
      </c>
      <c r="B746" s="4" t="s">
        <v>6864</v>
      </c>
      <c r="C746" s="4" t="s">
        <v>6865</v>
      </c>
      <c r="D746" s="4" t="s">
        <v>265</v>
      </c>
      <c r="E746" s="4" t="s">
        <v>266</v>
      </c>
      <c r="F746" s="4" t="s">
        <v>6866</v>
      </c>
      <c r="G746" s="4" t="s">
        <v>6867</v>
      </c>
      <c r="H746" s="4" t="s">
        <v>6868</v>
      </c>
      <c r="I746" s="4" t="s">
        <v>6869</v>
      </c>
      <c r="J746" s="4" t="s">
        <v>275</v>
      </c>
      <c r="K746" s="4" t="s">
        <v>275</v>
      </c>
      <c r="L746" s="4" t="s">
        <v>276</v>
      </c>
      <c r="M746" s="4" t="s">
        <v>277</v>
      </c>
      <c r="N746" s="4" t="s">
        <v>277</v>
      </c>
      <c r="O746" s="4" t="s">
        <v>277</v>
      </c>
      <c r="P746" s="4" t="s">
        <v>277</v>
      </c>
      <c r="Q746" s="4" t="s">
        <v>4773</v>
      </c>
      <c r="R746" s="4" t="s">
        <v>313</v>
      </c>
      <c r="S746" s="4" t="s">
        <v>313</v>
      </c>
      <c r="T746" s="4" t="s">
        <v>313</v>
      </c>
      <c r="U746" s="4" t="s">
        <v>313</v>
      </c>
      <c r="V746" s="4" t="s">
        <v>313</v>
      </c>
      <c r="W746" s="4" t="s">
        <v>313</v>
      </c>
      <c r="X746" s="4" t="s">
        <v>313</v>
      </c>
      <c r="Y746" s="4" t="s">
        <v>313</v>
      </c>
      <c r="Z746" s="4" t="s">
        <v>313</v>
      </c>
      <c r="AA746" s="4" t="s">
        <v>313</v>
      </c>
      <c r="AB746" s="4" t="s">
        <v>312</v>
      </c>
      <c r="AC746" s="4" t="s">
        <v>313</v>
      </c>
      <c r="AE746" s="4">
        <v>0</v>
      </c>
      <c r="AF746" s="4">
        <v>0</v>
      </c>
      <c r="AG746" s="4">
        <v>0</v>
      </c>
      <c r="AH746" s="4">
        <f t="shared" si="198"/>
        <v>0</v>
      </c>
      <c r="AI746" s="4">
        <f t="shared" si="198"/>
        <v>0</v>
      </c>
      <c r="AJ746" s="4">
        <f t="shared" si="198"/>
        <v>0</v>
      </c>
      <c r="AK746" s="4">
        <f t="shared" si="187"/>
        <v>0</v>
      </c>
      <c r="AL746" s="4">
        <f t="shared" si="187"/>
        <v>0</v>
      </c>
      <c r="AM746" s="4">
        <f t="shared" si="187"/>
        <v>0</v>
      </c>
      <c r="AN746" s="4">
        <f t="shared" si="188"/>
        <v>0</v>
      </c>
      <c r="AO746" s="4" t="str">
        <f t="shared" si="189"/>
        <v>X</v>
      </c>
      <c r="AP746" s="4" t="str">
        <f t="shared" si="189"/>
        <v>우대</v>
      </c>
      <c r="AQ746" s="4" t="str">
        <f t="shared" si="189"/>
        <v>X</v>
      </c>
      <c r="AR746" s="4">
        <f t="shared" si="190"/>
        <v>0</v>
      </c>
      <c r="AT746" s="4" t="s">
        <v>11686</v>
      </c>
      <c r="AU746" s="4">
        <f>VLOOKUP(B746,자격증!B:R,17,0)</f>
        <v>5</v>
      </c>
      <c r="AV746" s="4">
        <f>IF(AT746="해당",VLOOKUP(B746,어학성적!B:Q,16,0),0)</f>
        <v>6</v>
      </c>
      <c r="AW746" s="4">
        <f>IF(AT746="해당",VLOOKUP(B746,논문실적!B:S,18,0),0)</f>
        <v>0</v>
      </c>
      <c r="AX746" s="4">
        <f>VLOOKUP(B746,자격증!B:S,18,0)</f>
        <v>0</v>
      </c>
      <c r="AY746" s="4">
        <f t="shared" si="191"/>
        <v>11</v>
      </c>
      <c r="AZ746" s="4"/>
      <c r="BB746" s="4">
        <f t="shared" si="192"/>
        <v>11</v>
      </c>
      <c r="BC746" s="47">
        <f>VLOOKUP(B746,정성평가!B:AD,29,0)</f>
        <v>53.333333333333336</v>
      </c>
      <c r="BD746" s="4">
        <f t="shared" si="193"/>
        <v>0</v>
      </c>
      <c r="BE746" s="47">
        <f t="shared" si="194"/>
        <v>64.333333333333343</v>
      </c>
      <c r="BF746" s="4" t="str">
        <f t="shared" si="195"/>
        <v>과락</v>
      </c>
      <c r="BG746" s="4">
        <f t="shared" si="196"/>
        <v>272</v>
      </c>
      <c r="BH746" s="4" t="s">
        <v>11811</v>
      </c>
      <c r="BI746" s="4" t="s">
        <v>11809</v>
      </c>
      <c r="BK746" s="4">
        <v>9</v>
      </c>
      <c r="BL746" s="4">
        <f t="shared" si="185"/>
        <v>135</v>
      </c>
      <c r="BM746" s="4">
        <f t="shared" si="197"/>
        <v>136</v>
      </c>
      <c r="BN746" s="4" t="str">
        <f t="shared" si="186"/>
        <v>배수초과</v>
      </c>
      <c r="BO746" s="4" t="s">
        <v>11832</v>
      </c>
      <c r="BQ746" s="44" t="s">
        <v>11731</v>
      </c>
      <c r="BR746" s="4" t="s">
        <v>11835</v>
      </c>
      <c r="BS746" s="4" t="s">
        <v>11836</v>
      </c>
    </row>
    <row r="747" spans="1:71" ht="50.1" customHeight="1" x14ac:dyDescent="0.3">
      <c r="A747" s="4">
        <f t="shared" si="184"/>
        <v>273</v>
      </c>
      <c r="B747" s="4" t="s">
        <v>11087</v>
      </c>
      <c r="C747" s="4" t="s">
        <v>11088</v>
      </c>
      <c r="D747" s="4" t="s">
        <v>265</v>
      </c>
      <c r="E747" s="4" t="s">
        <v>266</v>
      </c>
      <c r="F747" s="4" t="s">
        <v>11089</v>
      </c>
      <c r="G747" s="4" t="s">
        <v>11090</v>
      </c>
      <c r="H747" s="4" t="s">
        <v>11091</v>
      </c>
      <c r="I747" s="4" t="s">
        <v>11091</v>
      </c>
      <c r="J747" s="4" t="s">
        <v>275</v>
      </c>
      <c r="K747" s="4" t="s">
        <v>275</v>
      </c>
      <c r="L747" s="4" t="s">
        <v>276</v>
      </c>
      <c r="M747" s="4" t="s">
        <v>277</v>
      </c>
      <c r="N747" s="4" t="s">
        <v>277</v>
      </c>
      <c r="O747" s="4" t="s">
        <v>277</v>
      </c>
      <c r="P747" s="4" t="s">
        <v>277</v>
      </c>
      <c r="Q747" s="4" t="s">
        <v>6358</v>
      </c>
      <c r="R747" s="4" t="s">
        <v>313</v>
      </c>
      <c r="S747" s="4" t="s">
        <v>312</v>
      </c>
      <c r="T747" s="4" t="s">
        <v>313</v>
      </c>
      <c r="U747" s="4" t="s">
        <v>313</v>
      </c>
      <c r="V747" s="4" t="s">
        <v>313</v>
      </c>
      <c r="W747" s="4" t="s">
        <v>11686</v>
      </c>
      <c r="X747" s="4" t="s">
        <v>9552</v>
      </c>
      <c r="Y747" s="4" t="s">
        <v>313</v>
      </c>
      <c r="Z747" s="4" t="s">
        <v>313</v>
      </c>
      <c r="AA747" s="4" t="s">
        <v>313</v>
      </c>
      <c r="AB747" s="4" t="s">
        <v>312</v>
      </c>
      <c r="AC747" s="4" t="s">
        <v>313</v>
      </c>
      <c r="AE747" s="4">
        <v>0</v>
      </c>
      <c r="AF747" s="4">
        <v>0</v>
      </c>
      <c r="AG747" s="4">
        <v>0</v>
      </c>
      <c r="AH747" s="4">
        <f t="shared" si="198"/>
        <v>0</v>
      </c>
      <c r="AI747" s="4">
        <f t="shared" si="198"/>
        <v>3</v>
      </c>
      <c r="AJ747" s="4">
        <f t="shared" si="198"/>
        <v>0</v>
      </c>
      <c r="AK747" s="4">
        <f t="shared" si="187"/>
        <v>0</v>
      </c>
      <c r="AL747" s="4">
        <f t="shared" si="187"/>
        <v>0</v>
      </c>
      <c r="AM747" s="4">
        <f t="shared" si="187"/>
        <v>3</v>
      </c>
      <c r="AN747" s="4">
        <f t="shared" si="188"/>
        <v>0</v>
      </c>
      <c r="AO747" s="4" t="str">
        <f t="shared" si="189"/>
        <v>X</v>
      </c>
      <c r="AP747" s="4" t="str">
        <f t="shared" si="189"/>
        <v>우대</v>
      </c>
      <c r="AQ747" s="4" t="str">
        <f t="shared" si="189"/>
        <v>X</v>
      </c>
      <c r="AR747" s="4">
        <f t="shared" si="190"/>
        <v>3</v>
      </c>
      <c r="AT747" s="4" t="s">
        <v>11686</v>
      </c>
      <c r="AU747" s="4">
        <f>VLOOKUP(B747,자격증!B:R,17,0)</f>
        <v>0</v>
      </c>
      <c r="AV747" s="4">
        <f>IF(AT747="해당",VLOOKUP(B747,어학성적!B:Q,16,0),0)</f>
        <v>10</v>
      </c>
      <c r="AW747" s="4">
        <f>IF(AT747="해당",VLOOKUP(B747,논문실적!B:S,18,0),0)</f>
        <v>0</v>
      </c>
      <c r="AX747" s="4">
        <f>VLOOKUP(B747,자격증!B:S,18,0)</f>
        <v>0</v>
      </c>
      <c r="AY747" s="4">
        <f t="shared" si="191"/>
        <v>10</v>
      </c>
      <c r="AZ747" s="4"/>
      <c r="BB747" s="4">
        <f t="shared" si="192"/>
        <v>10</v>
      </c>
      <c r="BC747" s="47">
        <f>VLOOKUP(B747,정성평가!B:AD,29,0)</f>
        <v>51.333333333333336</v>
      </c>
      <c r="BD747" s="4">
        <f t="shared" si="193"/>
        <v>3</v>
      </c>
      <c r="BE747" s="47">
        <f t="shared" si="194"/>
        <v>64.333333333333343</v>
      </c>
      <c r="BF747" s="4" t="str">
        <f t="shared" si="195"/>
        <v>과락</v>
      </c>
      <c r="BG747" s="4">
        <f t="shared" si="196"/>
        <v>272</v>
      </c>
      <c r="BH747" s="4" t="s">
        <v>11811</v>
      </c>
      <c r="BI747" s="4" t="s">
        <v>11809</v>
      </c>
      <c r="BK747" s="4">
        <v>9</v>
      </c>
      <c r="BL747" s="4">
        <f t="shared" si="185"/>
        <v>135</v>
      </c>
      <c r="BM747" s="4">
        <f t="shared" si="197"/>
        <v>136</v>
      </c>
      <c r="BN747" s="4" t="str">
        <f t="shared" si="186"/>
        <v>배수초과</v>
      </c>
      <c r="BO747" s="4" t="s">
        <v>11832</v>
      </c>
      <c r="BQ747" s="44" t="s">
        <v>11731</v>
      </c>
      <c r="BR747" s="4" t="s">
        <v>11835</v>
      </c>
      <c r="BS747" s="4" t="s">
        <v>11836</v>
      </c>
    </row>
    <row r="748" spans="1:71" ht="50.1" customHeight="1" x14ac:dyDescent="0.3">
      <c r="A748" s="4">
        <f t="shared" si="184"/>
        <v>274</v>
      </c>
      <c r="B748" s="4" t="s">
        <v>11635</v>
      </c>
      <c r="C748" s="4" t="s">
        <v>11636</v>
      </c>
      <c r="D748" s="4" t="s">
        <v>265</v>
      </c>
      <c r="E748" s="4" t="s">
        <v>266</v>
      </c>
      <c r="F748" s="4" t="s">
        <v>11637</v>
      </c>
      <c r="G748" s="4" t="s">
        <v>11638</v>
      </c>
      <c r="H748" s="4" t="s">
        <v>11639</v>
      </c>
      <c r="I748" s="4" t="s">
        <v>11640</v>
      </c>
      <c r="J748" s="4" t="s">
        <v>275</v>
      </c>
      <c r="K748" s="4" t="s">
        <v>275</v>
      </c>
      <c r="L748" s="4" t="s">
        <v>382</v>
      </c>
      <c r="M748" s="4" t="s">
        <v>11381</v>
      </c>
      <c r="N748" s="4" t="s">
        <v>3105</v>
      </c>
      <c r="O748" s="4" t="s">
        <v>562</v>
      </c>
      <c r="P748" s="4" t="s">
        <v>957</v>
      </c>
      <c r="Q748" s="4" t="s">
        <v>375</v>
      </c>
      <c r="R748" s="4" t="s">
        <v>313</v>
      </c>
      <c r="S748" s="4" t="s">
        <v>313</v>
      </c>
      <c r="T748" s="4" t="s">
        <v>313</v>
      </c>
      <c r="U748" s="4" t="s">
        <v>313</v>
      </c>
      <c r="V748" s="4" t="s">
        <v>313</v>
      </c>
      <c r="W748" s="4" t="s">
        <v>11686</v>
      </c>
      <c r="X748" s="4" t="s">
        <v>11742</v>
      </c>
      <c r="Y748" s="4" t="s">
        <v>313</v>
      </c>
      <c r="Z748" s="4" t="s">
        <v>313</v>
      </c>
      <c r="AA748" s="4" t="s">
        <v>312</v>
      </c>
      <c r="AB748" s="4" t="s">
        <v>312</v>
      </c>
      <c r="AC748" s="4" t="s">
        <v>313</v>
      </c>
      <c r="AE748" s="4">
        <v>0</v>
      </c>
      <c r="AF748" s="4">
        <v>0</v>
      </c>
      <c r="AG748" s="4">
        <v>0</v>
      </c>
      <c r="AH748" s="4">
        <f t="shared" si="198"/>
        <v>0</v>
      </c>
      <c r="AI748" s="4">
        <f t="shared" si="198"/>
        <v>0</v>
      </c>
      <c r="AJ748" s="4">
        <f t="shared" si="198"/>
        <v>0</v>
      </c>
      <c r="AK748" s="4">
        <f t="shared" si="187"/>
        <v>0</v>
      </c>
      <c r="AL748" s="4">
        <f t="shared" si="187"/>
        <v>0</v>
      </c>
      <c r="AM748" s="4">
        <f t="shared" si="187"/>
        <v>3</v>
      </c>
      <c r="AN748" s="4">
        <f t="shared" si="188"/>
        <v>0</v>
      </c>
      <c r="AO748" s="4" t="str">
        <f t="shared" si="189"/>
        <v>우대</v>
      </c>
      <c r="AP748" s="4" t="str">
        <f t="shared" si="189"/>
        <v>우대</v>
      </c>
      <c r="AQ748" s="4" t="str">
        <f t="shared" si="189"/>
        <v>X</v>
      </c>
      <c r="AR748" s="4">
        <f t="shared" si="190"/>
        <v>3</v>
      </c>
      <c r="AT748" s="4" t="s">
        <v>11686</v>
      </c>
      <c r="AU748" s="4">
        <f>VLOOKUP(B748,자격증!B:R,17,0)</f>
        <v>5</v>
      </c>
      <c r="AV748" s="4">
        <f>IF(AT748="해당",VLOOKUP(B748,어학성적!B:Q,16,0),0)</f>
        <v>6</v>
      </c>
      <c r="AW748" s="4">
        <f>IF(AT748="해당",VLOOKUP(B748,논문실적!B:S,18,0),0)</f>
        <v>0</v>
      </c>
      <c r="AX748" s="4">
        <f>VLOOKUP(B748,자격증!B:S,18,0)</f>
        <v>0</v>
      </c>
      <c r="AY748" s="4">
        <f t="shared" si="191"/>
        <v>11</v>
      </c>
      <c r="AZ748" s="4"/>
      <c r="BB748" s="4">
        <f t="shared" si="192"/>
        <v>11</v>
      </c>
      <c r="BC748" s="47">
        <f>VLOOKUP(B748,정성평가!B:AD,29,0)</f>
        <v>50.333333333333336</v>
      </c>
      <c r="BD748" s="4">
        <f t="shared" si="193"/>
        <v>3</v>
      </c>
      <c r="BE748" s="47">
        <f t="shared" si="194"/>
        <v>64.333333333333343</v>
      </c>
      <c r="BF748" s="4" t="str">
        <f t="shared" si="195"/>
        <v>과락</v>
      </c>
      <c r="BG748" s="4">
        <f t="shared" si="196"/>
        <v>272</v>
      </c>
      <c r="BH748" s="4" t="s">
        <v>11811</v>
      </c>
      <c r="BI748" s="4" t="s">
        <v>11809</v>
      </c>
      <c r="BK748" s="4">
        <v>9</v>
      </c>
      <c r="BL748" s="4">
        <f t="shared" si="185"/>
        <v>135</v>
      </c>
      <c r="BM748" s="4">
        <f t="shared" si="197"/>
        <v>136</v>
      </c>
      <c r="BN748" s="4" t="str">
        <f t="shared" si="186"/>
        <v>배수초과</v>
      </c>
      <c r="BO748" s="4" t="s">
        <v>11832</v>
      </c>
      <c r="BQ748" s="44" t="s">
        <v>11731</v>
      </c>
      <c r="BR748" s="4" t="s">
        <v>11835</v>
      </c>
      <c r="BS748" s="4" t="s">
        <v>11836</v>
      </c>
    </row>
    <row r="749" spans="1:71" ht="50.1" customHeight="1" x14ac:dyDescent="0.3">
      <c r="A749" s="4">
        <f t="shared" si="184"/>
        <v>275</v>
      </c>
      <c r="B749" s="4" t="s">
        <v>7316</v>
      </c>
      <c r="C749" s="4" t="s">
        <v>7317</v>
      </c>
      <c r="D749" s="4" t="s">
        <v>265</v>
      </c>
      <c r="E749" s="4" t="s">
        <v>266</v>
      </c>
      <c r="F749" s="4" t="s">
        <v>7318</v>
      </c>
      <c r="G749" s="4" t="s">
        <v>7319</v>
      </c>
      <c r="H749" s="4" t="s">
        <v>7320</v>
      </c>
      <c r="I749" s="4" t="s">
        <v>7321</v>
      </c>
      <c r="J749" s="4" t="s">
        <v>275</v>
      </c>
      <c r="K749" s="4" t="s">
        <v>275</v>
      </c>
      <c r="L749" s="4" t="s">
        <v>276</v>
      </c>
      <c r="M749" s="4" t="s">
        <v>277</v>
      </c>
      <c r="N749" s="4" t="s">
        <v>277</v>
      </c>
      <c r="O749" s="4" t="s">
        <v>277</v>
      </c>
      <c r="P749" s="4" t="s">
        <v>277</v>
      </c>
      <c r="Q749" s="4" t="s">
        <v>7344</v>
      </c>
      <c r="R749" s="4" t="s">
        <v>313</v>
      </c>
      <c r="S749" s="4" t="s">
        <v>313</v>
      </c>
      <c r="T749" s="4" t="s">
        <v>313</v>
      </c>
      <c r="U749" s="4" t="s">
        <v>313</v>
      </c>
      <c r="V749" s="4" t="s">
        <v>313</v>
      </c>
      <c r="W749" s="4" t="s">
        <v>11686</v>
      </c>
      <c r="X749" s="4" t="s">
        <v>11739</v>
      </c>
      <c r="Y749" s="4" t="s">
        <v>313</v>
      </c>
      <c r="Z749" s="4" t="s">
        <v>313</v>
      </c>
      <c r="AA749" s="4" t="s">
        <v>313</v>
      </c>
      <c r="AB749" s="4" t="s">
        <v>312</v>
      </c>
      <c r="AC749" s="4" t="s">
        <v>313</v>
      </c>
      <c r="AE749" s="4">
        <v>0</v>
      </c>
      <c r="AF749" s="4">
        <v>0</v>
      </c>
      <c r="AG749" s="4">
        <v>0</v>
      </c>
      <c r="AH749" s="4">
        <f t="shared" si="198"/>
        <v>0</v>
      </c>
      <c r="AI749" s="4">
        <f t="shared" si="198"/>
        <v>0</v>
      </c>
      <c r="AJ749" s="4">
        <f t="shared" si="198"/>
        <v>0</v>
      </c>
      <c r="AK749" s="4">
        <f t="shared" si="187"/>
        <v>0</v>
      </c>
      <c r="AL749" s="4">
        <f t="shared" si="187"/>
        <v>0</v>
      </c>
      <c r="AM749" s="4">
        <f t="shared" si="187"/>
        <v>3</v>
      </c>
      <c r="AN749" s="4">
        <f t="shared" si="188"/>
        <v>0</v>
      </c>
      <c r="AO749" s="4" t="str">
        <f t="shared" si="189"/>
        <v>X</v>
      </c>
      <c r="AP749" s="4" t="str">
        <f t="shared" si="189"/>
        <v>우대</v>
      </c>
      <c r="AQ749" s="4" t="str">
        <f t="shared" si="189"/>
        <v>X</v>
      </c>
      <c r="AR749" s="4">
        <f t="shared" si="190"/>
        <v>3</v>
      </c>
      <c r="AT749" s="4" t="s">
        <v>11686</v>
      </c>
      <c r="AU749" s="4">
        <f>VLOOKUP(B749,자격증!B:R,17,0)</f>
        <v>3</v>
      </c>
      <c r="AV749" s="4">
        <f>IF(AT749="해당",VLOOKUP(B749,어학성적!B:Q,16,0),0)</f>
        <v>0</v>
      </c>
      <c r="AW749" s="4">
        <f>IF(AT749="해당",VLOOKUP(B749,논문실적!B:S,18,0),0)</f>
        <v>0</v>
      </c>
      <c r="AX749" s="4">
        <f>VLOOKUP(B749,자격증!B:S,18,0)</f>
        <v>0</v>
      </c>
      <c r="AY749" s="4">
        <f t="shared" si="191"/>
        <v>3</v>
      </c>
      <c r="AZ749" s="4"/>
      <c r="BB749" s="4">
        <f t="shared" si="192"/>
        <v>3</v>
      </c>
      <c r="BC749" s="47">
        <f>VLOOKUP(B749,정성평가!B:AD,29,0)</f>
        <v>58</v>
      </c>
      <c r="BD749" s="4">
        <f t="shared" si="193"/>
        <v>3</v>
      </c>
      <c r="BE749" s="47">
        <f t="shared" si="194"/>
        <v>64</v>
      </c>
      <c r="BF749" s="4" t="str">
        <f t="shared" si="195"/>
        <v>과락</v>
      </c>
      <c r="BG749" s="4">
        <f t="shared" si="196"/>
        <v>275</v>
      </c>
      <c r="BH749" s="4" t="s">
        <v>11811</v>
      </c>
      <c r="BI749" s="4" t="s">
        <v>11809</v>
      </c>
      <c r="BK749" s="4">
        <v>9</v>
      </c>
      <c r="BL749" s="4">
        <f t="shared" si="185"/>
        <v>135</v>
      </c>
      <c r="BM749" s="4">
        <f t="shared" si="197"/>
        <v>136</v>
      </c>
      <c r="BN749" s="4" t="str">
        <f t="shared" si="186"/>
        <v>배수초과</v>
      </c>
      <c r="BO749" s="4" t="s">
        <v>11832</v>
      </c>
      <c r="BQ749" s="44" t="s">
        <v>11731</v>
      </c>
      <c r="BR749" s="4" t="s">
        <v>11835</v>
      </c>
      <c r="BS749" s="4" t="s">
        <v>11836</v>
      </c>
    </row>
    <row r="750" spans="1:71" ht="50.1" customHeight="1" x14ac:dyDescent="0.3">
      <c r="A750" s="4">
        <f t="shared" si="184"/>
        <v>276</v>
      </c>
      <c r="B750" s="4" t="s">
        <v>7654</v>
      </c>
      <c r="C750" s="4" t="s">
        <v>7655</v>
      </c>
      <c r="D750" s="4" t="s">
        <v>265</v>
      </c>
      <c r="E750" s="4" t="s">
        <v>266</v>
      </c>
      <c r="F750" s="4" t="s">
        <v>7656</v>
      </c>
      <c r="G750" s="4" t="s">
        <v>7657</v>
      </c>
      <c r="H750" s="4" t="s">
        <v>7658</v>
      </c>
      <c r="I750" s="4" t="s">
        <v>7659</v>
      </c>
      <c r="J750" s="4" t="s">
        <v>275</v>
      </c>
      <c r="K750" s="4" t="s">
        <v>275</v>
      </c>
      <c r="L750" s="4" t="s">
        <v>276</v>
      </c>
      <c r="M750" s="4" t="s">
        <v>277</v>
      </c>
      <c r="N750" s="4" t="s">
        <v>277</v>
      </c>
      <c r="O750" s="4" t="s">
        <v>277</v>
      </c>
      <c r="P750" s="4" t="s">
        <v>277</v>
      </c>
      <c r="Q750" s="4" t="s">
        <v>854</v>
      </c>
      <c r="R750" s="4" t="s">
        <v>313</v>
      </c>
      <c r="S750" s="4" t="s">
        <v>313</v>
      </c>
      <c r="T750" s="4" t="s">
        <v>313</v>
      </c>
      <c r="U750" s="4" t="s">
        <v>313</v>
      </c>
      <c r="V750" s="4" t="s">
        <v>313</v>
      </c>
      <c r="W750" s="4" t="s">
        <v>313</v>
      </c>
      <c r="X750" s="4" t="s">
        <v>313</v>
      </c>
      <c r="Y750" s="4" t="s">
        <v>313</v>
      </c>
      <c r="Z750" s="4" t="s">
        <v>313</v>
      </c>
      <c r="AA750" s="4" t="s">
        <v>312</v>
      </c>
      <c r="AB750" s="4" t="s">
        <v>312</v>
      </c>
      <c r="AC750" s="4" t="s">
        <v>313</v>
      </c>
      <c r="AE750" s="4">
        <v>0</v>
      </c>
      <c r="AF750" s="4">
        <v>0</v>
      </c>
      <c r="AG750" s="4">
        <v>0</v>
      </c>
      <c r="AH750" s="4">
        <f t="shared" si="198"/>
        <v>0</v>
      </c>
      <c r="AI750" s="4">
        <f t="shared" si="198"/>
        <v>0</v>
      </c>
      <c r="AJ750" s="4">
        <f t="shared" si="198"/>
        <v>0</v>
      </c>
      <c r="AK750" s="4">
        <f t="shared" si="187"/>
        <v>0</v>
      </c>
      <c r="AL750" s="4">
        <f t="shared" si="187"/>
        <v>0</v>
      </c>
      <c r="AM750" s="4">
        <f t="shared" si="187"/>
        <v>0</v>
      </c>
      <c r="AN750" s="4">
        <f t="shared" si="188"/>
        <v>0</v>
      </c>
      <c r="AO750" s="4" t="str">
        <f t="shared" si="189"/>
        <v>우대</v>
      </c>
      <c r="AP750" s="4" t="str">
        <f t="shared" si="189"/>
        <v>우대</v>
      </c>
      <c r="AQ750" s="4" t="str">
        <f t="shared" si="189"/>
        <v>X</v>
      </c>
      <c r="AR750" s="4">
        <f t="shared" si="190"/>
        <v>0</v>
      </c>
      <c r="AT750" s="4" t="s">
        <v>11686</v>
      </c>
      <c r="AU750" s="4">
        <f>VLOOKUP(B750,자격증!B:R,17,0)</f>
        <v>8</v>
      </c>
      <c r="AV750" s="4">
        <f>IF(AT750="해당",VLOOKUP(B750,어학성적!B:Q,16,0),0)</f>
        <v>2</v>
      </c>
      <c r="AW750" s="4">
        <f>IF(AT750="해당",VLOOKUP(B750,논문실적!B:S,18,0),0)</f>
        <v>0</v>
      </c>
      <c r="AX750" s="4">
        <f>VLOOKUP(B750,자격증!B:S,18,0)</f>
        <v>0</v>
      </c>
      <c r="AY750" s="4">
        <f t="shared" si="191"/>
        <v>10</v>
      </c>
      <c r="AZ750" s="4"/>
      <c r="BB750" s="4">
        <f t="shared" si="192"/>
        <v>10</v>
      </c>
      <c r="BC750" s="47">
        <f>VLOOKUP(B750,정성평가!B:AD,29,0)</f>
        <v>53.666666666666664</v>
      </c>
      <c r="BD750" s="4">
        <f t="shared" si="193"/>
        <v>0</v>
      </c>
      <c r="BE750" s="47">
        <f t="shared" si="194"/>
        <v>63.666666666666664</v>
      </c>
      <c r="BF750" s="4" t="str">
        <f t="shared" si="195"/>
        <v>과락</v>
      </c>
      <c r="BG750" s="4">
        <f t="shared" si="196"/>
        <v>276</v>
      </c>
      <c r="BH750" s="4" t="s">
        <v>11811</v>
      </c>
      <c r="BI750" s="4" t="s">
        <v>11809</v>
      </c>
      <c r="BK750" s="4">
        <v>9</v>
      </c>
      <c r="BL750" s="4">
        <f t="shared" si="185"/>
        <v>135</v>
      </c>
      <c r="BM750" s="4">
        <f t="shared" si="197"/>
        <v>136</v>
      </c>
      <c r="BN750" s="4" t="str">
        <f t="shared" si="186"/>
        <v>배수초과</v>
      </c>
      <c r="BO750" s="4" t="s">
        <v>11832</v>
      </c>
      <c r="BQ750" s="44" t="s">
        <v>11731</v>
      </c>
      <c r="BR750" s="4" t="s">
        <v>11835</v>
      </c>
      <c r="BS750" s="4" t="s">
        <v>11836</v>
      </c>
    </row>
    <row r="751" spans="1:71" ht="50.1" customHeight="1" x14ac:dyDescent="0.3">
      <c r="A751" s="4">
        <f t="shared" si="184"/>
        <v>277</v>
      </c>
      <c r="B751" s="4" t="s">
        <v>10012</v>
      </c>
      <c r="C751" s="4" t="s">
        <v>10013</v>
      </c>
      <c r="D751" s="4" t="s">
        <v>265</v>
      </c>
      <c r="E751" s="4" t="s">
        <v>266</v>
      </c>
      <c r="F751" s="4" t="s">
        <v>10014</v>
      </c>
      <c r="G751" s="4" t="s">
        <v>10015</v>
      </c>
      <c r="H751" s="4" t="s">
        <v>10016</v>
      </c>
      <c r="I751" s="4" t="s">
        <v>10017</v>
      </c>
      <c r="J751" s="4" t="s">
        <v>275</v>
      </c>
      <c r="K751" s="4" t="s">
        <v>275</v>
      </c>
      <c r="L751" s="4" t="s">
        <v>382</v>
      </c>
      <c r="M751" s="4" t="s">
        <v>3006</v>
      </c>
      <c r="N751" s="4" t="s">
        <v>1593</v>
      </c>
      <c r="O751" s="4" t="s">
        <v>562</v>
      </c>
      <c r="P751" s="4" t="s">
        <v>957</v>
      </c>
      <c r="Q751" s="4" t="s">
        <v>3755</v>
      </c>
      <c r="R751" s="4" t="s">
        <v>313</v>
      </c>
      <c r="S751" s="4" t="s">
        <v>313</v>
      </c>
      <c r="T751" s="4" t="s">
        <v>313</v>
      </c>
      <c r="U751" s="4" t="s">
        <v>313</v>
      </c>
      <c r="V751" s="4" t="s">
        <v>313</v>
      </c>
      <c r="W751" s="4" t="s">
        <v>313</v>
      </c>
      <c r="X751" s="4" t="s">
        <v>313</v>
      </c>
      <c r="Y751" s="4" t="s">
        <v>313</v>
      </c>
      <c r="Z751" s="4" t="s">
        <v>313</v>
      </c>
      <c r="AA751" s="4" t="s">
        <v>313</v>
      </c>
      <c r="AB751" s="4" t="s">
        <v>312</v>
      </c>
      <c r="AC751" s="4" t="s">
        <v>313</v>
      </c>
      <c r="AE751" s="4">
        <v>0</v>
      </c>
      <c r="AF751" s="4">
        <v>0</v>
      </c>
      <c r="AG751" s="4">
        <v>0</v>
      </c>
      <c r="AH751" s="4">
        <f t="shared" si="198"/>
        <v>0</v>
      </c>
      <c r="AI751" s="4">
        <f t="shared" si="198"/>
        <v>0</v>
      </c>
      <c r="AJ751" s="4">
        <f t="shared" si="198"/>
        <v>0</v>
      </c>
      <c r="AK751" s="4">
        <f t="shared" si="187"/>
        <v>0</v>
      </c>
      <c r="AL751" s="4">
        <f t="shared" si="187"/>
        <v>0</v>
      </c>
      <c r="AM751" s="4">
        <f t="shared" si="187"/>
        <v>0</v>
      </c>
      <c r="AN751" s="4">
        <f t="shared" si="188"/>
        <v>0</v>
      </c>
      <c r="AO751" s="4" t="str">
        <f t="shared" si="189"/>
        <v>X</v>
      </c>
      <c r="AP751" s="4" t="str">
        <f t="shared" si="189"/>
        <v>우대</v>
      </c>
      <c r="AQ751" s="4" t="str">
        <f t="shared" si="189"/>
        <v>X</v>
      </c>
      <c r="AR751" s="4">
        <f t="shared" si="190"/>
        <v>0</v>
      </c>
      <c r="AT751" s="4" t="s">
        <v>11686</v>
      </c>
      <c r="AU751" s="4">
        <f>VLOOKUP(B751,자격증!B:R,17,0)</f>
        <v>5</v>
      </c>
      <c r="AV751" s="4">
        <f>IF(AT751="해당",VLOOKUP(B751,어학성적!B:Q,16,0),0)</f>
        <v>8</v>
      </c>
      <c r="AW751" s="4">
        <f>IF(AT751="해당",VLOOKUP(B751,논문실적!B:S,18,0),0)</f>
        <v>0</v>
      </c>
      <c r="AX751" s="4">
        <f>VLOOKUP(B751,자격증!B:S,18,0)</f>
        <v>0</v>
      </c>
      <c r="AY751" s="4">
        <f t="shared" si="191"/>
        <v>13</v>
      </c>
      <c r="AZ751" s="4"/>
      <c r="BB751" s="4">
        <f t="shared" si="192"/>
        <v>13</v>
      </c>
      <c r="BC751" s="47">
        <f>VLOOKUP(B751,정성평가!B:AD,29,0)</f>
        <v>50.666666666666664</v>
      </c>
      <c r="BD751" s="4">
        <f t="shared" si="193"/>
        <v>0</v>
      </c>
      <c r="BE751" s="47">
        <f t="shared" si="194"/>
        <v>63.666666666666664</v>
      </c>
      <c r="BF751" s="4" t="str">
        <f t="shared" si="195"/>
        <v>과락</v>
      </c>
      <c r="BG751" s="4">
        <f t="shared" si="196"/>
        <v>276</v>
      </c>
      <c r="BH751" s="4" t="s">
        <v>11811</v>
      </c>
      <c r="BI751" s="4" t="s">
        <v>11809</v>
      </c>
      <c r="BK751" s="4">
        <v>9</v>
      </c>
      <c r="BL751" s="4">
        <f t="shared" si="185"/>
        <v>135</v>
      </c>
      <c r="BM751" s="4">
        <f t="shared" si="197"/>
        <v>136</v>
      </c>
      <c r="BN751" s="4" t="str">
        <f t="shared" si="186"/>
        <v>배수초과</v>
      </c>
      <c r="BO751" s="4" t="s">
        <v>11832</v>
      </c>
      <c r="BQ751" s="44" t="s">
        <v>11731</v>
      </c>
      <c r="BR751" s="4" t="s">
        <v>11835</v>
      </c>
      <c r="BS751" s="4" t="s">
        <v>11836</v>
      </c>
    </row>
    <row r="752" spans="1:71" ht="50.1" customHeight="1" x14ac:dyDescent="0.3">
      <c r="A752" s="4">
        <f t="shared" si="184"/>
        <v>278</v>
      </c>
      <c r="B752" s="4" t="s">
        <v>11338</v>
      </c>
      <c r="C752" s="4" t="s">
        <v>11339</v>
      </c>
      <c r="D752" s="4" t="s">
        <v>265</v>
      </c>
      <c r="E752" s="4" t="s">
        <v>266</v>
      </c>
      <c r="F752" s="4" t="s">
        <v>11340</v>
      </c>
      <c r="G752" s="4" t="s">
        <v>11341</v>
      </c>
      <c r="H752" s="4" t="s">
        <v>11342</v>
      </c>
      <c r="I752" s="4" t="s">
        <v>11343</v>
      </c>
      <c r="J752" s="4" t="s">
        <v>275</v>
      </c>
      <c r="K752" s="4" t="s">
        <v>275</v>
      </c>
      <c r="L752" s="4" t="s">
        <v>382</v>
      </c>
      <c r="M752" s="4" t="s">
        <v>8846</v>
      </c>
      <c r="N752" s="4" t="s">
        <v>6475</v>
      </c>
      <c r="O752" s="4" t="s">
        <v>562</v>
      </c>
      <c r="P752" s="4" t="s">
        <v>957</v>
      </c>
      <c r="Q752" s="4" t="s">
        <v>8372</v>
      </c>
      <c r="R752" s="4" t="s">
        <v>313</v>
      </c>
      <c r="S752" s="4" t="s">
        <v>313</v>
      </c>
      <c r="T752" s="4" t="s">
        <v>313</v>
      </c>
      <c r="U752" s="4" t="s">
        <v>313</v>
      </c>
      <c r="V752" s="4" t="s">
        <v>313</v>
      </c>
      <c r="W752" s="4" t="s">
        <v>11686</v>
      </c>
      <c r="X752" s="4" t="s">
        <v>9552</v>
      </c>
      <c r="Y752" s="4" t="s">
        <v>11686</v>
      </c>
      <c r="Z752" s="4" t="s">
        <v>9552</v>
      </c>
      <c r="AA752" s="4" t="s">
        <v>313</v>
      </c>
      <c r="AB752" s="4" t="s">
        <v>312</v>
      </c>
      <c r="AC752" s="4" t="s">
        <v>313</v>
      </c>
      <c r="AE752" s="4">
        <v>0</v>
      </c>
      <c r="AF752" s="4">
        <v>0</v>
      </c>
      <c r="AG752" s="4">
        <v>0</v>
      </c>
      <c r="AH752" s="4">
        <f t="shared" si="198"/>
        <v>0</v>
      </c>
      <c r="AI752" s="4">
        <f t="shared" si="198"/>
        <v>0</v>
      </c>
      <c r="AJ752" s="4">
        <f t="shared" si="198"/>
        <v>0</v>
      </c>
      <c r="AK752" s="4">
        <f t="shared" si="187"/>
        <v>0</v>
      </c>
      <c r="AL752" s="4">
        <f t="shared" si="187"/>
        <v>0</v>
      </c>
      <c r="AM752" s="4">
        <f t="shared" si="187"/>
        <v>3</v>
      </c>
      <c r="AN752" s="4">
        <f t="shared" si="188"/>
        <v>3</v>
      </c>
      <c r="AO752" s="4" t="str">
        <f t="shared" si="189"/>
        <v>X</v>
      </c>
      <c r="AP752" s="4" t="str">
        <f t="shared" si="189"/>
        <v>우대</v>
      </c>
      <c r="AQ752" s="4" t="str">
        <f t="shared" si="189"/>
        <v>X</v>
      </c>
      <c r="AR752" s="4">
        <f t="shared" si="190"/>
        <v>3</v>
      </c>
      <c r="AT752" s="4" t="s">
        <v>11686</v>
      </c>
      <c r="AU752" s="4">
        <f>VLOOKUP(B752,자격증!B:R,17,0)</f>
        <v>0</v>
      </c>
      <c r="AV752" s="4">
        <f>IF(AT752="해당",VLOOKUP(B752,어학성적!B:Q,16,0),0)</f>
        <v>0</v>
      </c>
      <c r="AW752" s="4">
        <f>IF(AT752="해당",VLOOKUP(B752,논문실적!B:S,18,0),0)</f>
        <v>0</v>
      </c>
      <c r="AX752" s="4">
        <f>VLOOKUP(B752,자격증!B:S,18,0)</f>
        <v>0</v>
      </c>
      <c r="AY752" s="4">
        <f t="shared" si="191"/>
        <v>0</v>
      </c>
      <c r="AZ752" s="4"/>
      <c r="BB752" s="4">
        <f t="shared" si="192"/>
        <v>0</v>
      </c>
      <c r="BC752" s="47">
        <f>VLOOKUP(B752,정성평가!B:AD,29,0)</f>
        <v>60.666666666666664</v>
      </c>
      <c r="BD752" s="4">
        <f t="shared" si="193"/>
        <v>3</v>
      </c>
      <c r="BE752" s="47">
        <f t="shared" si="194"/>
        <v>63.666666666666664</v>
      </c>
      <c r="BF752" s="4" t="str">
        <f t="shared" si="195"/>
        <v>과락</v>
      </c>
      <c r="BG752" s="4">
        <f t="shared" si="196"/>
        <v>276</v>
      </c>
      <c r="BH752" s="4" t="s">
        <v>11811</v>
      </c>
      <c r="BI752" s="4" t="s">
        <v>11809</v>
      </c>
      <c r="BK752" s="4">
        <v>9</v>
      </c>
      <c r="BL752" s="4">
        <f t="shared" si="185"/>
        <v>135</v>
      </c>
      <c r="BM752" s="4">
        <f t="shared" si="197"/>
        <v>136</v>
      </c>
      <c r="BN752" s="4" t="str">
        <f t="shared" si="186"/>
        <v>배수초과</v>
      </c>
      <c r="BO752" s="4" t="s">
        <v>11832</v>
      </c>
      <c r="BQ752" s="44" t="s">
        <v>11731</v>
      </c>
      <c r="BR752" s="4" t="s">
        <v>11835</v>
      </c>
      <c r="BS752" s="4" t="s">
        <v>11836</v>
      </c>
    </row>
    <row r="753" spans="1:71" ht="50.1" customHeight="1" x14ac:dyDescent="0.3">
      <c r="A753" s="4">
        <f t="shared" si="184"/>
        <v>279</v>
      </c>
      <c r="B753" s="4" t="s">
        <v>7574</v>
      </c>
      <c r="C753" s="4" t="s">
        <v>7575</v>
      </c>
      <c r="D753" s="4" t="s">
        <v>265</v>
      </c>
      <c r="E753" s="4" t="s">
        <v>266</v>
      </c>
      <c r="F753" s="4" t="s">
        <v>7576</v>
      </c>
      <c r="G753" s="4" t="s">
        <v>7577</v>
      </c>
      <c r="H753" s="4" t="s">
        <v>7578</v>
      </c>
      <c r="I753" s="4" t="s">
        <v>7579</v>
      </c>
      <c r="J753" s="4" t="s">
        <v>275</v>
      </c>
      <c r="K753" s="4" t="s">
        <v>275</v>
      </c>
      <c r="L753" s="4" t="s">
        <v>382</v>
      </c>
      <c r="M753" s="4" t="s">
        <v>2474</v>
      </c>
      <c r="N753" s="4" t="s">
        <v>7580</v>
      </c>
      <c r="O753" s="4" t="s">
        <v>562</v>
      </c>
      <c r="P753" s="4" t="s">
        <v>3046</v>
      </c>
      <c r="Q753" s="4" t="s">
        <v>6601</v>
      </c>
      <c r="R753" s="4" t="s">
        <v>313</v>
      </c>
      <c r="S753" s="4" t="s">
        <v>313</v>
      </c>
      <c r="T753" s="4" t="s">
        <v>313</v>
      </c>
      <c r="U753" s="4" t="s">
        <v>313</v>
      </c>
      <c r="V753" s="4" t="s">
        <v>313</v>
      </c>
      <c r="W753" s="4" t="s">
        <v>11686</v>
      </c>
      <c r="X753" s="4" t="s">
        <v>11728</v>
      </c>
      <c r="Y753" s="4" t="s">
        <v>313</v>
      </c>
      <c r="Z753" s="4" t="s">
        <v>313</v>
      </c>
      <c r="AA753" s="4" t="s">
        <v>312</v>
      </c>
      <c r="AB753" s="4" t="s">
        <v>312</v>
      </c>
      <c r="AC753" s="4" t="s">
        <v>313</v>
      </c>
      <c r="AE753" s="4">
        <v>0</v>
      </c>
      <c r="AF753" s="4">
        <v>0</v>
      </c>
      <c r="AG753" s="4">
        <v>0</v>
      </c>
      <c r="AH753" s="4">
        <f t="shared" si="198"/>
        <v>0</v>
      </c>
      <c r="AI753" s="4">
        <f t="shared" si="198"/>
        <v>0</v>
      </c>
      <c r="AJ753" s="4">
        <f t="shared" si="198"/>
        <v>0</v>
      </c>
      <c r="AK753" s="4">
        <f t="shared" si="187"/>
        <v>0</v>
      </c>
      <c r="AL753" s="4">
        <f t="shared" si="187"/>
        <v>0</v>
      </c>
      <c r="AM753" s="4">
        <f t="shared" si="187"/>
        <v>3</v>
      </c>
      <c r="AN753" s="4">
        <f t="shared" si="188"/>
        <v>0</v>
      </c>
      <c r="AO753" s="4" t="str">
        <f t="shared" si="189"/>
        <v>우대</v>
      </c>
      <c r="AP753" s="4" t="str">
        <f t="shared" si="189"/>
        <v>우대</v>
      </c>
      <c r="AQ753" s="4" t="str">
        <f t="shared" si="189"/>
        <v>X</v>
      </c>
      <c r="AR753" s="4">
        <f t="shared" si="190"/>
        <v>3</v>
      </c>
      <c r="AT753" s="4" t="s">
        <v>11686</v>
      </c>
      <c r="AU753" s="4">
        <f>VLOOKUP(B753,자격증!B:R,17,0)</f>
        <v>0</v>
      </c>
      <c r="AV753" s="4">
        <f>IF(AT753="해당",VLOOKUP(B753,어학성적!B:Q,16,0),0)</f>
        <v>6</v>
      </c>
      <c r="AW753" s="4">
        <f>IF(AT753="해당",VLOOKUP(B753,논문실적!B:S,18,0),0)</f>
        <v>0</v>
      </c>
      <c r="AX753" s="4">
        <f>VLOOKUP(B753,자격증!B:S,18,0)</f>
        <v>0</v>
      </c>
      <c r="AY753" s="4">
        <f t="shared" si="191"/>
        <v>6</v>
      </c>
      <c r="AZ753" s="4"/>
      <c r="BB753" s="4">
        <f t="shared" si="192"/>
        <v>6</v>
      </c>
      <c r="BC753" s="47">
        <f>VLOOKUP(B753,정성평가!B:AD,29,0)</f>
        <v>54.333333333333336</v>
      </c>
      <c r="BD753" s="4">
        <f t="shared" si="193"/>
        <v>3</v>
      </c>
      <c r="BE753" s="47">
        <f t="shared" si="194"/>
        <v>63.333333333333336</v>
      </c>
      <c r="BF753" s="4" t="str">
        <f t="shared" si="195"/>
        <v>과락</v>
      </c>
      <c r="BG753" s="4">
        <f t="shared" si="196"/>
        <v>279</v>
      </c>
      <c r="BH753" s="4" t="s">
        <v>11811</v>
      </c>
      <c r="BI753" s="4" t="s">
        <v>11809</v>
      </c>
      <c r="BK753" s="4">
        <v>9</v>
      </c>
      <c r="BL753" s="4">
        <f t="shared" si="185"/>
        <v>135</v>
      </c>
      <c r="BM753" s="4">
        <f t="shared" si="197"/>
        <v>136</v>
      </c>
      <c r="BN753" s="4" t="str">
        <f t="shared" si="186"/>
        <v>배수초과</v>
      </c>
      <c r="BO753" s="4" t="s">
        <v>11832</v>
      </c>
      <c r="BQ753" s="44" t="s">
        <v>11731</v>
      </c>
      <c r="BR753" s="4" t="s">
        <v>11835</v>
      </c>
      <c r="BS753" s="4" t="s">
        <v>11836</v>
      </c>
    </row>
    <row r="754" spans="1:71" ht="50.1" customHeight="1" x14ac:dyDescent="0.3">
      <c r="A754" s="4">
        <f t="shared" si="184"/>
        <v>280</v>
      </c>
      <c r="B754" s="4" t="s">
        <v>9975</v>
      </c>
      <c r="C754" s="4" t="s">
        <v>9976</v>
      </c>
      <c r="D754" s="4" t="s">
        <v>265</v>
      </c>
      <c r="E754" s="4" t="s">
        <v>266</v>
      </c>
      <c r="F754" s="4" t="s">
        <v>9977</v>
      </c>
      <c r="G754" s="4" t="s">
        <v>9978</v>
      </c>
      <c r="H754" s="4" t="s">
        <v>9979</v>
      </c>
      <c r="I754" s="4" t="s">
        <v>9980</v>
      </c>
      <c r="J754" s="4" t="s">
        <v>275</v>
      </c>
      <c r="K754" s="4" t="s">
        <v>275</v>
      </c>
      <c r="L754" s="4" t="s">
        <v>276</v>
      </c>
      <c r="M754" s="4" t="s">
        <v>277</v>
      </c>
      <c r="N754" s="4" t="s">
        <v>277</v>
      </c>
      <c r="O754" s="4" t="s">
        <v>277</v>
      </c>
      <c r="P754" s="4" t="s">
        <v>277</v>
      </c>
      <c r="Q754" s="4" t="s">
        <v>3350</v>
      </c>
      <c r="R754" s="4" t="s">
        <v>313</v>
      </c>
      <c r="S754" s="4" t="s">
        <v>313</v>
      </c>
      <c r="T754" s="4" t="s">
        <v>313</v>
      </c>
      <c r="U754" s="4" t="s">
        <v>313</v>
      </c>
      <c r="V754" s="4" t="s">
        <v>313</v>
      </c>
      <c r="W754" s="4" t="s">
        <v>313</v>
      </c>
      <c r="X754" s="4" t="s">
        <v>313</v>
      </c>
      <c r="Y754" s="4" t="s">
        <v>313</v>
      </c>
      <c r="Z754" s="4" t="s">
        <v>313</v>
      </c>
      <c r="AA754" s="4" t="s">
        <v>313</v>
      </c>
      <c r="AB754" s="4" t="s">
        <v>312</v>
      </c>
      <c r="AC754" s="4" t="s">
        <v>313</v>
      </c>
      <c r="AE754" s="4">
        <v>0</v>
      </c>
      <c r="AF754" s="4">
        <v>0</v>
      </c>
      <c r="AG754" s="4">
        <v>0</v>
      </c>
      <c r="AH754" s="4">
        <f t="shared" si="198"/>
        <v>0</v>
      </c>
      <c r="AI754" s="4">
        <f t="shared" si="198"/>
        <v>0</v>
      </c>
      <c r="AJ754" s="4">
        <f t="shared" si="198"/>
        <v>0</v>
      </c>
      <c r="AK754" s="4">
        <f t="shared" si="187"/>
        <v>0</v>
      </c>
      <c r="AL754" s="4">
        <f t="shared" si="187"/>
        <v>0</v>
      </c>
      <c r="AM754" s="4">
        <f t="shared" si="187"/>
        <v>0</v>
      </c>
      <c r="AN754" s="4">
        <f t="shared" si="188"/>
        <v>0</v>
      </c>
      <c r="AO754" s="4" t="str">
        <f t="shared" si="189"/>
        <v>X</v>
      </c>
      <c r="AP754" s="4" t="str">
        <f t="shared" si="189"/>
        <v>우대</v>
      </c>
      <c r="AQ754" s="4" t="str">
        <f t="shared" si="189"/>
        <v>X</v>
      </c>
      <c r="AR754" s="4">
        <f t="shared" si="190"/>
        <v>0</v>
      </c>
      <c r="AT754" s="4" t="s">
        <v>11686</v>
      </c>
      <c r="AU754" s="4">
        <f>VLOOKUP(B754,자격증!B:R,17,0)</f>
        <v>5</v>
      </c>
      <c r="AV754" s="4">
        <f>IF(AT754="해당",VLOOKUP(B754,어학성적!B:Q,16,0),0)</f>
        <v>4</v>
      </c>
      <c r="AW754" s="4">
        <f>IF(AT754="해당",VLOOKUP(B754,논문실적!B:S,18,0),0)</f>
        <v>0</v>
      </c>
      <c r="AX754" s="4">
        <f>VLOOKUP(B754,자격증!B:S,18,0)</f>
        <v>0</v>
      </c>
      <c r="AY754" s="4">
        <f t="shared" si="191"/>
        <v>9</v>
      </c>
      <c r="AZ754" s="4"/>
      <c r="BB754" s="4">
        <f t="shared" si="192"/>
        <v>9</v>
      </c>
      <c r="BC754" s="47">
        <f>VLOOKUP(B754,정성평가!B:AD,29,0)</f>
        <v>54.333333333333336</v>
      </c>
      <c r="BD754" s="4">
        <f t="shared" si="193"/>
        <v>0</v>
      </c>
      <c r="BE754" s="47">
        <f t="shared" si="194"/>
        <v>63.333333333333336</v>
      </c>
      <c r="BF754" s="4" t="str">
        <f t="shared" si="195"/>
        <v>과락</v>
      </c>
      <c r="BG754" s="4">
        <f t="shared" si="196"/>
        <v>279</v>
      </c>
      <c r="BH754" s="4" t="s">
        <v>11811</v>
      </c>
      <c r="BI754" s="4" t="s">
        <v>11809</v>
      </c>
      <c r="BK754" s="4">
        <v>9</v>
      </c>
      <c r="BL754" s="4">
        <f t="shared" si="185"/>
        <v>135</v>
      </c>
      <c r="BM754" s="4">
        <f t="shared" si="197"/>
        <v>136</v>
      </c>
      <c r="BN754" s="4" t="str">
        <f t="shared" si="186"/>
        <v>배수초과</v>
      </c>
      <c r="BO754" s="4" t="s">
        <v>11832</v>
      </c>
      <c r="BQ754" s="44" t="s">
        <v>11731</v>
      </c>
      <c r="BR754" s="4" t="s">
        <v>11835</v>
      </c>
      <c r="BS754" s="4" t="s">
        <v>11836</v>
      </c>
    </row>
    <row r="755" spans="1:71" ht="50.1" customHeight="1" x14ac:dyDescent="0.3">
      <c r="A755" s="4">
        <f t="shared" si="184"/>
        <v>281</v>
      </c>
      <c r="B755" s="4" t="s">
        <v>10228</v>
      </c>
      <c r="C755" s="4" t="s">
        <v>10229</v>
      </c>
      <c r="D755" s="4" t="s">
        <v>265</v>
      </c>
      <c r="E755" s="4" t="s">
        <v>266</v>
      </c>
      <c r="F755" s="4" t="s">
        <v>277</v>
      </c>
      <c r="G755" s="4" t="s">
        <v>10230</v>
      </c>
      <c r="H755" s="4" t="s">
        <v>10231</v>
      </c>
      <c r="I755" s="4" t="s">
        <v>10232</v>
      </c>
      <c r="J755" s="4" t="s">
        <v>275</v>
      </c>
      <c r="K755" s="4" t="s">
        <v>275</v>
      </c>
      <c r="L755" s="4" t="s">
        <v>276</v>
      </c>
      <c r="M755" s="4" t="s">
        <v>277</v>
      </c>
      <c r="N755" s="4" t="s">
        <v>277</v>
      </c>
      <c r="O755" s="4" t="s">
        <v>277</v>
      </c>
      <c r="P755" s="4" t="s">
        <v>277</v>
      </c>
      <c r="Q755" s="4" t="s">
        <v>5099</v>
      </c>
      <c r="R755" s="4" t="s">
        <v>313</v>
      </c>
      <c r="S755" s="4" t="s">
        <v>313</v>
      </c>
      <c r="T755" s="4" t="s">
        <v>313</v>
      </c>
      <c r="U755" s="4" t="s">
        <v>313</v>
      </c>
      <c r="V755" s="4" t="s">
        <v>313</v>
      </c>
      <c r="W755" s="4" t="s">
        <v>313</v>
      </c>
      <c r="X755" s="4" t="s">
        <v>313</v>
      </c>
      <c r="Y755" s="4" t="s">
        <v>313</v>
      </c>
      <c r="Z755" s="4" t="s">
        <v>313</v>
      </c>
      <c r="AA755" s="4" t="s">
        <v>313</v>
      </c>
      <c r="AB755" s="4" t="s">
        <v>312</v>
      </c>
      <c r="AC755" s="4" t="s">
        <v>313</v>
      </c>
      <c r="AE755" s="4">
        <v>0</v>
      </c>
      <c r="AF755" s="4">
        <v>0</v>
      </c>
      <c r="AG755" s="4">
        <v>0</v>
      </c>
      <c r="AH755" s="4">
        <f t="shared" si="198"/>
        <v>0</v>
      </c>
      <c r="AI755" s="4">
        <f t="shared" si="198"/>
        <v>0</v>
      </c>
      <c r="AJ755" s="4">
        <f t="shared" si="198"/>
        <v>0</v>
      </c>
      <c r="AK755" s="4">
        <f t="shared" si="187"/>
        <v>0</v>
      </c>
      <c r="AL755" s="4">
        <f t="shared" si="187"/>
        <v>0</v>
      </c>
      <c r="AM755" s="4">
        <f t="shared" si="187"/>
        <v>0</v>
      </c>
      <c r="AN755" s="4">
        <f t="shared" si="188"/>
        <v>0</v>
      </c>
      <c r="AO755" s="4" t="str">
        <f t="shared" si="189"/>
        <v>X</v>
      </c>
      <c r="AP755" s="4" t="str">
        <f t="shared" si="189"/>
        <v>우대</v>
      </c>
      <c r="AQ755" s="4" t="str">
        <f t="shared" si="189"/>
        <v>X</v>
      </c>
      <c r="AR755" s="4">
        <f t="shared" si="190"/>
        <v>0</v>
      </c>
      <c r="AT755" s="4" t="s">
        <v>11686</v>
      </c>
      <c r="AU755" s="4">
        <f>VLOOKUP(B755,자격증!B:R,17,0)</f>
        <v>0</v>
      </c>
      <c r="AV755" s="4">
        <f>IF(AT755="해당",VLOOKUP(B755,어학성적!B:Q,16,0),0)</f>
        <v>10</v>
      </c>
      <c r="AW755" s="4">
        <f>IF(AT755="해당",VLOOKUP(B755,논문실적!B:S,18,0),0)</f>
        <v>0</v>
      </c>
      <c r="AX755" s="4">
        <f>VLOOKUP(B755,자격증!B:S,18,0)</f>
        <v>0</v>
      </c>
      <c r="AY755" s="4">
        <f t="shared" si="191"/>
        <v>10</v>
      </c>
      <c r="AZ755" s="4"/>
      <c r="BB755" s="4">
        <f t="shared" si="192"/>
        <v>10</v>
      </c>
      <c r="BC755" s="47">
        <f>VLOOKUP(B755,정성평가!B:AD,29,0)</f>
        <v>53.333333333333336</v>
      </c>
      <c r="BD755" s="4">
        <f t="shared" si="193"/>
        <v>0</v>
      </c>
      <c r="BE755" s="47">
        <f t="shared" si="194"/>
        <v>63.333333333333336</v>
      </c>
      <c r="BF755" s="4" t="str">
        <f t="shared" si="195"/>
        <v>과락</v>
      </c>
      <c r="BG755" s="4">
        <f t="shared" si="196"/>
        <v>279</v>
      </c>
      <c r="BH755" s="4" t="s">
        <v>11811</v>
      </c>
      <c r="BI755" s="4" t="s">
        <v>11809</v>
      </c>
      <c r="BK755" s="4">
        <v>9</v>
      </c>
      <c r="BL755" s="4">
        <f t="shared" si="185"/>
        <v>135</v>
      </c>
      <c r="BM755" s="4">
        <f t="shared" si="197"/>
        <v>136</v>
      </c>
      <c r="BN755" s="4" t="str">
        <f t="shared" si="186"/>
        <v>배수초과</v>
      </c>
      <c r="BO755" s="4" t="s">
        <v>11832</v>
      </c>
      <c r="BQ755" s="44" t="s">
        <v>11731</v>
      </c>
      <c r="BR755" s="4" t="s">
        <v>11835</v>
      </c>
      <c r="BS755" s="4" t="s">
        <v>11836</v>
      </c>
    </row>
    <row r="756" spans="1:71" ht="50.1" customHeight="1" x14ac:dyDescent="0.3">
      <c r="A756" s="4">
        <f t="shared" si="184"/>
        <v>282</v>
      </c>
      <c r="B756" s="4" t="s">
        <v>10500</v>
      </c>
      <c r="C756" s="4" t="s">
        <v>10501</v>
      </c>
      <c r="D756" s="4" t="s">
        <v>265</v>
      </c>
      <c r="E756" s="4" t="s">
        <v>266</v>
      </c>
      <c r="F756" s="4" t="s">
        <v>10502</v>
      </c>
      <c r="G756" s="4" t="s">
        <v>10503</v>
      </c>
      <c r="H756" s="4" t="s">
        <v>10504</v>
      </c>
      <c r="I756" s="4" t="s">
        <v>10505</v>
      </c>
      <c r="J756" s="4" t="s">
        <v>275</v>
      </c>
      <c r="K756" s="4" t="s">
        <v>275</v>
      </c>
      <c r="L756" s="4" t="s">
        <v>382</v>
      </c>
      <c r="M756" s="4" t="s">
        <v>9593</v>
      </c>
      <c r="N756" s="4" t="s">
        <v>3866</v>
      </c>
      <c r="O756" s="4" t="s">
        <v>562</v>
      </c>
      <c r="P756" s="4" t="s">
        <v>957</v>
      </c>
      <c r="Q756" s="4" t="s">
        <v>8350</v>
      </c>
      <c r="R756" s="4" t="s">
        <v>313</v>
      </c>
      <c r="S756" s="4" t="s">
        <v>313</v>
      </c>
      <c r="T756" s="4" t="s">
        <v>313</v>
      </c>
      <c r="U756" s="4" t="s">
        <v>313</v>
      </c>
      <c r="V756" s="4" t="s">
        <v>313</v>
      </c>
      <c r="W756" s="4" t="s">
        <v>313</v>
      </c>
      <c r="X756" s="4" t="s">
        <v>313</v>
      </c>
      <c r="Y756" s="4" t="s">
        <v>313</v>
      </c>
      <c r="Z756" s="4" t="s">
        <v>313</v>
      </c>
      <c r="AA756" s="4" t="s">
        <v>312</v>
      </c>
      <c r="AB756" s="4" t="s">
        <v>312</v>
      </c>
      <c r="AC756" s="4" t="s">
        <v>313</v>
      </c>
      <c r="AE756" s="4">
        <v>0</v>
      </c>
      <c r="AF756" s="4">
        <v>0</v>
      </c>
      <c r="AG756" s="4">
        <v>0</v>
      </c>
      <c r="AH756" s="4">
        <f t="shared" si="198"/>
        <v>0</v>
      </c>
      <c r="AI756" s="4">
        <f t="shared" si="198"/>
        <v>0</v>
      </c>
      <c r="AJ756" s="4">
        <f t="shared" si="198"/>
        <v>0</v>
      </c>
      <c r="AK756" s="4">
        <f t="shared" si="187"/>
        <v>0</v>
      </c>
      <c r="AL756" s="4">
        <f t="shared" si="187"/>
        <v>0</v>
      </c>
      <c r="AM756" s="4">
        <f t="shared" si="187"/>
        <v>0</v>
      </c>
      <c r="AN756" s="4">
        <f t="shared" si="188"/>
        <v>0</v>
      </c>
      <c r="AO756" s="4" t="str">
        <f t="shared" si="189"/>
        <v>우대</v>
      </c>
      <c r="AP756" s="4" t="str">
        <f t="shared" si="189"/>
        <v>우대</v>
      </c>
      <c r="AQ756" s="4" t="str">
        <f t="shared" si="189"/>
        <v>X</v>
      </c>
      <c r="AR756" s="4">
        <f t="shared" si="190"/>
        <v>0</v>
      </c>
      <c r="AT756" s="4" t="s">
        <v>11686</v>
      </c>
      <c r="AU756" s="4">
        <f>VLOOKUP(B756,자격증!B:R,17,0)</f>
        <v>0</v>
      </c>
      <c r="AV756" s="4">
        <f>IF(AT756="해당",VLOOKUP(B756,어학성적!B:Q,16,0),0)</f>
        <v>10</v>
      </c>
      <c r="AW756" s="4">
        <f>IF(AT756="해당",VLOOKUP(B756,논문실적!B:S,18,0),0)</f>
        <v>0</v>
      </c>
      <c r="AX756" s="4">
        <f>VLOOKUP(B756,자격증!B:S,18,0)</f>
        <v>0</v>
      </c>
      <c r="AY756" s="4">
        <f t="shared" si="191"/>
        <v>10</v>
      </c>
      <c r="AZ756" s="4"/>
      <c r="BB756" s="4">
        <f t="shared" si="192"/>
        <v>10</v>
      </c>
      <c r="BC756" s="47">
        <f>VLOOKUP(B756,정성평가!B:AD,29,0)</f>
        <v>53.333333333333336</v>
      </c>
      <c r="BD756" s="4">
        <f t="shared" si="193"/>
        <v>0</v>
      </c>
      <c r="BE756" s="47">
        <f t="shared" si="194"/>
        <v>63.333333333333336</v>
      </c>
      <c r="BF756" s="4" t="str">
        <f t="shared" si="195"/>
        <v>과락</v>
      </c>
      <c r="BG756" s="4">
        <f t="shared" si="196"/>
        <v>279</v>
      </c>
      <c r="BH756" s="4" t="s">
        <v>11811</v>
      </c>
      <c r="BI756" s="4" t="s">
        <v>11809</v>
      </c>
      <c r="BK756" s="4">
        <v>9</v>
      </c>
      <c r="BL756" s="4">
        <f t="shared" si="185"/>
        <v>135</v>
      </c>
      <c r="BM756" s="4">
        <f t="shared" si="197"/>
        <v>136</v>
      </c>
      <c r="BN756" s="4" t="str">
        <f t="shared" si="186"/>
        <v>배수초과</v>
      </c>
      <c r="BO756" s="4" t="s">
        <v>11832</v>
      </c>
      <c r="BQ756" s="44" t="s">
        <v>11731</v>
      </c>
      <c r="BR756" s="4" t="s">
        <v>11835</v>
      </c>
      <c r="BS756" s="4" t="s">
        <v>11836</v>
      </c>
    </row>
    <row r="757" spans="1:71" ht="50.1" customHeight="1" x14ac:dyDescent="0.3">
      <c r="A757" s="4">
        <f t="shared" si="184"/>
        <v>283</v>
      </c>
      <c r="B757" s="4" t="s">
        <v>4492</v>
      </c>
      <c r="C757" s="4" t="s">
        <v>4493</v>
      </c>
      <c r="D757" s="4" t="s">
        <v>265</v>
      </c>
      <c r="E757" s="4" t="s">
        <v>266</v>
      </c>
      <c r="F757" s="4" t="s">
        <v>4494</v>
      </c>
      <c r="G757" s="4" t="s">
        <v>4495</v>
      </c>
      <c r="H757" s="4" t="s">
        <v>4496</v>
      </c>
      <c r="I757" s="4" t="s">
        <v>4497</v>
      </c>
      <c r="J757" s="4" t="s">
        <v>275</v>
      </c>
      <c r="K757" s="4" t="s">
        <v>275</v>
      </c>
      <c r="L757" s="4" t="s">
        <v>276</v>
      </c>
      <c r="M757" s="4" t="s">
        <v>277</v>
      </c>
      <c r="N757" s="4" t="s">
        <v>277</v>
      </c>
      <c r="O757" s="4" t="s">
        <v>277</v>
      </c>
      <c r="P757" s="4" t="s">
        <v>277</v>
      </c>
      <c r="Q757" s="4" t="s">
        <v>2802</v>
      </c>
      <c r="R757" s="4" t="s">
        <v>313</v>
      </c>
      <c r="S757" s="4" t="s">
        <v>313</v>
      </c>
      <c r="T757" s="4" t="s">
        <v>313</v>
      </c>
      <c r="U757" s="4" t="s">
        <v>313</v>
      </c>
      <c r="V757" s="4" t="s">
        <v>313</v>
      </c>
      <c r="W757" s="4" t="s">
        <v>313</v>
      </c>
      <c r="X757" s="4" t="s">
        <v>313</v>
      </c>
      <c r="Y757" s="4" t="s">
        <v>313</v>
      </c>
      <c r="Z757" s="4" t="s">
        <v>313</v>
      </c>
      <c r="AA757" s="4" t="s">
        <v>313</v>
      </c>
      <c r="AB757" s="4" t="s">
        <v>313</v>
      </c>
      <c r="AC757" s="4" t="s">
        <v>313</v>
      </c>
      <c r="AE757" s="4">
        <v>0</v>
      </c>
      <c r="AF757" s="4">
        <v>0</v>
      </c>
      <c r="AG757" s="4">
        <v>0</v>
      </c>
      <c r="AH757" s="4">
        <f t="shared" si="198"/>
        <v>0</v>
      </c>
      <c r="AI757" s="4">
        <f t="shared" si="198"/>
        <v>0</v>
      </c>
      <c r="AJ757" s="4">
        <f t="shared" si="198"/>
        <v>0</v>
      </c>
      <c r="AK757" s="4">
        <f t="shared" si="187"/>
        <v>0</v>
      </c>
      <c r="AL757" s="4">
        <f t="shared" si="187"/>
        <v>0</v>
      </c>
      <c r="AM757" s="4">
        <f t="shared" si="187"/>
        <v>0</v>
      </c>
      <c r="AN757" s="4">
        <f t="shared" si="188"/>
        <v>0</v>
      </c>
      <c r="AO757" s="4" t="str">
        <f t="shared" si="189"/>
        <v>X</v>
      </c>
      <c r="AP757" s="4" t="str">
        <f t="shared" si="189"/>
        <v>X</v>
      </c>
      <c r="AQ757" s="4" t="str">
        <f t="shared" si="189"/>
        <v>X</v>
      </c>
      <c r="AR757" s="4">
        <f t="shared" si="190"/>
        <v>0</v>
      </c>
      <c r="AT757" s="4" t="s">
        <v>11686</v>
      </c>
      <c r="AU757" s="4">
        <f>VLOOKUP(B757,자격증!B:R,17,0)</f>
        <v>3</v>
      </c>
      <c r="AV757" s="4">
        <f>IF(AT757="해당",VLOOKUP(B757,어학성적!B:Q,16,0),0)</f>
        <v>6</v>
      </c>
      <c r="AW757" s="4">
        <f>IF(AT757="해당",VLOOKUP(B757,논문실적!B:S,18,0),0)</f>
        <v>0</v>
      </c>
      <c r="AX757" s="4">
        <f>VLOOKUP(B757,자격증!B:S,18,0)</f>
        <v>0</v>
      </c>
      <c r="AY757" s="4">
        <f t="shared" si="191"/>
        <v>9</v>
      </c>
      <c r="AZ757" s="4"/>
      <c r="BB757" s="4">
        <f t="shared" si="192"/>
        <v>9</v>
      </c>
      <c r="BC757" s="47">
        <f>VLOOKUP(B757,정성평가!B:AD,29,0)</f>
        <v>54</v>
      </c>
      <c r="BD757" s="4">
        <f t="shared" si="193"/>
        <v>0</v>
      </c>
      <c r="BE757" s="47">
        <f t="shared" si="194"/>
        <v>63</v>
      </c>
      <c r="BF757" s="4" t="str">
        <f t="shared" si="195"/>
        <v>과락</v>
      </c>
      <c r="BG757" s="4">
        <f t="shared" si="196"/>
        <v>283</v>
      </c>
      <c r="BH757" s="4" t="s">
        <v>11811</v>
      </c>
      <c r="BI757" s="4" t="s">
        <v>11809</v>
      </c>
      <c r="BK757" s="4">
        <v>9</v>
      </c>
      <c r="BL757" s="4">
        <f t="shared" si="185"/>
        <v>135</v>
      </c>
      <c r="BM757" s="4">
        <f t="shared" si="197"/>
        <v>136</v>
      </c>
      <c r="BN757" s="4" t="str">
        <f t="shared" si="186"/>
        <v>배수초과</v>
      </c>
      <c r="BO757" s="4" t="s">
        <v>11832</v>
      </c>
      <c r="BQ757" s="44" t="s">
        <v>11731</v>
      </c>
      <c r="BR757" s="4" t="s">
        <v>11835</v>
      </c>
      <c r="BS757" s="4" t="s">
        <v>11836</v>
      </c>
    </row>
    <row r="758" spans="1:71" ht="50.1" customHeight="1" x14ac:dyDescent="0.3">
      <c r="A758" s="4">
        <f t="shared" si="184"/>
        <v>284</v>
      </c>
      <c r="B758" s="4" t="s">
        <v>10812</v>
      </c>
      <c r="C758" s="4" t="s">
        <v>8683</v>
      </c>
      <c r="D758" s="4" t="s">
        <v>265</v>
      </c>
      <c r="E758" s="4" t="s">
        <v>266</v>
      </c>
      <c r="F758" s="4" t="s">
        <v>8684</v>
      </c>
      <c r="G758" s="4" t="s">
        <v>10813</v>
      </c>
      <c r="H758" s="4" t="s">
        <v>10814</v>
      </c>
      <c r="I758" s="4" t="s">
        <v>10815</v>
      </c>
      <c r="J758" s="4" t="s">
        <v>275</v>
      </c>
      <c r="K758" s="4" t="s">
        <v>275</v>
      </c>
      <c r="L758" s="4" t="s">
        <v>276</v>
      </c>
      <c r="M758" s="4" t="s">
        <v>277</v>
      </c>
      <c r="N758" s="4" t="s">
        <v>277</v>
      </c>
      <c r="O758" s="4" t="s">
        <v>277</v>
      </c>
      <c r="P758" s="4" t="s">
        <v>277</v>
      </c>
      <c r="Q758" s="4" t="s">
        <v>2803</v>
      </c>
      <c r="R758" s="4" t="s">
        <v>313</v>
      </c>
      <c r="S758" s="4" t="s">
        <v>313</v>
      </c>
      <c r="T758" s="4" t="s">
        <v>313</v>
      </c>
      <c r="U758" s="4" t="s">
        <v>313</v>
      </c>
      <c r="V758" s="4" t="s">
        <v>313</v>
      </c>
      <c r="W758" s="4" t="s">
        <v>11686</v>
      </c>
      <c r="X758" s="4" t="s">
        <v>11735</v>
      </c>
      <c r="Y758" s="4" t="s">
        <v>11686</v>
      </c>
      <c r="Z758" s="4" t="s">
        <v>11735</v>
      </c>
      <c r="AA758" s="4" t="s">
        <v>312</v>
      </c>
      <c r="AB758" s="4" t="s">
        <v>312</v>
      </c>
      <c r="AC758" s="4" t="s">
        <v>313</v>
      </c>
      <c r="AE758" s="4">
        <v>0</v>
      </c>
      <c r="AF758" s="4">
        <v>0</v>
      </c>
      <c r="AG758" s="4">
        <v>0</v>
      </c>
      <c r="AH758" s="4">
        <f t="shared" si="198"/>
        <v>0</v>
      </c>
      <c r="AI758" s="4">
        <f t="shared" si="198"/>
        <v>0</v>
      </c>
      <c r="AJ758" s="4">
        <f t="shared" si="198"/>
        <v>0</v>
      </c>
      <c r="AK758" s="4">
        <f t="shared" si="187"/>
        <v>0</v>
      </c>
      <c r="AL758" s="4">
        <f t="shared" si="187"/>
        <v>0</v>
      </c>
      <c r="AM758" s="4">
        <f t="shared" si="187"/>
        <v>3</v>
      </c>
      <c r="AN758" s="4">
        <f t="shared" si="188"/>
        <v>3</v>
      </c>
      <c r="AO758" s="4" t="str">
        <f t="shared" si="189"/>
        <v>우대</v>
      </c>
      <c r="AP758" s="4" t="str">
        <f t="shared" si="189"/>
        <v>우대</v>
      </c>
      <c r="AQ758" s="4" t="str">
        <f t="shared" si="189"/>
        <v>X</v>
      </c>
      <c r="AR758" s="4">
        <f t="shared" si="190"/>
        <v>3</v>
      </c>
      <c r="AT758" s="4" t="s">
        <v>11686</v>
      </c>
      <c r="AU758" s="4">
        <f>VLOOKUP(B758,자격증!B:R,17,0)</f>
        <v>3</v>
      </c>
      <c r="AV758" s="4">
        <f>IF(AT758="해당",VLOOKUP(B758,어학성적!B:Q,16,0),0)</f>
        <v>0</v>
      </c>
      <c r="AW758" s="4">
        <f>IF(AT758="해당",VLOOKUP(B758,논문실적!B:S,18,0),0)</f>
        <v>0</v>
      </c>
      <c r="AX758" s="4">
        <f>VLOOKUP(B758,자격증!B:S,18,0)</f>
        <v>0</v>
      </c>
      <c r="AY758" s="4">
        <f t="shared" si="191"/>
        <v>3</v>
      </c>
      <c r="AZ758" s="4"/>
      <c r="BB758" s="4">
        <f t="shared" si="192"/>
        <v>3</v>
      </c>
      <c r="BC758" s="47">
        <f>VLOOKUP(B758,정성평가!B:AD,29,0)</f>
        <v>57</v>
      </c>
      <c r="BD758" s="4">
        <f t="shared" si="193"/>
        <v>3</v>
      </c>
      <c r="BE758" s="47">
        <f t="shared" si="194"/>
        <v>63</v>
      </c>
      <c r="BF758" s="4" t="str">
        <f t="shared" si="195"/>
        <v>과락</v>
      </c>
      <c r="BG758" s="4">
        <f t="shared" si="196"/>
        <v>283</v>
      </c>
      <c r="BH758" s="4" t="s">
        <v>11811</v>
      </c>
      <c r="BI758" s="4" t="s">
        <v>11809</v>
      </c>
      <c r="BK758" s="4">
        <v>9</v>
      </c>
      <c r="BL758" s="4">
        <f t="shared" si="185"/>
        <v>135</v>
      </c>
      <c r="BM758" s="4">
        <f t="shared" si="197"/>
        <v>136</v>
      </c>
      <c r="BN758" s="4" t="str">
        <f t="shared" si="186"/>
        <v>배수초과</v>
      </c>
      <c r="BO758" s="4" t="s">
        <v>11832</v>
      </c>
      <c r="BQ758" s="44" t="s">
        <v>11731</v>
      </c>
      <c r="BR758" s="4" t="s">
        <v>11835</v>
      </c>
      <c r="BS758" s="4" t="s">
        <v>11836</v>
      </c>
    </row>
    <row r="759" spans="1:71" ht="50.1" customHeight="1" x14ac:dyDescent="0.3">
      <c r="A759" s="4">
        <f t="shared" si="184"/>
        <v>285</v>
      </c>
      <c r="B759" s="4" t="s">
        <v>3259</v>
      </c>
      <c r="C759" s="4" t="s">
        <v>3260</v>
      </c>
      <c r="D759" s="4" t="s">
        <v>265</v>
      </c>
      <c r="E759" s="4" t="s">
        <v>266</v>
      </c>
      <c r="F759" s="4" t="s">
        <v>3261</v>
      </c>
      <c r="G759" s="4" t="s">
        <v>3262</v>
      </c>
      <c r="H759" s="4" t="s">
        <v>3263</v>
      </c>
      <c r="I759" s="4" t="s">
        <v>3264</v>
      </c>
      <c r="J759" s="4" t="s">
        <v>275</v>
      </c>
      <c r="K759" s="4" t="s">
        <v>275</v>
      </c>
      <c r="L759" s="4" t="s">
        <v>276</v>
      </c>
      <c r="M759" s="4" t="s">
        <v>277</v>
      </c>
      <c r="N759" s="4" t="s">
        <v>277</v>
      </c>
      <c r="O759" s="4" t="s">
        <v>277</v>
      </c>
      <c r="P759" s="4" t="s">
        <v>277</v>
      </c>
      <c r="Q759" s="4" t="s">
        <v>3265</v>
      </c>
      <c r="R759" s="4" t="s">
        <v>313</v>
      </c>
      <c r="S759" s="4" t="s">
        <v>313</v>
      </c>
      <c r="T759" s="4" t="s">
        <v>313</v>
      </c>
      <c r="U759" s="4" t="s">
        <v>313</v>
      </c>
      <c r="V759" s="4" t="s">
        <v>313</v>
      </c>
      <c r="W759" s="4" t="s">
        <v>11686</v>
      </c>
      <c r="X759" s="4" t="s">
        <v>9552</v>
      </c>
      <c r="Y759" s="4" t="s">
        <v>11686</v>
      </c>
      <c r="Z759" s="4" t="s">
        <v>9552</v>
      </c>
      <c r="AA759" s="4" t="s">
        <v>313</v>
      </c>
      <c r="AB759" s="4" t="s">
        <v>312</v>
      </c>
      <c r="AC759" s="4" t="s">
        <v>313</v>
      </c>
      <c r="AE759" s="4">
        <v>0</v>
      </c>
      <c r="AF759" s="4">
        <v>0</v>
      </c>
      <c r="AG759" s="4">
        <v>0</v>
      </c>
      <c r="AH759" s="4">
        <f t="shared" si="198"/>
        <v>0</v>
      </c>
      <c r="AI759" s="4">
        <f t="shared" si="198"/>
        <v>0</v>
      </c>
      <c r="AJ759" s="4">
        <f t="shared" si="198"/>
        <v>0</v>
      </c>
      <c r="AK759" s="4">
        <f t="shared" si="187"/>
        <v>0</v>
      </c>
      <c r="AL759" s="4">
        <f t="shared" si="187"/>
        <v>0</v>
      </c>
      <c r="AM759" s="4">
        <f t="shared" si="187"/>
        <v>3</v>
      </c>
      <c r="AN759" s="4">
        <f t="shared" si="188"/>
        <v>3</v>
      </c>
      <c r="AO759" s="4" t="str">
        <f t="shared" si="189"/>
        <v>X</v>
      </c>
      <c r="AP759" s="4" t="str">
        <f t="shared" si="189"/>
        <v>우대</v>
      </c>
      <c r="AQ759" s="4" t="str">
        <f t="shared" si="189"/>
        <v>X</v>
      </c>
      <c r="AR759" s="4">
        <f t="shared" si="190"/>
        <v>3</v>
      </c>
      <c r="AT759" s="4" t="s">
        <v>11686</v>
      </c>
      <c r="AU759" s="4">
        <f>VLOOKUP(B759,자격증!B:R,17,0)</f>
        <v>0</v>
      </c>
      <c r="AV759" s="4">
        <f>IF(AT759="해당",VLOOKUP(B759,어학성적!B:Q,16,0),0)</f>
        <v>0</v>
      </c>
      <c r="AW759" s="4">
        <f>IF(AT759="해당",VLOOKUP(B759,논문실적!B:S,18,0),0)</f>
        <v>0</v>
      </c>
      <c r="AX759" s="4">
        <f>VLOOKUP(B759,자격증!B:S,18,0)</f>
        <v>0</v>
      </c>
      <c r="AY759" s="4">
        <f t="shared" si="191"/>
        <v>0</v>
      </c>
      <c r="AZ759" s="4"/>
      <c r="BB759" s="4">
        <f t="shared" si="192"/>
        <v>0</v>
      </c>
      <c r="BC759" s="47">
        <f>VLOOKUP(B759,정성평가!B:AD,29,0)</f>
        <v>59.666666666666664</v>
      </c>
      <c r="BD759" s="4">
        <f t="shared" si="193"/>
        <v>3</v>
      </c>
      <c r="BE759" s="47">
        <f t="shared" si="194"/>
        <v>62.666666666666664</v>
      </c>
      <c r="BF759" s="4" t="str">
        <f t="shared" si="195"/>
        <v>과락</v>
      </c>
      <c r="BG759" s="4">
        <f t="shared" si="196"/>
        <v>285</v>
      </c>
      <c r="BH759" s="4" t="s">
        <v>11811</v>
      </c>
      <c r="BI759" s="4" t="s">
        <v>11809</v>
      </c>
      <c r="BK759" s="4">
        <v>9</v>
      </c>
      <c r="BL759" s="4">
        <f t="shared" si="185"/>
        <v>135</v>
      </c>
      <c r="BM759" s="4">
        <f t="shared" si="197"/>
        <v>136</v>
      </c>
      <c r="BN759" s="4" t="str">
        <f t="shared" si="186"/>
        <v>배수초과</v>
      </c>
      <c r="BO759" s="4" t="s">
        <v>11832</v>
      </c>
      <c r="BQ759" s="44" t="s">
        <v>11731</v>
      </c>
      <c r="BR759" s="4" t="s">
        <v>11835</v>
      </c>
      <c r="BS759" s="4" t="s">
        <v>11836</v>
      </c>
    </row>
    <row r="760" spans="1:71" ht="50.1" customHeight="1" x14ac:dyDescent="0.3">
      <c r="A760" s="4">
        <f t="shared" si="184"/>
        <v>286</v>
      </c>
      <c r="B760" s="4" t="s">
        <v>10700</v>
      </c>
      <c r="C760" s="4" t="s">
        <v>10701</v>
      </c>
      <c r="D760" s="4" t="s">
        <v>265</v>
      </c>
      <c r="E760" s="4" t="s">
        <v>266</v>
      </c>
      <c r="F760" s="4" t="s">
        <v>10702</v>
      </c>
      <c r="G760" s="4" t="s">
        <v>10703</v>
      </c>
      <c r="H760" s="4" t="s">
        <v>10704</v>
      </c>
      <c r="I760" s="4" t="s">
        <v>10705</v>
      </c>
      <c r="J760" s="4" t="s">
        <v>275</v>
      </c>
      <c r="K760" s="4" t="s">
        <v>275</v>
      </c>
      <c r="L760" s="4" t="s">
        <v>276</v>
      </c>
      <c r="M760" s="4" t="s">
        <v>277</v>
      </c>
      <c r="N760" s="4" t="s">
        <v>277</v>
      </c>
      <c r="O760" s="4" t="s">
        <v>277</v>
      </c>
      <c r="P760" s="4" t="s">
        <v>277</v>
      </c>
      <c r="Q760" s="4" t="s">
        <v>5144</v>
      </c>
      <c r="R760" s="4" t="s">
        <v>313</v>
      </c>
      <c r="S760" s="4" t="s">
        <v>313</v>
      </c>
      <c r="T760" s="4" t="s">
        <v>313</v>
      </c>
      <c r="U760" s="4" t="s">
        <v>313</v>
      </c>
      <c r="V760" s="4" t="s">
        <v>313</v>
      </c>
      <c r="W760" s="4" t="s">
        <v>11686</v>
      </c>
      <c r="X760" s="4" t="s">
        <v>11727</v>
      </c>
      <c r="Y760" s="4" t="s">
        <v>11686</v>
      </c>
      <c r="Z760" s="4" t="s">
        <v>11727</v>
      </c>
      <c r="AA760" s="4" t="s">
        <v>313</v>
      </c>
      <c r="AB760" s="4" t="s">
        <v>312</v>
      </c>
      <c r="AC760" s="4" t="s">
        <v>313</v>
      </c>
      <c r="AE760" s="4">
        <v>0</v>
      </c>
      <c r="AF760" s="4">
        <v>0</v>
      </c>
      <c r="AG760" s="4">
        <v>0</v>
      </c>
      <c r="AH760" s="4">
        <f t="shared" si="198"/>
        <v>0</v>
      </c>
      <c r="AI760" s="4">
        <f t="shared" si="198"/>
        <v>0</v>
      </c>
      <c r="AJ760" s="4">
        <f t="shared" si="198"/>
        <v>0</v>
      </c>
      <c r="AK760" s="4">
        <f t="shared" si="187"/>
        <v>0</v>
      </c>
      <c r="AL760" s="4">
        <f t="shared" si="187"/>
        <v>0</v>
      </c>
      <c r="AM760" s="4">
        <f t="shared" si="187"/>
        <v>3</v>
      </c>
      <c r="AN760" s="4">
        <f t="shared" si="188"/>
        <v>3</v>
      </c>
      <c r="AO760" s="4" t="str">
        <f t="shared" si="189"/>
        <v>X</v>
      </c>
      <c r="AP760" s="4" t="str">
        <f t="shared" si="189"/>
        <v>우대</v>
      </c>
      <c r="AQ760" s="4" t="str">
        <f t="shared" si="189"/>
        <v>X</v>
      </c>
      <c r="AR760" s="4">
        <f t="shared" si="190"/>
        <v>3</v>
      </c>
      <c r="AT760" s="4" t="s">
        <v>11686</v>
      </c>
      <c r="AU760" s="4">
        <f>VLOOKUP(B760,자격증!B:R,17,0)</f>
        <v>1</v>
      </c>
      <c r="AV760" s="4">
        <f>IF(AT760="해당",VLOOKUP(B760,어학성적!B:Q,16,0),0)</f>
        <v>6</v>
      </c>
      <c r="AW760" s="4">
        <f>IF(AT760="해당",VLOOKUP(B760,논문실적!B:S,18,0),0)</f>
        <v>0</v>
      </c>
      <c r="AX760" s="4">
        <f>VLOOKUP(B760,자격증!B:S,18,0)</f>
        <v>0</v>
      </c>
      <c r="AY760" s="4">
        <f t="shared" si="191"/>
        <v>7</v>
      </c>
      <c r="AZ760" s="4"/>
      <c r="BB760" s="4">
        <f t="shared" si="192"/>
        <v>7</v>
      </c>
      <c r="BC760" s="47">
        <f>VLOOKUP(B760,정성평가!B:AD,29,0)</f>
        <v>52.666666666666664</v>
      </c>
      <c r="BD760" s="4">
        <f t="shared" si="193"/>
        <v>3</v>
      </c>
      <c r="BE760" s="47">
        <f t="shared" si="194"/>
        <v>62.666666666666664</v>
      </c>
      <c r="BF760" s="4" t="str">
        <f t="shared" si="195"/>
        <v>과락</v>
      </c>
      <c r="BG760" s="4">
        <f t="shared" si="196"/>
        <v>285</v>
      </c>
      <c r="BH760" s="4" t="s">
        <v>11811</v>
      </c>
      <c r="BI760" s="4" t="s">
        <v>11809</v>
      </c>
      <c r="BK760" s="4">
        <v>9</v>
      </c>
      <c r="BL760" s="4">
        <f t="shared" si="185"/>
        <v>135</v>
      </c>
      <c r="BM760" s="4">
        <f t="shared" si="197"/>
        <v>136</v>
      </c>
      <c r="BN760" s="4" t="str">
        <f t="shared" si="186"/>
        <v>배수초과</v>
      </c>
      <c r="BO760" s="4" t="s">
        <v>11832</v>
      </c>
      <c r="BQ760" s="44" t="s">
        <v>11731</v>
      </c>
      <c r="BR760" s="4" t="s">
        <v>11835</v>
      </c>
      <c r="BS760" s="4" t="s">
        <v>11836</v>
      </c>
    </row>
    <row r="761" spans="1:71" ht="50.1" customHeight="1" x14ac:dyDescent="0.3">
      <c r="A761" s="4">
        <f t="shared" si="184"/>
        <v>287</v>
      </c>
      <c r="B761" s="4" t="s">
        <v>10792</v>
      </c>
      <c r="C761" s="4" t="s">
        <v>10793</v>
      </c>
      <c r="D761" s="4" t="s">
        <v>265</v>
      </c>
      <c r="E761" s="4" t="s">
        <v>266</v>
      </c>
      <c r="F761" s="4" t="s">
        <v>10794</v>
      </c>
      <c r="G761" s="4" t="s">
        <v>10795</v>
      </c>
      <c r="H761" s="4" t="s">
        <v>10796</v>
      </c>
      <c r="I761" s="4" t="s">
        <v>10797</v>
      </c>
      <c r="J761" s="4" t="s">
        <v>275</v>
      </c>
      <c r="K761" s="4" t="s">
        <v>275</v>
      </c>
      <c r="L761" s="4" t="s">
        <v>382</v>
      </c>
      <c r="M761" s="4" t="s">
        <v>10798</v>
      </c>
      <c r="N761" s="4" t="s">
        <v>9090</v>
      </c>
      <c r="O761" s="4" t="s">
        <v>562</v>
      </c>
      <c r="P761" s="4" t="s">
        <v>3008</v>
      </c>
      <c r="Q761" s="4" t="s">
        <v>10802</v>
      </c>
      <c r="R761" s="4" t="s">
        <v>313</v>
      </c>
      <c r="S761" s="4" t="s">
        <v>313</v>
      </c>
      <c r="T761" s="4" t="s">
        <v>313</v>
      </c>
      <c r="U761" s="4" t="s">
        <v>313</v>
      </c>
      <c r="V761" s="4" t="s">
        <v>313</v>
      </c>
      <c r="W761" s="4" t="s">
        <v>11686</v>
      </c>
      <c r="X761" s="4" t="s">
        <v>11737</v>
      </c>
      <c r="Y761" s="4" t="s">
        <v>313</v>
      </c>
      <c r="Z761" s="4" t="s">
        <v>313</v>
      </c>
      <c r="AA761" s="4" t="s">
        <v>313</v>
      </c>
      <c r="AB761" s="4" t="s">
        <v>312</v>
      </c>
      <c r="AC761" s="4" t="s">
        <v>313</v>
      </c>
      <c r="AE761" s="4">
        <v>0</v>
      </c>
      <c r="AF761" s="4">
        <v>0</v>
      </c>
      <c r="AG761" s="4">
        <v>0</v>
      </c>
      <c r="AH761" s="4">
        <f t="shared" si="198"/>
        <v>0</v>
      </c>
      <c r="AI761" s="4">
        <f t="shared" si="198"/>
        <v>0</v>
      </c>
      <c r="AJ761" s="4">
        <f t="shared" si="198"/>
        <v>0</v>
      </c>
      <c r="AK761" s="4">
        <f t="shared" si="187"/>
        <v>0</v>
      </c>
      <c r="AL761" s="4">
        <f t="shared" si="187"/>
        <v>0</v>
      </c>
      <c r="AM761" s="4">
        <f t="shared" si="187"/>
        <v>3</v>
      </c>
      <c r="AN761" s="4">
        <f t="shared" si="188"/>
        <v>0</v>
      </c>
      <c r="AO761" s="4" t="str">
        <f t="shared" si="189"/>
        <v>X</v>
      </c>
      <c r="AP761" s="4" t="str">
        <f t="shared" si="189"/>
        <v>우대</v>
      </c>
      <c r="AQ761" s="4" t="str">
        <f t="shared" si="189"/>
        <v>X</v>
      </c>
      <c r="AR761" s="4">
        <f t="shared" si="190"/>
        <v>3</v>
      </c>
      <c r="AT761" s="4" t="s">
        <v>11686</v>
      </c>
      <c r="AU761" s="4">
        <f>VLOOKUP(B761,자격증!B:R,17,0)</f>
        <v>5</v>
      </c>
      <c r="AV761" s="4">
        <f>IF(AT761="해당",VLOOKUP(B761,어학성적!B:Q,16,0),0)</f>
        <v>0</v>
      </c>
      <c r="AW761" s="4">
        <f>IF(AT761="해당",VLOOKUP(B761,논문실적!B:S,18,0),0)</f>
        <v>0</v>
      </c>
      <c r="AX761" s="4">
        <f>VLOOKUP(B761,자격증!B:S,18,0)</f>
        <v>0</v>
      </c>
      <c r="AY761" s="4">
        <f t="shared" si="191"/>
        <v>5</v>
      </c>
      <c r="AZ761" s="4"/>
      <c r="BB761" s="4">
        <f t="shared" si="192"/>
        <v>5</v>
      </c>
      <c r="BC761" s="47">
        <f>VLOOKUP(B761,정성평가!B:AD,29,0)</f>
        <v>54.666666666666664</v>
      </c>
      <c r="BD761" s="4">
        <f t="shared" si="193"/>
        <v>3</v>
      </c>
      <c r="BE761" s="47">
        <f t="shared" si="194"/>
        <v>62.666666666666664</v>
      </c>
      <c r="BF761" s="4" t="str">
        <f t="shared" si="195"/>
        <v>과락</v>
      </c>
      <c r="BG761" s="4">
        <f t="shared" si="196"/>
        <v>285</v>
      </c>
      <c r="BH761" s="4" t="s">
        <v>11811</v>
      </c>
      <c r="BI761" s="4" t="s">
        <v>11809</v>
      </c>
      <c r="BK761" s="4">
        <v>9</v>
      </c>
      <c r="BL761" s="4">
        <f t="shared" si="185"/>
        <v>135</v>
      </c>
      <c r="BM761" s="4">
        <f t="shared" si="197"/>
        <v>136</v>
      </c>
      <c r="BN761" s="4" t="str">
        <f t="shared" si="186"/>
        <v>배수초과</v>
      </c>
      <c r="BO761" s="4" t="s">
        <v>11832</v>
      </c>
      <c r="BQ761" s="44" t="s">
        <v>11731</v>
      </c>
      <c r="BR761" s="4" t="s">
        <v>11835</v>
      </c>
      <c r="BS761" s="4" t="s">
        <v>11836</v>
      </c>
    </row>
    <row r="762" spans="1:71" ht="50.1" customHeight="1" x14ac:dyDescent="0.3">
      <c r="A762" s="4">
        <f t="shared" si="184"/>
        <v>288</v>
      </c>
      <c r="B762" s="4" t="s">
        <v>3534</v>
      </c>
      <c r="C762" s="4" t="s">
        <v>3535</v>
      </c>
      <c r="D762" s="4" t="s">
        <v>265</v>
      </c>
      <c r="E762" s="4" t="s">
        <v>266</v>
      </c>
      <c r="F762" s="4" t="s">
        <v>3536</v>
      </c>
      <c r="G762" s="4" t="s">
        <v>3537</v>
      </c>
      <c r="H762" s="4" t="s">
        <v>3538</v>
      </c>
      <c r="I762" s="4" t="s">
        <v>3539</v>
      </c>
      <c r="J762" s="4" t="s">
        <v>275</v>
      </c>
      <c r="K762" s="4" t="s">
        <v>275</v>
      </c>
      <c r="L762" s="4" t="s">
        <v>382</v>
      </c>
      <c r="M762" s="4" t="s">
        <v>3540</v>
      </c>
      <c r="N762" s="4" t="s">
        <v>3541</v>
      </c>
      <c r="O762" s="4" t="s">
        <v>562</v>
      </c>
      <c r="P762" s="4" t="s">
        <v>957</v>
      </c>
      <c r="Q762" s="4" t="s">
        <v>3547</v>
      </c>
      <c r="R762" s="4" t="s">
        <v>313</v>
      </c>
      <c r="S762" s="4" t="s">
        <v>313</v>
      </c>
      <c r="T762" s="4" t="s">
        <v>313</v>
      </c>
      <c r="U762" s="4" t="s">
        <v>313</v>
      </c>
      <c r="V762" s="4" t="s">
        <v>313</v>
      </c>
      <c r="W762" s="4" t="s">
        <v>313</v>
      </c>
      <c r="X762" s="4" t="s">
        <v>313</v>
      </c>
      <c r="Y762" s="4" t="s">
        <v>313</v>
      </c>
      <c r="Z762" s="4" t="s">
        <v>313</v>
      </c>
      <c r="AA762" s="4" t="s">
        <v>313</v>
      </c>
      <c r="AB762" s="4" t="s">
        <v>313</v>
      </c>
      <c r="AC762" s="4" t="s">
        <v>313</v>
      </c>
      <c r="AE762" s="4">
        <v>0</v>
      </c>
      <c r="AF762" s="4">
        <v>0</v>
      </c>
      <c r="AG762" s="4">
        <v>0</v>
      </c>
      <c r="AH762" s="4">
        <f t="shared" si="198"/>
        <v>0</v>
      </c>
      <c r="AI762" s="4">
        <f t="shared" si="198"/>
        <v>0</v>
      </c>
      <c r="AJ762" s="4">
        <f t="shared" si="198"/>
        <v>0</v>
      </c>
      <c r="AK762" s="4">
        <f t="shared" si="187"/>
        <v>0</v>
      </c>
      <c r="AL762" s="4">
        <f t="shared" si="187"/>
        <v>0</v>
      </c>
      <c r="AM762" s="4">
        <f t="shared" si="187"/>
        <v>0</v>
      </c>
      <c r="AN762" s="4">
        <f t="shared" si="188"/>
        <v>0</v>
      </c>
      <c r="AO762" s="4" t="str">
        <f t="shared" si="189"/>
        <v>X</v>
      </c>
      <c r="AP762" s="4" t="str">
        <f t="shared" si="189"/>
        <v>X</v>
      </c>
      <c r="AQ762" s="4" t="str">
        <f t="shared" si="189"/>
        <v>X</v>
      </c>
      <c r="AR762" s="4">
        <f t="shared" si="190"/>
        <v>0</v>
      </c>
      <c r="AT762" s="4" t="s">
        <v>11686</v>
      </c>
      <c r="AU762" s="4">
        <f>VLOOKUP(B762,자격증!B:R,17,0)</f>
        <v>0</v>
      </c>
      <c r="AV762" s="4">
        <f>IF(AT762="해당",VLOOKUP(B762,어학성적!B:Q,16,0),0)</f>
        <v>0</v>
      </c>
      <c r="AW762" s="4">
        <f>IF(AT762="해당",VLOOKUP(B762,논문실적!B:S,18,0),0)</f>
        <v>0</v>
      </c>
      <c r="AX762" s="4">
        <f>VLOOKUP(B762,자격증!B:S,18,0)</f>
        <v>0</v>
      </c>
      <c r="AY762" s="4">
        <f t="shared" si="191"/>
        <v>0</v>
      </c>
      <c r="AZ762" s="4"/>
      <c r="BB762" s="4">
        <f t="shared" si="192"/>
        <v>0</v>
      </c>
      <c r="BC762" s="47">
        <f>VLOOKUP(B762,정성평가!B:AD,29,0)</f>
        <v>62.333333333333336</v>
      </c>
      <c r="BD762" s="4">
        <f t="shared" si="193"/>
        <v>0</v>
      </c>
      <c r="BE762" s="47">
        <f t="shared" si="194"/>
        <v>62.333333333333336</v>
      </c>
      <c r="BF762" s="4" t="str">
        <f t="shared" si="195"/>
        <v>과락</v>
      </c>
      <c r="BG762" s="4">
        <f t="shared" si="196"/>
        <v>288</v>
      </c>
      <c r="BH762" s="4" t="s">
        <v>11811</v>
      </c>
      <c r="BI762" s="4" t="s">
        <v>11809</v>
      </c>
      <c r="BK762" s="4">
        <v>9</v>
      </c>
      <c r="BL762" s="4">
        <f t="shared" si="185"/>
        <v>135</v>
      </c>
      <c r="BM762" s="4">
        <f t="shared" si="197"/>
        <v>136</v>
      </c>
      <c r="BN762" s="4" t="str">
        <f t="shared" si="186"/>
        <v>배수초과</v>
      </c>
      <c r="BO762" s="4" t="s">
        <v>11832</v>
      </c>
      <c r="BQ762" s="44" t="s">
        <v>11731</v>
      </c>
      <c r="BR762" s="4" t="s">
        <v>11835</v>
      </c>
      <c r="BS762" s="4" t="s">
        <v>11836</v>
      </c>
    </row>
    <row r="763" spans="1:71" ht="50.1" customHeight="1" x14ac:dyDescent="0.3">
      <c r="A763" s="4">
        <f t="shared" si="184"/>
        <v>289</v>
      </c>
      <c r="B763" s="4" t="s">
        <v>5793</v>
      </c>
      <c r="C763" s="4" t="s">
        <v>5794</v>
      </c>
      <c r="D763" s="4" t="s">
        <v>265</v>
      </c>
      <c r="E763" s="4" t="s">
        <v>266</v>
      </c>
      <c r="F763" s="4" t="s">
        <v>5795</v>
      </c>
      <c r="G763" s="4" t="s">
        <v>5796</v>
      </c>
      <c r="H763" s="4" t="s">
        <v>5797</v>
      </c>
      <c r="I763" s="4" t="s">
        <v>5798</v>
      </c>
      <c r="J763" s="4" t="s">
        <v>275</v>
      </c>
      <c r="K763" s="4" t="s">
        <v>275</v>
      </c>
      <c r="L763" s="4" t="s">
        <v>276</v>
      </c>
      <c r="M763" s="4" t="s">
        <v>277</v>
      </c>
      <c r="N763" s="4" t="s">
        <v>277</v>
      </c>
      <c r="O763" s="4" t="s">
        <v>277</v>
      </c>
      <c r="P763" s="4" t="s">
        <v>277</v>
      </c>
      <c r="Q763" s="4" t="s">
        <v>5281</v>
      </c>
      <c r="R763" s="4" t="s">
        <v>313</v>
      </c>
      <c r="S763" s="4" t="s">
        <v>313</v>
      </c>
      <c r="T763" s="4" t="s">
        <v>313</v>
      </c>
      <c r="U763" s="4" t="s">
        <v>313</v>
      </c>
      <c r="V763" s="4" t="s">
        <v>313</v>
      </c>
      <c r="W763" s="4" t="s">
        <v>11686</v>
      </c>
      <c r="X763" s="4" t="s">
        <v>11727</v>
      </c>
      <c r="Y763" s="4" t="s">
        <v>11686</v>
      </c>
      <c r="Z763" s="4" t="s">
        <v>11727</v>
      </c>
      <c r="AA763" s="4" t="s">
        <v>313</v>
      </c>
      <c r="AB763" s="4" t="s">
        <v>313</v>
      </c>
      <c r="AC763" s="4" t="s">
        <v>313</v>
      </c>
      <c r="AE763" s="4">
        <v>0</v>
      </c>
      <c r="AF763" s="4">
        <v>0</v>
      </c>
      <c r="AG763" s="4">
        <v>0</v>
      </c>
      <c r="AH763" s="4">
        <f t="shared" si="198"/>
        <v>0</v>
      </c>
      <c r="AI763" s="4">
        <f t="shared" si="198"/>
        <v>0</v>
      </c>
      <c r="AJ763" s="4">
        <f t="shared" si="198"/>
        <v>0</v>
      </c>
      <c r="AK763" s="4">
        <f t="shared" si="187"/>
        <v>0</v>
      </c>
      <c r="AL763" s="4">
        <f t="shared" si="187"/>
        <v>0</v>
      </c>
      <c r="AM763" s="4">
        <f t="shared" si="187"/>
        <v>3</v>
      </c>
      <c r="AN763" s="4">
        <f t="shared" si="188"/>
        <v>3</v>
      </c>
      <c r="AO763" s="4" t="str">
        <f t="shared" si="189"/>
        <v>X</v>
      </c>
      <c r="AP763" s="4" t="str">
        <f t="shared" si="189"/>
        <v>X</v>
      </c>
      <c r="AQ763" s="4" t="str">
        <f t="shared" si="189"/>
        <v>X</v>
      </c>
      <c r="AR763" s="4">
        <f t="shared" si="190"/>
        <v>3</v>
      </c>
      <c r="AT763" s="4" t="s">
        <v>11686</v>
      </c>
      <c r="AU763" s="4">
        <f>VLOOKUP(B763,자격증!B:R,17,0)</f>
        <v>5</v>
      </c>
      <c r="AV763" s="4">
        <f>IF(AT763="해당",VLOOKUP(B763,어학성적!B:Q,16,0),0)</f>
        <v>0</v>
      </c>
      <c r="AW763" s="4">
        <f>IF(AT763="해당",VLOOKUP(B763,논문실적!B:S,18,0),0)</f>
        <v>0</v>
      </c>
      <c r="AX763" s="4">
        <f>VLOOKUP(B763,자격증!B:S,18,0)</f>
        <v>0</v>
      </c>
      <c r="AY763" s="4">
        <f t="shared" si="191"/>
        <v>5</v>
      </c>
      <c r="AZ763" s="4"/>
      <c r="BB763" s="4">
        <f t="shared" si="192"/>
        <v>5</v>
      </c>
      <c r="BC763" s="47">
        <f>VLOOKUP(B763,정성평가!B:AD,29,0)</f>
        <v>54.333333333333336</v>
      </c>
      <c r="BD763" s="4">
        <f t="shared" si="193"/>
        <v>3</v>
      </c>
      <c r="BE763" s="47">
        <f t="shared" si="194"/>
        <v>62.333333333333336</v>
      </c>
      <c r="BF763" s="4" t="str">
        <f t="shared" si="195"/>
        <v>과락</v>
      </c>
      <c r="BG763" s="4">
        <f t="shared" si="196"/>
        <v>288</v>
      </c>
      <c r="BH763" s="4" t="s">
        <v>11811</v>
      </c>
      <c r="BI763" s="4" t="s">
        <v>11809</v>
      </c>
      <c r="BK763" s="4">
        <v>9</v>
      </c>
      <c r="BL763" s="4">
        <f t="shared" si="185"/>
        <v>135</v>
      </c>
      <c r="BM763" s="4">
        <f t="shared" si="197"/>
        <v>136</v>
      </c>
      <c r="BN763" s="4" t="str">
        <f t="shared" si="186"/>
        <v>배수초과</v>
      </c>
      <c r="BO763" s="4" t="s">
        <v>11832</v>
      </c>
      <c r="BQ763" s="44" t="s">
        <v>11731</v>
      </c>
      <c r="BR763" s="4" t="s">
        <v>11835</v>
      </c>
      <c r="BS763" s="4" t="s">
        <v>11836</v>
      </c>
    </row>
    <row r="764" spans="1:71" ht="50.1" customHeight="1" x14ac:dyDescent="0.3">
      <c r="A764" s="4">
        <f t="shared" si="184"/>
        <v>290</v>
      </c>
      <c r="B764" s="4" t="s">
        <v>11384</v>
      </c>
      <c r="C764" s="4" t="s">
        <v>11195</v>
      </c>
      <c r="D764" s="4" t="s">
        <v>265</v>
      </c>
      <c r="E764" s="4" t="s">
        <v>266</v>
      </c>
      <c r="F764" s="4" t="s">
        <v>11385</v>
      </c>
      <c r="G764" s="4" t="s">
        <v>11386</v>
      </c>
      <c r="H764" s="4" t="s">
        <v>11387</v>
      </c>
      <c r="I764" s="4" t="s">
        <v>11388</v>
      </c>
      <c r="J764" s="4" t="s">
        <v>275</v>
      </c>
      <c r="K764" s="4" t="s">
        <v>275</v>
      </c>
      <c r="L764" s="4" t="s">
        <v>276</v>
      </c>
      <c r="M764" s="4" t="s">
        <v>277</v>
      </c>
      <c r="N764" s="4" t="s">
        <v>277</v>
      </c>
      <c r="O764" s="4" t="s">
        <v>277</v>
      </c>
      <c r="P764" s="4" t="s">
        <v>277</v>
      </c>
      <c r="Q764" s="4" t="s">
        <v>4477</v>
      </c>
      <c r="R764" s="4" t="s">
        <v>313</v>
      </c>
      <c r="S764" s="4" t="s">
        <v>313</v>
      </c>
      <c r="T764" s="4" t="s">
        <v>313</v>
      </c>
      <c r="U764" s="4" t="s">
        <v>313</v>
      </c>
      <c r="V764" s="4" t="s">
        <v>313</v>
      </c>
      <c r="W764" s="4" t="s">
        <v>313</v>
      </c>
      <c r="X764" s="4" t="s">
        <v>313</v>
      </c>
      <c r="Y764" s="4" t="s">
        <v>313</v>
      </c>
      <c r="Z764" s="4" t="s">
        <v>313</v>
      </c>
      <c r="AA764" s="4" t="s">
        <v>313</v>
      </c>
      <c r="AB764" s="4" t="s">
        <v>312</v>
      </c>
      <c r="AC764" s="4" t="s">
        <v>313</v>
      </c>
      <c r="AE764" s="4">
        <v>0</v>
      </c>
      <c r="AF764" s="4">
        <v>0</v>
      </c>
      <c r="AG764" s="4">
        <v>0</v>
      </c>
      <c r="AH764" s="4">
        <f t="shared" si="198"/>
        <v>0</v>
      </c>
      <c r="AI764" s="4">
        <f t="shared" si="198"/>
        <v>0</v>
      </c>
      <c r="AJ764" s="4">
        <f t="shared" si="198"/>
        <v>0</v>
      </c>
      <c r="AK764" s="4">
        <f t="shared" si="187"/>
        <v>0</v>
      </c>
      <c r="AL764" s="4">
        <f t="shared" si="187"/>
        <v>0</v>
      </c>
      <c r="AM764" s="4">
        <f t="shared" si="187"/>
        <v>0</v>
      </c>
      <c r="AN764" s="4">
        <f t="shared" si="188"/>
        <v>0</v>
      </c>
      <c r="AO764" s="4" t="str">
        <f t="shared" si="189"/>
        <v>X</v>
      </c>
      <c r="AP764" s="4" t="str">
        <f t="shared" si="189"/>
        <v>우대</v>
      </c>
      <c r="AQ764" s="4" t="str">
        <f t="shared" si="189"/>
        <v>X</v>
      </c>
      <c r="AR764" s="4">
        <f t="shared" si="190"/>
        <v>0</v>
      </c>
      <c r="AT764" s="4" t="s">
        <v>11686</v>
      </c>
      <c r="AU764" s="4">
        <f>VLOOKUP(B764,자격증!B:R,17,0)</f>
        <v>3</v>
      </c>
      <c r="AV764" s="4">
        <f>IF(AT764="해당",VLOOKUP(B764,어학성적!B:Q,16,0),0)</f>
        <v>6</v>
      </c>
      <c r="AW764" s="4">
        <f>IF(AT764="해당",VLOOKUP(B764,논문실적!B:S,18,0),0)</f>
        <v>0</v>
      </c>
      <c r="AX764" s="4">
        <f>VLOOKUP(B764,자격증!B:S,18,0)</f>
        <v>0</v>
      </c>
      <c r="AY764" s="4">
        <f t="shared" si="191"/>
        <v>9</v>
      </c>
      <c r="AZ764" s="4"/>
      <c r="BB764" s="4">
        <f t="shared" si="192"/>
        <v>9</v>
      </c>
      <c r="BC764" s="47">
        <f>VLOOKUP(B764,정성평가!B:AD,29,0)</f>
        <v>53.333333333333336</v>
      </c>
      <c r="BD764" s="4">
        <f t="shared" si="193"/>
        <v>0</v>
      </c>
      <c r="BE764" s="47">
        <f t="shared" si="194"/>
        <v>62.333333333333336</v>
      </c>
      <c r="BF764" s="4" t="str">
        <f t="shared" si="195"/>
        <v>과락</v>
      </c>
      <c r="BG764" s="4">
        <f t="shared" si="196"/>
        <v>288</v>
      </c>
      <c r="BH764" s="4" t="s">
        <v>11811</v>
      </c>
      <c r="BI764" s="4" t="s">
        <v>11809</v>
      </c>
      <c r="BK764" s="4">
        <v>9</v>
      </c>
      <c r="BL764" s="4">
        <f t="shared" si="185"/>
        <v>135</v>
      </c>
      <c r="BM764" s="4">
        <f t="shared" si="197"/>
        <v>136</v>
      </c>
      <c r="BN764" s="4" t="str">
        <f t="shared" si="186"/>
        <v>배수초과</v>
      </c>
      <c r="BO764" s="4" t="s">
        <v>11832</v>
      </c>
      <c r="BQ764" s="44" t="s">
        <v>11731</v>
      </c>
      <c r="BR764" s="4" t="s">
        <v>11835</v>
      </c>
      <c r="BS764" s="4" t="s">
        <v>11836</v>
      </c>
    </row>
    <row r="765" spans="1:71" ht="50.1" customHeight="1" x14ac:dyDescent="0.3">
      <c r="A765" s="4">
        <f t="shared" si="184"/>
        <v>291</v>
      </c>
      <c r="B765" s="4" t="s">
        <v>6926</v>
      </c>
      <c r="C765" s="4" t="s">
        <v>6927</v>
      </c>
      <c r="D765" s="4" t="s">
        <v>265</v>
      </c>
      <c r="E765" s="4" t="s">
        <v>266</v>
      </c>
      <c r="F765" s="4" t="s">
        <v>6928</v>
      </c>
      <c r="G765" s="4" t="s">
        <v>6929</v>
      </c>
      <c r="H765" s="4" t="s">
        <v>6930</v>
      </c>
      <c r="I765" s="4" t="s">
        <v>6930</v>
      </c>
      <c r="J765" s="4" t="s">
        <v>275</v>
      </c>
      <c r="K765" s="4" t="s">
        <v>275</v>
      </c>
      <c r="L765" s="4" t="s">
        <v>276</v>
      </c>
      <c r="M765" s="4" t="s">
        <v>277</v>
      </c>
      <c r="N765" s="4" t="s">
        <v>277</v>
      </c>
      <c r="O765" s="4" t="s">
        <v>277</v>
      </c>
      <c r="P765" s="4" t="s">
        <v>277</v>
      </c>
      <c r="Q765" s="4" t="s">
        <v>3922</v>
      </c>
      <c r="R765" s="4" t="s">
        <v>313</v>
      </c>
      <c r="S765" s="4" t="s">
        <v>313</v>
      </c>
      <c r="T765" s="4" t="s">
        <v>313</v>
      </c>
      <c r="U765" s="4" t="s">
        <v>313</v>
      </c>
      <c r="V765" s="4" t="s">
        <v>313</v>
      </c>
      <c r="W765" s="4" t="s">
        <v>11686</v>
      </c>
      <c r="X765" s="4" t="s">
        <v>11739</v>
      </c>
      <c r="Y765" s="4" t="s">
        <v>313</v>
      </c>
      <c r="Z765" s="4" t="s">
        <v>313</v>
      </c>
      <c r="AA765" s="4" t="s">
        <v>313</v>
      </c>
      <c r="AB765" s="4" t="s">
        <v>312</v>
      </c>
      <c r="AC765" s="4" t="s">
        <v>313</v>
      </c>
      <c r="AE765" s="4">
        <v>0</v>
      </c>
      <c r="AF765" s="4">
        <v>0</v>
      </c>
      <c r="AG765" s="4">
        <v>0</v>
      </c>
      <c r="AH765" s="4">
        <f t="shared" si="198"/>
        <v>0</v>
      </c>
      <c r="AI765" s="4">
        <f t="shared" si="198"/>
        <v>0</v>
      </c>
      <c r="AJ765" s="4">
        <f t="shared" si="198"/>
        <v>0</v>
      </c>
      <c r="AK765" s="4">
        <f t="shared" si="187"/>
        <v>0</v>
      </c>
      <c r="AL765" s="4">
        <f t="shared" si="187"/>
        <v>0</v>
      </c>
      <c r="AM765" s="4">
        <f t="shared" si="187"/>
        <v>3</v>
      </c>
      <c r="AN765" s="4">
        <f t="shared" si="188"/>
        <v>0</v>
      </c>
      <c r="AO765" s="4" t="str">
        <f t="shared" si="189"/>
        <v>X</v>
      </c>
      <c r="AP765" s="4" t="str">
        <f t="shared" si="189"/>
        <v>우대</v>
      </c>
      <c r="AQ765" s="4" t="str">
        <f t="shared" si="189"/>
        <v>X</v>
      </c>
      <c r="AR765" s="4">
        <f t="shared" si="190"/>
        <v>3</v>
      </c>
      <c r="AT765" s="4" t="s">
        <v>11686</v>
      </c>
      <c r="AU765" s="4">
        <f>VLOOKUP(B765,자격증!B:R,17,0)</f>
        <v>0</v>
      </c>
      <c r="AV765" s="4">
        <f>IF(AT765="해당",VLOOKUP(B765,어학성적!B:Q,16,0),0)</f>
        <v>0</v>
      </c>
      <c r="AW765" s="4">
        <f>IF(AT765="해당",VLOOKUP(B765,논문실적!B:S,18,0),0)</f>
        <v>0</v>
      </c>
      <c r="AX765" s="4">
        <f>VLOOKUP(B765,자격증!B:S,18,0)</f>
        <v>0</v>
      </c>
      <c r="AY765" s="4">
        <f t="shared" si="191"/>
        <v>0</v>
      </c>
      <c r="AZ765" s="4"/>
      <c r="BB765" s="4">
        <f t="shared" si="192"/>
        <v>0</v>
      </c>
      <c r="BC765" s="47">
        <f>VLOOKUP(B765,정성평가!B:AD,29,0)</f>
        <v>59</v>
      </c>
      <c r="BD765" s="4">
        <f t="shared" si="193"/>
        <v>3</v>
      </c>
      <c r="BE765" s="47">
        <f t="shared" si="194"/>
        <v>62</v>
      </c>
      <c r="BF765" s="4" t="str">
        <f t="shared" si="195"/>
        <v>과락</v>
      </c>
      <c r="BG765" s="4">
        <f t="shared" si="196"/>
        <v>291</v>
      </c>
      <c r="BH765" s="4" t="s">
        <v>11811</v>
      </c>
      <c r="BI765" s="4" t="s">
        <v>11809</v>
      </c>
      <c r="BK765" s="4">
        <v>9</v>
      </c>
      <c r="BL765" s="4">
        <f t="shared" si="185"/>
        <v>135</v>
      </c>
      <c r="BM765" s="4">
        <f t="shared" si="197"/>
        <v>136</v>
      </c>
      <c r="BN765" s="4" t="str">
        <f t="shared" si="186"/>
        <v>배수초과</v>
      </c>
      <c r="BO765" s="4" t="s">
        <v>11832</v>
      </c>
      <c r="BQ765" s="44" t="s">
        <v>11731</v>
      </c>
      <c r="BR765" s="4" t="s">
        <v>11835</v>
      </c>
      <c r="BS765" s="4" t="s">
        <v>11836</v>
      </c>
    </row>
    <row r="766" spans="1:71" ht="50.1" customHeight="1" x14ac:dyDescent="0.3">
      <c r="A766" s="4">
        <f t="shared" si="184"/>
        <v>292</v>
      </c>
      <c r="B766" s="4" t="s">
        <v>7483</v>
      </c>
      <c r="C766" s="4" t="s">
        <v>7484</v>
      </c>
      <c r="D766" s="4" t="s">
        <v>265</v>
      </c>
      <c r="E766" s="4" t="s">
        <v>266</v>
      </c>
      <c r="F766" s="4" t="s">
        <v>7485</v>
      </c>
      <c r="G766" s="4" t="s">
        <v>7486</v>
      </c>
      <c r="H766" s="4" t="s">
        <v>7487</v>
      </c>
      <c r="I766" s="4" t="s">
        <v>7488</v>
      </c>
      <c r="J766" s="4" t="s">
        <v>275</v>
      </c>
      <c r="K766" s="4" t="s">
        <v>275</v>
      </c>
      <c r="L766" s="4" t="s">
        <v>382</v>
      </c>
      <c r="M766" s="4" t="s">
        <v>4565</v>
      </c>
      <c r="N766" s="4" t="s">
        <v>2402</v>
      </c>
      <c r="O766" s="4" t="s">
        <v>562</v>
      </c>
      <c r="P766" s="4" t="s">
        <v>957</v>
      </c>
      <c r="Q766" s="4" t="s">
        <v>7490</v>
      </c>
      <c r="R766" s="4" t="s">
        <v>313</v>
      </c>
      <c r="S766" s="4" t="s">
        <v>313</v>
      </c>
      <c r="T766" s="4" t="s">
        <v>313</v>
      </c>
      <c r="U766" s="4" t="s">
        <v>313</v>
      </c>
      <c r="V766" s="4" t="s">
        <v>313</v>
      </c>
      <c r="W766" s="4" t="s">
        <v>313</v>
      </c>
      <c r="X766" s="4" t="s">
        <v>313</v>
      </c>
      <c r="Y766" s="4" t="s">
        <v>313</v>
      </c>
      <c r="Z766" s="4" t="s">
        <v>313</v>
      </c>
      <c r="AA766" s="4" t="s">
        <v>313</v>
      </c>
      <c r="AB766" s="4" t="s">
        <v>313</v>
      </c>
      <c r="AC766" s="4" t="s">
        <v>313</v>
      </c>
      <c r="AE766" s="4">
        <v>0</v>
      </c>
      <c r="AF766" s="4">
        <v>0</v>
      </c>
      <c r="AG766" s="4">
        <v>0</v>
      </c>
      <c r="AH766" s="4">
        <f t="shared" si="198"/>
        <v>0</v>
      </c>
      <c r="AI766" s="4">
        <f t="shared" si="198"/>
        <v>0</v>
      </c>
      <c r="AJ766" s="4">
        <f t="shared" si="198"/>
        <v>0</v>
      </c>
      <c r="AK766" s="4">
        <f t="shared" si="187"/>
        <v>0</v>
      </c>
      <c r="AL766" s="4">
        <f t="shared" si="187"/>
        <v>0</v>
      </c>
      <c r="AM766" s="4">
        <f t="shared" si="187"/>
        <v>0</v>
      </c>
      <c r="AN766" s="4">
        <f t="shared" si="188"/>
        <v>0</v>
      </c>
      <c r="AO766" s="4" t="str">
        <f t="shared" si="189"/>
        <v>X</v>
      </c>
      <c r="AP766" s="4" t="str">
        <f t="shared" si="189"/>
        <v>X</v>
      </c>
      <c r="AQ766" s="4" t="str">
        <f t="shared" si="189"/>
        <v>X</v>
      </c>
      <c r="AR766" s="4">
        <f t="shared" si="190"/>
        <v>0</v>
      </c>
      <c r="AT766" s="4" t="s">
        <v>11686</v>
      </c>
      <c r="AU766" s="4">
        <f>VLOOKUP(B766,자격증!B:R,17,0)</f>
        <v>0</v>
      </c>
      <c r="AV766" s="4">
        <f>IF(AT766="해당",VLOOKUP(B766,어학성적!B:Q,16,0),0)</f>
        <v>10</v>
      </c>
      <c r="AW766" s="4">
        <f>IF(AT766="해당",VLOOKUP(B766,논문실적!B:S,18,0),0)</f>
        <v>0</v>
      </c>
      <c r="AX766" s="4">
        <f>VLOOKUP(B766,자격증!B:S,18,0)</f>
        <v>0</v>
      </c>
      <c r="AY766" s="4">
        <f t="shared" si="191"/>
        <v>10</v>
      </c>
      <c r="AZ766" s="4"/>
      <c r="BB766" s="4">
        <f t="shared" si="192"/>
        <v>10</v>
      </c>
      <c r="BC766" s="47">
        <f>VLOOKUP(B766,정성평가!B:AD,29,0)</f>
        <v>52</v>
      </c>
      <c r="BD766" s="4">
        <f t="shared" si="193"/>
        <v>0</v>
      </c>
      <c r="BE766" s="47">
        <f t="shared" si="194"/>
        <v>62</v>
      </c>
      <c r="BF766" s="4" t="str">
        <f t="shared" si="195"/>
        <v>과락</v>
      </c>
      <c r="BG766" s="4">
        <f t="shared" si="196"/>
        <v>291</v>
      </c>
      <c r="BH766" s="4" t="s">
        <v>11811</v>
      </c>
      <c r="BI766" s="4" t="s">
        <v>11809</v>
      </c>
      <c r="BK766" s="4">
        <v>9</v>
      </c>
      <c r="BL766" s="4">
        <f t="shared" si="185"/>
        <v>135</v>
      </c>
      <c r="BM766" s="4">
        <f t="shared" si="197"/>
        <v>136</v>
      </c>
      <c r="BN766" s="4" t="str">
        <f t="shared" si="186"/>
        <v>배수초과</v>
      </c>
      <c r="BO766" s="4" t="s">
        <v>11832</v>
      </c>
      <c r="BQ766" s="44" t="s">
        <v>11731</v>
      </c>
      <c r="BR766" s="4" t="s">
        <v>11835</v>
      </c>
      <c r="BS766" s="4" t="s">
        <v>11836</v>
      </c>
    </row>
    <row r="767" spans="1:71" ht="50.1" customHeight="1" x14ac:dyDescent="0.3">
      <c r="A767" s="4">
        <f t="shared" si="184"/>
        <v>293</v>
      </c>
      <c r="B767" s="4" t="s">
        <v>9886</v>
      </c>
      <c r="C767" s="4" t="s">
        <v>9887</v>
      </c>
      <c r="D767" s="4" t="s">
        <v>265</v>
      </c>
      <c r="E767" s="4" t="s">
        <v>266</v>
      </c>
      <c r="F767" s="4" t="s">
        <v>9888</v>
      </c>
      <c r="G767" s="4" t="s">
        <v>9889</v>
      </c>
      <c r="H767" s="4" t="s">
        <v>9890</v>
      </c>
      <c r="I767" s="4" t="s">
        <v>9891</v>
      </c>
      <c r="J767" s="4" t="s">
        <v>275</v>
      </c>
      <c r="K767" s="4" t="s">
        <v>275</v>
      </c>
      <c r="L767" s="4" t="s">
        <v>382</v>
      </c>
      <c r="M767" s="4" t="s">
        <v>9892</v>
      </c>
      <c r="N767" s="4" t="s">
        <v>9893</v>
      </c>
      <c r="O767" s="4" t="s">
        <v>562</v>
      </c>
      <c r="P767" s="4" t="s">
        <v>957</v>
      </c>
      <c r="Q767" s="4" t="s">
        <v>2299</v>
      </c>
      <c r="R767" s="4" t="s">
        <v>313</v>
      </c>
      <c r="S767" s="4" t="s">
        <v>313</v>
      </c>
      <c r="T767" s="4" t="s">
        <v>313</v>
      </c>
      <c r="U767" s="4" t="s">
        <v>313</v>
      </c>
      <c r="V767" s="4" t="s">
        <v>313</v>
      </c>
      <c r="W767" s="4" t="s">
        <v>313</v>
      </c>
      <c r="X767" s="4" t="s">
        <v>313</v>
      </c>
      <c r="Y767" s="4" t="s">
        <v>313</v>
      </c>
      <c r="Z767" s="4" t="s">
        <v>313</v>
      </c>
      <c r="AA767" s="4" t="s">
        <v>313</v>
      </c>
      <c r="AB767" s="4" t="s">
        <v>313</v>
      </c>
      <c r="AC767" s="4" t="s">
        <v>313</v>
      </c>
      <c r="AE767" s="4">
        <v>0</v>
      </c>
      <c r="AF767" s="4">
        <v>0</v>
      </c>
      <c r="AG767" s="4">
        <v>0</v>
      </c>
      <c r="AH767" s="4">
        <f t="shared" si="198"/>
        <v>0</v>
      </c>
      <c r="AI767" s="4">
        <f t="shared" si="198"/>
        <v>0</v>
      </c>
      <c r="AJ767" s="4">
        <f t="shared" si="198"/>
        <v>0</v>
      </c>
      <c r="AK767" s="4">
        <f t="shared" si="187"/>
        <v>0</v>
      </c>
      <c r="AL767" s="4">
        <f t="shared" si="187"/>
        <v>0</v>
      </c>
      <c r="AM767" s="4">
        <f t="shared" si="187"/>
        <v>0</v>
      </c>
      <c r="AN767" s="4">
        <f t="shared" si="188"/>
        <v>0</v>
      </c>
      <c r="AO767" s="4" t="str">
        <f t="shared" si="189"/>
        <v>X</v>
      </c>
      <c r="AP767" s="4" t="str">
        <f t="shared" si="189"/>
        <v>X</v>
      </c>
      <c r="AQ767" s="4" t="str">
        <f t="shared" si="189"/>
        <v>X</v>
      </c>
      <c r="AR767" s="4">
        <f t="shared" si="190"/>
        <v>0</v>
      </c>
      <c r="AT767" s="4" t="s">
        <v>11686</v>
      </c>
      <c r="AU767" s="4">
        <f>VLOOKUP(B767,자격증!B:R,17,0)</f>
        <v>3</v>
      </c>
      <c r="AV767" s="4">
        <f>IF(AT767="해당",VLOOKUP(B767,어학성적!B:Q,16,0),0)</f>
        <v>0</v>
      </c>
      <c r="AW767" s="4">
        <f>IF(AT767="해당",VLOOKUP(B767,논문실적!B:S,18,0),0)</f>
        <v>0</v>
      </c>
      <c r="AX767" s="4">
        <f>VLOOKUP(B767,자격증!B:S,18,0)</f>
        <v>0</v>
      </c>
      <c r="AY767" s="4">
        <f t="shared" si="191"/>
        <v>3</v>
      </c>
      <c r="AZ767" s="4"/>
      <c r="BB767" s="4">
        <f t="shared" si="192"/>
        <v>3</v>
      </c>
      <c r="BC767" s="47">
        <f>VLOOKUP(B767,정성평가!B:AD,29,0)</f>
        <v>59</v>
      </c>
      <c r="BD767" s="4">
        <f t="shared" si="193"/>
        <v>0</v>
      </c>
      <c r="BE767" s="47">
        <f t="shared" si="194"/>
        <v>62</v>
      </c>
      <c r="BF767" s="4" t="str">
        <f t="shared" si="195"/>
        <v>과락</v>
      </c>
      <c r="BG767" s="4">
        <f t="shared" si="196"/>
        <v>291</v>
      </c>
      <c r="BH767" s="4" t="s">
        <v>11811</v>
      </c>
      <c r="BI767" s="4" t="s">
        <v>11809</v>
      </c>
      <c r="BK767" s="4">
        <v>9</v>
      </c>
      <c r="BL767" s="4">
        <f t="shared" si="185"/>
        <v>135</v>
      </c>
      <c r="BM767" s="4">
        <f t="shared" si="197"/>
        <v>136</v>
      </c>
      <c r="BN767" s="4" t="str">
        <f t="shared" si="186"/>
        <v>배수초과</v>
      </c>
      <c r="BO767" s="4" t="s">
        <v>11832</v>
      </c>
      <c r="BQ767" s="44" t="s">
        <v>11731</v>
      </c>
      <c r="BR767" s="4" t="s">
        <v>11835</v>
      </c>
      <c r="BS767" s="4" t="s">
        <v>11836</v>
      </c>
    </row>
    <row r="768" spans="1:71" ht="50.1" customHeight="1" x14ac:dyDescent="0.3">
      <c r="A768" s="4">
        <f t="shared" si="184"/>
        <v>294</v>
      </c>
      <c r="B768" s="4" t="s">
        <v>5813</v>
      </c>
      <c r="C768" s="4" t="s">
        <v>5814</v>
      </c>
      <c r="D768" s="4" t="s">
        <v>265</v>
      </c>
      <c r="E768" s="4" t="s">
        <v>266</v>
      </c>
      <c r="F768" s="4" t="s">
        <v>5815</v>
      </c>
      <c r="G768" s="4" t="s">
        <v>5816</v>
      </c>
      <c r="H768" s="4" t="s">
        <v>5817</v>
      </c>
      <c r="I768" s="4" t="s">
        <v>5818</v>
      </c>
      <c r="J768" s="4" t="s">
        <v>275</v>
      </c>
      <c r="K768" s="4" t="s">
        <v>275</v>
      </c>
      <c r="L768" s="4" t="s">
        <v>276</v>
      </c>
      <c r="M768" s="4" t="s">
        <v>277</v>
      </c>
      <c r="N768" s="4" t="s">
        <v>277</v>
      </c>
      <c r="O768" s="4" t="s">
        <v>277</v>
      </c>
      <c r="P768" s="4" t="s">
        <v>277</v>
      </c>
      <c r="Q768" s="4" t="s">
        <v>3437</v>
      </c>
      <c r="R768" s="4" t="s">
        <v>313</v>
      </c>
      <c r="S768" s="4" t="s">
        <v>313</v>
      </c>
      <c r="T768" s="4" t="s">
        <v>313</v>
      </c>
      <c r="U768" s="4" t="s">
        <v>313</v>
      </c>
      <c r="V768" s="4" t="s">
        <v>313</v>
      </c>
      <c r="W768" s="4" t="s">
        <v>313</v>
      </c>
      <c r="X768" s="4" t="s">
        <v>313</v>
      </c>
      <c r="Y768" s="4" t="s">
        <v>313</v>
      </c>
      <c r="Z768" s="4" t="s">
        <v>313</v>
      </c>
      <c r="AA768" s="4" t="s">
        <v>313</v>
      </c>
      <c r="AB768" s="4" t="s">
        <v>312</v>
      </c>
      <c r="AC768" s="4" t="s">
        <v>313</v>
      </c>
      <c r="AE768" s="4">
        <v>0</v>
      </c>
      <c r="AF768" s="4">
        <v>0</v>
      </c>
      <c r="AG768" s="4">
        <v>0</v>
      </c>
      <c r="AH768" s="4">
        <f t="shared" si="198"/>
        <v>0</v>
      </c>
      <c r="AI768" s="4">
        <f t="shared" si="198"/>
        <v>0</v>
      </c>
      <c r="AJ768" s="4">
        <f t="shared" si="198"/>
        <v>0</v>
      </c>
      <c r="AK768" s="4">
        <f t="shared" si="187"/>
        <v>0</v>
      </c>
      <c r="AL768" s="4">
        <f t="shared" si="187"/>
        <v>0</v>
      </c>
      <c r="AM768" s="4">
        <f t="shared" si="187"/>
        <v>0</v>
      </c>
      <c r="AN768" s="4">
        <f t="shared" si="188"/>
        <v>0</v>
      </c>
      <c r="AO768" s="4" t="str">
        <f t="shared" si="189"/>
        <v>X</v>
      </c>
      <c r="AP768" s="4" t="str">
        <f t="shared" si="189"/>
        <v>우대</v>
      </c>
      <c r="AQ768" s="4" t="str">
        <f t="shared" si="189"/>
        <v>X</v>
      </c>
      <c r="AR768" s="4">
        <f t="shared" si="190"/>
        <v>0</v>
      </c>
      <c r="AT768" s="4" t="s">
        <v>11686</v>
      </c>
      <c r="AU768" s="4">
        <f>VLOOKUP(B768,자격증!B:R,17,0)</f>
        <v>5</v>
      </c>
      <c r="AV768" s="4">
        <f>IF(AT768="해당",VLOOKUP(B768,어학성적!B:Q,16,0),0)</f>
        <v>2</v>
      </c>
      <c r="AW768" s="4">
        <f>IF(AT768="해당",VLOOKUP(B768,논문실적!B:S,18,0),0)</f>
        <v>0</v>
      </c>
      <c r="AX768" s="4">
        <f>VLOOKUP(B768,자격증!B:S,18,0)</f>
        <v>0</v>
      </c>
      <c r="AY768" s="4">
        <f t="shared" si="191"/>
        <v>7</v>
      </c>
      <c r="AZ768" s="4"/>
      <c r="BB768" s="4">
        <f t="shared" si="192"/>
        <v>7</v>
      </c>
      <c r="BC768" s="47">
        <f>VLOOKUP(B768,정성평가!B:AD,29,0)</f>
        <v>54.666666666666664</v>
      </c>
      <c r="BD768" s="4">
        <f t="shared" si="193"/>
        <v>0</v>
      </c>
      <c r="BE768" s="47">
        <f t="shared" si="194"/>
        <v>61.666666666666664</v>
      </c>
      <c r="BF768" s="4" t="str">
        <f t="shared" si="195"/>
        <v>과락</v>
      </c>
      <c r="BG768" s="4">
        <f t="shared" si="196"/>
        <v>294</v>
      </c>
      <c r="BH768" s="4" t="s">
        <v>11811</v>
      </c>
      <c r="BI768" s="4" t="s">
        <v>11809</v>
      </c>
      <c r="BK768" s="4">
        <v>9</v>
      </c>
      <c r="BL768" s="4">
        <f t="shared" si="185"/>
        <v>135</v>
      </c>
      <c r="BM768" s="4">
        <f t="shared" si="197"/>
        <v>136</v>
      </c>
      <c r="BN768" s="4" t="str">
        <f t="shared" si="186"/>
        <v>배수초과</v>
      </c>
      <c r="BO768" s="4" t="s">
        <v>11832</v>
      </c>
      <c r="BQ768" s="44" t="s">
        <v>11731</v>
      </c>
      <c r="BR768" s="4" t="s">
        <v>11835</v>
      </c>
      <c r="BS768" s="4" t="s">
        <v>11836</v>
      </c>
    </row>
    <row r="769" spans="1:71" ht="50.1" customHeight="1" x14ac:dyDescent="0.3">
      <c r="A769" s="4">
        <f t="shared" si="184"/>
        <v>295</v>
      </c>
      <c r="B769" s="4" t="s">
        <v>8296</v>
      </c>
      <c r="C769" s="4" t="s">
        <v>8297</v>
      </c>
      <c r="D769" s="4" t="s">
        <v>265</v>
      </c>
      <c r="E769" s="4" t="s">
        <v>266</v>
      </c>
      <c r="F769" s="4" t="s">
        <v>8298</v>
      </c>
      <c r="G769" s="4" t="s">
        <v>8299</v>
      </c>
      <c r="H769" s="4" t="s">
        <v>8300</v>
      </c>
      <c r="I769" s="4" t="s">
        <v>8300</v>
      </c>
      <c r="J769" s="4" t="s">
        <v>275</v>
      </c>
      <c r="K769" s="4" t="s">
        <v>275</v>
      </c>
      <c r="L769" s="4" t="s">
        <v>276</v>
      </c>
      <c r="M769" s="4" t="s">
        <v>277</v>
      </c>
      <c r="N769" s="4" t="s">
        <v>277</v>
      </c>
      <c r="O769" s="4" t="s">
        <v>277</v>
      </c>
      <c r="P769" s="4" t="s">
        <v>277</v>
      </c>
      <c r="Q769" s="4" t="s">
        <v>1224</v>
      </c>
      <c r="R769" s="4" t="s">
        <v>313</v>
      </c>
      <c r="S769" s="4" t="s">
        <v>313</v>
      </c>
      <c r="T769" s="4" t="s">
        <v>313</v>
      </c>
      <c r="U769" s="4" t="s">
        <v>313</v>
      </c>
      <c r="V769" s="4" t="s">
        <v>313</v>
      </c>
      <c r="W769" s="4" t="s">
        <v>11686</v>
      </c>
      <c r="X769" s="4" t="s">
        <v>11738</v>
      </c>
      <c r="Y769" s="4" t="s">
        <v>11686</v>
      </c>
      <c r="Z769" s="4" t="s">
        <v>11727</v>
      </c>
      <c r="AA769" s="4" t="s">
        <v>313</v>
      </c>
      <c r="AB769" s="4" t="s">
        <v>312</v>
      </c>
      <c r="AC769" s="4" t="s">
        <v>313</v>
      </c>
      <c r="AE769" s="4">
        <v>0</v>
      </c>
      <c r="AF769" s="4">
        <v>0</v>
      </c>
      <c r="AG769" s="4">
        <v>0</v>
      </c>
      <c r="AH769" s="4">
        <f t="shared" si="198"/>
        <v>0</v>
      </c>
      <c r="AI769" s="4">
        <f t="shared" si="198"/>
        <v>0</v>
      </c>
      <c r="AJ769" s="4">
        <f t="shared" si="198"/>
        <v>0</v>
      </c>
      <c r="AK769" s="4">
        <f t="shared" si="187"/>
        <v>0</v>
      </c>
      <c r="AL769" s="4">
        <f t="shared" si="187"/>
        <v>0</v>
      </c>
      <c r="AM769" s="4">
        <f t="shared" si="187"/>
        <v>3</v>
      </c>
      <c r="AN769" s="4">
        <f t="shared" si="188"/>
        <v>3</v>
      </c>
      <c r="AO769" s="4" t="str">
        <f t="shared" si="189"/>
        <v>X</v>
      </c>
      <c r="AP769" s="4" t="str">
        <f t="shared" si="189"/>
        <v>우대</v>
      </c>
      <c r="AQ769" s="4" t="str">
        <f t="shared" si="189"/>
        <v>X</v>
      </c>
      <c r="AR769" s="4">
        <f t="shared" si="190"/>
        <v>3</v>
      </c>
      <c r="AT769" s="4" t="s">
        <v>11686</v>
      </c>
      <c r="AU769" s="4">
        <f>VLOOKUP(B769,자격증!B:R,17,0)</f>
        <v>3</v>
      </c>
      <c r="AV769" s="4">
        <f>IF(AT769="해당",VLOOKUP(B769,어학성적!B:Q,16,0),0)</f>
        <v>0</v>
      </c>
      <c r="AW769" s="4">
        <f>IF(AT769="해당",VLOOKUP(B769,논문실적!B:S,18,0),0)</f>
        <v>0</v>
      </c>
      <c r="AX769" s="4">
        <f>VLOOKUP(B769,자격증!B:S,18,0)</f>
        <v>0</v>
      </c>
      <c r="AY769" s="4">
        <f t="shared" si="191"/>
        <v>3</v>
      </c>
      <c r="AZ769" s="4"/>
      <c r="BB769" s="4">
        <f t="shared" si="192"/>
        <v>3</v>
      </c>
      <c r="BC769" s="47">
        <f>VLOOKUP(B769,정성평가!B:AD,29,0)</f>
        <v>55.333333333333336</v>
      </c>
      <c r="BD769" s="4">
        <f t="shared" si="193"/>
        <v>3</v>
      </c>
      <c r="BE769" s="47">
        <f t="shared" si="194"/>
        <v>61.333333333333336</v>
      </c>
      <c r="BF769" s="4" t="str">
        <f t="shared" si="195"/>
        <v>과락</v>
      </c>
      <c r="BG769" s="4">
        <f t="shared" si="196"/>
        <v>295</v>
      </c>
      <c r="BH769" s="4" t="s">
        <v>11811</v>
      </c>
      <c r="BI769" s="4" t="s">
        <v>11809</v>
      </c>
      <c r="BK769" s="4">
        <v>9</v>
      </c>
      <c r="BL769" s="4">
        <f t="shared" si="185"/>
        <v>135</v>
      </c>
      <c r="BM769" s="4">
        <f t="shared" si="197"/>
        <v>136</v>
      </c>
      <c r="BN769" s="4" t="str">
        <f t="shared" si="186"/>
        <v>배수초과</v>
      </c>
      <c r="BO769" s="4" t="s">
        <v>11832</v>
      </c>
      <c r="BQ769" s="44" t="s">
        <v>11731</v>
      </c>
      <c r="BR769" s="4" t="s">
        <v>11835</v>
      </c>
      <c r="BS769" s="4" t="s">
        <v>11836</v>
      </c>
    </row>
    <row r="770" spans="1:71" ht="50.1" customHeight="1" x14ac:dyDescent="0.3">
      <c r="A770" s="4">
        <f t="shared" si="184"/>
        <v>296</v>
      </c>
      <c r="B770" s="4" t="s">
        <v>9906</v>
      </c>
      <c r="C770" s="4" t="s">
        <v>9907</v>
      </c>
      <c r="D770" s="4" t="s">
        <v>265</v>
      </c>
      <c r="E770" s="4" t="s">
        <v>266</v>
      </c>
      <c r="F770" s="4" t="s">
        <v>9908</v>
      </c>
      <c r="G770" s="4" t="s">
        <v>9909</v>
      </c>
      <c r="H770" s="4" t="s">
        <v>9910</v>
      </c>
      <c r="I770" s="4" t="s">
        <v>9911</v>
      </c>
      <c r="J770" s="4" t="s">
        <v>275</v>
      </c>
      <c r="K770" s="4" t="s">
        <v>275</v>
      </c>
      <c r="L770" s="4" t="s">
        <v>276</v>
      </c>
      <c r="M770" s="4" t="s">
        <v>277</v>
      </c>
      <c r="N770" s="4" t="s">
        <v>277</v>
      </c>
      <c r="O770" s="4" t="s">
        <v>277</v>
      </c>
      <c r="P770" s="4" t="s">
        <v>277</v>
      </c>
      <c r="Q770" s="4" t="s">
        <v>9426</v>
      </c>
      <c r="R770" s="4" t="s">
        <v>313</v>
      </c>
      <c r="S770" s="4" t="s">
        <v>313</v>
      </c>
      <c r="T770" s="4" t="s">
        <v>313</v>
      </c>
      <c r="U770" s="4" t="s">
        <v>313</v>
      </c>
      <c r="V770" s="4" t="s">
        <v>313</v>
      </c>
      <c r="W770" s="4" t="s">
        <v>11686</v>
      </c>
      <c r="X770" s="4" t="s">
        <v>11727</v>
      </c>
      <c r="Y770" s="4" t="s">
        <v>11686</v>
      </c>
      <c r="Z770" s="4" t="s">
        <v>11727</v>
      </c>
      <c r="AA770" s="4" t="s">
        <v>313</v>
      </c>
      <c r="AB770" s="4" t="s">
        <v>313</v>
      </c>
      <c r="AC770" s="4" t="s">
        <v>313</v>
      </c>
      <c r="AE770" s="4">
        <v>0</v>
      </c>
      <c r="AF770" s="4">
        <v>0</v>
      </c>
      <c r="AG770" s="4">
        <v>0</v>
      </c>
      <c r="AH770" s="4">
        <f t="shared" si="198"/>
        <v>0</v>
      </c>
      <c r="AI770" s="4">
        <f t="shared" si="198"/>
        <v>0</v>
      </c>
      <c r="AJ770" s="4">
        <f t="shared" si="198"/>
        <v>0</v>
      </c>
      <c r="AK770" s="4">
        <f t="shared" si="187"/>
        <v>0</v>
      </c>
      <c r="AL770" s="4">
        <f t="shared" si="187"/>
        <v>0</v>
      </c>
      <c r="AM770" s="4">
        <f t="shared" si="187"/>
        <v>3</v>
      </c>
      <c r="AN770" s="4">
        <f t="shared" si="188"/>
        <v>3</v>
      </c>
      <c r="AO770" s="4" t="str">
        <f t="shared" si="189"/>
        <v>X</v>
      </c>
      <c r="AP770" s="4" t="str">
        <f t="shared" si="189"/>
        <v>X</v>
      </c>
      <c r="AQ770" s="4" t="str">
        <f t="shared" si="189"/>
        <v>X</v>
      </c>
      <c r="AR770" s="4">
        <f t="shared" si="190"/>
        <v>3</v>
      </c>
      <c r="AT770" s="4" t="s">
        <v>11686</v>
      </c>
      <c r="AU770" s="4">
        <f>VLOOKUP(B770,자격증!B:R,17,0)</f>
        <v>0</v>
      </c>
      <c r="AV770" s="4">
        <f>IF(AT770="해당",VLOOKUP(B770,어학성적!B:Q,16,0),0)</f>
        <v>0</v>
      </c>
      <c r="AW770" s="4">
        <f>IF(AT770="해당",VLOOKUP(B770,논문실적!B:S,18,0),0)</f>
        <v>0</v>
      </c>
      <c r="AX770" s="4">
        <f>VLOOKUP(B770,자격증!B:S,18,0)</f>
        <v>0</v>
      </c>
      <c r="AY770" s="4">
        <f t="shared" si="191"/>
        <v>0</v>
      </c>
      <c r="AZ770" s="4"/>
      <c r="BB770" s="4">
        <f t="shared" si="192"/>
        <v>0</v>
      </c>
      <c r="BC770" s="47">
        <f>VLOOKUP(B770,정성평가!B:AD,29,0)</f>
        <v>58.333333333333336</v>
      </c>
      <c r="BD770" s="4">
        <f t="shared" si="193"/>
        <v>3</v>
      </c>
      <c r="BE770" s="47">
        <f t="shared" si="194"/>
        <v>61.333333333333336</v>
      </c>
      <c r="BF770" s="4" t="str">
        <f t="shared" si="195"/>
        <v>과락</v>
      </c>
      <c r="BG770" s="4">
        <f t="shared" si="196"/>
        <v>295</v>
      </c>
      <c r="BH770" s="4" t="s">
        <v>11811</v>
      </c>
      <c r="BI770" s="4" t="s">
        <v>11809</v>
      </c>
      <c r="BK770" s="4">
        <v>9</v>
      </c>
      <c r="BL770" s="4">
        <f t="shared" si="185"/>
        <v>135</v>
      </c>
      <c r="BM770" s="4">
        <f t="shared" si="197"/>
        <v>136</v>
      </c>
      <c r="BN770" s="4" t="str">
        <f t="shared" si="186"/>
        <v>배수초과</v>
      </c>
      <c r="BO770" s="4" t="s">
        <v>11832</v>
      </c>
      <c r="BQ770" s="44" t="s">
        <v>11731</v>
      </c>
      <c r="BR770" s="4" t="s">
        <v>11835</v>
      </c>
      <c r="BS770" s="4" t="s">
        <v>11836</v>
      </c>
    </row>
    <row r="771" spans="1:71" ht="50.1" customHeight="1" x14ac:dyDescent="0.3">
      <c r="A771" s="4">
        <f t="shared" ref="A771:A834" si="199">IF(E771=E770,A770+1,1)</f>
        <v>297</v>
      </c>
      <c r="B771" s="4" t="s">
        <v>5316</v>
      </c>
      <c r="C771" s="4" t="s">
        <v>5317</v>
      </c>
      <c r="D771" s="4" t="s">
        <v>265</v>
      </c>
      <c r="E771" s="4" t="s">
        <v>266</v>
      </c>
      <c r="F771" s="4" t="s">
        <v>5318</v>
      </c>
      <c r="G771" s="4" t="s">
        <v>5319</v>
      </c>
      <c r="H771" s="4" t="s">
        <v>5320</v>
      </c>
      <c r="I771" s="4" t="s">
        <v>5321</v>
      </c>
      <c r="J771" s="4" t="s">
        <v>275</v>
      </c>
      <c r="K771" s="4" t="s">
        <v>275</v>
      </c>
      <c r="L771" s="4" t="s">
        <v>276</v>
      </c>
      <c r="M771" s="4" t="s">
        <v>277</v>
      </c>
      <c r="N771" s="4" t="s">
        <v>277</v>
      </c>
      <c r="O771" s="4" t="s">
        <v>277</v>
      </c>
      <c r="P771" s="4" t="s">
        <v>277</v>
      </c>
      <c r="Q771" s="4" t="s">
        <v>5325</v>
      </c>
      <c r="R771" s="4" t="s">
        <v>313</v>
      </c>
      <c r="S771" s="4" t="s">
        <v>313</v>
      </c>
      <c r="T771" s="4" t="s">
        <v>313</v>
      </c>
      <c r="U771" s="4" t="s">
        <v>313</v>
      </c>
      <c r="V771" s="4" t="s">
        <v>313</v>
      </c>
      <c r="W771" s="4" t="s">
        <v>313</v>
      </c>
      <c r="X771" s="4" t="s">
        <v>313</v>
      </c>
      <c r="Y771" s="4" t="s">
        <v>313</v>
      </c>
      <c r="Z771" s="4" t="s">
        <v>313</v>
      </c>
      <c r="AA771" s="4" t="s">
        <v>312</v>
      </c>
      <c r="AB771" s="4" t="s">
        <v>312</v>
      </c>
      <c r="AC771" s="4" t="s">
        <v>313</v>
      </c>
      <c r="AE771" s="4">
        <v>0</v>
      </c>
      <c r="AF771" s="4">
        <v>0</v>
      </c>
      <c r="AG771" s="4">
        <v>0</v>
      </c>
      <c r="AH771" s="4">
        <f t="shared" si="198"/>
        <v>0</v>
      </c>
      <c r="AI771" s="4">
        <f t="shared" si="198"/>
        <v>0</v>
      </c>
      <c r="AJ771" s="4">
        <f t="shared" si="198"/>
        <v>0</v>
      </c>
      <c r="AK771" s="4">
        <f t="shared" si="187"/>
        <v>0</v>
      </c>
      <c r="AL771" s="4">
        <f t="shared" si="187"/>
        <v>0</v>
      </c>
      <c r="AM771" s="4">
        <f t="shared" si="187"/>
        <v>0</v>
      </c>
      <c r="AN771" s="4">
        <f t="shared" si="188"/>
        <v>0</v>
      </c>
      <c r="AO771" s="4" t="str">
        <f t="shared" si="189"/>
        <v>우대</v>
      </c>
      <c r="AP771" s="4" t="str">
        <f t="shared" si="189"/>
        <v>우대</v>
      </c>
      <c r="AQ771" s="4" t="str">
        <f t="shared" si="189"/>
        <v>X</v>
      </c>
      <c r="AR771" s="4">
        <f t="shared" si="190"/>
        <v>0</v>
      </c>
      <c r="AT771" s="4" t="s">
        <v>11686</v>
      </c>
      <c r="AU771" s="4">
        <f>VLOOKUP(B771,자격증!B:R,17,0)</f>
        <v>8</v>
      </c>
      <c r="AV771" s="4">
        <f>IF(AT771="해당",VLOOKUP(B771,어학성적!B:Q,16,0),0)</f>
        <v>0</v>
      </c>
      <c r="AW771" s="4">
        <f>IF(AT771="해당",VLOOKUP(B771,논문실적!B:S,18,0),0)</f>
        <v>0</v>
      </c>
      <c r="AX771" s="4">
        <f>VLOOKUP(B771,자격증!B:S,18,0)</f>
        <v>0</v>
      </c>
      <c r="AY771" s="4">
        <f t="shared" si="191"/>
        <v>8</v>
      </c>
      <c r="AZ771" s="4"/>
      <c r="BB771" s="4">
        <f t="shared" si="192"/>
        <v>8</v>
      </c>
      <c r="BC771" s="47">
        <f>VLOOKUP(B771,정성평가!B:AD,29,0)</f>
        <v>53</v>
      </c>
      <c r="BD771" s="4">
        <f t="shared" si="193"/>
        <v>0</v>
      </c>
      <c r="BE771" s="47">
        <f t="shared" si="194"/>
        <v>61</v>
      </c>
      <c r="BF771" s="4" t="str">
        <f t="shared" si="195"/>
        <v>과락</v>
      </c>
      <c r="BG771" s="4">
        <f t="shared" si="196"/>
        <v>297</v>
      </c>
      <c r="BH771" s="4" t="s">
        <v>11811</v>
      </c>
      <c r="BI771" s="4" t="s">
        <v>11809</v>
      </c>
      <c r="BK771" s="4">
        <v>9</v>
      </c>
      <c r="BL771" s="4">
        <f t="shared" si="185"/>
        <v>135</v>
      </c>
      <c r="BM771" s="4">
        <f t="shared" si="197"/>
        <v>136</v>
      </c>
      <c r="BN771" s="4" t="str">
        <f t="shared" si="186"/>
        <v>배수초과</v>
      </c>
      <c r="BO771" s="4" t="s">
        <v>11832</v>
      </c>
      <c r="BQ771" s="44" t="s">
        <v>11731</v>
      </c>
      <c r="BR771" s="4" t="s">
        <v>11835</v>
      </c>
      <c r="BS771" s="4" t="s">
        <v>11836</v>
      </c>
    </row>
    <row r="772" spans="1:71" ht="50.1" customHeight="1" x14ac:dyDescent="0.3">
      <c r="A772" s="4">
        <f t="shared" si="199"/>
        <v>298</v>
      </c>
      <c r="B772" s="4" t="s">
        <v>993</v>
      </c>
      <c r="C772" s="4" t="s">
        <v>994</v>
      </c>
      <c r="D772" s="4" t="s">
        <v>265</v>
      </c>
      <c r="E772" s="4" t="s">
        <v>266</v>
      </c>
      <c r="F772" s="4" t="s">
        <v>995</v>
      </c>
      <c r="G772" s="4" t="s">
        <v>996</v>
      </c>
      <c r="H772" s="4" t="s">
        <v>997</v>
      </c>
      <c r="I772" s="4" t="s">
        <v>998</v>
      </c>
      <c r="J772" s="4" t="s">
        <v>275</v>
      </c>
      <c r="K772" s="4" t="s">
        <v>275</v>
      </c>
      <c r="L772" s="4" t="s">
        <v>382</v>
      </c>
      <c r="M772" s="4" t="s">
        <v>999</v>
      </c>
      <c r="N772" s="4" t="s">
        <v>1000</v>
      </c>
      <c r="O772" s="4" t="s">
        <v>562</v>
      </c>
      <c r="P772" s="4" t="s">
        <v>957</v>
      </c>
      <c r="Q772" s="4" t="s">
        <v>1012</v>
      </c>
      <c r="R772" s="4" t="s">
        <v>313</v>
      </c>
      <c r="S772" s="4" t="s">
        <v>313</v>
      </c>
      <c r="T772" s="4" t="s">
        <v>313</v>
      </c>
      <c r="U772" s="4" t="s">
        <v>313</v>
      </c>
      <c r="V772" s="4" t="s">
        <v>313</v>
      </c>
      <c r="W772" s="4" t="s">
        <v>313</v>
      </c>
      <c r="X772" s="4" t="s">
        <v>313</v>
      </c>
      <c r="Y772" s="4" t="s">
        <v>313</v>
      </c>
      <c r="Z772" s="4" t="s">
        <v>313</v>
      </c>
      <c r="AA772" s="4" t="s">
        <v>312</v>
      </c>
      <c r="AB772" s="4" t="s">
        <v>313</v>
      </c>
      <c r="AC772" s="4" t="s">
        <v>313</v>
      </c>
      <c r="AE772" s="4">
        <v>0</v>
      </c>
      <c r="AF772" s="4">
        <v>0</v>
      </c>
      <c r="AG772" s="4">
        <v>0</v>
      </c>
      <c r="AH772" s="4">
        <f t="shared" si="198"/>
        <v>0</v>
      </c>
      <c r="AI772" s="4">
        <f t="shared" si="198"/>
        <v>0</v>
      </c>
      <c r="AJ772" s="4">
        <f t="shared" si="198"/>
        <v>0</v>
      </c>
      <c r="AK772" s="4">
        <f t="shared" si="187"/>
        <v>0</v>
      </c>
      <c r="AL772" s="4">
        <f t="shared" si="187"/>
        <v>0</v>
      </c>
      <c r="AM772" s="4">
        <f t="shared" si="187"/>
        <v>0</v>
      </c>
      <c r="AN772" s="4">
        <f t="shared" si="188"/>
        <v>0</v>
      </c>
      <c r="AO772" s="4" t="str">
        <f t="shared" si="189"/>
        <v>우대</v>
      </c>
      <c r="AP772" s="4" t="str">
        <f t="shared" si="189"/>
        <v>X</v>
      </c>
      <c r="AQ772" s="4" t="str">
        <f t="shared" si="189"/>
        <v>X</v>
      </c>
      <c r="AR772" s="4">
        <f t="shared" si="190"/>
        <v>0</v>
      </c>
      <c r="AT772" s="4" t="s">
        <v>11686</v>
      </c>
      <c r="AU772" s="4">
        <f>VLOOKUP(B772,자격증!B:R,17,0)</f>
        <v>0</v>
      </c>
      <c r="AV772" s="4">
        <f>IF(AT772="해당",VLOOKUP(B772,어학성적!B:Q,16,0),0)</f>
        <v>0</v>
      </c>
      <c r="AW772" s="4">
        <f>IF(AT772="해당",VLOOKUP(B772,논문실적!B:S,18,0),0)</f>
        <v>0</v>
      </c>
      <c r="AX772" s="4">
        <f>VLOOKUP(B772,자격증!B:S,18,0)</f>
        <v>0</v>
      </c>
      <c r="AY772" s="4">
        <f t="shared" si="191"/>
        <v>0</v>
      </c>
      <c r="AZ772" s="4"/>
      <c r="BB772" s="4">
        <f t="shared" si="192"/>
        <v>0</v>
      </c>
      <c r="BC772" s="47">
        <f>VLOOKUP(B772,정성평가!B:AD,29,0)</f>
        <v>60.666666666666664</v>
      </c>
      <c r="BD772" s="4">
        <f t="shared" si="193"/>
        <v>0</v>
      </c>
      <c r="BE772" s="47">
        <f t="shared" si="194"/>
        <v>60.666666666666664</v>
      </c>
      <c r="BF772" s="4" t="str">
        <f t="shared" si="195"/>
        <v>과락</v>
      </c>
      <c r="BG772" s="4">
        <f t="shared" si="196"/>
        <v>298</v>
      </c>
      <c r="BH772" s="4" t="s">
        <v>11811</v>
      </c>
      <c r="BI772" s="4" t="s">
        <v>11809</v>
      </c>
      <c r="BK772" s="4">
        <v>9</v>
      </c>
      <c r="BL772" s="4">
        <f t="shared" si="185"/>
        <v>135</v>
      </c>
      <c r="BM772" s="4">
        <f t="shared" si="197"/>
        <v>136</v>
      </c>
      <c r="BN772" s="4" t="str">
        <f t="shared" si="186"/>
        <v>배수초과</v>
      </c>
      <c r="BO772" s="4" t="s">
        <v>11832</v>
      </c>
      <c r="BQ772" s="44" t="s">
        <v>11731</v>
      </c>
      <c r="BR772" s="4" t="s">
        <v>11835</v>
      </c>
      <c r="BS772" s="4" t="s">
        <v>11836</v>
      </c>
    </row>
    <row r="773" spans="1:71" ht="50.1" customHeight="1" x14ac:dyDescent="0.3">
      <c r="A773" s="4">
        <f t="shared" si="199"/>
        <v>299</v>
      </c>
      <c r="B773" s="4" t="s">
        <v>1696</v>
      </c>
      <c r="C773" s="4" t="s">
        <v>1697</v>
      </c>
      <c r="D773" s="4" t="s">
        <v>265</v>
      </c>
      <c r="E773" s="4" t="s">
        <v>266</v>
      </c>
      <c r="F773" s="4" t="s">
        <v>1698</v>
      </c>
      <c r="G773" s="4" t="s">
        <v>1699</v>
      </c>
      <c r="H773" s="4" t="s">
        <v>1700</v>
      </c>
      <c r="I773" s="4" t="s">
        <v>1701</v>
      </c>
      <c r="J773" s="4" t="s">
        <v>275</v>
      </c>
      <c r="K773" s="4" t="s">
        <v>275</v>
      </c>
      <c r="L773" s="4" t="s">
        <v>1702</v>
      </c>
      <c r="M773" s="4" t="s">
        <v>277</v>
      </c>
      <c r="N773" s="4" t="s">
        <v>277</v>
      </c>
      <c r="O773" s="4" t="s">
        <v>277</v>
      </c>
      <c r="P773" s="4" t="s">
        <v>277</v>
      </c>
      <c r="Q773" s="4" t="s">
        <v>1706</v>
      </c>
      <c r="R773" s="4" t="s">
        <v>313</v>
      </c>
      <c r="S773" s="4" t="s">
        <v>313</v>
      </c>
      <c r="T773" s="4" t="s">
        <v>313</v>
      </c>
      <c r="U773" s="4" t="s">
        <v>313</v>
      </c>
      <c r="V773" s="4" t="s">
        <v>313</v>
      </c>
      <c r="W773" s="4" t="s">
        <v>11686</v>
      </c>
      <c r="X773" s="4" t="s">
        <v>11737</v>
      </c>
      <c r="Y773" s="4" t="s">
        <v>313</v>
      </c>
      <c r="Z773" s="4" t="s">
        <v>313</v>
      </c>
      <c r="AA773" s="4" t="s">
        <v>313</v>
      </c>
      <c r="AB773" s="4" t="s">
        <v>313</v>
      </c>
      <c r="AC773" s="4" t="s">
        <v>313</v>
      </c>
      <c r="AE773" s="4">
        <v>0</v>
      </c>
      <c r="AF773" s="4">
        <v>0</v>
      </c>
      <c r="AG773" s="4">
        <v>0</v>
      </c>
      <c r="AH773" s="4">
        <f t="shared" si="198"/>
        <v>0</v>
      </c>
      <c r="AI773" s="4">
        <f t="shared" si="198"/>
        <v>0</v>
      </c>
      <c r="AJ773" s="4">
        <f t="shared" si="198"/>
        <v>0</v>
      </c>
      <c r="AK773" s="4">
        <f t="shared" si="187"/>
        <v>0</v>
      </c>
      <c r="AL773" s="4">
        <f t="shared" si="187"/>
        <v>0</v>
      </c>
      <c r="AM773" s="4">
        <f t="shared" si="187"/>
        <v>3</v>
      </c>
      <c r="AN773" s="4">
        <f t="shared" si="188"/>
        <v>0</v>
      </c>
      <c r="AO773" s="4" t="str">
        <f t="shared" si="189"/>
        <v>X</v>
      </c>
      <c r="AP773" s="4" t="str">
        <f t="shared" si="189"/>
        <v>X</v>
      </c>
      <c r="AQ773" s="4" t="str">
        <f t="shared" si="189"/>
        <v>X</v>
      </c>
      <c r="AR773" s="4">
        <f t="shared" si="190"/>
        <v>3</v>
      </c>
      <c r="AT773" s="4" t="s">
        <v>11686</v>
      </c>
      <c r="AU773" s="4">
        <f>VLOOKUP(B773,자격증!B:R,17,0)</f>
        <v>8</v>
      </c>
      <c r="AV773" s="4">
        <f>IF(AT773="해당",VLOOKUP(B773,어학성적!B:Q,16,0),0)</f>
        <v>0</v>
      </c>
      <c r="AW773" s="4">
        <f>IF(AT773="해당",VLOOKUP(B773,논문실적!B:S,18,0),0)</f>
        <v>0</v>
      </c>
      <c r="AX773" s="4">
        <f>VLOOKUP(B773,자격증!B:S,18,0)</f>
        <v>0</v>
      </c>
      <c r="AY773" s="4">
        <f t="shared" si="191"/>
        <v>8</v>
      </c>
      <c r="AZ773" s="4"/>
      <c r="BB773" s="4">
        <f t="shared" si="192"/>
        <v>8</v>
      </c>
      <c r="BC773" s="47">
        <f>VLOOKUP(B773,정성평가!B:AD,29,0)</f>
        <v>49.333333333333336</v>
      </c>
      <c r="BD773" s="4">
        <f t="shared" si="193"/>
        <v>3</v>
      </c>
      <c r="BE773" s="47">
        <f t="shared" si="194"/>
        <v>60.333333333333336</v>
      </c>
      <c r="BF773" s="4" t="str">
        <f t="shared" si="195"/>
        <v>과락</v>
      </c>
      <c r="BG773" s="4">
        <f t="shared" si="196"/>
        <v>299</v>
      </c>
      <c r="BH773" s="4" t="s">
        <v>11811</v>
      </c>
      <c r="BI773" s="4" t="s">
        <v>11809</v>
      </c>
      <c r="BK773" s="4">
        <v>9</v>
      </c>
      <c r="BL773" s="4">
        <f t="shared" si="185"/>
        <v>135</v>
      </c>
      <c r="BM773" s="4">
        <f t="shared" si="197"/>
        <v>136</v>
      </c>
      <c r="BN773" s="4" t="str">
        <f t="shared" si="186"/>
        <v>배수초과</v>
      </c>
      <c r="BO773" s="4" t="s">
        <v>11832</v>
      </c>
      <c r="BQ773" s="44" t="s">
        <v>11731</v>
      </c>
      <c r="BR773" s="4" t="s">
        <v>11835</v>
      </c>
      <c r="BS773" s="4" t="s">
        <v>11836</v>
      </c>
    </row>
    <row r="774" spans="1:71" ht="50.1" customHeight="1" x14ac:dyDescent="0.3">
      <c r="A774" s="4">
        <f t="shared" si="199"/>
        <v>300</v>
      </c>
      <c r="B774" s="4" t="s">
        <v>3115</v>
      </c>
      <c r="C774" s="4" t="s">
        <v>3116</v>
      </c>
      <c r="D774" s="4" t="s">
        <v>265</v>
      </c>
      <c r="E774" s="4" t="s">
        <v>266</v>
      </c>
      <c r="F774" s="4" t="s">
        <v>3117</v>
      </c>
      <c r="G774" s="4" t="s">
        <v>3118</v>
      </c>
      <c r="H774" s="4" t="s">
        <v>3119</v>
      </c>
      <c r="I774" s="4" t="s">
        <v>3120</v>
      </c>
      <c r="J774" s="4" t="s">
        <v>275</v>
      </c>
      <c r="K774" s="4" t="s">
        <v>275</v>
      </c>
      <c r="L774" s="4" t="s">
        <v>276</v>
      </c>
      <c r="M774" s="4" t="s">
        <v>277</v>
      </c>
      <c r="N774" s="4" t="s">
        <v>277</v>
      </c>
      <c r="O774" s="4" t="s">
        <v>277</v>
      </c>
      <c r="P774" s="4" t="s">
        <v>277</v>
      </c>
      <c r="Q774" s="4" t="s">
        <v>311</v>
      </c>
      <c r="R774" s="4" t="s">
        <v>313</v>
      </c>
      <c r="S774" s="4" t="s">
        <v>313</v>
      </c>
      <c r="T774" s="4" t="s">
        <v>313</v>
      </c>
      <c r="U774" s="4" t="s">
        <v>313</v>
      </c>
      <c r="V774" s="4" t="s">
        <v>313</v>
      </c>
      <c r="W774" s="4" t="s">
        <v>313</v>
      </c>
      <c r="X774" s="4" t="s">
        <v>313</v>
      </c>
      <c r="Y774" s="4" t="s">
        <v>313</v>
      </c>
      <c r="Z774" s="4" t="s">
        <v>313</v>
      </c>
      <c r="AA774" s="4" t="s">
        <v>313</v>
      </c>
      <c r="AB774" s="4" t="s">
        <v>312</v>
      </c>
      <c r="AC774" s="4" t="s">
        <v>313</v>
      </c>
      <c r="AE774" s="4">
        <v>0</v>
      </c>
      <c r="AF774" s="4">
        <v>0</v>
      </c>
      <c r="AG774" s="4">
        <v>0</v>
      </c>
      <c r="AH774" s="4">
        <f t="shared" si="198"/>
        <v>0</v>
      </c>
      <c r="AI774" s="4">
        <f t="shared" si="198"/>
        <v>0</v>
      </c>
      <c r="AJ774" s="4">
        <f t="shared" si="198"/>
        <v>0</v>
      </c>
      <c r="AK774" s="4">
        <f t="shared" si="187"/>
        <v>0</v>
      </c>
      <c r="AL774" s="4">
        <f t="shared" si="187"/>
        <v>0</v>
      </c>
      <c r="AM774" s="4">
        <f t="shared" si="187"/>
        <v>0</v>
      </c>
      <c r="AN774" s="4">
        <f t="shared" si="188"/>
        <v>0</v>
      </c>
      <c r="AO774" s="4" t="str">
        <f t="shared" si="189"/>
        <v>X</v>
      </c>
      <c r="AP774" s="4" t="str">
        <f t="shared" si="189"/>
        <v>우대</v>
      </c>
      <c r="AQ774" s="4" t="str">
        <f t="shared" si="189"/>
        <v>X</v>
      </c>
      <c r="AR774" s="4">
        <f t="shared" si="190"/>
        <v>0</v>
      </c>
      <c r="AT774" s="4" t="s">
        <v>11686</v>
      </c>
      <c r="AU774" s="4">
        <f>VLOOKUP(B774,자격증!B:R,17,0)</f>
        <v>5</v>
      </c>
      <c r="AV774" s="4">
        <f>IF(AT774="해당",VLOOKUP(B774,어학성적!B:Q,16,0),0)</f>
        <v>0</v>
      </c>
      <c r="AW774" s="4">
        <f>IF(AT774="해당",VLOOKUP(B774,논문실적!B:S,18,0),0)</f>
        <v>0</v>
      </c>
      <c r="AX774" s="4">
        <f>VLOOKUP(B774,자격증!B:S,18,0)</f>
        <v>0</v>
      </c>
      <c r="AY774" s="4">
        <f t="shared" si="191"/>
        <v>5</v>
      </c>
      <c r="AZ774" s="4"/>
      <c r="BB774" s="4">
        <f t="shared" si="192"/>
        <v>5</v>
      </c>
      <c r="BC774" s="47">
        <f>VLOOKUP(B774,정성평가!B:AD,29,0)</f>
        <v>55.333333333333336</v>
      </c>
      <c r="BD774" s="4">
        <f t="shared" si="193"/>
        <v>0</v>
      </c>
      <c r="BE774" s="47">
        <f t="shared" si="194"/>
        <v>60.333333333333336</v>
      </c>
      <c r="BF774" s="4" t="str">
        <f t="shared" si="195"/>
        <v>과락</v>
      </c>
      <c r="BG774" s="4">
        <f t="shared" si="196"/>
        <v>299</v>
      </c>
      <c r="BH774" s="4" t="s">
        <v>11811</v>
      </c>
      <c r="BI774" s="4" t="s">
        <v>11809</v>
      </c>
      <c r="BK774" s="4">
        <v>9</v>
      </c>
      <c r="BL774" s="4">
        <f t="shared" si="185"/>
        <v>135</v>
      </c>
      <c r="BM774" s="4">
        <f t="shared" si="197"/>
        <v>136</v>
      </c>
      <c r="BN774" s="4" t="str">
        <f t="shared" si="186"/>
        <v>배수초과</v>
      </c>
      <c r="BO774" s="4" t="s">
        <v>11832</v>
      </c>
      <c r="BQ774" s="44" t="s">
        <v>11731</v>
      </c>
      <c r="BR774" s="4" t="s">
        <v>11835</v>
      </c>
      <c r="BS774" s="4" t="s">
        <v>11836</v>
      </c>
    </row>
    <row r="775" spans="1:71" ht="50.1" customHeight="1" x14ac:dyDescent="0.3">
      <c r="A775" s="4">
        <f t="shared" si="199"/>
        <v>301</v>
      </c>
      <c r="B775" s="4" t="s">
        <v>3253</v>
      </c>
      <c r="C775" s="4" t="s">
        <v>3254</v>
      </c>
      <c r="D775" s="4" t="s">
        <v>265</v>
      </c>
      <c r="E775" s="4" t="s">
        <v>266</v>
      </c>
      <c r="F775" s="4" t="s">
        <v>3255</v>
      </c>
      <c r="G775" s="4" t="s">
        <v>3256</v>
      </c>
      <c r="H775" s="4" t="s">
        <v>3257</v>
      </c>
      <c r="I775" s="4" t="s">
        <v>3258</v>
      </c>
      <c r="J775" s="4" t="s">
        <v>275</v>
      </c>
      <c r="K775" s="4" t="s">
        <v>275</v>
      </c>
      <c r="L775" s="4" t="s">
        <v>276</v>
      </c>
      <c r="M775" s="4" t="s">
        <v>277</v>
      </c>
      <c r="N775" s="4" t="s">
        <v>277</v>
      </c>
      <c r="O775" s="4" t="s">
        <v>277</v>
      </c>
      <c r="P775" s="4" t="s">
        <v>277</v>
      </c>
      <c r="Q775" s="4" t="s">
        <v>1626</v>
      </c>
      <c r="R775" s="4" t="s">
        <v>313</v>
      </c>
      <c r="S775" s="4" t="s">
        <v>313</v>
      </c>
      <c r="T775" s="4" t="s">
        <v>313</v>
      </c>
      <c r="U775" s="4" t="s">
        <v>313</v>
      </c>
      <c r="V775" s="4" t="s">
        <v>313</v>
      </c>
      <c r="W775" s="4" t="s">
        <v>11686</v>
      </c>
      <c r="X775" s="4" t="s">
        <v>11727</v>
      </c>
      <c r="Y775" s="4" t="s">
        <v>313</v>
      </c>
      <c r="Z775" s="4" t="s">
        <v>313</v>
      </c>
      <c r="AA775" s="4" t="s">
        <v>313</v>
      </c>
      <c r="AB775" s="4" t="s">
        <v>313</v>
      </c>
      <c r="AC775" s="4" t="s">
        <v>313</v>
      </c>
      <c r="AE775" s="4">
        <v>0</v>
      </c>
      <c r="AF775" s="4">
        <v>0</v>
      </c>
      <c r="AG775" s="4">
        <v>0</v>
      </c>
      <c r="AH775" s="4">
        <f t="shared" si="198"/>
        <v>0</v>
      </c>
      <c r="AI775" s="4">
        <f t="shared" si="198"/>
        <v>0</v>
      </c>
      <c r="AJ775" s="4">
        <f t="shared" si="198"/>
        <v>0</v>
      </c>
      <c r="AK775" s="4">
        <f t="shared" si="187"/>
        <v>0</v>
      </c>
      <c r="AL775" s="4">
        <f t="shared" si="187"/>
        <v>0</v>
      </c>
      <c r="AM775" s="4">
        <f t="shared" si="187"/>
        <v>3</v>
      </c>
      <c r="AN775" s="4">
        <f t="shared" si="188"/>
        <v>0</v>
      </c>
      <c r="AO775" s="4" t="str">
        <f t="shared" si="189"/>
        <v>X</v>
      </c>
      <c r="AP775" s="4" t="str">
        <f t="shared" si="189"/>
        <v>X</v>
      </c>
      <c r="AQ775" s="4" t="str">
        <f t="shared" si="189"/>
        <v>X</v>
      </c>
      <c r="AR775" s="4">
        <f t="shared" si="190"/>
        <v>3</v>
      </c>
      <c r="AT775" s="4" t="s">
        <v>11686</v>
      </c>
      <c r="AU775" s="4">
        <f>VLOOKUP(B775,자격증!B:R,17,0)</f>
        <v>0</v>
      </c>
      <c r="AV775" s="4">
        <f>IF(AT775="해당",VLOOKUP(B775,어학성적!B:Q,16,0),0)</f>
        <v>0</v>
      </c>
      <c r="AW775" s="4">
        <f>IF(AT775="해당",VLOOKUP(B775,논문실적!B:S,18,0),0)</f>
        <v>0</v>
      </c>
      <c r="AX775" s="4">
        <f>VLOOKUP(B775,자격증!B:S,18,0)</f>
        <v>0</v>
      </c>
      <c r="AY775" s="4">
        <f t="shared" si="191"/>
        <v>0</v>
      </c>
      <c r="AZ775" s="4"/>
      <c r="BB775" s="4">
        <f t="shared" si="192"/>
        <v>0</v>
      </c>
      <c r="BC775" s="47">
        <f>VLOOKUP(B775,정성평가!B:AD,29,0)</f>
        <v>57.333333333333336</v>
      </c>
      <c r="BD775" s="4">
        <f t="shared" si="193"/>
        <v>3</v>
      </c>
      <c r="BE775" s="47">
        <f t="shared" si="194"/>
        <v>60.333333333333336</v>
      </c>
      <c r="BF775" s="4" t="str">
        <f t="shared" si="195"/>
        <v>과락</v>
      </c>
      <c r="BG775" s="4">
        <f t="shared" si="196"/>
        <v>299</v>
      </c>
      <c r="BH775" s="4" t="s">
        <v>11811</v>
      </c>
      <c r="BI775" s="4" t="s">
        <v>11809</v>
      </c>
      <c r="BK775" s="4">
        <v>9</v>
      </c>
      <c r="BL775" s="4">
        <f t="shared" ref="BL775:BL838" si="200">BK775*15</f>
        <v>135</v>
      </c>
      <c r="BM775" s="4">
        <f t="shared" si="197"/>
        <v>136</v>
      </c>
      <c r="BN775" s="4" t="str">
        <f t="shared" ref="BN775:BN838" si="201">IF(BL775=BM775,"일치",IF(BM775&gt;BL775,"배수초과","배수미달"))</f>
        <v>배수초과</v>
      </c>
      <c r="BO775" s="4" t="s">
        <v>11832</v>
      </c>
      <c r="BQ775" s="44" t="s">
        <v>11731</v>
      </c>
      <c r="BR775" s="4" t="s">
        <v>11835</v>
      </c>
      <c r="BS775" s="4" t="s">
        <v>11836</v>
      </c>
    </row>
    <row r="776" spans="1:71" ht="50.1" customHeight="1" x14ac:dyDescent="0.3">
      <c r="A776" s="4">
        <f t="shared" si="199"/>
        <v>302</v>
      </c>
      <c r="B776" s="4" t="s">
        <v>4176</v>
      </c>
      <c r="C776" s="4" t="s">
        <v>4177</v>
      </c>
      <c r="D776" s="4" t="s">
        <v>265</v>
      </c>
      <c r="E776" s="4" t="s">
        <v>266</v>
      </c>
      <c r="F776" s="4" t="s">
        <v>4178</v>
      </c>
      <c r="G776" s="4" t="s">
        <v>4179</v>
      </c>
      <c r="H776" s="4" t="s">
        <v>4180</v>
      </c>
      <c r="I776" s="4" t="s">
        <v>4181</v>
      </c>
      <c r="J776" s="4" t="s">
        <v>275</v>
      </c>
      <c r="K776" s="4" t="s">
        <v>275</v>
      </c>
      <c r="L776" s="4" t="s">
        <v>276</v>
      </c>
      <c r="M776" s="4" t="s">
        <v>277</v>
      </c>
      <c r="N776" s="4" t="s">
        <v>277</v>
      </c>
      <c r="O776" s="4" t="s">
        <v>277</v>
      </c>
      <c r="P776" s="4" t="s">
        <v>277</v>
      </c>
      <c r="Q776" s="4" t="s">
        <v>4186</v>
      </c>
      <c r="R776" s="4" t="s">
        <v>313</v>
      </c>
      <c r="S776" s="4" t="s">
        <v>313</v>
      </c>
      <c r="T776" s="4" t="s">
        <v>313</v>
      </c>
      <c r="U776" s="4" t="s">
        <v>313</v>
      </c>
      <c r="V776" s="4" t="s">
        <v>313</v>
      </c>
      <c r="W776" s="4" t="s">
        <v>11686</v>
      </c>
      <c r="X776" s="4" t="s">
        <v>11735</v>
      </c>
      <c r="Y776" s="4" t="s">
        <v>11686</v>
      </c>
      <c r="Z776" s="4" t="s">
        <v>9552</v>
      </c>
      <c r="AA776" s="4" t="s">
        <v>313</v>
      </c>
      <c r="AB776" s="4" t="s">
        <v>312</v>
      </c>
      <c r="AC776" s="4" t="s">
        <v>313</v>
      </c>
      <c r="AE776" s="4">
        <v>0</v>
      </c>
      <c r="AF776" s="4">
        <v>0</v>
      </c>
      <c r="AG776" s="4">
        <v>0</v>
      </c>
      <c r="AH776" s="4">
        <f t="shared" si="198"/>
        <v>0</v>
      </c>
      <c r="AI776" s="4">
        <f t="shared" si="198"/>
        <v>0</v>
      </c>
      <c r="AJ776" s="4">
        <f t="shared" si="198"/>
        <v>0</v>
      </c>
      <c r="AK776" s="4">
        <f t="shared" si="187"/>
        <v>0</v>
      </c>
      <c r="AL776" s="4">
        <f t="shared" si="187"/>
        <v>0</v>
      </c>
      <c r="AM776" s="4">
        <f t="shared" si="187"/>
        <v>3</v>
      </c>
      <c r="AN776" s="4">
        <f t="shared" si="188"/>
        <v>3</v>
      </c>
      <c r="AO776" s="4" t="str">
        <f t="shared" si="189"/>
        <v>X</v>
      </c>
      <c r="AP776" s="4" t="str">
        <f t="shared" si="189"/>
        <v>우대</v>
      </c>
      <c r="AQ776" s="4" t="str">
        <f t="shared" si="189"/>
        <v>X</v>
      </c>
      <c r="AR776" s="4">
        <f t="shared" si="190"/>
        <v>3</v>
      </c>
      <c r="AT776" s="4" t="s">
        <v>11686</v>
      </c>
      <c r="AU776" s="4">
        <f>VLOOKUP(B776,자격증!B:R,17,0)</f>
        <v>5</v>
      </c>
      <c r="AV776" s="4">
        <f>IF(AT776="해당",VLOOKUP(B776,어학성적!B:Q,16,0),0)</f>
        <v>0</v>
      </c>
      <c r="AW776" s="4">
        <f>IF(AT776="해당",VLOOKUP(B776,논문실적!B:S,18,0),0)</f>
        <v>0</v>
      </c>
      <c r="AX776" s="4">
        <f>VLOOKUP(B776,자격증!B:S,18,0)</f>
        <v>0</v>
      </c>
      <c r="AY776" s="4">
        <f t="shared" si="191"/>
        <v>5</v>
      </c>
      <c r="AZ776" s="4"/>
      <c r="BB776" s="4">
        <f t="shared" si="192"/>
        <v>5</v>
      </c>
      <c r="BC776" s="47">
        <f>VLOOKUP(B776,정성평가!B:AD,29,0)</f>
        <v>52.333333333333336</v>
      </c>
      <c r="BD776" s="4">
        <f t="shared" si="193"/>
        <v>3</v>
      </c>
      <c r="BE776" s="47">
        <f t="shared" si="194"/>
        <v>60.333333333333336</v>
      </c>
      <c r="BF776" s="4" t="str">
        <f t="shared" si="195"/>
        <v>과락</v>
      </c>
      <c r="BG776" s="4">
        <f t="shared" si="196"/>
        <v>299</v>
      </c>
      <c r="BH776" s="4" t="s">
        <v>11811</v>
      </c>
      <c r="BI776" s="4" t="s">
        <v>11809</v>
      </c>
      <c r="BK776" s="4">
        <v>9</v>
      </c>
      <c r="BL776" s="4">
        <f t="shared" si="200"/>
        <v>135</v>
      </c>
      <c r="BM776" s="4">
        <f t="shared" si="197"/>
        <v>136</v>
      </c>
      <c r="BN776" s="4" t="str">
        <f t="shared" si="201"/>
        <v>배수초과</v>
      </c>
      <c r="BO776" s="4" t="s">
        <v>11832</v>
      </c>
      <c r="BQ776" s="44" t="s">
        <v>11731</v>
      </c>
      <c r="BR776" s="4" t="s">
        <v>11835</v>
      </c>
      <c r="BS776" s="4" t="s">
        <v>11836</v>
      </c>
    </row>
    <row r="777" spans="1:71" ht="50.1" customHeight="1" x14ac:dyDescent="0.3">
      <c r="A777" s="4">
        <f t="shared" si="199"/>
        <v>303</v>
      </c>
      <c r="B777" s="4" t="s">
        <v>8101</v>
      </c>
      <c r="C777" s="4" t="s">
        <v>8102</v>
      </c>
      <c r="D777" s="4" t="s">
        <v>265</v>
      </c>
      <c r="E777" s="4" t="s">
        <v>266</v>
      </c>
      <c r="F777" s="4" t="s">
        <v>8103</v>
      </c>
      <c r="G777" s="4" t="s">
        <v>8104</v>
      </c>
      <c r="H777" s="4" t="s">
        <v>8105</v>
      </c>
      <c r="I777" s="4" t="s">
        <v>8106</v>
      </c>
      <c r="J777" s="4" t="s">
        <v>275</v>
      </c>
      <c r="K777" s="4" t="s">
        <v>275</v>
      </c>
      <c r="L777" s="4" t="s">
        <v>382</v>
      </c>
      <c r="M777" s="4" t="s">
        <v>1793</v>
      </c>
      <c r="N777" s="4" t="s">
        <v>7163</v>
      </c>
      <c r="O777" s="4" t="s">
        <v>562</v>
      </c>
      <c r="P777" s="4" t="s">
        <v>957</v>
      </c>
      <c r="Q777" s="4" t="s">
        <v>6848</v>
      </c>
      <c r="R777" s="4" t="s">
        <v>313</v>
      </c>
      <c r="S777" s="4" t="s">
        <v>313</v>
      </c>
      <c r="T777" s="4" t="s">
        <v>313</v>
      </c>
      <c r="U777" s="4" t="s">
        <v>313</v>
      </c>
      <c r="V777" s="4" t="s">
        <v>313</v>
      </c>
      <c r="W777" s="4" t="s">
        <v>11686</v>
      </c>
      <c r="X777" s="4" t="s">
        <v>11735</v>
      </c>
      <c r="Y777" s="4" t="s">
        <v>11686</v>
      </c>
      <c r="Z777" s="4" t="s">
        <v>11735</v>
      </c>
      <c r="AA777" s="4" t="s">
        <v>313</v>
      </c>
      <c r="AB777" s="4" t="s">
        <v>312</v>
      </c>
      <c r="AC777" s="4" t="s">
        <v>313</v>
      </c>
      <c r="AE777" s="4">
        <v>0</v>
      </c>
      <c r="AF777" s="4">
        <v>0</v>
      </c>
      <c r="AG777" s="4">
        <v>0</v>
      </c>
      <c r="AH777" s="4">
        <f t="shared" si="198"/>
        <v>0</v>
      </c>
      <c r="AI777" s="4">
        <f t="shared" si="198"/>
        <v>0</v>
      </c>
      <c r="AJ777" s="4">
        <f t="shared" si="198"/>
        <v>0</v>
      </c>
      <c r="AK777" s="4">
        <f t="shared" si="187"/>
        <v>0</v>
      </c>
      <c r="AL777" s="4">
        <f t="shared" si="187"/>
        <v>0</v>
      </c>
      <c r="AM777" s="4">
        <f t="shared" si="187"/>
        <v>3</v>
      </c>
      <c r="AN777" s="4">
        <f t="shared" si="188"/>
        <v>3</v>
      </c>
      <c r="AO777" s="4" t="str">
        <f t="shared" si="189"/>
        <v>X</v>
      </c>
      <c r="AP777" s="4" t="str">
        <f t="shared" si="189"/>
        <v>우대</v>
      </c>
      <c r="AQ777" s="4" t="str">
        <f t="shared" si="189"/>
        <v>X</v>
      </c>
      <c r="AR777" s="4">
        <f t="shared" si="190"/>
        <v>3</v>
      </c>
      <c r="AT777" s="4" t="s">
        <v>11686</v>
      </c>
      <c r="AU777" s="4">
        <f>VLOOKUP(B777,자격증!B:R,17,0)</f>
        <v>5</v>
      </c>
      <c r="AV777" s="4">
        <f>IF(AT777="해당",VLOOKUP(B777,어학성적!B:Q,16,0),0)</f>
        <v>0</v>
      </c>
      <c r="AW777" s="4">
        <f>IF(AT777="해당",VLOOKUP(B777,논문실적!B:S,18,0),0)</f>
        <v>0</v>
      </c>
      <c r="AX777" s="4">
        <f>VLOOKUP(B777,자격증!B:S,18,0)</f>
        <v>0</v>
      </c>
      <c r="AY777" s="4">
        <f t="shared" si="191"/>
        <v>5</v>
      </c>
      <c r="AZ777" s="4"/>
      <c r="BB777" s="4">
        <f t="shared" si="192"/>
        <v>5</v>
      </c>
      <c r="BC777" s="47">
        <f>VLOOKUP(B777,정성평가!B:AD,29,0)</f>
        <v>52.333333333333336</v>
      </c>
      <c r="BD777" s="4">
        <f t="shared" si="193"/>
        <v>3</v>
      </c>
      <c r="BE777" s="47">
        <f t="shared" si="194"/>
        <v>60.333333333333336</v>
      </c>
      <c r="BF777" s="4" t="str">
        <f t="shared" si="195"/>
        <v>과락</v>
      </c>
      <c r="BG777" s="4">
        <f t="shared" si="196"/>
        <v>299</v>
      </c>
      <c r="BH777" s="4" t="s">
        <v>11811</v>
      </c>
      <c r="BI777" s="4" t="s">
        <v>11809</v>
      </c>
      <c r="BK777" s="4">
        <v>9</v>
      </c>
      <c r="BL777" s="4">
        <f t="shared" si="200"/>
        <v>135</v>
      </c>
      <c r="BM777" s="4">
        <f t="shared" si="197"/>
        <v>136</v>
      </c>
      <c r="BN777" s="4" t="str">
        <f t="shared" si="201"/>
        <v>배수초과</v>
      </c>
      <c r="BO777" s="4" t="s">
        <v>11832</v>
      </c>
      <c r="BQ777" s="44" t="s">
        <v>11731</v>
      </c>
      <c r="BR777" s="4" t="s">
        <v>11835</v>
      </c>
      <c r="BS777" s="4" t="s">
        <v>11836</v>
      </c>
    </row>
    <row r="778" spans="1:71" ht="50.1" customHeight="1" x14ac:dyDescent="0.3">
      <c r="A778" s="4">
        <f t="shared" si="199"/>
        <v>304</v>
      </c>
      <c r="B778" s="4" t="s">
        <v>9277</v>
      </c>
      <c r="C778" s="4" t="s">
        <v>9278</v>
      </c>
      <c r="D778" s="4" t="s">
        <v>265</v>
      </c>
      <c r="E778" s="4" t="s">
        <v>266</v>
      </c>
      <c r="F778" s="4" t="s">
        <v>9279</v>
      </c>
      <c r="G778" s="4" t="s">
        <v>9280</v>
      </c>
      <c r="H778" s="4" t="s">
        <v>9281</v>
      </c>
      <c r="I778" s="4" t="s">
        <v>9282</v>
      </c>
      <c r="J778" s="4" t="s">
        <v>275</v>
      </c>
      <c r="K778" s="4" t="s">
        <v>275</v>
      </c>
      <c r="L778" s="4" t="s">
        <v>276</v>
      </c>
      <c r="M778" s="4" t="s">
        <v>277</v>
      </c>
      <c r="N778" s="4" t="s">
        <v>277</v>
      </c>
      <c r="O778" s="4" t="s">
        <v>277</v>
      </c>
      <c r="P778" s="4" t="s">
        <v>277</v>
      </c>
      <c r="Q778" s="4" t="s">
        <v>4234</v>
      </c>
      <c r="R778" s="4" t="s">
        <v>313</v>
      </c>
      <c r="S778" s="4" t="s">
        <v>313</v>
      </c>
      <c r="T778" s="4" t="s">
        <v>313</v>
      </c>
      <c r="U778" s="4" t="s">
        <v>313</v>
      </c>
      <c r="V778" s="4" t="s">
        <v>313</v>
      </c>
      <c r="W778" s="4" t="s">
        <v>11686</v>
      </c>
      <c r="X778" s="4" t="s">
        <v>11739</v>
      </c>
      <c r="Y778" s="4" t="s">
        <v>313</v>
      </c>
      <c r="Z778" s="4" t="s">
        <v>313</v>
      </c>
      <c r="AA778" s="4" t="s">
        <v>313</v>
      </c>
      <c r="AB778" s="4" t="s">
        <v>312</v>
      </c>
      <c r="AC778" s="4" t="s">
        <v>313</v>
      </c>
      <c r="AE778" s="4">
        <v>0</v>
      </c>
      <c r="AF778" s="4">
        <v>0</v>
      </c>
      <c r="AG778" s="4">
        <v>0</v>
      </c>
      <c r="AH778" s="4">
        <f t="shared" si="198"/>
        <v>0</v>
      </c>
      <c r="AI778" s="4">
        <f t="shared" si="198"/>
        <v>0</v>
      </c>
      <c r="AJ778" s="4">
        <f t="shared" si="198"/>
        <v>0</v>
      </c>
      <c r="AK778" s="4">
        <f t="shared" si="187"/>
        <v>0</v>
      </c>
      <c r="AL778" s="4">
        <f t="shared" si="187"/>
        <v>0</v>
      </c>
      <c r="AM778" s="4">
        <f t="shared" si="187"/>
        <v>3</v>
      </c>
      <c r="AN778" s="4">
        <f t="shared" si="188"/>
        <v>0</v>
      </c>
      <c r="AO778" s="4" t="str">
        <f t="shared" si="189"/>
        <v>X</v>
      </c>
      <c r="AP778" s="4" t="str">
        <f t="shared" si="189"/>
        <v>우대</v>
      </c>
      <c r="AQ778" s="4" t="str">
        <f t="shared" si="189"/>
        <v>X</v>
      </c>
      <c r="AR778" s="4">
        <f t="shared" si="190"/>
        <v>3</v>
      </c>
      <c r="AT778" s="4" t="s">
        <v>11686</v>
      </c>
      <c r="AU778" s="4">
        <f>VLOOKUP(B778,자격증!B:R,17,0)</f>
        <v>5</v>
      </c>
      <c r="AV778" s="4">
        <f>IF(AT778="해당",VLOOKUP(B778,어학성적!B:Q,16,0),0)</f>
        <v>0</v>
      </c>
      <c r="AW778" s="4">
        <f>IF(AT778="해당",VLOOKUP(B778,논문실적!B:S,18,0),0)</f>
        <v>0</v>
      </c>
      <c r="AX778" s="4">
        <f>VLOOKUP(B778,자격증!B:S,18,0)</f>
        <v>0</v>
      </c>
      <c r="AY778" s="4">
        <f t="shared" si="191"/>
        <v>5</v>
      </c>
      <c r="AZ778" s="4"/>
      <c r="BB778" s="4">
        <f t="shared" si="192"/>
        <v>5</v>
      </c>
      <c r="BC778" s="47">
        <f>VLOOKUP(B778,정성평가!B:AD,29,0)</f>
        <v>52.333333333333336</v>
      </c>
      <c r="BD778" s="4">
        <f t="shared" si="193"/>
        <v>3</v>
      </c>
      <c r="BE778" s="47">
        <f t="shared" si="194"/>
        <v>60.333333333333336</v>
      </c>
      <c r="BF778" s="4" t="str">
        <f t="shared" si="195"/>
        <v>과락</v>
      </c>
      <c r="BG778" s="4">
        <f t="shared" si="196"/>
        <v>299</v>
      </c>
      <c r="BH778" s="4" t="s">
        <v>11811</v>
      </c>
      <c r="BI778" s="4" t="s">
        <v>11809</v>
      </c>
      <c r="BK778" s="4">
        <v>9</v>
      </c>
      <c r="BL778" s="4">
        <f t="shared" si="200"/>
        <v>135</v>
      </c>
      <c r="BM778" s="4">
        <f t="shared" si="197"/>
        <v>136</v>
      </c>
      <c r="BN778" s="4" t="str">
        <f t="shared" si="201"/>
        <v>배수초과</v>
      </c>
      <c r="BO778" s="4" t="s">
        <v>11832</v>
      </c>
      <c r="BQ778" s="44" t="s">
        <v>11731</v>
      </c>
      <c r="BR778" s="4" t="s">
        <v>11835</v>
      </c>
      <c r="BS778" s="4" t="s">
        <v>11836</v>
      </c>
    </row>
    <row r="779" spans="1:71" ht="50.1" customHeight="1" x14ac:dyDescent="0.3">
      <c r="A779" s="4">
        <f t="shared" si="199"/>
        <v>305</v>
      </c>
      <c r="B779" s="4" t="s">
        <v>6553</v>
      </c>
      <c r="C779" s="4" t="s">
        <v>6554</v>
      </c>
      <c r="D779" s="4" t="s">
        <v>265</v>
      </c>
      <c r="E779" s="4" t="s">
        <v>266</v>
      </c>
      <c r="F779" s="4" t="s">
        <v>6555</v>
      </c>
      <c r="G779" s="4" t="s">
        <v>6556</v>
      </c>
      <c r="H779" s="4" t="s">
        <v>6557</v>
      </c>
      <c r="I779" s="4" t="s">
        <v>6558</v>
      </c>
      <c r="J779" s="4" t="s">
        <v>275</v>
      </c>
      <c r="K779" s="4" t="s">
        <v>275</v>
      </c>
      <c r="L779" s="4" t="s">
        <v>276</v>
      </c>
      <c r="M779" s="4" t="s">
        <v>277</v>
      </c>
      <c r="N779" s="4" t="s">
        <v>277</v>
      </c>
      <c r="O779" s="4" t="s">
        <v>277</v>
      </c>
      <c r="P779" s="4" t="s">
        <v>277</v>
      </c>
      <c r="Q779" s="4" t="s">
        <v>5616</v>
      </c>
      <c r="R779" s="4" t="s">
        <v>313</v>
      </c>
      <c r="S779" s="4" t="s">
        <v>313</v>
      </c>
      <c r="T779" s="4" t="s">
        <v>313</v>
      </c>
      <c r="U779" s="4" t="s">
        <v>313</v>
      </c>
      <c r="V779" s="4" t="s">
        <v>313</v>
      </c>
      <c r="W779" s="4" t="s">
        <v>11686</v>
      </c>
      <c r="X779" s="4" t="s">
        <v>11727</v>
      </c>
      <c r="Y779" s="4" t="s">
        <v>11686</v>
      </c>
      <c r="Z779" s="4" t="s">
        <v>11727</v>
      </c>
      <c r="AA779" s="4" t="s">
        <v>313</v>
      </c>
      <c r="AB779" s="4" t="s">
        <v>312</v>
      </c>
      <c r="AC779" s="4" t="s">
        <v>313</v>
      </c>
      <c r="AE779" s="4">
        <v>0</v>
      </c>
      <c r="AF779" s="4">
        <v>0</v>
      </c>
      <c r="AG779" s="4">
        <v>0</v>
      </c>
      <c r="AH779" s="4">
        <f t="shared" si="198"/>
        <v>0</v>
      </c>
      <c r="AI779" s="4">
        <f t="shared" si="198"/>
        <v>0</v>
      </c>
      <c r="AJ779" s="4">
        <f t="shared" si="198"/>
        <v>0</v>
      </c>
      <c r="AK779" s="4">
        <f t="shared" si="187"/>
        <v>0</v>
      </c>
      <c r="AL779" s="4">
        <f t="shared" si="187"/>
        <v>0</v>
      </c>
      <c r="AM779" s="4">
        <f t="shared" si="187"/>
        <v>3</v>
      </c>
      <c r="AN779" s="4">
        <f t="shared" si="188"/>
        <v>3</v>
      </c>
      <c r="AO779" s="4" t="str">
        <f t="shared" si="189"/>
        <v>X</v>
      </c>
      <c r="AP779" s="4" t="str">
        <f t="shared" si="189"/>
        <v>우대</v>
      </c>
      <c r="AQ779" s="4" t="str">
        <f t="shared" si="189"/>
        <v>X</v>
      </c>
      <c r="AR779" s="4">
        <f t="shared" si="190"/>
        <v>3</v>
      </c>
      <c r="AT779" s="4" t="s">
        <v>11686</v>
      </c>
      <c r="AU779" s="4">
        <f>VLOOKUP(B779,자격증!B:R,17,0)</f>
        <v>0</v>
      </c>
      <c r="AV779" s="4">
        <f>IF(AT779="해당",VLOOKUP(B779,어학성적!B:Q,16,0),0)</f>
        <v>0</v>
      </c>
      <c r="AW779" s="4">
        <f>IF(AT779="해당",VLOOKUP(B779,논문실적!B:S,18,0),0)</f>
        <v>0</v>
      </c>
      <c r="AX779" s="4">
        <f>VLOOKUP(B779,자격증!B:S,18,0)</f>
        <v>0</v>
      </c>
      <c r="AY779" s="4">
        <f t="shared" si="191"/>
        <v>0</v>
      </c>
      <c r="AZ779" s="4"/>
      <c r="BB779" s="4">
        <f t="shared" si="192"/>
        <v>0</v>
      </c>
      <c r="BC779" s="47">
        <f>VLOOKUP(B779,정성평가!B:AD,29,0)</f>
        <v>57</v>
      </c>
      <c r="BD779" s="4">
        <f t="shared" si="193"/>
        <v>3</v>
      </c>
      <c r="BE779" s="47">
        <f t="shared" si="194"/>
        <v>60</v>
      </c>
      <c r="BF779" s="4" t="str">
        <f t="shared" si="195"/>
        <v>과락</v>
      </c>
      <c r="BG779" s="4">
        <f t="shared" si="196"/>
        <v>305</v>
      </c>
      <c r="BH779" s="4" t="s">
        <v>11811</v>
      </c>
      <c r="BI779" s="4" t="s">
        <v>11809</v>
      </c>
      <c r="BK779" s="4">
        <v>9</v>
      </c>
      <c r="BL779" s="4">
        <f t="shared" si="200"/>
        <v>135</v>
      </c>
      <c r="BM779" s="4">
        <f t="shared" si="197"/>
        <v>136</v>
      </c>
      <c r="BN779" s="4" t="str">
        <f t="shared" si="201"/>
        <v>배수초과</v>
      </c>
      <c r="BO779" s="4" t="s">
        <v>11832</v>
      </c>
      <c r="BQ779" s="44" t="s">
        <v>11731</v>
      </c>
      <c r="BR779" s="4" t="s">
        <v>11835</v>
      </c>
      <c r="BS779" s="4" t="s">
        <v>11836</v>
      </c>
    </row>
    <row r="780" spans="1:71" ht="50.1" customHeight="1" x14ac:dyDescent="0.3">
      <c r="A780" s="4">
        <f t="shared" si="199"/>
        <v>306</v>
      </c>
      <c r="B780" s="4" t="s">
        <v>6873</v>
      </c>
      <c r="C780" s="4" t="s">
        <v>6874</v>
      </c>
      <c r="D780" s="4" t="s">
        <v>265</v>
      </c>
      <c r="E780" s="4" t="s">
        <v>266</v>
      </c>
      <c r="F780" s="4" t="s">
        <v>6875</v>
      </c>
      <c r="G780" s="4" t="s">
        <v>6876</v>
      </c>
      <c r="H780" s="4" t="s">
        <v>6877</v>
      </c>
      <c r="I780" s="4" t="s">
        <v>6878</v>
      </c>
      <c r="J780" s="4" t="s">
        <v>275</v>
      </c>
      <c r="K780" s="4" t="s">
        <v>275</v>
      </c>
      <c r="L780" s="4" t="s">
        <v>276</v>
      </c>
      <c r="M780" s="4" t="s">
        <v>277</v>
      </c>
      <c r="N780" s="4" t="s">
        <v>277</v>
      </c>
      <c r="O780" s="4" t="s">
        <v>277</v>
      </c>
      <c r="P780" s="4" t="s">
        <v>277</v>
      </c>
      <c r="Q780" s="4" t="s">
        <v>1973</v>
      </c>
      <c r="R780" s="4" t="s">
        <v>313</v>
      </c>
      <c r="S780" s="4" t="s">
        <v>313</v>
      </c>
      <c r="T780" s="4" t="s">
        <v>313</v>
      </c>
      <c r="U780" s="4" t="s">
        <v>313</v>
      </c>
      <c r="V780" s="4" t="s">
        <v>313</v>
      </c>
      <c r="W780" s="4" t="s">
        <v>11686</v>
      </c>
      <c r="X780" s="4" t="s">
        <v>11727</v>
      </c>
      <c r="Y780" s="4" t="s">
        <v>11686</v>
      </c>
      <c r="Z780" s="4" t="s">
        <v>11727</v>
      </c>
      <c r="AA780" s="4" t="s">
        <v>313</v>
      </c>
      <c r="AB780" s="4" t="s">
        <v>312</v>
      </c>
      <c r="AC780" s="4" t="s">
        <v>312</v>
      </c>
      <c r="AE780" s="4">
        <v>0</v>
      </c>
      <c r="AF780" s="4">
        <v>0</v>
      </c>
      <c r="AG780" s="4">
        <v>0</v>
      </c>
      <c r="AH780" s="4">
        <f t="shared" si="198"/>
        <v>0</v>
      </c>
      <c r="AI780" s="4">
        <f t="shared" si="198"/>
        <v>0</v>
      </c>
      <c r="AJ780" s="4">
        <f t="shared" si="198"/>
        <v>0</v>
      </c>
      <c r="AK780" s="4">
        <f t="shared" si="187"/>
        <v>0</v>
      </c>
      <c r="AL780" s="4">
        <f t="shared" si="187"/>
        <v>0</v>
      </c>
      <c r="AM780" s="4">
        <f t="shared" si="187"/>
        <v>3</v>
      </c>
      <c r="AN780" s="4">
        <f t="shared" si="188"/>
        <v>3</v>
      </c>
      <c r="AO780" s="4" t="str">
        <f t="shared" si="189"/>
        <v>X</v>
      </c>
      <c r="AP780" s="4" t="str">
        <f t="shared" si="189"/>
        <v>우대</v>
      </c>
      <c r="AQ780" s="4" t="str">
        <f t="shared" si="189"/>
        <v>우대</v>
      </c>
      <c r="AR780" s="4">
        <f t="shared" si="190"/>
        <v>3</v>
      </c>
      <c r="AT780" s="4" t="s">
        <v>11686</v>
      </c>
      <c r="AU780" s="4">
        <f>VLOOKUP(B780,자격증!B:R,17,0)</f>
        <v>5</v>
      </c>
      <c r="AV780" s="4">
        <f>IF(AT780="해당",VLOOKUP(B780,어학성적!B:Q,16,0),0)</f>
        <v>0</v>
      </c>
      <c r="AW780" s="4">
        <f>IF(AT780="해당",VLOOKUP(B780,논문실적!B:S,18,0),0)</f>
        <v>0</v>
      </c>
      <c r="AX780" s="4">
        <f>VLOOKUP(B780,자격증!B:S,18,0)</f>
        <v>0</v>
      </c>
      <c r="AY780" s="4">
        <f t="shared" si="191"/>
        <v>5</v>
      </c>
      <c r="AZ780" s="4"/>
      <c r="BB780" s="4">
        <f t="shared" si="192"/>
        <v>5</v>
      </c>
      <c r="BC780" s="47">
        <f>VLOOKUP(B780,정성평가!B:AD,29,0)</f>
        <v>52</v>
      </c>
      <c r="BD780" s="4">
        <f t="shared" si="193"/>
        <v>3</v>
      </c>
      <c r="BE780" s="47">
        <f t="shared" si="194"/>
        <v>60</v>
      </c>
      <c r="BF780" s="4" t="str">
        <f t="shared" si="195"/>
        <v>과락</v>
      </c>
      <c r="BG780" s="4">
        <f t="shared" si="196"/>
        <v>305</v>
      </c>
      <c r="BH780" s="4" t="s">
        <v>11811</v>
      </c>
      <c r="BI780" s="4" t="s">
        <v>11809</v>
      </c>
      <c r="BK780" s="4">
        <v>9</v>
      </c>
      <c r="BL780" s="4">
        <f t="shared" si="200"/>
        <v>135</v>
      </c>
      <c r="BM780" s="4">
        <f t="shared" si="197"/>
        <v>136</v>
      </c>
      <c r="BN780" s="4" t="str">
        <f t="shared" si="201"/>
        <v>배수초과</v>
      </c>
      <c r="BO780" s="4" t="s">
        <v>11832</v>
      </c>
      <c r="BQ780" s="44" t="s">
        <v>11731</v>
      </c>
      <c r="BR780" s="4" t="s">
        <v>11835</v>
      </c>
      <c r="BS780" s="4" t="s">
        <v>11836</v>
      </c>
    </row>
    <row r="781" spans="1:71" ht="50.1" customHeight="1" x14ac:dyDescent="0.3">
      <c r="A781" s="4">
        <f t="shared" si="199"/>
        <v>307</v>
      </c>
      <c r="B781" s="4" t="s">
        <v>7252</v>
      </c>
      <c r="C781" s="4" t="s">
        <v>7253</v>
      </c>
      <c r="D781" s="4" t="s">
        <v>265</v>
      </c>
      <c r="E781" s="4" t="s">
        <v>266</v>
      </c>
      <c r="F781" s="4" t="s">
        <v>7254</v>
      </c>
      <c r="G781" s="4" t="s">
        <v>7255</v>
      </c>
      <c r="H781" s="4" t="s">
        <v>7256</v>
      </c>
      <c r="I781" s="4" t="s">
        <v>7256</v>
      </c>
      <c r="J781" s="4" t="s">
        <v>275</v>
      </c>
      <c r="K781" s="4" t="s">
        <v>275</v>
      </c>
      <c r="L781" s="4" t="s">
        <v>276</v>
      </c>
      <c r="M781" s="4" t="s">
        <v>277</v>
      </c>
      <c r="N781" s="4" t="s">
        <v>277</v>
      </c>
      <c r="O781" s="4" t="s">
        <v>277</v>
      </c>
      <c r="P781" s="4" t="s">
        <v>277</v>
      </c>
      <c r="Q781" s="4" t="s">
        <v>5771</v>
      </c>
      <c r="R781" s="4" t="s">
        <v>313</v>
      </c>
      <c r="S781" s="4" t="s">
        <v>313</v>
      </c>
      <c r="T781" s="4" t="s">
        <v>313</v>
      </c>
      <c r="U781" s="4" t="s">
        <v>313</v>
      </c>
      <c r="V781" s="4" t="s">
        <v>313</v>
      </c>
      <c r="W781" s="4" t="s">
        <v>11686</v>
      </c>
      <c r="X781" s="4" t="s">
        <v>11744</v>
      </c>
      <c r="Y781" s="4" t="s">
        <v>313</v>
      </c>
      <c r="Z781" s="4" t="s">
        <v>313</v>
      </c>
      <c r="AA781" s="4" t="s">
        <v>313</v>
      </c>
      <c r="AB781" s="4" t="s">
        <v>313</v>
      </c>
      <c r="AC781" s="4" t="s">
        <v>313</v>
      </c>
      <c r="AE781" s="4">
        <v>0</v>
      </c>
      <c r="AF781" s="4">
        <v>0</v>
      </c>
      <c r="AG781" s="4">
        <v>0</v>
      </c>
      <c r="AH781" s="4">
        <f t="shared" si="198"/>
        <v>0</v>
      </c>
      <c r="AI781" s="4">
        <f t="shared" si="198"/>
        <v>0</v>
      </c>
      <c r="AJ781" s="4">
        <f t="shared" si="198"/>
        <v>0</v>
      </c>
      <c r="AK781" s="4">
        <f t="shared" si="187"/>
        <v>0</v>
      </c>
      <c r="AL781" s="4">
        <f t="shared" si="187"/>
        <v>0</v>
      </c>
      <c r="AM781" s="4">
        <f t="shared" si="187"/>
        <v>3</v>
      </c>
      <c r="AN781" s="4">
        <f t="shared" si="188"/>
        <v>0</v>
      </c>
      <c r="AO781" s="4" t="str">
        <f t="shared" si="189"/>
        <v>X</v>
      </c>
      <c r="AP781" s="4" t="str">
        <f t="shared" si="189"/>
        <v>X</v>
      </c>
      <c r="AQ781" s="4" t="str">
        <f t="shared" si="189"/>
        <v>X</v>
      </c>
      <c r="AR781" s="4">
        <f t="shared" si="190"/>
        <v>3</v>
      </c>
      <c r="AT781" s="4" t="s">
        <v>11686</v>
      </c>
      <c r="AU781" s="4">
        <f>VLOOKUP(B781,자격증!B:R,17,0)</f>
        <v>5</v>
      </c>
      <c r="AV781" s="4">
        <f>IF(AT781="해당",VLOOKUP(B781,어학성적!B:Q,16,0),0)</f>
        <v>0</v>
      </c>
      <c r="AW781" s="4">
        <f>IF(AT781="해당",VLOOKUP(B781,논문실적!B:S,18,0),0)</f>
        <v>0</v>
      </c>
      <c r="AX781" s="4">
        <f>VLOOKUP(B781,자격증!B:S,18,0)</f>
        <v>0</v>
      </c>
      <c r="AY781" s="4">
        <f t="shared" si="191"/>
        <v>5</v>
      </c>
      <c r="AZ781" s="4"/>
      <c r="BB781" s="4">
        <f t="shared" si="192"/>
        <v>5</v>
      </c>
      <c r="BC781" s="47">
        <f>VLOOKUP(B781,정성평가!B:AD,29,0)</f>
        <v>52</v>
      </c>
      <c r="BD781" s="4">
        <f t="shared" si="193"/>
        <v>3</v>
      </c>
      <c r="BE781" s="47">
        <f t="shared" si="194"/>
        <v>60</v>
      </c>
      <c r="BF781" s="4" t="str">
        <f t="shared" si="195"/>
        <v>과락</v>
      </c>
      <c r="BG781" s="4">
        <f t="shared" si="196"/>
        <v>305</v>
      </c>
      <c r="BH781" s="4" t="s">
        <v>11811</v>
      </c>
      <c r="BI781" s="4" t="s">
        <v>11809</v>
      </c>
      <c r="BK781" s="4">
        <v>9</v>
      </c>
      <c r="BL781" s="4">
        <f t="shared" si="200"/>
        <v>135</v>
      </c>
      <c r="BM781" s="4">
        <f t="shared" si="197"/>
        <v>136</v>
      </c>
      <c r="BN781" s="4" t="str">
        <f t="shared" si="201"/>
        <v>배수초과</v>
      </c>
      <c r="BO781" s="4" t="s">
        <v>11832</v>
      </c>
      <c r="BQ781" s="44" t="s">
        <v>11731</v>
      </c>
      <c r="BR781" s="4" t="s">
        <v>11835</v>
      </c>
      <c r="BS781" s="4" t="s">
        <v>11836</v>
      </c>
    </row>
    <row r="782" spans="1:71" ht="50.1" customHeight="1" x14ac:dyDescent="0.3">
      <c r="A782" s="4">
        <f t="shared" si="199"/>
        <v>308</v>
      </c>
      <c r="B782" s="4" t="s">
        <v>8302</v>
      </c>
      <c r="C782" s="4" t="s">
        <v>8303</v>
      </c>
      <c r="D782" s="4" t="s">
        <v>265</v>
      </c>
      <c r="E782" s="4" t="s">
        <v>266</v>
      </c>
      <c r="F782" s="4" t="s">
        <v>8304</v>
      </c>
      <c r="G782" s="4" t="s">
        <v>8305</v>
      </c>
      <c r="H782" s="4" t="s">
        <v>8306</v>
      </c>
      <c r="I782" s="4" t="s">
        <v>8307</v>
      </c>
      <c r="J782" s="4" t="s">
        <v>275</v>
      </c>
      <c r="K782" s="4" t="s">
        <v>275</v>
      </c>
      <c r="L782" s="4" t="s">
        <v>276</v>
      </c>
      <c r="M782" s="4" t="s">
        <v>277</v>
      </c>
      <c r="N782" s="4" t="s">
        <v>277</v>
      </c>
      <c r="O782" s="4" t="s">
        <v>277</v>
      </c>
      <c r="P782" s="4" t="s">
        <v>277</v>
      </c>
      <c r="Q782" s="4" t="s">
        <v>1558</v>
      </c>
      <c r="R782" s="4" t="s">
        <v>313</v>
      </c>
      <c r="S782" s="4" t="s">
        <v>313</v>
      </c>
      <c r="T782" s="4" t="s">
        <v>313</v>
      </c>
      <c r="U782" s="4" t="s">
        <v>313</v>
      </c>
      <c r="V782" s="4" t="s">
        <v>313</v>
      </c>
      <c r="W782" s="4" t="s">
        <v>313</v>
      </c>
      <c r="X782" s="4" t="s">
        <v>313</v>
      </c>
      <c r="Y782" s="4" t="s">
        <v>313</v>
      </c>
      <c r="Z782" s="4" t="s">
        <v>313</v>
      </c>
      <c r="AA782" s="4" t="s">
        <v>313</v>
      </c>
      <c r="AB782" s="4" t="s">
        <v>312</v>
      </c>
      <c r="AC782" s="4" t="s">
        <v>313</v>
      </c>
      <c r="AE782" s="4">
        <v>0</v>
      </c>
      <c r="AF782" s="4">
        <v>0</v>
      </c>
      <c r="AG782" s="4">
        <v>0</v>
      </c>
      <c r="AH782" s="4">
        <f t="shared" si="198"/>
        <v>0</v>
      </c>
      <c r="AI782" s="4">
        <f t="shared" si="198"/>
        <v>0</v>
      </c>
      <c r="AJ782" s="4">
        <f t="shared" si="198"/>
        <v>0</v>
      </c>
      <c r="AK782" s="4">
        <f t="shared" si="187"/>
        <v>0</v>
      </c>
      <c r="AL782" s="4">
        <f t="shared" si="187"/>
        <v>0</v>
      </c>
      <c r="AM782" s="4">
        <f t="shared" si="187"/>
        <v>0</v>
      </c>
      <c r="AN782" s="4">
        <f t="shared" si="188"/>
        <v>0</v>
      </c>
      <c r="AO782" s="4" t="str">
        <f t="shared" si="189"/>
        <v>X</v>
      </c>
      <c r="AP782" s="4" t="str">
        <f t="shared" si="189"/>
        <v>우대</v>
      </c>
      <c r="AQ782" s="4" t="str">
        <f t="shared" si="189"/>
        <v>X</v>
      </c>
      <c r="AR782" s="4">
        <f t="shared" si="190"/>
        <v>0</v>
      </c>
      <c r="AT782" s="4" t="s">
        <v>11686</v>
      </c>
      <c r="AU782" s="4">
        <f>VLOOKUP(B782,자격증!B:R,17,0)</f>
        <v>5</v>
      </c>
      <c r="AV782" s="4">
        <f>IF(AT782="해당",VLOOKUP(B782,어학성적!B:Q,16,0),0)</f>
        <v>0</v>
      </c>
      <c r="AW782" s="4">
        <f>IF(AT782="해당",VLOOKUP(B782,논문실적!B:S,18,0),0)</f>
        <v>0</v>
      </c>
      <c r="AX782" s="4">
        <f>VLOOKUP(B782,자격증!B:S,18,0)</f>
        <v>0</v>
      </c>
      <c r="AY782" s="4">
        <f t="shared" si="191"/>
        <v>5</v>
      </c>
      <c r="AZ782" s="4"/>
      <c r="BB782" s="4">
        <f t="shared" si="192"/>
        <v>5</v>
      </c>
      <c r="BC782" s="47">
        <f>VLOOKUP(B782,정성평가!B:AD,29,0)</f>
        <v>55</v>
      </c>
      <c r="BD782" s="4">
        <f t="shared" si="193"/>
        <v>0</v>
      </c>
      <c r="BE782" s="47">
        <f t="shared" si="194"/>
        <v>60</v>
      </c>
      <c r="BF782" s="4" t="str">
        <f t="shared" si="195"/>
        <v>과락</v>
      </c>
      <c r="BG782" s="4">
        <f t="shared" si="196"/>
        <v>305</v>
      </c>
      <c r="BH782" s="4" t="s">
        <v>11811</v>
      </c>
      <c r="BI782" s="4" t="s">
        <v>11809</v>
      </c>
      <c r="BK782" s="4">
        <v>9</v>
      </c>
      <c r="BL782" s="4">
        <f t="shared" si="200"/>
        <v>135</v>
      </c>
      <c r="BM782" s="4">
        <f t="shared" si="197"/>
        <v>136</v>
      </c>
      <c r="BN782" s="4" t="str">
        <f t="shared" si="201"/>
        <v>배수초과</v>
      </c>
      <c r="BO782" s="4" t="s">
        <v>11832</v>
      </c>
      <c r="BQ782" s="44" t="s">
        <v>11731</v>
      </c>
      <c r="BR782" s="4" t="s">
        <v>11835</v>
      </c>
      <c r="BS782" s="4" t="s">
        <v>11836</v>
      </c>
    </row>
    <row r="783" spans="1:71" ht="50.1" customHeight="1" x14ac:dyDescent="0.3">
      <c r="A783" s="4">
        <f t="shared" si="199"/>
        <v>309</v>
      </c>
      <c r="B783" s="4" t="s">
        <v>5427</v>
      </c>
      <c r="C783" s="4" t="s">
        <v>5428</v>
      </c>
      <c r="D783" s="4" t="s">
        <v>265</v>
      </c>
      <c r="E783" s="4" t="s">
        <v>266</v>
      </c>
      <c r="F783" s="4" t="s">
        <v>5429</v>
      </c>
      <c r="G783" s="4" t="s">
        <v>5430</v>
      </c>
      <c r="H783" s="4" t="s">
        <v>5431</v>
      </c>
      <c r="I783" s="4" t="s">
        <v>5431</v>
      </c>
      <c r="J783" s="4" t="s">
        <v>275</v>
      </c>
      <c r="K783" s="4" t="s">
        <v>275</v>
      </c>
      <c r="L783" s="4" t="s">
        <v>276</v>
      </c>
      <c r="M783" s="4" t="s">
        <v>277</v>
      </c>
      <c r="N783" s="4" t="s">
        <v>277</v>
      </c>
      <c r="O783" s="4" t="s">
        <v>277</v>
      </c>
      <c r="P783" s="4" t="s">
        <v>277</v>
      </c>
      <c r="Q783" s="4" t="s">
        <v>2312</v>
      </c>
      <c r="R783" s="4" t="s">
        <v>313</v>
      </c>
      <c r="S783" s="4" t="s">
        <v>313</v>
      </c>
      <c r="T783" s="4" t="s">
        <v>313</v>
      </c>
      <c r="U783" s="4" t="s">
        <v>313</v>
      </c>
      <c r="V783" s="4" t="s">
        <v>313</v>
      </c>
      <c r="W783" s="4" t="s">
        <v>11686</v>
      </c>
      <c r="X783" s="4" t="s">
        <v>11735</v>
      </c>
      <c r="Y783" s="4" t="s">
        <v>11686</v>
      </c>
      <c r="Z783" s="4" t="s">
        <v>11735</v>
      </c>
      <c r="AA783" s="4" t="s">
        <v>313</v>
      </c>
      <c r="AB783" s="4" t="s">
        <v>312</v>
      </c>
      <c r="AC783" s="4" t="s">
        <v>313</v>
      </c>
      <c r="AE783" s="4">
        <v>0</v>
      </c>
      <c r="AF783" s="4">
        <v>0</v>
      </c>
      <c r="AG783" s="4">
        <v>0</v>
      </c>
      <c r="AH783" s="4">
        <f t="shared" si="198"/>
        <v>0</v>
      </c>
      <c r="AI783" s="4">
        <f t="shared" si="198"/>
        <v>0</v>
      </c>
      <c r="AJ783" s="4">
        <f t="shared" si="198"/>
        <v>0</v>
      </c>
      <c r="AK783" s="4">
        <f t="shared" si="187"/>
        <v>0</v>
      </c>
      <c r="AL783" s="4">
        <f t="shared" si="187"/>
        <v>0</v>
      </c>
      <c r="AM783" s="4">
        <f t="shared" si="187"/>
        <v>3</v>
      </c>
      <c r="AN783" s="4">
        <f t="shared" si="188"/>
        <v>3</v>
      </c>
      <c r="AO783" s="4" t="str">
        <f t="shared" si="189"/>
        <v>X</v>
      </c>
      <c r="AP783" s="4" t="str">
        <f t="shared" si="189"/>
        <v>우대</v>
      </c>
      <c r="AQ783" s="4" t="str">
        <f t="shared" si="189"/>
        <v>X</v>
      </c>
      <c r="AR783" s="4">
        <f t="shared" si="190"/>
        <v>3</v>
      </c>
      <c r="AT783" s="4" t="s">
        <v>11686</v>
      </c>
      <c r="AU783" s="4">
        <f>VLOOKUP(B783,자격증!B:R,17,0)</f>
        <v>8</v>
      </c>
      <c r="AV783" s="4">
        <f>IF(AT783="해당",VLOOKUP(B783,어학성적!B:Q,16,0),0)</f>
        <v>0</v>
      </c>
      <c r="AW783" s="4">
        <f>IF(AT783="해당",VLOOKUP(B783,논문실적!B:S,18,0),0)</f>
        <v>0</v>
      </c>
      <c r="AX783" s="4">
        <f>VLOOKUP(B783,자격증!B:S,18,0)</f>
        <v>0</v>
      </c>
      <c r="AY783" s="4">
        <f t="shared" si="191"/>
        <v>8</v>
      </c>
      <c r="AZ783" s="4"/>
      <c r="BB783" s="4">
        <f t="shared" si="192"/>
        <v>8</v>
      </c>
      <c r="BC783" s="47">
        <f>VLOOKUP(B783,정성평가!B:AD,29,0)</f>
        <v>48.5</v>
      </c>
      <c r="BD783" s="4">
        <f t="shared" si="193"/>
        <v>3</v>
      </c>
      <c r="BE783" s="47">
        <f t="shared" si="194"/>
        <v>59.5</v>
      </c>
      <c r="BF783" s="4" t="str">
        <f t="shared" si="195"/>
        <v>과락</v>
      </c>
      <c r="BG783" s="4">
        <f t="shared" si="196"/>
        <v>309</v>
      </c>
      <c r="BH783" s="4" t="s">
        <v>11811</v>
      </c>
      <c r="BI783" s="4" t="s">
        <v>11809</v>
      </c>
      <c r="BK783" s="4">
        <v>9</v>
      </c>
      <c r="BL783" s="4">
        <f t="shared" si="200"/>
        <v>135</v>
      </c>
      <c r="BM783" s="4">
        <f t="shared" si="197"/>
        <v>136</v>
      </c>
      <c r="BN783" s="4" t="str">
        <f t="shared" si="201"/>
        <v>배수초과</v>
      </c>
      <c r="BO783" s="4" t="s">
        <v>11832</v>
      </c>
      <c r="BQ783" s="44" t="s">
        <v>11731</v>
      </c>
      <c r="BR783" s="4" t="s">
        <v>11835</v>
      </c>
      <c r="BS783" s="4" t="s">
        <v>11836</v>
      </c>
    </row>
    <row r="784" spans="1:71" ht="50.1" customHeight="1" x14ac:dyDescent="0.3">
      <c r="A784" s="4">
        <f t="shared" si="199"/>
        <v>310</v>
      </c>
      <c r="B784" s="4" t="s">
        <v>1189</v>
      </c>
      <c r="C784" s="4" t="s">
        <v>1190</v>
      </c>
      <c r="D784" s="4" t="s">
        <v>265</v>
      </c>
      <c r="E784" s="4" t="s">
        <v>266</v>
      </c>
      <c r="F784" s="4" t="s">
        <v>1191</v>
      </c>
      <c r="G784" s="4" t="s">
        <v>1192</v>
      </c>
      <c r="H784" s="4" t="s">
        <v>1193</v>
      </c>
      <c r="I784" s="4" t="s">
        <v>1194</v>
      </c>
      <c r="J784" s="4" t="s">
        <v>275</v>
      </c>
      <c r="K784" s="4" t="s">
        <v>275</v>
      </c>
      <c r="L784" s="4" t="s">
        <v>276</v>
      </c>
      <c r="M784" s="4" t="s">
        <v>277</v>
      </c>
      <c r="N784" s="4" t="s">
        <v>277</v>
      </c>
      <c r="O784" s="4" t="s">
        <v>277</v>
      </c>
      <c r="P784" s="4" t="s">
        <v>277</v>
      </c>
      <c r="Q784" s="4" t="s">
        <v>1203</v>
      </c>
      <c r="R784" s="4" t="s">
        <v>313</v>
      </c>
      <c r="S784" s="4" t="s">
        <v>313</v>
      </c>
      <c r="T784" s="4" t="s">
        <v>313</v>
      </c>
      <c r="U784" s="4" t="s">
        <v>313</v>
      </c>
      <c r="V784" s="4" t="s">
        <v>313</v>
      </c>
      <c r="W784" s="4" t="s">
        <v>313</v>
      </c>
      <c r="X784" s="4" t="s">
        <v>313</v>
      </c>
      <c r="Y784" s="4" t="s">
        <v>313</v>
      </c>
      <c r="Z784" s="4" t="s">
        <v>313</v>
      </c>
      <c r="AA784" s="4" t="s">
        <v>313</v>
      </c>
      <c r="AB784" s="4" t="s">
        <v>312</v>
      </c>
      <c r="AC784" s="4" t="s">
        <v>313</v>
      </c>
      <c r="AE784" s="4">
        <v>0</v>
      </c>
      <c r="AF784" s="4">
        <v>0</v>
      </c>
      <c r="AG784" s="4">
        <v>0</v>
      </c>
      <c r="AH784" s="4">
        <f t="shared" si="198"/>
        <v>0</v>
      </c>
      <c r="AI784" s="4">
        <f t="shared" si="198"/>
        <v>0</v>
      </c>
      <c r="AJ784" s="4">
        <f t="shared" si="198"/>
        <v>0</v>
      </c>
      <c r="AK784" s="4">
        <f t="shared" si="187"/>
        <v>0</v>
      </c>
      <c r="AL784" s="4">
        <f t="shared" si="187"/>
        <v>0</v>
      </c>
      <c r="AM784" s="4">
        <f t="shared" si="187"/>
        <v>0</v>
      </c>
      <c r="AN784" s="4">
        <f t="shared" si="188"/>
        <v>0</v>
      </c>
      <c r="AO784" s="4" t="str">
        <f t="shared" si="189"/>
        <v>X</v>
      </c>
      <c r="AP784" s="4" t="str">
        <f t="shared" si="189"/>
        <v>우대</v>
      </c>
      <c r="AQ784" s="4" t="str">
        <f t="shared" si="189"/>
        <v>X</v>
      </c>
      <c r="AR784" s="4">
        <f t="shared" si="190"/>
        <v>0</v>
      </c>
      <c r="AT784" s="4" t="s">
        <v>11686</v>
      </c>
      <c r="AU784" s="4">
        <f>VLOOKUP(B784,자격증!B:R,17,0)</f>
        <v>0</v>
      </c>
      <c r="AV784" s="4">
        <f>IF(AT784="해당",VLOOKUP(B784,어학성적!B:Q,16,0),0)</f>
        <v>0</v>
      </c>
      <c r="AW784" s="4">
        <f>IF(AT784="해당",VLOOKUP(B784,논문실적!B:S,18,0),0)</f>
        <v>0</v>
      </c>
      <c r="AX784" s="4">
        <f>VLOOKUP(B784,자격증!B:S,18,0)</f>
        <v>0</v>
      </c>
      <c r="AY784" s="4">
        <f t="shared" si="191"/>
        <v>0</v>
      </c>
      <c r="AZ784" s="4"/>
      <c r="BB784" s="4">
        <f t="shared" si="192"/>
        <v>0</v>
      </c>
      <c r="BC784" s="47">
        <f>VLOOKUP(B784,정성평가!B:AD,29,0)</f>
        <v>59.333333333333336</v>
      </c>
      <c r="BD784" s="4">
        <f t="shared" si="193"/>
        <v>0</v>
      </c>
      <c r="BE784" s="47">
        <f t="shared" si="194"/>
        <v>59.333333333333336</v>
      </c>
      <c r="BF784" s="4" t="str">
        <f t="shared" si="195"/>
        <v>과락</v>
      </c>
      <c r="BG784" s="4">
        <f t="shared" si="196"/>
        <v>310</v>
      </c>
      <c r="BH784" s="4" t="s">
        <v>11811</v>
      </c>
      <c r="BI784" s="4" t="s">
        <v>11809</v>
      </c>
      <c r="BK784" s="4">
        <v>9</v>
      </c>
      <c r="BL784" s="4">
        <f t="shared" si="200"/>
        <v>135</v>
      </c>
      <c r="BM784" s="4">
        <f t="shared" si="197"/>
        <v>136</v>
      </c>
      <c r="BN784" s="4" t="str">
        <f t="shared" si="201"/>
        <v>배수초과</v>
      </c>
      <c r="BO784" s="4" t="s">
        <v>11832</v>
      </c>
      <c r="BQ784" s="44" t="s">
        <v>11731</v>
      </c>
      <c r="BR784" s="4" t="s">
        <v>11835</v>
      </c>
      <c r="BS784" s="4" t="s">
        <v>11836</v>
      </c>
    </row>
    <row r="785" spans="1:71" ht="50.1" customHeight="1" x14ac:dyDescent="0.3">
      <c r="A785" s="4">
        <f t="shared" si="199"/>
        <v>311</v>
      </c>
      <c r="B785" s="4" t="s">
        <v>7610</v>
      </c>
      <c r="C785" s="4" t="s">
        <v>7611</v>
      </c>
      <c r="D785" s="4" t="s">
        <v>265</v>
      </c>
      <c r="E785" s="4" t="s">
        <v>266</v>
      </c>
      <c r="F785" s="4" t="s">
        <v>7612</v>
      </c>
      <c r="G785" s="4" t="s">
        <v>7613</v>
      </c>
      <c r="H785" s="4" t="s">
        <v>7614</v>
      </c>
      <c r="I785" s="4" t="s">
        <v>7615</v>
      </c>
      <c r="J785" s="4" t="s">
        <v>275</v>
      </c>
      <c r="K785" s="4" t="s">
        <v>275</v>
      </c>
      <c r="L785" s="4" t="s">
        <v>276</v>
      </c>
      <c r="M785" s="4" t="s">
        <v>277</v>
      </c>
      <c r="N785" s="4" t="s">
        <v>277</v>
      </c>
      <c r="O785" s="4" t="s">
        <v>277</v>
      </c>
      <c r="P785" s="4" t="s">
        <v>277</v>
      </c>
      <c r="Q785" s="4" t="s">
        <v>1729</v>
      </c>
      <c r="R785" s="4" t="s">
        <v>313</v>
      </c>
      <c r="S785" s="4" t="s">
        <v>313</v>
      </c>
      <c r="T785" s="4" t="s">
        <v>313</v>
      </c>
      <c r="U785" s="4" t="s">
        <v>313</v>
      </c>
      <c r="V785" s="4" t="s">
        <v>313</v>
      </c>
      <c r="W785" s="4" t="s">
        <v>313</v>
      </c>
      <c r="X785" s="4" t="s">
        <v>313</v>
      </c>
      <c r="Y785" s="4" t="s">
        <v>313</v>
      </c>
      <c r="Z785" s="4" t="s">
        <v>313</v>
      </c>
      <c r="AA785" s="4" t="s">
        <v>313</v>
      </c>
      <c r="AB785" s="4" t="s">
        <v>313</v>
      </c>
      <c r="AC785" s="4" t="s">
        <v>313</v>
      </c>
      <c r="AE785" s="4">
        <v>0</v>
      </c>
      <c r="AF785" s="4">
        <v>0</v>
      </c>
      <c r="AG785" s="4">
        <v>0</v>
      </c>
      <c r="AH785" s="4">
        <f t="shared" si="198"/>
        <v>0</v>
      </c>
      <c r="AI785" s="4">
        <f t="shared" si="198"/>
        <v>0</v>
      </c>
      <c r="AJ785" s="4">
        <f t="shared" si="198"/>
        <v>0</v>
      </c>
      <c r="AK785" s="4">
        <f t="shared" si="187"/>
        <v>0</v>
      </c>
      <c r="AL785" s="4">
        <f t="shared" si="187"/>
        <v>0</v>
      </c>
      <c r="AM785" s="4">
        <f t="shared" si="187"/>
        <v>0</v>
      </c>
      <c r="AN785" s="4">
        <f t="shared" si="188"/>
        <v>0</v>
      </c>
      <c r="AO785" s="4" t="str">
        <f t="shared" si="189"/>
        <v>X</v>
      </c>
      <c r="AP785" s="4" t="str">
        <f t="shared" si="189"/>
        <v>X</v>
      </c>
      <c r="AQ785" s="4" t="str">
        <f t="shared" si="189"/>
        <v>X</v>
      </c>
      <c r="AR785" s="4">
        <f t="shared" si="190"/>
        <v>0</v>
      </c>
      <c r="AT785" s="4" t="s">
        <v>11686</v>
      </c>
      <c r="AU785" s="4">
        <f>VLOOKUP(B785,자격증!B:R,17,0)</f>
        <v>0</v>
      </c>
      <c r="AV785" s="4">
        <f>IF(AT785="해당",VLOOKUP(B785,어학성적!B:Q,16,0),0)</f>
        <v>0</v>
      </c>
      <c r="AW785" s="4">
        <f>IF(AT785="해당",VLOOKUP(B785,논문실적!B:S,18,0),0)</f>
        <v>0</v>
      </c>
      <c r="AX785" s="4">
        <f>VLOOKUP(B785,자격증!B:S,18,0)</f>
        <v>0</v>
      </c>
      <c r="AY785" s="4">
        <f t="shared" si="191"/>
        <v>0</v>
      </c>
      <c r="AZ785" s="4"/>
      <c r="BB785" s="4">
        <f t="shared" si="192"/>
        <v>0</v>
      </c>
      <c r="BC785" s="47">
        <f>VLOOKUP(B785,정성평가!B:AD,29,0)</f>
        <v>59.333333333333336</v>
      </c>
      <c r="BD785" s="4">
        <f t="shared" si="193"/>
        <v>0</v>
      </c>
      <c r="BE785" s="47">
        <f t="shared" si="194"/>
        <v>59.333333333333336</v>
      </c>
      <c r="BF785" s="4" t="str">
        <f t="shared" si="195"/>
        <v>과락</v>
      </c>
      <c r="BG785" s="4">
        <f t="shared" si="196"/>
        <v>310</v>
      </c>
      <c r="BH785" s="4" t="s">
        <v>11811</v>
      </c>
      <c r="BI785" s="4" t="s">
        <v>11809</v>
      </c>
      <c r="BK785" s="4">
        <v>9</v>
      </c>
      <c r="BL785" s="4">
        <f t="shared" si="200"/>
        <v>135</v>
      </c>
      <c r="BM785" s="4">
        <f t="shared" si="197"/>
        <v>136</v>
      </c>
      <c r="BN785" s="4" t="str">
        <f t="shared" si="201"/>
        <v>배수초과</v>
      </c>
      <c r="BO785" s="4" t="s">
        <v>11832</v>
      </c>
      <c r="BQ785" s="44" t="s">
        <v>11731</v>
      </c>
      <c r="BR785" s="4" t="s">
        <v>11835</v>
      </c>
      <c r="BS785" s="4" t="s">
        <v>11836</v>
      </c>
    </row>
    <row r="786" spans="1:71" ht="50.1" customHeight="1" x14ac:dyDescent="0.3">
      <c r="A786" s="4">
        <f t="shared" si="199"/>
        <v>312</v>
      </c>
      <c r="B786" s="4" t="s">
        <v>9263</v>
      </c>
      <c r="C786" s="4" t="s">
        <v>9264</v>
      </c>
      <c r="D786" s="4" t="s">
        <v>265</v>
      </c>
      <c r="E786" s="4" t="s">
        <v>266</v>
      </c>
      <c r="F786" s="4" t="s">
        <v>9265</v>
      </c>
      <c r="G786" s="4" t="s">
        <v>9266</v>
      </c>
      <c r="H786" s="4" t="s">
        <v>9267</v>
      </c>
      <c r="I786" s="4" t="s">
        <v>9268</v>
      </c>
      <c r="J786" s="4" t="s">
        <v>275</v>
      </c>
      <c r="K786" s="4" t="s">
        <v>275</v>
      </c>
      <c r="L786" s="4" t="s">
        <v>276</v>
      </c>
      <c r="M786" s="4" t="s">
        <v>277</v>
      </c>
      <c r="N786" s="4" t="s">
        <v>277</v>
      </c>
      <c r="O786" s="4" t="s">
        <v>277</v>
      </c>
      <c r="P786" s="4" t="s">
        <v>277</v>
      </c>
      <c r="Q786" s="4" t="s">
        <v>5263</v>
      </c>
      <c r="R786" s="4" t="s">
        <v>313</v>
      </c>
      <c r="S786" s="4" t="s">
        <v>313</v>
      </c>
      <c r="T786" s="4" t="s">
        <v>313</v>
      </c>
      <c r="U786" s="4" t="s">
        <v>313</v>
      </c>
      <c r="V786" s="4" t="s">
        <v>313</v>
      </c>
      <c r="W786" s="4" t="s">
        <v>313</v>
      </c>
      <c r="X786" s="4" t="s">
        <v>313</v>
      </c>
      <c r="Y786" s="4" t="s">
        <v>313</v>
      </c>
      <c r="Z786" s="4" t="s">
        <v>313</v>
      </c>
      <c r="AA786" s="4" t="s">
        <v>313</v>
      </c>
      <c r="AB786" s="4" t="s">
        <v>313</v>
      </c>
      <c r="AC786" s="4" t="s">
        <v>313</v>
      </c>
      <c r="AE786" s="4">
        <v>0</v>
      </c>
      <c r="AF786" s="4">
        <v>0</v>
      </c>
      <c r="AG786" s="4">
        <v>0</v>
      </c>
      <c r="AH786" s="4">
        <f t="shared" si="198"/>
        <v>0</v>
      </c>
      <c r="AI786" s="4">
        <f t="shared" si="198"/>
        <v>0</v>
      </c>
      <c r="AJ786" s="4">
        <f t="shared" si="198"/>
        <v>0</v>
      </c>
      <c r="AK786" s="4">
        <f t="shared" si="187"/>
        <v>0</v>
      </c>
      <c r="AL786" s="4">
        <f t="shared" si="187"/>
        <v>0</v>
      </c>
      <c r="AM786" s="4">
        <f t="shared" si="187"/>
        <v>0</v>
      </c>
      <c r="AN786" s="4">
        <f t="shared" si="188"/>
        <v>0</v>
      </c>
      <c r="AO786" s="4" t="str">
        <f t="shared" si="189"/>
        <v>X</v>
      </c>
      <c r="AP786" s="4" t="str">
        <f t="shared" si="189"/>
        <v>X</v>
      </c>
      <c r="AQ786" s="4" t="str">
        <f t="shared" si="189"/>
        <v>X</v>
      </c>
      <c r="AR786" s="4">
        <f t="shared" si="190"/>
        <v>0</v>
      </c>
      <c r="AT786" s="4" t="s">
        <v>11686</v>
      </c>
      <c r="AU786" s="4">
        <f>VLOOKUP(B786,자격증!B:R,17,0)</f>
        <v>0</v>
      </c>
      <c r="AV786" s="4">
        <f>IF(AT786="해당",VLOOKUP(B786,어학성적!B:Q,16,0),0)</f>
        <v>0</v>
      </c>
      <c r="AW786" s="4">
        <f>IF(AT786="해당",VLOOKUP(B786,논문실적!B:S,18,0),0)</f>
        <v>8</v>
      </c>
      <c r="AX786" s="4">
        <f>VLOOKUP(B786,자격증!B:S,18,0)</f>
        <v>0</v>
      </c>
      <c r="AY786" s="4">
        <f t="shared" si="191"/>
        <v>8</v>
      </c>
      <c r="AZ786" s="4"/>
      <c r="BB786" s="4">
        <f t="shared" si="192"/>
        <v>8</v>
      </c>
      <c r="BC786" s="47">
        <f>VLOOKUP(B786,정성평가!B:AD,29,0)</f>
        <v>51.333333333333336</v>
      </c>
      <c r="BD786" s="4">
        <f t="shared" si="193"/>
        <v>0</v>
      </c>
      <c r="BE786" s="47">
        <f t="shared" si="194"/>
        <v>59.333333333333336</v>
      </c>
      <c r="BF786" s="4" t="str">
        <f t="shared" si="195"/>
        <v>과락</v>
      </c>
      <c r="BG786" s="4">
        <f t="shared" si="196"/>
        <v>310</v>
      </c>
      <c r="BH786" s="4" t="s">
        <v>11811</v>
      </c>
      <c r="BI786" s="4" t="s">
        <v>11809</v>
      </c>
      <c r="BK786" s="4">
        <v>9</v>
      </c>
      <c r="BL786" s="4">
        <f t="shared" si="200"/>
        <v>135</v>
      </c>
      <c r="BM786" s="4">
        <f t="shared" si="197"/>
        <v>136</v>
      </c>
      <c r="BN786" s="4" t="str">
        <f t="shared" si="201"/>
        <v>배수초과</v>
      </c>
      <c r="BO786" s="4" t="s">
        <v>11832</v>
      </c>
      <c r="BQ786" s="44" t="s">
        <v>11731</v>
      </c>
      <c r="BR786" s="4" t="s">
        <v>11835</v>
      </c>
      <c r="BS786" s="4" t="s">
        <v>11836</v>
      </c>
    </row>
    <row r="787" spans="1:71" ht="50.1" customHeight="1" x14ac:dyDescent="0.3">
      <c r="A787" s="4">
        <f t="shared" si="199"/>
        <v>313</v>
      </c>
      <c r="B787" s="4" t="s">
        <v>11587</v>
      </c>
      <c r="C787" s="4" t="s">
        <v>11588</v>
      </c>
      <c r="D787" s="4" t="s">
        <v>265</v>
      </c>
      <c r="E787" s="4" t="s">
        <v>266</v>
      </c>
      <c r="F787" s="4" t="s">
        <v>11589</v>
      </c>
      <c r="G787" s="4" t="s">
        <v>11590</v>
      </c>
      <c r="H787" s="4" t="s">
        <v>11591</v>
      </c>
      <c r="I787" s="4" t="s">
        <v>11592</v>
      </c>
      <c r="J787" s="4" t="s">
        <v>275</v>
      </c>
      <c r="K787" s="4" t="s">
        <v>275</v>
      </c>
      <c r="L787" s="4" t="s">
        <v>276</v>
      </c>
      <c r="M787" s="4" t="s">
        <v>277</v>
      </c>
      <c r="N787" s="4" t="s">
        <v>277</v>
      </c>
      <c r="O787" s="4" t="s">
        <v>277</v>
      </c>
      <c r="P787" s="4" t="s">
        <v>277</v>
      </c>
      <c r="Q787" s="4" t="s">
        <v>11596</v>
      </c>
      <c r="R787" s="4" t="s">
        <v>313</v>
      </c>
      <c r="S787" s="4" t="s">
        <v>313</v>
      </c>
      <c r="T787" s="4" t="s">
        <v>313</v>
      </c>
      <c r="U787" s="4" t="s">
        <v>313</v>
      </c>
      <c r="V787" s="4" t="s">
        <v>313</v>
      </c>
      <c r="W787" s="4" t="s">
        <v>11686</v>
      </c>
      <c r="X787" s="4" t="s">
        <v>11728</v>
      </c>
      <c r="Y787" s="4" t="s">
        <v>313</v>
      </c>
      <c r="Z787" s="4" t="s">
        <v>313</v>
      </c>
      <c r="AA787" s="4" t="s">
        <v>313</v>
      </c>
      <c r="AB787" s="4" t="s">
        <v>312</v>
      </c>
      <c r="AC787" s="4" t="s">
        <v>313</v>
      </c>
      <c r="AE787" s="4">
        <v>0</v>
      </c>
      <c r="AF787" s="4">
        <v>0</v>
      </c>
      <c r="AG787" s="4">
        <v>0</v>
      </c>
      <c r="AH787" s="4">
        <f t="shared" si="198"/>
        <v>0</v>
      </c>
      <c r="AI787" s="4">
        <f t="shared" si="198"/>
        <v>0</v>
      </c>
      <c r="AJ787" s="4">
        <f t="shared" si="198"/>
        <v>0</v>
      </c>
      <c r="AK787" s="4">
        <f t="shared" si="187"/>
        <v>0</v>
      </c>
      <c r="AL787" s="4">
        <f t="shared" si="187"/>
        <v>0</v>
      </c>
      <c r="AM787" s="4">
        <f t="shared" si="187"/>
        <v>3</v>
      </c>
      <c r="AN787" s="4">
        <f t="shared" si="188"/>
        <v>0</v>
      </c>
      <c r="AO787" s="4" t="str">
        <f t="shared" si="189"/>
        <v>X</v>
      </c>
      <c r="AP787" s="4" t="str">
        <f t="shared" si="189"/>
        <v>우대</v>
      </c>
      <c r="AQ787" s="4" t="str">
        <f t="shared" si="189"/>
        <v>X</v>
      </c>
      <c r="AR787" s="4">
        <f t="shared" si="190"/>
        <v>3</v>
      </c>
      <c r="AT787" s="4" t="s">
        <v>11686</v>
      </c>
      <c r="AU787" s="4">
        <f>VLOOKUP(B787,자격증!B:R,17,0)</f>
        <v>5</v>
      </c>
      <c r="AV787" s="4">
        <f>IF(AT787="해당",VLOOKUP(B787,어학성적!B:Q,16,0),0)</f>
        <v>2</v>
      </c>
      <c r="AW787" s="4">
        <f>IF(AT787="해당",VLOOKUP(B787,논문실적!B:S,18,0),0)</f>
        <v>0</v>
      </c>
      <c r="AX787" s="4">
        <f>VLOOKUP(B787,자격증!B:S,18,0)</f>
        <v>0</v>
      </c>
      <c r="AY787" s="4">
        <f t="shared" si="191"/>
        <v>7</v>
      </c>
      <c r="AZ787" s="4"/>
      <c r="BB787" s="4">
        <f t="shared" si="192"/>
        <v>7</v>
      </c>
      <c r="BC787" s="47">
        <f>VLOOKUP(B787,정성평가!B:AD,29,0)</f>
        <v>49.333333333333336</v>
      </c>
      <c r="BD787" s="4">
        <f t="shared" si="193"/>
        <v>3</v>
      </c>
      <c r="BE787" s="47">
        <f t="shared" si="194"/>
        <v>59.333333333333336</v>
      </c>
      <c r="BF787" s="4" t="str">
        <f t="shared" si="195"/>
        <v>과락</v>
      </c>
      <c r="BG787" s="4">
        <f t="shared" si="196"/>
        <v>310</v>
      </c>
      <c r="BH787" s="4" t="s">
        <v>11811</v>
      </c>
      <c r="BI787" s="4" t="s">
        <v>11809</v>
      </c>
      <c r="BK787" s="4">
        <v>9</v>
      </c>
      <c r="BL787" s="4">
        <f t="shared" si="200"/>
        <v>135</v>
      </c>
      <c r="BM787" s="4">
        <f t="shared" si="197"/>
        <v>136</v>
      </c>
      <c r="BN787" s="4" t="str">
        <f t="shared" si="201"/>
        <v>배수초과</v>
      </c>
      <c r="BO787" s="4" t="s">
        <v>11832</v>
      </c>
      <c r="BQ787" s="44" t="s">
        <v>11731</v>
      </c>
      <c r="BR787" s="4" t="s">
        <v>11835</v>
      </c>
      <c r="BS787" s="4" t="s">
        <v>11836</v>
      </c>
    </row>
    <row r="788" spans="1:71" ht="50.1" customHeight="1" x14ac:dyDescent="0.3">
      <c r="A788" s="4">
        <f t="shared" si="199"/>
        <v>314</v>
      </c>
      <c r="B788" s="4" t="s">
        <v>8064</v>
      </c>
      <c r="C788" s="4" t="s">
        <v>8065</v>
      </c>
      <c r="D788" s="4" t="s">
        <v>265</v>
      </c>
      <c r="E788" s="4" t="s">
        <v>266</v>
      </c>
      <c r="F788" s="4" t="s">
        <v>8066</v>
      </c>
      <c r="G788" s="4" t="s">
        <v>8067</v>
      </c>
      <c r="H788" s="4" t="s">
        <v>8068</v>
      </c>
      <c r="I788" s="4" t="s">
        <v>8069</v>
      </c>
      <c r="J788" s="4" t="s">
        <v>275</v>
      </c>
      <c r="K788" s="4" t="s">
        <v>275</v>
      </c>
      <c r="L788" s="4" t="s">
        <v>276</v>
      </c>
      <c r="M788" s="4" t="s">
        <v>277</v>
      </c>
      <c r="N788" s="4" t="s">
        <v>277</v>
      </c>
      <c r="O788" s="4" t="s">
        <v>277</v>
      </c>
      <c r="P788" s="4" t="s">
        <v>277</v>
      </c>
      <c r="Q788" s="4" t="s">
        <v>401</v>
      </c>
      <c r="R788" s="4" t="s">
        <v>313</v>
      </c>
      <c r="S788" s="4" t="s">
        <v>313</v>
      </c>
      <c r="T788" s="4" t="s">
        <v>313</v>
      </c>
      <c r="U788" s="4" t="s">
        <v>313</v>
      </c>
      <c r="V788" s="4" t="s">
        <v>313</v>
      </c>
      <c r="W788" s="4" t="s">
        <v>313</v>
      </c>
      <c r="X788" s="4" t="s">
        <v>313</v>
      </c>
      <c r="Y788" s="4" t="s">
        <v>313</v>
      </c>
      <c r="Z788" s="4" t="s">
        <v>313</v>
      </c>
      <c r="AA788" s="4" t="s">
        <v>313</v>
      </c>
      <c r="AB788" s="4" t="s">
        <v>313</v>
      </c>
      <c r="AC788" s="4" t="s">
        <v>313</v>
      </c>
      <c r="AE788" s="4">
        <v>0</v>
      </c>
      <c r="AF788" s="4">
        <v>0</v>
      </c>
      <c r="AG788" s="4">
        <v>0</v>
      </c>
      <c r="AH788" s="4">
        <f t="shared" si="198"/>
        <v>0</v>
      </c>
      <c r="AI788" s="4">
        <f t="shared" si="198"/>
        <v>0</v>
      </c>
      <c r="AJ788" s="4">
        <f t="shared" si="198"/>
        <v>0</v>
      </c>
      <c r="AK788" s="4">
        <f t="shared" si="187"/>
        <v>0</v>
      </c>
      <c r="AL788" s="4">
        <f t="shared" si="187"/>
        <v>0</v>
      </c>
      <c r="AM788" s="4">
        <f t="shared" si="187"/>
        <v>0</v>
      </c>
      <c r="AN788" s="4">
        <f t="shared" si="188"/>
        <v>0</v>
      </c>
      <c r="AO788" s="4" t="str">
        <f t="shared" si="189"/>
        <v>X</v>
      </c>
      <c r="AP788" s="4" t="str">
        <f t="shared" si="189"/>
        <v>X</v>
      </c>
      <c r="AQ788" s="4" t="str">
        <f t="shared" si="189"/>
        <v>X</v>
      </c>
      <c r="AR788" s="4">
        <f t="shared" si="190"/>
        <v>0</v>
      </c>
      <c r="AT788" s="4" t="s">
        <v>11686</v>
      </c>
      <c r="AU788" s="4">
        <f>VLOOKUP(B788,자격증!B:R,17,0)</f>
        <v>3</v>
      </c>
      <c r="AV788" s="4">
        <f>IF(AT788="해당",VLOOKUP(B788,어학성적!B:Q,16,0),0)</f>
        <v>6</v>
      </c>
      <c r="AW788" s="4">
        <f>IF(AT788="해당",VLOOKUP(B788,논문실적!B:S,18,0),0)</f>
        <v>0</v>
      </c>
      <c r="AX788" s="4">
        <f>VLOOKUP(B788,자격증!B:S,18,0)</f>
        <v>0</v>
      </c>
      <c r="AY788" s="4">
        <f t="shared" si="191"/>
        <v>9</v>
      </c>
      <c r="AZ788" s="4"/>
      <c r="BB788" s="4">
        <f t="shared" si="192"/>
        <v>9</v>
      </c>
      <c r="BC788" s="47">
        <f>VLOOKUP(B788,정성평가!B:AD,29,0)</f>
        <v>50</v>
      </c>
      <c r="BD788" s="4">
        <f t="shared" si="193"/>
        <v>0</v>
      </c>
      <c r="BE788" s="47">
        <f t="shared" si="194"/>
        <v>59</v>
      </c>
      <c r="BF788" s="4" t="str">
        <f t="shared" si="195"/>
        <v>과락</v>
      </c>
      <c r="BG788" s="4">
        <f t="shared" si="196"/>
        <v>314</v>
      </c>
      <c r="BH788" s="4" t="s">
        <v>11811</v>
      </c>
      <c r="BI788" s="4" t="s">
        <v>11809</v>
      </c>
      <c r="BK788" s="4">
        <v>9</v>
      </c>
      <c r="BL788" s="4">
        <f t="shared" si="200"/>
        <v>135</v>
      </c>
      <c r="BM788" s="4">
        <f t="shared" si="197"/>
        <v>136</v>
      </c>
      <c r="BN788" s="4" t="str">
        <f t="shared" si="201"/>
        <v>배수초과</v>
      </c>
      <c r="BO788" s="4" t="s">
        <v>11832</v>
      </c>
      <c r="BQ788" s="44" t="s">
        <v>11731</v>
      </c>
      <c r="BR788" s="4" t="s">
        <v>11835</v>
      </c>
      <c r="BS788" s="4" t="s">
        <v>11836</v>
      </c>
    </row>
    <row r="789" spans="1:71" ht="50.1" customHeight="1" x14ac:dyDescent="0.3">
      <c r="A789" s="4">
        <f t="shared" si="199"/>
        <v>315</v>
      </c>
      <c r="B789" s="4" t="s">
        <v>11517</v>
      </c>
      <c r="C789" s="4" t="s">
        <v>11518</v>
      </c>
      <c r="D789" s="4" t="s">
        <v>265</v>
      </c>
      <c r="E789" s="4" t="s">
        <v>266</v>
      </c>
      <c r="F789" s="4" t="s">
        <v>11519</v>
      </c>
      <c r="G789" s="4" t="s">
        <v>11520</v>
      </c>
      <c r="H789" s="4" t="s">
        <v>11521</v>
      </c>
      <c r="I789" s="4" t="s">
        <v>11521</v>
      </c>
      <c r="J789" s="4" t="s">
        <v>275</v>
      </c>
      <c r="K789" s="4" t="s">
        <v>275</v>
      </c>
      <c r="L789" s="4" t="s">
        <v>276</v>
      </c>
      <c r="M789" s="4" t="s">
        <v>277</v>
      </c>
      <c r="N789" s="4" t="s">
        <v>277</v>
      </c>
      <c r="O789" s="4" t="s">
        <v>277</v>
      </c>
      <c r="P789" s="4" t="s">
        <v>277</v>
      </c>
      <c r="Q789" s="4" t="s">
        <v>7029</v>
      </c>
      <c r="R789" s="4" t="s">
        <v>313</v>
      </c>
      <c r="S789" s="4" t="s">
        <v>313</v>
      </c>
      <c r="T789" s="4" t="s">
        <v>313</v>
      </c>
      <c r="U789" s="4" t="s">
        <v>313</v>
      </c>
      <c r="V789" s="4" t="s">
        <v>313</v>
      </c>
      <c r="W789" s="4" t="s">
        <v>11686</v>
      </c>
      <c r="X789" s="4" t="s">
        <v>11738</v>
      </c>
      <c r="Y789" s="4" t="s">
        <v>313</v>
      </c>
      <c r="Z789" s="4" t="s">
        <v>313</v>
      </c>
      <c r="AA789" s="4" t="s">
        <v>313</v>
      </c>
      <c r="AB789" s="4" t="s">
        <v>312</v>
      </c>
      <c r="AC789" s="4" t="s">
        <v>313</v>
      </c>
      <c r="AE789" s="4">
        <v>0</v>
      </c>
      <c r="AF789" s="4">
        <v>0</v>
      </c>
      <c r="AG789" s="4">
        <v>0</v>
      </c>
      <c r="AH789" s="4">
        <f t="shared" si="198"/>
        <v>0</v>
      </c>
      <c r="AI789" s="4">
        <f t="shared" si="198"/>
        <v>0</v>
      </c>
      <c r="AJ789" s="4">
        <f t="shared" si="198"/>
        <v>0</v>
      </c>
      <c r="AK789" s="4">
        <f t="shared" si="187"/>
        <v>0</v>
      </c>
      <c r="AL789" s="4">
        <f t="shared" si="187"/>
        <v>0</v>
      </c>
      <c r="AM789" s="4">
        <f t="shared" si="187"/>
        <v>3</v>
      </c>
      <c r="AN789" s="4">
        <f t="shared" si="188"/>
        <v>0</v>
      </c>
      <c r="AO789" s="4" t="str">
        <f t="shared" si="189"/>
        <v>X</v>
      </c>
      <c r="AP789" s="4" t="str">
        <f t="shared" si="189"/>
        <v>우대</v>
      </c>
      <c r="AQ789" s="4" t="str">
        <f t="shared" si="189"/>
        <v>X</v>
      </c>
      <c r="AR789" s="4">
        <f t="shared" si="190"/>
        <v>3</v>
      </c>
      <c r="AT789" s="4" t="s">
        <v>11686</v>
      </c>
      <c r="AU789" s="4">
        <f>VLOOKUP(B789,자격증!B:R,17,0)</f>
        <v>0</v>
      </c>
      <c r="AV789" s="4">
        <f>IF(AT789="해당",VLOOKUP(B789,어학성적!B:Q,16,0),0)</f>
        <v>0</v>
      </c>
      <c r="AW789" s="4">
        <f>IF(AT789="해당",VLOOKUP(B789,논문실적!B:S,18,0),0)</f>
        <v>0</v>
      </c>
      <c r="AX789" s="4">
        <f>VLOOKUP(B789,자격증!B:S,18,0)</f>
        <v>0</v>
      </c>
      <c r="AY789" s="4">
        <f t="shared" si="191"/>
        <v>0</v>
      </c>
      <c r="AZ789" s="4"/>
      <c r="BB789" s="4">
        <f t="shared" si="192"/>
        <v>0</v>
      </c>
      <c r="BC789" s="47">
        <f>VLOOKUP(B789,정성평가!B:AD,29,0)</f>
        <v>56</v>
      </c>
      <c r="BD789" s="4">
        <f t="shared" si="193"/>
        <v>3</v>
      </c>
      <c r="BE789" s="47">
        <f t="shared" si="194"/>
        <v>59</v>
      </c>
      <c r="BF789" s="4" t="str">
        <f t="shared" si="195"/>
        <v>과락</v>
      </c>
      <c r="BG789" s="4">
        <f t="shared" si="196"/>
        <v>314</v>
      </c>
      <c r="BH789" s="4" t="s">
        <v>11811</v>
      </c>
      <c r="BI789" s="4" t="s">
        <v>11809</v>
      </c>
      <c r="BK789" s="4">
        <v>9</v>
      </c>
      <c r="BL789" s="4">
        <f t="shared" si="200"/>
        <v>135</v>
      </c>
      <c r="BM789" s="4">
        <f t="shared" si="197"/>
        <v>136</v>
      </c>
      <c r="BN789" s="4" t="str">
        <f t="shared" si="201"/>
        <v>배수초과</v>
      </c>
      <c r="BO789" s="4" t="s">
        <v>11832</v>
      </c>
      <c r="BQ789" s="44" t="s">
        <v>11731</v>
      </c>
      <c r="BR789" s="4" t="s">
        <v>11835</v>
      </c>
      <c r="BS789" s="4" t="s">
        <v>11836</v>
      </c>
    </row>
    <row r="790" spans="1:71" ht="50.1" customHeight="1" x14ac:dyDescent="0.3">
      <c r="A790" s="4">
        <f t="shared" si="199"/>
        <v>316</v>
      </c>
      <c r="B790" s="4" t="s">
        <v>3548</v>
      </c>
      <c r="C790" s="4" t="s">
        <v>3549</v>
      </c>
      <c r="D790" s="4" t="s">
        <v>265</v>
      </c>
      <c r="E790" s="4" t="s">
        <v>266</v>
      </c>
      <c r="F790" s="4" t="s">
        <v>3550</v>
      </c>
      <c r="G790" s="4" t="s">
        <v>3551</v>
      </c>
      <c r="H790" s="4" t="s">
        <v>3552</v>
      </c>
      <c r="I790" s="4" t="s">
        <v>3553</v>
      </c>
      <c r="J790" s="4" t="s">
        <v>275</v>
      </c>
      <c r="K790" s="4" t="s">
        <v>275</v>
      </c>
      <c r="L790" s="4" t="s">
        <v>276</v>
      </c>
      <c r="M790" s="4" t="s">
        <v>277</v>
      </c>
      <c r="N790" s="4" t="s">
        <v>277</v>
      </c>
      <c r="O790" s="4" t="s">
        <v>277</v>
      </c>
      <c r="P790" s="4" t="s">
        <v>277</v>
      </c>
      <c r="Q790" s="4" t="s">
        <v>3556</v>
      </c>
      <c r="R790" s="4" t="s">
        <v>313</v>
      </c>
      <c r="S790" s="4" t="s">
        <v>313</v>
      </c>
      <c r="T790" s="4" t="s">
        <v>313</v>
      </c>
      <c r="U790" s="4" t="s">
        <v>313</v>
      </c>
      <c r="V790" s="4" t="s">
        <v>313</v>
      </c>
      <c r="W790" s="4" t="s">
        <v>11686</v>
      </c>
      <c r="X790" s="4" t="s">
        <v>11734</v>
      </c>
      <c r="Y790" s="4" t="s">
        <v>313</v>
      </c>
      <c r="Z790" s="4" t="s">
        <v>313</v>
      </c>
      <c r="AA790" s="4" t="s">
        <v>313</v>
      </c>
      <c r="AB790" s="4" t="s">
        <v>312</v>
      </c>
      <c r="AC790" s="4" t="s">
        <v>313</v>
      </c>
      <c r="AE790" s="4">
        <v>0</v>
      </c>
      <c r="AF790" s="4">
        <v>0</v>
      </c>
      <c r="AG790" s="4">
        <v>0</v>
      </c>
      <c r="AH790" s="4">
        <f t="shared" si="198"/>
        <v>0</v>
      </c>
      <c r="AI790" s="4">
        <f t="shared" si="198"/>
        <v>0</v>
      </c>
      <c r="AJ790" s="4">
        <f t="shared" si="198"/>
        <v>0</v>
      </c>
      <c r="AK790" s="4">
        <f t="shared" si="187"/>
        <v>0</v>
      </c>
      <c r="AL790" s="4">
        <f t="shared" si="187"/>
        <v>0</v>
      </c>
      <c r="AM790" s="4">
        <f t="shared" si="187"/>
        <v>3</v>
      </c>
      <c r="AN790" s="4">
        <f t="shared" si="188"/>
        <v>0</v>
      </c>
      <c r="AO790" s="4" t="str">
        <f t="shared" si="189"/>
        <v>X</v>
      </c>
      <c r="AP790" s="4" t="str">
        <f t="shared" si="189"/>
        <v>우대</v>
      </c>
      <c r="AQ790" s="4" t="str">
        <f t="shared" si="189"/>
        <v>X</v>
      </c>
      <c r="AR790" s="4">
        <f t="shared" si="190"/>
        <v>3</v>
      </c>
      <c r="AT790" s="4" t="s">
        <v>11686</v>
      </c>
      <c r="AU790" s="4">
        <f>VLOOKUP(B790,자격증!B:R,17,0)</f>
        <v>0</v>
      </c>
      <c r="AV790" s="4">
        <f>IF(AT790="해당",VLOOKUP(B790,어학성적!B:Q,16,0),0)</f>
        <v>0</v>
      </c>
      <c r="AW790" s="4">
        <f>IF(AT790="해당",VLOOKUP(B790,논문실적!B:S,18,0),0)</f>
        <v>0</v>
      </c>
      <c r="AX790" s="4">
        <f>VLOOKUP(B790,자격증!B:S,18,0)</f>
        <v>0</v>
      </c>
      <c r="AY790" s="4">
        <f t="shared" si="191"/>
        <v>0</v>
      </c>
      <c r="AZ790" s="4"/>
      <c r="BB790" s="4">
        <f t="shared" si="192"/>
        <v>0</v>
      </c>
      <c r="BC790" s="47">
        <f>VLOOKUP(B790,정성평가!B:AD,29,0)</f>
        <v>55.666666666666664</v>
      </c>
      <c r="BD790" s="4">
        <f t="shared" si="193"/>
        <v>3</v>
      </c>
      <c r="BE790" s="47">
        <f t="shared" si="194"/>
        <v>58.666666666666664</v>
      </c>
      <c r="BF790" s="4" t="str">
        <f t="shared" si="195"/>
        <v>과락</v>
      </c>
      <c r="BG790" s="4">
        <f t="shared" si="196"/>
        <v>316</v>
      </c>
      <c r="BH790" s="4" t="s">
        <v>11811</v>
      </c>
      <c r="BI790" s="4" t="s">
        <v>11809</v>
      </c>
      <c r="BK790" s="4">
        <v>9</v>
      </c>
      <c r="BL790" s="4">
        <f t="shared" si="200"/>
        <v>135</v>
      </c>
      <c r="BM790" s="4">
        <f t="shared" si="197"/>
        <v>136</v>
      </c>
      <c r="BN790" s="4" t="str">
        <f t="shared" si="201"/>
        <v>배수초과</v>
      </c>
      <c r="BO790" s="4" t="s">
        <v>11832</v>
      </c>
      <c r="BQ790" s="44" t="s">
        <v>11731</v>
      </c>
      <c r="BR790" s="4" t="s">
        <v>11835</v>
      </c>
      <c r="BS790" s="4" t="s">
        <v>11836</v>
      </c>
    </row>
    <row r="791" spans="1:71" ht="50.1" customHeight="1" x14ac:dyDescent="0.3">
      <c r="A791" s="4">
        <f t="shared" si="199"/>
        <v>317</v>
      </c>
      <c r="B791" s="4" t="s">
        <v>7743</v>
      </c>
      <c r="C791" s="4" t="s">
        <v>7744</v>
      </c>
      <c r="D791" s="4" t="s">
        <v>265</v>
      </c>
      <c r="E791" s="4" t="s">
        <v>266</v>
      </c>
      <c r="F791" s="4" t="s">
        <v>7745</v>
      </c>
      <c r="G791" s="4" t="s">
        <v>7746</v>
      </c>
      <c r="H791" s="4" t="s">
        <v>7747</v>
      </c>
      <c r="I791" s="4" t="s">
        <v>7748</v>
      </c>
      <c r="J791" s="4" t="s">
        <v>275</v>
      </c>
      <c r="K791" s="4" t="s">
        <v>275</v>
      </c>
      <c r="L791" s="4" t="s">
        <v>276</v>
      </c>
      <c r="M791" s="4" t="s">
        <v>277</v>
      </c>
      <c r="N791" s="4" t="s">
        <v>277</v>
      </c>
      <c r="O791" s="4" t="s">
        <v>277</v>
      </c>
      <c r="P791" s="4" t="s">
        <v>277</v>
      </c>
      <c r="Q791" s="4" t="s">
        <v>2564</v>
      </c>
      <c r="R791" s="4" t="s">
        <v>313</v>
      </c>
      <c r="S791" s="4" t="s">
        <v>313</v>
      </c>
      <c r="T791" s="4" t="s">
        <v>313</v>
      </c>
      <c r="U791" s="4" t="s">
        <v>313</v>
      </c>
      <c r="V791" s="4" t="s">
        <v>313</v>
      </c>
      <c r="W791" s="4" t="s">
        <v>11686</v>
      </c>
      <c r="X791" s="4" t="s">
        <v>11735</v>
      </c>
      <c r="Y791" s="4" t="s">
        <v>11686</v>
      </c>
      <c r="Z791" s="4" t="s">
        <v>11735</v>
      </c>
      <c r="AA791" s="4" t="s">
        <v>312</v>
      </c>
      <c r="AB791" s="4" t="s">
        <v>312</v>
      </c>
      <c r="AC791" s="4" t="s">
        <v>313</v>
      </c>
      <c r="AE791" s="4">
        <v>0</v>
      </c>
      <c r="AF791" s="4">
        <v>0</v>
      </c>
      <c r="AG791" s="4">
        <v>0</v>
      </c>
      <c r="AH791" s="4">
        <f t="shared" si="198"/>
        <v>0</v>
      </c>
      <c r="AI791" s="4">
        <f t="shared" si="198"/>
        <v>0</v>
      </c>
      <c r="AJ791" s="4">
        <f t="shared" si="198"/>
        <v>0</v>
      </c>
      <c r="AK791" s="4">
        <f t="shared" si="187"/>
        <v>0</v>
      </c>
      <c r="AL791" s="4">
        <f t="shared" si="187"/>
        <v>0</v>
      </c>
      <c r="AM791" s="4">
        <f t="shared" si="187"/>
        <v>3</v>
      </c>
      <c r="AN791" s="4">
        <f t="shared" si="188"/>
        <v>3</v>
      </c>
      <c r="AO791" s="4" t="str">
        <f t="shared" si="189"/>
        <v>우대</v>
      </c>
      <c r="AP791" s="4" t="str">
        <f t="shared" si="189"/>
        <v>우대</v>
      </c>
      <c r="AQ791" s="4" t="str">
        <f t="shared" si="189"/>
        <v>X</v>
      </c>
      <c r="AR791" s="4">
        <f t="shared" si="190"/>
        <v>3</v>
      </c>
      <c r="AT791" s="4" t="s">
        <v>11686</v>
      </c>
      <c r="AU791" s="4">
        <f>VLOOKUP(B791,자격증!B:R,17,0)</f>
        <v>3</v>
      </c>
      <c r="AV791" s="4">
        <f>IF(AT791="해당",VLOOKUP(B791,어학성적!B:Q,16,0),0)</f>
        <v>2</v>
      </c>
      <c r="AW791" s="4">
        <f>IF(AT791="해당",VLOOKUP(B791,논문실적!B:S,18,0),0)</f>
        <v>0</v>
      </c>
      <c r="AX791" s="4">
        <f>VLOOKUP(B791,자격증!B:S,18,0)</f>
        <v>0</v>
      </c>
      <c r="AY791" s="4">
        <f t="shared" si="191"/>
        <v>5</v>
      </c>
      <c r="AZ791" s="4"/>
      <c r="BB791" s="4">
        <f t="shared" si="192"/>
        <v>5</v>
      </c>
      <c r="BC791" s="47">
        <f>VLOOKUP(B791,정성평가!B:AD,29,0)</f>
        <v>50.666666666666664</v>
      </c>
      <c r="BD791" s="4">
        <f t="shared" si="193"/>
        <v>3</v>
      </c>
      <c r="BE791" s="47">
        <f t="shared" si="194"/>
        <v>58.666666666666664</v>
      </c>
      <c r="BF791" s="4" t="str">
        <f t="shared" si="195"/>
        <v>과락</v>
      </c>
      <c r="BG791" s="4">
        <f t="shared" si="196"/>
        <v>316</v>
      </c>
      <c r="BH791" s="4" t="s">
        <v>11811</v>
      </c>
      <c r="BI791" s="4" t="s">
        <v>11809</v>
      </c>
      <c r="BK791" s="4">
        <v>9</v>
      </c>
      <c r="BL791" s="4">
        <f t="shared" si="200"/>
        <v>135</v>
      </c>
      <c r="BM791" s="4">
        <f t="shared" si="197"/>
        <v>136</v>
      </c>
      <c r="BN791" s="4" t="str">
        <f t="shared" si="201"/>
        <v>배수초과</v>
      </c>
      <c r="BO791" s="4" t="s">
        <v>11832</v>
      </c>
      <c r="BQ791" s="44" t="s">
        <v>11731</v>
      </c>
      <c r="BR791" s="4" t="s">
        <v>11835</v>
      </c>
      <c r="BS791" s="4" t="s">
        <v>11836</v>
      </c>
    </row>
    <row r="792" spans="1:71" ht="50.1" customHeight="1" x14ac:dyDescent="0.3">
      <c r="A792" s="4">
        <f t="shared" si="199"/>
        <v>318</v>
      </c>
      <c r="B792" s="4" t="s">
        <v>8110</v>
      </c>
      <c r="C792" s="4" t="s">
        <v>8111</v>
      </c>
      <c r="D792" s="4" t="s">
        <v>265</v>
      </c>
      <c r="E792" s="4" t="s">
        <v>266</v>
      </c>
      <c r="F792" s="4" t="s">
        <v>8112</v>
      </c>
      <c r="G792" s="4" t="s">
        <v>8113</v>
      </c>
      <c r="H792" s="4" t="s">
        <v>8114</v>
      </c>
      <c r="I792" s="4" t="s">
        <v>8115</v>
      </c>
      <c r="J792" s="4" t="s">
        <v>275</v>
      </c>
      <c r="K792" s="4" t="s">
        <v>275</v>
      </c>
      <c r="L792" s="4" t="s">
        <v>276</v>
      </c>
      <c r="M792" s="4" t="s">
        <v>277</v>
      </c>
      <c r="N792" s="4" t="s">
        <v>277</v>
      </c>
      <c r="O792" s="4" t="s">
        <v>277</v>
      </c>
      <c r="P792" s="4" t="s">
        <v>277</v>
      </c>
      <c r="Q792" s="4" t="s">
        <v>8123</v>
      </c>
      <c r="R792" s="4" t="s">
        <v>313</v>
      </c>
      <c r="S792" s="4" t="s">
        <v>313</v>
      </c>
      <c r="T792" s="4" t="s">
        <v>313</v>
      </c>
      <c r="U792" s="4" t="s">
        <v>313</v>
      </c>
      <c r="V792" s="4" t="s">
        <v>313</v>
      </c>
      <c r="W792" s="4" t="s">
        <v>313</v>
      </c>
      <c r="X792" s="4" t="s">
        <v>313</v>
      </c>
      <c r="Y792" s="4" t="s">
        <v>313</v>
      </c>
      <c r="Z792" s="4" t="s">
        <v>313</v>
      </c>
      <c r="AA792" s="4" t="s">
        <v>313</v>
      </c>
      <c r="AB792" s="4" t="s">
        <v>312</v>
      </c>
      <c r="AC792" s="4" t="s">
        <v>313</v>
      </c>
      <c r="AE792" s="4">
        <v>0</v>
      </c>
      <c r="AF792" s="4">
        <v>0</v>
      </c>
      <c r="AG792" s="4">
        <v>0</v>
      </c>
      <c r="AH792" s="4">
        <f t="shared" si="198"/>
        <v>0</v>
      </c>
      <c r="AI792" s="4">
        <f t="shared" si="198"/>
        <v>0</v>
      </c>
      <c r="AJ792" s="4">
        <f t="shared" si="198"/>
        <v>0</v>
      </c>
      <c r="AK792" s="4">
        <f t="shared" si="187"/>
        <v>0</v>
      </c>
      <c r="AL792" s="4">
        <f t="shared" si="187"/>
        <v>0</v>
      </c>
      <c r="AM792" s="4">
        <f t="shared" si="187"/>
        <v>0</v>
      </c>
      <c r="AN792" s="4">
        <f t="shared" si="188"/>
        <v>0</v>
      </c>
      <c r="AO792" s="4" t="str">
        <f t="shared" si="189"/>
        <v>X</v>
      </c>
      <c r="AP792" s="4" t="str">
        <f t="shared" si="189"/>
        <v>우대</v>
      </c>
      <c r="AQ792" s="4" t="str">
        <f t="shared" si="189"/>
        <v>X</v>
      </c>
      <c r="AR792" s="4">
        <f t="shared" si="190"/>
        <v>0</v>
      </c>
      <c r="AT792" s="4" t="s">
        <v>11686</v>
      </c>
      <c r="AU792" s="4">
        <f>VLOOKUP(B792,자격증!B:R,17,0)</f>
        <v>0</v>
      </c>
      <c r="AV792" s="4">
        <f>IF(AT792="해당",VLOOKUP(B792,어학성적!B:Q,16,0),0)</f>
        <v>8</v>
      </c>
      <c r="AW792" s="4">
        <f>IF(AT792="해당",VLOOKUP(B792,논문실적!B:S,18,0),0)</f>
        <v>0</v>
      </c>
      <c r="AX792" s="4">
        <f>VLOOKUP(B792,자격증!B:S,18,0)</f>
        <v>0</v>
      </c>
      <c r="AY792" s="4">
        <f t="shared" si="191"/>
        <v>8</v>
      </c>
      <c r="AZ792" s="4"/>
      <c r="BB792" s="4">
        <f t="shared" si="192"/>
        <v>8</v>
      </c>
      <c r="BC792" s="47">
        <f>VLOOKUP(B792,정성평가!B:AD,29,0)</f>
        <v>50.666666666666664</v>
      </c>
      <c r="BD792" s="4">
        <f t="shared" si="193"/>
        <v>0</v>
      </c>
      <c r="BE792" s="47">
        <f t="shared" si="194"/>
        <v>58.666666666666664</v>
      </c>
      <c r="BF792" s="4" t="str">
        <f t="shared" si="195"/>
        <v>과락</v>
      </c>
      <c r="BG792" s="4">
        <f t="shared" si="196"/>
        <v>316</v>
      </c>
      <c r="BH792" s="4" t="s">
        <v>11811</v>
      </c>
      <c r="BI792" s="4" t="s">
        <v>11809</v>
      </c>
      <c r="BK792" s="4">
        <v>9</v>
      </c>
      <c r="BL792" s="4">
        <f t="shared" si="200"/>
        <v>135</v>
      </c>
      <c r="BM792" s="4">
        <f t="shared" si="197"/>
        <v>136</v>
      </c>
      <c r="BN792" s="4" t="str">
        <f t="shared" si="201"/>
        <v>배수초과</v>
      </c>
      <c r="BO792" s="4" t="s">
        <v>11832</v>
      </c>
      <c r="BQ792" s="44" t="s">
        <v>11731</v>
      </c>
      <c r="BR792" s="4" t="s">
        <v>11835</v>
      </c>
      <c r="BS792" s="4" t="s">
        <v>11836</v>
      </c>
    </row>
    <row r="793" spans="1:71" ht="50.1" customHeight="1" x14ac:dyDescent="0.3">
      <c r="A793" s="4">
        <f t="shared" si="199"/>
        <v>319</v>
      </c>
      <c r="B793" s="4" t="s">
        <v>8692</v>
      </c>
      <c r="C793" s="4" t="s">
        <v>8693</v>
      </c>
      <c r="D793" s="4" t="s">
        <v>265</v>
      </c>
      <c r="E793" s="4" t="s">
        <v>266</v>
      </c>
      <c r="F793" s="4" t="s">
        <v>8694</v>
      </c>
      <c r="G793" s="4" t="s">
        <v>8695</v>
      </c>
      <c r="H793" s="4" t="s">
        <v>8696</v>
      </c>
      <c r="I793" s="4" t="s">
        <v>8697</v>
      </c>
      <c r="J793" s="4" t="s">
        <v>275</v>
      </c>
      <c r="K793" s="4" t="s">
        <v>275</v>
      </c>
      <c r="L793" s="4" t="s">
        <v>382</v>
      </c>
      <c r="M793" s="4" t="s">
        <v>3659</v>
      </c>
      <c r="N793" s="4" t="s">
        <v>8698</v>
      </c>
      <c r="O793" s="4" t="s">
        <v>562</v>
      </c>
      <c r="P793" s="4" t="s">
        <v>957</v>
      </c>
      <c r="Q793" s="4" t="s">
        <v>8705</v>
      </c>
      <c r="R793" s="4" t="s">
        <v>313</v>
      </c>
      <c r="S793" s="4" t="s">
        <v>313</v>
      </c>
      <c r="T793" s="4" t="s">
        <v>313</v>
      </c>
      <c r="U793" s="4" t="s">
        <v>313</v>
      </c>
      <c r="V793" s="4" t="s">
        <v>313</v>
      </c>
      <c r="W793" s="4" t="s">
        <v>313</v>
      </c>
      <c r="X793" s="4" t="s">
        <v>313</v>
      </c>
      <c r="Y793" s="4" t="s">
        <v>313</v>
      </c>
      <c r="Z793" s="4" t="s">
        <v>313</v>
      </c>
      <c r="AA793" s="4" t="s">
        <v>312</v>
      </c>
      <c r="AB793" s="4" t="s">
        <v>312</v>
      </c>
      <c r="AC793" s="4" t="s">
        <v>313</v>
      </c>
      <c r="AE793" s="4">
        <v>0</v>
      </c>
      <c r="AF793" s="4">
        <v>0</v>
      </c>
      <c r="AG793" s="4">
        <v>0</v>
      </c>
      <c r="AH793" s="4">
        <f t="shared" si="198"/>
        <v>0</v>
      </c>
      <c r="AI793" s="4">
        <f t="shared" si="198"/>
        <v>0</v>
      </c>
      <c r="AJ793" s="4">
        <f t="shared" si="198"/>
        <v>0</v>
      </c>
      <c r="AK793" s="4">
        <f t="shared" si="187"/>
        <v>0</v>
      </c>
      <c r="AL793" s="4">
        <f t="shared" si="187"/>
        <v>0</v>
      </c>
      <c r="AM793" s="4">
        <f t="shared" si="187"/>
        <v>0</v>
      </c>
      <c r="AN793" s="4">
        <f t="shared" si="188"/>
        <v>0</v>
      </c>
      <c r="AO793" s="4" t="str">
        <f t="shared" si="189"/>
        <v>우대</v>
      </c>
      <c r="AP793" s="4" t="str">
        <f t="shared" si="189"/>
        <v>우대</v>
      </c>
      <c r="AQ793" s="4" t="str">
        <f t="shared" si="189"/>
        <v>X</v>
      </c>
      <c r="AR793" s="4">
        <f t="shared" si="190"/>
        <v>0</v>
      </c>
      <c r="AT793" s="4" t="s">
        <v>11686</v>
      </c>
      <c r="AU793" s="4">
        <f>VLOOKUP(B793,자격증!B:R,17,0)</f>
        <v>1</v>
      </c>
      <c r="AV793" s="4">
        <f>IF(AT793="해당",VLOOKUP(B793,어학성적!B:Q,16,0),0)</f>
        <v>2</v>
      </c>
      <c r="AW793" s="4">
        <f>IF(AT793="해당",VLOOKUP(B793,논문실적!B:S,18,0),0)</f>
        <v>0</v>
      </c>
      <c r="AX793" s="4">
        <f>VLOOKUP(B793,자격증!B:S,18,0)</f>
        <v>0</v>
      </c>
      <c r="AY793" s="4">
        <f t="shared" si="191"/>
        <v>3</v>
      </c>
      <c r="AZ793" s="4"/>
      <c r="BB793" s="4">
        <f t="shared" si="192"/>
        <v>3</v>
      </c>
      <c r="BC793" s="47">
        <f>VLOOKUP(B793,정성평가!B:AD,29,0)</f>
        <v>55.666666666666664</v>
      </c>
      <c r="BD793" s="4">
        <f t="shared" si="193"/>
        <v>0</v>
      </c>
      <c r="BE793" s="47">
        <f t="shared" si="194"/>
        <v>58.666666666666664</v>
      </c>
      <c r="BF793" s="4" t="str">
        <f t="shared" si="195"/>
        <v>과락</v>
      </c>
      <c r="BG793" s="4">
        <f t="shared" si="196"/>
        <v>316</v>
      </c>
      <c r="BH793" s="4" t="s">
        <v>11811</v>
      </c>
      <c r="BI793" s="4" t="s">
        <v>11809</v>
      </c>
      <c r="BK793" s="4">
        <v>9</v>
      </c>
      <c r="BL793" s="4">
        <f t="shared" si="200"/>
        <v>135</v>
      </c>
      <c r="BM793" s="4">
        <f t="shared" si="197"/>
        <v>136</v>
      </c>
      <c r="BN793" s="4" t="str">
        <f t="shared" si="201"/>
        <v>배수초과</v>
      </c>
      <c r="BO793" s="4" t="s">
        <v>11832</v>
      </c>
      <c r="BQ793" s="44" t="s">
        <v>11731</v>
      </c>
      <c r="BR793" s="4" t="s">
        <v>11835</v>
      </c>
      <c r="BS793" s="4" t="s">
        <v>11836</v>
      </c>
    </row>
    <row r="794" spans="1:71" ht="50.1" customHeight="1" x14ac:dyDescent="0.3">
      <c r="A794" s="4">
        <f t="shared" si="199"/>
        <v>320</v>
      </c>
      <c r="B794" s="4" t="s">
        <v>4055</v>
      </c>
      <c r="C794" s="4" t="s">
        <v>4056</v>
      </c>
      <c r="D794" s="4" t="s">
        <v>265</v>
      </c>
      <c r="E794" s="4" t="s">
        <v>266</v>
      </c>
      <c r="F794" s="4" t="s">
        <v>4057</v>
      </c>
      <c r="G794" s="4" t="s">
        <v>4058</v>
      </c>
      <c r="H794" s="4" t="s">
        <v>4059</v>
      </c>
      <c r="I794" s="4" t="s">
        <v>4060</v>
      </c>
      <c r="J794" s="4" t="s">
        <v>275</v>
      </c>
      <c r="K794" s="4" t="s">
        <v>275</v>
      </c>
      <c r="L794" s="4" t="s">
        <v>276</v>
      </c>
      <c r="M794" s="4" t="s">
        <v>277</v>
      </c>
      <c r="N794" s="4" t="s">
        <v>277</v>
      </c>
      <c r="O794" s="4" t="s">
        <v>277</v>
      </c>
      <c r="P794" s="4" t="s">
        <v>277</v>
      </c>
      <c r="Q794" s="4" t="s">
        <v>2525</v>
      </c>
      <c r="R794" s="4" t="s">
        <v>313</v>
      </c>
      <c r="S794" s="4" t="s">
        <v>313</v>
      </c>
      <c r="T794" s="4" t="s">
        <v>313</v>
      </c>
      <c r="U794" s="4" t="s">
        <v>313</v>
      </c>
      <c r="V794" s="4" t="s">
        <v>313</v>
      </c>
      <c r="W794" s="4" t="s">
        <v>313</v>
      </c>
      <c r="X794" s="4" t="s">
        <v>313</v>
      </c>
      <c r="Y794" s="4" t="s">
        <v>313</v>
      </c>
      <c r="Z794" s="4" t="s">
        <v>313</v>
      </c>
      <c r="AA794" s="4" t="s">
        <v>313</v>
      </c>
      <c r="AB794" s="4" t="s">
        <v>313</v>
      </c>
      <c r="AC794" s="4" t="s">
        <v>313</v>
      </c>
      <c r="AE794" s="4">
        <v>0</v>
      </c>
      <c r="AF794" s="4">
        <v>0</v>
      </c>
      <c r="AG794" s="4">
        <v>0</v>
      </c>
      <c r="AH794" s="4">
        <f t="shared" si="198"/>
        <v>0</v>
      </c>
      <c r="AI794" s="4">
        <f t="shared" si="198"/>
        <v>0</v>
      </c>
      <c r="AJ794" s="4">
        <f t="shared" si="198"/>
        <v>0</v>
      </c>
      <c r="AK794" s="4">
        <f t="shared" si="187"/>
        <v>0</v>
      </c>
      <c r="AL794" s="4">
        <f t="shared" si="187"/>
        <v>0</v>
      </c>
      <c r="AM794" s="4">
        <f t="shared" si="187"/>
        <v>0</v>
      </c>
      <c r="AN794" s="4">
        <f t="shared" si="188"/>
        <v>0</v>
      </c>
      <c r="AO794" s="4" t="str">
        <f t="shared" si="189"/>
        <v>X</v>
      </c>
      <c r="AP794" s="4" t="str">
        <f t="shared" si="189"/>
        <v>X</v>
      </c>
      <c r="AQ794" s="4" t="str">
        <f t="shared" si="189"/>
        <v>X</v>
      </c>
      <c r="AR794" s="4">
        <f t="shared" si="190"/>
        <v>0</v>
      </c>
      <c r="AT794" s="4" t="s">
        <v>11686</v>
      </c>
      <c r="AU794" s="4">
        <f>VLOOKUP(B794,자격증!B:R,17,0)</f>
        <v>5</v>
      </c>
      <c r="AV794" s="4">
        <f>IF(AT794="해당",VLOOKUP(B794,어학성적!B:Q,16,0),0)</f>
        <v>0</v>
      </c>
      <c r="AW794" s="4">
        <f>IF(AT794="해당",VLOOKUP(B794,논문실적!B:S,18,0),0)</f>
        <v>0</v>
      </c>
      <c r="AX794" s="4">
        <f>VLOOKUP(B794,자격증!B:S,18,0)</f>
        <v>0</v>
      </c>
      <c r="AY794" s="4">
        <f t="shared" si="191"/>
        <v>5</v>
      </c>
      <c r="AZ794" s="4"/>
      <c r="BB794" s="4">
        <f t="shared" si="192"/>
        <v>5</v>
      </c>
      <c r="BC794" s="47">
        <f>VLOOKUP(B794,정성평가!B:AD,29,0)</f>
        <v>53.333333333333336</v>
      </c>
      <c r="BD794" s="4">
        <f t="shared" si="193"/>
        <v>0</v>
      </c>
      <c r="BE794" s="47">
        <f t="shared" si="194"/>
        <v>58.333333333333336</v>
      </c>
      <c r="BF794" s="4" t="str">
        <f t="shared" si="195"/>
        <v>과락</v>
      </c>
      <c r="BG794" s="4">
        <f t="shared" si="196"/>
        <v>320</v>
      </c>
      <c r="BH794" s="4" t="s">
        <v>11811</v>
      </c>
      <c r="BI794" s="4" t="s">
        <v>11809</v>
      </c>
      <c r="BK794" s="4">
        <v>9</v>
      </c>
      <c r="BL794" s="4">
        <f t="shared" si="200"/>
        <v>135</v>
      </c>
      <c r="BM794" s="4">
        <f t="shared" si="197"/>
        <v>136</v>
      </c>
      <c r="BN794" s="4" t="str">
        <f t="shared" si="201"/>
        <v>배수초과</v>
      </c>
      <c r="BO794" s="4" t="s">
        <v>11832</v>
      </c>
      <c r="BQ794" s="44" t="s">
        <v>11731</v>
      </c>
      <c r="BR794" s="4" t="s">
        <v>11835</v>
      </c>
      <c r="BS794" s="4" t="s">
        <v>11836</v>
      </c>
    </row>
    <row r="795" spans="1:71" ht="50.1" customHeight="1" x14ac:dyDescent="0.3">
      <c r="A795" s="4">
        <f t="shared" si="199"/>
        <v>321</v>
      </c>
      <c r="B795" s="4" t="s">
        <v>8023</v>
      </c>
      <c r="C795" s="4" t="s">
        <v>8024</v>
      </c>
      <c r="D795" s="4" t="s">
        <v>265</v>
      </c>
      <c r="E795" s="4" t="s">
        <v>266</v>
      </c>
      <c r="F795" s="4" t="s">
        <v>8025</v>
      </c>
      <c r="G795" s="4" t="s">
        <v>8026</v>
      </c>
      <c r="H795" s="4" t="s">
        <v>8027</v>
      </c>
      <c r="I795" s="4" t="s">
        <v>8028</v>
      </c>
      <c r="J795" s="4" t="s">
        <v>275</v>
      </c>
      <c r="K795" s="4" t="s">
        <v>275</v>
      </c>
      <c r="L795" s="4" t="s">
        <v>276</v>
      </c>
      <c r="M795" s="4" t="s">
        <v>277</v>
      </c>
      <c r="N795" s="4" t="s">
        <v>277</v>
      </c>
      <c r="O795" s="4" t="s">
        <v>277</v>
      </c>
      <c r="P795" s="4" t="s">
        <v>277</v>
      </c>
      <c r="Q795" s="4" t="s">
        <v>6199</v>
      </c>
      <c r="R795" s="4" t="s">
        <v>313</v>
      </c>
      <c r="S795" s="4" t="s">
        <v>313</v>
      </c>
      <c r="T795" s="4" t="s">
        <v>313</v>
      </c>
      <c r="U795" s="4" t="s">
        <v>313</v>
      </c>
      <c r="V795" s="4" t="s">
        <v>313</v>
      </c>
      <c r="W795" s="4" t="s">
        <v>11686</v>
      </c>
      <c r="X795" s="4" t="s">
        <v>11727</v>
      </c>
      <c r="Y795" s="4" t="s">
        <v>11686</v>
      </c>
      <c r="Z795" s="4" t="s">
        <v>11727</v>
      </c>
      <c r="AA795" s="4" t="s">
        <v>313</v>
      </c>
      <c r="AB795" s="4" t="s">
        <v>312</v>
      </c>
      <c r="AC795" s="4" t="s">
        <v>313</v>
      </c>
      <c r="AE795" s="4">
        <v>0</v>
      </c>
      <c r="AF795" s="4">
        <v>0</v>
      </c>
      <c r="AG795" s="4">
        <v>0</v>
      </c>
      <c r="AH795" s="4">
        <f t="shared" si="198"/>
        <v>0</v>
      </c>
      <c r="AI795" s="4">
        <f t="shared" si="198"/>
        <v>0</v>
      </c>
      <c r="AJ795" s="4">
        <f t="shared" si="198"/>
        <v>0</v>
      </c>
      <c r="AK795" s="4">
        <f t="shared" si="198"/>
        <v>0</v>
      </c>
      <c r="AL795" s="4">
        <f t="shared" si="198"/>
        <v>0</v>
      </c>
      <c r="AM795" s="4">
        <f t="shared" si="198"/>
        <v>3</v>
      </c>
      <c r="AN795" s="4">
        <f t="shared" ref="AN795:AN846" si="202">IF(Y795="해당",3,0)</f>
        <v>3</v>
      </c>
      <c r="AO795" s="4" t="str">
        <f t="shared" ref="AO795:AQ846" si="203">IF(AA795="해당","우대","X")</f>
        <v>X</v>
      </c>
      <c r="AP795" s="4" t="str">
        <f t="shared" si="203"/>
        <v>우대</v>
      </c>
      <c r="AQ795" s="4" t="str">
        <f t="shared" si="203"/>
        <v>X</v>
      </c>
      <c r="AR795" s="4">
        <f t="shared" ref="AR795:AR846" si="204">MAX(AF795:AN795)</f>
        <v>3</v>
      </c>
      <c r="AT795" s="4" t="s">
        <v>11686</v>
      </c>
      <c r="AU795" s="4">
        <f>VLOOKUP(B795,자격증!B:R,17,0)</f>
        <v>0</v>
      </c>
      <c r="AV795" s="4">
        <f>IF(AT795="해당",VLOOKUP(B795,어학성적!B:Q,16,0),0)</f>
        <v>0</v>
      </c>
      <c r="AW795" s="4">
        <f>IF(AT795="해당",VLOOKUP(B795,논문실적!B:S,18,0),0)</f>
        <v>0</v>
      </c>
      <c r="AX795" s="4">
        <f>VLOOKUP(B795,자격증!B:S,18,0)</f>
        <v>0</v>
      </c>
      <c r="AY795" s="4">
        <f t="shared" ref="AY795:AY846" si="205">IF(SUM(AU795:AX795)&gt;20,20,SUM(AU795:AX795))</f>
        <v>0</v>
      </c>
      <c r="AZ795" s="4"/>
      <c r="BB795" s="4">
        <f t="shared" ref="BB795:BB820" si="206">IF(AT795="해당",AY795,"정량심사 비해당")</f>
        <v>0</v>
      </c>
      <c r="BC795" s="47">
        <f>VLOOKUP(B795,정성평가!B:AD,29,0)</f>
        <v>55</v>
      </c>
      <c r="BD795" s="4">
        <f t="shared" ref="BD795:BD820" si="207">AR795</f>
        <v>3</v>
      </c>
      <c r="BE795" s="47">
        <f t="shared" ref="BE795:BE820" si="208">SUM(BB795:BD795)</f>
        <v>58</v>
      </c>
      <c r="BF795" s="4" t="str">
        <f t="shared" ref="BF795:BF846" si="209">IF(BE795&lt;70,"과락","이상없음")</f>
        <v>과락</v>
      </c>
      <c r="BG795" s="4">
        <f t="shared" ref="BG795:BG846" si="210">COUNTIFS(D:D,D795,BE:BE,"&gt;"&amp;BE795)+1</f>
        <v>321</v>
      </c>
      <c r="BH795" s="4" t="s">
        <v>11811</v>
      </c>
      <c r="BI795" s="4" t="s">
        <v>11809</v>
      </c>
      <c r="BK795" s="4">
        <v>9</v>
      </c>
      <c r="BL795" s="4">
        <f t="shared" si="200"/>
        <v>135</v>
      </c>
      <c r="BM795" s="4">
        <f t="shared" ref="BM795:BM846" si="211">COUNTIFS(D:D,D795,BH:BH,"서류전형 합격")</f>
        <v>136</v>
      </c>
      <c r="BN795" s="4" t="str">
        <f t="shared" si="201"/>
        <v>배수초과</v>
      </c>
      <c r="BO795" s="4" t="s">
        <v>11832</v>
      </c>
      <c r="BQ795" s="44" t="s">
        <v>11731</v>
      </c>
      <c r="BR795" s="4" t="s">
        <v>11835</v>
      </c>
      <c r="BS795" s="4" t="s">
        <v>11836</v>
      </c>
    </row>
    <row r="796" spans="1:71" ht="50.1" customHeight="1" x14ac:dyDescent="0.3">
      <c r="A796" s="4">
        <f t="shared" si="199"/>
        <v>322</v>
      </c>
      <c r="B796" s="4" t="s">
        <v>2288</v>
      </c>
      <c r="C796" s="4" t="s">
        <v>2289</v>
      </c>
      <c r="D796" s="4" t="s">
        <v>265</v>
      </c>
      <c r="E796" s="4" t="s">
        <v>266</v>
      </c>
      <c r="F796" s="4" t="s">
        <v>2290</v>
      </c>
      <c r="G796" s="4" t="s">
        <v>2291</v>
      </c>
      <c r="H796" s="4" t="s">
        <v>2292</v>
      </c>
      <c r="I796" s="4" t="s">
        <v>2293</v>
      </c>
      <c r="J796" s="4" t="s">
        <v>275</v>
      </c>
      <c r="K796" s="4" t="s">
        <v>275</v>
      </c>
      <c r="L796" s="4" t="s">
        <v>382</v>
      </c>
      <c r="M796" s="4" t="s">
        <v>2294</v>
      </c>
      <c r="N796" s="4" t="s">
        <v>2295</v>
      </c>
      <c r="O796" s="4" t="s">
        <v>562</v>
      </c>
      <c r="P796" s="4" t="s">
        <v>957</v>
      </c>
      <c r="Q796" s="4" t="s">
        <v>2300</v>
      </c>
      <c r="R796" s="4" t="s">
        <v>313</v>
      </c>
      <c r="S796" s="4" t="s">
        <v>313</v>
      </c>
      <c r="T796" s="4" t="s">
        <v>313</v>
      </c>
      <c r="U796" s="4" t="s">
        <v>313</v>
      </c>
      <c r="V796" s="4" t="s">
        <v>313</v>
      </c>
      <c r="W796" s="4" t="s">
        <v>313</v>
      </c>
      <c r="X796" s="4" t="s">
        <v>313</v>
      </c>
      <c r="Y796" s="4" t="s">
        <v>313</v>
      </c>
      <c r="Z796" s="4" t="s">
        <v>313</v>
      </c>
      <c r="AA796" s="4" t="s">
        <v>313</v>
      </c>
      <c r="AB796" s="4" t="s">
        <v>312</v>
      </c>
      <c r="AC796" s="4" t="s">
        <v>313</v>
      </c>
      <c r="AE796" s="4">
        <v>0</v>
      </c>
      <c r="AF796" s="4">
        <v>0</v>
      </c>
      <c r="AG796" s="4">
        <v>0</v>
      </c>
      <c r="AH796" s="4">
        <f t="shared" ref="AH796:AM838" si="212">IF(R796="해당",3,0)</f>
        <v>0</v>
      </c>
      <c r="AI796" s="4">
        <f t="shared" si="212"/>
        <v>0</v>
      </c>
      <c r="AJ796" s="4">
        <f t="shared" si="212"/>
        <v>0</v>
      </c>
      <c r="AK796" s="4">
        <f t="shared" si="212"/>
        <v>0</v>
      </c>
      <c r="AL796" s="4">
        <f t="shared" si="212"/>
        <v>0</v>
      </c>
      <c r="AM796" s="4">
        <f t="shared" si="212"/>
        <v>0</v>
      </c>
      <c r="AN796" s="4">
        <f t="shared" si="202"/>
        <v>0</v>
      </c>
      <c r="AO796" s="4" t="str">
        <f t="shared" si="203"/>
        <v>X</v>
      </c>
      <c r="AP796" s="4" t="str">
        <f t="shared" si="203"/>
        <v>우대</v>
      </c>
      <c r="AQ796" s="4" t="str">
        <f t="shared" si="203"/>
        <v>X</v>
      </c>
      <c r="AR796" s="4">
        <f t="shared" si="204"/>
        <v>0</v>
      </c>
      <c r="AT796" s="4" t="s">
        <v>11686</v>
      </c>
      <c r="AU796" s="4">
        <f>VLOOKUP(B796,자격증!B:R,17,0)</f>
        <v>0</v>
      </c>
      <c r="AV796" s="4">
        <f>IF(AT796="해당",VLOOKUP(B796,어학성적!B:Q,16,0),0)</f>
        <v>2</v>
      </c>
      <c r="AW796" s="4">
        <f>IF(AT796="해당",VLOOKUP(B796,논문실적!B:S,18,0),0)</f>
        <v>0</v>
      </c>
      <c r="AX796" s="4">
        <f>VLOOKUP(B796,자격증!B:S,18,0)</f>
        <v>0</v>
      </c>
      <c r="AY796" s="4">
        <f t="shared" si="205"/>
        <v>2</v>
      </c>
      <c r="AZ796" s="4"/>
      <c r="BB796" s="4">
        <f t="shared" si="206"/>
        <v>2</v>
      </c>
      <c r="BC796" s="47">
        <f>VLOOKUP(B796,정성평가!B:AD,29,0)</f>
        <v>55.666666666666664</v>
      </c>
      <c r="BD796" s="4">
        <f t="shared" si="207"/>
        <v>0</v>
      </c>
      <c r="BE796" s="47">
        <f t="shared" si="208"/>
        <v>57.666666666666664</v>
      </c>
      <c r="BF796" s="4" t="str">
        <f t="shared" si="209"/>
        <v>과락</v>
      </c>
      <c r="BG796" s="4">
        <f t="shared" si="210"/>
        <v>322</v>
      </c>
      <c r="BH796" s="4" t="s">
        <v>11811</v>
      </c>
      <c r="BI796" s="4" t="s">
        <v>11809</v>
      </c>
      <c r="BK796" s="4">
        <v>9</v>
      </c>
      <c r="BL796" s="4">
        <f t="shared" si="200"/>
        <v>135</v>
      </c>
      <c r="BM796" s="4">
        <f t="shared" si="211"/>
        <v>136</v>
      </c>
      <c r="BN796" s="4" t="str">
        <f t="shared" si="201"/>
        <v>배수초과</v>
      </c>
      <c r="BO796" s="4" t="s">
        <v>11832</v>
      </c>
      <c r="BQ796" s="44" t="s">
        <v>11731</v>
      </c>
      <c r="BR796" s="4" t="s">
        <v>11835</v>
      </c>
      <c r="BS796" s="4" t="s">
        <v>11836</v>
      </c>
    </row>
    <row r="797" spans="1:71" ht="50.1" customHeight="1" x14ac:dyDescent="0.3">
      <c r="A797" s="4">
        <f t="shared" si="199"/>
        <v>323</v>
      </c>
      <c r="B797" s="4" t="s">
        <v>3266</v>
      </c>
      <c r="C797" s="4" t="s">
        <v>3267</v>
      </c>
      <c r="D797" s="4" t="s">
        <v>265</v>
      </c>
      <c r="E797" s="4" t="s">
        <v>266</v>
      </c>
      <c r="F797" s="4" t="s">
        <v>3268</v>
      </c>
      <c r="G797" s="4" t="s">
        <v>3269</v>
      </c>
      <c r="H797" s="4" t="s">
        <v>3270</v>
      </c>
      <c r="I797" s="4" t="s">
        <v>3270</v>
      </c>
      <c r="J797" s="4" t="s">
        <v>275</v>
      </c>
      <c r="K797" s="4" t="s">
        <v>275</v>
      </c>
      <c r="L797" s="4" t="s">
        <v>382</v>
      </c>
      <c r="M797" s="4" t="s">
        <v>2652</v>
      </c>
      <c r="N797" s="4" t="s">
        <v>2991</v>
      </c>
      <c r="O797" s="4" t="s">
        <v>562</v>
      </c>
      <c r="P797" s="4" t="s">
        <v>957</v>
      </c>
      <c r="Q797" s="4" t="s">
        <v>425</v>
      </c>
      <c r="R797" s="4" t="s">
        <v>313</v>
      </c>
      <c r="S797" s="4" t="s">
        <v>313</v>
      </c>
      <c r="T797" s="4" t="s">
        <v>313</v>
      </c>
      <c r="U797" s="4" t="s">
        <v>313</v>
      </c>
      <c r="V797" s="4" t="s">
        <v>313</v>
      </c>
      <c r="W797" s="4" t="s">
        <v>313</v>
      </c>
      <c r="X797" s="4" t="s">
        <v>313</v>
      </c>
      <c r="Y797" s="4" t="s">
        <v>313</v>
      </c>
      <c r="Z797" s="4" t="s">
        <v>313</v>
      </c>
      <c r="AA797" s="4" t="s">
        <v>313</v>
      </c>
      <c r="AB797" s="4" t="s">
        <v>313</v>
      </c>
      <c r="AC797" s="4" t="s">
        <v>313</v>
      </c>
      <c r="AE797" s="4">
        <v>0</v>
      </c>
      <c r="AF797" s="4">
        <v>0</v>
      </c>
      <c r="AG797" s="4">
        <v>0</v>
      </c>
      <c r="AH797" s="4">
        <f t="shared" si="212"/>
        <v>0</v>
      </c>
      <c r="AI797" s="4">
        <f t="shared" si="212"/>
        <v>0</v>
      </c>
      <c r="AJ797" s="4">
        <f t="shared" si="212"/>
        <v>0</v>
      </c>
      <c r="AK797" s="4">
        <f t="shared" si="212"/>
        <v>0</v>
      </c>
      <c r="AL797" s="4">
        <f t="shared" si="212"/>
        <v>0</v>
      </c>
      <c r="AM797" s="4">
        <f t="shared" si="212"/>
        <v>0</v>
      </c>
      <c r="AN797" s="4">
        <f t="shared" si="202"/>
        <v>0</v>
      </c>
      <c r="AO797" s="4" t="str">
        <f t="shared" si="203"/>
        <v>X</v>
      </c>
      <c r="AP797" s="4" t="str">
        <f t="shared" si="203"/>
        <v>X</v>
      </c>
      <c r="AQ797" s="4" t="str">
        <f t="shared" si="203"/>
        <v>X</v>
      </c>
      <c r="AR797" s="4">
        <f t="shared" si="204"/>
        <v>0</v>
      </c>
      <c r="AT797" s="4" t="s">
        <v>11686</v>
      </c>
      <c r="AU797" s="4">
        <f>VLOOKUP(B797,자격증!B:R,17,0)</f>
        <v>0</v>
      </c>
      <c r="AV797" s="4">
        <f>IF(AT797="해당",VLOOKUP(B797,어학성적!B:Q,16,0),0)</f>
        <v>0</v>
      </c>
      <c r="AW797" s="4">
        <f>IF(AT797="해당",VLOOKUP(B797,논문실적!B:S,18,0),0)</f>
        <v>0</v>
      </c>
      <c r="AX797" s="4">
        <f>VLOOKUP(B797,자격증!B:S,18,0)</f>
        <v>0</v>
      </c>
      <c r="AY797" s="4">
        <f t="shared" si="205"/>
        <v>0</v>
      </c>
      <c r="AZ797" s="4"/>
      <c r="BB797" s="4">
        <f t="shared" si="206"/>
        <v>0</v>
      </c>
      <c r="BC797" s="47">
        <f>VLOOKUP(B797,정성평가!B:AD,29,0)</f>
        <v>57.666666666666664</v>
      </c>
      <c r="BD797" s="4">
        <f t="shared" si="207"/>
        <v>0</v>
      </c>
      <c r="BE797" s="47">
        <f t="shared" si="208"/>
        <v>57.666666666666664</v>
      </c>
      <c r="BF797" s="4" t="str">
        <f t="shared" si="209"/>
        <v>과락</v>
      </c>
      <c r="BG797" s="4">
        <f t="shared" si="210"/>
        <v>322</v>
      </c>
      <c r="BH797" s="4" t="s">
        <v>11811</v>
      </c>
      <c r="BI797" s="4" t="s">
        <v>11809</v>
      </c>
      <c r="BK797" s="4">
        <v>9</v>
      </c>
      <c r="BL797" s="4">
        <f t="shared" si="200"/>
        <v>135</v>
      </c>
      <c r="BM797" s="4">
        <f t="shared" si="211"/>
        <v>136</v>
      </c>
      <c r="BN797" s="4" t="str">
        <f t="shared" si="201"/>
        <v>배수초과</v>
      </c>
      <c r="BO797" s="4" t="s">
        <v>11832</v>
      </c>
      <c r="BQ797" s="44" t="s">
        <v>11731</v>
      </c>
      <c r="BR797" s="4" t="s">
        <v>11835</v>
      </c>
      <c r="BS797" s="4" t="s">
        <v>11836</v>
      </c>
    </row>
    <row r="798" spans="1:71" ht="50.1" customHeight="1" x14ac:dyDescent="0.3">
      <c r="A798" s="4">
        <f t="shared" si="199"/>
        <v>324</v>
      </c>
      <c r="B798" s="4" t="s">
        <v>4621</v>
      </c>
      <c r="C798" s="4" t="s">
        <v>3549</v>
      </c>
      <c r="D798" s="4" t="s">
        <v>265</v>
      </c>
      <c r="E798" s="4" t="s">
        <v>266</v>
      </c>
      <c r="F798" s="4" t="s">
        <v>3550</v>
      </c>
      <c r="G798" s="4" t="s">
        <v>4622</v>
      </c>
      <c r="H798" s="4" t="s">
        <v>4623</v>
      </c>
      <c r="I798" s="4" t="s">
        <v>4624</v>
      </c>
      <c r="J798" s="4" t="s">
        <v>275</v>
      </c>
      <c r="K798" s="4" t="s">
        <v>275</v>
      </c>
      <c r="L798" s="4" t="s">
        <v>276</v>
      </c>
      <c r="M798" s="4" t="s">
        <v>277</v>
      </c>
      <c r="N798" s="4" t="s">
        <v>277</v>
      </c>
      <c r="O798" s="4" t="s">
        <v>277</v>
      </c>
      <c r="P798" s="4" t="s">
        <v>277</v>
      </c>
      <c r="Q798" s="4" t="s">
        <v>4625</v>
      </c>
      <c r="R798" s="4" t="s">
        <v>313</v>
      </c>
      <c r="S798" s="4" t="s">
        <v>313</v>
      </c>
      <c r="T798" s="4" t="s">
        <v>313</v>
      </c>
      <c r="U798" s="4" t="s">
        <v>313</v>
      </c>
      <c r="V798" s="4" t="s">
        <v>313</v>
      </c>
      <c r="W798" s="4" t="s">
        <v>11686</v>
      </c>
      <c r="X798" s="4" t="s">
        <v>11744</v>
      </c>
      <c r="Y798" s="4" t="s">
        <v>313</v>
      </c>
      <c r="Z798" s="4" t="s">
        <v>313</v>
      </c>
      <c r="AA798" s="4" t="s">
        <v>313</v>
      </c>
      <c r="AB798" s="4" t="s">
        <v>312</v>
      </c>
      <c r="AC798" s="4" t="s">
        <v>313</v>
      </c>
      <c r="AE798" s="4">
        <v>0</v>
      </c>
      <c r="AF798" s="4">
        <v>0</v>
      </c>
      <c r="AG798" s="4">
        <v>0</v>
      </c>
      <c r="AH798" s="4">
        <f t="shared" si="212"/>
        <v>0</v>
      </c>
      <c r="AI798" s="4">
        <f t="shared" si="212"/>
        <v>0</v>
      </c>
      <c r="AJ798" s="4">
        <f t="shared" si="212"/>
        <v>0</v>
      </c>
      <c r="AK798" s="4">
        <f t="shared" si="212"/>
        <v>0</v>
      </c>
      <c r="AL798" s="4">
        <f t="shared" si="212"/>
        <v>0</v>
      </c>
      <c r="AM798" s="4">
        <f t="shared" si="212"/>
        <v>3</v>
      </c>
      <c r="AN798" s="4">
        <f t="shared" si="202"/>
        <v>0</v>
      </c>
      <c r="AO798" s="4" t="str">
        <f t="shared" si="203"/>
        <v>X</v>
      </c>
      <c r="AP798" s="4" t="str">
        <f t="shared" si="203"/>
        <v>우대</v>
      </c>
      <c r="AQ798" s="4" t="str">
        <f t="shared" si="203"/>
        <v>X</v>
      </c>
      <c r="AR798" s="4">
        <f t="shared" si="204"/>
        <v>3</v>
      </c>
      <c r="AT798" s="4" t="s">
        <v>11686</v>
      </c>
      <c r="AU798" s="4">
        <f>VLOOKUP(B798,자격증!B:R,17,0)</f>
        <v>0</v>
      </c>
      <c r="AV798" s="4">
        <f>IF(AT798="해당",VLOOKUP(B798,어학성적!B:Q,16,0),0)</f>
        <v>0</v>
      </c>
      <c r="AW798" s="4">
        <f>IF(AT798="해당",VLOOKUP(B798,논문실적!B:S,18,0),0)</f>
        <v>0</v>
      </c>
      <c r="AX798" s="4">
        <f>VLOOKUP(B798,자격증!B:S,18,0)</f>
        <v>0</v>
      </c>
      <c r="AY798" s="4">
        <f t="shared" si="205"/>
        <v>0</v>
      </c>
      <c r="AZ798" s="4"/>
      <c r="BB798" s="4">
        <f t="shared" si="206"/>
        <v>0</v>
      </c>
      <c r="BC798" s="47">
        <f>VLOOKUP(B798,정성평가!B:AD,29,0)</f>
        <v>54.666666666666664</v>
      </c>
      <c r="BD798" s="4">
        <f t="shared" si="207"/>
        <v>3</v>
      </c>
      <c r="BE798" s="47">
        <f t="shared" si="208"/>
        <v>57.666666666666664</v>
      </c>
      <c r="BF798" s="4" t="str">
        <f t="shared" si="209"/>
        <v>과락</v>
      </c>
      <c r="BG798" s="4">
        <f t="shared" si="210"/>
        <v>322</v>
      </c>
      <c r="BH798" s="4" t="s">
        <v>11811</v>
      </c>
      <c r="BI798" s="4" t="s">
        <v>11809</v>
      </c>
      <c r="BK798" s="4">
        <v>9</v>
      </c>
      <c r="BL798" s="4">
        <f t="shared" si="200"/>
        <v>135</v>
      </c>
      <c r="BM798" s="4">
        <f t="shared" si="211"/>
        <v>136</v>
      </c>
      <c r="BN798" s="4" t="str">
        <f t="shared" si="201"/>
        <v>배수초과</v>
      </c>
      <c r="BO798" s="4" t="s">
        <v>11832</v>
      </c>
      <c r="BQ798" s="44" t="s">
        <v>11731</v>
      </c>
      <c r="BR798" s="4" t="s">
        <v>11835</v>
      </c>
      <c r="BS798" s="4" t="s">
        <v>11836</v>
      </c>
    </row>
    <row r="799" spans="1:71" ht="50.1" customHeight="1" x14ac:dyDescent="0.3">
      <c r="A799" s="4">
        <f t="shared" si="199"/>
        <v>325</v>
      </c>
      <c r="B799" s="4" t="s">
        <v>5562</v>
      </c>
      <c r="C799" s="4" t="s">
        <v>5563</v>
      </c>
      <c r="D799" s="4" t="s">
        <v>265</v>
      </c>
      <c r="E799" s="4" t="s">
        <v>266</v>
      </c>
      <c r="F799" s="4" t="s">
        <v>5564</v>
      </c>
      <c r="G799" s="4" t="s">
        <v>5565</v>
      </c>
      <c r="H799" s="4" t="s">
        <v>5566</v>
      </c>
      <c r="I799" s="4" t="s">
        <v>5567</v>
      </c>
      <c r="J799" s="4" t="s">
        <v>275</v>
      </c>
      <c r="K799" s="4" t="s">
        <v>275</v>
      </c>
      <c r="L799" s="4" t="s">
        <v>276</v>
      </c>
      <c r="M799" s="4" t="s">
        <v>277</v>
      </c>
      <c r="N799" s="4" t="s">
        <v>277</v>
      </c>
      <c r="O799" s="4" t="s">
        <v>277</v>
      </c>
      <c r="P799" s="4" t="s">
        <v>277</v>
      </c>
      <c r="Q799" s="4" t="s">
        <v>2451</v>
      </c>
      <c r="R799" s="4" t="s">
        <v>313</v>
      </c>
      <c r="S799" s="4" t="s">
        <v>313</v>
      </c>
      <c r="T799" s="4" t="s">
        <v>313</v>
      </c>
      <c r="U799" s="4" t="s">
        <v>313</v>
      </c>
      <c r="V799" s="4" t="s">
        <v>313</v>
      </c>
      <c r="W799" s="4" t="s">
        <v>11686</v>
      </c>
      <c r="X799" s="4" t="s">
        <v>11727</v>
      </c>
      <c r="Y799" s="4" t="s">
        <v>11686</v>
      </c>
      <c r="Z799" s="4" t="s">
        <v>11727</v>
      </c>
      <c r="AA799" s="4" t="s">
        <v>313</v>
      </c>
      <c r="AB799" s="4" t="s">
        <v>312</v>
      </c>
      <c r="AC799" s="4" t="s">
        <v>313</v>
      </c>
      <c r="AE799" s="4">
        <v>0</v>
      </c>
      <c r="AF799" s="4">
        <v>0</v>
      </c>
      <c r="AG799" s="4">
        <v>0</v>
      </c>
      <c r="AH799" s="4">
        <f t="shared" si="212"/>
        <v>0</v>
      </c>
      <c r="AI799" s="4">
        <f t="shared" si="212"/>
        <v>0</v>
      </c>
      <c r="AJ799" s="4">
        <f t="shared" si="212"/>
        <v>0</v>
      </c>
      <c r="AK799" s="4">
        <f t="shared" si="212"/>
        <v>0</v>
      </c>
      <c r="AL799" s="4">
        <f t="shared" si="212"/>
        <v>0</v>
      </c>
      <c r="AM799" s="4">
        <f t="shared" si="212"/>
        <v>3</v>
      </c>
      <c r="AN799" s="4">
        <f t="shared" si="202"/>
        <v>3</v>
      </c>
      <c r="AO799" s="4" t="str">
        <f t="shared" si="203"/>
        <v>X</v>
      </c>
      <c r="AP799" s="4" t="str">
        <f t="shared" si="203"/>
        <v>우대</v>
      </c>
      <c r="AQ799" s="4" t="str">
        <f t="shared" si="203"/>
        <v>X</v>
      </c>
      <c r="AR799" s="4">
        <f t="shared" si="204"/>
        <v>3</v>
      </c>
      <c r="AT799" s="4" t="s">
        <v>11686</v>
      </c>
      <c r="AU799" s="4">
        <f>VLOOKUP(B799,자격증!B:R,17,0)</f>
        <v>0</v>
      </c>
      <c r="AV799" s="4">
        <f>IF(AT799="해당",VLOOKUP(B799,어학성적!B:Q,16,0),0)</f>
        <v>2</v>
      </c>
      <c r="AW799" s="4">
        <f>IF(AT799="해당",VLOOKUP(B799,논문실적!B:S,18,0),0)</f>
        <v>0</v>
      </c>
      <c r="AX799" s="4">
        <f>VLOOKUP(B799,자격증!B:S,18,0)</f>
        <v>0</v>
      </c>
      <c r="AY799" s="4">
        <f t="shared" si="205"/>
        <v>2</v>
      </c>
      <c r="AZ799" s="4"/>
      <c r="BB799" s="4">
        <f t="shared" si="206"/>
        <v>2</v>
      </c>
      <c r="BC799" s="47">
        <f>VLOOKUP(B799,정성평가!B:AD,29,0)</f>
        <v>52.333333333333336</v>
      </c>
      <c r="BD799" s="4">
        <f t="shared" si="207"/>
        <v>3</v>
      </c>
      <c r="BE799" s="47">
        <f t="shared" si="208"/>
        <v>57.333333333333336</v>
      </c>
      <c r="BF799" s="4" t="str">
        <f t="shared" si="209"/>
        <v>과락</v>
      </c>
      <c r="BG799" s="4">
        <f t="shared" si="210"/>
        <v>325</v>
      </c>
      <c r="BH799" s="4" t="s">
        <v>11811</v>
      </c>
      <c r="BI799" s="4" t="s">
        <v>11809</v>
      </c>
      <c r="BK799" s="4">
        <v>9</v>
      </c>
      <c r="BL799" s="4">
        <f t="shared" si="200"/>
        <v>135</v>
      </c>
      <c r="BM799" s="4">
        <f t="shared" si="211"/>
        <v>136</v>
      </c>
      <c r="BN799" s="4" t="str">
        <f t="shared" si="201"/>
        <v>배수초과</v>
      </c>
      <c r="BO799" s="4" t="s">
        <v>11832</v>
      </c>
      <c r="BQ799" s="44" t="s">
        <v>11731</v>
      </c>
      <c r="BR799" s="4" t="s">
        <v>11835</v>
      </c>
      <c r="BS799" s="4" t="s">
        <v>11836</v>
      </c>
    </row>
    <row r="800" spans="1:71" ht="50.1" customHeight="1" x14ac:dyDescent="0.3">
      <c r="A800" s="4">
        <f t="shared" si="199"/>
        <v>326</v>
      </c>
      <c r="B800" s="4" t="s">
        <v>3030</v>
      </c>
      <c r="C800" s="4" t="s">
        <v>3031</v>
      </c>
      <c r="D800" s="4" t="s">
        <v>265</v>
      </c>
      <c r="E800" s="4" t="s">
        <v>266</v>
      </c>
      <c r="F800" s="4" t="s">
        <v>3032</v>
      </c>
      <c r="G800" s="4" t="s">
        <v>3033</v>
      </c>
      <c r="H800" s="4" t="s">
        <v>3034</v>
      </c>
      <c r="I800" s="4" t="s">
        <v>3035</v>
      </c>
      <c r="J800" s="4" t="s">
        <v>275</v>
      </c>
      <c r="K800" s="4" t="s">
        <v>275</v>
      </c>
      <c r="L800" s="4" t="s">
        <v>276</v>
      </c>
      <c r="M800" s="4" t="s">
        <v>277</v>
      </c>
      <c r="N800" s="4" t="s">
        <v>277</v>
      </c>
      <c r="O800" s="4" t="s">
        <v>277</v>
      </c>
      <c r="P800" s="4" t="s">
        <v>277</v>
      </c>
      <c r="Q800" s="4" t="s">
        <v>3038</v>
      </c>
      <c r="R800" s="4" t="s">
        <v>313</v>
      </c>
      <c r="S800" s="4" t="s">
        <v>313</v>
      </c>
      <c r="T800" s="4" t="s">
        <v>313</v>
      </c>
      <c r="U800" s="4" t="s">
        <v>313</v>
      </c>
      <c r="V800" s="4" t="s">
        <v>313</v>
      </c>
      <c r="W800" s="4" t="s">
        <v>313</v>
      </c>
      <c r="X800" s="4" t="s">
        <v>313</v>
      </c>
      <c r="Y800" s="4" t="s">
        <v>313</v>
      </c>
      <c r="Z800" s="4" t="s">
        <v>313</v>
      </c>
      <c r="AA800" s="4" t="s">
        <v>313</v>
      </c>
      <c r="AB800" s="4" t="s">
        <v>312</v>
      </c>
      <c r="AC800" s="4" t="s">
        <v>313</v>
      </c>
      <c r="AE800" s="4">
        <v>0</v>
      </c>
      <c r="AF800" s="4">
        <v>0</v>
      </c>
      <c r="AG800" s="4">
        <v>0</v>
      </c>
      <c r="AH800" s="4">
        <f t="shared" si="212"/>
        <v>0</v>
      </c>
      <c r="AI800" s="4">
        <f t="shared" si="212"/>
        <v>0</v>
      </c>
      <c r="AJ800" s="4">
        <f t="shared" si="212"/>
        <v>0</v>
      </c>
      <c r="AK800" s="4">
        <f t="shared" si="212"/>
        <v>0</v>
      </c>
      <c r="AL800" s="4">
        <f t="shared" si="212"/>
        <v>0</v>
      </c>
      <c r="AM800" s="4">
        <f t="shared" si="212"/>
        <v>0</v>
      </c>
      <c r="AN800" s="4">
        <f t="shared" si="202"/>
        <v>0</v>
      </c>
      <c r="AO800" s="4" t="str">
        <f t="shared" si="203"/>
        <v>X</v>
      </c>
      <c r="AP800" s="4" t="str">
        <f t="shared" si="203"/>
        <v>우대</v>
      </c>
      <c r="AQ800" s="4" t="str">
        <f t="shared" si="203"/>
        <v>X</v>
      </c>
      <c r="AR800" s="4">
        <f t="shared" si="204"/>
        <v>0</v>
      </c>
      <c r="AT800" s="4" t="s">
        <v>11686</v>
      </c>
      <c r="AU800" s="4">
        <f>VLOOKUP(B800,자격증!B:R,17,0)</f>
        <v>0</v>
      </c>
      <c r="AV800" s="4">
        <f>IF(AT800="해당",VLOOKUP(B800,어학성적!B:Q,16,0),0)</f>
        <v>0</v>
      </c>
      <c r="AW800" s="4">
        <f>IF(AT800="해당",VLOOKUP(B800,논문실적!B:S,18,0),0)</f>
        <v>0</v>
      </c>
      <c r="AX800" s="4">
        <f>VLOOKUP(B800,자격증!B:S,18,0)</f>
        <v>0</v>
      </c>
      <c r="AY800" s="4">
        <f t="shared" si="205"/>
        <v>0</v>
      </c>
      <c r="AZ800" s="4"/>
      <c r="BB800" s="4">
        <f t="shared" si="206"/>
        <v>0</v>
      </c>
      <c r="BC800" s="47">
        <f>VLOOKUP(B800,정성평가!B:AD,29,0)</f>
        <v>57</v>
      </c>
      <c r="BD800" s="4">
        <f t="shared" si="207"/>
        <v>0</v>
      </c>
      <c r="BE800" s="47">
        <f t="shared" si="208"/>
        <v>57</v>
      </c>
      <c r="BF800" s="4" t="str">
        <f t="shared" si="209"/>
        <v>과락</v>
      </c>
      <c r="BG800" s="4">
        <f t="shared" si="210"/>
        <v>326</v>
      </c>
      <c r="BH800" s="4" t="s">
        <v>11811</v>
      </c>
      <c r="BI800" s="4" t="s">
        <v>11809</v>
      </c>
      <c r="BK800" s="4">
        <v>9</v>
      </c>
      <c r="BL800" s="4">
        <f t="shared" si="200"/>
        <v>135</v>
      </c>
      <c r="BM800" s="4">
        <f t="shared" si="211"/>
        <v>136</v>
      </c>
      <c r="BN800" s="4" t="str">
        <f t="shared" si="201"/>
        <v>배수초과</v>
      </c>
      <c r="BO800" s="4" t="s">
        <v>11832</v>
      </c>
      <c r="BQ800" s="44" t="s">
        <v>11731</v>
      </c>
      <c r="BR800" s="4" t="s">
        <v>11835</v>
      </c>
      <c r="BS800" s="4" t="s">
        <v>11836</v>
      </c>
    </row>
    <row r="801" spans="1:71" ht="50.1" customHeight="1" x14ac:dyDescent="0.3">
      <c r="A801" s="4">
        <f t="shared" si="199"/>
        <v>327</v>
      </c>
      <c r="B801" s="4" t="s">
        <v>7176</v>
      </c>
      <c r="C801" s="4" t="s">
        <v>7177</v>
      </c>
      <c r="D801" s="4" t="s">
        <v>265</v>
      </c>
      <c r="E801" s="4" t="s">
        <v>266</v>
      </c>
      <c r="F801" s="4" t="s">
        <v>7178</v>
      </c>
      <c r="G801" s="4" t="s">
        <v>7179</v>
      </c>
      <c r="H801" s="4" t="s">
        <v>7180</v>
      </c>
      <c r="I801" s="4" t="s">
        <v>7181</v>
      </c>
      <c r="J801" s="4" t="s">
        <v>275</v>
      </c>
      <c r="K801" s="4" t="s">
        <v>275</v>
      </c>
      <c r="L801" s="4" t="s">
        <v>276</v>
      </c>
      <c r="M801" s="4" t="s">
        <v>277</v>
      </c>
      <c r="N801" s="4" t="s">
        <v>277</v>
      </c>
      <c r="O801" s="4" t="s">
        <v>277</v>
      </c>
      <c r="P801" s="4" t="s">
        <v>277</v>
      </c>
      <c r="Q801" s="4" t="s">
        <v>2670</v>
      </c>
      <c r="R801" s="4" t="s">
        <v>313</v>
      </c>
      <c r="S801" s="4" t="s">
        <v>313</v>
      </c>
      <c r="T801" s="4" t="s">
        <v>313</v>
      </c>
      <c r="U801" s="4" t="s">
        <v>313</v>
      </c>
      <c r="V801" s="4" t="s">
        <v>313</v>
      </c>
      <c r="W801" s="4" t="s">
        <v>11686</v>
      </c>
      <c r="X801" s="4" t="s">
        <v>11727</v>
      </c>
      <c r="Y801" s="4" t="s">
        <v>11686</v>
      </c>
      <c r="Z801" s="4" t="s">
        <v>11727</v>
      </c>
      <c r="AA801" s="4" t="s">
        <v>313</v>
      </c>
      <c r="AB801" s="4" t="s">
        <v>312</v>
      </c>
      <c r="AC801" s="4" t="s">
        <v>313</v>
      </c>
      <c r="AE801" s="4">
        <v>0</v>
      </c>
      <c r="AF801" s="4">
        <v>0</v>
      </c>
      <c r="AG801" s="4">
        <v>0</v>
      </c>
      <c r="AH801" s="4">
        <f t="shared" si="212"/>
        <v>0</v>
      </c>
      <c r="AI801" s="4">
        <f t="shared" si="212"/>
        <v>0</v>
      </c>
      <c r="AJ801" s="4">
        <f t="shared" si="212"/>
        <v>0</v>
      </c>
      <c r="AK801" s="4">
        <f t="shared" si="212"/>
        <v>0</v>
      </c>
      <c r="AL801" s="4">
        <f t="shared" si="212"/>
        <v>0</v>
      </c>
      <c r="AM801" s="4">
        <f t="shared" si="212"/>
        <v>3</v>
      </c>
      <c r="AN801" s="4">
        <f t="shared" si="202"/>
        <v>3</v>
      </c>
      <c r="AO801" s="4" t="str">
        <f t="shared" si="203"/>
        <v>X</v>
      </c>
      <c r="AP801" s="4" t="str">
        <f t="shared" si="203"/>
        <v>우대</v>
      </c>
      <c r="AQ801" s="4" t="str">
        <f t="shared" si="203"/>
        <v>X</v>
      </c>
      <c r="AR801" s="4">
        <f t="shared" si="204"/>
        <v>3</v>
      </c>
      <c r="AT801" s="4" t="s">
        <v>11686</v>
      </c>
      <c r="AU801" s="4">
        <f>VLOOKUP(B801,자격증!B:R,17,0)</f>
        <v>0</v>
      </c>
      <c r="AV801" s="4">
        <f>IF(AT801="해당",VLOOKUP(B801,어학성적!B:Q,16,0),0)</f>
        <v>0</v>
      </c>
      <c r="AW801" s="4">
        <f>IF(AT801="해당",VLOOKUP(B801,논문실적!B:S,18,0),0)</f>
        <v>0</v>
      </c>
      <c r="AX801" s="4">
        <f>VLOOKUP(B801,자격증!B:S,18,0)</f>
        <v>0</v>
      </c>
      <c r="AY801" s="4">
        <f t="shared" si="205"/>
        <v>0</v>
      </c>
      <c r="AZ801" s="4"/>
      <c r="BB801" s="4">
        <f t="shared" si="206"/>
        <v>0</v>
      </c>
      <c r="BC801" s="47">
        <f>VLOOKUP(B801,정성평가!B:AD,29,0)</f>
        <v>54</v>
      </c>
      <c r="BD801" s="4">
        <f t="shared" si="207"/>
        <v>3</v>
      </c>
      <c r="BE801" s="47">
        <f t="shared" si="208"/>
        <v>57</v>
      </c>
      <c r="BF801" s="4" t="str">
        <f t="shared" si="209"/>
        <v>과락</v>
      </c>
      <c r="BG801" s="4">
        <f t="shared" si="210"/>
        <v>326</v>
      </c>
      <c r="BH801" s="4" t="s">
        <v>11811</v>
      </c>
      <c r="BI801" s="4" t="s">
        <v>11809</v>
      </c>
      <c r="BK801" s="4">
        <v>9</v>
      </c>
      <c r="BL801" s="4">
        <f t="shared" si="200"/>
        <v>135</v>
      </c>
      <c r="BM801" s="4">
        <f t="shared" si="211"/>
        <v>136</v>
      </c>
      <c r="BN801" s="4" t="str">
        <f t="shared" si="201"/>
        <v>배수초과</v>
      </c>
      <c r="BO801" s="4" t="s">
        <v>11832</v>
      </c>
      <c r="BQ801" s="44" t="s">
        <v>11731</v>
      </c>
      <c r="BR801" s="4" t="s">
        <v>11835</v>
      </c>
      <c r="BS801" s="4" t="s">
        <v>11836</v>
      </c>
    </row>
    <row r="802" spans="1:71" ht="50.1" customHeight="1" x14ac:dyDescent="0.3">
      <c r="A802" s="4">
        <f t="shared" si="199"/>
        <v>328</v>
      </c>
      <c r="B802" s="4" t="s">
        <v>10300</v>
      </c>
      <c r="C802" s="4" t="s">
        <v>10301</v>
      </c>
      <c r="D802" s="4" t="s">
        <v>265</v>
      </c>
      <c r="E802" s="4" t="s">
        <v>266</v>
      </c>
      <c r="F802" s="4" t="s">
        <v>10302</v>
      </c>
      <c r="G802" s="4" t="s">
        <v>10303</v>
      </c>
      <c r="H802" s="4" t="s">
        <v>10304</v>
      </c>
      <c r="I802" s="4" t="s">
        <v>10305</v>
      </c>
      <c r="J802" s="4" t="s">
        <v>275</v>
      </c>
      <c r="K802" s="4" t="s">
        <v>275</v>
      </c>
      <c r="L802" s="4" t="s">
        <v>382</v>
      </c>
      <c r="M802" s="4" t="s">
        <v>3880</v>
      </c>
      <c r="N802" s="4" t="s">
        <v>2473</v>
      </c>
      <c r="O802" s="4" t="s">
        <v>562</v>
      </c>
      <c r="P802" s="4" t="s">
        <v>957</v>
      </c>
      <c r="Q802" s="4" t="s">
        <v>5014</v>
      </c>
      <c r="R802" s="4" t="s">
        <v>313</v>
      </c>
      <c r="S802" s="4" t="s">
        <v>313</v>
      </c>
      <c r="T802" s="4" t="s">
        <v>313</v>
      </c>
      <c r="U802" s="4" t="s">
        <v>313</v>
      </c>
      <c r="V802" s="4" t="s">
        <v>313</v>
      </c>
      <c r="W802" s="4" t="s">
        <v>11686</v>
      </c>
      <c r="X802" s="4" t="s">
        <v>11728</v>
      </c>
      <c r="Y802" s="4" t="s">
        <v>313</v>
      </c>
      <c r="Z802" s="4" t="s">
        <v>313</v>
      </c>
      <c r="AA802" s="4" t="s">
        <v>313</v>
      </c>
      <c r="AB802" s="4" t="s">
        <v>312</v>
      </c>
      <c r="AC802" s="4" t="s">
        <v>313</v>
      </c>
      <c r="AE802" s="4">
        <v>0</v>
      </c>
      <c r="AF802" s="4">
        <v>0</v>
      </c>
      <c r="AG802" s="4">
        <v>0</v>
      </c>
      <c r="AH802" s="4">
        <f t="shared" si="212"/>
        <v>0</v>
      </c>
      <c r="AI802" s="4">
        <f t="shared" si="212"/>
        <v>0</v>
      </c>
      <c r="AJ802" s="4">
        <f t="shared" si="212"/>
        <v>0</v>
      </c>
      <c r="AK802" s="4">
        <f t="shared" si="212"/>
        <v>0</v>
      </c>
      <c r="AL802" s="4">
        <f t="shared" si="212"/>
        <v>0</v>
      </c>
      <c r="AM802" s="4">
        <f t="shared" si="212"/>
        <v>3</v>
      </c>
      <c r="AN802" s="4">
        <f t="shared" si="202"/>
        <v>0</v>
      </c>
      <c r="AO802" s="4" t="str">
        <f t="shared" si="203"/>
        <v>X</v>
      </c>
      <c r="AP802" s="4" t="str">
        <f t="shared" si="203"/>
        <v>우대</v>
      </c>
      <c r="AQ802" s="4" t="str">
        <f t="shared" si="203"/>
        <v>X</v>
      </c>
      <c r="AR802" s="4">
        <f t="shared" si="204"/>
        <v>3</v>
      </c>
      <c r="AT802" s="4" t="s">
        <v>11686</v>
      </c>
      <c r="AU802" s="4">
        <f>VLOOKUP(B802,자격증!B:R,17,0)</f>
        <v>0</v>
      </c>
      <c r="AV802" s="4">
        <f>IF(AT802="해당",VLOOKUP(B802,어학성적!B:Q,16,0),0)</f>
        <v>0</v>
      </c>
      <c r="AW802" s="4">
        <f>IF(AT802="해당",VLOOKUP(B802,논문실적!B:S,18,0),0)</f>
        <v>0</v>
      </c>
      <c r="AX802" s="4">
        <f>VLOOKUP(B802,자격증!B:S,18,0)</f>
        <v>0</v>
      </c>
      <c r="AY802" s="4">
        <f t="shared" si="205"/>
        <v>0</v>
      </c>
      <c r="AZ802" s="4"/>
      <c r="BB802" s="4">
        <f t="shared" si="206"/>
        <v>0</v>
      </c>
      <c r="BC802" s="47">
        <f>VLOOKUP(B802,정성평가!B:AD,29,0)</f>
        <v>53.666666666666664</v>
      </c>
      <c r="BD802" s="4">
        <f t="shared" si="207"/>
        <v>3</v>
      </c>
      <c r="BE802" s="47">
        <f t="shared" si="208"/>
        <v>56.666666666666664</v>
      </c>
      <c r="BF802" s="4" t="str">
        <f t="shared" si="209"/>
        <v>과락</v>
      </c>
      <c r="BG802" s="4">
        <f t="shared" si="210"/>
        <v>328</v>
      </c>
      <c r="BH802" s="4" t="s">
        <v>11811</v>
      </c>
      <c r="BI802" s="4" t="s">
        <v>11809</v>
      </c>
      <c r="BK802" s="4">
        <v>9</v>
      </c>
      <c r="BL802" s="4">
        <f t="shared" si="200"/>
        <v>135</v>
      </c>
      <c r="BM802" s="4">
        <f t="shared" si="211"/>
        <v>136</v>
      </c>
      <c r="BN802" s="4" t="str">
        <f t="shared" si="201"/>
        <v>배수초과</v>
      </c>
      <c r="BO802" s="4" t="s">
        <v>11832</v>
      </c>
      <c r="BQ802" s="44" t="s">
        <v>11731</v>
      </c>
      <c r="BR802" s="4" t="s">
        <v>11835</v>
      </c>
      <c r="BS802" s="4" t="s">
        <v>11836</v>
      </c>
    </row>
    <row r="803" spans="1:71" ht="50.1" customHeight="1" x14ac:dyDescent="0.3">
      <c r="A803" s="4">
        <f t="shared" si="199"/>
        <v>329</v>
      </c>
      <c r="B803" s="4" t="s">
        <v>5145</v>
      </c>
      <c r="C803" s="4" t="s">
        <v>5146</v>
      </c>
      <c r="D803" s="4" t="s">
        <v>265</v>
      </c>
      <c r="E803" s="4" t="s">
        <v>266</v>
      </c>
      <c r="F803" s="4" t="s">
        <v>5147</v>
      </c>
      <c r="G803" s="4" t="s">
        <v>5148</v>
      </c>
      <c r="H803" s="4" t="s">
        <v>5149</v>
      </c>
      <c r="I803" s="4" t="s">
        <v>5150</v>
      </c>
      <c r="J803" s="4" t="s">
        <v>275</v>
      </c>
      <c r="K803" s="4" t="s">
        <v>275</v>
      </c>
      <c r="L803" s="4" t="s">
        <v>382</v>
      </c>
      <c r="M803" s="4" t="s">
        <v>3198</v>
      </c>
      <c r="N803" s="4" t="s">
        <v>4678</v>
      </c>
      <c r="O803" s="4" t="s">
        <v>562</v>
      </c>
      <c r="P803" s="4" t="s">
        <v>957</v>
      </c>
      <c r="Q803" s="4" t="s">
        <v>4819</v>
      </c>
      <c r="R803" s="4" t="s">
        <v>312</v>
      </c>
      <c r="S803" s="4" t="s">
        <v>313</v>
      </c>
      <c r="T803" s="4" t="s">
        <v>313</v>
      </c>
      <c r="U803" s="4" t="s">
        <v>313</v>
      </c>
      <c r="V803" s="4" t="s">
        <v>313</v>
      </c>
      <c r="W803" s="4" t="s">
        <v>11686</v>
      </c>
      <c r="X803" s="4" t="s">
        <v>9552</v>
      </c>
      <c r="Y803" s="4" t="s">
        <v>11686</v>
      </c>
      <c r="Z803" s="4" t="s">
        <v>9552</v>
      </c>
      <c r="AA803" s="4" t="s">
        <v>313</v>
      </c>
      <c r="AB803" s="4" t="s">
        <v>312</v>
      </c>
      <c r="AC803" s="4" t="s">
        <v>313</v>
      </c>
      <c r="AE803" s="4">
        <v>0</v>
      </c>
      <c r="AF803" s="4">
        <v>0</v>
      </c>
      <c r="AG803" s="4">
        <v>0</v>
      </c>
      <c r="AH803" s="4">
        <f t="shared" si="212"/>
        <v>3</v>
      </c>
      <c r="AI803" s="4">
        <f t="shared" si="212"/>
        <v>0</v>
      </c>
      <c r="AJ803" s="4">
        <f t="shared" si="212"/>
        <v>0</v>
      </c>
      <c r="AK803" s="4">
        <f t="shared" si="212"/>
        <v>0</v>
      </c>
      <c r="AL803" s="4">
        <f t="shared" si="212"/>
        <v>0</v>
      </c>
      <c r="AM803" s="4">
        <f t="shared" si="212"/>
        <v>3</v>
      </c>
      <c r="AN803" s="4">
        <f t="shared" si="202"/>
        <v>3</v>
      </c>
      <c r="AO803" s="4" t="str">
        <f t="shared" si="203"/>
        <v>X</v>
      </c>
      <c r="AP803" s="4" t="str">
        <f t="shared" si="203"/>
        <v>우대</v>
      </c>
      <c r="AQ803" s="4" t="str">
        <f t="shared" si="203"/>
        <v>X</v>
      </c>
      <c r="AR803" s="4">
        <f t="shared" si="204"/>
        <v>3</v>
      </c>
      <c r="AT803" s="4" t="s">
        <v>11686</v>
      </c>
      <c r="AU803" s="4">
        <f>VLOOKUP(B803,자격증!B:R,17,0)</f>
        <v>5</v>
      </c>
      <c r="AV803" s="4">
        <f>IF(AT803="해당",VLOOKUP(B803,어학성적!B:Q,16,0),0)</f>
        <v>0</v>
      </c>
      <c r="AW803" s="4">
        <f>IF(AT803="해당",VLOOKUP(B803,논문실적!B:S,18,0),0)</f>
        <v>0</v>
      </c>
      <c r="AX803" s="4">
        <f>VLOOKUP(B803,자격증!B:S,18,0)</f>
        <v>0</v>
      </c>
      <c r="AY803" s="4">
        <f t="shared" si="205"/>
        <v>5</v>
      </c>
      <c r="AZ803" s="4"/>
      <c r="BB803" s="4">
        <f t="shared" si="206"/>
        <v>5</v>
      </c>
      <c r="BC803" s="47">
        <f>VLOOKUP(B803,정성평가!B:AD,29,0)</f>
        <v>48</v>
      </c>
      <c r="BD803" s="4">
        <f t="shared" si="207"/>
        <v>3</v>
      </c>
      <c r="BE803" s="47">
        <f t="shared" si="208"/>
        <v>56</v>
      </c>
      <c r="BF803" s="4" t="str">
        <f t="shared" si="209"/>
        <v>과락</v>
      </c>
      <c r="BG803" s="4">
        <f t="shared" si="210"/>
        <v>329</v>
      </c>
      <c r="BH803" s="4" t="s">
        <v>11811</v>
      </c>
      <c r="BI803" s="4" t="s">
        <v>11809</v>
      </c>
      <c r="BK803" s="4">
        <v>9</v>
      </c>
      <c r="BL803" s="4">
        <f t="shared" si="200"/>
        <v>135</v>
      </c>
      <c r="BM803" s="4">
        <f t="shared" si="211"/>
        <v>136</v>
      </c>
      <c r="BN803" s="4" t="str">
        <f t="shared" si="201"/>
        <v>배수초과</v>
      </c>
      <c r="BO803" s="4" t="s">
        <v>11832</v>
      </c>
      <c r="BQ803" s="44" t="s">
        <v>11731</v>
      </c>
      <c r="BR803" s="4" t="s">
        <v>11835</v>
      </c>
      <c r="BS803" s="4" t="s">
        <v>11836</v>
      </c>
    </row>
    <row r="804" spans="1:71" ht="50.1" customHeight="1" x14ac:dyDescent="0.3">
      <c r="A804" s="4">
        <f t="shared" si="199"/>
        <v>330</v>
      </c>
      <c r="B804" s="4" t="s">
        <v>11263</v>
      </c>
      <c r="C804" s="4" t="s">
        <v>11264</v>
      </c>
      <c r="D804" s="4" t="s">
        <v>265</v>
      </c>
      <c r="E804" s="4" t="s">
        <v>266</v>
      </c>
      <c r="F804" s="4" t="s">
        <v>11265</v>
      </c>
      <c r="G804" s="4" t="s">
        <v>11266</v>
      </c>
      <c r="H804" s="4" t="s">
        <v>11267</v>
      </c>
      <c r="I804" s="4" t="s">
        <v>11268</v>
      </c>
      <c r="J804" s="4" t="s">
        <v>275</v>
      </c>
      <c r="K804" s="4" t="s">
        <v>275</v>
      </c>
      <c r="L804" s="4" t="s">
        <v>382</v>
      </c>
      <c r="M804" s="4" t="s">
        <v>4780</v>
      </c>
      <c r="N804" s="4" t="s">
        <v>2116</v>
      </c>
      <c r="O804" s="4" t="s">
        <v>562</v>
      </c>
      <c r="P804" s="4" t="s">
        <v>957</v>
      </c>
      <c r="Q804" s="4" t="s">
        <v>854</v>
      </c>
      <c r="R804" s="4" t="s">
        <v>313</v>
      </c>
      <c r="S804" s="4" t="s">
        <v>313</v>
      </c>
      <c r="T804" s="4" t="s">
        <v>313</v>
      </c>
      <c r="U804" s="4" t="s">
        <v>313</v>
      </c>
      <c r="V804" s="4" t="s">
        <v>313</v>
      </c>
      <c r="W804" s="4" t="s">
        <v>313</v>
      </c>
      <c r="X804" s="4" t="s">
        <v>313</v>
      </c>
      <c r="Y804" s="4" t="s">
        <v>11686</v>
      </c>
      <c r="Z804" s="4" t="s">
        <v>11735</v>
      </c>
      <c r="AA804" s="4" t="s">
        <v>313</v>
      </c>
      <c r="AB804" s="4" t="s">
        <v>312</v>
      </c>
      <c r="AC804" s="4" t="s">
        <v>313</v>
      </c>
      <c r="AE804" s="4">
        <v>0</v>
      </c>
      <c r="AF804" s="4">
        <v>0</v>
      </c>
      <c r="AG804" s="4">
        <v>0</v>
      </c>
      <c r="AH804" s="4">
        <f t="shared" si="212"/>
        <v>0</v>
      </c>
      <c r="AI804" s="4">
        <f t="shared" si="212"/>
        <v>0</v>
      </c>
      <c r="AJ804" s="4">
        <f t="shared" si="212"/>
        <v>0</v>
      </c>
      <c r="AK804" s="4">
        <f t="shared" si="212"/>
        <v>0</v>
      </c>
      <c r="AL804" s="4">
        <f t="shared" si="212"/>
        <v>0</v>
      </c>
      <c r="AM804" s="4">
        <f t="shared" si="212"/>
        <v>0</v>
      </c>
      <c r="AN804" s="4">
        <f t="shared" si="202"/>
        <v>3</v>
      </c>
      <c r="AO804" s="4" t="str">
        <f t="shared" si="203"/>
        <v>X</v>
      </c>
      <c r="AP804" s="4" t="str">
        <f t="shared" si="203"/>
        <v>우대</v>
      </c>
      <c r="AQ804" s="4" t="str">
        <f t="shared" si="203"/>
        <v>X</v>
      </c>
      <c r="AR804" s="4">
        <f t="shared" si="204"/>
        <v>3</v>
      </c>
      <c r="AT804" s="4" t="s">
        <v>11686</v>
      </c>
      <c r="AU804" s="4">
        <f>VLOOKUP(B804,자격증!B:R,17,0)</f>
        <v>0</v>
      </c>
      <c r="AV804" s="4">
        <f>IF(AT804="해당",VLOOKUP(B804,어학성적!B:Q,16,0),0)</f>
        <v>2</v>
      </c>
      <c r="AW804" s="4">
        <f>IF(AT804="해당",VLOOKUP(B804,논문실적!B:S,18,0),0)</f>
        <v>0</v>
      </c>
      <c r="AX804" s="4">
        <f>VLOOKUP(B804,자격증!B:S,18,0)</f>
        <v>0</v>
      </c>
      <c r="AY804" s="4">
        <f t="shared" si="205"/>
        <v>2</v>
      </c>
      <c r="AZ804" s="4"/>
      <c r="BB804" s="4">
        <f t="shared" si="206"/>
        <v>2</v>
      </c>
      <c r="BC804" s="47">
        <f>VLOOKUP(B804,정성평가!B:AD,29,0)</f>
        <v>51</v>
      </c>
      <c r="BD804" s="4">
        <f t="shared" si="207"/>
        <v>3</v>
      </c>
      <c r="BE804" s="47">
        <f t="shared" si="208"/>
        <v>56</v>
      </c>
      <c r="BF804" s="4" t="str">
        <f t="shared" si="209"/>
        <v>과락</v>
      </c>
      <c r="BG804" s="4">
        <f t="shared" si="210"/>
        <v>329</v>
      </c>
      <c r="BH804" s="4" t="s">
        <v>11811</v>
      </c>
      <c r="BI804" s="4" t="s">
        <v>11809</v>
      </c>
      <c r="BK804" s="4">
        <v>9</v>
      </c>
      <c r="BL804" s="4">
        <f t="shared" si="200"/>
        <v>135</v>
      </c>
      <c r="BM804" s="4">
        <f t="shared" si="211"/>
        <v>136</v>
      </c>
      <c r="BN804" s="4" t="str">
        <f t="shared" si="201"/>
        <v>배수초과</v>
      </c>
      <c r="BO804" s="4" t="s">
        <v>11832</v>
      </c>
      <c r="BQ804" s="44" t="s">
        <v>11731</v>
      </c>
      <c r="BR804" s="4" t="s">
        <v>11835</v>
      </c>
      <c r="BS804" s="4" t="s">
        <v>11836</v>
      </c>
    </row>
    <row r="805" spans="1:71" ht="50.1" customHeight="1" x14ac:dyDescent="0.3">
      <c r="A805" s="4">
        <f t="shared" si="199"/>
        <v>331</v>
      </c>
      <c r="B805" s="4" t="s">
        <v>376</v>
      </c>
      <c r="C805" s="4" t="s">
        <v>377</v>
      </c>
      <c r="D805" s="4" t="s">
        <v>265</v>
      </c>
      <c r="E805" s="4" t="s">
        <v>266</v>
      </c>
      <c r="F805" s="4" t="s">
        <v>378</v>
      </c>
      <c r="G805" s="4" t="s">
        <v>379</v>
      </c>
      <c r="H805" s="4" t="s">
        <v>380</v>
      </c>
      <c r="I805" s="4" t="s">
        <v>381</v>
      </c>
      <c r="J805" s="4" t="s">
        <v>275</v>
      </c>
      <c r="K805" s="4" t="s">
        <v>275</v>
      </c>
      <c r="L805" s="4" t="s">
        <v>382</v>
      </c>
      <c r="M805" s="4" t="s">
        <v>383</v>
      </c>
      <c r="N805" s="4" t="s">
        <v>384</v>
      </c>
      <c r="O805" s="4" t="s">
        <v>385</v>
      </c>
      <c r="P805" s="4" t="s">
        <v>386</v>
      </c>
      <c r="Q805" s="4" t="s">
        <v>401</v>
      </c>
      <c r="R805" s="4" t="s">
        <v>313</v>
      </c>
      <c r="S805" s="4" t="s">
        <v>313</v>
      </c>
      <c r="T805" s="4" t="s">
        <v>313</v>
      </c>
      <c r="U805" s="4" t="s">
        <v>313</v>
      </c>
      <c r="V805" s="4" t="s">
        <v>313</v>
      </c>
      <c r="W805" s="4" t="s">
        <v>313</v>
      </c>
      <c r="X805" s="4" t="s">
        <v>313</v>
      </c>
      <c r="Y805" s="4" t="s">
        <v>313</v>
      </c>
      <c r="Z805" s="4" t="s">
        <v>313</v>
      </c>
      <c r="AA805" s="4" t="s">
        <v>313</v>
      </c>
      <c r="AB805" s="4" t="s">
        <v>313</v>
      </c>
      <c r="AC805" s="4" t="s">
        <v>313</v>
      </c>
      <c r="AE805" s="4">
        <v>0</v>
      </c>
      <c r="AF805" s="4">
        <v>0</v>
      </c>
      <c r="AG805" s="4">
        <v>0</v>
      </c>
      <c r="AH805" s="4">
        <f t="shared" si="212"/>
        <v>0</v>
      </c>
      <c r="AI805" s="4">
        <f t="shared" si="212"/>
        <v>0</v>
      </c>
      <c r="AJ805" s="4">
        <f t="shared" si="212"/>
        <v>0</v>
      </c>
      <c r="AK805" s="4">
        <f t="shared" si="212"/>
        <v>0</v>
      </c>
      <c r="AL805" s="4">
        <f t="shared" si="212"/>
        <v>0</v>
      </c>
      <c r="AM805" s="4">
        <f t="shared" si="212"/>
        <v>0</v>
      </c>
      <c r="AN805" s="4">
        <f t="shared" si="202"/>
        <v>0</v>
      </c>
      <c r="AO805" s="4" t="str">
        <f t="shared" si="203"/>
        <v>X</v>
      </c>
      <c r="AP805" s="4" t="str">
        <f t="shared" si="203"/>
        <v>X</v>
      </c>
      <c r="AQ805" s="4" t="str">
        <f t="shared" si="203"/>
        <v>X</v>
      </c>
      <c r="AR805" s="4">
        <f t="shared" si="204"/>
        <v>0</v>
      </c>
      <c r="AT805" s="4" t="s">
        <v>11686</v>
      </c>
      <c r="AU805" s="4">
        <f>VLOOKUP(B805,자격증!B:R,17,0)</f>
        <v>0</v>
      </c>
      <c r="AV805" s="4">
        <f>IF(AT805="해당",VLOOKUP(B805,어학성적!B:Q,16,0),0)</f>
        <v>2</v>
      </c>
      <c r="AW805" s="4">
        <f>IF(AT805="해당",VLOOKUP(B805,논문실적!B:S,18,0),0)</f>
        <v>0</v>
      </c>
      <c r="AX805" s="4">
        <f>VLOOKUP(B805,자격증!B:S,18,0)</f>
        <v>0</v>
      </c>
      <c r="AY805" s="4">
        <f t="shared" si="205"/>
        <v>2</v>
      </c>
      <c r="AZ805" s="4"/>
      <c r="BB805" s="4">
        <f t="shared" si="206"/>
        <v>2</v>
      </c>
      <c r="BC805" s="47">
        <f>VLOOKUP(B805,정성평가!B:AD,29,0)</f>
        <v>53.666666666666664</v>
      </c>
      <c r="BD805" s="4">
        <f t="shared" si="207"/>
        <v>0</v>
      </c>
      <c r="BE805" s="47">
        <f t="shared" si="208"/>
        <v>55.666666666666664</v>
      </c>
      <c r="BF805" s="4" t="str">
        <f t="shared" si="209"/>
        <v>과락</v>
      </c>
      <c r="BG805" s="4">
        <f t="shared" si="210"/>
        <v>331</v>
      </c>
      <c r="BH805" s="4" t="s">
        <v>11811</v>
      </c>
      <c r="BI805" s="4" t="s">
        <v>11809</v>
      </c>
      <c r="BK805" s="4">
        <v>9</v>
      </c>
      <c r="BL805" s="4">
        <f t="shared" si="200"/>
        <v>135</v>
      </c>
      <c r="BM805" s="4">
        <f t="shared" si="211"/>
        <v>136</v>
      </c>
      <c r="BN805" s="4" t="str">
        <f t="shared" si="201"/>
        <v>배수초과</v>
      </c>
      <c r="BO805" s="4" t="s">
        <v>11832</v>
      </c>
      <c r="BQ805" s="44" t="s">
        <v>11731</v>
      </c>
      <c r="BR805" s="4" t="s">
        <v>11835</v>
      </c>
      <c r="BS805" s="4" t="s">
        <v>11836</v>
      </c>
    </row>
    <row r="806" spans="1:71" ht="50.1" customHeight="1" x14ac:dyDescent="0.3">
      <c r="A806" s="4">
        <f t="shared" si="199"/>
        <v>332</v>
      </c>
      <c r="B806" s="4" t="s">
        <v>4820</v>
      </c>
      <c r="C806" s="4" t="s">
        <v>4821</v>
      </c>
      <c r="D806" s="4" t="s">
        <v>265</v>
      </c>
      <c r="E806" s="4" t="s">
        <v>266</v>
      </c>
      <c r="F806" s="4" t="s">
        <v>4822</v>
      </c>
      <c r="G806" s="4" t="s">
        <v>4823</v>
      </c>
      <c r="H806" s="4" t="s">
        <v>4824</v>
      </c>
      <c r="I806" s="4" t="s">
        <v>4825</v>
      </c>
      <c r="J806" s="4" t="s">
        <v>275</v>
      </c>
      <c r="K806" s="4" t="s">
        <v>275</v>
      </c>
      <c r="L806" s="4" t="s">
        <v>276</v>
      </c>
      <c r="M806" s="4" t="s">
        <v>277</v>
      </c>
      <c r="N806" s="4" t="s">
        <v>277</v>
      </c>
      <c r="O806" s="4" t="s">
        <v>277</v>
      </c>
      <c r="P806" s="4" t="s">
        <v>277</v>
      </c>
      <c r="Q806" s="4" t="s">
        <v>342</v>
      </c>
      <c r="R806" s="4" t="s">
        <v>313</v>
      </c>
      <c r="S806" s="4" t="s">
        <v>313</v>
      </c>
      <c r="T806" s="4" t="s">
        <v>313</v>
      </c>
      <c r="U806" s="4" t="s">
        <v>313</v>
      </c>
      <c r="V806" s="4" t="s">
        <v>313</v>
      </c>
      <c r="W806" s="4" t="s">
        <v>11686</v>
      </c>
      <c r="X806" s="4" t="s">
        <v>9552</v>
      </c>
      <c r="Y806" s="4" t="s">
        <v>11686</v>
      </c>
      <c r="Z806" s="4" t="s">
        <v>9552</v>
      </c>
      <c r="AA806" s="4" t="s">
        <v>313</v>
      </c>
      <c r="AB806" s="4" t="s">
        <v>313</v>
      </c>
      <c r="AC806" s="4" t="s">
        <v>313</v>
      </c>
      <c r="AE806" s="4">
        <v>0</v>
      </c>
      <c r="AF806" s="4">
        <v>0</v>
      </c>
      <c r="AG806" s="4">
        <v>0</v>
      </c>
      <c r="AH806" s="4">
        <f t="shared" si="212"/>
        <v>0</v>
      </c>
      <c r="AI806" s="4">
        <f t="shared" si="212"/>
        <v>0</v>
      </c>
      <c r="AJ806" s="4">
        <f t="shared" si="212"/>
        <v>0</v>
      </c>
      <c r="AK806" s="4">
        <f t="shared" si="212"/>
        <v>0</v>
      </c>
      <c r="AL806" s="4">
        <f t="shared" si="212"/>
        <v>0</v>
      </c>
      <c r="AM806" s="4">
        <f t="shared" si="212"/>
        <v>3</v>
      </c>
      <c r="AN806" s="4">
        <f t="shared" si="202"/>
        <v>3</v>
      </c>
      <c r="AO806" s="4" t="str">
        <f t="shared" si="203"/>
        <v>X</v>
      </c>
      <c r="AP806" s="4" t="str">
        <f t="shared" si="203"/>
        <v>X</v>
      </c>
      <c r="AQ806" s="4" t="str">
        <f t="shared" si="203"/>
        <v>X</v>
      </c>
      <c r="AR806" s="4">
        <f t="shared" si="204"/>
        <v>3</v>
      </c>
      <c r="AT806" s="4" t="s">
        <v>11686</v>
      </c>
      <c r="AU806" s="4">
        <f>VLOOKUP(B806,자격증!B:R,17,0)</f>
        <v>0</v>
      </c>
      <c r="AV806" s="4">
        <f>IF(AT806="해당",VLOOKUP(B806,어학성적!B:Q,16,0),0)</f>
        <v>0</v>
      </c>
      <c r="AW806" s="4">
        <f>IF(AT806="해당",VLOOKUP(B806,논문실적!B:S,18,0),0)</f>
        <v>0</v>
      </c>
      <c r="AX806" s="4">
        <f>VLOOKUP(B806,자격증!B:S,18,0)</f>
        <v>0</v>
      </c>
      <c r="AY806" s="4">
        <f t="shared" si="205"/>
        <v>0</v>
      </c>
      <c r="AZ806" s="4"/>
      <c r="BB806" s="4">
        <f t="shared" si="206"/>
        <v>0</v>
      </c>
      <c r="BC806" s="47">
        <f>VLOOKUP(B806,정성평가!B:AD,29,0)</f>
        <v>52.666666666666664</v>
      </c>
      <c r="BD806" s="4">
        <f t="shared" si="207"/>
        <v>3</v>
      </c>
      <c r="BE806" s="47">
        <f t="shared" si="208"/>
        <v>55.666666666666664</v>
      </c>
      <c r="BF806" s="4" t="str">
        <f t="shared" si="209"/>
        <v>과락</v>
      </c>
      <c r="BG806" s="4">
        <f t="shared" si="210"/>
        <v>331</v>
      </c>
      <c r="BH806" s="4" t="s">
        <v>11811</v>
      </c>
      <c r="BI806" s="4" t="s">
        <v>11809</v>
      </c>
      <c r="BK806" s="4">
        <v>9</v>
      </c>
      <c r="BL806" s="4">
        <f t="shared" si="200"/>
        <v>135</v>
      </c>
      <c r="BM806" s="4">
        <f t="shared" si="211"/>
        <v>136</v>
      </c>
      <c r="BN806" s="4" t="str">
        <f t="shared" si="201"/>
        <v>배수초과</v>
      </c>
      <c r="BO806" s="4" t="s">
        <v>11832</v>
      </c>
      <c r="BQ806" s="44" t="s">
        <v>11731</v>
      </c>
      <c r="BR806" s="4" t="s">
        <v>11835</v>
      </c>
      <c r="BS806" s="4" t="s">
        <v>11836</v>
      </c>
    </row>
    <row r="807" spans="1:71" ht="50.1" customHeight="1" x14ac:dyDescent="0.3">
      <c r="A807" s="4">
        <f t="shared" si="199"/>
        <v>333</v>
      </c>
      <c r="B807" s="4" t="s">
        <v>5513</v>
      </c>
      <c r="C807" s="4" t="s">
        <v>5514</v>
      </c>
      <c r="D807" s="4" t="s">
        <v>265</v>
      </c>
      <c r="E807" s="4" t="s">
        <v>266</v>
      </c>
      <c r="F807" s="4" t="s">
        <v>5515</v>
      </c>
      <c r="G807" s="4" t="s">
        <v>5516</v>
      </c>
      <c r="H807" s="4" t="s">
        <v>5517</v>
      </c>
      <c r="I807" s="4" t="s">
        <v>5518</v>
      </c>
      <c r="J807" s="4" t="s">
        <v>275</v>
      </c>
      <c r="K807" s="4" t="s">
        <v>275</v>
      </c>
      <c r="L807" s="4" t="s">
        <v>382</v>
      </c>
      <c r="M807" s="4" t="s">
        <v>2021</v>
      </c>
      <c r="N807" s="4" t="s">
        <v>2022</v>
      </c>
      <c r="O807" s="4" t="s">
        <v>562</v>
      </c>
      <c r="P807" s="4" t="s">
        <v>957</v>
      </c>
      <c r="Q807" s="4" t="s">
        <v>3240</v>
      </c>
      <c r="R807" s="4" t="s">
        <v>313</v>
      </c>
      <c r="S807" s="4" t="s">
        <v>313</v>
      </c>
      <c r="T807" s="4" t="s">
        <v>313</v>
      </c>
      <c r="U807" s="4" t="s">
        <v>313</v>
      </c>
      <c r="V807" s="4" t="s">
        <v>313</v>
      </c>
      <c r="W807" s="4" t="s">
        <v>11686</v>
      </c>
      <c r="X807" s="4" t="s">
        <v>11727</v>
      </c>
      <c r="Y807" s="4" t="s">
        <v>11686</v>
      </c>
      <c r="Z807" s="4" t="s">
        <v>11727</v>
      </c>
      <c r="AA807" s="4" t="s">
        <v>313</v>
      </c>
      <c r="AB807" s="4" t="s">
        <v>312</v>
      </c>
      <c r="AC807" s="4" t="s">
        <v>313</v>
      </c>
      <c r="AE807" s="4">
        <v>0</v>
      </c>
      <c r="AF807" s="4">
        <v>0</v>
      </c>
      <c r="AG807" s="4">
        <v>0</v>
      </c>
      <c r="AH807" s="4">
        <f t="shared" si="212"/>
        <v>0</v>
      </c>
      <c r="AI807" s="4">
        <f t="shared" si="212"/>
        <v>0</v>
      </c>
      <c r="AJ807" s="4">
        <f t="shared" si="212"/>
        <v>0</v>
      </c>
      <c r="AK807" s="4">
        <f t="shared" si="212"/>
        <v>0</v>
      </c>
      <c r="AL807" s="4">
        <f t="shared" si="212"/>
        <v>0</v>
      </c>
      <c r="AM807" s="4">
        <f t="shared" si="212"/>
        <v>3</v>
      </c>
      <c r="AN807" s="4">
        <f t="shared" si="202"/>
        <v>3</v>
      </c>
      <c r="AO807" s="4" t="str">
        <f t="shared" si="203"/>
        <v>X</v>
      </c>
      <c r="AP807" s="4" t="str">
        <f t="shared" si="203"/>
        <v>우대</v>
      </c>
      <c r="AQ807" s="4" t="str">
        <f t="shared" si="203"/>
        <v>X</v>
      </c>
      <c r="AR807" s="4">
        <f t="shared" si="204"/>
        <v>3</v>
      </c>
      <c r="AT807" s="4" t="s">
        <v>11686</v>
      </c>
      <c r="AU807" s="4">
        <f>VLOOKUP(B807,자격증!B:R,17,0)</f>
        <v>0</v>
      </c>
      <c r="AV807" s="4">
        <f>IF(AT807="해당",VLOOKUP(B807,어학성적!B:Q,16,0),0)</f>
        <v>0</v>
      </c>
      <c r="AW807" s="4">
        <f>IF(AT807="해당",VLOOKUP(B807,논문실적!B:S,18,0),0)</f>
        <v>0</v>
      </c>
      <c r="AX807" s="4">
        <f>VLOOKUP(B807,자격증!B:S,18,0)</f>
        <v>0</v>
      </c>
      <c r="AY807" s="4">
        <f t="shared" si="205"/>
        <v>0</v>
      </c>
      <c r="AZ807" s="4"/>
      <c r="BB807" s="4">
        <f t="shared" si="206"/>
        <v>0</v>
      </c>
      <c r="BC807" s="47">
        <f>VLOOKUP(B807,정성평가!B:AD,29,0)</f>
        <v>52.333333333333336</v>
      </c>
      <c r="BD807" s="4">
        <f t="shared" si="207"/>
        <v>3</v>
      </c>
      <c r="BE807" s="47">
        <f t="shared" si="208"/>
        <v>55.333333333333336</v>
      </c>
      <c r="BF807" s="4" t="str">
        <f t="shared" si="209"/>
        <v>과락</v>
      </c>
      <c r="BG807" s="4">
        <f t="shared" si="210"/>
        <v>333</v>
      </c>
      <c r="BH807" s="4" t="s">
        <v>11811</v>
      </c>
      <c r="BI807" s="4" t="s">
        <v>11809</v>
      </c>
      <c r="BK807" s="4">
        <v>9</v>
      </c>
      <c r="BL807" s="4">
        <f t="shared" si="200"/>
        <v>135</v>
      </c>
      <c r="BM807" s="4">
        <f t="shared" si="211"/>
        <v>136</v>
      </c>
      <c r="BN807" s="4" t="str">
        <f t="shared" si="201"/>
        <v>배수초과</v>
      </c>
      <c r="BO807" s="4" t="s">
        <v>11832</v>
      </c>
      <c r="BQ807" s="44" t="s">
        <v>11731</v>
      </c>
      <c r="BR807" s="4" t="s">
        <v>11835</v>
      </c>
      <c r="BS807" s="4" t="s">
        <v>11836</v>
      </c>
    </row>
    <row r="808" spans="1:71" ht="50.1" customHeight="1" x14ac:dyDescent="0.3">
      <c r="A808" s="4">
        <f t="shared" si="199"/>
        <v>334</v>
      </c>
      <c r="B808" s="4" t="s">
        <v>9547</v>
      </c>
      <c r="C808" s="4" t="s">
        <v>9548</v>
      </c>
      <c r="D808" s="4" t="s">
        <v>265</v>
      </c>
      <c r="E808" s="4" t="s">
        <v>266</v>
      </c>
      <c r="F808" s="4" t="s">
        <v>9549</v>
      </c>
      <c r="G808" s="4" t="s">
        <v>9550</v>
      </c>
      <c r="H808" s="4" t="s">
        <v>9551</v>
      </c>
      <c r="I808" s="4" t="s">
        <v>9551</v>
      </c>
      <c r="J808" s="4" t="s">
        <v>275</v>
      </c>
      <c r="K808" s="4" t="s">
        <v>275</v>
      </c>
      <c r="L808" s="4" t="s">
        <v>382</v>
      </c>
      <c r="M808" s="4" t="s">
        <v>2417</v>
      </c>
      <c r="N808" s="4" t="s">
        <v>3225</v>
      </c>
      <c r="O808" s="4" t="s">
        <v>562</v>
      </c>
      <c r="P808" s="4" t="s">
        <v>957</v>
      </c>
      <c r="Q808" s="4" t="s">
        <v>9560</v>
      </c>
      <c r="R808" s="4" t="s">
        <v>313</v>
      </c>
      <c r="S808" s="4" t="s">
        <v>313</v>
      </c>
      <c r="T808" s="4" t="s">
        <v>313</v>
      </c>
      <c r="U808" s="4" t="s">
        <v>313</v>
      </c>
      <c r="V808" s="4" t="s">
        <v>313</v>
      </c>
      <c r="W808" s="4" t="s">
        <v>11686</v>
      </c>
      <c r="X808" s="4" t="s">
        <v>11735</v>
      </c>
      <c r="Y808" s="4" t="s">
        <v>11686</v>
      </c>
      <c r="Z808" s="4" t="s">
        <v>11735</v>
      </c>
      <c r="AA808" s="4" t="s">
        <v>313</v>
      </c>
      <c r="AB808" s="4" t="s">
        <v>312</v>
      </c>
      <c r="AC808" s="4" t="s">
        <v>313</v>
      </c>
      <c r="AE808" s="4">
        <v>0</v>
      </c>
      <c r="AF808" s="4">
        <v>0</v>
      </c>
      <c r="AG808" s="4">
        <v>0</v>
      </c>
      <c r="AH808" s="4">
        <f t="shared" si="212"/>
        <v>0</v>
      </c>
      <c r="AI808" s="4">
        <f t="shared" si="212"/>
        <v>0</v>
      </c>
      <c r="AJ808" s="4">
        <f t="shared" si="212"/>
        <v>0</v>
      </c>
      <c r="AK808" s="4">
        <f t="shared" si="212"/>
        <v>0</v>
      </c>
      <c r="AL808" s="4">
        <f t="shared" si="212"/>
        <v>0</v>
      </c>
      <c r="AM808" s="4">
        <f t="shared" si="212"/>
        <v>3</v>
      </c>
      <c r="AN808" s="4">
        <f t="shared" si="202"/>
        <v>3</v>
      </c>
      <c r="AO808" s="4" t="str">
        <f t="shared" si="203"/>
        <v>X</v>
      </c>
      <c r="AP808" s="4" t="str">
        <f t="shared" si="203"/>
        <v>우대</v>
      </c>
      <c r="AQ808" s="4" t="str">
        <f t="shared" si="203"/>
        <v>X</v>
      </c>
      <c r="AR808" s="4">
        <f t="shared" si="204"/>
        <v>3</v>
      </c>
      <c r="AT808" s="4" t="s">
        <v>11686</v>
      </c>
      <c r="AU808" s="4">
        <f>VLOOKUP(B808,자격증!B:R,17,0)</f>
        <v>0</v>
      </c>
      <c r="AV808" s="4">
        <f>IF(AT808="해당",VLOOKUP(B808,어학성적!B:Q,16,0),0)</f>
        <v>2</v>
      </c>
      <c r="AW808" s="4">
        <f>IF(AT808="해당",VLOOKUP(B808,논문실적!B:S,18,0),0)</f>
        <v>0</v>
      </c>
      <c r="AX808" s="4">
        <f>VLOOKUP(B808,자격증!B:S,18,0)</f>
        <v>0</v>
      </c>
      <c r="AY808" s="4">
        <f t="shared" si="205"/>
        <v>2</v>
      </c>
      <c r="AZ808" s="4"/>
      <c r="BB808" s="4">
        <f t="shared" si="206"/>
        <v>2</v>
      </c>
      <c r="BC808" s="47">
        <f>VLOOKUP(B808,정성평가!B:AD,29,0)</f>
        <v>50.333333333333336</v>
      </c>
      <c r="BD808" s="4">
        <f t="shared" si="207"/>
        <v>3</v>
      </c>
      <c r="BE808" s="47">
        <f t="shared" si="208"/>
        <v>55.333333333333336</v>
      </c>
      <c r="BF808" s="4" t="str">
        <f t="shared" si="209"/>
        <v>과락</v>
      </c>
      <c r="BG808" s="4">
        <f t="shared" si="210"/>
        <v>333</v>
      </c>
      <c r="BH808" s="4" t="s">
        <v>11811</v>
      </c>
      <c r="BI808" s="4" t="s">
        <v>11809</v>
      </c>
      <c r="BK808" s="4">
        <v>9</v>
      </c>
      <c r="BL808" s="4">
        <f t="shared" si="200"/>
        <v>135</v>
      </c>
      <c r="BM808" s="4">
        <f t="shared" si="211"/>
        <v>136</v>
      </c>
      <c r="BN808" s="4" t="str">
        <f t="shared" si="201"/>
        <v>배수초과</v>
      </c>
      <c r="BO808" s="4" t="s">
        <v>11832</v>
      </c>
      <c r="BQ808" s="44" t="s">
        <v>11731</v>
      </c>
      <c r="BR808" s="4" t="s">
        <v>11835</v>
      </c>
      <c r="BS808" s="4" t="s">
        <v>11836</v>
      </c>
    </row>
    <row r="809" spans="1:71" ht="50.1" customHeight="1" x14ac:dyDescent="0.3">
      <c r="A809" s="4">
        <f t="shared" si="199"/>
        <v>335</v>
      </c>
      <c r="B809" s="4" t="s">
        <v>5134</v>
      </c>
      <c r="C809" s="4" t="s">
        <v>5135</v>
      </c>
      <c r="D809" s="4" t="s">
        <v>265</v>
      </c>
      <c r="E809" s="4" t="s">
        <v>266</v>
      </c>
      <c r="F809" s="4" t="s">
        <v>5136</v>
      </c>
      <c r="G809" s="4" t="s">
        <v>5137</v>
      </c>
      <c r="H809" s="4" t="s">
        <v>5138</v>
      </c>
      <c r="I809" s="4" t="s">
        <v>5139</v>
      </c>
      <c r="J809" s="4" t="s">
        <v>275</v>
      </c>
      <c r="K809" s="4" t="s">
        <v>275</v>
      </c>
      <c r="L809" s="4" t="s">
        <v>276</v>
      </c>
      <c r="M809" s="4" t="s">
        <v>277</v>
      </c>
      <c r="N809" s="4" t="s">
        <v>277</v>
      </c>
      <c r="O809" s="4" t="s">
        <v>277</v>
      </c>
      <c r="P809" s="4" t="s">
        <v>277</v>
      </c>
      <c r="Q809" s="4" t="s">
        <v>5144</v>
      </c>
      <c r="R809" s="4" t="s">
        <v>313</v>
      </c>
      <c r="S809" s="4" t="s">
        <v>313</v>
      </c>
      <c r="T809" s="4" t="s">
        <v>313</v>
      </c>
      <c r="U809" s="4" t="s">
        <v>313</v>
      </c>
      <c r="V809" s="4" t="s">
        <v>313</v>
      </c>
      <c r="W809" s="4" t="s">
        <v>11686</v>
      </c>
      <c r="X809" s="4" t="s">
        <v>11729</v>
      </c>
      <c r="Y809" s="4" t="s">
        <v>313</v>
      </c>
      <c r="Z809" s="4" t="s">
        <v>313</v>
      </c>
      <c r="AA809" s="4" t="s">
        <v>313</v>
      </c>
      <c r="AB809" s="4" t="s">
        <v>312</v>
      </c>
      <c r="AC809" s="4" t="s">
        <v>313</v>
      </c>
      <c r="AE809" s="4">
        <v>0</v>
      </c>
      <c r="AF809" s="4">
        <v>0</v>
      </c>
      <c r="AG809" s="4">
        <v>0</v>
      </c>
      <c r="AH809" s="4">
        <f t="shared" si="212"/>
        <v>0</v>
      </c>
      <c r="AI809" s="4">
        <f t="shared" si="212"/>
        <v>0</v>
      </c>
      <c r="AJ809" s="4">
        <f t="shared" si="212"/>
        <v>0</v>
      </c>
      <c r="AK809" s="4">
        <f t="shared" si="212"/>
        <v>0</v>
      </c>
      <c r="AL809" s="4">
        <f t="shared" si="212"/>
        <v>0</v>
      </c>
      <c r="AM809" s="4">
        <f t="shared" si="212"/>
        <v>3</v>
      </c>
      <c r="AN809" s="4">
        <f t="shared" si="202"/>
        <v>0</v>
      </c>
      <c r="AO809" s="4" t="str">
        <f t="shared" si="203"/>
        <v>X</v>
      </c>
      <c r="AP809" s="4" t="str">
        <f t="shared" si="203"/>
        <v>우대</v>
      </c>
      <c r="AQ809" s="4" t="str">
        <f t="shared" si="203"/>
        <v>X</v>
      </c>
      <c r="AR809" s="4">
        <f t="shared" si="204"/>
        <v>3</v>
      </c>
      <c r="AT809" s="4" t="s">
        <v>11686</v>
      </c>
      <c r="AU809" s="4">
        <f>VLOOKUP(B809,자격증!B:R,17,0)</f>
        <v>5</v>
      </c>
      <c r="AV809" s="4">
        <f>IF(AT809="해당",VLOOKUP(B809,어학성적!B:Q,16,0),0)</f>
        <v>0</v>
      </c>
      <c r="AW809" s="4">
        <f>IF(AT809="해당",VLOOKUP(B809,논문실적!B:S,18,0),0)</f>
        <v>0</v>
      </c>
      <c r="AX809" s="4">
        <f>VLOOKUP(B809,자격증!B:S,18,0)</f>
        <v>0</v>
      </c>
      <c r="AY809" s="4">
        <f t="shared" si="205"/>
        <v>5</v>
      </c>
      <c r="AZ809" s="4"/>
      <c r="BB809" s="4">
        <f t="shared" si="206"/>
        <v>5</v>
      </c>
      <c r="BC809" s="47">
        <f>VLOOKUP(B809,정성평가!B:AD,29,0)</f>
        <v>47</v>
      </c>
      <c r="BD809" s="4">
        <f t="shared" si="207"/>
        <v>3</v>
      </c>
      <c r="BE809" s="47">
        <f t="shared" si="208"/>
        <v>55</v>
      </c>
      <c r="BF809" s="4" t="str">
        <f t="shared" si="209"/>
        <v>과락</v>
      </c>
      <c r="BG809" s="4">
        <f t="shared" si="210"/>
        <v>335</v>
      </c>
      <c r="BH809" s="4" t="s">
        <v>11811</v>
      </c>
      <c r="BI809" s="4" t="s">
        <v>11809</v>
      </c>
      <c r="BK809" s="4">
        <v>9</v>
      </c>
      <c r="BL809" s="4">
        <f t="shared" si="200"/>
        <v>135</v>
      </c>
      <c r="BM809" s="4">
        <f t="shared" si="211"/>
        <v>136</v>
      </c>
      <c r="BN809" s="4" t="str">
        <f t="shared" si="201"/>
        <v>배수초과</v>
      </c>
      <c r="BO809" s="4" t="s">
        <v>11832</v>
      </c>
      <c r="BQ809" s="44" t="s">
        <v>11731</v>
      </c>
      <c r="BR809" s="4" t="s">
        <v>11835</v>
      </c>
      <c r="BS809" s="4" t="s">
        <v>11836</v>
      </c>
    </row>
    <row r="810" spans="1:71" ht="50.1" customHeight="1" x14ac:dyDescent="0.3">
      <c r="A810" s="4">
        <f t="shared" si="199"/>
        <v>336</v>
      </c>
      <c r="B810" s="4" t="s">
        <v>8896</v>
      </c>
      <c r="C810" s="4" t="s">
        <v>8897</v>
      </c>
      <c r="D810" s="4" t="s">
        <v>265</v>
      </c>
      <c r="E810" s="4" t="s">
        <v>266</v>
      </c>
      <c r="F810" s="4" t="s">
        <v>8898</v>
      </c>
      <c r="G810" s="4" t="s">
        <v>8899</v>
      </c>
      <c r="H810" s="4" t="s">
        <v>8900</v>
      </c>
      <c r="I810" s="4" t="s">
        <v>8901</v>
      </c>
      <c r="J810" s="4" t="s">
        <v>275</v>
      </c>
      <c r="K810" s="4" t="s">
        <v>275</v>
      </c>
      <c r="L810" s="4" t="s">
        <v>276</v>
      </c>
      <c r="M810" s="4" t="s">
        <v>277</v>
      </c>
      <c r="N810" s="4" t="s">
        <v>277</v>
      </c>
      <c r="O810" s="4" t="s">
        <v>277</v>
      </c>
      <c r="P810" s="4" t="s">
        <v>277</v>
      </c>
      <c r="Q810" s="4" t="s">
        <v>521</v>
      </c>
      <c r="R810" s="4" t="s">
        <v>313</v>
      </c>
      <c r="S810" s="4" t="s">
        <v>313</v>
      </c>
      <c r="T810" s="4" t="s">
        <v>313</v>
      </c>
      <c r="U810" s="4" t="s">
        <v>313</v>
      </c>
      <c r="V810" s="4" t="s">
        <v>313</v>
      </c>
      <c r="W810" s="4" t="s">
        <v>11686</v>
      </c>
      <c r="X810" s="4" t="s">
        <v>11728</v>
      </c>
      <c r="Y810" s="4" t="s">
        <v>313</v>
      </c>
      <c r="Z810" s="4" t="s">
        <v>313</v>
      </c>
      <c r="AA810" s="4" t="s">
        <v>313</v>
      </c>
      <c r="AB810" s="4" t="s">
        <v>312</v>
      </c>
      <c r="AC810" s="4" t="s">
        <v>313</v>
      </c>
      <c r="AE810" s="4">
        <v>0</v>
      </c>
      <c r="AF810" s="4">
        <v>0</v>
      </c>
      <c r="AG810" s="4">
        <v>0</v>
      </c>
      <c r="AH810" s="4">
        <f t="shared" si="212"/>
        <v>0</v>
      </c>
      <c r="AI810" s="4">
        <f t="shared" si="212"/>
        <v>0</v>
      </c>
      <c r="AJ810" s="4">
        <f t="shared" si="212"/>
        <v>0</v>
      </c>
      <c r="AK810" s="4">
        <f t="shared" si="212"/>
        <v>0</v>
      </c>
      <c r="AL810" s="4">
        <f t="shared" si="212"/>
        <v>0</v>
      </c>
      <c r="AM810" s="4">
        <f t="shared" si="212"/>
        <v>3</v>
      </c>
      <c r="AN810" s="4">
        <f t="shared" si="202"/>
        <v>0</v>
      </c>
      <c r="AO810" s="4" t="str">
        <f t="shared" si="203"/>
        <v>X</v>
      </c>
      <c r="AP810" s="4" t="str">
        <f t="shared" si="203"/>
        <v>우대</v>
      </c>
      <c r="AQ810" s="4" t="str">
        <f t="shared" si="203"/>
        <v>X</v>
      </c>
      <c r="AR810" s="4">
        <f t="shared" si="204"/>
        <v>3</v>
      </c>
      <c r="AT810" s="4" t="s">
        <v>11686</v>
      </c>
      <c r="AU810" s="4">
        <f>VLOOKUP(B810,자격증!B:R,17,0)</f>
        <v>0</v>
      </c>
      <c r="AV810" s="4">
        <f>IF(AT810="해당",VLOOKUP(B810,어학성적!B:Q,16,0),0)</f>
        <v>0</v>
      </c>
      <c r="AW810" s="4">
        <f>IF(AT810="해당",VLOOKUP(B810,논문실적!B:S,18,0),0)</f>
        <v>0</v>
      </c>
      <c r="AX810" s="4">
        <f>VLOOKUP(B810,자격증!B:S,18,0)</f>
        <v>0</v>
      </c>
      <c r="AY810" s="4">
        <f t="shared" si="205"/>
        <v>0</v>
      </c>
      <c r="AZ810" s="4"/>
      <c r="BB810" s="4">
        <f t="shared" si="206"/>
        <v>0</v>
      </c>
      <c r="BC810" s="47">
        <f>VLOOKUP(B810,정성평가!B:AD,29,0)</f>
        <v>52</v>
      </c>
      <c r="BD810" s="4">
        <f t="shared" si="207"/>
        <v>3</v>
      </c>
      <c r="BE810" s="47">
        <f t="shared" si="208"/>
        <v>55</v>
      </c>
      <c r="BF810" s="4" t="str">
        <f t="shared" si="209"/>
        <v>과락</v>
      </c>
      <c r="BG810" s="4">
        <f t="shared" si="210"/>
        <v>335</v>
      </c>
      <c r="BH810" s="4" t="s">
        <v>11811</v>
      </c>
      <c r="BI810" s="4" t="s">
        <v>11809</v>
      </c>
      <c r="BK810" s="4">
        <v>9</v>
      </c>
      <c r="BL810" s="4">
        <f t="shared" si="200"/>
        <v>135</v>
      </c>
      <c r="BM810" s="4">
        <f t="shared" si="211"/>
        <v>136</v>
      </c>
      <c r="BN810" s="4" t="str">
        <f t="shared" si="201"/>
        <v>배수초과</v>
      </c>
      <c r="BO810" s="4" t="s">
        <v>11832</v>
      </c>
      <c r="BQ810" s="44" t="s">
        <v>11731</v>
      </c>
      <c r="BR810" s="4" t="s">
        <v>11835</v>
      </c>
      <c r="BS810" s="4" t="s">
        <v>11836</v>
      </c>
    </row>
    <row r="811" spans="1:71" ht="50.1" customHeight="1" x14ac:dyDescent="0.3">
      <c r="A811" s="4">
        <f t="shared" si="199"/>
        <v>337</v>
      </c>
      <c r="B811" s="4" t="s">
        <v>3331</v>
      </c>
      <c r="C811" s="4" t="s">
        <v>3332</v>
      </c>
      <c r="D811" s="4" t="s">
        <v>265</v>
      </c>
      <c r="E811" s="4" t="s">
        <v>266</v>
      </c>
      <c r="F811" s="4" t="s">
        <v>3333</v>
      </c>
      <c r="G811" s="4" t="s">
        <v>3334</v>
      </c>
      <c r="H811" s="4" t="s">
        <v>3335</v>
      </c>
      <c r="I811" s="4" t="s">
        <v>3336</v>
      </c>
      <c r="J811" s="4" t="s">
        <v>275</v>
      </c>
      <c r="K811" s="4" t="s">
        <v>275</v>
      </c>
      <c r="L811" s="4" t="s">
        <v>276</v>
      </c>
      <c r="M811" s="4" t="s">
        <v>277</v>
      </c>
      <c r="N811" s="4" t="s">
        <v>277</v>
      </c>
      <c r="O811" s="4" t="s">
        <v>277</v>
      </c>
      <c r="P811" s="4" t="s">
        <v>277</v>
      </c>
      <c r="Q811" s="4" t="s">
        <v>3337</v>
      </c>
      <c r="R811" s="4" t="s">
        <v>313</v>
      </c>
      <c r="S811" s="4" t="s">
        <v>313</v>
      </c>
      <c r="T811" s="4" t="s">
        <v>313</v>
      </c>
      <c r="U811" s="4" t="s">
        <v>313</v>
      </c>
      <c r="V811" s="4" t="s">
        <v>313</v>
      </c>
      <c r="W811" s="4" t="s">
        <v>11686</v>
      </c>
      <c r="X811" s="4" t="s">
        <v>11735</v>
      </c>
      <c r="Y811" s="4" t="s">
        <v>11686</v>
      </c>
      <c r="Z811" s="4" t="s">
        <v>11735</v>
      </c>
      <c r="AA811" s="4" t="s">
        <v>313</v>
      </c>
      <c r="AB811" s="4" t="s">
        <v>312</v>
      </c>
      <c r="AC811" s="4" t="s">
        <v>313</v>
      </c>
      <c r="AE811" s="4">
        <v>0</v>
      </c>
      <c r="AF811" s="4">
        <v>0</v>
      </c>
      <c r="AG811" s="4">
        <v>0</v>
      </c>
      <c r="AH811" s="4">
        <f t="shared" si="212"/>
        <v>0</v>
      </c>
      <c r="AI811" s="4">
        <f t="shared" si="212"/>
        <v>0</v>
      </c>
      <c r="AJ811" s="4">
        <f t="shared" si="212"/>
        <v>0</v>
      </c>
      <c r="AK811" s="4">
        <f t="shared" si="212"/>
        <v>0</v>
      </c>
      <c r="AL811" s="4">
        <f t="shared" si="212"/>
        <v>0</v>
      </c>
      <c r="AM811" s="4">
        <f t="shared" si="212"/>
        <v>3</v>
      </c>
      <c r="AN811" s="4">
        <f t="shared" si="202"/>
        <v>3</v>
      </c>
      <c r="AO811" s="4" t="str">
        <f t="shared" si="203"/>
        <v>X</v>
      </c>
      <c r="AP811" s="4" t="str">
        <f t="shared" si="203"/>
        <v>우대</v>
      </c>
      <c r="AQ811" s="4" t="str">
        <f t="shared" si="203"/>
        <v>X</v>
      </c>
      <c r="AR811" s="4">
        <f t="shared" si="204"/>
        <v>3</v>
      </c>
      <c r="AT811" s="4" t="s">
        <v>11686</v>
      </c>
      <c r="AU811" s="4">
        <f>VLOOKUP(B811,자격증!B:R,17,0)</f>
        <v>0</v>
      </c>
      <c r="AV811" s="4">
        <f>IF(AT811="해당",VLOOKUP(B811,어학성적!B:Q,16,0),0)</f>
        <v>0</v>
      </c>
      <c r="AW811" s="4">
        <f>IF(AT811="해당",VLOOKUP(B811,논문실적!B:S,18,0),0)</f>
        <v>0</v>
      </c>
      <c r="AX811" s="4">
        <f>VLOOKUP(B811,자격증!B:S,18,0)</f>
        <v>0</v>
      </c>
      <c r="AY811" s="4">
        <f t="shared" si="205"/>
        <v>0</v>
      </c>
      <c r="AZ811" s="4"/>
      <c r="BB811" s="4">
        <f t="shared" si="206"/>
        <v>0</v>
      </c>
      <c r="BC811" s="47">
        <f>VLOOKUP(B811,정성평가!B:AD,29,0)</f>
        <v>51.333333333333336</v>
      </c>
      <c r="BD811" s="4">
        <f t="shared" si="207"/>
        <v>3</v>
      </c>
      <c r="BE811" s="47">
        <f t="shared" si="208"/>
        <v>54.333333333333336</v>
      </c>
      <c r="BF811" s="4" t="str">
        <f t="shared" si="209"/>
        <v>과락</v>
      </c>
      <c r="BG811" s="4">
        <f t="shared" si="210"/>
        <v>337</v>
      </c>
      <c r="BH811" s="4" t="s">
        <v>11811</v>
      </c>
      <c r="BI811" s="4" t="s">
        <v>11809</v>
      </c>
      <c r="BK811" s="4">
        <v>9</v>
      </c>
      <c r="BL811" s="4">
        <f t="shared" si="200"/>
        <v>135</v>
      </c>
      <c r="BM811" s="4">
        <f t="shared" si="211"/>
        <v>136</v>
      </c>
      <c r="BN811" s="4" t="str">
        <f t="shared" si="201"/>
        <v>배수초과</v>
      </c>
      <c r="BO811" s="4" t="s">
        <v>11832</v>
      </c>
      <c r="BQ811" s="44" t="s">
        <v>11731</v>
      </c>
      <c r="BR811" s="4" t="s">
        <v>11835</v>
      </c>
      <c r="BS811" s="4" t="s">
        <v>11836</v>
      </c>
    </row>
    <row r="812" spans="1:71" ht="50.1" customHeight="1" x14ac:dyDescent="0.3">
      <c r="A812" s="4">
        <f t="shared" si="199"/>
        <v>338</v>
      </c>
      <c r="B812" s="4" t="s">
        <v>8384</v>
      </c>
      <c r="C812" s="4" t="s">
        <v>8385</v>
      </c>
      <c r="D812" s="4" t="s">
        <v>265</v>
      </c>
      <c r="E812" s="4" t="s">
        <v>266</v>
      </c>
      <c r="F812" s="4" t="s">
        <v>8386</v>
      </c>
      <c r="G812" s="4" t="s">
        <v>8387</v>
      </c>
      <c r="H812" s="4" t="s">
        <v>8388</v>
      </c>
      <c r="I812" s="4" t="s">
        <v>8389</v>
      </c>
      <c r="J812" s="4" t="s">
        <v>275</v>
      </c>
      <c r="K812" s="4" t="s">
        <v>275</v>
      </c>
      <c r="L812" s="4" t="s">
        <v>276</v>
      </c>
      <c r="M812" s="4" t="s">
        <v>277</v>
      </c>
      <c r="N812" s="4" t="s">
        <v>277</v>
      </c>
      <c r="O812" s="4" t="s">
        <v>277</v>
      </c>
      <c r="P812" s="4" t="s">
        <v>277</v>
      </c>
      <c r="Q812" s="4" t="s">
        <v>2690</v>
      </c>
      <c r="R812" s="4" t="s">
        <v>313</v>
      </c>
      <c r="S812" s="4" t="s">
        <v>313</v>
      </c>
      <c r="T812" s="4" t="s">
        <v>313</v>
      </c>
      <c r="U812" s="4" t="s">
        <v>313</v>
      </c>
      <c r="V812" s="4" t="s">
        <v>313</v>
      </c>
      <c r="W812" s="4" t="s">
        <v>11686</v>
      </c>
      <c r="X812" s="4" t="s">
        <v>11734</v>
      </c>
      <c r="Y812" s="4" t="s">
        <v>313</v>
      </c>
      <c r="Z812" s="4" t="s">
        <v>313</v>
      </c>
      <c r="AA812" s="4" t="s">
        <v>313</v>
      </c>
      <c r="AB812" s="4" t="s">
        <v>312</v>
      </c>
      <c r="AC812" s="4" t="s">
        <v>313</v>
      </c>
      <c r="AE812" s="4">
        <v>0</v>
      </c>
      <c r="AF812" s="4">
        <v>0</v>
      </c>
      <c r="AG812" s="4">
        <v>0</v>
      </c>
      <c r="AH812" s="4">
        <f t="shared" si="212"/>
        <v>0</v>
      </c>
      <c r="AI812" s="4">
        <f t="shared" si="212"/>
        <v>0</v>
      </c>
      <c r="AJ812" s="4">
        <f t="shared" si="212"/>
        <v>0</v>
      </c>
      <c r="AK812" s="4">
        <f t="shared" si="212"/>
        <v>0</v>
      </c>
      <c r="AL812" s="4">
        <f t="shared" si="212"/>
        <v>0</v>
      </c>
      <c r="AM812" s="4">
        <f t="shared" si="212"/>
        <v>3</v>
      </c>
      <c r="AN812" s="4">
        <f t="shared" si="202"/>
        <v>0</v>
      </c>
      <c r="AO812" s="4" t="str">
        <f t="shared" si="203"/>
        <v>X</v>
      </c>
      <c r="AP812" s="4" t="str">
        <f t="shared" si="203"/>
        <v>우대</v>
      </c>
      <c r="AQ812" s="4" t="str">
        <f t="shared" si="203"/>
        <v>X</v>
      </c>
      <c r="AR812" s="4">
        <f t="shared" si="204"/>
        <v>3</v>
      </c>
      <c r="AT812" s="4" t="s">
        <v>11686</v>
      </c>
      <c r="AU812" s="4">
        <f>VLOOKUP(B812,자격증!B:R,17,0)</f>
        <v>0</v>
      </c>
      <c r="AV812" s="4">
        <f>IF(AT812="해당",VLOOKUP(B812,어학성적!B:Q,16,0),0)</f>
        <v>0</v>
      </c>
      <c r="AW812" s="4">
        <f>IF(AT812="해당",VLOOKUP(B812,논문실적!B:S,18,0),0)</f>
        <v>0</v>
      </c>
      <c r="AX812" s="4">
        <f>VLOOKUP(B812,자격증!B:S,18,0)</f>
        <v>0</v>
      </c>
      <c r="AY812" s="4">
        <f t="shared" si="205"/>
        <v>0</v>
      </c>
      <c r="AZ812" s="4"/>
      <c r="BB812" s="4">
        <f t="shared" si="206"/>
        <v>0</v>
      </c>
      <c r="BC812" s="47">
        <f>VLOOKUP(B812,정성평가!B:AD,29,0)</f>
        <v>50.666666666666664</v>
      </c>
      <c r="BD812" s="4">
        <f t="shared" si="207"/>
        <v>3</v>
      </c>
      <c r="BE812" s="47">
        <f t="shared" si="208"/>
        <v>53.666666666666664</v>
      </c>
      <c r="BF812" s="4" t="str">
        <f t="shared" si="209"/>
        <v>과락</v>
      </c>
      <c r="BG812" s="4">
        <f t="shared" si="210"/>
        <v>338</v>
      </c>
      <c r="BH812" s="4" t="s">
        <v>11811</v>
      </c>
      <c r="BI812" s="4" t="s">
        <v>11809</v>
      </c>
      <c r="BK812" s="4">
        <v>9</v>
      </c>
      <c r="BL812" s="4">
        <f t="shared" si="200"/>
        <v>135</v>
      </c>
      <c r="BM812" s="4">
        <f t="shared" si="211"/>
        <v>136</v>
      </c>
      <c r="BN812" s="4" t="str">
        <f t="shared" si="201"/>
        <v>배수초과</v>
      </c>
      <c r="BO812" s="4" t="s">
        <v>11832</v>
      </c>
      <c r="BQ812" s="44" t="s">
        <v>11731</v>
      </c>
      <c r="BR812" s="4" t="s">
        <v>11835</v>
      </c>
      <c r="BS812" s="4" t="s">
        <v>11836</v>
      </c>
    </row>
    <row r="813" spans="1:71" ht="50.1" customHeight="1" x14ac:dyDescent="0.3">
      <c r="A813" s="4">
        <f t="shared" si="199"/>
        <v>339</v>
      </c>
      <c r="B813" s="4" t="s">
        <v>9722</v>
      </c>
      <c r="C813" s="4" t="s">
        <v>9723</v>
      </c>
      <c r="D813" s="4" t="s">
        <v>265</v>
      </c>
      <c r="E813" s="4" t="s">
        <v>266</v>
      </c>
      <c r="F813" s="4" t="s">
        <v>9724</v>
      </c>
      <c r="G813" s="4" t="s">
        <v>9725</v>
      </c>
      <c r="H813" s="4" t="s">
        <v>9726</v>
      </c>
      <c r="I813" s="4" t="s">
        <v>9726</v>
      </c>
      <c r="J813" s="4" t="s">
        <v>275</v>
      </c>
      <c r="K813" s="4" t="s">
        <v>275</v>
      </c>
      <c r="L813" s="4" t="s">
        <v>382</v>
      </c>
      <c r="M813" s="4" t="s">
        <v>5642</v>
      </c>
      <c r="N813" s="4" t="s">
        <v>9482</v>
      </c>
      <c r="O813" s="4" t="s">
        <v>562</v>
      </c>
      <c r="P813" s="4" t="s">
        <v>957</v>
      </c>
      <c r="Q813" s="4" t="s">
        <v>7000</v>
      </c>
      <c r="R813" s="4" t="s">
        <v>313</v>
      </c>
      <c r="S813" s="4" t="s">
        <v>313</v>
      </c>
      <c r="T813" s="4" t="s">
        <v>313</v>
      </c>
      <c r="U813" s="4" t="s">
        <v>313</v>
      </c>
      <c r="V813" s="4" t="s">
        <v>313</v>
      </c>
      <c r="W813" s="4" t="s">
        <v>11686</v>
      </c>
      <c r="X813" s="4" t="s">
        <v>11729</v>
      </c>
      <c r="Y813" s="4" t="s">
        <v>313</v>
      </c>
      <c r="Z813" s="4" t="s">
        <v>313</v>
      </c>
      <c r="AA813" s="4" t="s">
        <v>312</v>
      </c>
      <c r="AB813" s="4" t="s">
        <v>313</v>
      </c>
      <c r="AC813" s="4" t="s">
        <v>313</v>
      </c>
      <c r="AE813" s="4">
        <v>0</v>
      </c>
      <c r="AF813" s="4">
        <v>0</v>
      </c>
      <c r="AG813" s="4">
        <v>0</v>
      </c>
      <c r="AH813" s="4">
        <f t="shared" si="212"/>
        <v>0</v>
      </c>
      <c r="AI813" s="4">
        <f t="shared" si="212"/>
        <v>0</v>
      </c>
      <c r="AJ813" s="4">
        <f t="shared" si="212"/>
        <v>0</v>
      </c>
      <c r="AK813" s="4">
        <f t="shared" si="212"/>
        <v>0</v>
      </c>
      <c r="AL813" s="4">
        <f t="shared" si="212"/>
        <v>0</v>
      </c>
      <c r="AM813" s="4">
        <f t="shared" si="212"/>
        <v>3</v>
      </c>
      <c r="AN813" s="4">
        <f t="shared" si="202"/>
        <v>0</v>
      </c>
      <c r="AO813" s="4" t="str">
        <f t="shared" si="203"/>
        <v>우대</v>
      </c>
      <c r="AP813" s="4" t="str">
        <f t="shared" si="203"/>
        <v>X</v>
      </c>
      <c r="AQ813" s="4" t="str">
        <f t="shared" si="203"/>
        <v>X</v>
      </c>
      <c r="AR813" s="4">
        <f t="shared" si="204"/>
        <v>3</v>
      </c>
      <c r="AT813" s="4" t="s">
        <v>11686</v>
      </c>
      <c r="AU813" s="4">
        <f>VLOOKUP(B813,자격증!B:R,17,0)</f>
        <v>0</v>
      </c>
      <c r="AV813" s="4">
        <f>IF(AT813="해당",VLOOKUP(B813,어학성적!B:Q,16,0),0)</f>
        <v>0</v>
      </c>
      <c r="AW813" s="4">
        <f>IF(AT813="해당",VLOOKUP(B813,논문실적!B:S,18,0),0)</f>
        <v>0</v>
      </c>
      <c r="AX813" s="4">
        <f>VLOOKUP(B813,자격증!B:S,18,0)</f>
        <v>0</v>
      </c>
      <c r="AY813" s="4">
        <f t="shared" si="205"/>
        <v>0</v>
      </c>
      <c r="AZ813" s="4"/>
      <c r="BB813" s="4">
        <f t="shared" si="206"/>
        <v>0</v>
      </c>
      <c r="BC813" s="47">
        <f>VLOOKUP(B813,정성평가!B:AD,29,0)</f>
        <v>50.666666666666664</v>
      </c>
      <c r="BD813" s="4">
        <f t="shared" si="207"/>
        <v>3</v>
      </c>
      <c r="BE813" s="47">
        <f t="shared" si="208"/>
        <v>53.666666666666664</v>
      </c>
      <c r="BF813" s="4" t="str">
        <f t="shared" si="209"/>
        <v>과락</v>
      </c>
      <c r="BG813" s="4">
        <f t="shared" si="210"/>
        <v>338</v>
      </c>
      <c r="BH813" s="4" t="s">
        <v>11811</v>
      </c>
      <c r="BI813" s="4" t="s">
        <v>11809</v>
      </c>
      <c r="BK813" s="4">
        <v>9</v>
      </c>
      <c r="BL813" s="4">
        <f t="shared" si="200"/>
        <v>135</v>
      </c>
      <c r="BM813" s="4">
        <f t="shared" si="211"/>
        <v>136</v>
      </c>
      <c r="BN813" s="4" t="str">
        <f t="shared" si="201"/>
        <v>배수초과</v>
      </c>
      <c r="BO813" s="4" t="s">
        <v>11832</v>
      </c>
      <c r="BQ813" s="44" t="s">
        <v>11731</v>
      </c>
      <c r="BR813" s="4" t="s">
        <v>11835</v>
      </c>
      <c r="BS813" s="4" t="s">
        <v>11836</v>
      </c>
    </row>
    <row r="814" spans="1:71" ht="50.1" customHeight="1" x14ac:dyDescent="0.3">
      <c r="A814" s="4">
        <f t="shared" si="199"/>
        <v>340</v>
      </c>
      <c r="B814" s="4" t="s">
        <v>5274</v>
      </c>
      <c r="C814" s="4" t="s">
        <v>5275</v>
      </c>
      <c r="D814" s="4" t="s">
        <v>265</v>
      </c>
      <c r="E814" s="4" t="s">
        <v>266</v>
      </c>
      <c r="F814" s="4" t="s">
        <v>5276</v>
      </c>
      <c r="G814" s="4" t="s">
        <v>5277</v>
      </c>
      <c r="H814" s="4" t="s">
        <v>5278</v>
      </c>
      <c r="I814" s="4" t="s">
        <v>5279</v>
      </c>
      <c r="J814" s="4" t="s">
        <v>275</v>
      </c>
      <c r="K814" s="4" t="s">
        <v>275</v>
      </c>
      <c r="L814" s="4" t="s">
        <v>276</v>
      </c>
      <c r="M814" s="4" t="s">
        <v>277</v>
      </c>
      <c r="N814" s="4" t="s">
        <v>277</v>
      </c>
      <c r="O814" s="4" t="s">
        <v>277</v>
      </c>
      <c r="P814" s="4" t="s">
        <v>277</v>
      </c>
      <c r="Q814" s="4" t="s">
        <v>5281</v>
      </c>
      <c r="R814" s="4" t="s">
        <v>313</v>
      </c>
      <c r="S814" s="4" t="s">
        <v>313</v>
      </c>
      <c r="T814" s="4" t="s">
        <v>313</v>
      </c>
      <c r="U814" s="4" t="s">
        <v>313</v>
      </c>
      <c r="V814" s="4" t="s">
        <v>313</v>
      </c>
      <c r="W814" s="4" t="s">
        <v>313</v>
      </c>
      <c r="X814" s="4" t="s">
        <v>313</v>
      </c>
      <c r="Y814" s="4" t="s">
        <v>313</v>
      </c>
      <c r="Z814" s="4" t="s">
        <v>313</v>
      </c>
      <c r="AA814" s="4" t="s">
        <v>313</v>
      </c>
      <c r="AB814" s="4" t="s">
        <v>313</v>
      </c>
      <c r="AC814" s="4" t="s">
        <v>313</v>
      </c>
      <c r="AE814" s="4">
        <v>0</v>
      </c>
      <c r="AF814" s="4">
        <v>0</v>
      </c>
      <c r="AG814" s="4">
        <v>0</v>
      </c>
      <c r="AH814" s="4">
        <f t="shared" si="212"/>
        <v>0</v>
      </c>
      <c r="AI814" s="4">
        <f t="shared" si="212"/>
        <v>0</v>
      </c>
      <c r="AJ814" s="4">
        <f t="shared" si="212"/>
        <v>0</v>
      </c>
      <c r="AK814" s="4">
        <f t="shared" si="212"/>
        <v>0</v>
      </c>
      <c r="AL814" s="4">
        <f t="shared" si="212"/>
        <v>0</v>
      </c>
      <c r="AM814" s="4">
        <f t="shared" si="212"/>
        <v>0</v>
      </c>
      <c r="AN814" s="4">
        <f t="shared" si="202"/>
        <v>0</v>
      </c>
      <c r="AO814" s="4" t="str">
        <f t="shared" si="203"/>
        <v>X</v>
      </c>
      <c r="AP814" s="4" t="str">
        <f t="shared" si="203"/>
        <v>X</v>
      </c>
      <c r="AQ814" s="4" t="str">
        <f t="shared" si="203"/>
        <v>X</v>
      </c>
      <c r="AR814" s="4">
        <f t="shared" si="204"/>
        <v>0</v>
      </c>
      <c r="AT814" s="4" t="s">
        <v>11686</v>
      </c>
      <c r="AU814" s="4">
        <f>VLOOKUP(B814,자격증!B:R,17,0)</f>
        <v>0</v>
      </c>
      <c r="AV814" s="4">
        <f>IF(AT814="해당",VLOOKUP(B814,어학성적!B:Q,16,0),0)</f>
        <v>0</v>
      </c>
      <c r="AW814" s="4">
        <f>IF(AT814="해당",VLOOKUP(B814,논문실적!B:S,18,0),0)</f>
        <v>0</v>
      </c>
      <c r="AX814" s="4">
        <f>VLOOKUP(B814,자격증!B:S,18,0)</f>
        <v>0</v>
      </c>
      <c r="AY814" s="4">
        <f t="shared" si="205"/>
        <v>0</v>
      </c>
      <c r="AZ814" s="4"/>
      <c r="BB814" s="4">
        <f t="shared" si="206"/>
        <v>0</v>
      </c>
      <c r="BC814" s="47">
        <f>VLOOKUP(B814,정성평가!B:AD,29,0)</f>
        <v>53.333333333333336</v>
      </c>
      <c r="BD814" s="4">
        <f t="shared" si="207"/>
        <v>0</v>
      </c>
      <c r="BE814" s="47">
        <f t="shared" si="208"/>
        <v>53.333333333333336</v>
      </c>
      <c r="BF814" s="4" t="str">
        <f t="shared" si="209"/>
        <v>과락</v>
      </c>
      <c r="BG814" s="4">
        <f t="shared" si="210"/>
        <v>340</v>
      </c>
      <c r="BH814" s="4" t="s">
        <v>11811</v>
      </c>
      <c r="BI814" s="4" t="s">
        <v>11809</v>
      </c>
      <c r="BK814" s="4">
        <v>9</v>
      </c>
      <c r="BL814" s="4">
        <f t="shared" si="200"/>
        <v>135</v>
      </c>
      <c r="BM814" s="4">
        <f t="shared" si="211"/>
        <v>136</v>
      </c>
      <c r="BN814" s="4" t="str">
        <f t="shared" si="201"/>
        <v>배수초과</v>
      </c>
      <c r="BO814" s="4" t="s">
        <v>11832</v>
      </c>
      <c r="BQ814" s="44" t="s">
        <v>11731</v>
      </c>
      <c r="BR814" s="4" t="s">
        <v>11835</v>
      </c>
      <c r="BS814" s="4" t="s">
        <v>11836</v>
      </c>
    </row>
    <row r="815" spans="1:71" ht="50.1" customHeight="1" x14ac:dyDescent="0.3">
      <c r="A815" s="4">
        <f t="shared" si="199"/>
        <v>341</v>
      </c>
      <c r="B815" s="4" t="s">
        <v>8213</v>
      </c>
      <c r="C815" s="4" t="s">
        <v>3465</v>
      </c>
      <c r="D815" s="4" t="s">
        <v>265</v>
      </c>
      <c r="E815" s="4" t="s">
        <v>266</v>
      </c>
      <c r="F815" s="4" t="s">
        <v>8214</v>
      </c>
      <c r="G815" s="4" t="s">
        <v>8215</v>
      </c>
      <c r="H815" s="4" t="s">
        <v>8216</v>
      </c>
      <c r="I815" s="4" t="s">
        <v>8217</v>
      </c>
      <c r="J815" s="4" t="s">
        <v>275</v>
      </c>
      <c r="K815" s="4" t="s">
        <v>275</v>
      </c>
      <c r="L815" s="4" t="s">
        <v>276</v>
      </c>
      <c r="M815" s="4" t="s">
        <v>277</v>
      </c>
      <c r="N815" s="4" t="s">
        <v>277</v>
      </c>
      <c r="O815" s="4" t="s">
        <v>277</v>
      </c>
      <c r="P815" s="4" t="s">
        <v>277</v>
      </c>
      <c r="Q815" s="4" t="s">
        <v>1035</v>
      </c>
      <c r="R815" s="4" t="s">
        <v>313</v>
      </c>
      <c r="S815" s="4" t="s">
        <v>313</v>
      </c>
      <c r="T815" s="4" t="s">
        <v>313</v>
      </c>
      <c r="U815" s="4" t="s">
        <v>313</v>
      </c>
      <c r="V815" s="4" t="s">
        <v>313</v>
      </c>
      <c r="W815" s="4" t="s">
        <v>11686</v>
      </c>
      <c r="X815" s="4" t="s">
        <v>11729</v>
      </c>
      <c r="Y815" s="4" t="s">
        <v>313</v>
      </c>
      <c r="Z815" s="4" t="s">
        <v>313</v>
      </c>
      <c r="AA815" s="4" t="s">
        <v>313</v>
      </c>
      <c r="AB815" s="4" t="s">
        <v>313</v>
      </c>
      <c r="AC815" s="4" t="s">
        <v>312</v>
      </c>
      <c r="AE815" s="4">
        <v>0</v>
      </c>
      <c r="AF815" s="4">
        <v>0</v>
      </c>
      <c r="AG815" s="4">
        <v>0</v>
      </c>
      <c r="AH815" s="4">
        <f t="shared" si="212"/>
        <v>0</v>
      </c>
      <c r="AI815" s="4">
        <f t="shared" si="212"/>
        <v>0</v>
      </c>
      <c r="AJ815" s="4">
        <f t="shared" si="212"/>
        <v>0</v>
      </c>
      <c r="AK815" s="4">
        <f t="shared" si="212"/>
        <v>0</v>
      </c>
      <c r="AL815" s="4">
        <f t="shared" si="212"/>
        <v>0</v>
      </c>
      <c r="AM815" s="4">
        <f t="shared" si="212"/>
        <v>3</v>
      </c>
      <c r="AN815" s="4">
        <f t="shared" si="202"/>
        <v>0</v>
      </c>
      <c r="AO815" s="4" t="str">
        <f t="shared" si="203"/>
        <v>X</v>
      </c>
      <c r="AP815" s="4" t="str">
        <f t="shared" si="203"/>
        <v>X</v>
      </c>
      <c r="AQ815" s="4" t="str">
        <f t="shared" si="203"/>
        <v>우대</v>
      </c>
      <c r="AR815" s="4">
        <f t="shared" si="204"/>
        <v>3</v>
      </c>
      <c r="AT815" s="4" t="s">
        <v>11686</v>
      </c>
      <c r="AU815" s="4">
        <f>VLOOKUP(B815,자격증!B:R,17,0)</f>
        <v>0</v>
      </c>
      <c r="AV815" s="4">
        <f>IF(AT815="해당",VLOOKUP(B815,어학성적!B:Q,16,0),0)</f>
        <v>0</v>
      </c>
      <c r="AW815" s="4">
        <f>IF(AT815="해당",VLOOKUP(B815,논문실적!B:S,18,0),0)</f>
        <v>0</v>
      </c>
      <c r="AX815" s="4">
        <f>VLOOKUP(B815,자격증!B:S,18,0)</f>
        <v>0</v>
      </c>
      <c r="AY815" s="4">
        <f t="shared" si="205"/>
        <v>0</v>
      </c>
      <c r="AZ815" s="4"/>
      <c r="BB815" s="4">
        <f t="shared" si="206"/>
        <v>0</v>
      </c>
      <c r="BC815" s="47">
        <f>VLOOKUP(B815,정성평가!B:AD,29,0)</f>
        <v>49.666666666666664</v>
      </c>
      <c r="BD815" s="4">
        <f t="shared" si="207"/>
        <v>3</v>
      </c>
      <c r="BE815" s="47">
        <f t="shared" si="208"/>
        <v>52.666666666666664</v>
      </c>
      <c r="BF815" s="4" t="str">
        <f t="shared" si="209"/>
        <v>과락</v>
      </c>
      <c r="BG815" s="4">
        <f t="shared" si="210"/>
        <v>341</v>
      </c>
      <c r="BH815" s="4" t="s">
        <v>11811</v>
      </c>
      <c r="BI815" s="4" t="s">
        <v>11809</v>
      </c>
      <c r="BK815" s="4">
        <v>9</v>
      </c>
      <c r="BL815" s="4">
        <f t="shared" si="200"/>
        <v>135</v>
      </c>
      <c r="BM815" s="4">
        <f t="shared" si="211"/>
        <v>136</v>
      </c>
      <c r="BN815" s="4" t="str">
        <f t="shared" si="201"/>
        <v>배수초과</v>
      </c>
      <c r="BO815" s="4" t="s">
        <v>11832</v>
      </c>
      <c r="BQ815" s="44" t="s">
        <v>11731</v>
      </c>
      <c r="BR815" s="4" t="s">
        <v>11835</v>
      </c>
      <c r="BS815" s="4" t="s">
        <v>11836</v>
      </c>
    </row>
    <row r="816" spans="1:71" ht="50.1" customHeight="1" x14ac:dyDescent="0.3">
      <c r="A816" s="4">
        <f t="shared" si="199"/>
        <v>342</v>
      </c>
      <c r="B816" s="4" t="s">
        <v>4551</v>
      </c>
      <c r="C816" s="4" t="s">
        <v>4552</v>
      </c>
      <c r="D816" s="4" t="s">
        <v>265</v>
      </c>
      <c r="E816" s="4" t="s">
        <v>266</v>
      </c>
      <c r="F816" s="4" t="s">
        <v>4553</v>
      </c>
      <c r="G816" s="4" t="s">
        <v>4554</v>
      </c>
      <c r="H816" s="4" t="s">
        <v>4555</v>
      </c>
      <c r="I816" s="4" t="s">
        <v>4556</v>
      </c>
      <c r="J816" s="4" t="s">
        <v>275</v>
      </c>
      <c r="K816" s="4" t="s">
        <v>275</v>
      </c>
      <c r="L816" s="4" t="s">
        <v>276</v>
      </c>
      <c r="M816" s="4" t="s">
        <v>277</v>
      </c>
      <c r="N816" s="4" t="s">
        <v>277</v>
      </c>
      <c r="O816" s="4" t="s">
        <v>277</v>
      </c>
      <c r="P816" s="4" t="s">
        <v>277</v>
      </c>
      <c r="Q816" s="4" t="s">
        <v>3350</v>
      </c>
      <c r="R816" s="4" t="s">
        <v>313</v>
      </c>
      <c r="S816" s="4" t="s">
        <v>313</v>
      </c>
      <c r="T816" s="4" t="s">
        <v>313</v>
      </c>
      <c r="U816" s="4" t="s">
        <v>313</v>
      </c>
      <c r="V816" s="4" t="s">
        <v>313</v>
      </c>
      <c r="W816" s="4" t="s">
        <v>313</v>
      </c>
      <c r="X816" s="4" t="s">
        <v>313</v>
      </c>
      <c r="Y816" s="4" t="s">
        <v>313</v>
      </c>
      <c r="Z816" s="4" t="s">
        <v>313</v>
      </c>
      <c r="AA816" s="4" t="s">
        <v>313</v>
      </c>
      <c r="AB816" s="4" t="s">
        <v>313</v>
      </c>
      <c r="AC816" s="4" t="s">
        <v>313</v>
      </c>
      <c r="AE816" s="4">
        <v>0</v>
      </c>
      <c r="AF816" s="4">
        <v>0</v>
      </c>
      <c r="AG816" s="4">
        <v>0</v>
      </c>
      <c r="AH816" s="4">
        <f t="shared" si="212"/>
        <v>0</v>
      </c>
      <c r="AI816" s="4">
        <f t="shared" si="212"/>
        <v>0</v>
      </c>
      <c r="AJ816" s="4">
        <f t="shared" si="212"/>
        <v>0</v>
      </c>
      <c r="AK816" s="4">
        <f t="shared" si="212"/>
        <v>0</v>
      </c>
      <c r="AL816" s="4">
        <f t="shared" si="212"/>
        <v>0</v>
      </c>
      <c r="AM816" s="4">
        <f t="shared" si="212"/>
        <v>0</v>
      </c>
      <c r="AN816" s="4">
        <f t="shared" si="202"/>
        <v>0</v>
      </c>
      <c r="AO816" s="4" t="str">
        <f t="shared" si="203"/>
        <v>X</v>
      </c>
      <c r="AP816" s="4" t="str">
        <f t="shared" si="203"/>
        <v>X</v>
      </c>
      <c r="AQ816" s="4" t="str">
        <f t="shared" si="203"/>
        <v>X</v>
      </c>
      <c r="AR816" s="4">
        <f t="shared" si="204"/>
        <v>0</v>
      </c>
      <c r="AT816" s="4" t="s">
        <v>11686</v>
      </c>
      <c r="AU816" s="4">
        <f>VLOOKUP(B816,자격증!B:R,17,0)</f>
        <v>0</v>
      </c>
      <c r="AV816" s="4">
        <f>IF(AT816="해당",VLOOKUP(B816,어학성적!B:Q,16,0),0)</f>
        <v>0</v>
      </c>
      <c r="AW816" s="4">
        <f>IF(AT816="해당",VLOOKUP(B816,논문실적!B:S,18,0),0)</f>
        <v>0</v>
      </c>
      <c r="AX816" s="4">
        <f>VLOOKUP(B816,자격증!B:S,18,0)</f>
        <v>0</v>
      </c>
      <c r="AY816" s="4">
        <f t="shared" si="205"/>
        <v>0</v>
      </c>
      <c r="AZ816" s="4"/>
      <c r="BB816" s="4">
        <f t="shared" si="206"/>
        <v>0</v>
      </c>
      <c r="BC816" s="47">
        <f>VLOOKUP(B816,정성평가!B:AD,29,0)</f>
        <v>52.333333333333336</v>
      </c>
      <c r="BD816" s="4">
        <f t="shared" si="207"/>
        <v>0</v>
      </c>
      <c r="BE816" s="47">
        <f t="shared" si="208"/>
        <v>52.333333333333336</v>
      </c>
      <c r="BF816" s="4" t="str">
        <f t="shared" si="209"/>
        <v>과락</v>
      </c>
      <c r="BG816" s="4">
        <f t="shared" si="210"/>
        <v>342</v>
      </c>
      <c r="BH816" s="4" t="s">
        <v>11811</v>
      </c>
      <c r="BI816" s="4" t="s">
        <v>11809</v>
      </c>
      <c r="BK816" s="4">
        <v>9</v>
      </c>
      <c r="BL816" s="4">
        <f t="shared" si="200"/>
        <v>135</v>
      </c>
      <c r="BM816" s="4">
        <f t="shared" si="211"/>
        <v>136</v>
      </c>
      <c r="BN816" s="4" t="str">
        <f t="shared" si="201"/>
        <v>배수초과</v>
      </c>
      <c r="BO816" s="4" t="s">
        <v>11832</v>
      </c>
      <c r="BQ816" s="44" t="s">
        <v>11731</v>
      </c>
      <c r="BR816" s="4" t="s">
        <v>11835</v>
      </c>
      <c r="BS816" s="4" t="s">
        <v>11836</v>
      </c>
    </row>
    <row r="817" spans="1:71" ht="50.1" customHeight="1" x14ac:dyDescent="0.3">
      <c r="A817" s="4">
        <f t="shared" si="199"/>
        <v>343</v>
      </c>
      <c r="B817" s="4" t="s">
        <v>11559</v>
      </c>
      <c r="C817" s="4" t="s">
        <v>11560</v>
      </c>
      <c r="D817" s="4" t="s">
        <v>265</v>
      </c>
      <c r="E817" s="4" t="s">
        <v>266</v>
      </c>
      <c r="F817" s="4" t="s">
        <v>11561</v>
      </c>
      <c r="G817" s="4" t="s">
        <v>11562</v>
      </c>
      <c r="H817" s="4" t="s">
        <v>11563</v>
      </c>
      <c r="I817" s="4" t="s">
        <v>11564</v>
      </c>
      <c r="J817" s="4" t="s">
        <v>275</v>
      </c>
      <c r="K817" s="4" t="s">
        <v>275</v>
      </c>
      <c r="L817" s="4" t="s">
        <v>382</v>
      </c>
      <c r="M817" s="4" t="s">
        <v>1073</v>
      </c>
      <c r="N817" s="4" t="s">
        <v>11565</v>
      </c>
      <c r="O817" s="4" t="s">
        <v>562</v>
      </c>
      <c r="P817" s="4" t="s">
        <v>957</v>
      </c>
      <c r="Q817" s="4" t="s">
        <v>3061</v>
      </c>
      <c r="R817" s="4" t="s">
        <v>313</v>
      </c>
      <c r="S817" s="4" t="s">
        <v>313</v>
      </c>
      <c r="T817" s="4" t="s">
        <v>313</v>
      </c>
      <c r="U817" s="4" t="s">
        <v>313</v>
      </c>
      <c r="V817" s="4" t="s">
        <v>313</v>
      </c>
      <c r="W817" s="4" t="s">
        <v>313</v>
      </c>
      <c r="X817" s="4" t="s">
        <v>313</v>
      </c>
      <c r="Y817" s="4" t="s">
        <v>313</v>
      </c>
      <c r="Z817" s="4" t="s">
        <v>313</v>
      </c>
      <c r="AA817" s="4" t="s">
        <v>313</v>
      </c>
      <c r="AB817" s="4" t="s">
        <v>313</v>
      </c>
      <c r="AC817" s="4" t="s">
        <v>313</v>
      </c>
      <c r="AE817" s="4">
        <v>0</v>
      </c>
      <c r="AF817" s="4">
        <v>0</v>
      </c>
      <c r="AG817" s="4">
        <v>0</v>
      </c>
      <c r="AH817" s="4">
        <f t="shared" si="212"/>
        <v>0</v>
      </c>
      <c r="AI817" s="4">
        <f t="shared" si="212"/>
        <v>0</v>
      </c>
      <c r="AJ817" s="4">
        <f t="shared" si="212"/>
        <v>0</v>
      </c>
      <c r="AK817" s="4">
        <f t="shared" si="212"/>
        <v>0</v>
      </c>
      <c r="AL817" s="4">
        <f t="shared" si="212"/>
        <v>0</v>
      </c>
      <c r="AM817" s="4">
        <f t="shared" si="212"/>
        <v>0</v>
      </c>
      <c r="AN817" s="4">
        <f t="shared" si="202"/>
        <v>0</v>
      </c>
      <c r="AO817" s="4" t="str">
        <f t="shared" si="203"/>
        <v>X</v>
      </c>
      <c r="AP817" s="4" t="str">
        <f t="shared" si="203"/>
        <v>X</v>
      </c>
      <c r="AQ817" s="4" t="str">
        <f t="shared" si="203"/>
        <v>X</v>
      </c>
      <c r="AR817" s="4">
        <f t="shared" si="204"/>
        <v>0</v>
      </c>
      <c r="AT817" s="4" t="s">
        <v>11686</v>
      </c>
      <c r="AU817" s="4">
        <f>VLOOKUP(B817,자격증!B:R,17,0)</f>
        <v>0</v>
      </c>
      <c r="AV817" s="4">
        <f>IF(AT817="해당",VLOOKUP(B817,어학성적!B:Q,16,0),0)</f>
        <v>2</v>
      </c>
      <c r="AW817" s="4">
        <f>IF(AT817="해당",VLOOKUP(B817,논문실적!B:S,18,0),0)</f>
        <v>0</v>
      </c>
      <c r="AX817" s="4">
        <f>VLOOKUP(B817,자격증!B:S,18,0)</f>
        <v>0</v>
      </c>
      <c r="AY817" s="4">
        <f t="shared" si="205"/>
        <v>2</v>
      </c>
      <c r="AZ817" s="4"/>
      <c r="BB817" s="4">
        <f t="shared" si="206"/>
        <v>2</v>
      </c>
      <c r="BC817" s="47">
        <f>VLOOKUP(B817,정성평가!B:AD,29,0)</f>
        <v>50</v>
      </c>
      <c r="BD817" s="4">
        <f t="shared" si="207"/>
        <v>0</v>
      </c>
      <c r="BE817" s="47">
        <f t="shared" si="208"/>
        <v>52</v>
      </c>
      <c r="BF817" s="4" t="str">
        <f t="shared" si="209"/>
        <v>과락</v>
      </c>
      <c r="BG817" s="4">
        <f t="shared" si="210"/>
        <v>343</v>
      </c>
      <c r="BH817" s="4" t="s">
        <v>11811</v>
      </c>
      <c r="BI817" s="4" t="s">
        <v>11809</v>
      </c>
      <c r="BK817" s="4">
        <v>9</v>
      </c>
      <c r="BL817" s="4">
        <f t="shared" si="200"/>
        <v>135</v>
      </c>
      <c r="BM817" s="4">
        <f t="shared" si="211"/>
        <v>136</v>
      </c>
      <c r="BN817" s="4" t="str">
        <f t="shared" si="201"/>
        <v>배수초과</v>
      </c>
      <c r="BO817" s="4" t="s">
        <v>11832</v>
      </c>
      <c r="BQ817" s="44" t="s">
        <v>11731</v>
      </c>
      <c r="BR817" s="4" t="s">
        <v>11835</v>
      </c>
      <c r="BS817" s="4" t="s">
        <v>11836</v>
      </c>
    </row>
    <row r="818" spans="1:71" ht="50.1" customHeight="1" x14ac:dyDescent="0.3">
      <c r="A818" s="4">
        <f t="shared" si="199"/>
        <v>344</v>
      </c>
      <c r="B818" s="4" t="s">
        <v>1833</v>
      </c>
      <c r="C818" s="4" t="s">
        <v>1834</v>
      </c>
      <c r="D818" s="4" t="s">
        <v>265</v>
      </c>
      <c r="E818" s="4" t="s">
        <v>266</v>
      </c>
      <c r="F818" s="4" t="s">
        <v>1835</v>
      </c>
      <c r="G818" s="4" t="s">
        <v>1836</v>
      </c>
      <c r="H818" s="4" t="s">
        <v>1837</v>
      </c>
      <c r="I818" s="4" t="s">
        <v>1838</v>
      </c>
      <c r="J818" s="4" t="s">
        <v>275</v>
      </c>
      <c r="K818" s="4" t="s">
        <v>275</v>
      </c>
      <c r="L818" s="4" t="s">
        <v>276</v>
      </c>
      <c r="M818" s="4" t="s">
        <v>277</v>
      </c>
      <c r="N818" s="4" t="s">
        <v>277</v>
      </c>
      <c r="O818" s="4" t="s">
        <v>277</v>
      </c>
      <c r="P818" s="4" t="s">
        <v>277</v>
      </c>
      <c r="Q818" s="4" t="s">
        <v>1846</v>
      </c>
      <c r="R818" s="4" t="s">
        <v>313</v>
      </c>
      <c r="S818" s="4" t="s">
        <v>313</v>
      </c>
      <c r="T818" s="4" t="s">
        <v>313</v>
      </c>
      <c r="U818" s="4" t="s">
        <v>313</v>
      </c>
      <c r="V818" s="4" t="s">
        <v>313</v>
      </c>
      <c r="W818" s="4" t="s">
        <v>313</v>
      </c>
      <c r="X818" s="4" t="s">
        <v>313</v>
      </c>
      <c r="Y818" s="4" t="s">
        <v>313</v>
      </c>
      <c r="Z818" s="4" t="s">
        <v>313</v>
      </c>
      <c r="AA818" s="4" t="s">
        <v>313</v>
      </c>
      <c r="AB818" s="4" t="s">
        <v>312</v>
      </c>
      <c r="AC818" s="4" t="s">
        <v>313</v>
      </c>
      <c r="AE818" s="4">
        <v>0</v>
      </c>
      <c r="AF818" s="4">
        <v>0</v>
      </c>
      <c r="AG818" s="4">
        <v>0</v>
      </c>
      <c r="AH818" s="4">
        <f t="shared" si="212"/>
        <v>0</v>
      </c>
      <c r="AI818" s="4">
        <f t="shared" si="212"/>
        <v>0</v>
      </c>
      <c r="AJ818" s="4">
        <f t="shared" si="212"/>
        <v>0</v>
      </c>
      <c r="AK818" s="4">
        <f t="shared" si="212"/>
        <v>0</v>
      </c>
      <c r="AL818" s="4">
        <f t="shared" si="212"/>
        <v>0</v>
      </c>
      <c r="AM818" s="4">
        <f t="shared" si="212"/>
        <v>0</v>
      </c>
      <c r="AN818" s="4">
        <f t="shared" si="202"/>
        <v>0</v>
      </c>
      <c r="AO818" s="4" t="str">
        <f t="shared" si="203"/>
        <v>X</v>
      </c>
      <c r="AP818" s="4" t="str">
        <f t="shared" si="203"/>
        <v>우대</v>
      </c>
      <c r="AQ818" s="4" t="str">
        <f t="shared" si="203"/>
        <v>X</v>
      </c>
      <c r="AR818" s="4">
        <f t="shared" si="204"/>
        <v>0</v>
      </c>
      <c r="AT818" s="4" t="s">
        <v>11686</v>
      </c>
      <c r="AU818" s="4">
        <f>VLOOKUP(B818,자격증!B:R,17,0)</f>
        <v>0</v>
      </c>
      <c r="AV818" s="4">
        <f>IF(AT818="해당",VLOOKUP(B818,어학성적!B:Q,16,0),0)</f>
        <v>0</v>
      </c>
      <c r="AW818" s="4">
        <f>IF(AT818="해당",VLOOKUP(B818,논문실적!B:S,18,0),0)</f>
        <v>0</v>
      </c>
      <c r="AX818" s="4">
        <f>VLOOKUP(B818,자격증!B:S,18,0)</f>
        <v>0</v>
      </c>
      <c r="AY818" s="4">
        <f t="shared" si="205"/>
        <v>0</v>
      </c>
      <c r="AZ818" s="4"/>
      <c r="BB818" s="4">
        <f t="shared" si="206"/>
        <v>0</v>
      </c>
      <c r="BC818" s="47">
        <f>VLOOKUP(B818,정성평가!B:AD,29,0)</f>
        <v>51.333333333333336</v>
      </c>
      <c r="BD818" s="4">
        <f t="shared" si="207"/>
        <v>0</v>
      </c>
      <c r="BE818" s="47">
        <f t="shared" si="208"/>
        <v>51.333333333333336</v>
      </c>
      <c r="BF818" s="4" t="str">
        <f t="shared" si="209"/>
        <v>과락</v>
      </c>
      <c r="BG818" s="4">
        <f t="shared" si="210"/>
        <v>344</v>
      </c>
      <c r="BH818" s="4" t="s">
        <v>11811</v>
      </c>
      <c r="BI818" s="4" t="s">
        <v>11809</v>
      </c>
      <c r="BK818" s="4">
        <v>9</v>
      </c>
      <c r="BL818" s="4">
        <f t="shared" si="200"/>
        <v>135</v>
      </c>
      <c r="BM818" s="4">
        <f t="shared" si="211"/>
        <v>136</v>
      </c>
      <c r="BN818" s="4" t="str">
        <f t="shared" si="201"/>
        <v>배수초과</v>
      </c>
      <c r="BO818" s="4" t="s">
        <v>11832</v>
      </c>
      <c r="BQ818" s="44" t="s">
        <v>11731</v>
      </c>
      <c r="BR818" s="4" t="s">
        <v>11835</v>
      </c>
      <c r="BS818" s="4" t="s">
        <v>11836</v>
      </c>
    </row>
    <row r="819" spans="1:71" ht="50.1" customHeight="1" x14ac:dyDescent="0.3">
      <c r="A819" s="4">
        <f t="shared" si="199"/>
        <v>345</v>
      </c>
      <c r="B819" s="4" t="s">
        <v>8339</v>
      </c>
      <c r="C819" s="4" t="s">
        <v>8340</v>
      </c>
      <c r="D819" s="4" t="s">
        <v>265</v>
      </c>
      <c r="E819" s="4" t="s">
        <v>266</v>
      </c>
      <c r="F819" s="4" t="s">
        <v>8341</v>
      </c>
      <c r="G819" s="4" t="s">
        <v>8342</v>
      </c>
      <c r="H819" s="4" t="s">
        <v>8343</v>
      </c>
      <c r="I819" s="4" t="s">
        <v>8344</v>
      </c>
      <c r="J819" s="4" t="s">
        <v>275</v>
      </c>
      <c r="K819" s="4" t="s">
        <v>275</v>
      </c>
      <c r="L819" s="4" t="s">
        <v>276</v>
      </c>
      <c r="M819" s="4" t="s">
        <v>277</v>
      </c>
      <c r="N819" s="4" t="s">
        <v>277</v>
      </c>
      <c r="O819" s="4" t="s">
        <v>277</v>
      </c>
      <c r="P819" s="4" t="s">
        <v>277</v>
      </c>
      <c r="Q819" s="4" t="s">
        <v>8350</v>
      </c>
      <c r="R819" s="4" t="s">
        <v>313</v>
      </c>
      <c r="S819" s="4" t="s">
        <v>313</v>
      </c>
      <c r="T819" s="4" t="s">
        <v>313</v>
      </c>
      <c r="U819" s="4" t="s">
        <v>313</v>
      </c>
      <c r="V819" s="4" t="s">
        <v>313</v>
      </c>
      <c r="W819" s="4" t="s">
        <v>313</v>
      </c>
      <c r="X819" s="4" t="s">
        <v>313</v>
      </c>
      <c r="Y819" s="4" t="s">
        <v>313</v>
      </c>
      <c r="Z819" s="4" t="s">
        <v>313</v>
      </c>
      <c r="AA819" s="4" t="s">
        <v>313</v>
      </c>
      <c r="AB819" s="4" t="s">
        <v>313</v>
      </c>
      <c r="AC819" s="4" t="s">
        <v>313</v>
      </c>
      <c r="AE819" s="4">
        <v>0</v>
      </c>
      <c r="AF819" s="4">
        <v>0</v>
      </c>
      <c r="AG819" s="4">
        <v>0</v>
      </c>
      <c r="AH819" s="4">
        <f t="shared" si="212"/>
        <v>0</v>
      </c>
      <c r="AI819" s="4">
        <f t="shared" si="212"/>
        <v>0</v>
      </c>
      <c r="AJ819" s="4">
        <f t="shared" si="212"/>
        <v>0</v>
      </c>
      <c r="AK819" s="4">
        <f t="shared" si="212"/>
        <v>0</v>
      </c>
      <c r="AL819" s="4">
        <f t="shared" si="212"/>
        <v>0</v>
      </c>
      <c r="AM819" s="4">
        <f t="shared" si="212"/>
        <v>0</v>
      </c>
      <c r="AN819" s="4">
        <f t="shared" si="202"/>
        <v>0</v>
      </c>
      <c r="AO819" s="4" t="str">
        <f t="shared" si="203"/>
        <v>X</v>
      </c>
      <c r="AP819" s="4" t="str">
        <f t="shared" si="203"/>
        <v>X</v>
      </c>
      <c r="AQ819" s="4" t="str">
        <f t="shared" si="203"/>
        <v>X</v>
      </c>
      <c r="AR819" s="4">
        <f t="shared" si="204"/>
        <v>0</v>
      </c>
      <c r="AT819" s="4" t="s">
        <v>11686</v>
      </c>
      <c r="AU819" s="4">
        <f>VLOOKUP(B819,자격증!B:R,17,0)</f>
        <v>0</v>
      </c>
      <c r="AV819" s="4">
        <f>IF(AT819="해당",VLOOKUP(B819,어학성적!B:Q,16,0),0)</f>
        <v>0</v>
      </c>
      <c r="AW819" s="4">
        <f>IF(AT819="해당",VLOOKUP(B819,논문실적!B:S,18,0),0)</f>
        <v>0</v>
      </c>
      <c r="AX819" s="4">
        <f>VLOOKUP(B819,자격증!B:S,18,0)</f>
        <v>0</v>
      </c>
      <c r="AY819" s="4">
        <f t="shared" si="205"/>
        <v>0</v>
      </c>
      <c r="AZ819" s="4"/>
      <c r="BB819" s="4">
        <f t="shared" si="206"/>
        <v>0</v>
      </c>
      <c r="BC819" s="47">
        <f>VLOOKUP(B819,정성평가!B:AD,29,0)</f>
        <v>51</v>
      </c>
      <c r="BD819" s="4">
        <f t="shared" si="207"/>
        <v>0</v>
      </c>
      <c r="BE819" s="47">
        <f t="shared" si="208"/>
        <v>51</v>
      </c>
      <c r="BF819" s="4" t="str">
        <f t="shared" si="209"/>
        <v>과락</v>
      </c>
      <c r="BG819" s="4">
        <f t="shared" si="210"/>
        <v>345</v>
      </c>
      <c r="BH819" s="4" t="s">
        <v>11811</v>
      </c>
      <c r="BI819" s="4" t="s">
        <v>11809</v>
      </c>
      <c r="BK819" s="4">
        <v>9</v>
      </c>
      <c r="BL819" s="4">
        <f t="shared" si="200"/>
        <v>135</v>
      </c>
      <c r="BM819" s="4">
        <f t="shared" si="211"/>
        <v>136</v>
      </c>
      <c r="BN819" s="4" t="str">
        <f t="shared" si="201"/>
        <v>배수초과</v>
      </c>
      <c r="BO819" s="4" t="s">
        <v>11832</v>
      </c>
      <c r="BQ819" s="44" t="s">
        <v>11731</v>
      </c>
      <c r="BR819" s="4" t="s">
        <v>11835</v>
      </c>
      <c r="BS819" s="4" t="s">
        <v>11836</v>
      </c>
    </row>
    <row r="820" spans="1:71" ht="50.1" customHeight="1" x14ac:dyDescent="0.3">
      <c r="A820" s="4">
        <f t="shared" si="199"/>
        <v>346</v>
      </c>
      <c r="B820" s="4" t="s">
        <v>1532</v>
      </c>
      <c r="C820" s="4" t="s">
        <v>1533</v>
      </c>
      <c r="D820" s="4" t="s">
        <v>265</v>
      </c>
      <c r="E820" s="4" t="s">
        <v>266</v>
      </c>
      <c r="F820" s="4" t="s">
        <v>1534</v>
      </c>
      <c r="G820" s="4" t="s">
        <v>1535</v>
      </c>
      <c r="H820" s="4" t="s">
        <v>1536</v>
      </c>
      <c r="I820" s="4" t="s">
        <v>1537</v>
      </c>
      <c r="J820" s="4" t="s">
        <v>275</v>
      </c>
      <c r="K820" s="4" t="s">
        <v>275</v>
      </c>
      <c r="L820" s="4" t="s">
        <v>276</v>
      </c>
      <c r="M820" s="4" t="s">
        <v>277</v>
      </c>
      <c r="N820" s="4" t="s">
        <v>277</v>
      </c>
      <c r="O820" s="4" t="s">
        <v>277</v>
      </c>
      <c r="P820" s="4" t="s">
        <v>277</v>
      </c>
      <c r="Q820" s="4" t="s">
        <v>602</v>
      </c>
      <c r="R820" s="4" t="s">
        <v>313</v>
      </c>
      <c r="S820" s="4" t="s">
        <v>313</v>
      </c>
      <c r="T820" s="4" t="s">
        <v>313</v>
      </c>
      <c r="U820" s="4" t="s">
        <v>313</v>
      </c>
      <c r="V820" s="4" t="s">
        <v>313</v>
      </c>
      <c r="W820" s="4" t="s">
        <v>313</v>
      </c>
      <c r="X820" s="4" t="s">
        <v>313</v>
      </c>
      <c r="Y820" s="4" t="s">
        <v>313</v>
      </c>
      <c r="Z820" s="4" t="s">
        <v>313</v>
      </c>
      <c r="AA820" s="4" t="s">
        <v>313</v>
      </c>
      <c r="AB820" s="4" t="s">
        <v>313</v>
      </c>
      <c r="AC820" s="4" t="s">
        <v>313</v>
      </c>
      <c r="AE820" s="4">
        <v>0</v>
      </c>
      <c r="AF820" s="4">
        <v>0</v>
      </c>
      <c r="AG820" s="4">
        <v>0</v>
      </c>
      <c r="AH820" s="4">
        <f t="shared" si="212"/>
        <v>0</v>
      </c>
      <c r="AI820" s="4">
        <f t="shared" si="212"/>
        <v>0</v>
      </c>
      <c r="AJ820" s="4">
        <f t="shared" si="212"/>
        <v>0</v>
      </c>
      <c r="AK820" s="4">
        <f t="shared" si="212"/>
        <v>0</v>
      </c>
      <c r="AL820" s="4">
        <f t="shared" si="212"/>
        <v>0</v>
      </c>
      <c r="AM820" s="4">
        <f t="shared" si="212"/>
        <v>0</v>
      </c>
      <c r="AN820" s="4">
        <f t="shared" si="202"/>
        <v>0</v>
      </c>
      <c r="AO820" s="4" t="str">
        <f t="shared" si="203"/>
        <v>X</v>
      </c>
      <c r="AP820" s="4" t="str">
        <f t="shared" si="203"/>
        <v>X</v>
      </c>
      <c r="AQ820" s="4" t="str">
        <f t="shared" si="203"/>
        <v>X</v>
      </c>
      <c r="AR820" s="4">
        <f t="shared" si="204"/>
        <v>0</v>
      </c>
      <c r="AT820" s="4" t="s">
        <v>11686</v>
      </c>
      <c r="AU820" s="4">
        <f>VLOOKUP(B820,자격증!B:R,17,0)</f>
        <v>0</v>
      </c>
      <c r="AV820" s="4">
        <f>IF(AT820="해당",VLOOKUP(B820,어학성적!B:Q,16,0),0)</f>
        <v>0</v>
      </c>
      <c r="AW820" s="4">
        <f>IF(AT820="해당",VLOOKUP(B820,논문실적!B:S,18,0),0)</f>
        <v>0</v>
      </c>
      <c r="AX820" s="4">
        <f>VLOOKUP(B820,자격증!B:S,18,0)</f>
        <v>0</v>
      </c>
      <c r="AY820" s="4">
        <f t="shared" si="205"/>
        <v>0</v>
      </c>
      <c r="AZ820" s="4"/>
      <c r="BB820" s="4">
        <f t="shared" si="206"/>
        <v>0</v>
      </c>
      <c r="BC820" s="47">
        <f>VLOOKUP(B820,정성평가!B:AD,29,0)</f>
        <v>49.666666666666664</v>
      </c>
      <c r="BD820" s="4">
        <f t="shared" si="207"/>
        <v>0</v>
      </c>
      <c r="BE820" s="47">
        <f t="shared" si="208"/>
        <v>49.666666666666664</v>
      </c>
      <c r="BF820" s="4" t="str">
        <f t="shared" si="209"/>
        <v>과락</v>
      </c>
      <c r="BG820" s="4">
        <f t="shared" si="210"/>
        <v>346</v>
      </c>
      <c r="BH820" s="4" t="s">
        <v>11811</v>
      </c>
      <c r="BI820" s="4" t="s">
        <v>11809</v>
      </c>
      <c r="BK820" s="4">
        <v>9</v>
      </c>
      <c r="BL820" s="4">
        <f t="shared" si="200"/>
        <v>135</v>
      </c>
      <c r="BM820" s="4">
        <f t="shared" si="211"/>
        <v>136</v>
      </c>
      <c r="BN820" s="4" t="str">
        <f t="shared" si="201"/>
        <v>배수초과</v>
      </c>
      <c r="BO820" s="4" t="s">
        <v>11832</v>
      </c>
      <c r="BQ820" s="44" t="s">
        <v>11731</v>
      </c>
      <c r="BR820" s="4" t="s">
        <v>11835</v>
      </c>
      <c r="BS820" s="4" t="s">
        <v>11836</v>
      </c>
    </row>
    <row r="821" spans="1:71" ht="50.1" customHeight="1" x14ac:dyDescent="0.3">
      <c r="A821" s="4">
        <f t="shared" si="199"/>
        <v>347</v>
      </c>
      <c r="B821" s="38" t="s">
        <v>1107</v>
      </c>
      <c r="C821" s="38" t="s">
        <v>1108</v>
      </c>
      <c r="D821" s="38" t="s">
        <v>265</v>
      </c>
      <c r="E821" s="38" t="s">
        <v>266</v>
      </c>
      <c r="F821" s="38" t="s">
        <v>1109</v>
      </c>
      <c r="G821" s="38" t="s">
        <v>1110</v>
      </c>
      <c r="H821" s="38" t="s">
        <v>1111</v>
      </c>
      <c r="I821" s="38" t="s">
        <v>1112</v>
      </c>
      <c r="J821" s="38" t="s">
        <v>275</v>
      </c>
      <c r="K821" s="38" t="s">
        <v>275</v>
      </c>
      <c r="L821" s="38" t="s">
        <v>382</v>
      </c>
      <c r="M821" s="38" t="s">
        <v>1113</v>
      </c>
      <c r="N821" s="38" t="s">
        <v>1114</v>
      </c>
      <c r="O821" s="38" t="s">
        <v>562</v>
      </c>
      <c r="P821" s="38" t="s">
        <v>957</v>
      </c>
      <c r="Q821" s="38" t="s">
        <v>1142</v>
      </c>
      <c r="R821" s="38" t="s">
        <v>313</v>
      </c>
      <c r="S821" s="38" t="s">
        <v>313</v>
      </c>
      <c r="T821" s="38" t="s">
        <v>313</v>
      </c>
      <c r="U821" s="38" t="s">
        <v>313</v>
      </c>
      <c r="V821" s="38" t="s">
        <v>313</v>
      </c>
      <c r="W821" s="38" t="s">
        <v>11686</v>
      </c>
      <c r="X821" s="38" t="s">
        <v>11739</v>
      </c>
      <c r="Y821" s="38" t="s">
        <v>313</v>
      </c>
      <c r="Z821" s="38" t="s">
        <v>313</v>
      </c>
      <c r="AA821" s="38" t="s">
        <v>313</v>
      </c>
      <c r="AB821" s="38" t="s">
        <v>312</v>
      </c>
      <c r="AC821" s="38" t="s">
        <v>313</v>
      </c>
      <c r="AE821" s="38">
        <v>0</v>
      </c>
      <c r="AF821" s="38">
        <v>0</v>
      </c>
      <c r="AG821" s="38">
        <v>0</v>
      </c>
      <c r="AH821" s="38">
        <f t="shared" si="212"/>
        <v>0</v>
      </c>
      <c r="AI821" s="38">
        <f t="shared" si="212"/>
        <v>0</v>
      </c>
      <c r="AJ821" s="38">
        <f t="shared" si="212"/>
        <v>0</v>
      </c>
      <c r="AK821" s="38">
        <f t="shared" si="212"/>
        <v>0</v>
      </c>
      <c r="AL821" s="38">
        <f t="shared" si="212"/>
        <v>0</v>
      </c>
      <c r="AM821" s="38">
        <f t="shared" si="212"/>
        <v>3</v>
      </c>
      <c r="AN821" s="38">
        <f t="shared" si="202"/>
        <v>0</v>
      </c>
      <c r="AO821" s="38" t="str">
        <f t="shared" si="203"/>
        <v>X</v>
      </c>
      <c r="AP821" s="38" t="str">
        <f t="shared" si="203"/>
        <v>우대</v>
      </c>
      <c r="AQ821" s="38" t="str">
        <f t="shared" si="203"/>
        <v>X</v>
      </c>
      <c r="AR821" s="38">
        <f t="shared" si="204"/>
        <v>3</v>
      </c>
      <c r="AT821" s="38" t="s">
        <v>11686</v>
      </c>
      <c r="AU821" s="38">
        <f>VLOOKUP(B821,자격증!B:R,17,0)</f>
        <v>0</v>
      </c>
      <c r="AV821" s="38">
        <f>IF(AT821="해당",VLOOKUP(B821,어학성적!B:Q,16,0),0)</f>
        <v>6</v>
      </c>
      <c r="AW821" s="38">
        <f>IF(AT821="해당",VLOOKUP(B821,논문실적!B:S,18,0),0)</f>
        <v>6</v>
      </c>
      <c r="AX821" s="38">
        <f>VLOOKUP(B821,자격증!B:S,18,0)</f>
        <v>0</v>
      </c>
      <c r="AY821" s="38">
        <f t="shared" si="205"/>
        <v>12</v>
      </c>
      <c r="AZ821" s="38" t="s">
        <v>11752</v>
      </c>
      <c r="BB821" s="45" t="s">
        <v>11731</v>
      </c>
      <c r="BC821" s="64" t="s">
        <v>11731</v>
      </c>
      <c r="BD821" s="45" t="s">
        <v>11731</v>
      </c>
      <c r="BE821" s="63">
        <v>0</v>
      </c>
      <c r="BF821" s="4" t="str">
        <f t="shared" si="209"/>
        <v>과락</v>
      </c>
      <c r="BG821" s="4">
        <f t="shared" si="210"/>
        <v>347</v>
      </c>
      <c r="BH821" s="4" t="s">
        <v>11811</v>
      </c>
      <c r="BI821" s="38" t="s">
        <v>11732</v>
      </c>
      <c r="BK821" s="4">
        <v>9</v>
      </c>
      <c r="BL821" s="4">
        <f t="shared" si="200"/>
        <v>135</v>
      </c>
      <c r="BM821" s="4">
        <f t="shared" si="211"/>
        <v>136</v>
      </c>
      <c r="BN821" s="4" t="str">
        <f t="shared" si="201"/>
        <v>배수초과</v>
      </c>
      <c r="BO821" s="4" t="s">
        <v>11832</v>
      </c>
      <c r="BQ821" s="44" t="s">
        <v>11731</v>
      </c>
      <c r="BR821" s="4" t="s">
        <v>11835</v>
      </c>
      <c r="BS821" s="4" t="s">
        <v>11836</v>
      </c>
    </row>
    <row r="822" spans="1:71" ht="50.1" customHeight="1" x14ac:dyDescent="0.3">
      <c r="A822" s="4">
        <f t="shared" si="199"/>
        <v>348</v>
      </c>
      <c r="B822" s="38" t="s">
        <v>1156</v>
      </c>
      <c r="C822" s="38" t="s">
        <v>1157</v>
      </c>
      <c r="D822" s="38" t="s">
        <v>265</v>
      </c>
      <c r="E822" s="38" t="s">
        <v>266</v>
      </c>
      <c r="F822" s="38" t="s">
        <v>1158</v>
      </c>
      <c r="G822" s="38" t="s">
        <v>1159</v>
      </c>
      <c r="H822" s="38" t="s">
        <v>1160</v>
      </c>
      <c r="I822" s="38" t="s">
        <v>1161</v>
      </c>
      <c r="J822" s="38" t="s">
        <v>275</v>
      </c>
      <c r="K822" s="38" t="s">
        <v>275</v>
      </c>
      <c r="L822" s="38" t="s">
        <v>382</v>
      </c>
      <c r="M822" s="38" t="s">
        <v>1162</v>
      </c>
      <c r="N822" s="38" t="s">
        <v>1163</v>
      </c>
      <c r="O822" s="38" t="s">
        <v>562</v>
      </c>
      <c r="P822" s="38" t="s">
        <v>957</v>
      </c>
      <c r="Q822" s="38" t="s">
        <v>1171</v>
      </c>
      <c r="R822" s="38" t="s">
        <v>313</v>
      </c>
      <c r="S822" s="38" t="s">
        <v>313</v>
      </c>
      <c r="T822" s="38" t="s">
        <v>313</v>
      </c>
      <c r="U822" s="38" t="s">
        <v>313</v>
      </c>
      <c r="V822" s="38" t="s">
        <v>313</v>
      </c>
      <c r="W822" s="38" t="s">
        <v>11686</v>
      </c>
      <c r="X822" s="38" t="s">
        <v>9552</v>
      </c>
      <c r="Y822" s="38" t="s">
        <v>11686</v>
      </c>
      <c r="Z822" s="38" t="s">
        <v>9552</v>
      </c>
      <c r="AA822" s="38" t="s">
        <v>313</v>
      </c>
      <c r="AB822" s="38" t="s">
        <v>312</v>
      </c>
      <c r="AC822" s="38" t="s">
        <v>313</v>
      </c>
      <c r="AE822" s="38">
        <v>0</v>
      </c>
      <c r="AF822" s="38">
        <v>0</v>
      </c>
      <c r="AG822" s="38">
        <v>0</v>
      </c>
      <c r="AH822" s="38">
        <f t="shared" si="212"/>
        <v>0</v>
      </c>
      <c r="AI822" s="38">
        <f t="shared" si="212"/>
        <v>0</v>
      </c>
      <c r="AJ822" s="38">
        <f t="shared" si="212"/>
        <v>0</v>
      </c>
      <c r="AK822" s="38">
        <f t="shared" si="212"/>
        <v>0</v>
      </c>
      <c r="AL822" s="38">
        <f t="shared" si="212"/>
        <v>0</v>
      </c>
      <c r="AM822" s="38">
        <f t="shared" si="212"/>
        <v>3</v>
      </c>
      <c r="AN822" s="38">
        <f t="shared" si="202"/>
        <v>3</v>
      </c>
      <c r="AO822" s="38" t="str">
        <f t="shared" si="203"/>
        <v>X</v>
      </c>
      <c r="AP822" s="38" t="str">
        <f t="shared" si="203"/>
        <v>우대</v>
      </c>
      <c r="AQ822" s="38" t="str">
        <f t="shared" si="203"/>
        <v>X</v>
      </c>
      <c r="AR822" s="38">
        <f t="shared" si="204"/>
        <v>3</v>
      </c>
      <c r="AT822" s="38" t="s">
        <v>11686</v>
      </c>
      <c r="AU822" s="38">
        <f>VLOOKUP(B822,자격증!B:R,17,0)</f>
        <v>0</v>
      </c>
      <c r="AV822" s="38">
        <f>IF(AT822="해당",VLOOKUP(B822,어학성적!B:Q,16,0),0)</f>
        <v>0</v>
      </c>
      <c r="AW822" s="38">
        <f>IF(AT822="해당",VLOOKUP(B822,논문실적!B:S,18,0),0)</f>
        <v>0</v>
      </c>
      <c r="AX822" s="38">
        <f>VLOOKUP(B822,자격증!B:S,18,0)</f>
        <v>0</v>
      </c>
      <c r="AY822" s="38">
        <f t="shared" si="205"/>
        <v>0</v>
      </c>
      <c r="AZ822" s="38" t="s">
        <v>11743</v>
      </c>
      <c r="BB822" s="45" t="s">
        <v>11731</v>
      </c>
      <c r="BC822" s="64" t="s">
        <v>11731</v>
      </c>
      <c r="BD822" s="45" t="s">
        <v>11731</v>
      </c>
      <c r="BE822" s="63">
        <v>0</v>
      </c>
      <c r="BF822" s="4" t="str">
        <f t="shared" si="209"/>
        <v>과락</v>
      </c>
      <c r="BG822" s="4">
        <f t="shared" si="210"/>
        <v>347</v>
      </c>
      <c r="BH822" s="4" t="s">
        <v>11811</v>
      </c>
      <c r="BI822" s="38" t="s">
        <v>11732</v>
      </c>
      <c r="BK822" s="4">
        <v>9</v>
      </c>
      <c r="BL822" s="4">
        <f t="shared" si="200"/>
        <v>135</v>
      </c>
      <c r="BM822" s="4">
        <f t="shared" si="211"/>
        <v>136</v>
      </c>
      <c r="BN822" s="4" t="str">
        <f t="shared" si="201"/>
        <v>배수초과</v>
      </c>
      <c r="BO822" s="4" t="s">
        <v>11832</v>
      </c>
      <c r="BQ822" s="44" t="s">
        <v>11731</v>
      </c>
      <c r="BR822" s="4" t="s">
        <v>11835</v>
      </c>
      <c r="BS822" s="4" t="s">
        <v>11836</v>
      </c>
    </row>
    <row r="823" spans="1:71" ht="50.1" customHeight="1" x14ac:dyDescent="0.3">
      <c r="A823" s="4">
        <f t="shared" si="199"/>
        <v>349</v>
      </c>
      <c r="B823" s="38" t="s">
        <v>1892</v>
      </c>
      <c r="C823" s="38" t="s">
        <v>1893</v>
      </c>
      <c r="D823" s="38" t="s">
        <v>265</v>
      </c>
      <c r="E823" s="38" t="s">
        <v>266</v>
      </c>
      <c r="F823" s="38" t="s">
        <v>1894</v>
      </c>
      <c r="G823" s="38" t="s">
        <v>1895</v>
      </c>
      <c r="H823" s="38" t="s">
        <v>1896</v>
      </c>
      <c r="I823" s="38" t="s">
        <v>1897</v>
      </c>
      <c r="J823" s="38" t="s">
        <v>275</v>
      </c>
      <c r="K823" s="38" t="s">
        <v>275</v>
      </c>
      <c r="L823" s="38" t="s">
        <v>276</v>
      </c>
      <c r="M823" s="38" t="s">
        <v>277</v>
      </c>
      <c r="N823" s="38" t="s">
        <v>277</v>
      </c>
      <c r="O823" s="38" t="s">
        <v>277</v>
      </c>
      <c r="P823" s="38" t="s">
        <v>277</v>
      </c>
      <c r="Q823" s="38" t="s">
        <v>343</v>
      </c>
      <c r="R823" s="38" t="s">
        <v>313</v>
      </c>
      <c r="S823" s="38" t="s">
        <v>313</v>
      </c>
      <c r="T823" s="38" t="s">
        <v>313</v>
      </c>
      <c r="U823" s="38" t="s">
        <v>313</v>
      </c>
      <c r="V823" s="38" t="s">
        <v>313</v>
      </c>
      <c r="W823" s="38" t="s">
        <v>313</v>
      </c>
      <c r="X823" s="38" t="s">
        <v>313</v>
      </c>
      <c r="Y823" s="38" t="s">
        <v>313</v>
      </c>
      <c r="Z823" s="38" t="s">
        <v>313</v>
      </c>
      <c r="AA823" s="38" t="s">
        <v>312</v>
      </c>
      <c r="AB823" s="38" t="s">
        <v>312</v>
      </c>
      <c r="AC823" s="38" t="s">
        <v>313</v>
      </c>
      <c r="AE823" s="38">
        <v>0</v>
      </c>
      <c r="AF823" s="38">
        <v>0</v>
      </c>
      <c r="AG823" s="38">
        <v>0</v>
      </c>
      <c r="AH823" s="38">
        <f t="shared" si="212"/>
        <v>0</v>
      </c>
      <c r="AI823" s="38">
        <f t="shared" si="212"/>
        <v>0</v>
      </c>
      <c r="AJ823" s="38">
        <f t="shared" si="212"/>
        <v>0</v>
      </c>
      <c r="AK823" s="38">
        <f t="shared" si="212"/>
        <v>0</v>
      </c>
      <c r="AL823" s="38">
        <f t="shared" si="212"/>
        <v>0</v>
      </c>
      <c r="AM823" s="38">
        <f t="shared" si="212"/>
        <v>0</v>
      </c>
      <c r="AN823" s="38">
        <f t="shared" si="202"/>
        <v>0</v>
      </c>
      <c r="AO823" s="38" t="str">
        <f t="shared" si="203"/>
        <v>우대</v>
      </c>
      <c r="AP823" s="38" t="str">
        <f t="shared" si="203"/>
        <v>우대</v>
      </c>
      <c r="AQ823" s="38" t="str">
        <f t="shared" si="203"/>
        <v>X</v>
      </c>
      <c r="AR823" s="38">
        <f t="shared" si="204"/>
        <v>0</v>
      </c>
      <c r="AT823" s="38" t="s">
        <v>11686</v>
      </c>
      <c r="AU823" s="38">
        <f>VLOOKUP(B823,자격증!B:R,17,0)</f>
        <v>8</v>
      </c>
      <c r="AV823" s="38">
        <f>IF(AT823="해당",VLOOKUP(B823,어학성적!B:Q,16,0),0)</f>
        <v>6</v>
      </c>
      <c r="AW823" s="38">
        <f>IF(AT823="해당",VLOOKUP(B823,논문실적!B:S,18,0),0)</f>
        <v>0</v>
      </c>
      <c r="AX823" s="38">
        <f>VLOOKUP(B823,자격증!B:S,18,0)</f>
        <v>0</v>
      </c>
      <c r="AY823" s="38">
        <f t="shared" si="205"/>
        <v>14</v>
      </c>
      <c r="AZ823" s="38" t="s">
        <v>11753</v>
      </c>
      <c r="BB823" s="45" t="s">
        <v>11731</v>
      </c>
      <c r="BC823" s="64" t="s">
        <v>11731</v>
      </c>
      <c r="BD823" s="45" t="s">
        <v>11731</v>
      </c>
      <c r="BE823" s="63">
        <v>0</v>
      </c>
      <c r="BF823" s="4" t="str">
        <f t="shared" si="209"/>
        <v>과락</v>
      </c>
      <c r="BG823" s="4">
        <f t="shared" si="210"/>
        <v>347</v>
      </c>
      <c r="BH823" s="4" t="s">
        <v>11811</v>
      </c>
      <c r="BI823" s="38" t="s">
        <v>11732</v>
      </c>
      <c r="BK823" s="4">
        <v>9</v>
      </c>
      <c r="BL823" s="4">
        <f t="shared" si="200"/>
        <v>135</v>
      </c>
      <c r="BM823" s="4">
        <f t="shared" si="211"/>
        <v>136</v>
      </c>
      <c r="BN823" s="4" t="str">
        <f t="shared" si="201"/>
        <v>배수초과</v>
      </c>
      <c r="BO823" s="4" t="s">
        <v>11832</v>
      </c>
      <c r="BQ823" s="44" t="s">
        <v>11731</v>
      </c>
      <c r="BR823" s="4" t="s">
        <v>11835</v>
      </c>
      <c r="BS823" s="4" t="s">
        <v>11836</v>
      </c>
    </row>
    <row r="824" spans="1:71" ht="50.1" customHeight="1" x14ac:dyDescent="0.3">
      <c r="A824" s="4">
        <f t="shared" si="199"/>
        <v>350</v>
      </c>
      <c r="B824" s="38" t="s">
        <v>1957</v>
      </c>
      <c r="C824" s="38" t="s">
        <v>1958</v>
      </c>
      <c r="D824" s="38" t="s">
        <v>265</v>
      </c>
      <c r="E824" s="38" t="s">
        <v>266</v>
      </c>
      <c r="F824" s="38" t="s">
        <v>1959</v>
      </c>
      <c r="G824" s="38" t="s">
        <v>1960</v>
      </c>
      <c r="H824" s="38" t="s">
        <v>1961</v>
      </c>
      <c r="I824" s="38" t="s">
        <v>1961</v>
      </c>
      <c r="J824" s="38" t="s">
        <v>275</v>
      </c>
      <c r="K824" s="38" t="s">
        <v>275</v>
      </c>
      <c r="L824" s="38" t="s">
        <v>276</v>
      </c>
      <c r="M824" s="38" t="s">
        <v>277</v>
      </c>
      <c r="N824" s="38" t="s">
        <v>277</v>
      </c>
      <c r="O824" s="38" t="s">
        <v>277</v>
      </c>
      <c r="P824" s="38" t="s">
        <v>277</v>
      </c>
      <c r="Q824" s="38" t="s">
        <v>1975</v>
      </c>
      <c r="R824" s="38" t="s">
        <v>313</v>
      </c>
      <c r="S824" s="38" t="s">
        <v>313</v>
      </c>
      <c r="T824" s="38" t="s">
        <v>313</v>
      </c>
      <c r="U824" s="38" t="s">
        <v>313</v>
      </c>
      <c r="V824" s="38" t="s">
        <v>313</v>
      </c>
      <c r="W824" s="38" t="s">
        <v>11686</v>
      </c>
      <c r="X824" s="38" t="s">
        <v>9552</v>
      </c>
      <c r="Y824" s="38" t="s">
        <v>11686</v>
      </c>
      <c r="Z824" s="38" t="s">
        <v>9552</v>
      </c>
      <c r="AA824" s="38" t="s">
        <v>313</v>
      </c>
      <c r="AB824" s="38" t="s">
        <v>312</v>
      </c>
      <c r="AC824" s="38" t="s">
        <v>313</v>
      </c>
      <c r="AE824" s="38">
        <v>0</v>
      </c>
      <c r="AF824" s="38">
        <v>0</v>
      </c>
      <c r="AG824" s="38">
        <v>0</v>
      </c>
      <c r="AH824" s="38">
        <f t="shared" si="212"/>
        <v>0</v>
      </c>
      <c r="AI824" s="38">
        <f t="shared" si="212"/>
        <v>0</v>
      </c>
      <c r="AJ824" s="38">
        <f t="shared" si="212"/>
        <v>0</v>
      </c>
      <c r="AK824" s="38">
        <f t="shared" si="212"/>
        <v>0</v>
      </c>
      <c r="AL824" s="38">
        <f t="shared" si="212"/>
        <v>0</v>
      </c>
      <c r="AM824" s="38">
        <f t="shared" si="212"/>
        <v>3</v>
      </c>
      <c r="AN824" s="38">
        <f t="shared" si="202"/>
        <v>3</v>
      </c>
      <c r="AO824" s="38" t="str">
        <f t="shared" si="203"/>
        <v>X</v>
      </c>
      <c r="AP824" s="38" t="str">
        <f t="shared" si="203"/>
        <v>우대</v>
      </c>
      <c r="AQ824" s="38" t="str">
        <f t="shared" si="203"/>
        <v>X</v>
      </c>
      <c r="AR824" s="38">
        <f t="shared" si="204"/>
        <v>3</v>
      </c>
      <c r="AT824" s="38" t="s">
        <v>11686</v>
      </c>
      <c r="AU824" s="38">
        <f>VLOOKUP(B824,자격증!B:R,17,0)</f>
        <v>10</v>
      </c>
      <c r="AV824" s="38">
        <f>IF(AT824="해당",VLOOKUP(B824,어학성적!B:Q,16,0),0)</f>
        <v>8</v>
      </c>
      <c r="AW824" s="38">
        <f>IF(AT824="해당",VLOOKUP(B824,논문실적!B:S,18,0),0)</f>
        <v>0</v>
      </c>
      <c r="AX824" s="38">
        <f>VLOOKUP(B824,자격증!B:S,18,0)</f>
        <v>0</v>
      </c>
      <c r="AY824" s="38">
        <f t="shared" si="205"/>
        <v>18</v>
      </c>
      <c r="AZ824" s="38" t="s">
        <v>11743</v>
      </c>
      <c r="BB824" s="45" t="s">
        <v>11731</v>
      </c>
      <c r="BC824" s="64" t="s">
        <v>11731</v>
      </c>
      <c r="BD824" s="45" t="s">
        <v>11731</v>
      </c>
      <c r="BE824" s="63">
        <v>0</v>
      </c>
      <c r="BF824" s="4" t="str">
        <f t="shared" si="209"/>
        <v>과락</v>
      </c>
      <c r="BG824" s="4">
        <f t="shared" si="210"/>
        <v>347</v>
      </c>
      <c r="BH824" s="4" t="s">
        <v>11811</v>
      </c>
      <c r="BI824" s="38" t="s">
        <v>11732</v>
      </c>
      <c r="BK824" s="4">
        <v>9</v>
      </c>
      <c r="BL824" s="4">
        <f t="shared" si="200"/>
        <v>135</v>
      </c>
      <c r="BM824" s="4">
        <f t="shared" si="211"/>
        <v>136</v>
      </c>
      <c r="BN824" s="4" t="str">
        <f t="shared" si="201"/>
        <v>배수초과</v>
      </c>
      <c r="BO824" s="4" t="s">
        <v>11832</v>
      </c>
      <c r="BQ824" s="44" t="s">
        <v>11731</v>
      </c>
      <c r="BR824" s="4" t="s">
        <v>11835</v>
      </c>
      <c r="BS824" s="4" t="s">
        <v>11836</v>
      </c>
    </row>
    <row r="825" spans="1:71" ht="50.1" customHeight="1" x14ac:dyDescent="0.3">
      <c r="A825" s="4">
        <f t="shared" si="199"/>
        <v>351</v>
      </c>
      <c r="B825" s="38" t="s">
        <v>2028</v>
      </c>
      <c r="C825" s="38" t="s">
        <v>2029</v>
      </c>
      <c r="D825" s="38" t="s">
        <v>265</v>
      </c>
      <c r="E825" s="38" t="s">
        <v>266</v>
      </c>
      <c r="F825" s="38" t="s">
        <v>2030</v>
      </c>
      <c r="G825" s="38" t="s">
        <v>2031</v>
      </c>
      <c r="H825" s="38" t="s">
        <v>2032</v>
      </c>
      <c r="I825" s="38" t="s">
        <v>2033</v>
      </c>
      <c r="J825" s="38" t="s">
        <v>275</v>
      </c>
      <c r="K825" s="38" t="s">
        <v>275</v>
      </c>
      <c r="L825" s="38" t="s">
        <v>382</v>
      </c>
      <c r="M825" s="38" t="s">
        <v>2034</v>
      </c>
      <c r="N825" s="38" t="s">
        <v>2022</v>
      </c>
      <c r="O825" s="38" t="s">
        <v>562</v>
      </c>
      <c r="P825" s="38" t="s">
        <v>957</v>
      </c>
      <c r="Q825" s="38" t="s">
        <v>1100</v>
      </c>
      <c r="R825" s="38" t="s">
        <v>313</v>
      </c>
      <c r="S825" s="38" t="s">
        <v>313</v>
      </c>
      <c r="T825" s="38" t="s">
        <v>313</v>
      </c>
      <c r="U825" s="38" t="s">
        <v>313</v>
      </c>
      <c r="V825" s="38" t="s">
        <v>313</v>
      </c>
      <c r="W825" s="38" t="s">
        <v>313</v>
      </c>
      <c r="X825" s="38" t="s">
        <v>313</v>
      </c>
      <c r="Y825" s="38" t="s">
        <v>313</v>
      </c>
      <c r="Z825" s="38" t="s">
        <v>313</v>
      </c>
      <c r="AA825" s="38" t="s">
        <v>313</v>
      </c>
      <c r="AB825" s="38" t="s">
        <v>312</v>
      </c>
      <c r="AC825" s="38" t="s">
        <v>313</v>
      </c>
      <c r="AE825" s="38">
        <v>0</v>
      </c>
      <c r="AF825" s="38">
        <v>0</v>
      </c>
      <c r="AG825" s="38">
        <v>0</v>
      </c>
      <c r="AH825" s="38">
        <f t="shared" si="212"/>
        <v>0</v>
      </c>
      <c r="AI825" s="38">
        <f t="shared" si="212"/>
        <v>0</v>
      </c>
      <c r="AJ825" s="38">
        <f t="shared" si="212"/>
        <v>0</v>
      </c>
      <c r="AK825" s="38">
        <f t="shared" si="212"/>
        <v>0</v>
      </c>
      <c r="AL825" s="38">
        <f t="shared" si="212"/>
        <v>0</v>
      </c>
      <c r="AM825" s="38">
        <f t="shared" si="212"/>
        <v>0</v>
      </c>
      <c r="AN825" s="38">
        <f t="shared" si="202"/>
        <v>0</v>
      </c>
      <c r="AO825" s="38" t="str">
        <f t="shared" si="203"/>
        <v>X</v>
      </c>
      <c r="AP825" s="38" t="str">
        <f t="shared" si="203"/>
        <v>우대</v>
      </c>
      <c r="AQ825" s="38" t="str">
        <f t="shared" si="203"/>
        <v>X</v>
      </c>
      <c r="AR825" s="38">
        <f t="shared" si="204"/>
        <v>0</v>
      </c>
      <c r="AT825" s="38" t="s">
        <v>11686</v>
      </c>
      <c r="AU825" s="38">
        <f>VLOOKUP(B825,자격증!B:R,17,0)</f>
        <v>5</v>
      </c>
      <c r="AV825" s="38">
        <f>IF(AT825="해당",VLOOKUP(B825,어학성적!B:Q,16,0),0)</f>
        <v>10</v>
      </c>
      <c r="AW825" s="38">
        <f>IF(AT825="해당",VLOOKUP(B825,논문실적!B:S,18,0),0)</f>
        <v>0</v>
      </c>
      <c r="AX825" s="38">
        <f>VLOOKUP(B825,자격증!B:S,18,0)</f>
        <v>0</v>
      </c>
      <c r="AY825" s="38">
        <f t="shared" si="205"/>
        <v>15</v>
      </c>
      <c r="AZ825" s="38" t="s">
        <v>11743</v>
      </c>
      <c r="BB825" s="45" t="s">
        <v>11731</v>
      </c>
      <c r="BC825" s="64" t="s">
        <v>11731</v>
      </c>
      <c r="BD825" s="45" t="s">
        <v>11731</v>
      </c>
      <c r="BE825" s="63">
        <v>0</v>
      </c>
      <c r="BF825" s="4" t="str">
        <f t="shared" si="209"/>
        <v>과락</v>
      </c>
      <c r="BG825" s="4">
        <f t="shared" si="210"/>
        <v>347</v>
      </c>
      <c r="BH825" s="4" t="s">
        <v>11811</v>
      </c>
      <c r="BI825" s="38" t="s">
        <v>11732</v>
      </c>
      <c r="BK825" s="4">
        <v>9</v>
      </c>
      <c r="BL825" s="4">
        <f t="shared" si="200"/>
        <v>135</v>
      </c>
      <c r="BM825" s="4">
        <f t="shared" si="211"/>
        <v>136</v>
      </c>
      <c r="BN825" s="4" t="str">
        <f t="shared" si="201"/>
        <v>배수초과</v>
      </c>
      <c r="BO825" s="4" t="s">
        <v>11832</v>
      </c>
      <c r="BQ825" s="44" t="s">
        <v>11731</v>
      </c>
      <c r="BR825" s="4" t="s">
        <v>11835</v>
      </c>
      <c r="BS825" s="4" t="s">
        <v>11836</v>
      </c>
    </row>
    <row r="826" spans="1:71" ht="50.1" customHeight="1" x14ac:dyDescent="0.3">
      <c r="A826" s="4">
        <f t="shared" si="199"/>
        <v>352</v>
      </c>
      <c r="B826" s="38" t="s">
        <v>2125</v>
      </c>
      <c r="C826" s="38" t="s">
        <v>2126</v>
      </c>
      <c r="D826" s="38" t="s">
        <v>265</v>
      </c>
      <c r="E826" s="38" t="s">
        <v>266</v>
      </c>
      <c r="F826" s="38" t="s">
        <v>2127</v>
      </c>
      <c r="G826" s="38" t="s">
        <v>2128</v>
      </c>
      <c r="H826" s="38" t="s">
        <v>2129</v>
      </c>
      <c r="I826" s="38" t="s">
        <v>2130</v>
      </c>
      <c r="J826" s="38" t="s">
        <v>275</v>
      </c>
      <c r="K826" s="38" t="s">
        <v>275</v>
      </c>
      <c r="L826" s="38" t="s">
        <v>382</v>
      </c>
      <c r="M826" s="38" t="s">
        <v>2131</v>
      </c>
      <c r="N826" s="38" t="s">
        <v>2132</v>
      </c>
      <c r="O826" s="38" t="s">
        <v>562</v>
      </c>
      <c r="P826" s="38" t="s">
        <v>957</v>
      </c>
      <c r="Q826" s="38" t="s">
        <v>576</v>
      </c>
      <c r="R826" s="38" t="s">
        <v>313</v>
      </c>
      <c r="S826" s="38" t="s">
        <v>313</v>
      </c>
      <c r="T826" s="38" t="s">
        <v>313</v>
      </c>
      <c r="U826" s="38" t="s">
        <v>313</v>
      </c>
      <c r="V826" s="38" t="s">
        <v>313</v>
      </c>
      <c r="W826" s="38" t="s">
        <v>11686</v>
      </c>
      <c r="X826" s="38" t="s">
        <v>11738</v>
      </c>
      <c r="Y826" s="38" t="s">
        <v>313</v>
      </c>
      <c r="Z826" s="38" t="s">
        <v>313</v>
      </c>
      <c r="AA826" s="38" t="s">
        <v>312</v>
      </c>
      <c r="AB826" s="38" t="s">
        <v>312</v>
      </c>
      <c r="AC826" s="38" t="s">
        <v>313</v>
      </c>
      <c r="AE826" s="38">
        <v>0</v>
      </c>
      <c r="AF826" s="38">
        <v>0</v>
      </c>
      <c r="AG826" s="38">
        <v>0</v>
      </c>
      <c r="AH826" s="38">
        <f t="shared" si="212"/>
        <v>0</v>
      </c>
      <c r="AI826" s="38">
        <f t="shared" si="212"/>
        <v>0</v>
      </c>
      <c r="AJ826" s="38">
        <f t="shared" si="212"/>
        <v>0</v>
      </c>
      <c r="AK826" s="38">
        <f t="shared" si="212"/>
        <v>0</v>
      </c>
      <c r="AL826" s="38">
        <f t="shared" si="212"/>
        <v>0</v>
      </c>
      <c r="AM826" s="38">
        <f t="shared" si="212"/>
        <v>3</v>
      </c>
      <c r="AN826" s="38">
        <f t="shared" si="202"/>
        <v>0</v>
      </c>
      <c r="AO826" s="38" t="str">
        <f t="shared" si="203"/>
        <v>우대</v>
      </c>
      <c r="AP826" s="38" t="str">
        <f t="shared" si="203"/>
        <v>우대</v>
      </c>
      <c r="AQ826" s="38" t="str">
        <f t="shared" si="203"/>
        <v>X</v>
      </c>
      <c r="AR826" s="38">
        <f t="shared" si="204"/>
        <v>3</v>
      </c>
      <c r="AT826" s="38" t="s">
        <v>11686</v>
      </c>
      <c r="AU826" s="38">
        <f>VLOOKUP(B826,자격증!B:R,17,0)</f>
        <v>3</v>
      </c>
      <c r="AV826" s="38">
        <f>IF(AT826="해당",VLOOKUP(B826,어학성적!B:Q,16,0),0)</f>
        <v>6</v>
      </c>
      <c r="AW826" s="38">
        <f>IF(AT826="해당",VLOOKUP(B826,논문실적!B:S,18,0),0)</f>
        <v>0</v>
      </c>
      <c r="AX826" s="38">
        <f>VLOOKUP(B826,자격증!B:S,18,0)</f>
        <v>0</v>
      </c>
      <c r="AY826" s="38">
        <f t="shared" si="205"/>
        <v>9</v>
      </c>
      <c r="AZ826" s="48" t="s">
        <v>11746</v>
      </c>
      <c r="BB826" s="45" t="s">
        <v>11731</v>
      </c>
      <c r="BC826" s="64" t="s">
        <v>11731</v>
      </c>
      <c r="BD826" s="45" t="s">
        <v>11731</v>
      </c>
      <c r="BE826" s="63">
        <v>0</v>
      </c>
      <c r="BF826" s="4" t="str">
        <f t="shared" si="209"/>
        <v>과락</v>
      </c>
      <c r="BG826" s="4">
        <f t="shared" si="210"/>
        <v>347</v>
      </c>
      <c r="BH826" s="4" t="s">
        <v>11811</v>
      </c>
      <c r="BI826" s="38" t="s">
        <v>11732</v>
      </c>
      <c r="BK826" s="4">
        <v>9</v>
      </c>
      <c r="BL826" s="4">
        <f t="shared" si="200"/>
        <v>135</v>
      </c>
      <c r="BM826" s="4">
        <f t="shared" si="211"/>
        <v>136</v>
      </c>
      <c r="BN826" s="4" t="str">
        <f t="shared" si="201"/>
        <v>배수초과</v>
      </c>
      <c r="BO826" s="4" t="s">
        <v>11832</v>
      </c>
      <c r="BQ826" s="44" t="s">
        <v>11731</v>
      </c>
      <c r="BR826" s="4" t="s">
        <v>11835</v>
      </c>
      <c r="BS826" s="4" t="s">
        <v>11836</v>
      </c>
    </row>
    <row r="827" spans="1:71" ht="50.1" customHeight="1" x14ac:dyDescent="0.3">
      <c r="A827" s="4">
        <f t="shared" si="199"/>
        <v>353</v>
      </c>
      <c r="B827" s="38" t="s">
        <v>5112</v>
      </c>
      <c r="C827" s="38" t="s">
        <v>5113</v>
      </c>
      <c r="D827" s="38" t="s">
        <v>265</v>
      </c>
      <c r="E827" s="38" t="s">
        <v>266</v>
      </c>
      <c r="F827" s="38" t="s">
        <v>5114</v>
      </c>
      <c r="G827" s="38" t="s">
        <v>5115</v>
      </c>
      <c r="H827" s="38" t="s">
        <v>5116</v>
      </c>
      <c r="I827" s="38" t="s">
        <v>5117</v>
      </c>
      <c r="J827" s="38" t="s">
        <v>275</v>
      </c>
      <c r="K827" s="38" t="s">
        <v>275</v>
      </c>
      <c r="L827" s="38" t="s">
        <v>276</v>
      </c>
      <c r="M827" s="38" t="s">
        <v>277</v>
      </c>
      <c r="N827" s="38" t="s">
        <v>277</v>
      </c>
      <c r="O827" s="38" t="s">
        <v>277</v>
      </c>
      <c r="P827" s="38" t="s">
        <v>277</v>
      </c>
      <c r="Q827" s="38" t="s">
        <v>3562</v>
      </c>
      <c r="R827" s="38" t="s">
        <v>313</v>
      </c>
      <c r="S827" s="38" t="s">
        <v>313</v>
      </c>
      <c r="T827" s="38" t="s">
        <v>313</v>
      </c>
      <c r="U827" s="38" t="s">
        <v>313</v>
      </c>
      <c r="V827" s="38" t="s">
        <v>313</v>
      </c>
      <c r="W827" s="38" t="s">
        <v>11686</v>
      </c>
      <c r="X827" s="38" t="s">
        <v>11727</v>
      </c>
      <c r="Y827" s="38" t="s">
        <v>11686</v>
      </c>
      <c r="Z827" s="38" t="s">
        <v>11727</v>
      </c>
      <c r="AA827" s="38" t="s">
        <v>313</v>
      </c>
      <c r="AB827" s="38" t="s">
        <v>313</v>
      </c>
      <c r="AC827" s="38" t="s">
        <v>312</v>
      </c>
      <c r="AE827" s="38">
        <v>0</v>
      </c>
      <c r="AF827" s="38">
        <v>0</v>
      </c>
      <c r="AG827" s="38">
        <v>0</v>
      </c>
      <c r="AH827" s="38">
        <f t="shared" si="212"/>
        <v>0</v>
      </c>
      <c r="AI827" s="38">
        <f t="shared" si="212"/>
        <v>0</v>
      </c>
      <c r="AJ827" s="38">
        <f t="shared" si="212"/>
        <v>0</v>
      </c>
      <c r="AK827" s="38">
        <f t="shared" si="212"/>
        <v>0</v>
      </c>
      <c r="AL827" s="38">
        <f t="shared" si="212"/>
        <v>0</v>
      </c>
      <c r="AM827" s="38">
        <f t="shared" si="212"/>
        <v>3</v>
      </c>
      <c r="AN827" s="38">
        <f t="shared" si="202"/>
        <v>3</v>
      </c>
      <c r="AO827" s="38" t="str">
        <f t="shared" si="203"/>
        <v>X</v>
      </c>
      <c r="AP827" s="38" t="str">
        <f t="shared" si="203"/>
        <v>X</v>
      </c>
      <c r="AQ827" s="38" t="str">
        <f t="shared" si="203"/>
        <v>우대</v>
      </c>
      <c r="AR827" s="38">
        <f t="shared" si="204"/>
        <v>3</v>
      </c>
      <c r="AT827" s="38" t="s">
        <v>11686</v>
      </c>
      <c r="AU827" s="38">
        <f>VLOOKUP(B827,자격증!B:R,17,0)</f>
        <v>0</v>
      </c>
      <c r="AV827" s="38">
        <f>IF(AT827="해당",VLOOKUP(B827,어학성적!B:Q,16,0),0)</f>
        <v>0</v>
      </c>
      <c r="AW827" s="38">
        <f>IF(AT827="해당",VLOOKUP(B827,논문실적!B:S,18,0),0)</f>
        <v>10</v>
      </c>
      <c r="AX827" s="38">
        <f>VLOOKUP(B827,자격증!B:S,18,0)</f>
        <v>0</v>
      </c>
      <c r="AY827" s="38">
        <f t="shared" si="205"/>
        <v>10</v>
      </c>
      <c r="AZ827" s="38" t="s">
        <v>11754</v>
      </c>
      <c r="BB827" s="45" t="s">
        <v>11731</v>
      </c>
      <c r="BC827" s="64" t="s">
        <v>11731</v>
      </c>
      <c r="BD827" s="45" t="s">
        <v>11731</v>
      </c>
      <c r="BE827" s="63">
        <v>0</v>
      </c>
      <c r="BF827" s="4" t="str">
        <f t="shared" si="209"/>
        <v>과락</v>
      </c>
      <c r="BG827" s="4">
        <f t="shared" si="210"/>
        <v>347</v>
      </c>
      <c r="BH827" s="4" t="s">
        <v>11811</v>
      </c>
      <c r="BI827" s="38" t="s">
        <v>11732</v>
      </c>
      <c r="BK827" s="4">
        <v>9</v>
      </c>
      <c r="BL827" s="4">
        <f t="shared" si="200"/>
        <v>135</v>
      </c>
      <c r="BM827" s="4">
        <f t="shared" si="211"/>
        <v>136</v>
      </c>
      <c r="BN827" s="4" t="str">
        <f t="shared" si="201"/>
        <v>배수초과</v>
      </c>
      <c r="BO827" s="4" t="s">
        <v>11832</v>
      </c>
      <c r="BQ827" s="44" t="s">
        <v>11731</v>
      </c>
      <c r="BR827" s="4" t="s">
        <v>11835</v>
      </c>
      <c r="BS827" s="4" t="s">
        <v>11836</v>
      </c>
    </row>
    <row r="828" spans="1:71" ht="50.1" customHeight="1" x14ac:dyDescent="0.3">
      <c r="A828" s="4">
        <f t="shared" si="199"/>
        <v>354</v>
      </c>
      <c r="B828" s="38" t="s">
        <v>5832</v>
      </c>
      <c r="C828" s="38" t="s">
        <v>5833</v>
      </c>
      <c r="D828" s="38" t="s">
        <v>265</v>
      </c>
      <c r="E828" s="38" t="s">
        <v>266</v>
      </c>
      <c r="F828" s="38" t="s">
        <v>5834</v>
      </c>
      <c r="G828" s="38" t="s">
        <v>5835</v>
      </c>
      <c r="H828" s="38" t="s">
        <v>5836</v>
      </c>
      <c r="I828" s="38" t="s">
        <v>5836</v>
      </c>
      <c r="J828" s="38" t="s">
        <v>275</v>
      </c>
      <c r="K828" s="38" t="s">
        <v>275</v>
      </c>
      <c r="L828" s="38" t="s">
        <v>276</v>
      </c>
      <c r="M828" s="38" t="s">
        <v>277</v>
      </c>
      <c r="N828" s="38" t="s">
        <v>277</v>
      </c>
      <c r="O828" s="38" t="s">
        <v>277</v>
      </c>
      <c r="P828" s="38" t="s">
        <v>277</v>
      </c>
      <c r="Q828" s="38" t="s">
        <v>1012</v>
      </c>
      <c r="R828" s="38" t="s">
        <v>313</v>
      </c>
      <c r="S828" s="38" t="s">
        <v>313</v>
      </c>
      <c r="T828" s="38" t="s">
        <v>313</v>
      </c>
      <c r="U828" s="38" t="s">
        <v>313</v>
      </c>
      <c r="V828" s="38" t="s">
        <v>313</v>
      </c>
      <c r="W828" s="38" t="s">
        <v>313</v>
      </c>
      <c r="X828" s="38" t="s">
        <v>313</v>
      </c>
      <c r="Y828" s="38" t="s">
        <v>313</v>
      </c>
      <c r="Z828" s="38" t="s">
        <v>313</v>
      </c>
      <c r="AA828" s="38" t="s">
        <v>313</v>
      </c>
      <c r="AB828" s="38" t="s">
        <v>312</v>
      </c>
      <c r="AC828" s="38" t="s">
        <v>313</v>
      </c>
      <c r="AE828" s="38">
        <v>0</v>
      </c>
      <c r="AF828" s="38">
        <v>0</v>
      </c>
      <c r="AG828" s="38">
        <v>0</v>
      </c>
      <c r="AH828" s="38">
        <f t="shared" si="212"/>
        <v>0</v>
      </c>
      <c r="AI828" s="38">
        <f t="shared" si="212"/>
        <v>0</v>
      </c>
      <c r="AJ828" s="38">
        <f t="shared" si="212"/>
        <v>0</v>
      </c>
      <c r="AK828" s="38">
        <f t="shared" si="212"/>
        <v>0</v>
      </c>
      <c r="AL828" s="38">
        <f t="shared" si="212"/>
        <v>0</v>
      </c>
      <c r="AM828" s="38">
        <f t="shared" si="212"/>
        <v>0</v>
      </c>
      <c r="AN828" s="38">
        <f t="shared" si="202"/>
        <v>0</v>
      </c>
      <c r="AO828" s="38" t="str">
        <f t="shared" si="203"/>
        <v>X</v>
      </c>
      <c r="AP828" s="38" t="str">
        <f t="shared" si="203"/>
        <v>우대</v>
      </c>
      <c r="AQ828" s="38" t="str">
        <f t="shared" si="203"/>
        <v>X</v>
      </c>
      <c r="AR828" s="38">
        <f t="shared" si="204"/>
        <v>0</v>
      </c>
      <c r="AT828" s="38" t="s">
        <v>11686</v>
      </c>
      <c r="AU828" s="38">
        <f>VLOOKUP(B828,자격증!B:R,17,0)</f>
        <v>0</v>
      </c>
      <c r="AV828" s="38">
        <f>IF(AT828="해당",VLOOKUP(B828,어학성적!B:Q,16,0),0)</f>
        <v>0</v>
      </c>
      <c r="AW828" s="38">
        <f>IF(AT828="해당",VLOOKUP(B828,논문실적!B:S,18,0),0)</f>
        <v>0</v>
      </c>
      <c r="AX828" s="38">
        <f>VLOOKUP(B828,자격증!B:S,18,0)</f>
        <v>0</v>
      </c>
      <c r="AY828" s="38">
        <f t="shared" si="205"/>
        <v>0</v>
      </c>
      <c r="AZ828" s="38" t="s">
        <v>11743</v>
      </c>
      <c r="BB828" s="45" t="s">
        <v>11731</v>
      </c>
      <c r="BC828" s="64" t="s">
        <v>11731</v>
      </c>
      <c r="BD828" s="45" t="s">
        <v>11731</v>
      </c>
      <c r="BE828" s="63">
        <v>0</v>
      </c>
      <c r="BF828" s="4" t="str">
        <f t="shared" si="209"/>
        <v>과락</v>
      </c>
      <c r="BG828" s="4">
        <f t="shared" si="210"/>
        <v>347</v>
      </c>
      <c r="BH828" s="4" t="s">
        <v>11811</v>
      </c>
      <c r="BI828" s="38" t="s">
        <v>11732</v>
      </c>
      <c r="BK828" s="4">
        <v>9</v>
      </c>
      <c r="BL828" s="4">
        <f t="shared" si="200"/>
        <v>135</v>
      </c>
      <c r="BM828" s="4">
        <f t="shared" si="211"/>
        <v>136</v>
      </c>
      <c r="BN828" s="4" t="str">
        <f t="shared" si="201"/>
        <v>배수초과</v>
      </c>
      <c r="BO828" s="4" t="s">
        <v>11832</v>
      </c>
      <c r="BQ828" s="44" t="s">
        <v>11731</v>
      </c>
      <c r="BR828" s="4" t="s">
        <v>11835</v>
      </c>
      <c r="BS828" s="4" t="s">
        <v>11836</v>
      </c>
    </row>
    <row r="829" spans="1:71" ht="50.1" customHeight="1" x14ac:dyDescent="0.3">
      <c r="A829" s="4">
        <f t="shared" si="199"/>
        <v>355</v>
      </c>
      <c r="B829" s="38" t="s">
        <v>6216</v>
      </c>
      <c r="C829" s="38" t="s">
        <v>6101</v>
      </c>
      <c r="D829" s="38" t="s">
        <v>265</v>
      </c>
      <c r="E829" s="38" t="s">
        <v>266</v>
      </c>
      <c r="F829" s="38" t="s">
        <v>6102</v>
      </c>
      <c r="G829" s="38" t="s">
        <v>6217</v>
      </c>
      <c r="H829" s="38" t="s">
        <v>6218</v>
      </c>
      <c r="I829" s="38" t="s">
        <v>6219</v>
      </c>
      <c r="J829" s="38" t="s">
        <v>275</v>
      </c>
      <c r="K829" s="38" t="s">
        <v>275</v>
      </c>
      <c r="L829" s="38" t="s">
        <v>276</v>
      </c>
      <c r="M829" s="38" t="s">
        <v>277</v>
      </c>
      <c r="N829" s="38" t="s">
        <v>277</v>
      </c>
      <c r="O829" s="38" t="s">
        <v>277</v>
      </c>
      <c r="P829" s="38" t="s">
        <v>277</v>
      </c>
      <c r="Q829" s="38" t="s">
        <v>1012</v>
      </c>
      <c r="R829" s="38" t="s">
        <v>313</v>
      </c>
      <c r="S829" s="38" t="s">
        <v>313</v>
      </c>
      <c r="T829" s="38" t="s">
        <v>313</v>
      </c>
      <c r="U829" s="38" t="s">
        <v>313</v>
      </c>
      <c r="V829" s="38" t="s">
        <v>313</v>
      </c>
      <c r="W829" s="38" t="s">
        <v>313</v>
      </c>
      <c r="X829" s="38" t="s">
        <v>313</v>
      </c>
      <c r="Y829" s="38" t="s">
        <v>313</v>
      </c>
      <c r="Z829" s="38" t="s">
        <v>313</v>
      </c>
      <c r="AA829" s="38" t="s">
        <v>313</v>
      </c>
      <c r="AB829" s="38" t="s">
        <v>313</v>
      </c>
      <c r="AC829" s="38" t="s">
        <v>313</v>
      </c>
      <c r="AE829" s="38">
        <v>0</v>
      </c>
      <c r="AF829" s="38">
        <v>0</v>
      </c>
      <c r="AG829" s="38">
        <v>0</v>
      </c>
      <c r="AH829" s="38">
        <f t="shared" si="212"/>
        <v>0</v>
      </c>
      <c r="AI829" s="38">
        <f t="shared" si="212"/>
        <v>0</v>
      </c>
      <c r="AJ829" s="38">
        <f t="shared" si="212"/>
        <v>0</v>
      </c>
      <c r="AK829" s="38">
        <f t="shared" si="212"/>
        <v>0</v>
      </c>
      <c r="AL829" s="38">
        <f t="shared" si="212"/>
        <v>0</v>
      </c>
      <c r="AM829" s="38">
        <f t="shared" si="212"/>
        <v>0</v>
      </c>
      <c r="AN829" s="38">
        <f t="shared" si="202"/>
        <v>0</v>
      </c>
      <c r="AO829" s="38" t="str">
        <f t="shared" si="203"/>
        <v>X</v>
      </c>
      <c r="AP829" s="38" t="str">
        <f t="shared" si="203"/>
        <v>X</v>
      </c>
      <c r="AQ829" s="38" t="str">
        <f t="shared" si="203"/>
        <v>X</v>
      </c>
      <c r="AR829" s="38">
        <f t="shared" si="204"/>
        <v>0</v>
      </c>
      <c r="AT829" s="38" t="s">
        <v>11686</v>
      </c>
      <c r="AU829" s="38">
        <f>VLOOKUP(B829,자격증!B:R,17,0)</f>
        <v>0</v>
      </c>
      <c r="AV829" s="38">
        <f>IF(AT829="해당",VLOOKUP(B829,어학성적!B:Q,16,0),0)</f>
        <v>0</v>
      </c>
      <c r="AW829" s="38">
        <f>IF(AT829="해당",VLOOKUP(B829,논문실적!B:S,18,0),0)</f>
        <v>0</v>
      </c>
      <c r="AX829" s="38">
        <f>VLOOKUP(B829,자격증!B:S,18,0)</f>
        <v>0</v>
      </c>
      <c r="AY829" s="38">
        <f t="shared" si="205"/>
        <v>0</v>
      </c>
      <c r="AZ829" s="38" t="s">
        <v>11743</v>
      </c>
      <c r="BB829" s="45" t="s">
        <v>11731</v>
      </c>
      <c r="BC829" s="64" t="s">
        <v>11731</v>
      </c>
      <c r="BD829" s="45" t="s">
        <v>11731</v>
      </c>
      <c r="BE829" s="63">
        <v>0</v>
      </c>
      <c r="BF829" s="4" t="str">
        <f t="shared" si="209"/>
        <v>과락</v>
      </c>
      <c r="BG829" s="4">
        <f t="shared" si="210"/>
        <v>347</v>
      </c>
      <c r="BH829" s="4" t="s">
        <v>11811</v>
      </c>
      <c r="BI829" s="38" t="s">
        <v>11732</v>
      </c>
      <c r="BK829" s="4">
        <v>9</v>
      </c>
      <c r="BL829" s="4">
        <f t="shared" si="200"/>
        <v>135</v>
      </c>
      <c r="BM829" s="4">
        <f t="shared" si="211"/>
        <v>136</v>
      </c>
      <c r="BN829" s="4" t="str">
        <f t="shared" si="201"/>
        <v>배수초과</v>
      </c>
      <c r="BO829" s="4" t="s">
        <v>11832</v>
      </c>
      <c r="BQ829" s="44" t="s">
        <v>11731</v>
      </c>
      <c r="BR829" s="4" t="s">
        <v>11835</v>
      </c>
      <c r="BS829" s="4" t="s">
        <v>11836</v>
      </c>
    </row>
    <row r="830" spans="1:71" ht="50.1" customHeight="1" x14ac:dyDescent="0.3">
      <c r="A830" s="4">
        <f t="shared" si="199"/>
        <v>356</v>
      </c>
      <c r="B830" s="38" t="s">
        <v>6449</v>
      </c>
      <c r="C830" s="38" t="s">
        <v>6450</v>
      </c>
      <c r="D830" s="38" t="s">
        <v>265</v>
      </c>
      <c r="E830" s="38" t="s">
        <v>266</v>
      </c>
      <c r="F830" s="38" t="s">
        <v>6451</v>
      </c>
      <c r="G830" s="38" t="s">
        <v>6452</v>
      </c>
      <c r="H830" s="38" t="s">
        <v>6453</v>
      </c>
      <c r="I830" s="38" t="s">
        <v>6454</v>
      </c>
      <c r="J830" s="38" t="s">
        <v>275</v>
      </c>
      <c r="K830" s="38" t="s">
        <v>275</v>
      </c>
      <c r="L830" s="38" t="s">
        <v>382</v>
      </c>
      <c r="M830" s="38" t="s">
        <v>2473</v>
      </c>
      <c r="N830" s="38" t="s">
        <v>2260</v>
      </c>
      <c r="O830" s="38" t="s">
        <v>562</v>
      </c>
      <c r="P830" s="38" t="s">
        <v>957</v>
      </c>
      <c r="Q830" s="38" t="s">
        <v>6294</v>
      </c>
      <c r="R830" s="38" t="s">
        <v>313</v>
      </c>
      <c r="S830" s="38" t="s">
        <v>313</v>
      </c>
      <c r="T830" s="38" t="s">
        <v>313</v>
      </c>
      <c r="U830" s="38" t="s">
        <v>313</v>
      </c>
      <c r="V830" s="38" t="s">
        <v>313</v>
      </c>
      <c r="W830" s="38" t="s">
        <v>11686</v>
      </c>
      <c r="X830" s="38" t="s">
        <v>11733</v>
      </c>
      <c r="Y830" s="38" t="s">
        <v>313</v>
      </c>
      <c r="Z830" s="38" t="s">
        <v>313</v>
      </c>
      <c r="AA830" s="38" t="s">
        <v>312</v>
      </c>
      <c r="AB830" s="38" t="s">
        <v>312</v>
      </c>
      <c r="AC830" s="38" t="s">
        <v>313</v>
      </c>
      <c r="AE830" s="38">
        <v>0</v>
      </c>
      <c r="AF830" s="38">
        <v>0</v>
      </c>
      <c r="AG830" s="38">
        <v>0</v>
      </c>
      <c r="AH830" s="38">
        <f t="shared" si="212"/>
        <v>0</v>
      </c>
      <c r="AI830" s="38">
        <f t="shared" si="212"/>
        <v>0</v>
      </c>
      <c r="AJ830" s="38">
        <f t="shared" si="212"/>
        <v>0</v>
      </c>
      <c r="AK830" s="38">
        <f t="shared" si="212"/>
        <v>0</v>
      </c>
      <c r="AL830" s="38">
        <f t="shared" si="212"/>
        <v>0</v>
      </c>
      <c r="AM830" s="38">
        <f t="shared" si="212"/>
        <v>3</v>
      </c>
      <c r="AN830" s="38">
        <f t="shared" si="202"/>
        <v>0</v>
      </c>
      <c r="AO830" s="38" t="str">
        <f t="shared" si="203"/>
        <v>우대</v>
      </c>
      <c r="AP830" s="38" t="str">
        <f t="shared" si="203"/>
        <v>우대</v>
      </c>
      <c r="AQ830" s="38" t="str">
        <f t="shared" si="203"/>
        <v>X</v>
      </c>
      <c r="AR830" s="38">
        <f t="shared" si="204"/>
        <v>3</v>
      </c>
      <c r="AT830" s="38" t="s">
        <v>11686</v>
      </c>
      <c r="AU830" s="38">
        <f>VLOOKUP(B830,자격증!B:R,17,0)</f>
        <v>5</v>
      </c>
      <c r="AV830" s="38">
        <f>IF(AT830="해당",VLOOKUP(B830,어학성적!B:Q,16,0),0)</f>
        <v>6</v>
      </c>
      <c r="AW830" s="38">
        <f>IF(AT830="해당",VLOOKUP(B830,논문실적!B:S,18,0),0)</f>
        <v>0</v>
      </c>
      <c r="AX830" s="38">
        <f>VLOOKUP(B830,자격증!B:S,18,0)</f>
        <v>0</v>
      </c>
      <c r="AY830" s="38">
        <f t="shared" si="205"/>
        <v>11</v>
      </c>
      <c r="AZ830" s="48" t="s">
        <v>11740</v>
      </c>
      <c r="BB830" s="45" t="s">
        <v>11731</v>
      </c>
      <c r="BC830" s="64" t="s">
        <v>11731</v>
      </c>
      <c r="BD830" s="45" t="s">
        <v>11731</v>
      </c>
      <c r="BE830" s="63">
        <v>0</v>
      </c>
      <c r="BF830" s="4" t="str">
        <f t="shared" si="209"/>
        <v>과락</v>
      </c>
      <c r="BG830" s="4">
        <f t="shared" si="210"/>
        <v>347</v>
      </c>
      <c r="BH830" s="4" t="s">
        <v>11811</v>
      </c>
      <c r="BI830" s="38" t="s">
        <v>11732</v>
      </c>
      <c r="BK830" s="4">
        <v>9</v>
      </c>
      <c r="BL830" s="4">
        <f t="shared" si="200"/>
        <v>135</v>
      </c>
      <c r="BM830" s="4">
        <f t="shared" si="211"/>
        <v>136</v>
      </c>
      <c r="BN830" s="4" t="str">
        <f t="shared" si="201"/>
        <v>배수초과</v>
      </c>
      <c r="BO830" s="4" t="s">
        <v>11832</v>
      </c>
      <c r="BQ830" s="44" t="s">
        <v>11731</v>
      </c>
      <c r="BR830" s="4" t="s">
        <v>11835</v>
      </c>
      <c r="BS830" s="4" t="s">
        <v>11836</v>
      </c>
    </row>
    <row r="831" spans="1:71" ht="50.1" customHeight="1" x14ac:dyDescent="0.3">
      <c r="A831" s="4">
        <f t="shared" si="199"/>
        <v>357</v>
      </c>
      <c r="B831" s="38" t="s">
        <v>6710</v>
      </c>
      <c r="C831" s="38" t="s">
        <v>6711</v>
      </c>
      <c r="D831" s="38" t="s">
        <v>265</v>
      </c>
      <c r="E831" s="38" t="s">
        <v>266</v>
      </c>
      <c r="F831" s="38" t="s">
        <v>6712</v>
      </c>
      <c r="G831" s="38" t="s">
        <v>6713</v>
      </c>
      <c r="H831" s="38" t="s">
        <v>6714</v>
      </c>
      <c r="I831" s="38" t="s">
        <v>6714</v>
      </c>
      <c r="J831" s="38" t="s">
        <v>275</v>
      </c>
      <c r="K831" s="38" t="s">
        <v>275</v>
      </c>
      <c r="L831" s="38" t="s">
        <v>382</v>
      </c>
      <c r="M831" s="38" t="s">
        <v>6715</v>
      </c>
      <c r="N831" s="38" t="s">
        <v>6716</v>
      </c>
      <c r="O831" s="38" t="s">
        <v>562</v>
      </c>
      <c r="P831" s="38" t="s">
        <v>957</v>
      </c>
      <c r="Q831" s="38" t="s">
        <v>2014</v>
      </c>
      <c r="R831" s="38" t="s">
        <v>313</v>
      </c>
      <c r="S831" s="38" t="s">
        <v>313</v>
      </c>
      <c r="T831" s="38" t="s">
        <v>313</v>
      </c>
      <c r="U831" s="38" t="s">
        <v>313</v>
      </c>
      <c r="V831" s="38" t="s">
        <v>313</v>
      </c>
      <c r="W831" s="38" t="s">
        <v>11686</v>
      </c>
      <c r="X831" s="38" t="s">
        <v>11737</v>
      </c>
      <c r="Y831" s="38" t="s">
        <v>313</v>
      </c>
      <c r="Z831" s="38" t="s">
        <v>313</v>
      </c>
      <c r="AA831" s="38" t="s">
        <v>313</v>
      </c>
      <c r="AB831" s="38" t="s">
        <v>313</v>
      </c>
      <c r="AC831" s="38" t="s">
        <v>313</v>
      </c>
      <c r="AE831" s="38">
        <v>0</v>
      </c>
      <c r="AF831" s="38">
        <v>0</v>
      </c>
      <c r="AG831" s="38">
        <v>0</v>
      </c>
      <c r="AH831" s="38">
        <f t="shared" si="212"/>
        <v>0</v>
      </c>
      <c r="AI831" s="38">
        <f t="shared" si="212"/>
        <v>0</v>
      </c>
      <c r="AJ831" s="38">
        <f t="shared" si="212"/>
        <v>0</v>
      </c>
      <c r="AK831" s="38">
        <f t="shared" si="212"/>
        <v>0</v>
      </c>
      <c r="AL831" s="38">
        <f t="shared" si="212"/>
        <v>0</v>
      </c>
      <c r="AM831" s="38">
        <f t="shared" si="212"/>
        <v>3</v>
      </c>
      <c r="AN831" s="38">
        <f t="shared" si="202"/>
        <v>0</v>
      </c>
      <c r="AO831" s="38" t="str">
        <f t="shared" si="203"/>
        <v>X</v>
      </c>
      <c r="AP831" s="38" t="str">
        <f t="shared" si="203"/>
        <v>X</v>
      </c>
      <c r="AQ831" s="38" t="str">
        <f t="shared" si="203"/>
        <v>X</v>
      </c>
      <c r="AR831" s="38">
        <f t="shared" si="204"/>
        <v>3</v>
      </c>
      <c r="AT831" s="38" t="s">
        <v>11686</v>
      </c>
      <c r="AU831" s="38">
        <f>VLOOKUP(B831,자격증!B:R,17,0)</f>
        <v>0</v>
      </c>
      <c r="AV831" s="38">
        <f>IF(AT831="해당",VLOOKUP(B831,어학성적!B:Q,16,0),0)</f>
        <v>0</v>
      </c>
      <c r="AW831" s="38">
        <f>IF(AT831="해당",VLOOKUP(B831,논문실적!B:S,18,0),0)</f>
        <v>0</v>
      </c>
      <c r="AX831" s="38">
        <f>VLOOKUP(B831,자격증!B:S,18,0)</f>
        <v>0</v>
      </c>
      <c r="AY831" s="38">
        <f t="shared" si="205"/>
        <v>0</v>
      </c>
      <c r="AZ831" s="38" t="s">
        <v>11741</v>
      </c>
      <c r="BB831" s="45" t="s">
        <v>11731</v>
      </c>
      <c r="BC831" s="64" t="s">
        <v>11731</v>
      </c>
      <c r="BD831" s="45" t="s">
        <v>11731</v>
      </c>
      <c r="BE831" s="63">
        <v>0</v>
      </c>
      <c r="BF831" s="4" t="str">
        <f t="shared" si="209"/>
        <v>과락</v>
      </c>
      <c r="BG831" s="4">
        <f t="shared" si="210"/>
        <v>347</v>
      </c>
      <c r="BH831" s="4" t="s">
        <v>11811</v>
      </c>
      <c r="BI831" s="38" t="s">
        <v>11732</v>
      </c>
      <c r="BK831" s="4">
        <v>9</v>
      </c>
      <c r="BL831" s="4">
        <f t="shared" si="200"/>
        <v>135</v>
      </c>
      <c r="BM831" s="4">
        <f t="shared" si="211"/>
        <v>136</v>
      </c>
      <c r="BN831" s="4" t="str">
        <f t="shared" si="201"/>
        <v>배수초과</v>
      </c>
      <c r="BO831" s="4" t="s">
        <v>11832</v>
      </c>
      <c r="BQ831" s="44" t="s">
        <v>11731</v>
      </c>
      <c r="BR831" s="4" t="s">
        <v>11835</v>
      </c>
      <c r="BS831" s="4" t="s">
        <v>11836</v>
      </c>
    </row>
    <row r="832" spans="1:71" ht="50.1" customHeight="1" x14ac:dyDescent="0.3">
      <c r="A832" s="4">
        <f t="shared" si="199"/>
        <v>358</v>
      </c>
      <c r="B832" s="38" t="s">
        <v>7088</v>
      </c>
      <c r="C832" s="38" t="s">
        <v>7089</v>
      </c>
      <c r="D832" s="38" t="s">
        <v>265</v>
      </c>
      <c r="E832" s="38" t="s">
        <v>266</v>
      </c>
      <c r="F832" s="38" t="s">
        <v>7090</v>
      </c>
      <c r="G832" s="38" t="s">
        <v>7091</v>
      </c>
      <c r="H832" s="38" t="s">
        <v>7092</v>
      </c>
      <c r="I832" s="38" t="s">
        <v>7093</v>
      </c>
      <c r="J832" s="38" t="s">
        <v>275</v>
      </c>
      <c r="K832" s="38" t="s">
        <v>275</v>
      </c>
      <c r="L832" s="38" t="s">
        <v>276</v>
      </c>
      <c r="M832" s="38" t="s">
        <v>277</v>
      </c>
      <c r="N832" s="38" t="s">
        <v>277</v>
      </c>
      <c r="O832" s="38" t="s">
        <v>277</v>
      </c>
      <c r="P832" s="38" t="s">
        <v>277</v>
      </c>
      <c r="Q832" s="38" t="s">
        <v>6274</v>
      </c>
      <c r="R832" s="38" t="s">
        <v>313</v>
      </c>
      <c r="S832" s="38" t="s">
        <v>313</v>
      </c>
      <c r="T832" s="38" t="s">
        <v>313</v>
      </c>
      <c r="U832" s="38" t="s">
        <v>313</v>
      </c>
      <c r="V832" s="38" t="s">
        <v>313</v>
      </c>
      <c r="W832" s="38" t="s">
        <v>313</v>
      </c>
      <c r="X832" s="38" t="s">
        <v>313</v>
      </c>
      <c r="Y832" s="38" t="s">
        <v>313</v>
      </c>
      <c r="Z832" s="38" t="s">
        <v>313</v>
      </c>
      <c r="AA832" s="38" t="s">
        <v>313</v>
      </c>
      <c r="AB832" s="38" t="s">
        <v>312</v>
      </c>
      <c r="AC832" s="38" t="s">
        <v>313</v>
      </c>
      <c r="AE832" s="38">
        <v>0</v>
      </c>
      <c r="AF832" s="38">
        <v>0</v>
      </c>
      <c r="AG832" s="38">
        <v>0</v>
      </c>
      <c r="AH832" s="38">
        <f t="shared" si="212"/>
        <v>0</v>
      </c>
      <c r="AI832" s="38">
        <f t="shared" si="212"/>
        <v>0</v>
      </c>
      <c r="AJ832" s="38">
        <f t="shared" si="212"/>
        <v>0</v>
      </c>
      <c r="AK832" s="38">
        <f t="shared" si="212"/>
        <v>0</v>
      </c>
      <c r="AL832" s="38">
        <f t="shared" si="212"/>
        <v>0</v>
      </c>
      <c r="AM832" s="38">
        <f t="shared" si="212"/>
        <v>0</v>
      </c>
      <c r="AN832" s="38">
        <f t="shared" si="202"/>
        <v>0</v>
      </c>
      <c r="AO832" s="38" t="str">
        <f t="shared" si="203"/>
        <v>X</v>
      </c>
      <c r="AP832" s="38" t="str">
        <f t="shared" si="203"/>
        <v>우대</v>
      </c>
      <c r="AQ832" s="38" t="str">
        <f t="shared" si="203"/>
        <v>X</v>
      </c>
      <c r="AR832" s="38">
        <f t="shared" si="204"/>
        <v>0</v>
      </c>
      <c r="AT832" s="38" t="s">
        <v>11686</v>
      </c>
      <c r="AU832" s="38">
        <f>VLOOKUP(B832,자격증!B:R,17,0)</f>
        <v>8</v>
      </c>
      <c r="AV832" s="38">
        <f>IF(AT832="해당",VLOOKUP(B832,어학성적!B:Q,16,0),0)</f>
        <v>6</v>
      </c>
      <c r="AW832" s="38">
        <f>IF(AT832="해당",VLOOKUP(B832,논문실적!B:S,18,0),0)</f>
        <v>0</v>
      </c>
      <c r="AX832" s="38">
        <f>VLOOKUP(B832,자격증!B:S,18,0)</f>
        <v>0</v>
      </c>
      <c r="AY832" s="38">
        <f t="shared" si="205"/>
        <v>14</v>
      </c>
      <c r="AZ832" s="38" t="s">
        <v>11743</v>
      </c>
      <c r="BB832" s="45" t="s">
        <v>11731</v>
      </c>
      <c r="BC832" s="64" t="s">
        <v>11731</v>
      </c>
      <c r="BD832" s="45" t="s">
        <v>11731</v>
      </c>
      <c r="BE832" s="63">
        <v>0</v>
      </c>
      <c r="BF832" s="4" t="str">
        <f t="shared" si="209"/>
        <v>과락</v>
      </c>
      <c r="BG832" s="4">
        <f t="shared" si="210"/>
        <v>347</v>
      </c>
      <c r="BH832" s="4" t="s">
        <v>11811</v>
      </c>
      <c r="BI832" s="38" t="s">
        <v>11732</v>
      </c>
      <c r="BK832" s="4">
        <v>9</v>
      </c>
      <c r="BL832" s="4">
        <f t="shared" si="200"/>
        <v>135</v>
      </c>
      <c r="BM832" s="4">
        <f t="shared" si="211"/>
        <v>136</v>
      </c>
      <c r="BN832" s="4" t="str">
        <f t="shared" si="201"/>
        <v>배수초과</v>
      </c>
      <c r="BO832" s="4" t="s">
        <v>11832</v>
      </c>
      <c r="BQ832" s="44" t="s">
        <v>11731</v>
      </c>
      <c r="BR832" s="4" t="s">
        <v>11835</v>
      </c>
      <c r="BS832" s="4" t="s">
        <v>11836</v>
      </c>
    </row>
    <row r="833" spans="1:71" ht="50.1" customHeight="1" x14ac:dyDescent="0.3">
      <c r="A833" s="4">
        <f t="shared" si="199"/>
        <v>359</v>
      </c>
      <c r="B833" s="38" t="s">
        <v>7959</v>
      </c>
      <c r="C833" s="38" t="s">
        <v>7960</v>
      </c>
      <c r="D833" s="38" t="s">
        <v>265</v>
      </c>
      <c r="E833" s="38" t="s">
        <v>266</v>
      </c>
      <c r="F833" s="38" t="s">
        <v>7961</v>
      </c>
      <c r="G833" s="38" t="s">
        <v>7962</v>
      </c>
      <c r="H833" s="38" t="s">
        <v>7963</v>
      </c>
      <c r="I833" s="38" t="s">
        <v>7964</v>
      </c>
      <c r="J833" s="38" t="s">
        <v>275</v>
      </c>
      <c r="K833" s="38" t="s">
        <v>275</v>
      </c>
      <c r="L833" s="38" t="s">
        <v>276</v>
      </c>
      <c r="M833" s="38" t="s">
        <v>277</v>
      </c>
      <c r="N833" s="38" t="s">
        <v>277</v>
      </c>
      <c r="O833" s="38" t="s">
        <v>277</v>
      </c>
      <c r="P833" s="38" t="s">
        <v>277</v>
      </c>
      <c r="Q833" s="38" t="s">
        <v>578</v>
      </c>
      <c r="R833" s="38" t="s">
        <v>313</v>
      </c>
      <c r="S833" s="38" t="s">
        <v>313</v>
      </c>
      <c r="T833" s="38" t="s">
        <v>313</v>
      </c>
      <c r="U833" s="38" t="s">
        <v>313</v>
      </c>
      <c r="V833" s="38" t="s">
        <v>313</v>
      </c>
      <c r="W833" s="38" t="s">
        <v>11686</v>
      </c>
      <c r="X833" s="38" t="s">
        <v>11729</v>
      </c>
      <c r="Y833" s="38" t="s">
        <v>313</v>
      </c>
      <c r="Z833" s="38" t="s">
        <v>313</v>
      </c>
      <c r="AA833" s="38" t="s">
        <v>313</v>
      </c>
      <c r="AB833" s="38" t="s">
        <v>313</v>
      </c>
      <c r="AC833" s="38" t="s">
        <v>313</v>
      </c>
      <c r="AE833" s="38">
        <v>0</v>
      </c>
      <c r="AF833" s="38">
        <v>0</v>
      </c>
      <c r="AG833" s="38">
        <v>0</v>
      </c>
      <c r="AH833" s="38">
        <f t="shared" si="212"/>
        <v>0</v>
      </c>
      <c r="AI833" s="38">
        <f t="shared" si="212"/>
        <v>0</v>
      </c>
      <c r="AJ833" s="38">
        <f t="shared" si="212"/>
        <v>0</v>
      </c>
      <c r="AK833" s="38">
        <f t="shared" si="212"/>
        <v>0</v>
      </c>
      <c r="AL833" s="38">
        <f t="shared" si="212"/>
        <v>0</v>
      </c>
      <c r="AM833" s="38">
        <f t="shared" si="212"/>
        <v>3</v>
      </c>
      <c r="AN833" s="38">
        <f t="shared" si="202"/>
        <v>0</v>
      </c>
      <c r="AO833" s="38" t="str">
        <f t="shared" si="203"/>
        <v>X</v>
      </c>
      <c r="AP833" s="38" t="str">
        <f t="shared" si="203"/>
        <v>X</v>
      </c>
      <c r="AQ833" s="38" t="str">
        <f t="shared" si="203"/>
        <v>X</v>
      </c>
      <c r="AR833" s="38">
        <f t="shared" si="204"/>
        <v>3</v>
      </c>
      <c r="AT833" s="38" t="s">
        <v>11686</v>
      </c>
      <c r="AU833" s="38">
        <f>VLOOKUP(B833,자격증!B:R,17,0)</f>
        <v>0</v>
      </c>
      <c r="AV833" s="38">
        <f>IF(AT833="해당",VLOOKUP(B833,어학성적!B:Q,16,0),0)</f>
        <v>0</v>
      </c>
      <c r="AW833" s="38">
        <f>IF(AT833="해당",VLOOKUP(B833,논문실적!B:S,18,0),0)</f>
        <v>0</v>
      </c>
      <c r="AX833" s="38">
        <f>VLOOKUP(B833,자격증!B:S,18,0)</f>
        <v>0</v>
      </c>
      <c r="AY833" s="38">
        <f t="shared" si="205"/>
        <v>0</v>
      </c>
      <c r="AZ833" s="38" t="s">
        <v>11755</v>
      </c>
      <c r="BB833" s="45" t="s">
        <v>11731</v>
      </c>
      <c r="BC833" s="64" t="s">
        <v>11731</v>
      </c>
      <c r="BD833" s="45" t="s">
        <v>11731</v>
      </c>
      <c r="BE833" s="63">
        <v>0</v>
      </c>
      <c r="BF833" s="4" t="str">
        <f t="shared" si="209"/>
        <v>과락</v>
      </c>
      <c r="BG833" s="4">
        <f t="shared" si="210"/>
        <v>347</v>
      </c>
      <c r="BH833" s="4" t="s">
        <v>11811</v>
      </c>
      <c r="BI833" s="38" t="s">
        <v>11732</v>
      </c>
      <c r="BK833" s="4">
        <v>9</v>
      </c>
      <c r="BL833" s="4">
        <f t="shared" si="200"/>
        <v>135</v>
      </c>
      <c r="BM833" s="4">
        <f t="shared" si="211"/>
        <v>136</v>
      </c>
      <c r="BN833" s="4" t="str">
        <f t="shared" si="201"/>
        <v>배수초과</v>
      </c>
      <c r="BO833" s="4" t="s">
        <v>11832</v>
      </c>
      <c r="BQ833" s="44" t="s">
        <v>11731</v>
      </c>
      <c r="BR833" s="4" t="s">
        <v>11835</v>
      </c>
      <c r="BS833" s="4" t="s">
        <v>11836</v>
      </c>
    </row>
    <row r="834" spans="1:71" ht="50.1" customHeight="1" x14ac:dyDescent="0.3">
      <c r="A834" s="4">
        <f t="shared" si="199"/>
        <v>360</v>
      </c>
      <c r="B834" s="38" t="s">
        <v>8218</v>
      </c>
      <c r="C834" s="38" t="s">
        <v>8219</v>
      </c>
      <c r="D834" s="38" t="s">
        <v>265</v>
      </c>
      <c r="E834" s="38" t="s">
        <v>266</v>
      </c>
      <c r="F834" s="38" t="s">
        <v>8220</v>
      </c>
      <c r="G834" s="38" t="s">
        <v>8221</v>
      </c>
      <c r="H834" s="38" t="s">
        <v>8222</v>
      </c>
      <c r="I834" s="38" t="s">
        <v>8223</v>
      </c>
      <c r="J834" s="38" t="s">
        <v>275</v>
      </c>
      <c r="K834" s="38" t="s">
        <v>275</v>
      </c>
      <c r="L834" s="38" t="s">
        <v>382</v>
      </c>
      <c r="M834" s="38" t="s">
        <v>8224</v>
      </c>
      <c r="N834" s="38" t="s">
        <v>5642</v>
      </c>
      <c r="O834" s="38" t="s">
        <v>562</v>
      </c>
      <c r="P834" s="38" t="s">
        <v>957</v>
      </c>
      <c r="Q834" s="38" t="s">
        <v>2564</v>
      </c>
      <c r="R834" s="38" t="s">
        <v>313</v>
      </c>
      <c r="S834" s="38" t="s">
        <v>313</v>
      </c>
      <c r="T834" s="38" t="s">
        <v>313</v>
      </c>
      <c r="U834" s="38" t="s">
        <v>313</v>
      </c>
      <c r="V834" s="38" t="s">
        <v>313</v>
      </c>
      <c r="W834" s="38" t="s">
        <v>11686</v>
      </c>
      <c r="X834" s="38" t="s">
        <v>11742</v>
      </c>
      <c r="Y834" s="38" t="s">
        <v>313</v>
      </c>
      <c r="Z834" s="38" t="s">
        <v>313</v>
      </c>
      <c r="AA834" s="38" t="s">
        <v>313</v>
      </c>
      <c r="AB834" s="38" t="s">
        <v>312</v>
      </c>
      <c r="AC834" s="38" t="s">
        <v>313</v>
      </c>
      <c r="AE834" s="38">
        <v>0</v>
      </c>
      <c r="AF834" s="38">
        <v>0</v>
      </c>
      <c r="AG834" s="38">
        <v>0</v>
      </c>
      <c r="AH834" s="38">
        <f t="shared" si="212"/>
        <v>0</v>
      </c>
      <c r="AI834" s="38">
        <f t="shared" si="212"/>
        <v>0</v>
      </c>
      <c r="AJ834" s="38">
        <f t="shared" si="212"/>
        <v>0</v>
      </c>
      <c r="AK834" s="38">
        <f t="shared" si="212"/>
        <v>0</v>
      </c>
      <c r="AL834" s="38">
        <f t="shared" si="212"/>
        <v>0</v>
      </c>
      <c r="AM834" s="38">
        <f t="shared" si="212"/>
        <v>3</v>
      </c>
      <c r="AN834" s="38">
        <f t="shared" si="202"/>
        <v>0</v>
      </c>
      <c r="AO834" s="38" t="str">
        <f t="shared" si="203"/>
        <v>X</v>
      </c>
      <c r="AP834" s="38" t="str">
        <f t="shared" si="203"/>
        <v>우대</v>
      </c>
      <c r="AQ834" s="38" t="str">
        <f t="shared" si="203"/>
        <v>X</v>
      </c>
      <c r="AR834" s="38">
        <f t="shared" si="204"/>
        <v>3</v>
      </c>
      <c r="AT834" s="38" t="s">
        <v>11686</v>
      </c>
      <c r="AU834" s="38">
        <f>VLOOKUP(B834,자격증!B:R,17,0)</f>
        <v>3</v>
      </c>
      <c r="AV834" s="38">
        <f>IF(AT834="해당",VLOOKUP(B834,어학성적!B:Q,16,0),0)</f>
        <v>0</v>
      </c>
      <c r="AW834" s="38">
        <f>IF(AT834="해당",VLOOKUP(B834,논문실적!B:S,18,0),0)</f>
        <v>10</v>
      </c>
      <c r="AX834" s="38">
        <f>VLOOKUP(B834,자격증!B:S,18,0)</f>
        <v>0</v>
      </c>
      <c r="AY834" s="38">
        <f t="shared" si="205"/>
        <v>13</v>
      </c>
      <c r="AZ834" s="38" t="s">
        <v>11748</v>
      </c>
      <c r="BB834" s="45" t="s">
        <v>11731</v>
      </c>
      <c r="BC834" s="64" t="s">
        <v>11731</v>
      </c>
      <c r="BD834" s="45" t="s">
        <v>11731</v>
      </c>
      <c r="BE834" s="63">
        <v>0</v>
      </c>
      <c r="BF834" s="4" t="str">
        <f t="shared" si="209"/>
        <v>과락</v>
      </c>
      <c r="BG834" s="4">
        <f t="shared" si="210"/>
        <v>347</v>
      </c>
      <c r="BH834" s="4" t="s">
        <v>11811</v>
      </c>
      <c r="BI834" s="38" t="s">
        <v>11732</v>
      </c>
      <c r="BK834" s="4">
        <v>9</v>
      </c>
      <c r="BL834" s="4">
        <f t="shared" si="200"/>
        <v>135</v>
      </c>
      <c r="BM834" s="4">
        <f t="shared" si="211"/>
        <v>136</v>
      </c>
      <c r="BN834" s="4" t="str">
        <f t="shared" si="201"/>
        <v>배수초과</v>
      </c>
      <c r="BO834" s="4" t="s">
        <v>11832</v>
      </c>
      <c r="BQ834" s="44" t="s">
        <v>11731</v>
      </c>
      <c r="BR834" s="4" t="s">
        <v>11835</v>
      </c>
      <c r="BS834" s="4" t="s">
        <v>11836</v>
      </c>
    </row>
    <row r="835" spans="1:71" ht="50.1" customHeight="1" x14ac:dyDescent="0.3">
      <c r="A835" s="4">
        <f t="shared" ref="A835:A891" si="213">IF(E835=E834,A834+1,1)</f>
        <v>361</v>
      </c>
      <c r="B835" s="38" t="s">
        <v>8263</v>
      </c>
      <c r="C835" s="38" t="s">
        <v>3768</v>
      </c>
      <c r="D835" s="38" t="s">
        <v>265</v>
      </c>
      <c r="E835" s="38" t="s">
        <v>266</v>
      </c>
      <c r="F835" s="38" t="s">
        <v>3769</v>
      </c>
      <c r="G835" s="38" t="s">
        <v>8264</v>
      </c>
      <c r="H835" s="38" t="s">
        <v>8265</v>
      </c>
      <c r="I835" s="38" t="s">
        <v>8266</v>
      </c>
      <c r="J835" s="38" t="s">
        <v>275</v>
      </c>
      <c r="K835" s="38" t="s">
        <v>275</v>
      </c>
      <c r="L835" s="38" t="s">
        <v>276</v>
      </c>
      <c r="M835" s="38" t="s">
        <v>277</v>
      </c>
      <c r="N835" s="38" t="s">
        <v>277</v>
      </c>
      <c r="O835" s="38" t="s">
        <v>277</v>
      </c>
      <c r="P835" s="38" t="s">
        <v>277</v>
      </c>
      <c r="Q835" s="38" t="s">
        <v>4838</v>
      </c>
      <c r="R835" s="38" t="s">
        <v>313</v>
      </c>
      <c r="S835" s="38" t="s">
        <v>313</v>
      </c>
      <c r="T835" s="38" t="s">
        <v>313</v>
      </c>
      <c r="U835" s="38" t="s">
        <v>313</v>
      </c>
      <c r="V835" s="38" t="s">
        <v>313</v>
      </c>
      <c r="W835" s="38" t="s">
        <v>11686</v>
      </c>
      <c r="X835" s="38" t="s">
        <v>11729</v>
      </c>
      <c r="Y835" s="38" t="s">
        <v>313</v>
      </c>
      <c r="Z835" s="38" t="s">
        <v>313</v>
      </c>
      <c r="AA835" s="38" t="s">
        <v>313</v>
      </c>
      <c r="AB835" s="38" t="s">
        <v>312</v>
      </c>
      <c r="AC835" s="38" t="s">
        <v>313</v>
      </c>
      <c r="AE835" s="38">
        <v>0</v>
      </c>
      <c r="AF835" s="38">
        <v>0</v>
      </c>
      <c r="AG835" s="38">
        <v>0</v>
      </c>
      <c r="AH835" s="38">
        <f t="shared" si="212"/>
        <v>0</v>
      </c>
      <c r="AI835" s="38">
        <f t="shared" si="212"/>
        <v>0</v>
      </c>
      <c r="AJ835" s="38">
        <f t="shared" si="212"/>
        <v>0</v>
      </c>
      <c r="AK835" s="38">
        <f t="shared" si="212"/>
        <v>0</v>
      </c>
      <c r="AL835" s="38">
        <f t="shared" si="212"/>
        <v>0</v>
      </c>
      <c r="AM835" s="38">
        <f t="shared" si="212"/>
        <v>3</v>
      </c>
      <c r="AN835" s="38">
        <f t="shared" si="202"/>
        <v>0</v>
      </c>
      <c r="AO835" s="38" t="str">
        <f t="shared" si="203"/>
        <v>X</v>
      </c>
      <c r="AP835" s="38" t="str">
        <f t="shared" si="203"/>
        <v>우대</v>
      </c>
      <c r="AQ835" s="38" t="str">
        <f t="shared" si="203"/>
        <v>X</v>
      </c>
      <c r="AR835" s="38">
        <f t="shared" si="204"/>
        <v>3</v>
      </c>
      <c r="AT835" s="38" t="s">
        <v>11686</v>
      </c>
      <c r="AU835" s="38">
        <f>VLOOKUP(B835,자격증!B:R,17,0)</f>
        <v>0</v>
      </c>
      <c r="AV835" s="38">
        <f>IF(AT835="해당",VLOOKUP(B835,어학성적!B:Q,16,0),0)</f>
        <v>6</v>
      </c>
      <c r="AW835" s="38">
        <f>IF(AT835="해당",VLOOKUP(B835,논문실적!B:S,18,0),0)</f>
        <v>0</v>
      </c>
      <c r="AX835" s="38">
        <f>VLOOKUP(B835,자격증!B:S,18,0)</f>
        <v>0</v>
      </c>
      <c r="AY835" s="38">
        <f t="shared" si="205"/>
        <v>6</v>
      </c>
      <c r="AZ835" s="38" t="s">
        <v>11736</v>
      </c>
      <c r="BB835" s="45" t="s">
        <v>11731</v>
      </c>
      <c r="BC835" s="64" t="s">
        <v>11731</v>
      </c>
      <c r="BD835" s="45" t="s">
        <v>11731</v>
      </c>
      <c r="BE835" s="63">
        <v>0</v>
      </c>
      <c r="BF835" s="4" t="str">
        <f t="shared" si="209"/>
        <v>과락</v>
      </c>
      <c r="BG835" s="4">
        <f t="shared" si="210"/>
        <v>347</v>
      </c>
      <c r="BH835" s="4" t="s">
        <v>11811</v>
      </c>
      <c r="BI835" s="38" t="s">
        <v>11732</v>
      </c>
      <c r="BK835" s="4">
        <v>9</v>
      </c>
      <c r="BL835" s="4">
        <f t="shared" si="200"/>
        <v>135</v>
      </c>
      <c r="BM835" s="4">
        <f t="shared" si="211"/>
        <v>136</v>
      </c>
      <c r="BN835" s="4" t="str">
        <f t="shared" si="201"/>
        <v>배수초과</v>
      </c>
      <c r="BO835" s="4" t="s">
        <v>11832</v>
      </c>
      <c r="BQ835" s="44" t="s">
        <v>11731</v>
      </c>
      <c r="BR835" s="4" t="s">
        <v>11835</v>
      </c>
      <c r="BS835" s="4" t="s">
        <v>11836</v>
      </c>
    </row>
    <row r="836" spans="1:71" ht="50.1" customHeight="1" x14ac:dyDescent="0.3">
      <c r="A836" s="4">
        <f t="shared" si="213"/>
        <v>362</v>
      </c>
      <c r="B836" s="38" t="s">
        <v>8643</v>
      </c>
      <c r="C836" s="38" t="s">
        <v>8644</v>
      </c>
      <c r="D836" s="38" t="s">
        <v>265</v>
      </c>
      <c r="E836" s="38" t="s">
        <v>266</v>
      </c>
      <c r="F836" s="38" t="s">
        <v>8645</v>
      </c>
      <c r="G836" s="38" t="s">
        <v>8646</v>
      </c>
      <c r="H836" s="38" t="s">
        <v>8647</v>
      </c>
      <c r="I836" s="38" t="s">
        <v>8647</v>
      </c>
      <c r="J836" s="38" t="s">
        <v>275</v>
      </c>
      <c r="K836" s="38" t="s">
        <v>275</v>
      </c>
      <c r="L836" s="38" t="s">
        <v>276</v>
      </c>
      <c r="M836" s="38" t="s">
        <v>277</v>
      </c>
      <c r="N836" s="38" t="s">
        <v>277</v>
      </c>
      <c r="O836" s="38" t="s">
        <v>277</v>
      </c>
      <c r="P836" s="38" t="s">
        <v>277</v>
      </c>
      <c r="Q836" s="38" t="s">
        <v>3398</v>
      </c>
      <c r="R836" s="38" t="s">
        <v>313</v>
      </c>
      <c r="S836" s="38" t="s">
        <v>313</v>
      </c>
      <c r="T836" s="38" t="s">
        <v>313</v>
      </c>
      <c r="U836" s="38" t="s">
        <v>313</v>
      </c>
      <c r="V836" s="38" t="s">
        <v>313</v>
      </c>
      <c r="W836" s="38" t="s">
        <v>11686</v>
      </c>
      <c r="X836" s="38" t="s">
        <v>9552</v>
      </c>
      <c r="Y836" s="38" t="s">
        <v>11686</v>
      </c>
      <c r="Z836" s="38" t="s">
        <v>9552</v>
      </c>
      <c r="AA836" s="38" t="s">
        <v>313</v>
      </c>
      <c r="AB836" s="38" t="s">
        <v>312</v>
      </c>
      <c r="AC836" s="38" t="s">
        <v>313</v>
      </c>
      <c r="AE836" s="38">
        <v>0</v>
      </c>
      <c r="AF836" s="38">
        <v>0</v>
      </c>
      <c r="AG836" s="38">
        <v>0</v>
      </c>
      <c r="AH836" s="38">
        <f t="shared" si="212"/>
        <v>0</v>
      </c>
      <c r="AI836" s="38">
        <f t="shared" si="212"/>
        <v>0</v>
      </c>
      <c r="AJ836" s="38">
        <f t="shared" si="212"/>
        <v>0</v>
      </c>
      <c r="AK836" s="38">
        <f t="shared" si="212"/>
        <v>0</v>
      </c>
      <c r="AL836" s="38">
        <f t="shared" si="212"/>
        <v>0</v>
      </c>
      <c r="AM836" s="38">
        <f t="shared" si="212"/>
        <v>3</v>
      </c>
      <c r="AN836" s="38">
        <f t="shared" si="202"/>
        <v>3</v>
      </c>
      <c r="AO836" s="38" t="str">
        <f t="shared" si="203"/>
        <v>X</v>
      </c>
      <c r="AP836" s="38" t="str">
        <f t="shared" si="203"/>
        <v>우대</v>
      </c>
      <c r="AQ836" s="38" t="str">
        <f t="shared" si="203"/>
        <v>X</v>
      </c>
      <c r="AR836" s="38">
        <f t="shared" si="204"/>
        <v>3</v>
      </c>
      <c r="AT836" s="38" t="s">
        <v>11686</v>
      </c>
      <c r="AU836" s="38">
        <f>VLOOKUP(B836,자격증!B:R,17,0)</f>
        <v>8</v>
      </c>
      <c r="AV836" s="38">
        <f>IF(AT836="해당",VLOOKUP(B836,어학성적!B:Q,16,0),0)</f>
        <v>0</v>
      </c>
      <c r="AW836" s="38">
        <f>IF(AT836="해당",VLOOKUP(B836,논문실적!B:S,18,0),0)</f>
        <v>0</v>
      </c>
      <c r="AX836" s="38">
        <f>VLOOKUP(B836,자격증!B:S,18,0)</f>
        <v>0</v>
      </c>
      <c r="AY836" s="38">
        <f t="shared" si="205"/>
        <v>8</v>
      </c>
      <c r="AZ836" s="38" t="s">
        <v>11743</v>
      </c>
      <c r="BB836" s="45" t="s">
        <v>11731</v>
      </c>
      <c r="BC836" s="64" t="s">
        <v>11731</v>
      </c>
      <c r="BD836" s="45" t="s">
        <v>11731</v>
      </c>
      <c r="BE836" s="63">
        <v>0</v>
      </c>
      <c r="BF836" s="4" t="str">
        <f t="shared" si="209"/>
        <v>과락</v>
      </c>
      <c r="BG836" s="4">
        <f t="shared" si="210"/>
        <v>347</v>
      </c>
      <c r="BH836" s="4" t="s">
        <v>11811</v>
      </c>
      <c r="BI836" s="38" t="s">
        <v>11732</v>
      </c>
      <c r="BK836" s="4">
        <v>9</v>
      </c>
      <c r="BL836" s="4">
        <f t="shared" si="200"/>
        <v>135</v>
      </c>
      <c r="BM836" s="4">
        <f t="shared" si="211"/>
        <v>136</v>
      </c>
      <c r="BN836" s="4" t="str">
        <f t="shared" si="201"/>
        <v>배수초과</v>
      </c>
      <c r="BO836" s="4" t="s">
        <v>11832</v>
      </c>
      <c r="BQ836" s="44" t="s">
        <v>11731</v>
      </c>
      <c r="BR836" s="4" t="s">
        <v>11835</v>
      </c>
      <c r="BS836" s="4" t="s">
        <v>11836</v>
      </c>
    </row>
    <row r="837" spans="1:71" ht="50.1" customHeight="1" x14ac:dyDescent="0.3">
      <c r="A837" s="4">
        <f t="shared" si="213"/>
        <v>363</v>
      </c>
      <c r="B837" s="38" t="s">
        <v>8682</v>
      </c>
      <c r="C837" s="38" t="s">
        <v>8683</v>
      </c>
      <c r="D837" s="38" t="s">
        <v>265</v>
      </c>
      <c r="E837" s="38" t="s">
        <v>266</v>
      </c>
      <c r="F837" s="38" t="s">
        <v>8684</v>
      </c>
      <c r="G837" s="38" t="s">
        <v>8685</v>
      </c>
      <c r="H837" s="38" t="s">
        <v>8686</v>
      </c>
      <c r="I837" s="38" t="s">
        <v>8687</v>
      </c>
      <c r="J837" s="38" t="s">
        <v>275</v>
      </c>
      <c r="K837" s="38" t="s">
        <v>275</v>
      </c>
      <c r="L837" s="38" t="s">
        <v>276</v>
      </c>
      <c r="M837" s="38" t="s">
        <v>277</v>
      </c>
      <c r="N837" s="38" t="s">
        <v>277</v>
      </c>
      <c r="O837" s="38" t="s">
        <v>277</v>
      </c>
      <c r="P837" s="38" t="s">
        <v>277</v>
      </c>
      <c r="Q837" s="38" t="s">
        <v>629</v>
      </c>
      <c r="R837" s="38" t="s">
        <v>313</v>
      </c>
      <c r="S837" s="38" t="s">
        <v>313</v>
      </c>
      <c r="T837" s="38" t="s">
        <v>313</v>
      </c>
      <c r="U837" s="38" t="s">
        <v>313</v>
      </c>
      <c r="V837" s="38" t="s">
        <v>313</v>
      </c>
      <c r="W837" s="38" t="s">
        <v>11686</v>
      </c>
      <c r="X837" s="38" t="s">
        <v>11727</v>
      </c>
      <c r="Y837" s="38" t="s">
        <v>11686</v>
      </c>
      <c r="Z837" s="38" t="s">
        <v>11727</v>
      </c>
      <c r="AA837" s="38" t="s">
        <v>313</v>
      </c>
      <c r="AB837" s="38" t="s">
        <v>313</v>
      </c>
      <c r="AC837" s="38" t="s">
        <v>313</v>
      </c>
      <c r="AE837" s="38">
        <v>0</v>
      </c>
      <c r="AF837" s="38">
        <v>0</v>
      </c>
      <c r="AG837" s="38">
        <v>0</v>
      </c>
      <c r="AH837" s="38">
        <f t="shared" si="212"/>
        <v>0</v>
      </c>
      <c r="AI837" s="38">
        <f t="shared" si="212"/>
        <v>0</v>
      </c>
      <c r="AJ837" s="38">
        <f t="shared" si="212"/>
        <v>0</v>
      </c>
      <c r="AK837" s="38">
        <f t="shared" si="212"/>
        <v>0</v>
      </c>
      <c r="AL837" s="38">
        <f t="shared" si="212"/>
        <v>0</v>
      </c>
      <c r="AM837" s="38">
        <f t="shared" si="212"/>
        <v>3</v>
      </c>
      <c r="AN837" s="38">
        <f t="shared" si="202"/>
        <v>3</v>
      </c>
      <c r="AO837" s="38" t="str">
        <f t="shared" si="203"/>
        <v>X</v>
      </c>
      <c r="AP837" s="38" t="str">
        <f t="shared" si="203"/>
        <v>X</v>
      </c>
      <c r="AQ837" s="38" t="str">
        <f t="shared" si="203"/>
        <v>X</v>
      </c>
      <c r="AR837" s="38">
        <f t="shared" si="204"/>
        <v>3</v>
      </c>
      <c r="AT837" s="38" t="s">
        <v>11686</v>
      </c>
      <c r="AU837" s="38">
        <f>VLOOKUP(B837,자격증!B:R,17,0)</f>
        <v>6</v>
      </c>
      <c r="AV837" s="38">
        <f>IF(AT837="해당",VLOOKUP(B837,어학성적!B:Q,16,0),0)</f>
        <v>8</v>
      </c>
      <c r="AW837" s="38">
        <f>IF(AT837="해당",VLOOKUP(B837,논문실적!B:S,18,0),0)</f>
        <v>0</v>
      </c>
      <c r="AX837" s="38">
        <f>VLOOKUP(B837,자격증!B:S,18,0)</f>
        <v>0</v>
      </c>
      <c r="AY837" s="38">
        <f t="shared" si="205"/>
        <v>14</v>
      </c>
      <c r="AZ837" s="38" t="s">
        <v>11743</v>
      </c>
      <c r="BB837" s="45" t="s">
        <v>11731</v>
      </c>
      <c r="BC837" s="64" t="s">
        <v>11731</v>
      </c>
      <c r="BD837" s="45" t="s">
        <v>11731</v>
      </c>
      <c r="BE837" s="63">
        <v>0</v>
      </c>
      <c r="BF837" s="4" t="str">
        <f t="shared" si="209"/>
        <v>과락</v>
      </c>
      <c r="BG837" s="4">
        <f t="shared" si="210"/>
        <v>347</v>
      </c>
      <c r="BH837" s="4" t="s">
        <v>11811</v>
      </c>
      <c r="BI837" s="38" t="s">
        <v>11732</v>
      </c>
      <c r="BK837" s="4">
        <v>9</v>
      </c>
      <c r="BL837" s="4">
        <f t="shared" si="200"/>
        <v>135</v>
      </c>
      <c r="BM837" s="4">
        <f t="shared" si="211"/>
        <v>136</v>
      </c>
      <c r="BN837" s="4" t="str">
        <f t="shared" si="201"/>
        <v>배수초과</v>
      </c>
      <c r="BO837" s="4" t="s">
        <v>11832</v>
      </c>
      <c r="BQ837" s="44" t="s">
        <v>11731</v>
      </c>
      <c r="BR837" s="4" t="s">
        <v>11835</v>
      </c>
      <c r="BS837" s="4" t="s">
        <v>11836</v>
      </c>
    </row>
    <row r="838" spans="1:71" ht="50.1" customHeight="1" x14ac:dyDescent="0.3">
      <c r="A838" s="4">
        <f t="shared" si="213"/>
        <v>364</v>
      </c>
      <c r="B838" s="38" t="s">
        <v>9005</v>
      </c>
      <c r="C838" s="38" t="s">
        <v>9006</v>
      </c>
      <c r="D838" s="38" t="s">
        <v>265</v>
      </c>
      <c r="E838" s="38" t="s">
        <v>266</v>
      </c>
      <c r="F838" s="38" t="s">
        <v>9007</v>
      </c>
      <c r="G838" s="38" t="s">
        <v>9008</v>
      </c>
      <c r="H838" s="38" t="s">
        <v>9009</v>
      </c>
      <c r="I838" s="38" t="s">
        <v>9010</v>
      </c>
      <c r="J838" s="38" t="s">
        <v>275</v>
      </c>
      <c r="K838" s="38" t="s">
        <v>275</v>
      </c>
      <c r="L838" s="38" t="s">
        <v>276</v>
      </c>
      <c r="M838" s="38" t="s">
        <v>277</v>
      </c>
      <c r="N838" s="38" t="s">
        <v>277</v>
      </c>
      <c r="O838" s="38" t="s">
        <v>277</v>
      </c>
      <c r="P838" s="38" t="s">
        <v>277</v>
      </c>
      <c r="Q838" s="38" t="s">
        <v>576</v>
      </c>
      <c r="R838" s="38" t="s">
        <v>313</v>
      </c>
      <c r="S838" s="38" t="s">
        <v>313</v>
      </c>
      <c r="T838" s="38" t="s">
        <v>313</v>
      </c>
      <c r="U838" s="38" t="s">
        <v>313</v>
      </c>
      <c r="V838" s="38" t="s">
        <v>313</v>
      </c>
      <c r="W838" s="38" t="s">
        <v>11686</v>
      </c>
      <c r="X838" s="38" t="s">
        <v>11734</v>
      </c>
      <c r="Y838" s="38" t="s">
        <v>313</v>
      </c>
      <c r="Z838" s="38" t="s">
        <v>313</v>
      </c>
      <c r="AA838" s="38" t="s">
        <v>313</v>
      </c>
      <c r="AB838" s="38" t="s">
        <v>313</v>
      </c>
      <c r="AC838" s="38" t="s">
        <v>313</v>
      </c>
      <c r="AE838" s="38">
        <v>0</v>
      </c>
      <c r="AF838" s="38">
        <v>0</v>
      </c>
      <c r="AG838" s="38">
        <v>0</v>
      </c>
      <c r="AH838" s="38">
        <f t="shared" si="212"/>
        <v>0</v>
      </c>
      <c r="AI838" s="38">
        <f t="shared" si="212"/>
        <v>0</v>
      </c>
      <c r="AJ838" s="38">
        <f t="shared" si="212"/>
        <v>0</v>
      </c>
      <c r="AK838" s="38">
        <f t="shared" ref="AK838:AM846" si="214">IF(U838="해당",3,0)</f>
        <v>0</v>
      </c>
      <c r="AL838" s="38">
        <f t="shared" si="214"/>
        <v>0</v>
      </c>
      <c r="AM838" s="38">
        <f t="shared" si="214"/>
        <v>3</v>
      </c>
      <c r="AN838" s="38">
        <f t="shared" si="202"/>
        <v>0</v>
      </c>
      <c r="AO838" s="38" t="str">
        <f t="shared" si="203"/>
        <v>X</v>
      </c>
      <c r="AP838" s="38" t="str">
        <f t="shared" si="203"/>
        <v>X</v>
      </c>
      <c r="AQ838" s="38" t="str">
        <f t="shared" si="203"/>
        <v>X</v>
      </c>
      <c r="AR838" s="38">
        <f t="shared" si="204"/>
        <v>3</v>
      </c>
      <c r="AT838" s="38" t="s">
        <v>11686</v>
      </c>
      <c r="AU838" s="38">
        <f>VLOOKUP(B838,자격증!B:R,17,0)</f>
        <v>0</v>
      </c>
      <c r="AV838" s="38">
        <f>IF(AT838="해당",VLOOKUP(B838,어학성적!B:Q,16,0),0)</f>
        <v>6</v>
      </c>
      <c r="AW838" s="38">
        <f>IF(AT838="해당",VLOOKUP(B838,논문실적!B:S,18,0),0)</f>
        <v>10</v>
      </c>
      <c r="AX838" s="38">
        <f>VLOOKUP(B838,자격증!B:S,18,0)</f>
        <v>0</v>
      </c>
      <c r="AY838" s="38">
        <f t="shared" si="205"/>
        <v>16</v>
      </c>
      <c r="AZ838" s="38" t="s">
        <v>11743</v>
      </c>
      <c r="BB838" s="45" t="s">
        <v>11731</v>
      </c>
      <c r="BC838" s="64" t="s">
        <v>11731</v>
      </c>
      <c r="BD838" s="45" t="s">
        <v>11731</v>
      </c>
      <c r="BE838" s="63">
        <v>0</v>
      </c>
      <c r="BF838" s="4" t="str">
        <f t="shared" si="209"/>
        <v>과락</v>
      </c>
      <c r="BG838" s="4">
        <f t="shared" si="210"/>
        <v>347</v>
      </c>
      <c r="BH838" s="4" t="s">
        <v>11811</v>
      </c>
      <c r="BI838" s="38" t="s">
        <v>11732</v>
      </c>
      <c r="BK838" s="4">
        <v>9</v>
      </c>
      <c r="BL838" s="4">
        <f t="shared" si="200"/>
        <v>135</v>
      </c>
      <c r="BM838" s="4">
        <f t="shared" si="211"/>
        <v>136</v>
      </c>
      <c r="BN838" s="4" t="str">
        <f t="shared" si="201"/>
        <v>배수초과</v>
      </c>
      <c r="BO838" s="4" t="s">
        <v>11832</v>
      </c>
      <c r="BQ838" s="44" t="s">
        <v>11731</v>
      </c>
      <c r="BR838" s="4" t="s">
        <v>11835</v>
      </c>
      <c r="BS838" s="4" t="s">
        <v>11836</v>
      </c>
    </row>
    <row r="839" spans="1:71" ht="50.1" customHeight="1" x14ac:dyDescent="0.3">
      <c r="A839" s="4">
        <f t="shared" si="213"/>
        <v>365</v>
      </c>
      <c r="B839" s="38" t="s">
        <v>10306</v>
      </c>
      <c r="C839" s="38" t="s">
        <v>10307</v>
      </c>
      <c r="D839" s="38" t="s">
        <v>265</v>
      </c>
      <c r="E839" s="38" t="s">
        <v>266</v>
      </c>
      <c r="F839" s="38" t="s">
        <v>10308</v>
      </c>
      <c r="G839" s="38" t="s">
        <v>10309</v>
      </c>
      <c r="H839" s="38" t="s">
        <v>10310</v>
      </c>
      <c r="I839" s="38" t="s">
        <v>10311</v>
      </c>
      <c r="J839" s="38" t="s">
        <v>275</v>
      </c>
      <c r="K839" s="38" t="s">
        <v>275</v>
      </c>
      <c r="L839" s="38" t="s">
        <v>276</v>
      </c>
      <c r="M839" s="38" t="s">
        <v>277</v>
      </c>
      <c r="N839" s="38" t="s">
        <v>277</v>
      </c>
      <c r="O839" s="38" t="s">
        <v>277</v>
      </c>
      <c r="P839" s="38" t="s">
        <v>277</v>
      </c>
      <c r="Q839" s="38" t="s">
        <v>4234</v>
      </c>
      <c r="R839" s="38" t="s">
        <v>313</v>
      </c>
      <c r="S839" s="38" t="s">
        <v>313</v>
      </c>
      <c r="T839" s="38" t="s">
        <v>313</v>
      </c>
      <c r="U839" s="38" t="s">
        <v>313</v>
      </c>
      <c r="V839" s="38" t="s">
        <v>313</v>
      </c>
      <c r="W839" s="38" t="s">
        <v>313</v>
      </c>
      <c r="X839" s="38" t="s">
        <v>313</v>
      </c>
      <c r="Y839" s="38" t="s">
        <v>313</v>
      </c>
      <c r="Z839" s="38" t="s">
        <v>313</v>
      </c>
      <c r="AA839" s="38" t="s">
        <v>312</v>
      </c>
      <c r="AB839" s="38" t="s">
        <v>312</v>
      </c>
      <c r="AC839" s="38" t="s">
        <v>313</v>
      </c>
      <c r="AE839" s="38">
        <v>0</v>
      </c>
      <c r="AF839" s="38">
        <v>0</v>
      </c>
      <c r="AG839" s="38">
        <v>0</v>
      </c>
      <c r="AH839" s="38">
        <f t="shared" ref="AH839:AJ846" si="215">IF(R839="해당",3,0)</f>
        <v>0</v>
      </c>
      <c r="AI839" s="38">
        <f t="shared" si="215"/>
        <v>0</v>
      </c>
      <c r="AJ839" s="38">
        <f t="shared" si="215"/>
        <v>0</v>
      </c>
      <c r="AK839" s="38">
        <f t="shared" si="214"/>
        <v>0</v>
      </c>
      <c r="AL839" s="38">
        <f t="shared" si="214"/>
        <v>0</v>
      </c>
      <c r="AM839" s="38">
        <f t="shared" si="214"/>
        <v>0</v>
      </c>
      <c r="AN839" s="38">
        <f t="shared" si="202"/>
        <v>0</v>
      </c>
      <c r="AO839" s="38" t="str">
        <f t="shared" si="203"/>
        <v>우대</v>
      </c>
      <c r="AP839" s="38" t="str">
        <f t="shared" si="203"/>
        <v>우대</v>
      </c>
      <c r="AQ839" s="38" t="str">
        <f t="shared" si="203"/>
        <v>X</v>
      </c>
      <c r="AR839" s="38">
        <f t="shared" si="204"/>
        <v>0</v>
      </c>
      <c r="AT839" s="38" t="s">
        <v>11686</v>
      </c>
      <c r="AU839" s="38">
        <f>VLOOKUP(B839,자격증!B:R,17,0)</f>
        <v>3</v>
      </c>
      <c r="AV839" s="38">
        <f>IF(AT839="해당",VLOOKUP(B839,어학성적!B:Q,16,0),0)</f>
        <v>0</v>
      </c>
      <c r="AW839" s="38">
        <f>IF(AT839="해당",VLOOKUP(B839,논문실적!B:S,18,0),0)</f>
        <v>0</v>
      </c>
      <c r="AX839" s="38">
        <f>VLOOKUP(B839,자격증!B:S,18,0)</f>
        <v>0</v>
      </c>
      <c r="AY839" s="38">
        <f t="shared" si="205"/>
        <v>3</v>
      </c>
      <c r="AZ839" s="38" t="s">
        <v>11743</v>
      </c>
      <c r="BB839" s="45" t="s">
        <v>11731</v>
      </c>
      <c r="BC839" s="64" t="s">
        <v>11731</v>
      </c>
      <c r="BD839" s="45" t="s">
        <v>11731</v>
      </c>
      <c r="BE839" s="63">
        <v>0</v>
      </c>
      <c r="BF839" s="4" t="str">
        <f t="shared" si="209"/>
        <v>과락</v>
      </c>
      <c r="BG839" s="4">
        <f t="shared" si="210"/>
        <v>347</v>
      </c>
      <c r="BH839" s="4" t="s">
        <v>11811</v>
      </c>
      <c r="BI839" s="38" t="s">
        <v>11732</v>
      </c>
      <c r="BK839" s="4">
        <v>9</v>
      </c>
      <c r="BL839" s="4">
        <f t="shared" ref="BL839:BL891" si="216">BK839*15</f>
        <v>135</v>
      </c>
      <c r="BM839" s="4">
        <f t="shared" si="211"/>
        <v>136</v>
      </c>
      <c r="BN839" s="4" t="str">
        <f t="shared" ref="BN839:BN891" si="217">IF(BL839=BM839,"일치",IF(BM839&gt;BL839,"배수초과","배수미달"))</f>
        <v>배수초과</v>
      </c>
      <c r="BO839" s="4" t="s">
        <v>11832</v>
      </c>
      <c r="BQ839" s="44" t="s">
        <v>11731</v>
      </c>
      <c r="BR839" s="4" t="s">
        <v>11835</v>
      </c>
      <c r="BS839" s="4" t="s">
        <v>11836</v>
      </c>
    </row>
    <row r="840" spans="1:71" ht="50.1" customHeight="1" x14ac:dyDescent="0.3">
      <c r="A840" s="4">
        <f t="shared" si="213"/>
        <v>366</v>
      </c>
      <c r="B840" s="38" t="s">
        <v>10630</v>
      </c>
      <c r="C840" s="38" t="s">
        <v>10631</v>
      </c>
      <c r="D840" s="38" t="s">
        <v>265</v>
      </c>
      <c r="E840" s="38" t="s">
        <v>266</v>
      </c>
      <c r="F840" s="38" t="s">
        <v>10632</v>
      </c>
      <c r="G840" s="38" t="s">
        <v>10633</v>
      </c>
      <c r="H840" s="38" t="s">
        <v>10634</v>
      </c>
      <c r="I840" s="38" t="s">
        <v>10635</v>
      </c>
      <c r="J840" s="38" t="s">
        <v>275</v>
      </c>
      <c r="K840" s="38" t="s">
        <v>275</v>
      </c>
      <c r="L840" s="38" t="s">
        <v>382</v>
      </c>
      <c r="M840" s="38" t="s">
        <v>2473</v>
      </c>
      <c r="N840" s="38" t="s">
        <v>2474</v>
      </c>
      <c r="O840" s="38" t="s">
        <v>562</v>
      </c>
      <c r="P840" s="38" t="s">
        <v>957</v>
      </c>
      <c r="Q840" s="38" t="s">
        <v>8123</v>
      </c>
      <c r="R840" s="38" t="s">
        <v>313</v>
      </c>
      <c r="S840" s="38" t="s">
        <v>313</v>
      </c>
      <c r="T840" s="38" t="s">
        <v>313</v>
      </c>
      <c r="U840" s="38" t="s">
        <v>313</v>
      </c>
      <c r="V840" s="38" t="s">
        <v>313</v>
      </c>
      <c r="W840" s="38" t="s">
        <v>11686</v>
      </c>
      <c r="X840" s="38" t="s">
        <v>11742</v>
      </c>
      <c r="Y840" s="38" t="s">
        <v>313</v>
      </c>
      <c r="Z840" s="38" t="s">
        <v>313</v>
      </c>
      <c r="AA840" s="38" t="s">
        <v>313</v>
      </c>
      <c r="AB840" s="38" t="s">
        <v>312</v>
      </c>
      <c r="AC840" s="38" t="s">
        <v>313</v>
      </c>
      <c r="AE840" s="38">
        <v>0</v>
      </c>
      <c r="AF840" s="38">
        <v>0</v>
      </c>
      <c r="AG840" s="38">
        <v>0</v>
      </c>
      <c r="AH840" s="38">
        <f t="shared" si="215"/>
        <v>0</v>
      </c>
      <c r="AI840" s="38">
        <f t="shared" si="215"/>
        <v>0</v>
      </c>
      <c r="AJ840" s="38">
        <f t="shared" si="215"/>
        <v>0</v>
      </c>
      <c r="AK840" s="38">
        <f t="shared" si="214"/>
        <v>0</v>
      </c>
      <c r="AL840" s="38">
        <f t="shared" si="214"/>
        <v>0</v>
      </c>
      <c r="AM840" s="38">
        <f t="shared" si="214"/>
        <v>3</v>
      </c>
      <c r="AN840" s="38">
        <f t="shared" si="202"/>
        <v>0</v>
      </c>
      <c r="AO840" s="38" t="str">
        <f t="shared" si="203"/>
        <v>X</v>
      </c>
      <c r="AP840" s="38" t="str">
        <f t="shared" si="203"/>
        <v>우대</v>
      </c>
      <c r="AQ840" s="38" t="str">
        <f t="shared" si="203"/>
        <v>X</v>
      </c>
      <c r="AR840" s="38">
        <f t="shared" si="204"/>
        <v>3</v>
      </c>
      <c r="AT840" s="38" t="s">
        <v>11686</v>
      </c>
      <c r="AU840" s="38">
        <f>VLOOKUP(B840,자격증!B:R,17,0)</f>
        <v>1</v>
      </c>
      <c r="AV840" s="38">
        <f>IF(AT840="해당",VLOOKUP(B840,어학성적!B:Q,16,0),0)</f>
        <v>10</v>
      </c>
      <c r="AW840" s="38">
        <f>IF(AT840="해당",VLOOKUP(B840,논문실적!B:S,18,0),0)</f>
        <v>0</v>
      </c>
      <c r="AX840" s="38">
        <f>VLOOKUP(B840,자격증!B:S,18,0)</f>
        <v>0</v>
      </c>
      <c r="AY840" s="38">
        <f t="shared" si="205"/>
        <v>11</v>
      </c>
      <c r="AZ840" s="38" t="s">
        <v>11743</v>
      </c>
      <c r="BB840" s="45" t="s">
        <v>11731</v>
      </c>
      <c r="BC840" s="64" t="s">
        <v>11731</v>
      </c>
      <c r="BD840" s="45" t="s">
        <v>11731</v>
      </c>
      <c r="BE840" s="63">
        <v>0</v>
      </c>
      <c r="BF840" s="4" t="str">
        <f t="shared" si="209"/>
        <v>과락</v>
      </c>
      <c r="BG840" s="4">
        <f t="shared" si="210"/>
        <v>347</v>
      </c>
      <c r="BH840" s="4" t="s">
        <v>11811</v>
      </c>
      <c r="BI840" s="38" t="s">
        <v>11732</v>
      </c>
      <c r="BK840" s="4">
        <v>9</v>
      </c>
      <c r="BL840" s="4">
        <f t="shared" si="216"/>
        <v>135</v>
      </c>
      <c r="BM840" s="4">
        <f t="shared" si="211"/>
        <v>136</v>
      </c>
      <c r="BN840" s="4" t="str">
        <f t="shared" si="217"/>
        <v>배수초과</v>
      </c>
      <c r="BO840" s="4" t="s">
        <v>11832</v>
      </c>
      <c r="BQ840" s="44" t="s">
        <v>11731</v>
      </c>
      <c r="BR840" s="4" t="s">
        <v>11835</v>
      </c>
      <c r="BS840" s="4" t="s">
        <v>11836</v>
      </c>
    </row>
    <row r="841" spans="1:71" ht="50.1" customHeight="1" x14ac:dyDescent="0.3">
      <c r="A841" s="4">
        <f t="shared" si="213"/>
        <v>367</v>
      </c>
      <c r="B841" s="38" t="s">
        <v>11009</v>
      </c>
      <c r="C841" s="38" t="s">
        <v>11010</v>
      </c>
      <c r="D841" s="38" t="s">
        <v>265</v>
      </c>
      <c r="E841" s="38" t="s">
        <v>266</v>
      </c>
      <c r="F841" s="38" t="s">
        <v>11011</v>
      </c>
      <c r="G841" s="38" t="s">
        <v>11012</v>
      </c>
      <c r="H841" s="38" t="s">
        <v>11013</v>
      </c>
      <c r="I841" s="38" t="s">
        <v>11014</v>
      </c>
      <c r="J841" s="38" t="s">
        <v>275</v>
      </c>
      <c r="K841" s="38" t="s">
        <v>275</v>
      </c>
      <c r="L841" s="38" t="s">
        <v>276</v>
      </c>
      <c r="M841" s="38" t="s">
        <v>277</v>
      </c>
      <c r="N841" s="38" t="s">
        <v>277</v>
      </c>
      <c r="O841" s="38" t="s">
        <v>277</v>
      </c>
      <c r="P841" s="38" t="s">
        <v>277</v>
      </c>
      <c r="Q841" s="38" t="s">
        <v>375</v>
      </c>
      <c r="R841" s="38" t="s">
        <v>313</v>
      </c>
      <c r="S841" s="38" t="s">
        <v>313</v>
      </c>
      <c r="T841" s="38" t="s">
        <v>313</v>
      </c>
      <c r="U841" s="38" t="s">
        <v>313</v>
      </c>
      <c r="V841" s="38" t="s">
        <v>313</v>
      </c>
      <c r="W841" s="38" t="s">
        <v>11686</v>
      </c>
      <c r="X841" s="38" t="s">
        <v>11729</v>
      </c>
      <c r="Y841" s="38" t="s">
        <v>313</v>
      </c>
      <c r="Z841" s="38" t="s">
        <v>313</v>
      </c>
      <c r="AA841" s="38" t="s">
        <v>313</v>
      </c>
      <c r="AB841" s="38" t="s">
        <v>312</v>
      </c>
      <c r="AC841" s="38" t="s">
        <v>313</v>
      </c>
      <c r="AE841" s="38">
        <v>0</v>
      </c>
      <c r="AF841" s="38">
        <v>0</v>
      </c>
      <c r="AG841" s="38">
        <v>0</v>
      </c>
      <c r="AH841" s="38">
        <f t="shared" si="215"/>
        <v>0</v>
      </c>
      <c r="AI841" s="38">
        <f t="shared" si="215"/>
        <v>0</v>
      </c>
      <c r="AJ841" s="38">
        <f t="shared" si="215"/>
        <v>0</v>
      </c>
      <c r="AK841" s="38">
        <f t="shared" si="214"/>
        <v>0</v>
      </c>
      <c r="AL841" s="38">
        <f t="shared" si="214"/>
        <v>0</v>
      </c>
      <c r="AM841" s="38">
        <f t="shared" si="214"/>
        <v>3</v>
      </c>
      <c r="AN841" s="38">
        <f t="shared" si="202"/>
        <v>0</v>
      </c>
      <c r="AO841" s="38" t="str">
        <f t="shared" si="203"/>
        <v>X</v>
      </c>
      <c r="AP841" s="38" t="str">
        <f t="shared" si="203"/>
        <v>우대</v>
      </c>
      <c r="AQ841" s="38" t="str">
        <f t="shared" si="203"/>
        <v>X</v>
      </c>
      <c r="AR841" s="38">
        <f t="shared" si="204"/>
        <v>3</v>
      </c>
      <c r="AT841" s="38" t="s">
        <v>11686</v>
      </c>
      <c r="AU841" s="38">
        <f>VLOOKUP(B841,자격증!B:R,17,0)</f>
        <v>5</v>
      </c>
      <c r="AV841" s="38">
        <f>IF(AT841="해당",VLOOKUP(B841,어학성적!B:Q,16,0),0)</f>
        <v>0</v>
      </c>
      <c r="AW841" s="38">
        <f>IF(AT841="해당",VLOOKUP(B841,논문실적!B:S,18,0),0)</f>
        <v>0</v>
      </c>
      <c r="AX841" s="38">
        <f>VLOOKUP(B841,자격증!B:S,18,0)</f>
        <v>0</v>
      </c>
      <c r="AY841" s="38">
        <f t="shared" si="205"/>
        <v>5</v>
      </c>
      <c r="AZ841" s="38" t="s">
        <v>11781</v>
      </c>
      <c r="BB841" s="45" t="s">
        <v>11731</v>
      </c>
      <c r="BC841" s="64" t="s">
        <v>11731</v>
      </c>
      <c r="BD841" s="45" t="s">
        <v>11731</v>
      </c>
      <c r="BE841" s="63">
        <v>0</v>
      </c>
      <c r="BF841" s="4" t="str">
        <f t="shared" si="209"/>
        <v>과락</v>
      </c>
      <c r="BG841" s="4">
        <f t="shared" si="210"/>
        <v>347</v>
      </c>
      <c r="BH841" s="4" t="s">
        <v>11811</v>
      </c>
      <c r="BI841" s="38" t="s">
        <v>11732</v>
      </c>
      <c r="BK841" s="4">
        <v>9</v>
      </c>
      <c r="BL841" s="4">
        <f t="shared" si="216"/>
        <v>135</v>
      </c>
      <c r="BM841" s="4">
        <f t="shared" si="211"/>
        <v>136</v>
      </c>
      <c r="BN841" s="4" t="str">
        <f t="shared" si="217"/>
        <v>배수초과</v>
      </c>
      <c r="BO841" s="4" t="s">
        <v>11832</v>
      </c>
      <c r="BQ841" s="44" t="s">
        <v>11731</v>
      </c>
      <c r="BR841" s="4" t="s">
        <v>11835</v>
      </c>
      <c r="BS841" s="4" t="s">
        <v>11836</v>
      </c>
    </row>
    <row r="842" spans="1:71" ht="50.1" customHeight="1" x14ac:dyDescent="0.3">
      <c r="A842" s="4">
        <f t="shared" si="213"/>
        <v>368</v>
      </c>
      <c r="B842" s="38" t="s">
        <v>11031</v>
      </c>
      <c r="C842" s="38" t="s">
        <v>11032</v>
      </c>
      <c r="D842" s="38" t="s">
        <v>265</v>
      </c>
      <c r="E842" s="38" t="s">
        <v>266</v>
      </c>
      <c r="F842" s="38" t="s">
        <v>11033</v>
      </c>
      <c r="G842" s="38" t="s">
        <v>11034</v>
      </c>
      <c r="H842" s="38" t="s">
        <v>11035</v>
      </c>
      <c r="I842" s="38" t="s">
        <v>11036</v>
      </c>
      <c r="J842" s="38" t="s">
        <v>275</v>
      </c>
      <c r="K842" s="38" t="s">
        <v>275</v>
      </c>
      <c r="L842" s="38" t="s">
        <v>276</v>
      </c>
      <c r="M842" s="38" t="s">
        <v>277</v>
      </c>
      <c r="N842" s="38" t="s">
        <v>277</v>
      </c>
      <c r="O842" s="38" t="s">
        <v>277</v>
      </c>
      <c r="P842" s="38" t="s">
        <v>277</v>
      </c>
      <c r="Q842" s="38" t="s">
        <v>11042</v>
      </c>
      <c r="R842" s="38" t="s">
        <v>313</v>
      </c>
      <c r="S842" s="38" t="s">
        <v>313</v>
      </c>
      <c r="T842" s="38" t="s">
        <v>313</v>
      </c>
      <c r="U842" s="38" t="s">
        <v>313</v>
      </c>
      <c r="V842" s="38" t="s">
        <v>313</v>
      </c>
      <c r="W842" s="38" t="s">
        <v>11686</v>
      </c>
      <c r="X842" s="38" t="s">
        <v>11744</v>
      </c>
      <c r="Y842" s="38" t="s">
        <v>313</v>
      </c>
      <c r="Z842" s="38" t="s">
        <v>313</v>
      </c>
      <c r="AA842" s="38" t="s">
        <v>313</v>
      </c>
      <c r="AB842" s="38" t="s">
        <v>313</v>
      </c>
      <c r="AC842" s="38" t="s">
        <v>313</v>
      </c>
      <c r="AE842" s="38">
        <v>0</v>
      </c>
      <c r="AF842" s="38">
        <v>0</v>
      </c>
      <c r="AG842" s="38">
        <v>0</v>
      </c>
      <c r="AH842" s="38">
        <f t="shared" si="215"/>
        <v>0</v>
      </c>
      <c r="AI842" s="38">
        <f t="shared" si="215"/>
        <v>0</v>
      </c>
      <c r="AJ842" s="38">
        <f t="shared" si="215"/>
        <v>0</v>
      </c>
      <c r="AK842" s="38">
        <f t="shared" si="214"/>
        <v>0</v>
      </c>
      <c r="AL842" s="38">
        <f t="shared" si="214"/>
        <v>0</v>
      </c>
      <c r="AM842" s="38">
        <f t="shared" si="214"/>
        <v>3</v>
      </c>
      <c r="AN842" s="38">
        <f t="shared" si="202"/>
        <v>0</v>
      </c>
      <c r="AO842" s="38" t="str">
        <f t="shared" si="203"/>
        <v>X</v>
      </c>
      <c r="AP842" s="38" t="str">
        <f t="shared" si="203"/>
        <v>X</v>
      </c>
      <c r="AQ842" s="38" t="str">
        <f t="shared" si="203"/>
        <v>X</v>
      </c>
      <c r="AR842" s="38">
        <f t="shared" si="204"/>
        <v>3</v>
      </c>
      <c r="AT842" s="38" t="s">
        <v>11686</v>
      </c>
      <c r="AU842" s="38">
        <f>VLOOKUP(B842,자격증!B:R,17,0)</f>
        <v>0</v>
      </c>
      <c r="AV842" s="38">
        <f>IF(AT842="해당",VLOOKUP(B842,어학성적!B:Q,16,0),0)</f>
        <v>6</v>
      </c>
      <c r="AW842" s="38">
        <f>IF(AT842="해당",VLOOKUP(B842,논문실적!B:S,18,0),0)</f>
        <v>0</v>
      </c>
      <c r="AX842" s="38">
        <f>VLOOKUP(B842,자격증!B:S,18,0)</f>
        <v>0</v>
      </c>
      <c r="AY842" s="38">
        <f t="shared" si="205"/>
        <v>6</v>
      </c>
      <c r="AZ842" s="38" t="s">
        <v>11743</v>
      </c>
      <c r="BB842" s="45" t="s">
        <v>11731</v>
      </c>
      <c r="BC842" s="64" t="s">
        <v>11731</v>
      </c>
      <c r="BD842" s="45" t="s">
        <v>11731</v>
      </c>
      <c r="BE842" s="63">
        <v>0</v>
      </c>
      <c r="BF842" s="4" t="str">
        <f t="shared" si="209"/>
        <v>과락</v>
      </c>
      <c r="BG842" s="4">
        <f t="shared" si="210"/>
        <v>347</v>
      </c>
      <c r="BH842" s="4" t="s">
        <v>11811</v>
      </c>
      <c r="BI842" s="38" t="s">
        <v>11732</v>
      </c>
      <c r="BK842" s="4">
        <v>9</v>
      </c>
      <c r="BL842" s="4">
        <f t="shared" si="216"/>
        <v>135</v>
      </c>
      <c r="BM842" s="4">
        <f t="shared" si="211"/>
        <v>136</v>
      </c>
      <c r="BN842" s="4" t="str">
        <f t="shared" si="217"/>
        <v>배수초과</v>
      </c>
      <c r="BO842" s="4" t="s">
        <v>11832</v>
      </c>
      <c r="BQ842" s="44" t="s">
        <v>11731</v>
      </c>
      <c r="BR842" s="4" t="s">
        <v>11835</v>
      </c>
      <c r="BS842" s="4" t="s">
        <v>11836</v>
      </c>
    </row>
    <row r="843" spans="1:71" ht="50.1" customHeight="1" x14ac:dyDescent="0.3">
      <c r="A843" s="4">
        <f t="shared" si="213"/>
        <v>369</v>
      </c>
      <c r="B843" s="38" t="s">
        <v>11129</v>
      </c>
      <c r="C843" s="38" t="s">
        <v>11130</v>
      </c>
      <c r="D843" s="38" t="s">
        <v>265</v>
      </c>
      <c r="E843" s="38" t="s">
        <v>266</v>
      </c>
      <c r="F843" s="38" t="s">
        <v>11131</v>
      </c>
      <c r="G843" s="38" t="s">
        <v>11132</v>
      </c>
      <c r="H843" s="38" t="s">
        <v>11133</v>
      </c>
      <c r="I843" s="38" t="s">
        <v>11134</v>
      </c>
      <c r="J843" s="38" t="s">
        <v>275</v>
      </c>
      <c r="K843" s="38" t="s">
        <v>275</v>
      </c>
      <c r="L843" s="38" t="s">
        <v>276</v>
      </c>
      <c r="M843" s="38" t="s">
        <v>277</v>
      </c>
      <c r="N843" s="38" t="s">
        <v>277</v>
      </c>
      <c r="O843" s="38" t="s">
        <v>277</v>
      </c>
      <c r="P843" s="38" t="s">
        <v>277</v>
      </c>
      <c r="Q843" s="38" t="s">
        <v>8713</v>
      </c>
      <c r="R843" s="38" t="s">
        <v>313</v>
      </c>
      <c r="S843" s="38" t="s">
        <v>313</v>
      </c>
      <c r="T843" s="38" t="s">
        <v>313</v>
      </c>
      <c r="U843" s="38" t="s">
        <v>313</v>
      </c>
      <c r="V843" s="38" t="s">
        <v>313</v>
      </c>
      <c r="W843" s="38" t="s">
        <v>11686</v>
      </c>
      <c r="X843" s="38" t="s">
        <v>11727</v>
      </c>
      <c r="Y843" s="38" t="s">
        <v>313</v>
      </c>
      <c r="Z843" s="38" t="s">
        <v>313</v>
      </c>
      <c r="AA843" s="38" t="s">
        <v>313</v>
      </c>
      <c r="AB843" s="38" t="s">
        <v>312</v>
      </c>
      <c r="AC843" s="38" t="s">
        <v>313</v>
      </c>
      <c r="AE843" s="38">
        <v>0</v>
      </c>
      <c r="AF843" s="38">
        <v>0</v>
      </c>
      <c r="AG843" s="38">
        <v>0</v>
      </c>
      <c r="AH843" s="38">
        <f t="shared" si="215"/>
        <v>0</v>
      </c>
      <c r="AI843" s="38">
        <f t="shared" si="215"/>
        <v>0</v>
      </c>
      <c r="AJ843" s="38">
        <f t="shared" si="215"/>
        <v>0</v>
      </c>
      <c r="AK843" s="38">
        <f t="shared" si="214"/>
        <v>0</v>
      </c>
      <c r="AL843" s="38">
        <f t="shared" si="214"/>
        <v>0</v>
      </c>
      <c r="AM843" s="38">
        <f t="shared" si="214"/>
        <v>3</v>
      </c>
      <c r="AN843" s="38">
        <f t="shared" si="202"/>
        <v>0</v>
      </c>
      <c r="AO843" s="38" t="str">
        <f t="shared" si="203"/>
        <v>X</v>
      </c>
      <c r="AP843" s="38" t="str">
        <f t="shared" si="203"/>
        <v>우대</v>
      </c>
      <c r="AQ843" s="38" t="str">
        <f t="shared" si="203"/>
        <v>X</v>
      </c>
      <c r="AR843" s="38">
        <f t="shared" si="204"/>
        <v>3</v>
      </c>
      <c r="AT843" s="38" t="s">
        <v>11686</v>
      </c>
      <c r="AU843" s="38">
        <f>VLOOKUP(B843,자격증!B:R,17,0)</f>
        <v>0</v>
      </c>
      <c r="AV843" s="38">
        <f>IF(AT843="해당",VLOOKUP(B843,어학성적!B:Q,16,0),0)</f>
        <v>0</v>
      </c>
      <c r="AW843" s="38">
        <f>IF(AT843="해당",VLOOKUP(B843,논문실적!B:S,18,0),0)</f>
        <v>0</v>
      </c>
      <c r="AX843" s="38">
        <f>VLOOKUP(B843,자격증!B:S,18,0)</f>
        <v>0</v>
      </c>
      <c r="AY843" s="38">
        <f t="shared" si="205"/>
        <v>0</v>
      </c>
      <c r="AZ843" s="38" t="s">
        <v>11743</v>
      </c>
      <c r="BB843" s="45" t="s">
        <v>11731</v>
      </c>
      <c r="BC843" s="64" t="s">
        <v>11731</v>
      </c>
      <c r="BD843" s="45" t="s">
        <v>11731</v>
      </c>
      <c r="BE843" s="63">
        <v>0</v>
      </c>
      <c r="BF843" s="4" t="str">
        <f t="shared" si="209"/>
        <v>과락</v>
      </c>
      <c r="BG843" s="4">
        <f t="shared" si="210"/>
        <v>347</v>
      </c>
      <c r="BH843" s="4" t="s">
        <v>11811</v>
      </c>
      <c r="BI843" s="38" t="s">
        <v>11732</v>
      </c>
      <c r="BK843" s="4">
        <v>9</v>
      </c>
      <c r="BL843" s="4">
        <f t="shared" si="216"/>
        <v>135</v>
      </c>
      <c r="BM843" s="4">
        <f t="shared" si="211"/>
        <v>136</v>
      </c>
      <c r="BN843" s="4" t="str">
        <f t="shared" si="217"/>
        <v>배수초과</v>
      </c>
      <c r="BO843" s="4" t="s">
        <v>11832</v>
      </c>
      <c r="BQ843" s="44" t="s">
        <v>11731</v>
      </c>
      <c r="BR843" s="4" t="s">
        <v>11835</v>
      </c>
      <c r="BS843" s="4" t="s">
        <v>11836</v>
      </c>
    </row>
    <row r="844" spans="1:71" ht="50.1" customHeight="1" x14ac:dyDescent="0.3">
      <c r="A844" s="4">
        <f t="shared" si="213"/>
        <v>370</v>
      </c>
      <c r="B844" s="38" t="s">
        <v>11183</v>
      </c>
      <c r="C844" s="38" t="s">
        <v>11184</v>
      </c>
      <c r="D844" s="38" t="s">
        <v>265</v>
      </c>
      <c r="E844" s="38" t="s">
        <v>266</v>
      </c>
      <c r="F844" s="38" t="s">
        <v>11185</v>
      </c>
      <c r="G844" s="38" t="s">
        <v>11186</v>
      </c>
      <c r="H844" s="38" t="s">
        <v>11187</v>
      </c>
      <c r="I844" s="38" t="s">
        <v>11188</v>
      </c>
      <c r="J844" s="38" t="s">
        <v>275</v>
      </c>
      <c r="K844" s="38" t="s">
        <v>275</v>
      </c>
      <c r="L844" s="38" t="s">
        <v>276</v>
      </c>
      <c r="M844" s="38" t="s">
        <v>277</v>
      </c>
      <c r="N844" s="38" t="s">
        <v>277</v>
      </c>
      <c r="O844" s="38" t="s">
        <v>277</v>
      </c>
      <c r="P844" s="38" t="s">
        <v>277</v>
      </c>
      <c r="Q844" s="38" t="s">
        <v>1973</v>
      </c>
      <c r="R844" s="38" t="s">
        <v>313</v>
      </c>
      <c r="S844" s="38" t="s">
        <v>313</v>
      </c>
      <c r="T844" s="38" t="s">
        <v>313</v>
      </c>
      <c r="U844" s="38" t="s">
        <v>313</v>
      </c>
      <c r="V844" s="38" t="s">
        <v>313</v>
      </c>
      <c r="W844" s="38" t="s">
        <v>11686</v>
      </c>
      <c r="X844" s="38" t="s">
        <v>11727</v>
      </c>
      <c r="Y844" s="38" t="s">
        <v>11686</v>
      </c>
      <c r="Z844" s="38" t="s">
        <v>11727</v>
      </c>
      <c r="AA844" s="38" t="s">
        <v>313</v>
      </c>
      <c r="AB844" s="38" t="s">
        <v>313</v>
      </c>
      <c r="AC844" s="38" t="s">
        <v>313</v>
      </c>
      <c r="AE844" s="38">
        <v>0</v>
      </c>
      <c r="AF844" s="38">
        <v>0</v>
      </c>
      <c r="AG844" s="38">
        <v>0</v>
      </c>
      <c r="AH844" s="38">
        <f t="shared" si="215"/>
        <v>0</v>
      </c>
      <c r="AI844" s="38">
        <f t="shared" si="215"/>
        <v>0</v>
      </c>
      <c r="AJ844" s="38">
        <f t="shared" si="215"/>
        <v>0</v>
      </c>
      <c r="AK844" s="38">
        <f t="shared" si="214"/>
        <v>0</v>
      </c>
      <c r="AL844" s="38">
        <f t="shared" si="214"/>
        <v>0</v>
      </c>
      <c r="AM844" s="38">
        <f t="shared" si="214"/>
        <v>3</v>
      </c>
      <c r="AN844" s="38">
        <f t="shared" si="202"/>
        <v>3</v>
      </c>
      <c r="AO844" s="38" t="str">
        <f t="shared" si="203"/>
        <v>X</v>
      </c>
      <c r="AP844" s="38" t="str">
        <f t="shared" si="203"/>
        <v>X</v>
      </c>
      <c r="AQ844" s="38" t="str">
        <f t="shared" si="203"/>
        <v>X</v>
      </c>
      <c r="AR844" s="38">
        <f t="shared" si="204"/>
        <v>3</v>
      </c>
      <c r="AT844" s="38" t="s">
        <v>11686</v>
      </c>
      <c r="AU844" s="38">
        <f>VLOOKUP(B844,자격증!B:R,17,0)</f>
        <v>0</v>
      </c>
      <c r="AV844" s="38">
        <f>IF(AT844="해당",VLOOKUP(B844,어학성적!B:Q,16,0),0)</f>
        <v>0</v>
      </c>
      <c r="AW844" s="38">
        <f>IF(AT844="해당",VLOOKUP(B844,논문실적!B:S,18,0),0)</f>
        <v>0</v>
      </c>
      <c r="AX844" s="38">
        <f>VLOOKUP(B844,자격증!B:S,18,0)</f>
        <v>0</v>
      </c>
      <c r="AY844" s="38">
        <f t="shared" si="205"/>
        <v>0</v>
      </c>
      <c r="AZ844" s="38" t="s">
        <v>11743</v>
      </c>
      <c r="BB844" s="45" t="s">
        <v>11731</v>
      </c>
      <c r="BC844" s="64" t="s">
        <v>11731</v>
      </c>
      <c r="BD844" s="45" t="s">
        <v>11731</v>
      </c>
      <c r="BE844" s="63">
        <v>0</v>
      </c>
      <c r="BF844" s="4" t="str">
        <f t="shared" si="209"/>
        <v>과락</v>
      </c>
      <c r="BG844" s="4">
        <f t="shared" si="210"/>
        <v>347</v>
      </c>
      <c r="BH844" s="4" t="s">
        <v>11811</v>
      </c>
      <c r="BI844" s="38" t="s">
        <v>11732</v>
      </c>
      <c r="BK844" s="4">
        <v>9</v>
      </c>
      <c r="BL844" s="4">
        <f t="shared" si="216"/>
        <v>135</v>
      </c>
      <c r="BM844" s="4">
        <f t="shared" si="211"/>
        <v>136</v>
      </c>
      <c r="BN844" s="4" t="str">
        <f t="shared" si="217"/>
        <v>배수초과</v>
      </c>
      <c r="BO844" s="4" t="s">
        <v>11832</v>
      </c>
      <c r="BQ844" s="44" t="s">
        <v>11731</v>
      </c>
      <c r="BR844" s="4" t="s">
        <v>11835</v>
      </c>
      <c r="BS844" s="4" t="s">
        <v>11836</v>
      </c>
    </row>
    <row r="845" spans="1:71" ht="50.1" customHeight="1" x14ac:dyDescent="0.3">
      <c r="A845" s="4">
        <f t="shared" si="213"/>
        <v>371</v>
      </c>
      <c r="B845" s="38" t="s">
        <v>11359</v>
      </c>
      <c r="C845" s="38" t="s">
        <v>11360</v>
      </c>
      <c r="D845" s="38" t="s">
        <v>265</v>
      </c>
      <c r="E845" s="38" t="s">
        <v>266</v>
      </c>
      <c r="F845" s="38" t="s">
        <v>11361</v>
      </c>
      <c r="G845" s="38" t="s">
        <v>11362</v>
      </c>
      <c r="H845" s="38" t="s">
        <v>11363</v>
      </c>
      <c r="I845" s="38" t="s">
        <v>11364</v>
      </c>
      <c r="J845" s="38" t="s">
        <v>275</v>
      </c>
      <c r="K845" s="38" t="s">
        <v>275</v>
      </c>
      <c r="L845" s="38" t="s">
        <v>382</v>
      </c>
      <c r="M845" s="38" t="s">
        <v>11365</v>
      </c>
      <c r="N845" s="38" t="s">
        <v>384</v>
      </c>
      <c r="O845" s="38" t="s">
        <v>562</v>
      </c>
      <c r="P845" s="38" t="s">
        <v>957</v>
      </c>
      <c r="Q845" s="38" t="s">
        <v>3513</v>
      </c>
      <c r="R845" s="38" t="s">
        <v>313</v>
      </c>
      <c r="S845" s="38" t="s">
        <v>313</v>
      </c>
      <c r="T845" s="38" t="s">
        <v>313</v>
      </c>
      <c r="U845" s="38" t="s">
        <v>313</v>
      </c>
      <c r="V845" s="38" t="s">
        <v>313</v>
      </c>
      <c r="W845" s="38" t="s">
        <v>11686</v>
      </c>
      <c r="X845" s="38" t="s">
        <v>11727</v>
      </c>
      <c r="Y845" s="38" t="s">
        <v>11686</v>
      </c>
      <c r="Z845" s="38" t="s">
        <v>11727</v>
      </c>
      <c r="AA845" s="38" t="s">
        <v>313</v>
      </c>
      <c r="AB845" s="38" t="s">
        <v>313</v>
      </c>
      <c r="AC845" s="38" t="s">
        <v>313</v>
      </c>
      <c r="AE845" s="38">
        <v>0</v>
      </c>
      <c r="AF845" s="38">
        <v>0</v>
      </c>
      <c r="AG845" s="38">
        <v>0</v>
      </c>
      <c r="AH845" s="38">
        <f t="shared" si="215"/>
        <v>0</v>
      </c>
      <c r="AI845" s="38">
        <f t="shared" si="215"/>
        <v>0</v>
      </c>
      <c r="AJ845" s="38">
        <f t="shared" si="215"/>
        <v>0</v>
      </c>
      <c r="AK845" s="38">
        <f t="shared" si="214"/>
        <v>0</v>
      </c>
      <c r="AL845" s="38">
        <f t="shared" si="214"/>
        <v>0</v>
      </c>
      <c r="AM845" s="38">
        <f t="shared" si="214"/>
        <v>3</v>
      </c>
      <c r="AN845" s="38">
        <f t="shared" si="202"/>
        <v>3</v>
      </c>
      <c r="AO845" s="38" t="str">
        <f t="shared" si="203"/>
        <v>X</v>
      </c>
      <c r="AP845" s="38" t="str">
        <f t="shared" si="203"/>
        <v>X</v>
      </c>
      <c r="AQ845" s="38" t="str">
        <f t="shared" si="203"/>
        <v>X</v>
      </c>
      <c r="AR845" s="38">
        <f t="shared" si="204"/>
        <v>3</v>
      </c>
      <c r="AT845" s="38" t="s">
        <v>11686</v>
      </c>
      <c r="AU845" s="38">
        <f>VLOOKUP(B845,자격증!B:R,17,0)</f>
        <v>5</v>
      </c>
      <c r="AV845" s="38">
        <f>IF(AT845="해당",VLOOKUP(B845,어학성적!B:Q,16,0),0)</f>
        <v>0</v>
      </c>
      <c r="AW845" s="38">
        <f>IF(AT845="해당",VLOOKUP(B845,논문실적!B:S,18,0),0)</f>
        <v>6</v>
      </c>
      <c r="AX845" s="38">
        <f>VLOOKUP(B845,자격증!B:S,18,0)</f>
        <v>0</v>
      </c>
      <c r="AY845" s="38">
        <f t="shared" si="205"/>
        <v>11</v>
      </c>
      <c r="AZ845" s="38" t="s">
        <v>11743</v>
      </c>
      <c r="BB845" s="45" t="s">
        <v>11731</v>
      </c>
      <c r="BC845" s="64" t="s">
        <v>11731</v>
      </c>
      <c r="BD845" s="45" t="s">
        <v>11731</v>
      </c>
      <c r="BE845" s="63">
        <v>0</v>
      </c>
      <c r="BF845" s="4" t="str">
        <f t="shared" si="209"/>
        <v>과락</v>
      </c>
      <c r="BG845" s="4">
        <f t="shared" si="210"/>
        <v>347</v>
      </c>
      <c r="BH845" s="4" t="s">
        <v>11811</v>
      </c>
      <c r="BI845" s="38" t="s">
        <v>11732</v>
      </c>
      <c r="BK845" s="4">
        <v>9</v>
      </c>
      <c r="BL845" s="4">
        <f t="shared" si="216"/>
        <v>135</v>
      </c>
      <c r="BM845" s="4">
        <f t="shared" si="211"/>
        <v>136</v>
      </c>
      <c r="BN845" s="4" t="str">
        <f t="shared" si="217"/>
        <v>배수초과</v>
      </c>
      <c r="BO845" s="4" t="s">
        <v>11832</v>
      </c>
      <c r="BQ845" s="44" t="s">
        <v>11731</v>
      </c>
      <c r="BR845" s="4" t="s">
        <v>11835</v>
      </c>
      <c r="BS845" s="4" t="s">
        <v>11836</v>
      </c>
    </row>
    <row r="846" spans="1:71" ht="50.1" customHeight="1" x14ac:dyDescent="0.3">
      <c r="A846" s="4">
        <f t="shared" si="213"/>
        <v>372</v>
      </c>
      <c r="B846" s="38" t="s">
        <v>11442</v>
      </c>
      <c r="C846" s="38" t="s">
        <v>11443</v>
      </c>
      <c r="D846" s="38" t="s">
        <v>265</v>
      </c>
      <c r="E846" s="38" t="s">
        <v>266</v>
      </c>
      <c r="F846" s="38" t="s">
        <v>11444</v>
      </c>
      <c r="G846" s="38" t="s">
        <v>11445</v>
      </c>
      <c r="H846" s="38" t="s">
        <v>11446</v>
      </c>
      <c r="I846" s="38" t="s">
        <v>11447</v>
      </c>
      <c r="J846" s="38" t="s">
        <v>275</v>
      </c>
      <c r="K846" s="38" t="s">
        <v>275</v>
      </c>
      <c r="L846" s="38" t="s">
        <v>382</v>
      </c>
      <c r="M846" s="38" t="s">
        <v>9593</v>
      </c>
      <c r="N846" s="38" t="s">
        <v>3866</v>
      </c>
      <c r="O846" s="38" t="s">
        <v>562</v>
      </c>
      <c r="P846" s="38" t="s">
        <v>957</v>
      </c>
      <c r="Q846" s="38" t="s">
        <v>5616</v>
      </c>
      <c r="R846" s="38" t="s">
        <v>313</v>
      </c>
      <c r="S846" s="38" t="s">
        <v>313</v>
      </c>
      <c r="T846" s="38" t="s">
        <v>313</v>
      </c>
      <c r="U846" s="38" t="s">
        <v>313</v>
      </c>
      <c r="V846" s="38" t="s">
        <v>313</v>
      </c>
      <c r="W846" s="38" t="s">
        <v>11686</v>
      </c>
      <c r="X846" s="38" t="s">
        <v>11735</v>
      </c>
      <c r="Y846" s="38" t="s">
        <v>11686</v>
      </c>
      <c r="Z846" s="38" t="s">
        <v>11735</v>
      </c>
      <c r="AA846" s="38" t="s">
        <v>313</v>
      </c>
      <c r="AB846" s="38" t="s">
        <v>313</v>
      </c>
      <c r="AC846" s="38" t="s">
        <v>313</v>
      </c>
      <c r="AE846" s="38">
        <v>0</v>
      </c>
      <c r="AF846" s="38">
        <v>0</v>
      </c>
      <c r="AG846" s="38">
        <v>0</v>
      </c>
      <c r="AH846" s="38">
        <f t="shared" si="215"/>
        <v>0</v>
      </c>
      <c r="AI846" s="38">
        <f t="shared" si="215"/>
        <v>0</v>
      </c>
      <c r="AJ846" s="38">
        <f t="shared" si="215"/>
        <v>0</v>
      </c>
      <c r="AK846" s="38">
        <f t="shared" si="214"/>
        <v>0</v>
      </c>
      <c r="AL846" s="38">
        <f t="shared" si="214"/>
        <v>0</v>
      </c>
      <c r="AM846" s="38">
        <f t="shared" si="214"/>
        <v>3</v>
      </c>
      <c r="AN846" s="38">
        <f t="shared" si="202"/>
        <v>3</v>
      </c>
      <c r="AO846" s="38" t="str">
        <f t="shared" si="203"/>
        <v>X</v>
      </c>
      <c r="AP846" s="38" t="str">
        <f t="shared" si="203"/>
        <v>X</v>
      </c>
      <c r="AQ846" s="38" t="str">
        <f t="shared" si="203"/>
        <v>X</v>
      </c>
      <c r="AR846" s="38">
        <f t="shared" si="204"/>
        <v>3</v>
      </c>
      <c r="AT846" s="38" t="s">
        <v>11686</v>
      </c>
      <c r="AU846" s="38">
        <f>VLOOKUP(B846,자격증!B:R,17,0)</f>
        <v>3</v>
      </c>
      <c r="AV846" s="38">
        <f>IF(AT846="해당",VLOOKUP(B846,어학성적!B:Q,16,0),0)</f>
        <v>8</v>
      </c>
      <c r="AW846" s="38">
        <f>IF(AT846="해당",VLOOKUP(B846,논문실적!B:S,18,0),0)</f>
        <v>10</v>
      </c>
      <c r="AX846" s="38">
        <f>VLOOKUP(B846,자격증!B:S,18,0)</f>
        <v>0</v>
      </c>
      <c r="AY846" s="38">
        <f t="shared" si="205"/>
        <v>20</v>
      </c>
      <c r="AZ846" s="38" t="s">
        <v>11743</v>
      </c>
      <c r="BB846" s="45" t="s">
        <v>11731</v>
      </c>
      <c r="BC846" s="64" t="s">
        <v>11731</v>
      </c>
      <c r="BD846" s="45" t="s">
        <v>11731</v>
      </c>
      <c r="BE846" s="63">
        <v>0</v>
      </c>
      <c r="BF846" s="4" t="str">
        <f t="shared" si="209"/>
        <v>과락</v>
      </c>
      <c r="BG846" s="4">
        <f t="shared" si="210"/>
        <v>347</v>
      </c>
      <c r="BH846" s="4" t="s">
        <v>11811</v>
      </c>
      <c r="BI846" s="38" t="s">
        <v>11732</v>
      </c>
      <c r="BK846" s="4">
        <v>9</v>
      </c>
      <c r="BL846" s="4">
        <f t="shared" si="216"/>
        <v>135</v>
      </c>
      <c r="BM846" s="4">
        <f t="shared" si="211"/>
        <v>136</v>
      </c>
      <c r="BN846" s="4" t="str">
        <f t="shared" si="217"/>
        <v>배수초과</v>
      </c>
      <c r="BO846" s="4" t="s">
        <v>11832</v>
      </c>
      <c r="BQ846" s="44" t="s">
        <v>11731</v>
      </c>
      <c r="BR846" s="4" t="s">
        <v>11835</v>
      </c>
      <c r="BS846" s="4" t="s">
        <v>11836</v>
      </c>
    </row>
    <row r="847" spans="1:71" ht="50.1" customHeight="1" x14ac:dyDescent="0.3">
      <c r="A847" s="1" t="s">
        <v>11653</v>
      </c>
      <c r="B847" s="1" t="s">
        <v>0</v>
      </c>
      <c r="C847" s="1" t="s">
        <v>1</v>
      </c>
      <c r="D847" s="1" t="s">
        <v>2</v>
      </c>
      <c r="E847" s="3" t="s">
        <v>3</v>
      </c>
      <c r="F847" s="1" t="s">
        <v>8</v>
      </c>
      <c r="G847" s="1" t="s">
        <v>9</v>
      </c>
      <c r="H847" s="1" t="s">
        <v>10</v>
      </c>
      <c r="I847" s="1" t="s">
        <v>11</v>
      </c>
      <c r="J847" s="1" t="s">
        <v>12</v>
      </c>
      <c r="K847" s="1" t="s">
        <v>13</v>
      </c>
      <c r="L847" s="1" t="s">
        <v>14</v>
      </c>
      <c r="M847" s="1" t="s">
        <v>15</v>
      </c>
      <c r="N847" s="1" t="s">
        <v>16</v>
      </c>
      <c r="O847" s="1" t="s">
        <v>17</v>
      </c>
      <c r="P847" s="1" t="s">
        <v>18</v>
      </c>
      <c r="Q847" s="1" t="s">
        <v>248</v>
      </c>
      <c r="R847" s="1" t="s">
        <v>249</v>
      </c>
      <c r="S847" s="1" t="s">
        <v>250</v>
      </c>
      <c r="T847" s="1" t="s">
        <v>251</v>
      </c>
      <c r="U847" s="1" t="s">
        <v>252</v>
      </c>
      <c r="V847" s="1" t="s">
        <v>253</v>
      </c>
      <c r="W847" s="1" t="s">
        <v>254</v>
      </c>
      <c r="X847" s="1" t="s">
        <v>254</v>
      </c>
      <c r="Y847" s="1" t="s">
        <v>255</v>
      </c>
      <c r="Z847" s="1" t="s">
        <v>255</v>
      </c>
      <c r="AA847" s="21" t="s">
        <v>256</v>
      </c>
      <c r="AB847" s="21" t="s">
        <v>257</v>
      </c>
      <c r="AC847" s="21" t="s">
        <v>258</v>
      </c>
      <c r="AE847" s="7" t="s">
        <v>11702</v>
      </c>
      <c r="AF847" s="7" t="s">
        <v>11703</v>
      </c>
      <c r="AG847" s="7" t="s">
        <v>11704</v>
      </c>
      <c r="AH847" s="7" t="s">
        <v>11705</v>
      </c>
      <c r="AI847" s="7" t="s">
        <v>11706</v>
      </c>
      <c r="AJ847" s="7" t="s">
        <v>11707</v>
      </c>
      <c r="AK847" s="7" t="s">
        <v>11708</v>
      </c>
      <c r="AL847" s="7" t="s">
        <v>11709</v>
      </c>
      <c r="AM847" s="7" t="s">
        <v>11710</v>
      </c>
      <c r="AN847" s="7" t="s">
        <v>11711</v>
      </c>
      <c r="AO847" s="22" t="s">
        <v>11712</v>
      </c>
      <c r="AP847" s="22" t="s">
        <v>11713</v>
      </c>
      <c r="AQ847" s="22" t="s">
        <v>11714</v>
      </c>
      <c r="AR847" s="25" t="s">
        <v>11715</v>
      </c>
      <c r="AT847" s="40" t="s">
        <v>11716</v>
      </c>
      <c r="AU847" s="24" t="s">
        <v>11717</v>
      </c>
      <c r="AV847" s="24" t="s">
        <v>11718</v>
      </c>
      <c r="AW847" s="24" t="s">
        <v>11719</v>
      </c>
      <c r="AX847" s="24" t="s">
        <v>11720</v>
      </c>
      <c r="AY847" s="25" t="s">
        <v>11721</v>
      </c>
      <c r="AZ847" s="25" t="s">
        <v>11655</v>
      </c>
      <c r="BB847" s="8" t="s">
        <v>11722</v>
      </c>
      <c r="BC847" s="8" t="s">
        <v>11723</v>
      </c>
      <c r="BD847" s="8" t="s">
        <v>11724</v>
      </c>
      <c r="BE847" s="8" t="s">
        <v>11725</v>
      </c>
      <c r="BF847" s="8" t="s">
        <v>11784</v>
      </c>
      <c r="BG847" s="8" t="s">
        <v>11726</v>
      </c>
      <c r="BH847" s="8" t="s">
        <v>11810</v>
      </c>
      <c r="BI847" s="8" t="s">
        <v>11655</v>
      </c>
      <c r="BK847" s="65" t="s">
        <v>11822</v>
      </c>
      <c r="BL847" s="65" t="s">
        <v>11823</v>
      </c>
      <c r="BM847" s="65" t="s">
        <v>11824</v>
      </c>
      <c r="BN847" s="65" t="s">
        <v>11825</v>
      </c>
      <c r="BO847" s="65" t="s">
        <v>11826</v>
      </c>
      <c r="BQ847" s="8" t="s">
        <v>11833</v>
      </c>
      <c r="BR847" s="8" t="s">
        <v>11834</v>
      </c>
      <c r="BS847" s="8" t="s">
        <v>11655</v>
      </c>
    </row>
    <row r="848" spans="1:71" ht="50.1" customHeight="1" x14ac:dyDescent="0.3">
      <c r="A848" s="4">
        <f>IF(E848=E846,A846+1,1)</f>
        <v>1</v>
      </c>
      <c r="B848" s="4" t="s">
        <v>9916</v>
      </c>
      <c r="C848" s="4" t="s">
        <v>7675</v>
      </c>
      <c r="D848" s="4" t="s">
        <v>2303</v>
      </c>
      <c r="E848" s="4" t="s">
        <v>2304</v>
      </c>
      <c r="F848" s="4" t="s">
        <v>7676</v>
      </c>
      <c r="G848" s="4" t="s">
        <v>9917</v>
      </c>
      <c r="H848" s="4" t="s">
        <v>9918</v>
      </c>
      <c r="I848" s="4" t="s">
        <v>9918</v>
      </c>
      <c r="J848" s="4" t="s">
        <v>275</v>
      </c>
      <c r="K848" s="4" t="s">
        <v>9919</v>
      </c>
      <c r="L848" s="4" t="s">
        <v>276</v>
      </c>
      <c r="M848" s="4" t="s">
        <v>277</v>
      </c>
      <c r="N848" s="4" t="s">
        <v>277</v>
      </c>
      <c r="O848" s="4" t="s">
        <v>277</v>
      </c>
      <c r="P848" s="4" t="s">
        <v>277</v>
      </c>
      <c r="Q848" s="4" t="s">
        <v>6199</v>
      </c>
      <c r="R848" s="4" t="s">
        <v>313</v>
      </c>
      <c r="S848" s="4" t="s">
        <v>313</v>
      </c>
      <c r="T848" s="4" t="s">
        <v>313</v>
      </c>
      <c r="U848" s="4" t="s">
        <v>313</v>
      </c>
      <c r="V848" s="4" t="s">
        <v>313</v>
      </c>
      <c r="W848" s="4" t="s">
        <v>11686</v>
      </c>
      <c r="X848" s="4" t="s">
        <v>9552</v>
      </c>
      <c r="Y848" s="4" t="s">
        <v>11686</v>
      </c>
      <c r="Z848" s="4" t="s">
        <v>9552</v>
      </c>
      <c r="AA848" s="4" t="s">
        <v>313</v>
      </c>
      <c r="AB848" s="4" t="s">
        <v>313</v>
      </c>
      <c r="AC848" s="4" t="s">
        <v>313</v>
      </c>
      <c r="AE848" s="23">
        <v>0.05</v>
      </c>
      <c r="AF848" s="4">
        <v>5</v>
      </c>
      <c r="AG848" s="4">
        <v>0</v>
      </c>
      <c r="AH848" s="4">
        <f t="shared" ref="AH848:AM857" si="218">IF(R848="해당",3,0)</f>
        <v>0</v>
      </c>
      <c r="AI848" s="4">
        <f t="shared" si="218"/>
        <v>0</v>
      </c>
      <c r="AJ848" s="4">
        <f t="shared" si="218"/>
        <v>0</v>
      </c>
      <c r="AK848" s="4">
        <f t="shared" si="218"/>
        <v>0</v>
      </c>
      <c r="AL848" s="4">
        <f t="shared" si="218"/>
        <v>0</v>
      </c>
      <c r="AM848" s="4">
        <f t="shared" si="218"/>
        <v>3</v>
      </c>
      <c r="AN848" s="4">
        <f t="shared" ref="AN848:AN857" si="219">IF(Y848="해당",3,0)</f>
        <v>3</v>
      </c>
      <c r="AO848" s="4" t="str">
        <f t="shared" ref="AO848:AQ857" si="220">IF(AA848="해당","우대","X")</f>
        <v>X</v>
      </c>
      <c r="AP848" s="4" t="str">
        <f t="shared" si="220"/>
        <v>X</v>
      </c>
      <c r="AQ848" s="4" t="str">
        <f t="shared" si="220"/>
        <v>X</v>
      </c>
      <c r="AR848" s="4">
        <f t="shared" ref="AR848:AR857" si="221">MAX(AF848:AN848)</f>
        <v>5</v>
      </c>
      <c r="AT848" s="4" t="s">
        <v>11688</v>
      </c>
      <c r="AU848" s="4">
        <f>VLOOKUP(B848,자격증!B:R,17,0)</f>
        <v>0</v>
      </c>
      <c r="AV848" s="4">
        <f>IF(AT848="해당",VLOOKUP(B848,어학성적!B:Q,16,0),0)</f>
        <v>0</v>
      </c>
      <c r="AW848" s="4">
        <f>IF(AT848="해당",VLOOKUP(B848,논문실적!B:S,18,0),0)</f>
        <v>0</v>
      </c>
      <c r="AX848" s="4">
        <f>VLOOKUP(B848,자격증!B:S,18,0)</f>
        <v>0</v>
      </c>
      <c r="AY848" s="4">
        <f t="shared" ref="AY848:AY857" si="222">IF(SUM(AU848:AX848)&gt;20,20,SUM(AU848:AX848))</f>
        <v>0</v>
      </c>
      <c r="AZ848" s="4"/>
      <c r="BB848" s="4" t="str">
        <f t="shared" ref="BB848:BB857" si="223">IF(AT848="해당",AY848,"정량심사 비해당")</f>
        <v>정량심사 비해당</v>
      </c>
      <c r="BC848" s="47">
        <f>VLOOKUP(B848,정성평가!B:AD,29,0)</f>
        <v>81.333333333333329</v>
      </c>
      <c r="BD848" s="4">
        <f t="shared" ref="BD848:BD855" si="224">AR848</f>
        <v>5</v>
      </c>
      <c r="BE848" s="47">
        <f t="shared" ref="BE848:BE855" si="225">SUM(BB848:BD848)</f>
        <v>86.333333333333329</v>
      </c>
      <c r="BF848" s="4" t="str">
        <f t="shared" ref="BF848:BF857" si="226">IF(BE848&lt;70,"과락","이상없음")</f>
        <v>이상없음</v>
      </c>
      <c r="BG848" s="4">
        <f t="shared" ref="BG848:BG857" si="227">COUNTIFS(D:D,D848,BE:BE,"&gt;"&amp;BE848)+1</f>
        <v>1</v>
      </c>
      <c r="BH848" s="4" t="s">
        <v>11808</v>
      </c>
      <c r="BI848" s="4"/>
      <c r="BK848" s="4">
        <v>1</v>
      </c>
      <c r="BL848" s="4">
        <f t="shared" si="216"/>
        <v>15</v>
      </c>
      <c r="BM848" s="4">
        <f t="shared" ref="BM848:BM857" si="228">COUNTIFS(D:D,D848,BH:BH,"서류전형 합격")</f>
        <v>8</v>
      </c>
      <c r="BN848" s="4" t="str">
        <f t="shared" si="217"/>
        <v>배수미달</v>
      </c>
      <c r="BO848" s="4"/>
      <c r="BQ848" s="4" t="s">
        <v>11840</v>
      </c>
      <c r="BR848" s="4" t="s">
        <v>11841</v>
      </c>
      <c r="BS848" s="4"/>
    </row>
    <row r="849" spans="1:71" ht="50.1" customHeight="1" x14ac:dyDescent="0.3">
      <c r="A849" s="4">
        <f t="shared" si="213"/>
        <v>2</v>
      </c>
      <c r="B849" s="4" t="s">
        <v>9368</v>
      </c>
      <c r="C849" s="4" t="s">
        <v>9369</v>
      </c>
      <c r="D849" s="4" t="s">
        <v>2303</v>
      </c>
      <c r="E849" s="4" t="s">
        <v>2304</v>
      </c>
      <c r="F849" s="4" t="s">
        <v>9370</v>
      </c>
      <c r="G849" s="4" t="s">
        <v>9371</v>
      </c>
      <c r="H849" s="4" t="s">
        <v>9372</v>
      </c>
      <c r="I849" s="4" t="s">
        <v>9373</v>
      </c>
      <c r="J849" s="4" t="s">
        <v>275</v>
      </c>
      <c r="K849" s="4" t="s">
        <v>9374</v>
      </c>
      <c r="L849" s="4" t="s">
        <v>276</v>
      </c>
      <c r="M849" s="4" t="s">
        <v>277</v>
      </c>
      <c r="N849" s="4" t="s">
        <v>277</v>
      </c>
      <c r="O849" s="4" t="s">
        <v>277</v>
      </c>
      <c r="P849" s="4" t="s">
        <v>277</v>
      </c>
      <c r="Q849" s="4" t="s">
        <v>3369</v>
      </c>
      <c r="R849" s="4" t="s">
        <v>313</v>
      </c>
      <c r="S849" s="4" t="s">
        <v>313</v>
      </c>
      <c r="T849" s="4" t="s">
        <v>313</v>
      </c>
      <c r="U849" s="4" t="s">
        <v>313</v>
      </c>
      <c r="V849" s="4" t="s">
        <v>313</v>
      </c>
      <c r="W849" s="4" t="s">
        <v>313</v>
      </c>
      <c r="X849" s="4" t="s">
        <v>313</v>
      </c>
      <c r="Y849" s="4" t="s">
        <v>313</v>
      </c>
      <c r="Z849" s="4" t="s">
        <v>313</v>
      </c>
      <c r="AA849" s="4" t="s">
        <v>313</v>
      </c>
      <c r="AB849" s="4" t="s">
        <v>313</v>
      </c>
      <c r="AC849" s="4" t="s">
        <v>313</v>
      </c>
      <c r="AE849" s="23">
        <v>0.05</v>
      </c>
      <c r="AF849" s="4">
        <v>5</v>
      </c>
      <c r="AG849" s="4">
        <v>0</v>
      </c>
      <c r="AH849" s="4">
        <f t="shared" si="218"/>
        <v>0</v>
      </c>
      <c r="AI849" s="4">
        <f t="shared" si="218"/>
        <v>0</v>
      </c>
      <c r="AJ849" s="4">
        <f t="shared" si="218"/>
        <v>0</v>
      </c>
      <c r="AK849" s="4">
        <f t="shared" si="218"/>
        <v>0</v>
      </c>
      <c r="AL849" s="4">
        <f t="shared" si="218"/>
        <v>0</v>
      </c>
      <c r="AM849" s="4">
        <f t="shared" si="218"/>
        <v>0</v>
      </c>
      <c r="AN849" s="4">
        <f t="shared" si="219"/>
        <v>0</v>
      </c>
      <c r="AO849" s="4" t="str">
        <f t="shared" si="220"/>
        <v>X</v>
      </c>
      <c r="AP849" s="4" t="str">
        <f t="shared" si="220"/>
        <v>X</v>
      </c>
      <c r="AQ849" s="4" t="str">
        <f t="shared" si="220"/>
        <v>X</v>
      </c>
      <c r="AR849" s="4">
        <f t="shared" si="221"/>
        <v>5</v>
      </c>
      <c r="AT849" s="4" t="s">
        <v>11688</v>
      </c>
      <c r="AU849" s="4">
        <f>VLOOKUP(B849,자격증!B:R,17,0)</f>
        <v>0</v>
      </c>
      <c r="AV849" s="4">
        <f>IF(AT849="해당",VLOOKUP(B849,어학성적!B:Q,16,0),0)</f>
        <v>0</v>
      </c>
      <c r="AW849" s="4">
        <f>IF(AT849="해당",VLOOKUP(B849,논문실적!B:S,18,0),0)</f>
        <v>0</v>
      </c>
      <c r="AX849" s="4">
        <f>VLOOKUP(B849,자격증!B:S,18,0)</f>
        <v>0</v>
      </c>
      <c r="AY849" s="4">
        <f t="shared" si="222"/>
        <v>0</v>
      </c>
      <c r="AZ849" s="4"/>
      <c r="BB849" s="4" t="str">
        <f t="shared" si="223"/>
        <v>정량심사 비해당</v>
      </c>
      <c r="BC849" s="47">
        <f>VLOOKUP(B849,정성평가!B:AD,29,0)</f>
        <v>80.333333333333329</v>
      </c>
      <c r="BD849" s="4">
        <f t="shared" si="224"/>
        <v>5</v>
      </c>
      <c r="BE849" s="47">
        <f t="shared" si="225"/>
        <v>85.333333333333329</v>
      </c>
      <c r="BF849" s="4" t="str">
        <f t="shared" si="226"/>
        <v>이상없음</v>
      </c>
      <c r="BG849" s="4">
        <f t="shared" si="227"/>
        <v>2</v>
      </c>
      <c r="BH849" s="4" t="s">
        <v>11808</v>
      </c>
      <c r="BI849" s="4"/>
      <c r="BK849" s="4">
        <v>1</v>
      </c>
      <c r="BL849" s="4">
        <f t="shared" si="216"/>
        <v>15</v>
      </c>
      <c r="BM849" s="4">
        <f t="shared" si="228"/>
        <v>8</v>
      </c>
      <c r="BN849" s="4" t="str">
        <f t="shared" si="217"/>
        <v>배수미달</v>
      </c>
      <c r="BO849" s="4"/>
      <c r="BQ849" s="4" t="s">
        <v>11783</v>
      </c>
      <c r="BR849" s="4" t="s">
        <v>276</v>
      </c>
      <c r="BS849" s="4" t="s">
        <v>11839</v>
      </c>
    </row>
    <row r="850" spans="1:71" ht="50.1" customHeight="1" x14ac:dyDescent="0.3">
      <c r="A850" s="4">
        <f t="shared" si="213"/>
        <v>3</v>
      </c>
      <c r="B850" s="4" t="s">
        <v>10406</v>
      </c>
      <c r="C850" s="4" t="s">
        <v>10407</v>
      </c>
      <c r="D850" s="4" t="s">
        <v>2303</v>
      </c>
      <c r="E850" s="4" t="s">
        <v>2304</v>
      </c>
      <c r="F850" s="4" t="s">
        <v>10408</v>
      </c>
      <c r="G850" s="4" t="s">
        <v>10409</v>
      </c>
      <c r="H850" s="4" t="s">
        <v>10410</v>
      </c>
      <c r="I850" s="4" t="s">
        <v>10411</v>
      </c>
      <c r="J850" s="4" t="s">
        <v>275</v>
      </c>
      <c r="K850" s="4" t="s">
        <v>10412</v>
      </c>
      <c r="L850" s="4" t="s">
        <v>382</v>
      </c>
      <c r="M850" s="4" t="s">
        <v>7036</v>
      </c>
      <c r="N850" s="4" t="s">
        <v>10413</v>
      </c>
      <c r="O850" s="4" t="s">
        <v>562</v>
      </c>
      <c r="P850" s="4" t="s">
        <v>957</v>
      </c>
      <c r="Q850" s="4" t="s">
        <v>4992</v>
      </c>
      <c r="R850" s="4" t="s">
        <v>313</v>
      </c>
      <c r="S850" s="4" t="s">
        <v>313</v>
      </c>
      <c r="T850" s="4" t="s">
        <v>313</v>
      </c>
      <c r="U850" s="4" t="s">
        <v>313</v>
      </c>
      <c r="V850" s="4" t="s">
        <v>313</v>
      </c>
      <c r="W850" s="4" t="s">
        <v>313</v>
      </c>
      <c r="X850" s="4" t="s">
        <v>313</v>
      </c>
      <c r="Y850" s="4" t="s">
        <v>313</v>
      </c>
      <c r="Z850" s="4" t="s">
        <v>313</v>
      </c>
      <c r="AA850" s="4" t="s">
        <v>313</v>
      </c>
      <c r="AB850" s="4" t="s">
        <v>313</v>
      </c>
      <c r="AC850" s="4" t="s">
        <v>313</v>
      </c>
      <c r="AE850" s="23">
        <v>0.1</v>
      </c>
      <c r="AF850" s="4">
        <v>10</v>
      </c>
      <c r="AG850" s="4">
        <v>0</v>
      </c>
      <c r="AH850" s="4">
        <f t="shared" si="218"/>
        <v>0</v>
      </c>
      <c r="AI850" s="4">
        <f t="shared" si="218"/>
        <v>0</v>
      </c>
      <c r="AJ850" s="4">
        <f t="shared" si="218"/>
        <v>0</v>
      </c>
      <c r="AK850" s="4">
        <f t="shared" si="218"/>
        <v>0</v>
      </c>
      <c r="AL850" s="4">
        <f t="shared" si="218"/>
        <v>0</v>
      </c>
      <c r="AM850" s="4">
        <f t="shared" si="218"/>
        <v>0</v>
      </c>
      <c r="AN850" s="4">
        <f t="shared" si="219"/>
        <v>0</v>
      </c>
      <c r="AO850" s="4" t="str">
        <f t="shared" si="220"/>
        <v>X</v>
      </c>
      <c r="AP850" s="4" t="str">
        <f t="shared" si="220"/>
        <v>X</v>
      </c>
      <c r="AQ850" s="4" t="str">
        <f t="shared" si="220"/>
        <v>X</v>
      </c>
      <c r="AR850" s="4">
        <f t="shared" si="221"/>
        <v>10</v>
      </c>
      <c r="AT850" s="4" t="s">
        <v>11688</v>
      </c>
      <c r="AU850" s="4">
        <f>VLOOKUP(B850,자격증!B:R,17,0)</f>
        <v>0</v>
      </c>
      <c r="AV850" s="4">
        <f>IF(AT850="해당",VLOOKUP(B850,어학성적!B:Q,16,0),0)</f>
        <v>0</v>
      </c>
      <c r="AW850" s="4">
        <f>IF(AT850="해당",VLOOKUP(B850,논문실적!B:S,18,0),0)</f>
        <v>0</v>
      </c>
      <c r="AX850" s="4">
        <f>VLOOKUP(B850,자격증!B:S,18,0)</f>
        <v>0</v>
      </c>
      <c r="AY850" s="4">
        <f t="shared" si="222"/>
        <v>0</v>
      </c>
      <c r="AZ850" s="4"/>
      <c r="BB850" s="4" t="str">
        <f t="shared" si="223"/>
        <v>정량심사 비해당</v>
      </c>
      <c r="BC850" s="47">
        <f>VLOOKUP(B850,정성평가!B:AD,29,0)</f>
        <v>75</v>
      </c>
      <c r="BD850" s="4">
        <f t="shared" si="224"/>
        <v>10</v>
      </c>
      <c r="BE850" s="47">
        <f t="shared" si="225"/>
        <v>85</v>
      </c>
      <c r="BF850" s="4" t="str">
        <f t="shared" si="226"/>
        <v>이상없음</v>
      </c>
      <c r="BG850" s="4">
        <f t="shared" si="227"/>
        <v>3</v>
      </c>
      <c r="BH850" s="4" t="s">
        <v>11808</v>
      </c>
      <c r="BI850" s="4"/>
      <c r="BK850" s="4">
        <v>1</v>
      </c>
      <c r="BL850" s="4">
        <f t="shared" si="216"/>
        <v>15</v>
      </c>
      <c r="BM850" s="4">
        <f t="shared" si="228"/>
        <v>8</v>
      </c>
      <c r="BN850" s="4" t="str">
        <f t="shared" si="217"/>
        <v>배수미달</v>
      </c>
      <c r="BO850" s="4"/>
      <c r="BQ850" s="4" t="s">
        <v>11840</v>
      </c>
      <c r="BR850" s="4" t="s">
        <v>11841</v>
      </c>
      <c r="BS850" s="4"/>
    </row>
    <row r="851" spans="1:71" ht="50.1" customHeight="1" x14ac:dyDescent="0.3">
      <c r="A851" s="4">
        <f t="shared" si="213"/>
        <v>4</v>
      </c>
      <c r="B851" s="4" t="s">
        <v>10076</v>
      </c>
      <c r="C851" s="4" t="s">
        <v>10077</v>
      </c>
      <c r="D851" s="4" t="s">
        <v>2303</v>
      </c>
      <c r="E851" s="4" t="s">
        <v>2304</v>
      </c>
      <c r="F851" s="4" t="s">
        <v>10078</v>
      </c>
      <c r="G851" s="4" t="s">
        <v>10079</v>
      </c>
      <c r="H851" s="4" t="s">
        <v>10080</v>
      </c>
      <c r="I851" s="4" t="s">
        <v>10081</v>
      </c>
      <c r="J851" s="4" t="s">
        <v>275</v>
      </c>
      <c r="K851" s="4" t="s">
        <v>10082</v>
      </c>
      <c r="L851" s="4" t="s">
        <v>276</v>
      </c>
      <c r="M851" s="4" t="s">
        <v>277</v>
      </c>
      <c r="N851" s="4" t="s">
        <v>277</v>
      </c>
      <c r="O851" s="4" t="s">
        <v>277</v>
      </c>
      <c r="P851" s="4" t="s">
        <v>277</v>
      </c>
      <c r="Q851" s="4" t="s">
        <v>3563</v>
      </c>
      <c r="R851" s="4" t="s">
        <v>313</v>
      </c>
      <c r="S851" s="4" t="s">
        <v>313</v>
      </c>
      <c r="T851" s="4" t="s">
        <v>313</v>
      </c>
      <c r="U851" s="4" t="s">
        <v>313</v>
      </c>
      <c r="V851" s="4" t="s">
        <v>313</v>
      </c>
      <c r="W851" s="4" t="s">
        <v>11686</v>
      </c>
      <c r="X851" s="4" t="s">
        <v>11738</v>
      </c>
      <c r="Y851" s="4" t="s">
        <v>313</v>
      </c>
      <c r="Z851" s="4" t="s">
        <v>313</v>
      </c>
      <c r="AA851" s="4" t="s">
        <v>312</v>
      </c>
      <c r="AB851" s="4" t="s">
        <v>312</v>
      </c>
      <c r="AC851" s="4" t="s">
        <v>313</v>
      </c>
      <c r="AE851" s="23">
        <v>0.05</v>
      </c>
      <c r="AF851" s="4">
        <v>5</v>
      </c>
      <c r="AG851" s="4">
        <v>0</v>
      </c>
      <c r="AH851" s="4">
        <f t="shared" si="218"/>
        <v>0</v>
      </c>
      <c r="AI851" s="4">
        <f t="shared" si="218"/>
        <v>0</v>
      </c>
      <c r="AJ851" s="4">
        <f t="shared" si="218"/>
        <v>0</v>
      </c>
      <c r="AK851" s="4">
        <f t="shared" si="218"/>
        <v>0</v>
      </c>
      <c r="AL851" s="4">
        <f t="shared" si="218"/>
        <v>0</v>
      </c>
      <c r="AM851" s="4">
        <f t="shared" si="218"/>
        <v>3</v>
      </c>
      <c r="AN851" s="4">
        <f t="shared" si="219"/>
        <v>0</v>
      </c>
      <c r="AO851" s="4" t="str">
        <f t="shared" si="220"/>
        <v>우대</v>
      </c>
      <c r="AP851" s="4" t="str">
        <f t="shared" si="220"/>
        <v>우대</v>
      </c>
      <c r="AQ851" s="4" t="str">
        <f t="shared" si="220"/>
        <v>X</v>
      </c>
      <c r="AR851" s="4">
        <f t="shared" si="221"/>
        <v>5</v>
      </c>
      <c r="AT851" s="4" t="s">
        <v>11688</v>
      </c>
      <c r="AU851" s="4">
        <f>VLOOKUP(B851,자격증!B:R,17,0)</f>
        <v>0</v>
      </c>
      <c r="AV851" s="4">
        <f>IF(AT851="해당",VLOOKUP(B851,어학성적!B:Q,16,0),0)</f>
        <v>0</v>
      </c>
      <c r="AW851" s="4">
        <f>IF(AT851="해당",VLOOKUP(B851,논문실적!B:S,18,0),0)</f>
        <v>0</v>
      </c>
      <c r="AX851" s="4">
        <f>VLOOKUP(B851,자격증!B:S,18,0)</f>
        <v>0</v>
      </c>
      <c r="AY851" s="4">
        <f t="shared" si="222"/>
        <v>0</v>
      </c>
      <c r="AZ851" s="4"/>
      <c r="BB851" s="4" t="str">
        <f t="shared" si="223"/>
        <v>정량심사 비해당</v>
      </c>
      <c r="BC851" s="47">
        <f>VLOOKUP(B851,정성평가!B:AD,29,0)</f>
        <v>79.5</v>
      </c>
      <c r="BD851" s="4">
        <f t="shared" si="224"/>
        <v>5</v>
      </c>
      <c r="BE851" s="47">
        <f t="shared" si="225"/>
        <v>84.5</v>
      </c>
      <c r="BF851" s="4" t="str">
        <f t="shared" si="226"/>
        <v>이상없음</v>
      </c>
      <c r="BG851" s="4">
        <f t="shared" si="227"/>
        <v>4</v>
      </c>
      <c r="BH851" s="4" t="s">
        <v>11808</v>
      </c>
      <c r="BI851" s="4"/>
      <c r="BK851" s="4">
        <v>1</v>
      </c>
      <c r="BL851" s="4">
        <f t="shared" si="216"/>
        <v>15</v>
      </c>
      <c r="BM851" s="4">
        <f t="shared" si="228"/>
        <v>8</v>
      </c>
      <c r="BN851" s="4" t="str">
        <f t="shared" si="217"/>
        <v>배수미달</v>
      </c>
      <c r="BO851" s="4"/>
      <c r="BQ851" s="4" t="s">
        <v>11840</v>
      </c>
      <c r="BR851" s="4" t="s">
        <v>11841</v>
      </c>
      <c r="BS851" s="4"/>
    </row>
    <row r="852" spans="1:71" ht="50.1" customHeight="1" x14ac:dyDescent="0.3">
      <c r="A852" s="4">
        <f t="shared" si="213"/>
        <v>5</v>
      </c>
      <c r="B852" s="4" t="s">
        <v>7444</v>
      </c>
      <c r="C852" s="4" t="s">
        <v>7445</v>
      </c>
      <c r="D852" s="4" t="s">
        <v>2303</v>
      </c>
      <c r="E852" s="4" t="s">
        <v>2304</v>
      </c>
      <c r="F852" s="4" t="s">
        <v>7446</v>
      </c>
      <c r="G852" s="4" t="s">
        <v>7447</v>
      </c>
      <c r="H852" s="4" t="s">
        <v>7448</v>
      </c>
      <c r="I852" s="4" t="s">
        <v>7449</v>
      </c>
      <c r="J852" s="4" t="s">
        <v>275</v>
      </c>
      <c r="K852" s="4" t="s">
        <v>7450</v>
      </c>
      <c r="L852" s="4" t="s">
        <v>276</v>
      </c>
      <c r="M852" s="4" t="s">
        <v>277</v>
      </c>
      <c r="N852" s="4" t="s">
        <v>277</v>
      </c>
      <c r="O852" s="4" t="s">
        <v>277</v>
      </c>
      <c r="P852" s="4" t="s">
        <v>277</v>
      </c>
      <c r="Q852" s="4" t="s">
        <v>807</v>
      </c>
      <c r="R852" s="4" t="s">
        <v>313</v>
      </c>
      <c r="S852" s="4" t="s">
        <v>313</v>
      </c>
      <c r="T852" s="4" t="s">
        <v>313</v>
      </c>
      <c r="U852" s="4" t="s">
        <v>313</v>
      </c>
      <c r="V852" s="4" t="s">
        <v>313</v>
      </c>
      <c r="W852" s="4" t="s">
        <v>11686</v>
      </c>
      <c r="X852" s="4" t="s">
        <v>11737</v>
      </c>
      <c r="Y852" s="4" t="s">
        <v>313</v>
      </c>
      <c r="Z852" s="4" t="s">
        <v>313</v>
      </c>
      <c r="AA852" s="4" t="s">
        <v>313</v>
      </c>
      <c r="AB852" s="4" t="s">
        <v>312</v>
      </c>
      <c r="AC852" s="4" t="s">
        <v>313</v>
      </c>
      <c r="AE852" s="23">
        <v>0.05</v>
      </c>
      <c r="AF852" s="4">
        <v>5</v>
      </c>
      <c r="AG852" s="4">
        <v>0</v>
      </c>
      <c r="AH852" s="4">
        <f t="shared" si="218"/>
        <v>0</v>
      </c>
      <c r="AI852" s="4">
        <f t="shared" si="218"/>
        <v>0</v>
      </c>
      <c r="AJ852" s="4">
        <f t="shared" si="218"/>
        <v>0</v>
      </c>
      <c r="AK852" s="4">
        <f t="shared" si="218"/>
        <v>0</v>
      </c>
      <c r="AL852" s="4">
        <f t="shared" si="218"/>
        <v>0</v>
      </c>
      <c r="AM852" s="4">
        <f t="shared" si="218"/>
        <v>3</v>
      </c>
      <c r="AN852" s="4">
        <f t="shared" si="219"/>
        <v>0</v>
      </c>
      <c r="AO852" s="4" t="str">
        <f t="shared" si="220"/>
        <v>X</v>
      </c>
      <c r="AP852" s="4" t="str">
        <f t="shared" si="220"/>
        <v>우대</v>
      </c>
      <c r="AQ852" s="4" t="str">
        <f t="shared" si="220"/>
        <v>X</v>
      </c>
      <c r="AR852" s="4">
        <f t="shared" si="221"/>
        <v>5</v>
      </c>
      <c r="AT852" s="4" t="s">
        <v>11688</v>
      </c>
      <c r="AU852" s="4">
        <f>VLOOKUP(B852,자격증!B:R,17,0)</f>
        <v>0</v>
      </c>
      <c r="AV852" s="4">
        <f>IF(AT852="해당",VLOOKUP(B852,어학성적!B:Q,16,0),0)</f>
        <v>0</v>
      </c>
      <c r="AW852" s="4">
        <f>IF(AT852="해당",VLOOKUP(B852,논문실적!B:S,18,0),0)</f>
        <v>0</v>
      </c>
      <c r="AX852" s="4">
        <f>VLOOKUP(B852,자격증!B:S,18,0)</f>
        <v>0</v>
      </c>
      <c r="AY852" s="4">
        <f t="shared" si="222"/>
        <v>0</v>
      </c>
      <c r="AZ852" s="4"/>
      <c r="BB852" s="4" t="str">
        <f t="shared" si="223"/>
        <v>정량심사 비해당</v>
      </c>
      <c r="BC852" s="47">
        <f>VLOOKUP(B852,정성평가!B:AD,29,0)</f>
        <v>75</v>
      </c>
      <c r="BD852" s="4">
        <f t="shared" si="224"/>
        <v>5</v>
      </c>
      <c r="BE852" s="47">
        <f t="shared" si="225"/>
        <v>80</v>
      </c>
      <c r="BF852" s="4" t="str">
        <f t="shared" si="226"/>
        <v>이상없음</v>
      </c>
      <c r="BG852" s="4">
        <f t="shared" si="227"/>
        <v>5</v>
      </c>
      <c r="BH852" s="4" t="s">
        <v>11808</v>
      </c>
      <c r="BI852" s="4"/>
      <c r="BK852" s="4">
        <v>1</v>
      </c>
      <c r="BL852" s="4">
        <f t="shared" si="216"/>
        <v>15</v>
      </c>
      <c r="BM852" s="4">
        <f t="shared" si="228"/>
        <v>8</v>
      </c>
      <c r="BN852" s="4" t="str">
        <f t="shared" si="217"/>
        <v>배수미달</v>
      </c>
      <c r="BO852" s="4"/>
      <c r="BQ852" s="4" t="s">
        <v>11783</v>
      </c>
      <c r="BR852" s="4" t="s">
        <v>276</v>
      </c>
      <c r="BS852" s="4" t="s">
        <v>11837</v>
      </c>
    </row>
    <row r="853" spans="1:71" ht="50.1" customHeight="1" x14ac:dyDescent="0.3">
      <c r="A853" s="4">
        <f t="shared" si="213"/>
        <v>6</v>
      </c>
      <c r="B853" s="4" t="s">
        <v>7815</v>
      </c>
      <c r="C853" s="4" t="s">
        <v>7816</v>
      </c>
      <c r="D853" s="4" t="s">
        <v>2303</v>
      </c>
      <c r="E853" s="4" t="s">
        <v>2304</v>
      </c>
      <c r="F853" s="4" t="s">
        <v>7817</v>
      </c>
      <c r="G853" s="4" t="s">
        <v>7818</v>
      </c>
      <c r="H853" s="4" t="s">
        <v>7819</v>
      </c>
      <c r="I853" s="4" t="s">
        <v>7819</v>
      </c>
      <c r="J853" s="4" t="s">
        <v>275</v>
      </c>
      <c r="K853" s="4" t="s">
        <v>7820</v>
      </c>
      <c r="L853" s="4" t="s">
        <v>382</v>
      </c>
      <c r="M853" s="4" t="s">
        <v>383</v>
      </c>
      <c r="N853" s="4" t="s">
        <v>7821</v>
      </c>
      <c r="O853" s="4" t="s">
        <v>562</v>
      </c>
      <c r="P853" s="4" t="s">
        <v>957</v>
      </c>
      <c r="Q853" s="4" t="s">
        <v>2124</v>
      </c>
      <c r="R853" s="4" t="s">
        <v>313</v>
      </c>
      <c r="S853" s="4" t="s">
        <v>313</v>
      </c>
      <c r="T853" s="4" t="s">
        <v>313</v>
      </c>
      <c r="U853" s="4" t="s">
        <v>313</v>
      </c>
      <c r="V853" s="4" t="s">
        <v>313</v>
      </c>
      <c r="W853" s="4" t="s">
        <v>11686</v>
      </c>
      <c r="X853" s="4" t="s">
        <v>11727</v>
      </c>
      <c r="Y853" s="4" t="s">
        <v>11686</v>
      </c>
      <c r="Z853" s="4" t="s">
        <v>11727</v>
      </c>
      <c r="AA853" s="4" t="s">
        <v>313</v>
      </c>
      <c r="AB853" s="4" t="s">
        <v>313</v>
      </c>
      <c r="AC853" s="4" t="s">
        <v>313</v>
      </c>
      <c r="AE853" s="23">
        <v>0.05</v>
      </c>
      <c r="AF853" s="4">
        <v>5</v>
      </c>
      <c r="AG853" s="4">
        <v>0</v>
      </c>
      <c r="AH853" s="4">
        <f t="shared" si="218"/>
        <v>0</v>
      </c>
      <c r="AI853" s="4">
        <f t="shared" si="218"/>
        <v>0</v>
      </c>
      <c r="AJ853" s="4">
        <f t="shared" si="218"/>
        <v>0</v>
      </c>
      <c r="AK853" s="4">
        <f t="shared" si="218"/>
        <v>0</v>
      </c>
      <c r="AL853" s="4">
        <f t="shared" si="218"/>
        <v>0</v>
      </c>
      <c r="AM853" s="4">
        <f t="shared" si="218"/>
        <v>3</v>
      </c>
      <c r="AN853" s="4">
        <f t="shared" si="219"/>
        <v>3</v>
      </c>
      <c r="AO853" s="4" t="str">
        <f t="shared" si="220"/>
        <v>X</v>
      </c>
      <c r="AP853" s="4" t="str">
        <f t="shared" si="220"/>
        <v>X</v>
      </c>
      <c r="AQ853" s="4" t="str">
        <f t="shared" si="220"/>
        <v>X</v>
      </c>
      <c r="AR853" s="4">
        <f t="shared" si="221"/>
        <v>5</v>
      </c>
      <c r="AT853" s="4" t="s">
        <v>11688</v>
      </c>
      <c r="AU853" s="4">
        <f>VLOOKUP(B853,자격증!B:R,17,0)</f>
        <v>0</v>
      </c>
      <c r="AV853" s="4">
        <f>IF(AT853="해당",VLOOKUP(B853,어학성적!B:Q,16,0),0)</f>
        <v>0</v>
      </c>
      <c r="AW853" s="4">
        <f>IF(AT853="해당",VLOOKUP(B853,논문실적!B:S,18,0),0)</f>
        <v>0</v>
      </c>
      <c r="AX853" s="4">
        <f>VLOOKUP(B853,자격증!B:S,18,0)</f>
        <v>0</v>
      </c>
      <c r="AY853" s="4">
        <f t="shared" si="222"/>
        <v>0</v>
      </c>
      <c r="AZ853" s="4"/>
      <c r="BB853" s="4" t="str">
        <f t="shared" si="223"/>
        <v>정량심사 비해당</v>
      </c>
      <c r="BC853" s="47">
        <f>VLOOKUP(B853,정성평가!B:AD,29,0)</f>
        <v>73</v>
      </c>
      <c r="BD853" s="4">
        <f t="shared" si="224"/>
        <v>5</v>
      </c>
      <c r="BE853" s="47">
        <f t="shared" si="225"/>
        <v>78</v>
      </c>
      <c r="BF853" s="4" t="str">
        <f t="shared" si="226"/>
        <v>이상없음</v>
      </c>
      <c r="BG853" s="4">
        <f t="shared" si="227"/>
        <v>6</v>
      </c>
      <c r="BH853" s="4" t="s">
        <v>11808</v>
      </c>
      <c r="BI853" s="4"/>
      <c r="BK853" s="4">
        <v>1</v>
      </c>
      <c r="BL853" s="4">
        <f t="shared" si="216"/>
        <v>15</v>
      </c>
      <c r="BM853" s="4">
        <f t="shared" si="228"/>
        <v>8</v>
      </c>
      <c r="BN853" s="4" t="str">
        <f t="shared" si="217"/>
        <v>배수미달</v>
      </c>
      <c r="BO853" s="4"/>
      <c r="BQ853" s="4" t="s">
        <v>11840</v>
      </c>
      <c r="BR853" s="4" t="s">
        <v>11841</v>
      </c>
      <c r="BS853" s="4"/>
    </row>
    <row r="854" spans="1:71" ht="50.1" customHeight="1" x14ac:dyDescent="0.3">
      <c r="A854" s="4">
        <f t="shared" si="213"/>
        <v>7</v>
      </c>
      <c r="B854" s="4" t="s">
        <v>2704</v>
      </c>
      <c r="C854" s="4" t="s">
        <v>2705</v>
      </c>
      <c r="D854" s="4" t="s">
        <v>2303</v>
      </c>
      <c r="E854" s="4" t="s">
        <v>2304</v>
      </c>
      <c r="F854" s="4" t="s">
        <v>2706</v>
      </c>
      <c r="G854" s="4" t="s">
        <v>2707</v>
      </c>
      <c r="H854" s="4" t="s">
        <v>2708</v>
      </c>
      <c r="I854" s="4" t="s">
        <v>2709</v>
      </c>
      <c r="J854" s="4" t="s">
        <v>275</v>
      </c>
      <c r="K854" s="4" t="s">
        <v>2710</v>
      </c>
      <c r="L854" s="4" t="s">
        <v>382</v>
      </c>
      <c r="M854" s="4" t="s">
        <v>2711</v>
      </c>
      <c r="N854" s="4" t="s">
        <v>2712</v>
      </c>
      <c r="O854" s="4" t="s">
        <v>562</v>
      </c>
      <c r="P854" s="4" t="s">
        <v>957</v>
      </c>
      <c r="Q854" s="4" t="s">
        <v>2716</v>
      </c>
      <c r="R854" s="4" t="s">
        <v>313</v>
      </c>
      <c r="S854" s="4" t="s">
        <v>313</v>
      </c>
      <c r="T854" s="4" t="s">
        <v>313</v>
      </c>
      <c r="U854" s="4" t="s">
        <v>313</v>
      </c>
      <c r="V854" s="4" t="s">
        <v>313</v>
      </c>
      <c r="W854" s="4" t="s">
        <v>11686</v>
      </c>
      <c r="X854" s="4" t="s">
        <v>11734</v>
      </c>
      <c r="Y854" s="4" t="s">
        <v>313</v>
      </c>
      <c r="Z854" s="4" t="s">
        <v>313</v>
      </c>
      <c r="AA854" s="4" t="s">
        <v>313</v>
      </c>
      <c r="AB854" s="4" t="s">
        <v>313</v>
      </c>
      <c r="AC854" s="4" t="s">
        <v>313</v>
      </c>
      <c r="AE854" s="23">
        <v>0.05</v>
      </c>
      <c r="AF854" s="4">
        <v>5</v>
      </c>
      <c r="AG854" s="4">
        <v>0</v>
      </c>
      <c r="AH854" s="4">
        <f t="shared" si="218"/>
        <v>0</v>
      </c>
      <c r="AI854" s="4">
        <f t="shared" si="218"/>
        <v>0</v>
      </c>
      <c r="AJ854" s="4">
        <f t="shared" si="218"/>
        <v>0</v>
      </c>
      <c r="AK854" s="4">
        <f t="shared" si="218"/>
        <v>0</v>
      </c>
      <c r="AL854" s="4">
        <f t="shared" si="218"/>
        <v>0</v>
      </c>
      <c r="AM854" s="4">
        <f t="shared" si="218"/>
        <v>3</v>
      </c>
      <c r="AN854" s="4">
        <f t="shared" si="219"/>
        <v>0</v>
      </c>
      <c r="AO854" s="4" t="str">
        <f t="shared" si="220"/>
        <v>X</v>
      </c>
      <c r="AP854" s="4" t="str">
        <f t="shared" si="220"/>
        <v>X</v>
      </c>
      <c r="AQ854" s="4" t="str">
        <f t="shared" si="220"/>
        <v>X</v>
      </c>
      <c r="AR854" s="4">
        <f t="shared" si="221"/>
        <v>5</v>
      </c>
      <c r="AT854" s="4" t="s">
        <v>11688</v>
      </c>
      <c r="AU854" s="4">
        <f>VLOOKUP(B854,자격증!B:R,17,0)</f>
        <v>0</v>
      </c>
      <c r="AV854" s="4">
        <f>IF(AT854="해당",VLOOKUP(B854,어학성적!B:Q,16,0),0)</f>
        <v>0</v>
      </c>
      <c r="AW854" s="4">
        <f>IF(AT854="해당",VLOOKUP(B854,논문실적!B:S,18,0),0)</f>
        <v>0</v>
      </c>
      <c r="AX854" s="4">
        <f>VLOOKUP(B854,자격증!B:S,18,0)</f>
        <v>0</v>
      </c>
      <c r="AY854" s="4">
        <f t="shared" si="222"/>
        <v>0</v>
      </c>
      <c r="AZ854" s="4"/>
      <c r="BB854" s="4" t="str">
        <f t="shared" si="223"/>
        <v>정량심사 비해당</v>
      </c>
      <c r="BC854" s="47">
        <f>VLOOKUP(B854,정성평가!B:AD,29,0)</f>
        <v>69.333333333333329</v>
      </c>
      <c r="BD854" s="4">
        <f t="shared" si="224"/>
        <v>5</v>
      </c>
      <c r="BE854" s="47">
        <f t="shared" si="225"/>
        <v>74.333333333333329</v>
      </c>
      <c r="BF854" s="4" t="str">
        <f t="shared" si="226"/>
        <v>이상없음</v>
      </c>
      <c r="BG854" s="4">
        <f t="shared" si="227"/>
        <v>7</v>
      </c>
      <c r="BH854" s="4" t="s">
        <v>11808</v>
      </c>
      <c r="BI854" s="4"/>
      <c r="BK854" s="4">
        <v>1</v>
      </c>
      <c r="BL854" s="4">
        <f t="shared" si="216"/>
        <v>15</v>
      </c>
      <c r="BM854" s="4">
        <f t="shared" si="228"/>
        <v>8</v>
      </c>
      <c r="BN854" s="4" t="str">
        <f t="shared" si="217"/>
        <v>배수미달</v>
      </c>
      <c r="BO854" s="4"/>
      <c r="BQ854" s="4" t="s">
        <v>11840</v>
      </c>
      <c r="BR854" s="4" t="s">
        <v>11841</v>
      </c>
      <c r="BS854" s="4"/>
    </row>
    <row r="855" spans="1:71" ht="50.1" customHeight="1" x14ac:dyDescent="0.3">
      <c r="A855" s="4">
        <f t="shared" si="213"/>
        <v>8</v>
      </c>
      <c r="B855" s="4" t="s">
        <v>9857</v>
      </c>
      <c r="C855" s="4" t="s">
        <v>9858</v>
      </c>
      <c r="D855" s="4" t="s">
        <v>2303</v>
      </c>
      <c r="E855" s="4" t="s">
        <v>2304</v>
      </c>
      <c r="F855" s="4" t="s">
        <v>9859</v>
      </c>
      <c r="G855" s="4" t="s">
        <v>9860</v>
      </c>
      <c r="H855" s="4" t="s">
        <v>9861</v>
      </c>
      <c r="I855" s="4" t="s">
        <v>9862</v>
      </c>
      <c r="J855" s="4" t="s">
        <v>275</v>
      </c>
      <c r="K855" s="4" t="s">
        <v>9863</v>
      </c>
      <c r="L855" s="4" t="s">
        <v>382</v>
      </c>
      <c r="M855" s="4" t="s">
        <v>9864</v>
      </c>
      <c r="N855" s="4" t="s">
        <v>4991</v>
      </c>
      <c r="O855" s="4" t="s">
        <v>385</v>
      </c>
      <c r="P855" s="4" t="s">
        <v>386</v>
      </c>
      <c r="Q855" s="4" t="s">
        <v>578</v>
      </c>
      <c r="R855" s="4" t="s">
        <v>313</v>
      </c>
      <c r="S855" s="4" t="s">
        <v>313</v>
      </c>
      <c r="T855" s="4" t="s">
        <v>313</v>
      </c>
      <c r="U855" s="4" t="s">
        <v>313</v>
      </c>
      <c r="V855" s="4" t="s">
        <v>313</v>
      </c>
      <c r="W855" s="4" t="s">
        <v>313</v>
      </c>
      <c r="X855" s="4" t="s">
        <v>313</v>
      </c>
      <c r="Y855" s="4" t="s">
        <v>313</v>
      </c>
      <c r="Z855" s="4" t="s">
        <v>313</v>
      </c>
      <c r="AA855" s="4" t="s">
        <v>313</v>
      </c>
      <c r="AB855" s="4" t="s">
        <v>313</v>
      </c>
      <c r="AC855" s="4" t="s">
        <v>313</v>
      </c>
      <c r="AE855" s="23">
        <v>0.05</v>
      </c>
      <c r="AF855" s="4">
        <v>5</v>
      </c>
      <c r="AG855" s="4">
        <v>0</v>
      </c>
      <c r="AH855" s="4">
        <f t="shared" si="218"/>
        <v>0</v>
      </c>
      <c r="AI855" s="4">
        <f t="shared" si="218"/>
        <v>0</v>
      </c>
      <c r="AJ855" s="4">
        <f t="shared" si="218"/>
        <v>0</v>
      </c>
      <c r="AK855" s="4">
        <f t="shared" si="218"/>
        <v>0</v>
      </c>
      <c r="AL855" s="4">
        <f t="shared" si="218"/>
        <v>0</v>
      </c>
      <c r="AM855" s="4">
        <f t="shared" si="218"/>
        <v>0</v>
      </c>
      <c r="AN855" s="4">
        <f t="shared" si="219"/>
        <v>0</v>
      </c>
      <c r="AO855" s="4" t="str">
        <f t="shared" si="220"/>
        <v>X</v>
      </c>
      <c r="AP855" s="4" t="str">
        <f t="shared" si="220"/>
        <v>X</v>
      </c>
      <c r="AQ855" s="4" t="str">
        <f t="shared" si="220"/>
        <v>X</v>
      </c>
      <c r="AR855" s="4">
        <f t="shared" si="221"/>
        <v>5</v>
      </c>
      <c r="AT855" s="4" t="s">
        <v>11688</v>
      </c>
      <c r="AU855" s="4">
        <f>VLOOKUP(B855,자격증!B:R,17,0)</f>
        <v>0</v>
      </c>
      <c r="AV855" s="4">
        <f>IF(AT855="해당",VLOOKUP(B855,어학성적!B:Q,16,0),0)</f>
        <v>0</v>
      </c>
      <c r="AW855" s="4">
        <f>IF(AT855="해당",VLOOKUP(B855,논문실적!B:S,18,0),0)</f>
        <v>0</v>
      </c>
      <c r="AX855" s="4">
        <f>VLOOKUP(B855,자격증!B:S,18,0)</f>
        <v>0</v>
      </c>
      <c r="AY855" s="4">
        <f t="shared" si="222"/>
        <v>0</v>
      </c>
      <c r="AZ855" s="4"/>
      <c r="BB855" s="4" t="str">
        <f t="shared" si="223"/>
        <v>정량심사 비해당</v>
      </c>
      <c r="BC855" s="47">
        <f>VLOOKUP(B855,정성평가!B:AD,29,0)</f>
        <v>67.333333333333329</v>
      </c>
      <c r="BD855" s="4">
        <f t="shared" si="224"/>
        <v>5</v>
      </c>
      <c r="BE855" s="47">
        <f t="shared" si="225"/>
        <v>72.333333333333329</v>
      </c>
      <c r="BF855" s="4" t="str">
        <f t="shared" si="226"/>
        <v>이상없음</v>
      </c>
      <c r="BG855" s="4">
        <f t="shared" si="227"/>
        <v>8</v>
      </c>
      <c r="BH855" s="4" t="s">
        <v>11808</v>
      </c>
      <c r="BI855" s="4"/>
      <c r="BK855" s="4">
        <v>1</v>
      </c>
      <c r="BL855" s="4">
        <f t="shared" si="216"/>
        <v>15</v>
      </c>
      <c r="BM855" s="4">
        <f t="shared" si="228"/>
        <v>8</v>
      </c>
      <c r="BN855" s="4" t="str">
        <f t="shared" si="217"/>
        <v>배수미달</v>
      </c>
      <c r="BO855" s="4"/>
      <c r="BQ855" s="4" t="s">
        <v>11783</v>
      </c>
      <c r="BR855" s="4" t="s">
        <v>276</v>
      </c>
      <c r="BS855" s="4" t="s">
        <v>11838</v>
      </c>
    </row>
    <row r="856" spans="1:71" ht="50.1" customHeight="1" x14ac:dyDescent="0.3">
      <c r="A856" s="4">
        <f t="shared" si="213"/>
        <v>9</v>
      </c>
      <c r="B856" s="38" t="s">
        <v>2301</v>
      </c>
      <c r="C856" s="38" t="s">
        <v>2302</v>
      </c>
      <c r="D856" s="38" t="s">
        <v>11756</v>
      </c>
      <c r="E856" s="38" t="s">
        <v>2304</v>
      </c>
      <c r="F856" s="38" t="s">
        <v>2305</v>
      </c>
      <c r="G856" s="38" t="s">
        <v>2306</v>
      </c>
      <c r="H856" s="38" t="s">
        <v>2307</v>
      </c>
      <c r="I856" s="38" t="s">
        <v>2308</v>
      </c>
      <c r="J856" s="38" t="s">
        <v>275</v>
      </c>
      <c r="K856" s="38" t="s">
        <v>2309</v>
      </c>
      <c r="L856" s="38" t="s">
        <v>276</v>
      </c>
      <c r="M856" s="38" t="s">
        <v>277</v>
      </c>
      <c r="N856" s="38" t="s">
        <v>277</v>
      </c>
      <c r="O856" s="38" t="s">
        <v>277</v>
      </c>
      <c r="P856" s="38" t="s">
        <v>277</v>
      </c>
      <c r="Q856" s="38" t="s">
        <v>2312</v>
      </c>
      <c r="R856" s="38" t="s">
        <v>313</v>
      </c>
      <c r="S856" s="38" t="s">
        <v>313</v>
      </c>
      <c r="T856" s="38" t="s">
        <v>313</v>
      </c>
      <c r="U856" s="38" t="s">
        <v>313</v>
      </c>
      <c r="V856" s="38" t="s">
        <v>313</v>
      </c>
      <c r="W856" s="38" t="s">
        <v>313</v>
      </c>
      <c r="X856" s="38" t="s">
        <v>313</v>
      </c>
      <c r="Y856" s="38" t="s">
        <v>313</v>
      </c>
      <c r="Z856" s="38" t="s">
        <v>313</v>
      </c>
      <c r="AA856" s="38" t="s">
        <v>313</v>
      </c>
      <c r="AB856" s="38" t="s">
        <v>312</v>
      </c>
      <c r="AC856" s="38" t="s">
        <v>313</v>
      </c>
      <c r="AE856" s="46">
        <v>0.05</v>
      </c>
      <c r="AF856" s="38">
        <v>5</v>
      </c>
      <c r="AG856" s="38">
        <v>0</v>
      </c>
      <c r="AH856" s="38">
        <f t="shared" si="218"/>
        <v>0</v>
      </c>
      <c r="AI856" s="38">
        <f t="shared" si="218"/>
        <v>0</v>
      </c>
      <c r="AJ856" s="38">
        <f t="shared" si="218"/>
        <v>0</v>
      </c>
      <c r="AK856" s="38">
        <f t="shared" si="218"/>
        <v>0</v>
      </c>
      <c r="AL856" s="38">
        <f t="shared" si="218"/>
        <v>0</v>
      </c>
      <c r="AM856" s="38">
        <f t="shared" si="218"/>
        <v>0</v>
      </c>
      <c r="AN856" s="38">
        <f t="shared" si="219"/>
        <v>0</v>
      </c>
      <c r="AO856" s="38" t="str">
        <f t="shared" si="220"/>
        <v>X</v>
      </c>
      <c r="AP856" s="38" t="str">
        <f t="shared" si="220"/>
        <v>우대</v>
      </c>
      <c r="AQ856" s="38" t="str">
        <f t="shared" si="220"/>
        <v>X</v>
      </c>
      <c r="AR856" s="38">
        <f t="shared" si="221"/>
        <v>5</v>
      </c>
      <c r="AT856" s="38" t="s">
        <v>11688</v>
      </c>
      <c r="AU856" s="38">
        <f>VLOOKUP(B856,자격증!B:R,17,0)</f>
        <v>0</v>
      </c>
      <c r="AV856" s="38">
        <f>IF(AT856="해당",VLOOKUP(B856,어학성적!B:Q,16,0),0)</f>
        <v>0</v>
      </c>
      <c r="AW856" s="38">
        <f>IF(AT856="해당",VLOOKUP(B856,논문실적!B:S,18,0),0)</f>
        <v>0</v>
      </c>
      <c r="AX856" s="38">
        <f>VLOOKUP(B856,자격증!B:S,18,0)</f>
        <v>0</v>
      </c>
      <c r="AY856" s="38">
        <f t="shared" si="222"/>
        <v>0</v>
      </c>
      <c r="AZ856" s="38" t="s">
        <v>11736</v>
      </c>
      <c r="BB856" s="38" t="str">
        <f t="shared" si="223"/>
        <v>정량심사 비해당</v>
      </c>
      <c r="BC856" s="64" t="s">
        <v>11731</v>
      </c>
      <c r="BD856" s="45" t="s">
        <v>11731</v>
      </c>
      <c r="BE856" s="63">
        <v>0</v>
      </c>
      <c r="BF856" s="4" t="str">
        <f t="shared" si="226"/>
        <v>과락</v>
      </c>
      <c r="BG856" s="4">
        <f t="shared" si="227"/>
        <v>9</v>
      </c>
      <c r="BH856" s="4" t="s">
        <v>11811</v>
      </c>
      <c r="BI856" s="38" t="s">
        <v>11732</v>
      </c>
      <c r="BK856" s="4">
        <v>1</v>
      </c>
      <c r="BL856" s="4">
        <f t="shared" si="216"/>
        <v>15</v>
      </c>
      <c r="BM856" s="4">
        <f t="shared" si="228"/>
        <v>8</v>
      </c>
      <c r="BN856" s="4" t="str">
        <f t="shared" si="217"/>
        <v>배수미달</v>
      </c>
      <c r="BO856" s="4"/>
      <c r="BQ856" s="44" t="s">
        <v>11731</v>
      </c>
      <c r="BR856" s="4" t="s">
        <v>11835</v>
      </c>
      <c r="BS856" s="4" t="s">
        <v>11836</v>
      </c>
    </row>
    <row r="857" spans="1:71" ht="50.1" customHeight="1" x14ac:dyDescent="0.3">
      <c r="A857" s="4">
        <f t="shared" si="213"/>
        <v>10</v>
      </c>
      <c r="B857" s="38" t="s">
        <v>11757</v>
      </c>
      <c r="C857" s="38" t="s">
        <v>4092</v>
      </c>
      <c r="D857" s="38" t="s">
        <v>2303</v>
      </c>
      <c r="E857" s="38" t="s">
        <v>2304</v>
      </c>
      <c r="F857" s="38" t="s">
        <v>4093</v>
      </c>
      <c r="G857" s="38" t="s">
        <v>4094</v>
      </c>
      <c r="H857" s="38" t="s">
        <v>4095</v>
      </c>
      <c r="I857" s="38" t="s">
        <v>4096</v>
      </c>
      <c r="J857" s="38" t="s">
        <v>275</v>
      </c>
      <c r="K857" s="38" t="s">
        <v>275</v>
      </c>
      <c r="L857" s="38" t="s">
        <v>382</v>
      </c>
      <c r="M857" s="38" t="s">
        <v>2021</v>
      </c>
      <c r="N857" s="38" t="s">
        <v>2022</v>
      </c>
      <c r="O857" s="38" t="s">
        <v>562</v>
      </c>
      <c r="P857" s="38" t="s">
        <v>957</v>
      </c>
      <c r="Q857" s="38" t="s">
        <v>1574</v>
      </c>
      <c r="R857" s="38" t="s">
        <v>313</v>
      </c>
      <c r="S857" s="38" t="s">
        <v>313</v>
      </c>
      <c r="T857" s="38" t="s">
        <v>313</v>
      </c>
      <c r="U857" s="38" t="s">
        <v>313</v>
      </c>
      <c r="V857" s="38" t="s">
        <v>313</v>
      </c>
      <c r="W857" s="38" t="s">
        <v>313</v>
      </c>
      <c r="X857" s="38" t="s">
        <v>313</v>
      </c>
      <c r="Y857" s="38" t="s">
        <v>11686</v>
      </c>
      <c r="Z857" s="38" t="s">
        <v>9552</v>
      </c>
      <c r="AA857" s="38" t="s">
        <v>313</v>
      </c>
      <c r="AB857" s="38" t="s">
        <v>313</v>
      </c>
      <c r="AC857" s="38" t="s">
        <v>313</v>
      </c>
      <c r="AE857" s="38">
        <v>0</v>
      </c>
      <c r="AF857" s="38">
        <v>0</v>
      </c>
      <c r="AG857" s="38">
        <v>0</v>
      </c>
      <c r="AH857" s="38">
        <f t="shared" si="218"/>
        <v>0</v>
      </c>
      <c r="AI857" s="38">
        <f t="shared" si="218"/>
        <v>0</v>
      </c>
      <c r="AJ857" s="38">
        <f t="shared" si="218"/>
        <v>0</v>
      </c>
      <c r="AK857" s="38">
        <f t="shared" si="218"/>
        <v>0</v>
      </c>
      <c r="AL857" s="38">
        <f t="shared" si="218"/>
        <v>0</v>
      </c>
      <c r="AM857" s="38">
        <f t="shared" si="218"/>
        <v>0</v>
      </c>
      <c r="AN857" s="38">
        <f t="shared" si="219"/>
        <v>3</v>
      </c>
      <c r="AO857" s="38" t="str">
        <f t="shared" si="220"/>
        <v>X</v>
      </c>
      <c r="AP857" s="38" t="str">
        <f t="shared" si="220"/>
        <v>X</v>
      </c>
      <c r="AQ857" s="38" t="str">
        <f t="shared" si="220"/>
        <v>X</v>
      </c>
      <c r="AR857" s="38">
        <f t="shared" si="221"/>
        <v>3</v>
      </c>
      <c r="AT857" s="38" t="s">
        <v>11688</v>
      </c>
      <c r="AU857" s="38">
        <f>VLOOKUP(B857,자격증!B:R,17,0)</f>
        <v>0</v>
      </c>
      <c r="AV857" s="38">
        <f>IF(AT857="해당",VLOOKUP(B857,어학성적!B:Q,16,0),0)</f>
        <v>0</v>
      </c>
      <c r="AW857" s="38">
        <f>IF(AT857="해당",VLOOKUP(B857,논문실적!B:S,18,0),0)</f>
        <v>0</v>
      </c>
      <c r="AX857" s="38">
        <f>VLOOKUP(B857,자격증!B:S,18,0)</f>
        <v>0</v>
      </c>
      <c r="AY857" s="38">
        <f t="shared" si="222"/>
        <v>0</v>
      </c>
      <c r="AZ857" s="38" t="s">
        <v>11758</v>
      </c>
      <c r="BB857" s="38" t="str">
        <f t="shared" si="223"/>
        <v>정량심사 비해당</v>
      </c>
      <c r="BC857" s="64" t="s">
        <v>11731</v>
      </c>
      <c r="BD857" s="45" t="s">
        <v>11731</v>
      </c>
      <c r="BE857" s="63">
        <v>0</v>
      </c>
      <c r="BF857" s="4" t="str">
        <f t="shared" si="226"/>
        <v>과락</v>
      </c>
      <c r="BG857" s="4">
        <f t="shared" si="227"/>
        <v>9</v>
      </c>
      <c r="BH857" s="4" t="s">
        <v>11811</v>
      </c>
      <c r="BI857" s="38" t="s">
        <v>11732</v>
      </c>
      <c r="BK857" s="4">
        <v>1</v>
      </c>
      <c r="BL857" s="4">
        <f t="shared" si="216"/>
        <v>15</v>
      </c>
      <c r="BM857" s="4">
        <f t="shared" si="228"/>
        <v>8</v>
      </c>
      <c r="BN857" s="4" t="str">
        <f t="shared" si="217"/>
        <v>배수미달</v>
      </c>
      <c r="BO857" s="4"/>
      <c r="BQ857" s="44" t="s">
        <v>11731</v>
      </c>
      <c r="BR857" s="4" t="s">
        <v>11835</v>
      </c>
      <c r="BS857" s="4" t="s">
        <v>11836</v>
      </c>
    </row>
    <row r="858" spans="1:71" ht="50.1" customHeight="1" x14ac:dyDescent="0.3">
      <c r="A858" s="1" t="s">
        <v>11653</v>
      </c>
      <c r="B858" s="1" t="s">
        <v>0</v>
      </c>
      <c r="C858" s="1" t="s">
        <v>1</v>
      </c>
      <c r="D858" s="1" t="s">
        <v>2</v>
      </c>
      <c r="E858" s="3" t="s">
        <v>3</v>
      </c>
      <c r="F858" s="1" t="s">
        <v>8</v>
      </c>
      <c r="G858" s="1" t="s">
        <v>9</v>
      </c>
      <c r="H858" s="1" t="s">
        <v>10</v>
      </c>
      <c r="I858" s="1" t="s">
        <v>11</v>
      </c>
      <c r="J858" s="1" t="s">
        <v>12</v>
      </c>
      <c r="K858" s="1" t="s">
        <v>13</v>
      </c>
      <c r="L858" s="1" t="s">
        <v>14</v>
      </c>
      <c r="M858" s="1" t="s">
        <v>15</v>
      </c>
      <c r="N858" s="1" t="s">
        <v>16</v>
      </c>
      <c r="O858" s="1" t="s">
        <v>17</v>
      </c>
      <c r="P858" s="1" t="s">
        <v>18</v>
      </c>
      <c r="Q858" s="1" t="s">
        <v>248</v>
      </c>
      <c r="R858" s="1" t="s">
        <v>249</v>
      </c>
      <c r="S858" s="1" t="s">
        <v>250</v>
      </c>
      <c r="T858" s="1" t="s">
        <v>251</v>
      </c>
      <c r="U858" s="1" t="s">
        <v>252</v>
      </c>
      <c r="V858" s="1" t="s">
        <v>253</v>
      </c>
      <c r="W858" s="1" t="s">
        <v>254</v>
      </c>
      <c r="X858" s="1" t="s">
        <v>254</v>
      </c>
      <c r="Y858" s="1" t="s">
        <v>255</v>
      </c>
      <c r="Z858" s="1" t="s">
        <v>255</v>
      </c>
      <c r="AA858" s="21" t="s">
        <v>256</v>
      </c>
      <c r="AB858" s="21" t="s">
        <v>257</v>
      </c>
      <c r="AC858" s="21" t="s">
        <v>258</v>
      </c>
      <c r="AE858" s="7" t="s">
        <v>11702</v>
      </c>
      <c r="AF858" s="7" t="s">
        <v>11703</v>
      </c>
      <c r="AG858" s="7" t="s">
        <v>11704</v>
      </c>
      <c r="AH858" s="7" t="s">
        <v>11705</v>
      </c>
      <c r="AI858" s="7" t="s">
        <v>11706</v>
      </c>
      <c r="AJ858" s="7" t="s">
        <v>11707</v>
      </c>
      <c r="AK858" s="7" t="s">
        <v>11708</v>
      </c>
      <c r="AL858" s="7" t="s">
        <v>11709</v>
      </c>
      <c r="AM858" s="7" t="s">
        <v>11710</v>
      </c>
      <c r="AN858" s="7" t="s">
        <v>11711</v>
      </c>
      <c r="AO858" s="22" t="s">
        <v>11712</v>
      </c>
      <c r="AP858" s="22" t="s">
        <v>11713</v>
      </c>
      <c r="AQ858" s="22" t="s">
        <v>11714</v>
      </c>
      <c r="AR858" s="25" t="s">
        <v>11715</v>
      </c>
      <c r="AT858" s="40" t="s">
        <v>11716</v>
      </c>
      <c r="AU858" s="24" t="s">
        <v>11717</v>
      </c>
      <c r="AV858" s="24" t="s">
        <v>11718</v>
      </c>
      <c r="AW858" s="24" t="s">
        <v>11719</v>
      </c>
      <c r="AX858" s="24" t="s">
        <v>11720</v>
      </c>
      <c r="AY858" s="25" t="s">
        <v>11721</v>
      </c>
      <c r="AZ858" s="25" t="s">
        <v>11655</v>
      </c>
      <c r="BB858" s="8" t="s">
        <v>11722</v>
      </c>
      <c r="BC858" s="8" t="s">
        <v>11723</v>
      </c>
      <c r="BD858" s="8" t="s">
        <v>11724</v>
      </c>
      <c r="BE858" s="8" t="s">
        <v>11725</v>
      </c>
      <c r="BF858" s="8" t="s">
        <v>11784</v>
      </c>
      <c r="BG858" s="8" t="s">
        <v>11726</v>
      </c>
      <c r="BH858" s="8" t="s">
        <v>11810</v>
      </c>
      <c r="BI858" s="8" t="s">
        <v>11655</v>
      </c>
      <c r="BK858" s="65" t="s">
        <v>11822</v>
      </c>
      <c r="BL858" s="65" t="s">
        <v>11823</v>
      </c>
      <c r="BM858" s="65" t="s">
        <v>11824</v>
      </c>
      <c r="BN858" s="65" t="s">
        <v>11825</v>
      </c>
      <c r="BO858" s="65" t="s">
        <v>11826</v>
      </c>
      <c r="BQ858" s="8" t="s">
        <v>11833</v>
      </c>
      <c r="BR858" s="8" t="s">
        <v>11834</v>
      </c>
      <c r="BS858" s="8" t="s">
        <v>11655</v>
      </c>
    </row>
    <row r="859" spans="1:71" ht="50.1" customHeight="1" x14ac:dyDescent="0.3">
      <c r="A859" s="4">
        <f>IF(E859=E857,A857+1,1)</f>
        <v>1</v>
      </c>
      <c r="B859" s="4" t="s">
        <v>933</v>
      </c>
      <c r="C859" s="4" t="s">
        <v>934</v>
      </c>
      <c r="D859" s="4" t="s">
        <v>11759</v>
      </c>
      <c r="E859" s="4" t="s">
        <v>662</v>
      </c>
      <c r="F859" s="4" t="s">
        <v>935</v>
      </c>
      <c r="G859" s="4" t="s">
        <v>936</v>
      </c>
      <c r="H859" s="4" t="s">
        <v>937</v>
      </c>
      <c r="I859" s="4" t="s">
        <v>938</v>
      </c>
      <c r="J859" s="4" t="s">
        <v>275</v>
      </c>
      <c r="K859" s="4" t="s">
        <v>275</v>
      </c>
      <c r="L859" s="4" t="s">
        <v>276</v>
      </c>
      <c r="M859" s="4" t="s">
        <v>277</v>
      </c>
      <c r="N859" s="4" t="s">
        <v>277</v>
      </c>
      <c r="O859" s="4" t="s">
        <v>277</v>
      </c>
      <c r="P859" s="4" t="s">
        <v>277</v>
      </c>
      <c r="Q859" s="4" t="s">
        <v>947</v>
      </c>
      <c r="R859" s="4" t="s">
        <v>313</v>
      </c>
      <c r="S859" s="4" t="s">
        <v>313</v>
      </c>
      <c r="T859" s="4" t="s">
        <v>313</v>
      </c>
      <c r="U859" s="4" t="s">
        <v>313</v>
      </c>
      <c r="V859" s="4" t="s">
        <v>313</v>
      </c>
      <c r="W859" s="4" t="s">
        <v>313</v>
      </c>
      <c r="X859" s="4" t="s">
        <v>313</v>
      </c>
      <c r="Y859" s="4" t="s">
        <v>313</v>
      </c>
      <c r="Z859" s="4" t="s">
        <v>313</v>
      </c>
      <c r="AA859" s="4" t="s">
        <v>313</v>
      </c>
      <c r="AB859" s="4" t="s">
        <v>312</v>
      </c>
      <c r="AC859" s="4" t="s">
        <v>313</v>
      </c>
      <c r="AE859" s="4">
        <v>0</v>
      </c>
      <c r="AF859" s="4">
        <v>0</v>
      </c>
      <c r="AG859" s="4">
        <v>0</v>
      </c>
      <c r="AH859" s="4">
        <f t="shared" ref="AH859:AM891" si="229">IF(R859="해당",3,0)</f>
        <v>0</v>
      </c>
      <c r="AI859" s="4">
        <f t="shared" si="229"/>
        <v>0</v>
      </c>
      <c r="AJ859" s="4">
        <f t="shared" si="229"/>
        <v>0</v>
      </c>
      <c r="AK859" s="4">
        <f t="shared" si="229"/>
        <v>0</v>
      </c>
      <c r="AL859" s="4">
        <f t="shared" si="229"/>
        <v>0</v>
      </c>
      <c r="AM859" s="4">
        <f t="shared" si="229"/>
        <v>0</v>
      </c>
      <c r="AN859" s="4">
        <f t="shared" ref="AN859:AN891" si="230">IF(Y859="해당",3,0)</f>
        <v>0</v>
      </c>
      <c r="AO859" s="4" t="str">
        <f t="shared" ref="AO859:AQ891" si="231">IF(AA859="해당","우대","X")</f>
        <v>X</v>
      </c>
      <c r="AP859" s="4" t="str">
        <f t="shared" si="231"/>
        <v>우대</v>
      </c>
      <c r="AQ859" s="4" t="str">
        <f t="shared" si="231"/>
        <v>X</v>
      </c>
      <c r="AR859" s="4">
        <f t="shared" ref="AR859:AR891" si="232">MAX(AF859:AN859)</f>
        <v>0</v>
      </c>
      <c r="AT859" s="4" t="s">
        <v>11688</v>
      </c>
      <c r="AU859" s="4">
        <f>VLOOKUP(B859,자격증!B:R,17,0)</f>
        <v>0</v>
      </c>
      <c r="AV859" s="4">
        <f>IF(AT859="해당",VLOOKUP(B859,어학성적!B:Q,16,0),0)</f>
        <v>0</v>
      </c>
      <c r="AW859" s="4">
        <f>IF(AT859="해당",VLOOKUP(B859,논문실적!B:S,18,0),0)</f>
        <v>0</v>
      </c>
      <c r="AX859" s="4">
        <f>VLOOKUP(B859,자격증!B:S,18,0)</f>
        <v>0</v>
      </c>
      <c r="AY859" s="4">
        <f t="shared" ref="AY859:AY891" si="233">IF(SUM(AU859:AX859)&gt;20,20,SUM(AU859:AX859))</f>
        <v>0</v>
      </c>
      <c r="AZ859" s="4"/>
      <c r="BB859" s="4" t="str">
        <f t="shared" ref="BB859:BB891" si="234">IF(AT859="해당",AY859,"정량심사 비해당")</f>
        <v>정량심사 비해당</v>
      </c>
      <c r="BC859" s="47">
        <f>VLOOKUP(B859,정성평가!B:AD,29,0)</f>
        <v>88.666666666666671</v>
      </c>
      <c r="BD859" s="4">
        <f t="shared" ref="BD859:BD882" si="235">AR859</f>
        <v>0</v>
      </c>
      <c r="BE859" s="47">
        <f t="shared" ref="BE859:BE882" si="236">SUM(BB859:BD859)</f>
        <v>88.666666666666671</v>
      </c>
      <c r="BF859" s="4" t="str">
        <f t="shared" ref="BF859:BF891" si="237">IF(BE859&lt;70,"과락","이상없음")</f>
        <v>이상없음</v>
      </c>
      <c r="BG859" s="4">
        <f t="shared" ref="BG859:BG891" si="238">COUNTIFS(D:D,D859,BE:BE,"&gt;"&amp;BE859)+1</f>
        <v>1</v>
      </c>
      <c r="BH859" s="4" t="s">
        <v>11808</v>
      </c>
      <c r="BI859" s="4"/>
      <c r="BK859" s="4">
        <v>1</v>
      </c>
      <c r="BL859" s="4">
        <f t="shared" si="216"/>
        <v>15</v>
      </c>
      <c r="BM859" s="4">
        <f t="shared" ref="BM859:BM891" si="239">COUNTIFS(D:D,D859,BH:BH,"서류전형 합격")</f>
        <v>13</v>
      </c>
      <c r="BN859" s="4" t="str">
        <f t="shared" si="217"/>
        <v>배수미달</v>
      </c>
      <c r="BO859" s="4"/>
      <c r="BQ859" s="4" t="s">
        <v>11840</v>
      </c>
      <c r="BR859" s="4" t="s">
        <v>11841</v>
      </c>
      <c r="BS859" s="4"/>
    </row>
    <row r="860" spans="1:71" ht="50.1" customHeight="1" x14ac:dyDescent="0.3">
      <c r="A860" s="4">
        <f t="shared" si="213"/>
        <v>2</v>
      </c>
      <c r="B860" s="4" t="s">
        <v>6019</v>
      </c>
      <c r="C860" s="4" t="s">
        <v>6020</v>
      </c>
      <c r="D860" s="4" t="s">
        <v>661</v>
      </c>
      <c r="E860" s="4" t="s">
        <v>662</v>
      </c>
      <c r="F860" s="4" t="s">
        <v>6021</v>
      </c>
      <c r="G860" s="4" t="s">
        <v>6022</v>
      </c>
      <c r="H860" s="4" t="s">
        <v>6023</v>
      </c>
      <c r="I860" s="4" t="s">
        <v>6024</v>
      </c>
      <c r="J860" s="4" t="s">
        <v>275</v>
      </c>
      <c r="K860" s="4" t="s">
        <v>275</v>
      </c>
      <c r="L860" s="4" t="s">
        <v>276</v>
      </c>
      <c r="M860" s="4" t="s">
        <v>277</v>
      </c>
      <c r="N860" s="4" t="s">
        <v>277</v>
      </c>
      <c r="O860" s="4" t="s">
        <v>277</v>
      </c>
      <c r="P860" s="4" t="s">
        <v>277</v>
      </c>
      <c r="Q860" s="4" t="s">
        <v>5262</v>
      </c>
      <c r="R860" s="4" t="s">
        <v>313</v>
      </c>
      <c r="S860" s="4" t="s">
        <v>313</v>
      </c>
      <c r="T860" s="4" t="s">
        <v>313</v>
      </c>
      <c r="U860" s="4" t="s">
        <v>313</v>
      </c>
      <c r="V860" s="4" t="s">
        <v>313</v>
      </c>
      <c r="W860" s="4" t="s">
        <v>11686</v>
      </c>
      <c r="X860" s="4" t="s">
        <v>11738</v>
      </c>
      <c r="Y860" s="4" t="s">
        <v>313</v>
      </c>
      <c r="Z860" s="4" t="s">
        <v>313</v>
      </c>
      <c r="AA860" s="4" t="s">
        <v>313</v>
      </c>
      <c r="AB860" s="4" t="s">
        <v>312</v>
      </c>
      <c r="AC860" s="4" t="s">
        <v>313</v>
      </c>
      <c r="AE860" s="4">
        <v>0</v>
      </c>
      <c r="AF860" s="4">
        <v>0</v>
      </c>
      <c r="AG860" s="4">
        <v>0</v>
      </c>
      <c r="AH860" s="4">
        <f t="shared" si="229"/>
        <v>0</v>
      </c>
      <c r="AI860" s="4">
        <f t="shared" si="229"/>
        <v>0</v>
      </c>
      <c r="AJ860" s="4">
        <f t="shared" si="229"/>
        <v>0</v>
      </c>
      <c r="AK860" s="4">
        <f t="shared" si="229"/>
        <v>0</v>
      </c>
      <c r="AL860" s="4">
        <f t="shared" si="229"/>
        <v>0</v>
      </c>
      <c r="AM860" s="4">
        <f t="shared" si="229"/>
        <v>3</v>
      </c>
      <c r="AN860" s="4">
        <f t="shared" si="230"/>
        <v>0</v>
      </c>
      <c r="AO860" s="4" t="str">
        <f t="shared" si="231"/>
        <v>X</v>
      </c>
      <c r="AP860" s="4" t="str">
        <f t="shared" si="231"/>
        <v>우대</v>
      </c>
      <c r="AQ860" s="4" t="str">
        <f t="shared" si="231"/>
        <v>X</v>
      </c>
      <c r="AR860" s="4">
        <f t="shared" si="232"/>
        <v>3</v>
      </c>
      <c r="AT860" s="4" t="s">
        <v>11688</v>
      </c>
      <c r="AU860" s="4">
        <f>VLOOKUP(B860,자격증!B:R,17,0)</f>
        <v>0</v>
      </c>
      <c r="AV860" s="4">
        <f>IF(AT860="해당",VLOOKUP(B860,어학성적!B:Q,16,0),0)</f>
        <v>0</v>
      </c>
      <c r="AW860" s="4">
        <f>IF(AT860="해당",VLOOKUP(B860,논문실적!B:S,18,0),0)</f>
        <v>0</v>
      </c>
      <c r="AX860" s="4">
        <f>VLOOKUP(B860,자격증!B:S,18,0)</f>
        <v>0</v>
      </c>
      <c r="AY860" s="4">
        <f t="shared" si="233"/>
        <v>0</v>
      </c>
      <c r="AZ860" s="4"/>
      <c r="BB860" s="4" t="str">
        <f t="shared" si="234"/>
        <v>정량심사 비해당</v>
      </c>
      <c r="BC860" s="47">
        <f>VLOOKUP(B860,정성평가!B:AD,29,0)</f>
        <v>82.333333333333329</v>
      </c>
      <c r="BD860" s="4">
        <f t="shared" si="235"/>
        <v>3</v>
      </c>
      <c r="BE860" s="47">
        <f t="shared" si="236"/>
        <v>85.333333333333329</v>
      </c>
      <c r="BF860" s="4" t="str">
        <f t="shared" si="237"/>
        <v>이상없음</v>
      </c>
      <c r="BG860" s="4">
        <f t="shared" si="238"/>
        <v>2</v>
      </c>
      <c r="BH860" s="4" t="s">
        <v>11808</v>
      </c>
      <c r="BI860" s="4"/>
      <c r="BK860" s="4">
        <v>1</v>
      </c>
      <c r="BL860" s="4">
        <f t="shared" si="216"/>
        <v>15</v>
      </c>
      <c r="BM860" s="4">
        <f t="shared" si="239"/>
        <v>13</v>
      </c>
      <c r="BN860" s="4" t="str">
        <f t="shared" si="217"/>
        <v>배수미달</v>
      </c>
      <c r="BO860" s="4"/>
      <c r="BQ860" s="4" t="s">
        <v>11840</v>
      </c>
      <c r="BR860" s="4" t="s">
        <v>11841</v>
      </c>
      <c r="BS860" s="4"/>
    </row>
    <row r="861" spans="1:71" ht="50.1" customHeight="1" x14ac:dyDescent="0.3">
      <c r="A861" s="4">
        <f t="shared" si="213"/>
        <v>3</v>
      </c>
      <c r="B861" s="4" t="s">
        <v>9226</v>
      </c>
      <c r="C861" s="4" t="s">
        <v>9227</v>
      </c>
      <c r="D861" s="4" t="s">
        <v>661</v>
      </c>
      <c r="E861" s="4" t="s">
        <v>662</v>
      </c>
      <c r="F861" s="4" t="s">
        <v>9228</v>
      </c>
      <c r="G861" s="4" t="s">
        <v>9229</v>
      </c>
      <c r="H861" s="4" t="s">
        <v>9230</v>
      </c>
      <c r="I861" s="4" t="s">
        <v>9231</v>
      </c>
      <c r="J861" s="4" t="s">
        <v>275</v>
      </c>
      <c r="K861" s="4" t="s">
        <v>275</v>
      </c>
      <c r="L861" s="4" t="s">
        <v>276</v>
      </c>
      <c r="M861" s="4" t="s">
        <v>277</v>
      </c>
      <c r="N861" s="4" t="s">
        <v>277</v>
      </c>
      <c r="O861" s="4" t="s">
        <v>277</v>
      </c>
      <c r="P861" s="4" t="s">
        <v>277</v>
      </c>
      <c r="Q861" s="4" t="s">
        <v>9068</v>
      </c>
      <c r="R861" s="4" t="s">
        <v>313</v>
      </c>
      <c r="S861" s="4" t="s">
        <v>313</v>
      </c>
      <c r="T861" s="4" t="s">
        <v>313</v>
      </c>
      <c r="U861" s="4" t="s">
        <v>313</v>
      </c>
      <c r="V861" s="4" t="s">
        <v>313</v>
      </c>
      <c r="W861" s="4" t="s">
        <v>313</v>
      </c>
      <c r="X861" s="4" t="s">
        <v>313</v>
      </c>
      <c r="Y861" s="4" t="s">
        <v>313</v>
      </c>
      <c r="Z861" s="4" t="s">
        <v>313</v>
      </c>
      <c r="AA861" s="4" t="s">
        <v>313</v>
      </c>
      <c r="AB861" s="4" t="s">
        <v>312</v>
      </c>
      <c r="AC861" s="4" t="s">
        <v>313</v>
      </c>
      <c r="AE861" s="4">
        <v>0</v>
      </c>
      <c r="AF861" s="4">
        <v>0</v>
      </c>
      <c r="AG861" s="4">
        <v>0</v>
      </c>
      <c r="AH861" s="4">
        <f t="shared" si="229"/>
        <v>0</v>
      </c>
      <c r="AI861" s="4">
        <f t="shared" si="229"/>
        <v>0</v>
      </c>
      <c r="AJ861" s="4">
        <f t="shared" si="229"/>
        <v>0</v>
      </c>
      <c r="AK861" s="4">
        <f t="shared" si="229"/>
        <v>0</v>
      </c>
      <c r="AL861" s="4">
        <f t="shared" si="229"/>
        <v>0</v>
      </c>
      <c r="AM861" s="4">
        <f t="shared" si="229"/>
        <v>0</v>
      </c>
      <c r="AN861" s="4">
        <f t="shared" si="230"/>
        <v>0</v>
      </c>
      <c r="AO861" s="4" t="str">
        <f t="shared" si="231"/>
        <v>X</v>
      </c>
      <c r="AP861" s="4" t="str">
        <f t="shared" si="231"/>
        <v>우대</v>
      </c>
      <c r="AQ861" s="4" t="str">
        <f t="shared" si="231"/>
        <v>X</v>
      </c>
      <c r="AR861" s="4">
        <f t="shared" si="232"/>
        <v>0</v>
      </c>
      <c r="AT861" s="4" t="s">
        <v>11688</v>
      </c>
      <c r="AU861" s="4">
        <f>VLOOKUP(B861,자격증!B:R,17,0)</f>
        <v>0</v>
      </c>
      <c r="AV861" s="4">
        <f>IF(AT861="해당",VLOOKUP(B861,어학성적!B:Q,16,0),0)</f>
        <v>0</v>
      </c>
      <c r="AW861" s="4">
        <f>IF(AT861="해당",VLOOKUP(B861,논문실적!B:S,18,0),0)</f>
        <v>0</v>
      </c>
      <c r="AX861" s="4">
        <f>VLOOKUP(B861,자격증!B:S,18,0)</f>
        <v>0</v>
      </c>
      <c r="AY861" s="4">
        <f t="shared" si="233"/>
        <v>0</v>
      </c>
      <c r="AZ861" s="4"/>
      <c r="BB861" s="4" t="str">
        <f t="shared" si="234"/>
        <v>정량심사 비해당</v>
      </c>
      <c r="BC861" s="47">
        <f>VLOOKUP(B861,정성평가!B:AD,29,0)</f>
        <v>82.333333333333329</v>
      </c>
      <c r="BD861" s="4">
        <f t="shared" si="235"/>
        <v>0</v>
      </c>
      <c r="BE861" s="47">
        <f t="shared" si="236"/>
        <v>82.333333333333329</v>
      </c>
      <c r="BF861" s="4" t="str">
        <f t="shared" si="237"/>
        <v>이상없음</v>
      </c>
      <c r="BG861" s="4">
        <f t="shared" si="238"/>
        <v>3</v>
      </c>
      <c r="BH861" s="4" t="s">
        <v>11808</v>
      </c>
      <c r="BI861" s="4"/>
      <c r="BK861" s="4">
        <v>1</v>
      </c>
      <c r="BL861" s="4">
        <f t="shared" si="216"/>
        <v>15</v>
      </c>
      <c r="BM861" s="4">
        <f t="shared" si="239"/>
        <v>13</v>
      </c>
      <c r="BN861" s="4" t="str">
        <f t="shared" si="217"/>
        <v>배수미달</v>
      </c>
      <c r="BO861" s="4"/>
      <c r="BQ861" s="4" t="s">
        <v>11840</v>
      </c>
      <c r="BR861" s="4" t="s">
        <v>11841</v>
      </c>
      <c r="BS861" s="4"/>
    </row>
    <row r="862" spans="1:71" ht="50.1" customHeight="1" x14ac:dyDescent="0.3">
      <c r="A862" s="4">
        <f t="shared" si="213"/>
        <v>4</v>
      </c>
      <c r="B862" s="4" t="s">
        <v>3150</v>
      </c>
      <c r="C862" s="4" t="s">
        <v>3151</v>
      </c>
      <c r="D862" s="4" t="s">
        <v>661</v>
      </c>
      <c r="E862" s="4" t="s">
        <v>662</v>
      </c>
      <c r="F862" s="4" t="s">
        <v>3152</v>
      </c>
      <c r="G862" s="4" t="s">
        <v>3153</v>
      </c>
      <c r="H862" s="4" t="s">
        <v>3154</v>
      </c>
      <c r="I862" s="4" t="s">
        <v>3155</v>
      </c>
      <c r="J862" s="4" t="s">
        <v>275</v>
      </c>
      <c r="K862" s="4" t="s">
        <v>275</v>
      </c>
      <c r="L862" s="4" t="s">
        <v>276</v>
      </c>
      <c r="M862" s="4" t="s">
        <v>277</v>
      </c>
      <c r="N862" s="4" t="s">
        <v>277</v>
      </c>
      <c r="O862" s="4" t="s">
        <v>277</v>
      </c>
      <c r="P862" s="4" t="s">
        <v>277</v>
      </c>
      <c r="Q862" s="4" t="s">
        <v>3163</v>
      </c>
      <c r="R862" s="4" t="s">
        <v>313</v>
      </c>
      <c r="S862" s="4" t="s">
        <v>313</v>
      </c>
      <c r="T862" s="4" t="s">
        <v>313</v>
      </c>
      <c r="U862" s="4" t="s">
        <v>313</v>
      </c>
      <c r="V862" s="4" t="s">
        <v>313</v>
      </c>
      <c r="W862" s="4" t="s">
        <v>11686</v>
      </c>
      <c r="X862" s="4" t="s">
        <v>9552</v>
      </c>
      <c r="Y862" s="4" t="s">
        <v>11686</v>
      </c>
      <c r="Z862" s="4" t="s">
        <v>9552</v>
      </c>
      <c r="AA862" s="4" t="s">
        <v>313</v>
      </c>
      <c r="AB862" s="4" t="s">
        <v>312</v>
      </c>
      <c r="AC862" s="4" t="s">
        <v>313</v>
      </c>
      <c r="AE862" s="4">
        <v>0</v>
      </c>
      <c r="AF862" s="4">
        <v>0</v>
      </c>
      <c r="AG862" s="4">
        <v>0</v>
      </c>
      <c r="AH862" s="4">
        <f t="shared" si="229"/>
        <v>0</v>
      </c>
      <c r="AI862" s="4">
        <f t="shared" si="229"/>
        <v>0</v>
      </c>
      <c r="AJ862" s="4">
        <f t="shared" si="229"/>
        <v>0</v>
      </c>
      <c r="AK862" s="4">
        <f t="shared" si="229"/>
        <v>0</v>
      </c>
      <c r="AL862" s="4">
        <f t="shared" si="229"/>
        <v>0</v>
      </c>
      <c r="AM862" s="4">
        <f t="shared" si="229"/>
        <v>3</v>
      </c>
      <c r="AN862" s="4">
        <f t="shared" si="230"/>
        <v>3</v>
      </c>
      <c r="AO862" s="4" t="str">
        <f t="shared" si="231"/>
        <v>X</v>
      </c>
      <c r="AP862" s="4" t="str">
        <f t="shared" si="231"/>
        <v>우대</v>
      </c>
      <c r="AQ862" s="4" t="str">
        <f t="shared" si="231"/>
        <v>X</v>
      </c>
      <c r="AR862" s="4">
        <f t="shared" si="232"/>
        <v>3</v>
      </c>
      <c r="AT862" s="4" t="s">
        <v>11688</v>
      </c>
      <c r="AU862" s="4">
        <f>VLOOKUP(B862,자격증!B:R,17,0)</f>
        <v>0</v>
      </c>
      <c r="AV862" s="4">
        <f>IF(AT862="해당",VLOOKUP(B862,어학성적!B:Q,16,0),0)</f>
        <v>0</v>
      </c>
      <c r="AW862" s="4">
        <f>IF(AT862="해당",VLOOKUP(B862,논문실적!B:S,18,0),0)</f>
        <v>0</v>
      </c>
      <c r="AX862" s="4">
        <f>VLOOKUP(B862,자격증!B:S,18,0)</f>
        <v>0</v>
      </c>
      <c r="AY862" s="4">
        <f t="shared" si="233"/>
        <v>0</v>
      </c>
      <c r="AZ862" s="4"/>
      <c r="BB862" s="4" t="str">
        <f t="shared" si="234"/>
        <v>정량심사 비해당</v>
      </c>
      <c r="BC862" s="47">
        <f>VLOOKUP(B862,정성평가!B:AD,29,0)</f>
        <v>78</v>
      </c>
      <c r="BD862" s="4">
        <f t="shared" si="235"/>
        <v>3</v>
      </c>
      <c r="BE862" s="47">
        <f t="shared" si="236"/>
        <v>81</v>
      </c>
      <c r="BF862" s="4" t="str">
        <f t="shared" si="237"/>
        <v>이상없음</v>
      </c>
      <c r="BG862" s="4">
        <f t="shared" si="238"/>
        <v>4</v>
      </c>
      <c r="BH862" s="4" t="s">
        <v>11808</v>
      </c>
      <c r="BI862" s="4"/>
      <c r="BK862" s="4">
        <v>1</v>
      </c>
      <c r="BL862" s="4">
        <f t="shared" si="216"/>
        <v>15</v>
      </c>
      <c r="BM862" s="4">
        <f t="shared" si="239"/>
        <v>13</v>
      </c>
      <c r="BN862" s="4" t="str">
        <f t="shared" si="217"/>
        <v>배수미달</v>
      </c>
      <c r="BO862" s="4"/>
      <c r="BQ862" s="4" t="s">
        <v>11840</v>
      </c>
      <c r="BR862" s="4" t="s">
        <v>11841</v>
      </c>
      <c r="BS862" s="4"/>
    </row>
    <row r="863" spans="1:71" ht="50.1" customHeight="1" x14ac:dyDescent="0.3">
      <c r="A863" s="4">
        <f t="shared" si="213"/>
        <v>5</v>
      </c>
      <c r="B863" s="4" t="s">
        <v>659</v>
      </c>
      <c r="C863" s="4" t="s">
        <v>660</v>
      </c>
      <c r="D863" s="4" t="s">
        <v>661</v>
      </c>
      <c r="E863" s="4" t="s">
        <v>662</v>
      </c>
      <c r="F863" s="4" t="s">
        <v>664</v>
      </c>
      <c r="G863" s="4" t="s">
        <v>665</v>
      </c>
      <c r="H863" s="4" t="s">
        <v>666</v>
      </c>
      <c r="I863" s="4" t="s">
        <v>667</v>
      </c>
      <c r="J863" s="4" t="s">
        <v>275</v>
      </c>
      <c r="K863" s="4" t="s">
        <v>275</v>
      </c>
      <c r="L863" s="4" t="s">
        <v>276</v>
      </c>
      <c r="M863" s="4" t="s">
        <v>277</v>
      </c>
      <c r="N863" s="4" t="s">
        <v>277</v>
      </c>
      <c r="O863" s="4" t="s">
        <v>277</v>
      </c>
      <c r="P863" s="4" t="s">
        <v>277</v>
      </c>
      <c r="Q863" s="4" t="s">
        <v>680</v>
      </c>
      <c r="R863" s="4" t="s">
        <v>313</v>
      </c>
      <c r="S863" s="4" t="s">
        <v>313</v>
      </c>
      <c r="T863" s="4" t="s">
        <v>313</v>
      </c>
      <c r="U863" s="4" t="s">
        <v>313</v>
      </c>
      <c r="V863" s="4" t="s">
        <v>313</v>
      </c>
      <c r="W863" s="4" t="s">
        <v>11686</v>
      </c>
      <c r="X863" s="4" t="s">
        <v>11735</v>
      </c>
      <c r="Y863" s="4" t="s">
        <v>11686</v>
      </c>
      <c r="Z863" s="4" t="s">
        <v>11735</v>
      </c>
      <c r="AA863" s="4" t="s">
        <v>313</v>
      </c>
      <c r="AB863" s="4" t="s">
        <v>312</v>
      </c>
      <c r="AC863" s="4" t="s">
        <v>313</v>
      </c>
      <c r="AE863" s="4">
        <v>0</v>
      </c>
      <c r="AF863" s="4">
        <v>0</v>
      </c>
      <c r="AG863" s="4">
        <v>0</v>
      </c>
      <c r="AH863" s="4">
        <f t="shared" si="229"/>
        <v>0</v>
      </c>
      <c r="AI863" s="4">
        <f t="shared" si="229"/>
        <v>0</v>
      </c>
      <c r="AJ863" s="4">
        <f t="shared" si="229"/>
        <v>0</v>
      </c>
      <c r="AK863" s="4">
        <f t="shared" si="229"/>
        <v>0</v>
      </c>
      <c r="AL863" s="4">
        <f t="shared" si="229"/>
        <v>0</v>
      </c>
      <c r="AM863" s="4">
        <f t="shared" si="229"/>
        <v>3</v>
      </c>
      <c r="AN863" s="4">
        <f t="shared" si="230"/>
        <v>3</v>
      </c>
      <c r="AO863" s="4" t="str">
        <f t="shared" si="231"/>
        <v>X</v>
      </c>
      <c r="AP863" s="4" t="str">
        <f t="shared" si="231"/>
        <v>우대</v>
      </c>
      <c r="AQ863" s="4" t="str">
        <f t="shared" si="231"/>
        <v>X</v>
      </c>
      <c r="AR863" s="4">
        <f t="shared" si="232"/>
        <v>3</v>
      </c>
      <c r="AT863" s="4" t="s">
        <v>11688</v>
      </c>
      <c r="AU863" s="4">
        <f>VLOOKUP(B863,자격증!B:R,17,0)</f>
        <v>0</v>
      </c>
      <c r="AV863" s="4">
        <f>IF(AT863="해당",VLOOKUP(B863,어학성적!B:Q,16,0),0)</f>
        <v>0</v>
      </c>
      <c r="AW863" s="4">
        <f>IF(AT863="해당",VLOOKUP(B863,논문실적!B:S,18,0),0)</f>
        <v>0</v>
      </c>
      <c r="AX863" s="4">
        <f>VLOOKUP(B863,자격증!B:S,18,0)</f>
        <v>0</v>
      </c>
      <c r="AY863" s="4">
        <f t="shared" si="233"/>
        <v>0</v>
      </c>
      <c r="AZ863" s="4"/>
      <c r="BB863" s="4" t="str">
        <f t="shared" si="234"/>
        <v>정량심사 비해당</v>
      </c>
      <c r="BC863" s="47">
        <f>VLOOKUP(B863,정성평가!B:AD,29,0)</f>
        <v>77</v>
      </c>
      <c r="BD863" s="4">
        <f t="shared" si="235"/>
        <v>3</v>
      </c>
      <c r="BE863" s="47">
        <f t="shared" si="236"/>
        <v>80</v>
      </c>
      <c r="BF863" s="4" t="str">
        <f t="shared" si="237"/>
        <v>이상없음</v>
      </c>
      <c r="BG863" s="4">
        <f t="shared" si="238"/>
        <v>5</v>
      </c>
      <c r="BH863" s="4" t="s">
        <v>11808</v>
      </c>
      <c r="BI863" s="4"/>
      <c r="BK863" s="4">
        <v>1</v>
      </c>
      <c r="BL863" s="4">
        <f t="shared" si="216"/>
        <v>15</v>
      </c>
      <c r="BM863" s="4">
        <f t="shared" si="239"/>
        <v>13</v>
      </c>
      <c r="BN863" s="4" t="str">
        <f t="shared" si="217"/>
        <v>배수미달</v>
      </c>
      <c r="BO863" s="4"/>
      <c r="BQ863" s="4" t="s">
        <v>11840</v>
      </c>
      <c r="BR863" s="4" t="s">
        <v>11841</v>
      </c>
      <c r="BS863" s="4"/>
    </row>
    <row r="864" spans="1:71" ht="50.1" customHeight="1" x14ac:dyDescent="0.3">
      <c r="A864" s="4">
        <f t="shared" si="213"/>
        <v>6</v>
      </c>
      <c r="B864" s="4" t="s">
        <v>10482</v>
      </c>
      <c r="C864" s="4" t="s">
        <v>10483</v>
      </c>
      <c r="D864" s="4" t="s">
        <v>661</v>
      </c>
      <c r="E864" s="4" t="s">
        <v>662</v>
      </c>
      <c r="F864" s="4" t="s">
        <v>10484</v>
      </c>
      <c r="G864" s="4" t="s">
        <v>10485</v>
      </c>
      <c r="H864" s="4" t="s">
        <v>10486</v>
      </c>
      <c r="I864" s="4" t="s">
        <v>10487</v>
      </c>
      <c r="J864" s="4" t="s">
        <v>275</v>
      </c>
      <c r="K864" s="4" t="s">
        <v>275</v>
      </c>
      <c r="L864" s="4" t="s">
        <v>276</v>
      </c>
      <c r="M864" s="4" t="s">
        <v>277</v>
      </c>
      <c r="N864" s="4" t="s">
        <v>277</v>
      </c>
      <c r="O864" s="4" t="s">
        <v>277</v>
      </c>
      <c r="P864" s="4" t="s">
        <v>277</v>
      </c>
      <c r="Q864" s="4" t="s">
        <v>1503</v>
      </c>
      <c r="R864" s="4" t="s">
        <v>313</v>
      </c>
      <c r="S864" s="4" t="s">
        <v>313</v>
      </c>
      <c r="T864" s="4" t="s">
        <v>313</v>
      </c>
      <c r="U864" s="4" t="s">
        <v>313</v>
      </c>
      <c r="V864" s="4" t="s">
        <v>313</v>
      </c>
      <c r="W864" s="4" t="s">
        <v>313</v>
      </c>
      <c r="X864" s="4" t="s">
        <v>313</v>
      </c>
      <c r="Y864" s="4" t="s">
        <v>313</v>
      </c>
      <c r="Z864" s="4" t="s">
        <v>313</v>
      </c>
      <c r="AA864" s="4" t="s">
        <v>313</v>
      </c>
      <c r="AB864" s="4" t="s">
        <v>312</v>
      </c>
      <c r="AC864" s="4" t="s">
        <v>313</v>
      </c>
      <c r="AE864" s="4">
        <v>0</v>
      </c>
      <c r="AF864" s="4">
        <v>0</v>
      </c>
      <c r="AG864" s="4">
        <v>0</v>
      </c>
      <c r="AH864" s="4">
        <f t="shared" si="229"/>
        <v>0</v>
      </c>
      <c r="AI864" s="4">
        <f t="shared" si="229"/>
        <v>0</v>
      </c>
      <c r="AJ864" s="4">
        <f t="shared" si="229"/>
        <v>0</v>
      </c>
      <c r="AK864" s="4">
        <f t="shared" si="229"/>
        <v>0</v>
      </c>
      <c r="AL864" s="4">
        <f t="shared" si="229"/>
        <v>0</v>
      </c>
      <c r="AM864" s="4">
        <f t="shared" si="229"/>
        <v>0</v>
      </c>
      <c r="AN864" s="4">
        <f t="shared" si="230"/>
        <v>0</v>
      </c>
      <c r="AO864" s="4" t="str">
        <f t="shared" si="231"/>
        <v>X</v>
      </c>
      <c r="AP864" s="4" t="str">
        <f t="shared" si="231"/>
        <v>우대</v>
      </c>
      <c r="AQ864" s="4" t="str">
        <f t="shared" si="231"/>
        <v>X</v>
      </c>
      <c r="AR864" s="4">
        <f t="shared" si="232"/>
        <v>0</v>
      </c>
      <c r="AT864" s="4" t="s">
        <v>11688</v>
      </c>
      <c r="AU864" s="4">
        <f>VLOOKUP(B864,자격증!B:R,17,0)</f>
        <v>0</v>
      </c>
      <c r="AV864" s="4">
        <f>IF(AT864="해당",VLOOKUP(B864,어학성적!B:Q,16,0),0)</f>
        <v>0</v>
      </c>
      <c r="AW864" s="4">
        <f>IF(AT864="해당",VLOOKUP(B864,논문실적!B:S,18,0),0)</f>
        <v>0</v>
      </c>
      <c r="AX864" s="4">
        <f>VLOOKUP(B864,자격증!B:S,18,0)</f>
        <v>0</v>
      </c>
      <c r="AY864" s="4">
        <f t="shared" si="233"/>
        <v>0</v>
      </c>
      <c r="AZ864" s="4"/>
      <c r="BB864" s="4" t="str">
        <f t="shared" si="234"/>
        <v>정량심사 비해당</v>
      </c>
      <c r="BC864" s="47">
        <f>VLOOKUP(B864,정성평가!B:AD,29,0)</f>
        <v>78.666666666666671</v>
      </c>
      <c r="BD864" s="4">
        <f t="shared" si="235"/>
        <v>0</v>
      </c>
      <c r="BE864" s="47">
        <f t="shared" si="236"/>
        <v>78.666666666666671</v>
      </c>
      <c r="BF864" s="4" t="str">
        <f t="shared" si="237"/>
        <v>이상없음</v>
      </c>
      <c r="BG864" s="4">
        <f t="shared" si="238"/>
        <v>6</v>
      </c>
      <c r="BH864" s="4" t="s">
        <v>11808</v>
      </c>
      <c r="BI864" s="4"/>
      <c r="BK864" s="4">
        <v>1</v>
      </c>
      <c r="BL864" s="4">
        <f t="shared" si="216"/>
        <v>15</v>
      </c>
      <c r="BM864" s="4">
        <f t="shared" si="239"/>
        <v>13</v>
      </c>
      <c r="BN864" s="4" t="str">
        <f t="shared" si="217"/>
        <v>배수미달</v>
      </c>
      <c r="BO864" s="4"/>
      <c r="BQ864" s="4" t="s">
        <v>11840</v>
      </c>
      <c r="BR864" s="4" t="s">
        <v>11841</v>
      </c>
      <c r="BS864" s="4"/>
    </row>
    <row r="865" spans="1:71" ht="50.1" customHeight="1" x14ac:dyDescent="0.3">
      <c r="A865" s="4">
        <f t="shared" si="213"/>
        <v>7</v>
      </c>
      <c r="B865" s="4" t="s">
        <v>1172</v>
      </c>
      <c r="C865" s="4" t="s">
        <v>1173</v>
      </c>
      <c r="D865" s="4" t="s">
        <v>661</v>
      </c>
      <c r="E865" s="4" t="s">
        <v>662</v>
      </c>
      <c r="F865" s="4" t="s">
        <v>1174</v>
      </c>
      <c r="G865" s="4" t="s">
        <v>1175</v>
      </c>
      <c r="H865" s="4" t="s">
        <v>1176</v>
      </c>
      <c r="I865" s="4" t="s">
        <v>1176</v>
      </c>
      <c r="J865" s="4" t="s">
        <v>275</v>
      </c>
      <c r="K865" s="4" t="s">
        <v>275</v>
      </c>
      <c r="L865" s="4" t="s">
        <v>276</v>
      </c>
      <c r="M865" s="4" t="s">
        <v>277</v>
      </c>
      <c r="N865" s="4" t="s">
        <v>277</v>
      </c>
      <c r="O865" s="4" t="s">
        <v>277</v>
      </c>
      <c r="P865" s="4" t="s">
        <v>277</v>
      </c>
      <c r="Q865" s="4" t="s">
        <v>1188</v>
      </c>
      <c r="R865" s="4" t="s">
        <v>313</v>
      </c>
      <c r="S865" s="4" t="s">
        <v>313</v>
      </c>
      <c r="T865" s="4" t="s">
        <v>313</v>
      </c>
      <c r="U865" s="4" t="s">
        <v>313</v>
      </c>
      <c r="V865" s="4" t="s">
        <v>313</v>
      </c>
      <c r="W865" s="4" t="s">
        <v>11686</v>
      </c>
      <c r="X865" s="4" t="s">
        <v>9552</v>
      </c>
      <c r="Y865" s="4" t="s">
        <v>11686</v>
      </c>
      <c r="Z865" s="4" t="s">
        <v>9552</v>
      </c>
      <c r="AA865" s="4" t="s">
        <v>313</v>
      </c>
      <c r="AB865" s="4" t="s">
        <v>312</v>
      </c>
      <c r="AC865" s="4" t="s">
        <v>313</v>
      </c>
      <c r="AE865" s="4">
        <v>0</v>
      </c>
      <c r="AF865" s="4">
        <v>0</v>
      </c>
      <c r="AG865" s="4">
        <v>0</v>
      </c>
      <c r="AH865" s="4">
        <f t="shared" si="229"/>
        <v>0</v>
      </c>
      <c r="AI865" s="4">
        <f t="shared" si="229"/>
        <v>0</v>
      </c>
      <c r="AJ865" s="4">
        <f t="shared" si="229"/>
        <v>0</v>
      </c>
      <c r="AK865" s="4">
        <f t="shared" si="229"/>
        <v>0</v>
      </c>
      <c r="AL865" s="4">
        <f t="shared" si="229"/>
        <v>0</v>
      </c>
      <c r="AM865" s="4">
        <f t="shared" si="229"/>
        <v>3</v>
      </c>
      <c r="AN865" s="4">
        <f t="shared" si="230"/>
        <v>3</v>
      </c>
      <c r="AO865" s="4" t="str">
        <f t="shared" si="231"/>
        <v>X</v>
      </c>
      <c r="AP865" s="4" t="str">
        <f t="shared" si="231"/>
        <v>우대</v>
      </c>
      <c r="AQ865" s="4" t="str">
        <f t="shared" si="231"/>
        <v>X</v>
      </c>
      <c r="AR865" s="4">
        <f t="shared" si="232"/>
        <v>3</v>
      </c>
      <c r="AT865" s="4" t="s">
        <v>11688</v>
      </c>
      <c r="AU865" s="4">
        <f>VLOOKUP(B865,자격증!B:R,17,0)</f>
        <v>0</v>
      </c>
      <c r="AV865" s="4">
        <f>IF(AT865="해당",VLOOKUP(B865,어학성적!B:Q,16,0),0)</f>
        <v>0</v>
      </c>
      <c r="AW865" s="4">
        <f>IF(AT865="해당",VLOOKUP(B865,논문실적!B:S,18,0),0)</f>
        <v>0</v>
      </c>
      <c r="AX865" s="4">
        <f>VLOOKUP(B865,자격증!B:S,18,0)</f>
        <v>0</v>
      </c>
      <c r="AY865" s="4">
        <f t="shared" si="233"/>
        <v>0</v>
      </c>
      <c r="AZ865" s="4"/>
      <c r="BB865" s="4" t="str">
        <f t="shared" si="234"/>
        <v>정량심사 비해당</v>
      </c>
      <c r="BC865" s="47">
        <f>VLOOKUP(B865,정성평가!B:AD,29,0)</f>
        <v>75.333333333333329</v>
      </c>
      <c r="BD865" s="4">
        <f t="shared" si="235"/>
        <v>3</v>
      </c>
      <c r="BE865" s="47">
        <f t="shared" si="236"/>
        <v>78.333333333333329</v>
      </c>
      <c r="BF865" s="4" t="str">
        <f t="shared" si="237"/>
        <v>이상없음</v>
      </c>
      <c r="BG865" s="4">
        <f t="shared" si="238"/>
        <v>7</v>
      </c>
      <c r="BH865" s="4" t="s">
        <v>11808</v>
      </c>
      <c r="BI865" s="4"/>
      <c r="BK865" s="4">
        <v>1</v>
      </c>
      <c r="BL865" s="4">
        <f t="shared" si="216"/>
        <v>15</v>
      </c>
      <c r="BM865" s="4">
        <f t="shared" si="239"/>
        <v>13</v>
      </c>
      <c r="BN865" s="4" t="str">
        <f t="shared" si="217"/>
        <v>배수미달</v>
      </c>
      <c r="BO865" s="4"/>
      <c r="BQ865" s="4" t="s">
        <v>11840</v>
      </c>
      <c r="BR865" s="4" t="s">
        <v>11841</v>
      </c>
      <c r="BS865" s="4"/>
    </row>
    <row r="866" spans="1:71" ht="50.1" customHeight="1" x14ac:dyDescent="0.3">
      <c r="A866" s="4">
        <f t="shared" si="213"/>
        <v>8</v>
      </c>
      <c r="B866" s="4" t="s">
        <v>5219</v>
      </c>
      <c r="C866" s="4" t="s">
        <v>5220</v>
      </c>
      <c r="D866" s="4" t="s">
        <v>661</v>
      </c>
      <c r="E866" s="4" t="s">
        <v>662</v>
      </c>
      <c r="F866" s="4" t="s">
        <v>5221</v>
      </c>
      <c r="G866" s="4" t="s">
        <v>5222</v>
      </c>
      <c r="H866" s="4" t="s">
        <v>5223</v>
      </c>
      <c r="I866" s="4" t="s">
        <v>5224</v>
      </c>
      <c r="J866" s="4" t="s">
        <v>275</v>
      </c>
      <c r="K866" s="4" t="s">
        <v>275</v>
      </c>
      <c r="L866" s="4" t="s">
        <v>276</v>
      </c>
      <c r="M866" s="4" t="s">
        <v>277</v>
      </c>
      <c r="N866" s="4" t="s">
        <v>277</v>
      </c>
      <c r="O866" s="4" t="s">
        <v>277</v>
      </c>
      <c r="P866" s="4" t="s">
        <v>277</v>
      </c>
      <c r="Q866" s="4" t="s">
        <v>1187</v>
      </c>
      <c r="R866" s="4" t="s">
        <v>313</v>
      </c>
      <c r="S866" s="4" t="s">
        <v>313</v>
      </c>
      <c r="T866" s="4" t="s">
        <v>313</v>
      </c>
      <c r="U866" s="4" t="s">
        <v>313</v>
      </c>
      <c r="V866" s="4" t="s">
        <v>313</v>
      </c>
      <c r="W866" s="4" t="s">
        <v>11686</v>
      </c>
      <c r="X866" s="4" t="s">
        <v>9552</v>
      </c>
      <c r="Y866" s="4" t="s">
        <v>11686</v>
      </c>
      <c r="Z866" s="4" t="s">
        <v>9552</v>
      </c>
      <c r="AA866" s="4" t="s">
        <v>313</v>
      </c>
      <c r="AB866" s="4" t="s">
        <v>312</v>
      </c>
      <c r="AC866" s="4" t="s">
        <v>313</v>
      </c>
      <c r="AE866" s="4">
        <v>0</v>
      </c>
      <c r="AF866" s="4">
        <v>0</v>
      </c>
      <c r="AG866" s="4">
        <v>0</v>
      </c>
      <c r="AH866" s="4">
        <f t="shared" si="229"/>
        <v>0</v>
      </c>
      <c r="AI866" s="4">
        <f t="shared" si="229"/>
        <v>0</v>
      </c>
      <c r="AJ866" s="4">
        <f t="shared" si="229"/>
        <v>0</v>
      </c>
      <c r="AK866" s="4">
        <f t="shared" si="229"/>
        <v>0</v>
      </c>
      <c r="AL866" s="4">
        <f t="shared" si="229"/>
        <v>0</v>
      </c>
      <c r="AM866" s="4">
        <f t="shared" si="229"/>
        <v>3</v>
      </c>
      <c r="AN866" s="4">
        <f t="shared" si="230"/>
        <v>3</v>
      </c>
      <c r="AO866" s="4" t="str">
        <f t="shared" si="231"/>
        <v>X</v>
      </c>
      <c r="AP866" s="4" t="str">
        <f t="shared" si="231"/>
        <v>우대</v>
      </c>
      <c r="AQ866" s="4" t="str">
        <f t="shared" si="231"/>
        <v>X</v>
      </c>
      <c r="AR866" s="4">
        <f t="shared" si="232"/>
        <v>3</v>
      </c>
      <c r="AT866" s="4" t="s">
        <v>11688</v>
      </c>
      <c r="AU866" s="4">
        <f>VLOOKUP(B866,자격증!B:R,17,0)</f>
        <v>0</v>
      </c>
      <c r="AV866" s="4">
        <f>IF(AT866="해당",VLOOKUP(B866,어학성적!B:Q,16,0),0)</f>
        <v>0</v>
      </c>
      <c r="AW866" s="4">
        <f>IF(AT866="해당",VLOOKUP(B866,논문실적!B:S,18,0),0)</f>
        <v>0</v>
      </c>
      <c r="AX866" s="4">
        <f>VLOOKUP(B866,자격증!B:S,18,0)</f>
        <v>0</v>
      </c>
      <c r="AY866" s="4">
        <f t="shared" si="233"/>
        <v>0</v>
      </c>
      <c r="AZ866" s="4"/>
      <c r="BB866" s="4" t="str">
        <f t="shared" si="234"/>
        <v>정량심사 비해당</v>
      </c>
      <c r="BC866" s="47">
        <f>VLOOKUP(B866,정성평가!B:AD,29,0)</f>
        <v>75</v>
      </c>
      <c r="BD866" s="4">
        <f t="shared" si="235"/>
        <v>3</v>
      </c>
      <c r="BE866" s="47">
        <f t="shared" si="236"/>
        <v>78</v>
      </c>
      <c r="BF866" s="4" t="str">
        <f t="shared" si="237"/>
        <v>이상없음</v>
      </c>
      <c r="BG866" s="4">
        <f t="shared" si="238"/>
        <v>8</v>
      </c>
      <c r="BH866" s="4" t="s">
        <v>11808</v>
      </c>
      <c r="BI866" s="4"/>
      <c r="BK866" s="4">
        <v>1</v>
      </c>
      <c r="BL866" s="4">
        <f t="shared" si="216"/>
        <v>15</v>
      </c>
      <c r="BM866" s="4">
        <f t="shared" si="239"/>
        <v>13</v>
      </c>
      <c r="BN866" s="4" t="str">
        <f t="shared" si="217"/>
        <v>배수미달</v>
      </c>
      <c r="BO866" s="4"/>
      <c r="BQ866" s="4" t="s">
        <v>11840</v>
      </c>
      <c r="BR866" s="4" t="s">
        <v>11841</v>
      </c>
      <c r="BS866" s="4"/>
    </row>
    <row r="867" spans="1:71" ht="50.1" customHeight="1" x14ac:dyDescent="0.3">
      <c r="A867" s="4">
        <f t="shared" si="213"/>
        <v>9</v>
      </c>
      <c r="B867" s="4" t="s">
        <v>1413</v>
      </c>
      <c r="C867" s="4" t="s">
        <v>1414</v>
      </c>
      <c r="D867" s="4" t="s">
        <v>661</v>
      </c>
      <c r="E867" s="4" t="s">
        <v>662</v>
      </c>
      <c r="F867" s="4" t="s">
        <v>1415</v>
      </c>
      <c r="G867" s="4" t="s">
        <v>1416</v>
      </c>
      <c r="H867" s="4" t="s">
        <v>1417</v>
      </c>
      <c r="I867" s="4" t="s">
        <v>1418</v>
      </c>
      <c r="J867" s="4" t="s">
        <v>275</v>
      </c>
      <c r="K867" s="4" t="s">
        <v>275</v>
      </c>
      <c r="L867" s="4" t="s">
        <v>276</v>
      </c>
      <c r="M867" s="4" t="s">
        <v>277</v>
      </c>
      <c r="N867" s="4" t="s">
        <v>277</v>
      </c>
      <c r="O867" s="4" t="s">
        <v>277</v>
      </c>
      <c r="P867" s="4" t="s">
        <v>277</v>
      </c>
      <c r="Q867" s="4" t="s">
        <v>1426</v>
      </c>
      <c r="R867" s="4" t="s">
        <v>313</v>
      </c>
      <c r="S867" s="4" t="s">
        <v>313</v>
      </c>
      <c r="T867" s="4" t="s">
        <v>313</v>
      </c>
      <c r="U867" s="4" t="s">
        <v>313</v>
      </c>
      <c r="V867" s="4" t="s">
        <v>313</v>
      </c>
      <c r="W867" s="4" t="s">
        <v>313</v>
      </c>
      <c r="X867" s="4" t="s">
        <v>313</v>
      </c>
      <c r="Y867" s="4" t="s">
        <v>313</v>
      </c>
      <c r="Z867" s="4" t="s">
        <v>313</v>
      </c>
      <c r="AA867" s="4" t="s">
        <v>313</v>
      </c>
      <c r="AB867" s="4" t="s">
        <v>312</v>
      </c>
      <c r="AC867" s="4" t="s">
        <v>313</v>
      </c>
      <c r="AE867" s="4">
        <v>0</v>
      </c>
      <c r="AF867" s="4">
        <v>0</v>
      </c>
      <c r="AG867" s="4">
        <v>0</v>
      </c>
      <c r="AH867" s="4">
        <f t="shared" si="229"/>
        <v>0</v>
      </c>
      <c r="AI867" s="4">
        <f t="shared" si="229"/>
        <v>0</v>
      </c>
      <c r="AJ867" s="4">
        <f t="shared" si="229"/>
        <v>0</v>
      </c>
      <c r="AK867" s="4">
        <f t="shared" si="229"/>
        <v>0</v>
      </c>
      <c r="AL867" s="4">
        <f t="shared" si="229"/>
        <v>0</v>
      </c>
      <c r="AM867" s="4">
        <f t="shared" si="229"/>
        <v>0</v>
      </c>
      <c r="AN867" s="4">
        <f t="shared" si="230"/>
        <v>0</v>
      </c>
      <c r="AO867" s="4" t="str">
        <f t="shared" si="231"/>
        <v>X</v>
      </c>
      <c r="AP867" s="4" t="str">
        <f t="shared" si="231"/>
        <v>우대</v>
      </c>
      <c r="AQ867" s="4" t="str">
        <f t="shared" si="231"/>
        <v>X</v>
      </c>
      <c r="AR867" s="4">
        <f t="shared" si="232"/>
        <v>0</v>
      </c>
      <c r="AT867" s="4" t="s">
        <v>11688</v>
      </c>
      <c r="AU867" s="4">
        <f>VLOOKUP(B867,자격증!B:R,17,0)</f>
        <v>0</v>
      </c>
      <c r="AV867" s="4">
        <f>IF(AT867="해당",VLOOKUP(B867,어학성적!B:Q,16,0),0)</f>
        <v>0</v>
      </c>
      <c r="AW867" s="4">
        <f>IF(AT867="해당",VLOOKUP(B867,논문실적!B:S,18,0),0)</f>
        <v>0</v>
      </c>
      <c r="AX867" s="4">
        <f>VLOOKUP(B867,자격증!B:S,18,0)</f>
        <v>0</v>
      </c>
      <c r="AY867" s="4">
        <f t="shared" si="233"/>
        <v>0</v>
      </c>
      <c r="AZ867" s="4"/>
      <c r="BB867" s="4" t="str">
        <f t="shared" si="234"/>
        <v>정량심사 비해당</v>
      </c>
      <c r="BC867" s="47">
        <f>VLOOKUP(B867,정성평가!B:AD,29,0)</f>
        <v>77.666666666666671</v>
      </c>
      <c r="BD867" s="4">
        <f t="shared" si="235"/>
        <v>0</v>
      </c>
      <c r="BE867" s="47">
        <f t="shared" si="236"/>
        <v>77.666666666666671</v>
      </c>
      <c r="BF867" s="4" t="str">
        <f t="shared" si="237"/>
        <v>이상없음</v>
      </c>
      <c r="BG867" s="4">
        <f t="shared" si="238"/>
        <v>9</v>
      </c>
      <c r="BH867" s="4" t="s">
        <v>11808</v>
      </c>
      <c r="BI867" s="4"/>
      <c r="BK867" s="4">
        <v>1</v>
      </c>
      <c r="BL867" s="4">
        <f t="shared" si="216"/>
        <v>15</v>
      </c>
      <c r="BM867" s="4">
        <f t="shared" si="239"/>
        <v>13</v>
      </c>
      <c r="BN867" s="4" t="str">
        <f t="shared" si="217"/>
        <v>배수미달</v>
      </c>
      <c r="BO867" s="4"/>
      <c r="BQ867" s="4" t="s">
        <v>11840</v>
      </c>
      <c r="BR867" s="4" t="s">
        <v>11841</v>
      </c>
      <c r="BS867" s="4"/>
    </row>
    <row r="868" spans="1:71" ht="50.1" customHeight="1" x14ac:dyDescent="0.3">
      <c r="A868" s="4">
        <f t="shared" si="213"/>
        <v>10</v>
      </c>
      <c r="B868" s="4" t="s">
        <v>6734</v>
      </c>
      <c r="C868" s="4" t="s">
        <v>6735</v>
      </c>
      <c r="D868" s="4" t="s">
        <v>661</v>
      </c>
      <c r="E868" s="4" t="s">
        <v>662</v>
      </c>
      <c r="F868" s="4" t="s">
        <v>6736</v>
      </c>
      <c r="G868" s="4" t="s">
        <v>6737</v>
      </c>
      <c r="H868" s="4" t="s">
        <v>6738</v>
      </c>
      <c r="I868" s="4" t="s">
        <v>6739</v>
      </c>
      <c r="J868" s="4" t="s">
        <v>275</v>
      </c>
      <c r="K868" s="4" t="s">
        <v>275</v>
      </c>
      <c r="L868" s="4" t="s">
        <v>276</v>
      </c>
      <c r="M868" s="4" t="s">
        <v>277</v>
      </c>
      <c r="N868" s="4" t="s">
        <v>277</v>
      </c>
      <c r="O868" s="4" t="s">
        <v>277</v>
      </c>
      <c r="P868" s="4" t="s">
        <v>277</v>
      </c>
      <c r="Q868" s="4" t="s">
        <v>4186</v>
      </c>
      <c r="R868" s="4" t="s">
        <v>313</v>
      </c>
      <c r="S868" s="4" t="s">
        <v>313</v>
      </c>
      <c r="T868" s="4" t="s">
        <v>313</v>
      </c>
      <c r="U868" s="4" t="s">
        <v>313</v>
      </c>
      <c r="V868" s="4" t="s">
        <v>313</v>
      </c>
      <c r="W868" s="4" t="s">
        <v>313</v>
      </c>
      <c r="X868" s="4" t="s">
        <v>313</v>
      </c>
      <c r="Y868" s="4" t="s">
        <v>313</v>
      </c>
      <c r="Z868" s="4" t="s">
        <v>313</v>
      </c>
      <c r="AA868" s="4" t="s">
        <v>313</v>
      </c>
      <c r="AB868" s="4" t="s">
        <v>312</v>
      </c>
      <c r="AC868" s="4" t="s">
        <v>313</v>
      </c>
      <c r="AE868" s="4">
        <v>0</v>
      </c>
      <c r="AF868" s="4">
        <v>0</v>
      </c>
      <c r="AG868" s="4">
        <v>0</v>
      </c>
      <c r="AH868" s="4">
        <f t="shared" si="229"/>
        <v>0</v>
      </c>
      <c r="AI868" s="4">
        <f t="shared" si="229"/>
        <v>0</v>
      </c>
      <c r="AJ868" s="4">
        <f t="shared" si="229"/>
        <v>0</v>
      </c>
      <c r="AK868" s="4">
        <f t="shared" si="229"/>
        <v>0</v>
      </c>
      <c r="AL868" s="4">
        <f t="shared" si="229"/>
        <v>0</v>
      </c>
      <c r="AM868" s="4">
        <f t="shared" si="229"/>
        <v>0</v>
      </c>
      <c r="AN868" s="4">
        <f t="shared" si="230"/>
        <v>0</v>
      </c>
      <c r="AO868" s="4" t="str">
        <f t="shared" si="231"/>
        <v>X</v>
      </c>
      <c r="AP868" s="4" t="str">
        <f t="shared" si="231"/>
        <v>우대</v>
      </c>
      <c r="AQ868" s="4" t="str">
        <f t="shared" si="231"/>
        <v>X</v>
      </c>
      <c r="AR868" s="4">
        <f t="shared" si="232"/>
        <v>0</v>
      </c>
      <c r="AT868" s="4" t="s">
        <v>11688</v>
      </c>
      <c r="AU868" s="4">
        <f>VLOOKUP(B868,자격증!B:R,17,0)</f>
        <v>0</v>
      </c>
      <c r="AV868" s="4">
        <f>IF(AT868="해당",VLOOKUP(B868,어학성적!B:Q,16,0),0)</f>
        <v>0</v>
      </c>
      <c r="AW868" s="4">
        <f>IF(AT868="해당",VLOOKUP(B868,논문실적!B:S,18,0),0)</f>
        <v>0</v>
      </c>
      <c r="AX868" s="4">
        <f>VLOOKUP(B868,자격증!B:S,18,0)</f>
        <v>0</v>
      </c>
      <c r="AY868" s="4">
        <f t="shared" si="233"/>
        <v>0</v>
      </c>
      <c r="AZ868" s="4"/>
      <c r="BB868" s="4" t="str">
        <f t="shared" si="234"/>
        <v>정량심사 비해당</v>
      </c>
      <c r="BC868" s="47">
        <f>VLOOKUP(B868,정성평가!B:AD,29,0)</f>
        <v>74.666666666666671</v>
      </c>
      <c r="BD868" s="4">
        <f t="shared" si="235"/>
        <v>0</v>
      </c>
      <c r="BE868" s="47">
        <f t="shared" si="236"/>
        <v>74.666666666666671</v>
      </c>
      <c r="BF868" s="4" t="str">
        <f t="shared" si="237"/>
        <v>이상없음</v>
      </c>
      <c r="BG868" s="4">
        <f t="shared" si="238"/>
        <v>10</v>
      </c>
      <c r="BH868" s="4" t="s">
        <v>11808</v>
      </c>
      <c r="BI868" s="4"/>
      <c r="BK868" s="4">
        <v>1</v>
      </c>
      <c r="BL868" s="4">
        <f t="shared" si="216"/>
        <v>15</v>
      </c>
      <c r="BM868" s="4">
        <f t="shared" si="239"/>
        <v>13</v>
      </c>
      <c r="BN868" s="4" t="str">
        <f t="shared" si="217"/>
        <v>배수미달</v>
      </c>
      <c r="BO868" s="4"/>
      <c r="BQ868" s="4" t="s">
        <v>11840</v>
      </c>
      <c r="BR868" s="4" t="s">
        <v>11841</v>
      </c>
      <c r="BS868" s="4"/>
    </row>
    <row r="869" spans="1:71" ht="50.1" customHeight="1" x14ac:dyDescent="0.3">
      <c r="A869" s="4">
        <f t="shared" si="213"/>
        <v>11</v>
      </c>
      <c r="B869" s="4" t="s">
        <v>2621</v>
      </c>
      <c r="C869" s="4" t="s">
        <v>2622</v>
      </c>
      <c r="D869" s="4" t="s">
        <v>661</v>
      </c>
      <c r="E869" s="4" t="s">
        <v>662</v>
      </c>
      <c r="F869" s="4" t="s">
        <v>2623</v>
      </c>
      <c r="G869" s="4" t="s">
        <v>2624</v>
      </c>
      <c r="H869" s="4" t="s">
        <v>2625</v>
      </c>
      <c r="I869" s="4" t="s">
        <v>2625</v>
      </c>
      <c r="J869" s="4" t="s">
        <v>275</v>
      </c>
      <c r="K869" s="4" t="s">
        <v>275</v>
      </c>
      <c r="L869" s="4" t="s">
        <v>276</v>
      </c>
      <c r="M869" s="4" t="s">
        <v>277</v>
      </c>
      <c r="N869" s="4" t="s">
        <v>277</v>
      </c>
      <c r="O869" s="4" t="s">
        <v>277</v>
      </c>
      <c r="P869" s="4" t="s">
        <v>277</v>
      </c>
      <c r="Q869" s="4" t="s">
        <v>2632</v>
      </c>
      <c r="R869" s="4" t="s">
        <v>313</v>
      </c>
      <c r="S869" s="4" t="s">
        <v>313</v>
      </c>
      <c r="T869" s="4" t="s">
        <v>313</v>
      </c>
      <c r="U869" s="4" t="s">
        <v>313</v>
      </c>
      <c r="V869" s="4" t="s">
        <v>313</v>
      </c>
      <c r="W869" s="4" t="s">
        <v>11686</v>
      </c>
      <c r="X869" s="4" t="s">
        <v>9552</v>
      </c>
      <c r="Y869" s="4" t="s">
        <v>313</v>
      </c>
      <c r="Z869" s="4" t="s">
        <v>313</v>
      </c>
      <c r="AA869" s="4" t="s">
        <v>313</v>
      </c>
      <c r="AB869" s="4" t="s">
        <v>312</v>
      </c>
      <c r="AC869" s="4" t="s">
        <v>313</v>
      </c>
      <c r="AE869" s="4">
        <v>0</v>
      </c>
      <c r="AF869" s="4">
        <v>0</v>
      </c>
      <c r="AG869" s="4">
        <v>0</v>
      </c>
      <c r="AH869" s="4">
        <f t="shared" si="229"/>
        <v>0</v>
      </c>
      <c r="AI869" s="4">
        <f t="shared" si="229"/>
        <v>0</v>
      </c>
      <c r="AJ869" s="4">
        <f t="shared" si="229"/>
        <v>0</v>
      </c>
      <c r="AK869" s="4">
        <f t="shared" si="229"/>
        <v>0</v>
      </c>
      <c r="AL869" s="4">
        <f t="shared" si="229"/>
        <v>0</v>
      </c>
      <c r="AM869" s="4">
        <f t="shared" si="229"/>
        <v>3</v>
      </c>
      <c r="AN869" s="4">
        <f t="shared" si="230"/>
        <v>0</v>
      </c>
      <c r="AO869" s="4" t="str">
        <f t="shared" si="231"/>
        <v>X</v>
      </c>
      <c r="AP869" s="4" t="str">
        <f t="shared" si="231"/>
        <v>우대</v>
      </c>
      <c r="AQ869" s="4" t="str">
        <f t="shared" si="231"/>
        <v>X</v>
      </c>
      <c r="AR869" s="4">
        <f t="shared" si="232"/>
        <v>3</v>
      </c>
      <c r="AT869" s="4" t="s">
        <v>11688</v>
      </c>
      <c r="AU869" s="4">
        <f>VLOOKUP(B869,자격증!B:R,17,0)</f>
        <v>0</v>
      </c>
      <c r="AV869" s="4">
        <f>IF(AT869="해당",VLOOKUP(B869,어학성적!B:Q,16,0),0)</f>
        <v>0</v>
      </c>
      <c r="AW869" s="4">
        <f>IF(AT869="해당",VLOOKUP(B869,논문실적!B:S,18,0),0)</f>
        <v>0</v>
      </c>
      <c r="AX869" s="4">
        <f>VLOOKUP(B869,자격증!B:S,18,0)</f>
        <v>0</v>
      </c>
      <c r="AY869" s="4">
        <f t="shared" si="233"/>
        <v>0</v>
      </c>
      <c r="AZ869" s="4"/>
      <c r="BB869" s="4" t="str">
        <f t="shared" si="234"/>
        <v>정량심사 비해당</v>
      </c>
      <c r="BC869" s="47">
        <f>VLOOKUP(B869,정성평가!B:AD,29,0)</f>
        <v>71</v>
      </c>
      <c r="BD869" s="4">
        <f t="shared" si="235"/>
        <v>3</v>
      </c>
      <c r="BE869" s="47">
        <f t="shared" si="236"/>
        <v>74</v>
      </c>
      <c r="BF869" s="4" t="str">
        <f t="shared" si="237"/>
        <v>이상없음</v>
      </c>
      <c r="BG869" s="4">
        <f t="shared" si="238"/>
        <v>11</v>
      </c>
      <c r="BH869" s="4" t="s">
        <v>11808</v>
      </c>
      <c r="BI869" s="4"/>
      <c r="BK869" s="4">
        <v>1</v>
      </c>
      <c r="BL869" s="4">
        <f t="shared" si="216"/>
        <v>15</v>
      </c>
      <c r="BM869" s="4">
        <f t="shared" si="239"/>
        <v>13</v>
      </c>
      <c r="BN869" s="4" t="str">
        <f t="shared" si="217"/>
        <v>배수미달</v>
      </c>
      <c r="BO869" s="4"/>
      <c r="BQ869" s="4" t="s">
        <v>11840</v>
      </c>
      <c r="BR869" s="4" t="s">
        <v>11841</v>
      </c>
      <c r="BS869" s="4"/>
    </row>
    <row r="870" spans="1:71" ht="50.1" customHeight="1" x14ac:dyDescent="0.3">
      <c r="A870" s="4">
        <f t="shared" si="213"/>
        <v>12</v>
      </c>
      <c r="B870" s="4" t="s">
        <v>9375</v>
      </c>
      <c r="C870" s="4" t="s">
        <v>9376</v>
      </c>
      <c r="D870" s="4" t="s">
        <v>661</v>
      </c>
      <c r="E870" s="4" t="s">
        <v>662</v>
      </c>
      <c r="F870" s="4" t="s">
        <v>9377</v>
      </c>
      <c r="G870" s="4" t="s">
        <v>9378</v>
      </c>
      <c r="H870" s="4" t="s">
        <v>9379</v>
      </c>
      <c r="I870" s="4" t="s">
        <v>9380</v>
      </c>
      <c r="J870" s="4" t="s">
        <v>275</v>
      </c>
      <c r="K870" s="4" t="s">
        <v>275</v>
      </c>
      <c r="L870" s="4" t="s">
        <v>276</v>
      </c>
      <c r="M870" s="4" t="s">
        <v>277</v>
      </c>
      <c r="N870" s="4" t="s">
        <v>277</v>
      </c>
      <c r="O870" s="4" t="s">
        <v>277</v>
      </c>
      <c r="P870" s="4" t="s">
        <v>277</v>
      </c>
      <c r="Q870" s="4" t="s">
        <v>9082</v>
      </c>
      <c r="R870" s="4" t="s">
        <v>313</v>
      </c>
      <c r="S870" s="4" t="s">
        <v>313</v>
      </c>
      <c r="T870" s="4" t="s">
        <v>313</v>
      </c>
      <c r="U870" s="4" t="s">
        <v>313</v>
      </c>
      <c r="V870" s="4" t="s">
        <v>313</v>
      </c>
      <c r="W870" s="4" t="s">
        <v>11686</v>
      </c>
      <c r="X870" s="4" t="s">
        <v>11735</v>
      </c>
      <c r="Y870" s="4" t="s">
        <v>11686</v>
      </c>
      <c r="Z870" s="4" t="s">
        <v>11735</v>
      </c>
      <c r="AA870" s="4" t="s">
        <v>313</v>
      </c>
      <c r="AB870" s="4" t="s">
        <v>312</v>
      </c>
      <c r="AC870" s="4" t="s">
        <v>313</v>
      </c>
      <c r="AE870" s="4">
        <v>0</v>
      </c>
      <c r="AF870" s="4">
        <v>0</v>
      </c>
      <c r="AG870" s="4">
        <v>0</v>
      </c>
      <c r="AH870" s="4">
        <f t="shared" si="229"/>
        <v>0</v>
      </c>
      <c r="AI870" s="4">
        <f t="shared" si="229"/>
        <v>0</v>
      </c>
      <c r="AJ870" s="4">
        <f t="shared" si="229"/>
        <v>0</v>
      </c>
      <c r="AK870" s="4">
        <f t="shared" si="229"/>
        <v>0</v>
      </c>
      <c r="AL870" s="4">
        <f t="shared" si="229"/>
        <v>0</v>
      </c>
      <c r="AM870" s="4">
        <f t="shared" si="229"/>
        <v>3</v>
      </c>
      <c r="AN870" s="4">
        <f t="shared" si="230"/>
        <v>3</v>
      </c>
      <c r="AO870" s="4" t="str">
        <f t="shared" si="231"/>
        <v>X</v>
      </c>
      <c r="AP870" s="4" t="str">
        <f t="shared" si="231"/>
        <v>우대</v>
      </c>
      <c r="AQ870" s="4" t="str">
        <f t="shared" si="231"/>
        <v>X</v>
      </c>
      <c r="AR870" s="4">
        <f t="shared" si="232"/>
        <v>3</v>
      </c>
      <c r="AT870" s="4" t="s">
        <v>11688</v>
      </c>
      <c r="AU870" s="4">
        <f>VLOOKUP(B870,자격증!B:R,17,0)</f>
        <v>0</v>
      </c>
      <c r="AV870" s="4">
        <f>IF(AT870="해당",VLOOKUP(B870,어학성적!B:Q,16,0),0)</f>
        <v>0</v>
      </c>
      <c r="AW870" s="4">
        <f>IF(AT870="해당",VLOOKUP(B870,논문실적!B:S,18,0),0)</f>
        <v>0</v>
      </c>
      <c r="AX870" s="4">
        <f>VLOOKUP(B870,자격증!B:S,18,0)</f>
        <v>0</v>
      </c>
      <c r="AY870" s="4">
        <f t="shared" si="233"/>
        <v>0</v>
      </c>
      <c r="AZ870" s="4"/>
      <c r="BB870" s="4" t="str">
        <f t="shared" si="234"/>
        <v>정량심사 비해당</v>
      </c>
      <c r="BC870" s="47">
        <f>VLOOKUP(B870,정성평가!B:AD,29,0)</f>
        <v>70</v>
      </c>
      <c r="BD870" s="4">
        <f t="shared" si="235"/>
        <v>3</v>
      </c>
      <c r="BE870" s="47">
        <f t="shared" si="236"/>
        <v>73</v>
      </c>
      <c r="BF870" s="4" t="str">
        <f t="shared" si="237"/>
        <v>이상없음</v>
      </c>
      <c r="BG870" s="4">
        <f t="shared" si="238"/>
        <v>12</v>
      </c>
      <c r="BH870" s="4" t="s">
        <v>11808</v>
      </c>
      <c r="BI870" s="4"/>
      <c r="BK870" s="4">
        <v>1</v>
      </c>
      <c r="BL870" s="4">
        <f t="shared" si="216"/>
        <v>15</v>
      </c>
      <c r="BM870" s="4">
        <f t="shared" si="239"/>
        <v>13</v>
      </c>
      <c r="BN870" s="4" t="str">
        <f t="shared" si="217"/>
        <v>배수미달</v>
      </c>
      <c r="BO870" s="4"/>
      <c r="BQ870" s="4" t="s">
        <v>11840</v>
      </c>
      <c r="BR870" s="4" t="s">
        <v>11841</v>
      </c>
      <c r="BS870" s="4"/>
    </row>
    <row r="871" spans="1:71" ht="50.1" customHeight="1" x14ac:dyDescent="0.3">
      <c r="A871" s="4">
        <f t="shared" si="213"/>
        <v>13</v>
      </c>
      <c r="B871" s="4" t="s">
        <v>4764</v>
      </c>
      <c r="C871" s="4" t="s">
        <v>4765</v>
      </c>
      <c r="D871" s="4" t="s">
        <v>661</v>
      </c>
      <c r="E871" s="4" t="s">
        <v>662</v>
      </c>
      <c r="F871" s="4" t="s">
        <v>4766</v>
      </c>
      <c r="G871" s="4" t="s">
        <v>4767</v>
      </c>
      <c r="H871" s="4" t="s">
        <v>4768</v>
      </c>
      <c r="I871" s="4" t="s">
        <v>4769</v>
      </c>
      <c r="J871" s="4" t="s">
        <v>4770</v>
      </c>
      <c r="K871" s="4" t="s">
        <v>275</v>
      </c>
      <c r="L871" s="4" t="s">
        <v>276</v>
      </c>
      <c r="M871" s="4" t="s">
        <v>277</v>
      </c>
      <c r="N871" s="4" t="s">
        <v>277</v>
      </c>
      <c r="O871" s="4" t="s">
        <v>277</v>
      </c>
      <c r="P871" s="4" t="s">
        <v>277</v>
      </c>
      <c r="Q871" s="4" t="s">
        <v>4773</v>
      </c>
      <c r="R871" s="4" t="s">
        <v>313</v>
      </c>
      <c r="S871" s="4" t="s">
        <v>313</v>
      </c>
      <c r="T871" s="4" t="s">
        <v>313</v>
      </c>
      <c r="U871" s="4" t="s">
        <v>313</v>
      </c>
      <c r="V871" s="4" t="s">
        <v>313</v>
      </c>
      <c r="W871" s="4" t="s">
        <v>11686</v>
      </c>
      <c r="X871" s="4" t="s">
        <v>11735</v>
      </c>
      <c r="Y871" s="4" t="s">
        <v>11686</v>
      </c>
      <c r="Z871" s="4" t="s">
        <v>11735</v>
      </c>
      <c r="AA871" s="4" t="s">
        <v>312</v>
      </c>
      <c r="AB871" s="4" t="s">
        <v>312</v>
      </c>
      <c r="AC871" s="4" t="s">
        <v>313</v>
      </c>
      <c r="AE871" s="4">
        <v>0</v>
      </c>
      <c r="AF871" s="4">
        <v>0</v>
      </c>
      <c r="AG871" s="4">
        <v>5</v>
      </c>
      <c r="AH871" s="4">
        <f t="shared" si="229"/>
        <v>0</v>
      </c>
      <c r="AI871" s="4">
        <f t="shared" si="229"/>
        <v>0</v>
      </c>
      <c r="AJ871" s="4">
        <f t="shared" si="229"/>
        <v>0</v>
      </c>
      <c r="AK871" s="4">
        <f t="shared" si="229"/>
        <v>0</v>
      </c>
      <c r="AL871" s="4">
        <f t="shared" si="229"/>
        <v>0</v>
      </c>
      <c r="AM871" s="4">
        <f t="shared" si="229"/>
        <v>3</v>
      </c>
      <c r="AN871" s="4">
        <f t="shared" si="230"/>
        <v>3</v>
      </c>
      <c r="AO871" s="4" t="str">
        <f t="shared" si="231"/>
        <v>우대</v>
      </c>
      <c r="AP871" s="4" t="str">
        <f t="shared" si="231"/>
        <v>우대</v>
      </c>
      <c r="AQ871" s="4" t="str">
        <f t="shared" si="231"/>
        <v>X</v>
      </c>
      <c r="AR871" s="4">
        <f t="shared" si="232"/>
        <v>5</v>
      </c>
      <c r="AT871" s="4" t="s">
        <v>11688</v>
      </c>
      <c r="AU871" s="4">
        <f>VLOOKUP(B871,자격증!B:R,17,0)</f>
        <v>0</v>
      </c>
      <c r="AV871" s="4">
        <f>IF(AT871="해당",VLOOKUP(B871,어학성적!B:Q,16,0),0)</f>
        <v>0</v>
      </c>
      <c r="AW871" s="4">
        <f>IF(AT871="해당",VLOOKUP(B871,논문실적!B:S,18,0),0)</f>
        <v>0</v>
      </c>
      <c r="AX871" s="4">
        <f>VLOOKUP(B871,자격증!B:S,18,0)</f>
        <v>0</v>
      </c>
      <c r="AY871" s="4">
        <f t="shared" si="233"/>
        <v>0</v>
      </c>
      <c r="AZ871" s="4"/>
      <c r="BB871" s="4" t="str">
        <f t="shared" si="234"/>
        <v>정량심사 비해당</v>
      </c>
      <c r="BC871" s="47">
        <f>VLOOKUP(B871,정성평가!B:AD,29,0)</f>
        <v>65.666666666666671</v>
      </c>
      <c r="BD871" s="4">
        <f t="shared" si="235"/>
        <v>5</v>
      </c>
      <c r="BE871" s="47">
        <f t="shared" si="236"/>
        <v>70.666666666666671</v>
      </c>
      <c r="BF871" s="4" t="str">
        <f t="shared" si="237"/>
        <v>이상없음</v>
      </c>
      <c r="BG871" s="4">
        <f t="shared" si="238"/>
        <v>13</v>
      </c>
      <c r="BH871" s="4" t="s">
        <v>11808</v>
      </c>
      <c r="BI871" s="4"/>
      <c r="BK871" s="4">
        <v>1</v>
      </c>
      <c r="BL871" s="4">
        <f t="shared" si="216"/>
        <v>15</v>
      </c>
      <c r="BM871" s="4">
        <f t="shared" si="239"/>
        <v>13</v>
      </c>
      <c r="BN871" s="4" t="str">
        <f t="shared" si="217"/>
        <v>배수미달</v>
      </c>
      <c r="BO871" s="4"/>
      <c r="BQ871" s="4" t="s">
        <v>11783</v>
      </c>
      <c r="BR871" s="4" t="s">
        <v>276</v>
      </c>
      <c r="BS871" s="4" t="s">
        <v>11839</v>
      </c>
    </row>
    <row r="872" spans="1:71" ht="50.1" customHeight="1" x14ac:dyDescent="0.3">
      <c r="A872" s="4">
        <f t="shared" si="213"/>
        <v>14</v>
      </c>
      <c r="B872" s="4" t="s">
        <v>9060</v>
      </c>
      <c r="C872" s="4" t="s">
        <v>9061</v>
      </c>
      <c r="D872" s="4" t="s">
        <v>661</v>
      </c>
      <c r="E872" s="4" t="s">
        <v>662</v>
      </c>
      <c r="F872" s="4" t="s">
        <v>9062</v>
      </c>
      <c r="G872" s="4" t="s">
        <v>9063</v>
      </c>
      <c r="H872" s="4" t="s">
        <v>9064</v>
      </c>
      <c r="I872" s="4" t="s">
        <v>9065</v>
      </c>
      <c r="J872" s="4" t="s">
        <v>275</v>
      </c>
      <c r="K872" s="4" t="s">
        <v>275</v>
      </c>
      <c r="L872" s="4" t="s">
        <v>276</v>
      </c>
      <c r="M872" s="4" t="s">
        <v>277</v>
      </c>
      <c r="N872" s="4" t="s">
        <v>277</v>
      </c>
      <c r="O872" s="4" t="s">
        <v>277</v>
      </c>
      <c r="P872" s="4" t="s">
        <v>277</v>
      </c>
      <c r="Q872" s="4" t="s">
        <v>9068</v>
      </c>
      <c r="R872" s="4" t="s">
        <v>313</v>
      </c>
      <c r="S872" s="4" t="s">
        <v>313</v>
      </c>
      <c r="T872" s="4" t="s">
        <v>313</v>
      </c>
      <c r="U872" s="4" t="s">
        <v>313</v>
      </c>
      <c r="V872" s="4" t="s">
        <v>313</v>
      </c>
      <c r="W872" s="4" t="s">
        <v>11686</v>
      </c>
      <c r="X872" s="4" t="s">
        <v>11735</v>
      </c>
      <c r="Y872" s="4" t="s">
        <v>11686</v>
      </c>
      <c r="Z872" s="4" t="s">
        <v>11735</v>
      </c>
      <c r="AA872" s="4" t="s">
        <v>313</v>
      </c>
      <c r="AB872" s="4" t="s">
        <v>312</v>
      </c>
      <c r="AC872" s="4" t="s">
        <v>313</v>
      </c>
      <c r="AE872" s="4">
        <v>0</v>
      </c>
      <c r="AF872" s="4">
        <v>0</v>
      </c>
      <c r="AG872" s="4">
        <v>0</v>
      </c>
      <c r="AH872" s="4">
        <f t="shared" si="229"/>
        <v>0</v>
      </c>
      <c r="AI872" s="4">
        <f t="shared" si="229"/>
        <v>0</v>
      </c>
      <c r="AJ872" s="4">
        <f t="shared" si="229"/>
        <v>0</v>
      </c>
      <c r="AK872" s="4">
        <f t="shared" si="229"/>
        <v>0</v>
      </c>
      <c r="AL872" s="4">
        <f t="shared" si="229"/>
        <v>0</v>
      </c>
      <c r="AM872" s="4">
        <f t="shared" si="229"/>
        <v>3</v>
      </c>
      <c r="AN872" s="4">
        <f t="shared" si="230"/>
        <v>3</v>
      </c>
      <c r="AO872" s="4" t="str">
        <f t="shared" si="231"/>
        <v>X</v>
      </c>
      <c r="AP872" s="4" t="str">
        <f t="shared" si="231"/>
        <v>우대</v>
      </c>
      <c r="AQ872" s="4" t="str">
        <f t="shared" si="231"/>
        <v>X</v>
      </c>
      <c r="AR872" s="4">
        <f t="shared" si="232"/>
        <v>3</v>
      </c>
      <c r="AT872" s="4" t="s">
        <v>11688</v>
      </c>
      <c r="AU872" s="4">
        <f>VLOOKUP(B872,자격증!B:R,17,0)</f>
        <v>0</v>
      </c>
      <c r="AV872" s="4">
        <f>IF(AT872="해당",VLOOKUP(B872,어학성적!B:Q,16,0),0)</f>
        <v>0</v>
      </c>
      <c r="AW872" s="4">
        <f>IF(AT872="해당",VLOOKUP(B872,논문실적!B:S,18,0),0)</f>
        <v>0</v>
      </c>
      <c r="AX872" s="4">
        <f>VLOOKUP(B872,자격증!B:S,18,0)</f>
        <v>0</v>
      </c>
      <c r="AY872" s="4">
        <f t="shared" si="233"/>
        <v>0</v>
      </c>
      <c r="AZ872" s="4"/>
      <c r="BB872" s="4" t="str">
        <f t="shared" si="234"/>
        <v>정량심사 비해당</v>
      </c>
      <c r="BC872" s="47">
        <f>VLOOKUP(B872,정성평가!B:AD,29,0)</f>
        <v>66</v>
      </c>
      <c r="BD872" s="4">
        <f t="shared" si="235"/>
        <v>3</v>
      </c>
      <c r="BE872" s="47">
        <f t="shared" si="236"/>
        <v>69</v>
      </c>
      <c r="BF872" s="4" t="str">
        <f t="shared" si="237"/>
        <v>과락</v>
      </c>
      <c r="BG872" s="4">
        <f t="shared" si="238"/>
        <v>14</v>
      </c>
      <c r="BH872" s="4" t="s">
        <v>11811</v>
      </c>
      <c r="BI872" s="4" t="s">
        <v>11809</v>
      </c>
      <c r="BK872" s="4">
        <v>1</v>
      </c>
      <c r="BL872" s="4">
        <f t="shared" si="216"/>
        <v>15</v>
      </c>
      <c r="BM872" s="4">
        <f t="shared" si="239"/>
        <v>13</v>
      </c>
      <c r="BN872" s="4" t="str">
        <f t="shared" si="217"/>
        <v>배수미달</v>
      </c>
      <c r="BO872" s="4"/>
      <c r="BQ872" s="44" t="s">
        <v>11731</v>
      </c>
      <c r="BR872" s="4" t="s">
        <v>11835</v>
      </c>
      <c r="BS872" s="4" t="s">
        <v>11836</v>
      </c>
    </row>
    <row r="873" spans="1:71" ht="50.1" customHeight="1" x14ac:dyDescent="0.3">
      <c r="A873" s="4">
        <f t="shared" si="213"/>
        <v>15</v>
      </c>
      <c r="B873" s="4" t="s">
        <v>4026</v>
      </c>
      <c r="C873" s="4" t="s">
        <v>4027</v>
      </c>
      <c r="D873" s="4" t="s">
        <v>661</v>
      </c>
      <c r="E873" s="4" t="s">
        <v>662</v>
      </c>
      <c r="F873" s="4" t="s">
        <v>4028</v>
      </c>
      <c r="G873" s="4" t="s">
        <v>4029</v>
      </c>
      <c r="H873" s="4" t="s">
        <v>4030</v>
      </c>
      <c r="I873" s="4" t="s">
        <v>4031</v>
      </c>
      <c r="J873" s="4" t="s">
        <v>275</v>
      </c>
      <c r="K873" s="4" t="s">
        <v>275</v>
      </c>
      <c r="L873" s="4" t="s">
        <v>276</v>
      </c>
      <c r="M873" s="4" t="s">
        <v>277</v>
      </c>
      <c r="N873" s="4" t="s">
        <v>277</v>
      </c>
      <c r="O873" s="4" t="s">
        <v>277</v>
      </c>
      <c r="P873" s="4" t="s">
        <v>277</v>
      </c>
      <c r="Q873" s="4" t="s">
        <v>1257</v>
      </c>
      <c r="R873" s="4" t="s">
        <v>313</v>
      </c>
      <c r="S873" s="4" t="s">
        <v>313</v>
      </c>
      <c r="T873" s="4" t="s">
        <v>313</v>
      </c>
      <c r="U873" s="4" t="s">
        <v>313</v>
      </c>
      <c r="V873" s="4" t="s">
        <v>313</v>
      </c>
      <c r="W873" s="4" t="s">
        <v>11686</v>
      </c>
      <c r="X873" s="4" t="s">
        <v>11749</v>
      </c>
      <c r="Y873" s="4" t="s">
        <v>313</v>
      </c>
      <c r="Z873" s="4" t="s">
        <v>313</v>
      </c>
      <c r="AA873" s="4" t="s">
        <v>313</v>
      </c>
      <c r="AB873" s="4" t="s">
        <v>312</v>
      </c>
      <c r="AC873" s="4" t="s">
        <v>313</v>
      </c>
      <c r="AE873" s="4">
        <v>0</v>
      </c>
      <c r="AF873" s="4">
        <v>0</v>
      </c>
      <c r="AG873" s="4">
        <v>0</v>
      </c>
      <c r="AH873" s="4">
        <f t="shared" si="229"/>
        <v>0</v>
      </c>
      <c r="AI873" s="4">
        <f t="shared" si="229"/>
        <v>0</v>
      </c>
      <c r="AJ873" s="4">
        <f t="shared" si="229"/>
        <v>0</v>
      </c>
      <c r="AK873" s="4">
        <f t="shared" si="229"/>
        <v>0</v>
      </c>
      <c r="AL873" s="4">
        <f t="shared" si="229"/>
        <v>0</v>
      </c>
      <c r="AM873" s="4">
        <f t="shared" si="229"/>
        <v>3</v>
      </c>
      <c r="AN873" s="4">
        <f t="shared" si="230"/>
        <v>0</v>
      </c>
      <c r="AO873" s="4" t="str">
        <f t="shared" si="231"/>
        <v>X</v>
      </c>
      <c r="AP873" s="4" t="str">
        <f t="shared" si="231"/>
        <v>우대</v>
      </c>
      <c r="AQ873" s="4" t="str">
        <f t="shared" si="231"/>
        <v>X</v>
      </c>
      <c r="AR873" s="4">
        <f t="shared" si="232"/>
        <v>3</v>
      </c>
      <c r="AT873" s="4" t="s">
        <v>11688</v>
      </c>
      <c r="AU873" s="4">
        <f>VLOOKUP(B873,자격증!B:R,17,0)</f>
        <v>0</v>
      </c>
      <c r="AV873" s="4">
        <f>IF(AT873="해당",VLOOKUP(B873,어학성적!B:Q,16,0),0)</f>
        <v>0</v>
      </c>
      <c r="AW873" s="4">
        <f>IF(AT873="해당",VLOOKUP(B873,논문실적!B:S,18,0),0)</f>
        <v>0</v>
      </c>
      <c r="AX873" s="4">
        <f>VLOOKUP(B873,자격증!B:S,18,0)</f>
        <v>0</v>
      </c>
      <c r="AY873" s="4">
        <f t="shared" si="233"/>
        <v>0</v>
      </c>
      <c r="AZ873" s="4"/>
      <c r="BB873" s="4" t="str">
        <f t="shared" si="234"/>
        <v>정량심사 비해당</v>
      </c>
      <c r="BC873" s="47">
        <f>VLOOKUP(B873,정성평가!B:AD,29,0)</f>
        <v>65.333333333333329</v>
      </c>
      <c r="BD873" s="4">
        <f t="shared" si="235"/>
        <v>3</v>
      </c>
      <c r="BE873" s="47">
        <f t="shared" si="236"/>
        <v>68.333333333333329</v>
      </c>
      <c r="BF873" s="4" t="str">
        <f t="shared" si="237"/>
        <v>과락</v>
      </c>
      <c r="BG873" s="4">
        <f t="shared" si="238"/>
        <v>15</v>
      </c>
      <c r="BH873" s="4" t="s">
        <v>11811</v>
      </c>
      <c r="BI873" s="4" t="s">
        <v>11809</v>
      </c>
      <c r="BK873" s="4">
        <v>1</v>
      </c>
      <c r="BL873" s="4">
        <f t="shared" si="216"/>
        <v>15</v>
      </c>
      <c r="BM873" s="4">
        <f t="shared" si="239"/>
        <v>13</v>
      </c>
      <c r="BN873" s="4" t="str">
        <f t="shared" si="217"/>
        <v>배수미달</v>
      </c>
      <c r="BO873" s="4"/>
      <c r="BQ873" s="44" t="s">
        <v>11731</v>
      </c>
      <c r="BR873" s="4" t="s">
        <v>11835</v>
      </c>
      <c r="BS873" s="4" t="s">
        <v>11836</v>
      </c>
    </row>
    <row r="874" spans="1:71" ht="50.1" customHeight="1" x14ac:dyDescent="0.3">
      <c r="A874" s="4">
        <f t="shared" si="213"/>
        <v>16</v>
      </c>
      <c r="B874" s="4" t="s">
        <v>7462</v>
      </c>
      <c r="C874" s="4" t="s">
        <v>7463</v>
      </c>
      <c r="D874" s="4" t="s">
        <v>661</v>
      </c>
      <c r="E874" s="4" t="s">
        <v>662</v>
      </c>
      <c r="F874" s="4" t="s">
        <v>7464</v>
      </c>
      <c r="G874" s="4" t="s">
        <v>7465</v>
      </c>
      <c r="H874" s="4" t="s">
        <v>7466</v>
      </c>
      <c r="I874" s="4" t="s">
        <v>7467</v>
      </c>
      <c r="J874" s="4" t="s">
        <v>275</v>
      </c>
      <c r="K874" s="4" t="s">
        <v>275</v>
      </c>
      <c r="L874" s="4" t="s">
        <v>276</v>
      </c>
      <c r="M874" s="4" t="s">
        <v>277</v>
      </c>
      <c r="N874" s="4" t="s">
        <v>277</v>
      </c>
      <c r="O874" s="4" t="s">
        <v>277</v>
      </c>
      <c r="P874" s="4" t="s">
        <v>277</v>
      </c>
      <c r="Q874" s="4" t="s">
        <v>5111</v>
      </c>
      <c r="R874" s="4" t="s">
        <v>313</v>
      </c>
      <c r="S874" s="4" t="s">
        <v>313</v>
      </c>
      <c r="T874" s="4" t="s">
        <v>313</v>
      </c>
      <c r="U874" s="4" t="s">
        <v>313</v>
      </c>
      <c r="V874" s="4" t="s">
        <v>313</v>
      </c>
      <c r="W874" s="4" t="s">
        <v>11686</v>
      </c>
      <c r="X874" s="4" t="s">
        <v>9552</v>
      </c>
      <c r="Y874" s="4" t="s">
        <v>11686</v>
      </c>
      <c r="Z874" s="4" t="s">
        <v>9552</v>
      </c>
      <c r="AA874" s="4" t="s">
        <v>313</v>
      </c>
      <c r="AB874" s="4" t="s">
        <v>312</v>
      </c>
      <c r="AC874" s="4" t="s">
        <v>313</v>
      </c>
      <c r="AE874" s="4">
        <v>0</v>
      </c>
      <c r="AF874" s="4">
        <v>0</v>
      </c>
      <c r="AG874" s="4">
        <v>0</v>
      </c>
      <c r="AH874" s="4">
        <f t="shared" si="229"/>
        <v>0</v>
      </c>
      <c r="AI874" s="4">
        <f t="shared" si="229"/>
        <v>0</v>
      </c>
      <c r="AJ874" s="4">
        <f t="shared" si="229"/>
        <v>0</v>
      </c>
      <c r="AK874" s="4">
        <f t="shared" si="229"/>
        <v>0</v>
      </c>
      <c r="AL874" s="4">
        <f t="shared" si="229"/>
        <v>0</v>
      </c>
      <c r="AM874" s="4">
        <f t="shared" si="229"/>
        <v>3</v>
      </c>
      <c r="AN874" s="4">
        <f t="shared" si="230"/>
        <v>3</v>
      </c>
      <c r="AO874" s="4" t="str">
        <f t="shared" si="231"/>
        <v>X</v>
      </c>
      <c r="AP874" s="4" t="str">
        <f t="shared" si="231"/>
        <v>우대</v>
      </c>
      <c r="AQ874" s="4" t="str">
        <f t="shared" si="231"/>
        <v>X</v>
      </c>
      <c r="AR874" s="4">
        <f t="shared" si="232"/>
        <v>3</v>
      </c>
      <c r="AT874" s="4" t="s">
        <v>11688</v>
      </c>
      <c r="AU874" s="4">
        <f>VLOOKUP(B874,자격증!B:R,17,0)</f>
        <v>0</v>
      </c>
      <c r="AV874" s="4">
        <f>IF(AT874="해당",VLOOKUP(B874,어학성적!B:Q,16,0),0)</f>
        <v>0</v>
      </c>
      <c r="AW874" s="4">
        <f>IF(AT874="해당",VLOOKUP(B874,논문실적!B:S,18,0),0)</f>
        <v>0</v>
      </c>
      <c r="AX874" s="4">
        <f>VLOOKUP(B874,자격증!B:S,18,0)</f>
        <v>0</v>
      </c>
      <c r="AY874" s="4">
        <f t="shared" si="233"/>
        <v>0</v>
      </c>
      <c r="AZ874" s="4"/>
      <c r="BB874" s="4" t="str">
        <f t="shared" si="234"/>
        <v>정량심사 비해당</v>
      </c>
      <c r="BC874" s="47">
        <f>VLOOKUP(B874,정성평가!B:AD,29,0)</f>
        <v>65</v>
      </c>
      <c r="BD874" s="4">
        <f t="shared" si="235"/>
        <v>3</v>
      </c>
      <c r="BE874" s="47">
        <f t="shared" si="236"/>
        <v>68</v>
      </c>
      <c r="BF874" s="4" t="str">
        <f t="shared" si="237"/>
        <v>과락</v>
      </c>
      <c r="BG874" s="4">
        <f t="shared" si="238"/>
        <v>16</v>
      </c>
      <c r="BH874" s="4" t="s">
        <v>11811</v>
      </c>
      <c r="BI874" s="4" t="s">
        <v>11809</v>
      </c>
      <c r="BK874" s="4">
        <v>1</v>
      </c>
      <c r="BL874" s="4">
        <f t="shared" si="216"/>
        <v>15</v>
      </c>
      <c r="BM874" s="4">
        <f t="shared" si="239"/>
        <v>13</v>
      </c>
      <c r="BN874" s="4" t="str">
        <f t="shared" si="217"/>
        <v>배수미달</v>
      </c>
      <c r="BO874" s="4"/>
      <c r="BQ874" s="44" t="s">
        <v>11731</v>
      </c>
      <c r="BR874" s="4" t="s">
        <v>11835</v>
      </c>
      <c r="BS874" s="4" t="s">
        <v>11836</v>
      </c>
    </row>
    <row r="875" spans="1:71" ht="50.1" customHeight="1" x14ac:dyDescent="0.3">
      <c r="A875" s="4">
        <f t="shared" si="213"/>
        <v>17</v>
      </c>
      <c r="B875" s="4" t="s">
        <v>2425</v>
      </c>
      <c r="C875" s="4" t="s">
        <v>2426</v>
      </c>
      <c r="D875" s="4" t="s">
        <v>661</v>
      </c>
      <c r="E875" s="4" t="s">
        <v>662</v>
      </c>
      <c r="F875" s="4" t="s">
        <v>2427</v>
      </c>
      <c r="G875" s="4" t="s">
        <v>2428</v>
      </c>
      <c r="H875" s="4" t="s">
        <v>2429</v>
      </c>
      <c r="I875" s="4" t="s">
        <v>2430</v>
      </c>
      <c r="J875" s="4" t="s">
        <v>275</v>
      </c>
      <c r="K875" s="4" t="s">
        <v>275</v>
      </c>
      <c r="L875" s="4" t="s">
        <v>276</v>
      </c>
      <c r="M875" s="4" t="s">
        <v>277</v>
      </c>
      <c r="N875" s="4" t="s">
        <v>277</v>
      </c>
      <c r="O875" s="4" t="s">
        <v>277</v>
      </c>
      <c r="P875" s="4" t="s">
        <v>277</v>
      </c>
      <c r="Q875" s="4" t="s">
        <v>2436</v>
      </c>
      <c r="R875" s="4" t="s">
        <v>313</v>
      </c>
      <c r="S875" s="4" t="s">
        <v>313</v>
      </c>
      <c r="T875" s="4" t="s">
        <v>313</v>
      </c>
      <c r="U875" s="4" t="s">
        <v>313</v>
      </c>
      <c r="V875" s="4" t="s">
        <v>313</v>
      </c>
      <c r="W875" s="4" t="s">
        <v>11686</v>
      </c>
      <c r="X875" s="4" t="s">
        <v>9552</v>
      </c>
      <c r="Y875" s="4" t="s">
        <v>11686</v>
      </c>
      <c r="Z875" s="4" t="s">
        <v>9552</v>
      </c>
      <c r="AA875" s="4" t="s">
        <v>313</v>
      </c>
      <c r="AB875" s="4" t="s">
        <v>312</v>
      </c>
      <c r="AC875" s="4" t="s">
        <v>313</v>
      </c>
      <c r="AE875" s="4">
        <v>0</v>
      </c>
      <c r="AF875" s="4">
        <v>0</v>
      </c>
      <c r="AG875" s="4">
        <v>0</v>
      </c>
      <c r="AH875" s="4">
        <f t="shared" si="229"/>
        <v>0</v>
      </c>
      <c r="AI875" s="4">
        <f t="shared" si="229"/>
        <v>0</v>
      </c>
      <c r="AJ875" s="4">
        <f t="shared" si="229"/>
        <v>0</v>
      </c>
      <c r="AK875" s="4">
        <f t="shared" si="229"/>
        <v>0</v>
      </c>
      <c r="AL875" s="4">
        <f t="shared" si="229"/>
        <v>0</v>
      </c>
      <c r="AM875" s="4">
        <f t="shared" si="229"/>
        <v>3</v>
      </c>
      <c r="AN875" s="4">
        <f t="shared" si="230"/>
        <v>3</v>
      </c>
      <c r="AO875" s="4" t="str">
        <f t="shared" si="231"/>
        <v>X</v>
      </c>
      <c r="AP875" s="4" t="str">
        <f t="shared" si="231"/>
        <v>우대</v>
      </c>
      <c r="AQ875" s="4" t="str">
        <f t="shared" si="231"/>
        <v>X</v>
      </c>
      <c r="AR875" s="4">
        <f t="shared" si="232"/>
        <v>3</v>
      </c>
      <c r="AT875" s="4" t="s">
        <v>11688</v>
      </c>
      <c r="AU875" s="4">
        <f>VLOOKUP(B875,자격증!B:R,17,0)</f>
        <v>0</v>
      </c>
      <c r="AV875" s="4">
        <f>IF(AT875="해당",VLOOKUP(B875,어학성적!B:Q,16,0),0)</f>
        <v>0</v>
      </c>
      <c r="AW875" s="4">
        <f>IF(AT875="해당",VLOOKUP(B875,논문실적!B:S,18,0),0)</f>
        <v>0</v>
      </c>
      <c r="AX875" s="4">
        <f>VLOOKUP(B875,자격증!B:S,18,0)</f>
        <v>0</v>
      </c>
      <c r="AY875" s="4">
        <f t="shared" si="233"/>
        <v>0</v>
      </c>
      <c r="AZ875" s="4"/>
      <c r="BB875" s="4" t="str">
        <f t="shared" si="234"/>
        <v>정량심사 비해당</v>
      </c>
      <c r="BC875" s="47">
        <f>VLOOKUP(B875,정성평가!B:AD,29,0)</f>
        <v>64.333333333333329</v>
      </c>
      <c r="BD875" s="4">
        <f t="shared" si="235"/>
        <v>3</v>
      </c>
      <c r="BE875" s="47">
        <f t="shared" si="236"/>
        <v>67.333333333333329</v>
      </c>
      <c r="BF875" s="4" t="str">
        <f t="shared" si="237"/>
        <v>과락</v>
      </c>
      <c r="BG875" s="4">
        <f t="shared" si="238"/>
        <v>17</v>
      </c>
      <c r="BH875" s="4" t="s">
        <v>11811</v>
      </c>
      <c r="BI875" s="4" t="s">
        <v>11809</v>
      </c>
      <c r="BK875" s="4">
        <v>1</v>
      </c>
      <c r="BL875" s="4">
        <f t="shared" si="216"/>
        <v>15</v>
      </c>
      <c r="BM875" s="4">
        <f t="shared" si="239"/>
        <v>13</v>
      </c>
      <c r="BN875" s="4" t="str">
        <f t="shared" si="217"/>
        <v>배수미달</v>
      </c>
      <c r="BO875" s="4"/>
      <c r="BQ875" s="44" t="s">
        <v>11731</v>
      </c>
      <c r="BR875" s="4" t="s">
        <v>11835</v>
      </c>
      <c r="BS875" s="4" t="s">
        <v>11836</v>
      </c>
    </row>
    <row r="876" spans="1:71" ht="50.1" customHeight="1" x14ac:dyDescent="0.3">
      <c r="A876" s="4">
        <f t="shared" si="213"/>
        <v>18</v>
      </c>
      <c r="B876" s="4" t="s">
        <v>2847</v>
      </c>
      <c r="C876" s="4" t="s">
        <v>2848</v>
      </c>
      <c r="D876" s="4" t="s">
        <v>661</v>
      </c>
      <c r="E876" s="4" t="s">
        <v>662</v>
      </c>
      <c r="F876" s="4" t="s">
        <v>2849</v>
      </c>
      <c r="G876" s="4" t="s">
        <v>2850</v>
      </c>
      <c r="H876" s="4" t="s">
        <v>2851</v>
      </c>
      <c r="I876" s="4" t="s">
        <v>2852</v>
      </c>
      <c r="J876" s="4" t="s">
        <v>275</v>
      </c>
      <c r="K876" s="4" t="s">
        <v>2853</v>
      </c>
      <c r="L876" s="4" t="s">
        <v>276</v>
      </c>
      <c r="M876" s="4" t="s">
        <v>277</v>
      </c>
      <c r="N876" s="4" t="s">
        <v>277</v>
      </c>
      <c r="O876" s="4" t="s">
        <v>277</v>
      </c>
      <c r="P876" s="4" t="s">
        <v>277</v>
      </c>
      <c r="Q876" s="4" t="s">
        <v>2861</v>
      </c>
      <c r="R876" s="4" t="s">
        <v>313</v>
      </c>
      <c r="S876" s="4" t="s">
        <v>313</v>
      </c>
      <c r="T876" s="4" t="s">
        <v>313</v>
      </c>
      <c r="U876" s="4" t="s">
        <v>313</v>
      </c>
      <c r="V876" s="4" t="s">
        <v>313</v>
      </c>
      <c r="W876" s="4" t="s">
        <v>11686</v>
      </c>
      <c r="X876" s="4" t="s">
        <v>11727</v>
      </c>
      <c r="Y876" s="4" t="s">
        <v>11686</v>
      </c>
      <c r="Z876" s="4" t="s">
        <v>11727</v>
      </c>
      <c r="AA876" s="4" t="s">
        <v>313</v>
      </c>
      <c r="AB876" s="4" t="s">
        <v>312</v>
      </c>
      <c r="AC876" s="4" t="s">
        <v>313</v>
      </c>
      <c r="AE876" s="23">
        <v>0.05</v>
      </c>
      <c r="AF876" s="4" t="s">
        <v>11760</v>
      </c>
      <c r="AG876" s="4">
        <v>0</v>
      </c>
      <c r="AH876" s="4">
        <f t="shared" si="229"/>
        <v>0</v>
      </c>
      <c r="AI876" s="4">
        <f t="shared" si="229"/>
        <v>0</v>
      </c>
      <c r="AJ876" s="4">
        <f t="shared" si="229"/>
        <v>0</v>
      </c>
      <c r="AK876" s="4">
        <f t="shared" si="229"/>
        <v>0</v>
      </c>
      <c r="AL876" s="4">
        <f t="shared" si="229"/>
        <v>0</v>
      </c>
      <c r="AM876" s="4">
        <f t="shared" si="229"/>
        <v>3</v>
      </c>
      <c r="AN876" s="4">
        <f t="shared" si="230"/>
        <v>3</v>
      </c>
      <c r="AO876" s="4" t="str">
        <f t="shared" si="231"/>
        <v>X</v>
      </c>
      <c r="AP876" s="4" t="str">
        <f t="shared" si="231"/>
        <v>우대</v>
      </c>
      <c r="AQ876" s="4" t="str">
        <f t="shared" si="231"/>
        <v>X</v>
      </c>
      <c r="AR876" s="4">
        <f t="shared" si="232"/>
        <v>3</v>
      </c>
      <c r="AT876" s="4" t="s">
        <v>11688</v>
      </c>
      <c r="AU876" s="4">
        <f>VLOOKUP(B876,자격증!B:R,17,0)</f>
        <v>0</v>
      </c>
      <c r="AV876" s="4">
        <f>IF(AT876="해당",VLOOKUP(B876,어학성적!B:Q,16,0),0)</f>
        <v>0</v>
      </c>
      <c r="AW876" s="4">
        <f>IF(AT876="해당",VLOOKUP(B876,논문실적!B:S,18,0),0)</f>
        <v>0</v>
      </c>
      <c r="AX876" s="4">
        <f>VLOOKUP(B876,자격증!B:S,18,0)</f>
        <v>0</v>
      </c>
      <c r="AY876" s="4">
        <f t="shared" si="233"/>
        <v>0</v>
      </c>
      <c r="AZ876" s="4"/>
      <c r="BB876" s="4" t="str">
        <f t="shared" si="234"/>
        <v>정량심사 비해당</v>
      </c>
      <c r="BC876" s="47">
        <f>VLOOKUP(B876,정성평가!B:AD,29,0)</f>
        <v>62.666666666666664</v>
      </c>
      <c r="BD876" s="4">
        <f t="shared" si="235"/>
        <v>3</v>
      </c>
      <c r="BE876" s="47">
        <f t="shared" si="236"/>
        <v>65.666666666666657</v>
      </c>
      <c r="BF876" s="4" t="str">
        <f t="shared" si="237"/>
        <v>과락</v>
      </c>
      <c r="BG876" s="4">
        <f t="shared" si="238"/>
        <v>18</v>
      </c>
      <c r="BH876" s="4" t="s">
        <v>11811</v>
      </c>
      <c r="BI876" s="4" t="s">
        <v>11809</v>
      </c>
      <c r="BK876" s="4">
        <v>1</v>
      </c>
      <c r="BL876" s="4">
        <f t="shared" si="216"/>
        <v>15</v>
      </c>
      <c r="BM876" s="4">
        <f t="shared" si="239"/>
        <v>13</v>
      </c>
      <c r="BN876" s="4" t="str">
        <f t="shared" si="217"/>
        <v>배수미달</v>
      </c>
      <c r="BO876" s="4"/>
      <c r="BQ876" s="44" t="s">
        <v>11731</v>
      </c>
      <c r="BR876" s="4" t="s">
        <v>11835</v>
      </c>
      <c r="BS876" s="4" t="s">
        <v>11836</v>
      </c>
    </row>
    <row r="877" spans="1:71" ht="50.1" customHeight="1" x14ac:dyDescent="0.3">
      <c r="A877" s="4">
        <f t="shared" si="213"/>
        <v>19</v>
      </c>
      <c r="B877" s="4" t="s">
        <v>9165</v>
      </c>
      <c r="C877" s="4" t="s">
        <v>1958</v>
      </c>
      <c r="D877" s="4" t="s">
        <v>661</v>
      </c>
      <c r="E877" s="4" t="s">
        <v>662</v>
      </c>
      <c r="F877" s="4" t="s">
        <v>9166</v>
      </c>
      <c r="G877" s="4" t="s">
        <v>9167</v>
      </c>
      <c r="H877" s="4" t="s">
        <v>9168</v>
      </c>
      <c r="I877" s="4" t="s">
        <v>9169</v>
      </c>
      <c r="J877" s="4" t="s">
        <v>275</v>
      </c>
      <c r="K877" s="4" t="s">
        <v>275</v>
      </c>
      <c r="L877" s="4" t="s">
        <v>276</v>
      </c>
      <c r="M877" s="4" t="s">
        <v>277</v>
      </c>
      <c r="N877" s="4" t="s">
        <v>277</v>
      </c>
      <c r="O877" s="4" t="s">
        <v>277</v>
      </c>
      <c r="P877" s="4" t="s">
        <v>277</v>
      </c>
      <c r="Q877" s="4" t="s">
        <v>2312</v>
      </c>
      <c r="R877" s="4" t="s">
        <v>313</v>
      </c>
      <c r="S877" s="4" t="s">
        <v>313</v>
      </c>
      <c r="T877" s="4" t="s">
        <v>313</v>
      </c>
      <c r="U877" s="4" t="s">
        <v>313</v>
      </c>
      <c r="V877" s="4" t="s">
        <v>313</v>
      </c>
      <c r="W877" s="4" t="s">
        <v>11686</v>
      </c>
      <c r="X877" s="4" t="s">
        <v>9552</v>
      </c>
      <c r="Y877" s="4" t="s">
        <v>11686</v>
      </c>
      <c r="Z877" s="4" t="s">
        <v>9552</v>
      </c>
      <c r="AA877" s="4" t="s">
        <v>313</v>
      </c>
      <c r="AB877" s="4" t="s">
        <v>312</v>
      </c>
      <c r="AC877" s="4" t="s">
        <v>313</v>
      </c>
      <c r="AE877" s="4">
        <v>0</v>
      </c>
      <c r="AF877" s="4">
        <v>0</v>
      </c>
      <c r="AG877" s="4">
        <v>0</v>
      </c>
      <c r="AH877" s="4">
        <f t="shared" si="229"/>
        <v>0</v>
      </c>
      <c r="AI877" s="4">
        <f t="shared" si="229"/>
        <v>0</v>
      </c>
      <c r="AJ877" s="4">
        <f t="shared" si="229"/>
        <v>0</v>
      </c>
      <c r="AK877" s="4">
        <f t="shared" si="229"/>
        <v>0</v>
      </c>
      <c r="AL877" s="4">
        <f t="shared" si="229"/>
        <v>0</v>
      </c>
      <c r="AM877" s="4">
        <f t="shared" si="229"/>
        <v>3</v>
      </c>
      <c r="AN877" s="4">
        <f t="shared" si="230"/>
        <v>3</v>
      </c>
      <c r="AO877" s="4" t="str">
        <f t="shared" si="231"/>
        <v>X</v>
      </c>
      <c r="AP877" s="4" t="str">
        <f t="shared" si="231"/>
        <v>우대</v>
      </c>
      <c r="AQ877" s="4" t="str">
        <f t="shared" si="231"/>
        <v>X</v>
      </c>
      <c r="AR877" s="4">
        <f t="shared" si="232"/>
        <v>3</v>
      </c>
      <c r="AT877" s="4" t="s">
        <v>11688</v>
      </c>
      <c r="AU877" s="4">
        <f>VLOOKUP(B877,자격증!B:R,17,0)</f>
        <v>0</v>
      </c>
      <c r="AV877" s="4">
        <f>IF(AT877="해당",VLOOKUP(B877,어학성적!B:Q,16,0),0)</f>
        <v>0</v>
      </c>
      <c r="AW877" s="4">
        <f>IF(AT877="해당",VLOOKUP(B877,논문실적!B:S,18,0),0)</f>
        <v>0</v>
      </c>
      <c r="AX877" s="4">
        <f>VLOOKUP(B877,자격증!B:S,18,0)</f>
        <v>0</v>
      </c>
      <c r="AY877" s="4">
        <f t="shared" si="233"/>
        <v>0</v>
      </c>
      <c r="AZ877" s="4"/>
      <c r="BB877" s="4" t="str">
        <f t="shared" si="234"/>
        <v>정량심사 비해당</v>
      </c>
      <c r="BC877" s="47">
        <f>VLOOKUP(B877,정성평가!B:AD,29,0)</f>
        <v>62</v>
      </c>
      <c r="BD877" s="4">
        <f t="shared" si="235"/>
        <v>3</v>
      </c>
      <c r="BE877" s="47">
        <f t="shared" si="236"/>
        <v>65</v>
      </c>
      <c r="BF877" s="4" t="str">
        <f t="shared" si="237"/>
        <v>과락</v>
      </c>
      <c r="BG877" s="4">
        <f t="shared" si="238"/>
        <v>19</v>
      </c>
      <c r="BH877" s="4" t="s">
        <v>11811</v>
      </c>
      <c r="BI877" s="4" t="s">
        <v>11809</v>
      </c>
      <c r="BK877" s="4">
        <v>1</v>
      </c>
      <c r="BL877" s="4">
        <f t="shared" si="216"/>
        <v>15</v>
      </c>
      <c r="BM877" s="4">
        <f t="shared" si="239"/>
        <v>13</v>
      </c>
      <c r="BN877" s="4" t="str">
        <f t="shared" si="217"/>
        <v>배수미달</v>
      </c>
      <c r="BO877" s="4"/>
      <c r="BQ877" s="44" t="s">
        <v>11731</v>
      </c>
      <c r="BR877" s="4" t="s">
        <v>11835</v>
      </c>
      <c r="BS877" s="4" t="s">
        <v>11836</v>
      </c>
    </row>
    <row r="878" spans="1:71" ht="50.1" customHeight="1" x14ac:dyDescent="0.3">
      <c r="A878" s="4">
        <f t="shared" si="213"/>
        <v>20</v>
      </c>
      <c r="B878" s="4" t="s">
        <v>4710</v>
      </c>
      <c r="C878" s="4" t="s">
        <v>4711</v>
      </c>
      <c r="D878" s="4" t="s">
        <v>661</v>
      </c>
      <c r="E878" s="4" t="s">
        <v>662</v>
      </c>
      <c r="F878" s="4" t="s">
        <v>4712</v>
      </c>
      <c r="G878" s="4" t="s">
        <v>4713</v>
      </c>
      <c r="H878" s="4" t="s">
        <v>4714</v>
      </c>
      <c r="I878" s="4" t="s">
        <v>4715</v>
      </c>
      <c r="J878" s="4" t="s">
        <v>275</v>
      </c>
      <c r="K878" s="4" t="s">
        <v>275</v>
      </c>
      <c r="L878" s="4" t="s">
        <v>276</v>
      </c>
      <c r="M878" s="4" t="s">
        <v>277</v>
      </c>
      <c r="N878" s="4" t="s">
        <v>277</v>
      </c>
      <c r="O878" s="4" t="s">
        <v>277</v>
      </c>
      <c r="P878" s="4" t="s">
        <v>277</v>
      </c>
      <c r="Q878" s="4" t="s">
        <v>1286</v>
      </c>
      <c r="R878" s="4" t="s">
        <v>313</v>
      </c>
      <c r="S878" s="4" t="s">
        <v>313</v>
      </c>
      <c r="T878" s="4" t="s">
        <v>313</v>
      </c>
      <c r="U878" s="4" t="s">
        <v>313</v>
      </c>
      <c r="V878" s="4" t="s">
        <v>313</v>
      </c>
      <c r="W878" s="4" t="s">
        <v>11686</v>
      </c>
      <c r="X878" s="4" t="s">
        <v>11738</v>
      </c>
      <c r="Y878" s="4" t="s">
        <v>313</v>
      </c>
      <c r="Z878" s="4" t="s">
        <v>313</v>
      </c>
      <c r="AA878" s="4" t="s">
        <v>313</v>
      </c>
      <c r="AB878" s="4" t="s">
        <v>312</v>
      </c>
      <c r="AC878" s="4" t="s">
        <v>313</v>
      </c>
      <c r="AE878" s="4">
        <v>0</v>
      </c>
      <c r="AF878" s="4">
        <v>0</v>
      </c>
      <c r="AG878" s="4">
        <v>0</v>
      </c>
      <c r="AH878" s="4">
        <f t="shared" si="229"/>
        <v>0</v>
      </c>
      <c r="AI878" s="4">
        <f t="shared" si="229"/>
        <v>0</v>
      </c>
      <c r="AJ878" s="4">
        <f t="shared" si="229"/>
        <v>0</v>
      </c>
      <c r="AK878" s="4">
        <f t="shared" si="229"/>
        <v>0</v>
      </c>
      <c r="AL878" s="4">
        <f t="shared" si="229"/>
        <v>0</v>
      </c>
      <c r="AM878" s="4">
        <f t="shared" si="229"/>
        <v>3</v>
      </c>
      <c r="AN878" s="4">
        <f t="shared" si="230"/>
        <v>0</v>
      </c>
      <c r="AO878" s="4" t="str">
        <f t="shared" si="231"/>
        <v>X</v>
      </c>
      <c r="AP878" s="4" t="str">
        <f t="shared" si="231"/>
        <v>우대</v>
      </c>
      <c r="AQ878" s="4" t="str">
        <f t="shared" si="231"/>
        <v>X</v>
      </c>
      <c r="AR878" s="4">
        <f t="shared" si="232"/>
        <v>3</v>
      </c>
      <c r="AT878" s="4" t="s">
        <v>11688</v>
      </c>
      <c r="AU878" s="4">
        <f>VLOOKUP(B878,자격증!B:R,17,0)</f>
        <v>0</v>
      </c>
      <c r="AV878" s="4">
        <f>IF(AT878="해당",VLOOKUP(B878,어학성적!B:Q,16,0),0)</f>
        <v>0</v>
      </c>
      <c r="AW878" s="4">
        <f>IF(AT878="해당",VLOOKUP(B878,논문실적!B:S,18,0),0)</f>
        <v>0</v>
      </c>
      <c r="AX878" s="4">
        <f>VLOOKUP(B878,자격증!B:S,18,0)</f>
        <v>0</v>
      </c>
      <c r="AY878" s="4">
        <f t="shared" si="233"/>
        <v>0</v>
      </c>
      <c r="AZ878" s="4"/>
      <c r="BB878" s="4" t="str">
        <f t="shared" si="234"/>
        <v>정량심사 비해당</v>
      </c>
      <c r="BC878" s="47">
        <f>VLOOKUP(B878,정성평가!B:AD,29,0)</f>
        <v>61.333333333333336</v>
      </c>
      <c r="BD878" s="4">
        <f t="shared" si="235"/>
        <v>3</v>
      </c>
      <c r="BE878" s="47">
        <f t="shared" si="236"/>
        <v>64.333333333333343</v>
      </c>
      <c r="BF878" s="4" t="str">
        <f t="shared" si="237"/>
        <v>과락</v>
      </c>
      <c r="BG878" s="4">
        <f t="shared" si="238"/>
        <v>20</v>
      </c>
      <c r="BH878" s="4" t="s">
        <v>11811</v>
      </c>
      <c r="BI878" s="4" t="s">
        <v>11809</v>
      </c>
      <c r="BK878" s="4">
        <v>1</v>
      </c>
      <c r="BL878" s="4">
        <f t="shared" si="216"/>
        <v>15</v>
      </c>
      <c r="BM878" s="4">
        <f t="shared" si="239"/>
        <v>13</v>
      </c>
      <c r="BN878" s="4" t="str">
        <f t="shared" si="217"/>
        <v>배수미달</v>
      </c>
      <c r="BO878" s="4"/>
      <c r="BQ878" s="44" t="s">
        <v>11731</v>
      </c>
      <c r="BR878" s="4" t="s">
        <v>11835</v>
      </c>
      <c r="BS878" s="4" t="s">
        <v>11836</v>
      </c>
    </row>
    <row r="879" spans="1:71" ht="50.1" customHeight="1" x14ac:dyDescent="0.3">
      <c r="A879" s="4">
        <f t="shared" si="213"/>
        <v>21</v>
      </c>
      <c r="B879" s="4" t="s">
        <v>8589</v>
      </c>
      <c r="C879" s="4" t="s">
        <v>934</v>
      </c>
      <c r="D879" s="4" t="s">
        <v>661</v>
      </c>
      <c r="E879" s="4" t="s">
        <v>662</v>
      </c>
      <c r="F879" s="4" t="s">
        <v>935</v>
      </c>
      <c r="G879" s="4" t="s">
        <v>8590</v>
      </c>
      <c r="H879" s="4" t="s">
        <v>8591</v>
      </c>
      <c r="I879" s="4" t="s">
        <v>8592</v>
      </c>
      <c r="J879" s="4" t="s">
        <v>275</v>
      </c>
      <c r="K879" s="4" t="s">
        <v>275</v>
      </c>
      <c r="L879" s="4" t="s">
        <v>276</v>
      </c>
      <c r="M879" s="4" t="s">
        <v>277</v>
      </c>
      <c r="N879" s="4" t="s">
        <v>277</v>
      </c>
      <c r="O879" s="4" t="s">
        <v>277</v>
      </c>
      <c r="P879" s="4" t="s">
        <v>277</v>
      </c>
      <c r="Q879" s="4" t="s">
        <v>5885</v>
      </c>
      <c r="R879" s="4" t="s">
        <v>313</v>
      </c>
      <c r="S879" s="4" t="s">
        <v>313</v>
      </c>
      <c r="T879" s="4" t="s">
        <v>313</v>
      </c>
      <c r="U879" s="4" t="s">
        <v>313</v>
      </c>
      <c r="V879" s="4" t="s">
        <v>313</v>
      </c>
      <c r="W879" s="4" t="s">
        <v>313</v>
      </c>
      <c r="X879" s="4" t="s">
        <v>313</v>
      </c>
      <c r="Y879" s="4" t="s">
        <v>313</v>
      </c>
      <c r="Z879" s="4" t="s">
        <v>313</v>
      </c>
      <c r="AA879" s="4" t="s">
        <v>313</v>
      </c>
      <c r="AB879" s="4" t="s">
        <v>312</v>
      </c>
      <c r="AC879" s="4" t="s">
        <v>313</v>
      </c>
      <c r="AE879" s="4">
        <v>0</v>
      </c>
      <c r="AF879" s="4">
        <v>0</v>
      </c>
      <c r="AG879" s="4">
        <v>0</v>
      </c>
      <c r="AH879" s="4">
        <f t="shared" si="229"/>
        <v>0</v>
      </c>
      <c r="AI879" s="4">
        <f t="shared" si="229"/>
        <v>0</v>
      </c>
      <c r="AJ879" s="4">
        <f t="shared" si="229"/>
        <v>0</v>
      </c>
      <c r="AK879" s="4">
        <f t="shared" si="229"/>
        <v>0</v>
      </c>
      <c r="AL879" s="4">
        <f t="shared" si="229"/>
        <v>0</v>
      </c>
      <c r="AM879" s="4">
        <f t="shared" si="229"/>
        <v>0</v>
      </c>
      <c r="AN879" s="4">
        <f t="shared" si="230"/>
        <v>0</v>
      </c>
      <c r="AO879" s="4" t="str">
        <f t="shared" si="231"/>
        <v>X</v>
      </c>
      <c r="AP879" s="4" t="str">
        <f t="shared" si="231"/>
        <v>우대</v>
      </c>
      <c r="AQ879" s="4" t="str">
        <f t="shared" si="231"/>
        <v>X</v>
      </c>
      <c r="AR879" s="4">
        <f t="shared" si="232"/>
        <v>0</v>
      </c>
      <c r="AT879" s="4" t="s">
        <v>11688</v>
      </c>
      <c r="AU879" s="4">
        <f>VLOOKUP(B879,자격증!B:R,17,0)</f>
        <v>0</v>
      </c>
      <c r="AV879" s="4">
        <f>IF(AT879="해당",VLOOKUP(B879,어학성적!B:Q,16,0),0)</f>
        <v>0</v>
      </c>
      <c r="AW879" s="4">
        <f>IF(AT879="해당",VLOOKUP(B879,논문실적!B:S,18,0),0)</f>
        <v>0</v>
      </c>
      <c r="AX879" s="4">
        <f>VLOOKUP(B879,자격증!B:S,18,0)</f>
        <v>0</v>
      </c>
      <c r="AY879" s="4">
        <f t="shared" si="233"/>
        <v>0</v>
      </c>
      <c r="AZ879" s="4"/>
      <c r="BB879" s="4" t="str">
        <f t="shared" si="234"/>
        <v>정량심사 비해당</v>
      </c>
      <c r="BC879" s="47">
        <f>VLOOKUP(B879,정성평가!B:AD,29,0)</f>
        <v>64</v>
      </c>
      <c r="BD879" s="4">
        <f t="shared" si="235"/>
        <v>0</v>
      </c>
      <c r="BE879" s="47">
        <f t="shared" si="236"/>
        <v>64</v>
      </c>
      <c r="BF879" s="4" t="str">
        <f t="shared" si="237"/>
        <v>과락</v>
      </c>
      <c r="BG879" s="4">
        <f t="shared" si="238"/>
        <v>21</v>
      </c>
      <c r="BH879" s="4" t="s">
        <v>11811</v>
      </c>
      <c r="BI879" s="4" t="s">
        <v>11809</v>
      </c>
      <c r="BK879" s="4">
        <v>1</v>
      </c>
      <c r="BL879" s="4">
        <f t="shared" si="216"/>
        <v>15</v>
      </c>
      <c r="BM879" s="4">
        <f t="shared" si="239"/>
        <v>13</v>
      </c>
      <c r="BN879" s="4" t="str">
        <f t="shared" si="217"/>
        <v>배수미달</v>
      </c>
      <c r="BO879" s="4"/>
      <c r="BQ879" s="44" t="s">
        <v>11731</v>
      </c>
      <c r="BR879" s="4" t="s">
        <v>11835</v>
      </c>
      <c r="BS879" s="4" t="s">
        <v>11836</v>
      </c>
    </row>
    <row r="880" spans="1:71" ht="50.1" customHeight="1" x14ac:dyDescent="0.3">
      <c r="A880" s="4">
        <f t="shared" si="213"/>
        <v>22</v>
      </c>
      <c r="B880" s="4" t="s">
        <v>11580</v>
      </c>
      <c r="C880" s="4" t="s">
        <v>11581</v>
      </c>
      <c r="D880" s="4" t="s">
        <v>661</v>
      </c>
      <c r="E880" s="4" t="s">
        <v>662</v>
      </c>
      <c r="F880" s="4" t="s">
        <v>11582</v>
      </c>
      <c r="G880" s="4" t="s">
        <v>11583</v>
      </c>
      <c r="H880" s="4" t="s">
        <v>11584</v>
      </c>
      <c r="I880" s="4" t="s">
        <v>11585</v>
      </c>
      <c r="J880" s="4" t="s">
        <v>275</v>
      </c>
      <c r="K880" s="4" t="s">
        <v>275</v>
      </c>
      <c r="L880" s="4" t="s">
        <v>276</v>
      </c>
      <c r="M880" s="4" t="s">
        <v>277</v>
      </c>
      <c r="N880" s="4" t="s">
        <v>277</v>
      </c>
      <c r="O880" s="4" t="s">
        <v>277</v>
      </c>
      <c r="P880" s="4" t="s">
        <v>277</v>
      </c>
      <c r="Q880" s="4" t="s">
        <v>9560</v>
      </c>
      <c r="R880" s="4" t="s">
        <v>313</v>
      </c>
      <c r="S880" s="4" t="s">
        <v>313</v>
      </c>
      <c r="T880" s="4" t="s">
        <v>313</v>
      </c>
      <c r="U880" s="4" t="s">
        <v>313</v>
      </c>
      <c r="V880" s="4" t="s">
        <v>313</v>
      </c>
      <c r="W880" s="4" t="s">
        <v>11686</v>
      </c>
      <c r="X880" s="4" t="s">
        <v>11737</v>
      </c>
      <c r="Y880" s="4" t="s">
        <v>313</v>
      </c>
      <c r="Z880" s="4" t="s">
        <v>313</v>
      </c>
      <c r="AA880" s="4" t="s">
        <v>313</v>
      </c>
      <c r="AB880" s="4" t="s">
        <v>312</v>
      </c>
      <c r="AC880" s="4" t="s">
        <v>313</v>
      </c>
      <c r="AE880" s="4">
        <v>0</v>
      </c>
      <c r="AF880" s="4">
        <v>0</v>
      </c>
      <c r="AG880" s="4">
        <v>0</v>
      </c>
      <c r="AH880" s="4">
        <f t="shared" si="229"/>
        <v>0</v>
      </c>
      <c r="AI880" s="4">
        <f t="shared" si="229"/>
        <v>0</v>
      </c>
      <c r="AJ880" s="4">
        <f t="shared" si="229"/>
        <v>0</v>
      </c>
      <c r="AK880" s="4">
        <f t="shared" si="229"/>
        <v>0</v>
      </c>
      <c r="AL880" s="4">
        <f t="shared" si="229"/>
        <v>0</v>
      </c>
      <c r="AM880" s="4">
        <f t="shared" si="229"/>
        <v>3</v>
      </c>
      <c r="AN880" s="4">
        <f t="shared" si="230"/>
        <v>0</v>
      </c>
      <c r="AO880" s="4" t="str">
        <f t="shared" si="231"/>
        <v>X</v>
      </c>
      <c r="AP880" s="4" t="str">
        <f t="shared" si="231"/>
        <v>우대</v>
      </c>
      <c r="AQ880" s="4" t="str">
        <f t="shared" si="231"/>
        <v>X</v>
      </c>
      <c r="AR880" s="4">
        <f t="shared" si="232"/>
        <v>3</v>
      </c>
      <c r="AT880" s="4" t="s">
        <v>11688</v>
      </c>
      <c r="AU880" s="4">
        <f>VLOOKUP(B880,자격증!B:R,17,0)</f>
        <v>0</v>
      </c>
      <c r="AV880" s="4">
        <f>IF(AT880="해당",VLOOKUP(B880,어학성적!B:Q,16,0),0)</f>
        <v>0</v>
      </c>
      <c r="AW880" s="4">
        <f>IF(AT880="해당",VLOOKUP(B880,논문실적!B:S,18,0),0)</f>
        <v>0</v>
      </c>
      <c r="AX880" s="4">
        <f>VLOOKUP(B880,자격증!B:S,18,0)</f>
        <v>0</v>
      </c>
      <c r="AY880" s="4">
        <f t="shared" si="233"/>
        <v>0</v>
      </c>
      <c r="AZ880" s="4"/>
      <c r="BB880" s="4" t="str">
        <f t="shared" si="234"/>
        <v>정량심사 비해당</v>
      </c>
      <c r="BC880" s="47">
        <f>VLOOKUP(B880,정성평가!B:AD,29,0)</f>
        <v>59.666666666666664</v>
      </c>
      <c r="BD880" s="4">
        <f t="shared" si="235"/>
        <v>3</v>
      </c>
      <c r="BE880" s="47">
        <f t="shared" si="236"/>
        <v>62.666666666666664</v>
      </c>
      <c r="BF880" s="4" t="str">
        <f t="shared" si="237"/>
        <v>과락</v>
      </c>
      <c r="BG880" s="4">
        <f t="shared" si="238"/>
        <v>22</v>
      </c>
      <c r="BH880" s="4" t="s">
        <v>11811</v>
      </c>
      <c r="BI880" s="4" t="s">
        <v>11809</v>
      </c>
      <c r="BK880" s="4">
        <v>1</v>
      </c>
      <c r="BL880" s="4">
        <f t="shared" si="216"/>
        <v>15</v>
      </c>
      <c r="BM880" s="4">
        <f t="shared" si="239"/>
        <v>13</v>
      </c>
      <c r="BN880" s="4" t="str">
        <f t="shared" si="217"/>
        <v>배수미달</v>
      </c>
      <c r="BO880" s="4"/>
      <c r="BQ880" s="44" t="s">
        <v>11731</v>
      </c>
      <c r="BR880" s="4" t="s">
        <v>11835</v>
      </c>
      <c r="BS880" s="4" t="s">
        <v>11836</v>
      </c>
    </row>
    <row r="881" spans="1:71" ht="50.1" customHeight="1" x14ac:dyDescent="0.3">
      <c r="A881" s="4">
        <f t="shared" si="213"/>
        <v>23</v>
      </c>
      <c r="B881" s="4" t="s">
        <v>9103</v>
      </c>
      <c r="C881" s="4" t="s">
        <v>9104</v>
      </c>
      <c r="D881" s="4" t="s">
        <v>661</v>
      </c>
      <c r="E881" s="4" t="s">
        <v>662</v>
      </c>
      <c r="F881" s="4" t="s">
        <v>9105</v>
      </c>
      <c r="G881" s="4" t="s">
        <v>9106</v>
      </c>
      <c r="H881" s="4" t="s">
        <v>9107</v>
      </c>
      <c r="I881" s="4" t="s">
        <v>9108</v>
      </c>
      <c r="J881" s="4" t="s">
        <v>275</v>
      </c>
      <c r="K881" s="4" t="s">
        <v>275</v>
      </c>
      <c r="L881" s="4" t="s">
        <v>1702</v>
      </c>
      <c r="M881" s="4" t="s">
        <v>277</v>
      </c>
      <c r="N881" s="4" t="s">
        <v>277</v>
      </c>
      <c r="O881" s="4" t="s">
        <v>277</v>
      </c>
      <c r="P881" s="4" t="s">
        <v>277</v>
      </c>
      <c r="Q881" s="4" t="s">
        <v>1100</v>
      </c>
      <c r="R881" s="4" t="s">
        <v>313</v>
      </c>
      <c r="S881" s="4" t="s">
        <v>313</v>
      </c>
      <c r="T881" s="4" t="s">
        <v>313</v>
      </c>
      <c r="U881" s="4" t="s">
        <v>313</v>
      </c>
      <c r="V881" s="4" t="s">
        <v>313</v>
      </c>
      <c r="W881" s="4" t="s">
        <v>313</v>
      </c>
      <c r="X881" s="4" t="s">
        <v>313</v>
      </c>
      <c r="Y881" s="4" t="s">
        <v>313</v>
      </c>
      <c r="Z881" s="4" t="s">
        <v>313</v>
      </c>
      <c r="AA881" s="4" t="s">
        <v>313</v>
      </c>
      <c r="AB881" s="4" t="s">
        <v>312</v>
      </c>
      <c r="AC881" s="4" t="s">
        <v>313</v>
      </c>
      <c r="AE881" s="4">
        <v>0</v>
      </c>
      <c r="AF881" s="4">
        <v>0</v>
      </c>
      <c r="AG881" s="4">
        <v>0</v>
      </c>
      <c r="AH881" s="4">
        <f t="shared" si="229"/>
        <v>0</v>
      </c>
      <c r="AI881" s="4">
        <f t="shared" si="229"/>
        <v>0</v>
      </c>
      <c r="AJ881" s="4">
        <f t="shared" si="229"/>
        <v>0</v>
      </c>
      <c r="AK881" s="4">
        <f t="shared" si="229"/>
        <v>0</v>
      </c>
      <c r="AL881" s="4">
        <f t="shared" si="229"/>
        <v>0</v>
      </c>
      <c r="AM881" s="4">
        <f t="shared" si="229"/>
        <v>0</v>
      </c>
      <c r="AN881" s="4">
        <f t="shared" si="230"/>
        <v>0</v>
      </c>
      <c r="AO881" s="4" t="str">
        <f t="shared" si="231"/>
        <v>X</v>
      </c>
      <c r="AP881" s="4" t="str">
        <f t="shared" si="231"/>
        <v>우대</v>
      </c>
      <c r="AQ881" s="4" t="str">
        <f t="shared" si="231"/>
        <v>X</v>
      </c>
      <c r="AR881" s="4">
        <f t="shared" si="232"/>
        <v>0</v>
      </c>
      <c r="AT881" s="4" t="s">
        <v>11688</v>
      </c>
      <c r="AU881" s="4">
        <f>VLOOKUP(B881,자격증!B:R,17,0)</f>
        <v>0</v>
      </c>
      <c r="AV881" s="4">
        <f>IF(AT881="해당",VLOOKUP(B881,어학성적!B:Q,16,0),0)</f>
        <v>0</v>
      </c>
      <c r="AW881" s="4">
        <f>IF(AT881="해당",VLOOKUP(B881,논문실적!B:S,18,0),0)</f>
        <v>0</v>
      </c>
      <c r="AX881" s="4">
        <f>VLOOKUP(B881,자격증!B:S,18,0)</f>
        <v>0</v>
      </c>
      <c r="AY881" s="4">
        <f t="shared" si="233"/>
        <v>0</v>
      </c>
      <c r="AZ881" s="4"/>
      <c r="BB881" s="4" t="str">
        <f t="shared" si="234"/>
        <v>정량심사 비해당</v>
      </c>
      <c r="BC881" s="47">
        <f>VLOOKUP(B881,정성평가!B:AD,29,0)</f>
        <v>62.333333333333336</v>
      </c>
      <c r="BD881" s="4">
        <f t="shared" si="235"/>
        <v>0</v>
      </c>
      <c r="BE881" s="47">
        <f t="shared" si="236"/>
        <v>62.333333333333336</v>
      </c>
      <c r="BF881" s="4" t="str">
        <f t="shared" si="237"/>
        <v>과락</v>
      </c>
      <c r="BG881" s="4">
        <f t="shared" si="238"/>
        <v>23</v>
      </c>
      <c r="BH881" s="4" t="s">
        <v>11811</v>
      </c>
      <c r="BI881" s="4" t="s">
        <v>11809</v>
      </c>
      <c r="BK881" s="4">
        <v>1</v>
      </c>
      <c r="BL881" s="4">
        <f t="shared" si="216"/>
        <v>15</v>
      </c>
      <c r="BM881" s="4">
        <f t="shared" si="239"/>
        <v>13</v>
      </c>
      <c r="BN881" s="4" t="str">
        <f t="shared" si="217"/>
        <v>배수미달</v>
      </c>
      <c r="BO881" s="4"/>
      <c r="BQ881" s="44" t="s">
        <v>11731</v>
      </c>
      <c r="BR881" s="4" t="s">
        <v>11835</v>
      </c>
      <c r="BS881" s="4" t="s">
        <v>11836</v>
      </c>
    </row>
    <row r="882" spans="1:71" ht="50.1" customHeight="1" x14ac:dyDescent="0.3">
      <c r="A882" s="4">
        <f t="shared" si="213"/>
        <v>24</v>
      </c>
      <c r="B882" s="4" t="s">
        <v>6441</v>
      </c>
      <c r="C882" s="4" t="s">
        <v>6442</v>
      </c>
      <c r="D882" s="4" t="s">
        <v>661</v>
      </c>
      <c r="E882" s="4" t="s">
        <v>662</v>
      </c>
      <c r="F882" s="4" t="s">
        <v>6443</v>
      </c>
      <c r="G882" s="4" t="s">
        <v>6444</v>
      </c>
      <c r="H882" s="4" t="s">
        <v>6445</v>
      </c>
      <c r="I882" s="4" t="s">
        <v>6446</v>
      </c>
      <c r="J882" s="4" t="s">
        <v>275</v>
      </c>
      <c r="K882" s="4" t="s">
        <v>275</v>
      </c>
      <c r="L882" s="4" t="s">
        <v>1702</v>
      </c>
      <c r="M882" s="4" t="s">
        <v>277</v>
      </c>
      <c r="N882" s="4" t="s">
        <v>277</v>
      </c>
      <c r="O882" s="4" t="s">
        <v>277</v>
      </c>
      <c r="P882" s="4" t="s">
        <v>277</v>
      </c>
      <c r="Q882" s="4" t="s">
        <v>1831</v>
      </c>
      <c r="R882" s="4" t="s">
        <v>313</v>
      </c>
      <c r="S882" s="4" t="s">
        <v>313</v>
      </c>
      <c r="T882" s="4" t="s">
        <v>313</v>
      </c>
      <c r="U882" s="4" t="s">
        <v>313</v>
      </c>
      <c r="V882" s="4" t="s">
        <v>313</v>
      </c>
      <c r="W882" s="4" t="s">
        <v>313</v>
      </c>
      <c r="X882" s="4" t="s">
        <v>313</v>
      </c>
      <c r="Y882" s="4" t="s">
        <v>313</v>
      </c>
      <c r="Z882" s="4" t="s">
        <v>313</v>
      </c>
      <c r="AA882" s="4" t="s">
        <v>313</v>
      </c>
      <c r="AB882" s="4" t="s">
        <v>312</v>
      </c>
      <c r="AC882" s="4" t="s">
        <v>313</v>
      </c>
      <c r="AE882" s="4">
        <v>0</v>
      </c>
      <c r="AF882" s="4">
        <v>0</v>
      </c>
      <c r="AG882" s="4">
        <v>0</v>
      </c>
      <c r="AH882" s="4">
        <f t="shared" si="229"/>
        <v>0</v>
      </c>
      <c r="AI882" s="4">
        <f t="shared" si="229"/>
        <v>0</v>
      </c>
      <c r="AJ882" s="4">
        <f t="shared" si="229"/>
        <v>0</v>
      </c>
      <c r="AK882" s="4">
        <f t="shared" si="229"/>
        <v>0</v>
      </c>
      <c r="AL882" s="4">
        <f t="shared" si="229"/>
        <v>0</v>
      </c>
      <c r="AM882" s="4">
        <f t="shared" si="229"/>
        <v>0</v>
      </c>
      <c r="AN882" s="4">
        <f t="shared" si="230"/>
        <v>0</v>
      </c>
      <c r="AO882" s="4" t="str">
        <f t="shared" si="231"/>
        <v>X</v>
      </c>
      <c r="AP882" s="4" t="str">
        <f t="shared" si="231"/>
        <v>우대</v>
      </c>
      <c r="AQ882" s="4" t="str">
        <f t="shared" si="231"/>
        <v>X</v>
      </c>
      <c r="AR882" s="4">
        <f t="shared" si="232"/>
        <v>0</v>
      </c>
      <c r="AT882" s="4" t="s">
        <v>11688</v>
      </c>
      <c r="AU882" s="4">
        <f>VLOOKUP(B882,자격증!B:R,17,0)</f>
        <v>0</v>
      </c>
      <c r="AV882" s="4">
        <f>IF(AT882="해당",VLOOKUP(B882,어학성적!B:Q,16,0),0)</f>
        <v>0</v>
      </c>
      <c r="AW882" s="4">
        <f>IF(AT882="해당",VLOOKUP(B882,논문실적!B:S,18,0),0)</f>
        <v>0</v>
      </c>
      <c r="AX882" s="4">
        <f>VLOOKUP(B882,자격증!B:S,18,0)</f>
        <v>0</v>
      </c>
      <c r="AY882" s="4">
        <f t="shared" si="233"/>
        <v>0</v>
      </c>
      <c r="AZ882" s="4"/>
      <c r="BB882" s="4" t="str">
        <f t="shared" si="234"/>
        <v>정량심사 비해당</v>
      </c>
      <c r="BC882" s="47">
        <f>VLOOKUP(B882,정성평가!B:AD,29,0)</f>
        <v>61.666666666666664</v>
      </c>
      <c r="BD882" s="4">
        <f t="shared" si="235"/>
        <v>0</v>
      </c>
      <c r="BE882" s="47">
        <f t="shared" si="236"/>
        <v>61.666666666666664</v>
      </c>
      <c r="BF882" s="4" t="str">
        <f t="shared" si="237"/>
        <v>과락</v>
      </c>
      <c r="BG882" s="4">
        <f t="shared" si="238"/>
        <v>24</v>
      </c>
      <c r="BH882" s="4" t="s">
        <v>11811</v>
      </c>
      <c r="BI882" s="4" t="s">
        <v>11809</v>
      </c>
      <c r="BK882" s="4">
        <v>1</v>
      </c>
      <c r="BL882" s="4">
        <f t="shared" si="216"/>
        <v>15</v>
      </c>
      <c r="BM882" s="4">
        <f t="shared" si="239"/>
        <v>13</v>
      </c>
      <c r="BN882" s="4" t="str">
        <f t="shared" si="217"/>
        <v>배수미달</v>
      </c>
      <c r="BO882" s="4"/>
      <c r="BQ882" s="44" t="s">
        <v>11731</v>
      </c>
      <c r="BR882" s="4" t="s">
        <v>11835</v>
      </c>
      <c r="BS882" s="4" t="s">
        <v>11836</v>
      </c>
    </row>
    <row r="883" spans="1:71" ht="50.1" customHeight="1" x14ac:dyDescent="0.3">
      <c r="A883" s="4">
        <f t="shared" si="213"/>
        <v>25</v>
      </c>
      <c r="B883" s="38" t="s">
        <v>1143</v>
      </c>
      <c r="C883" s="38" t="s">
        <v>1144</v>
      </c>
      <c r="D883" s="38" t="s">
        <v>661</v>
      </c>
      <c r="E883" s="38" t="s">
        <v>662</v>
      </c>
      <c r="F883" s="38" t="s">
        <v>1145</v>
      </c>
      <c r="G883" s="38" t="s">
        <v>1146</v>
      </c>
      <c r="H883" s="38" t="s">
        <v>1147</v>
      </c>
      <c r="I883" s="38" t="s">
        <v>1148</v>
      </c>
      <c r="J883" s="38" t="s">
        <v>275</v>
      </c>
      <c r="K883" s="38" t="s">
        <v>275</v>
      </c>
      <c r="L883" s="38" t="s">
        <v>276</v>
      </c>
      <c r="M883" s="38" t="s">
        <v>277</v>
      </c>
      <c r="N883" s="38" t="s">
        <v>277</v>
      </c>
      <c r="O883" s="38" t="s">
        <v>277</v>
      </c>
      <c r="P883" s="38" t="s">
        <v>277</v>
      </c>
      <c r="Q883" s="38" t="s">
        <v>1155</v>
      </c>
      <c r="R883" s="38" t="s">
        <v>313</v>
      </c>
      <c r="S883" s="38" t="s">
        <v>312</v>
      </c>
      <c r="T883" s="38" t="s">
        <v>313</v>
      </c>
      <c r="U883" s="38" t="s">
        <v>313</v>
      </c>
      <c r="V883" s="38" t="s">
        <v>313</v>
      </c>
      <c r="W883" s="38" t="s">
        <v>11686</v>
      </c>
      <c r="X883" s="38" t="s">
        <v>11742</v>
      </c>
      <c r="Y883" s="38" t="s">
        <v>313</v>
      </c>
      <c r="Z883" s="38" t="s">
        <v>313</v>
      </c>
      <c r="AA883" s="38" t="s">
        <v>313</v>
      </c>
      <c r="AB883" s="38" t="s">
        <v>313</v>
      </c>
      <c r="AC883" s="38" t="s">
        <v>313</v>
      </c>
      <c r="AE883" s="38">
        <v>0</v>
      </c>
      <c r="AF883" s="38">
        <v>0</v>
      </c>
      <c r="AG883" s="38">
        <v>0</v>
      </c>
      <c r="AH883" s="38">
        <f t="shared" si="229"/>
        <v>0</v>
      </c>
      <c r="AI883" s="38">
        <f t="shared" si="229"/>
        <v>3</v>
      </c>
      <c r="AJ883" s="38">
        <f t="shared" si="229"/>
        <v>0</v>
      </c>
      <c r="AK883" s="38">
        <f t="shared" si="229"/>
        <v>0</v>
      </c>
      <c r="AL883" s="38">
        <f t="shared" si="229"/>
        <v>0</v>
      </c>
      <c r="AM883" s="38">
        <f t="shared" si="229"/>
        <v>3</v>
      </c>
      <c r="AN883" s="38">
        <f t="shared" si="230"/>
        <v>0</v>
      </c>
      <c r="AO883" s="38" t="str">
        <f t="shared" si="231"/>
        <v>X</v>
      </c>
      <c r="AP883" s="38" t="str">
        <f t="shared" si="231"/>
        <v>X</v>
      </c>
      <c r="AQ883" s="38" t="str">
        <f t="shared" si="231"/>
        <v>X</v>
      </c>
      <c r="AR883" s="38">
        <f t="shared" si="232"/>
        <v>3</v>
      </c>
      <c r="AT883" s="38" t="s">
        <v>11688</v>
      </c>
      <c r="AU883" s="38">
        <f>VLOOKUP(B883,자격증!B:R,17,0)</f>
        <v>0</v>
      </c>
      <c r="AV883" s="38">
        <f>IF(AT883="해당",VLOOKUP(B883,어학성적!B:Q,16,0),0)</f>
        <v>0</v>
      </c>
      <c r="AW883" s="38">
        <f>IF(AT883="해당",VLOOKUP(B883,논문실적!B:S,18,0),0)</f>
        <v>0</v>
      </c>
      <c r="AX883" s="38">
        <f>VLOOKUP(B883,자격증!B:S,18,0)</f>
        <v>0</v>
      </c>
      <c r="AY883" s="38">
        <f t="shared" si="233"/>
        <v>0</v>
      </c>
      <c r="AZ883" s="38" t="s">
        <v>11758</v>
      </c>
      <c r="BB883" s="38" t="str">
        <f t="shared" si="234"/>
        <v>정량심사 비해당</v>
      </c>
      <c r="BC883" s="64" t="s">
        <v>11731</v>
      </c>
      <c r="BD883" s="45" t="s">
        <v>11731</v>
      </c>
      <c r="BE883" s="63">
        <v>0</v>
      </c>
      <c r="BF883" s="4" t="str">
        <f t="shared" si="237"/>
        <v>과락</v>
      </c>
      <c r="BG883" s="4">
        <f t="shared" si="238"/>
        <v>25</v>
      </c>
      <c r="BH883" s="4" t="s">
        <v>11811</v>
      </c>
      <c r="BI883" s="38" t="s">
        <v>11732</v>
      </c>
      <c r="BK883" s="4">
        <v>1</v>
      </c>
      <c r="BL883" s="4">
        <f t="shared" si="216"/>
        <v>15</v>
      </c>
      <c r="BM883" s="4">
        <f t="shared" si="239"/>
        <v>13</v>
      </c>
      <c r="BN883" s="4" t="str">
        <f t="shared" si="217"/>
        <v>배수미달</v>
      </c>
      <c r="BO883" s="4"/>
      <c r="BQ883" s="44" t="s">
        <v>11731</v>
      </c>
      <c r="BR883" s="4" t="s">
        <v>11835</v>
      </c>
      <c r="BS883" s="4" t="s">
        <v>11836</v>
      </c>
    </row>
    <row r="884" spans="1:71" ht="50.1" customHeight="1" x14ac:dyDescent="0.3">
      <c r="A884" s="4">
        <f t="shared" si="213"/>
        <v>26</v>
      </c>
      <c r="B884" s="38" t="s">
        <v>2385</v>
      </c>
      <c r="C884" s="38" t="s">
        <v>2386</v>
      </c>
      <c r="D884" s="38" t="s">
        <v>661</v>
      </c>
      <c r="E884" s="38" t="s">
        <v>662</v>
      </c>
      <c r="F884" s="38" t="s">
        <v>2387</v>
      </c>
      <c r="G884" s="38" t="s">
        <v>2388</v>
      </c>
      <c r="H884" s="38" t="s">
        <v>2389</v>
      </c>
      <c r="I884" s="38" t="s">
        <v>2390</v>
      </c>
      <c r="J884" s="38" t="s">
        <v>275</v>
      </c>
      <c r="K884" s="38" t="s">
        <v>275</v>
      </c>
      <c r="L884" s="38" t="s">
        <v>276</v>
      </c>
      <c r="M884" s="38" t="s">
        <v>277</v>
      </c>
      <c r="N884" s="38" t="s">
        <v>277</v>
      </c>
      <c r="O884" s="38" t="s">
        <v>277</v>
      </c>
      <c r="P884" s="38" t="s">
        <v>277</v>
      </c>
      <c r="Q884" s="38" t="s">
        <v>2395</v>
      </c>
      <c r="R884" s="38" t="s">
        <v>313</v>
      </c>
      <c r="S884" s="38" t="s">
        <v>313</v>
      </c>
      <c r="T884" s="38" t="s">
        <v>313</v>
      </c>
      <c r="U884" s="38" t="s">
        <v>313</v>
      </c>
      <c r="V884" s="38" t="s">
        <v>313</v>
      </c>
      <c r="W884" s="38" t="s">
        <v>313</v>
      </c>
      <c r="X884" s="38" t="s">
        <v>313</v>
      </c>
      <c r="Y884" s="38" t="s">
        <v>313</v>
      </c>
      <c r="Z884" s="38" t="s">
        <v>313</v>
      </c>
      <c r="AA884" s="38" t="s">
        <v>313</v>
      </c>
      <c r="AB884" s="38" t="s">
        <v>313</v>
      </c>
      <c r="AC884" s="38" t="s">
        <v>313</v>
      </c>
      <c r="AE884" s="38">
        <v>0</v>
      </c>
      <c r="AF884" s="38">
        <v>0</v>
      </c>
      <c r="AG884" s="38">
        <v>0</v>
      </c>
      <c r="AH884" s="38">
        <f t="shared" si="229"/>
        <v>0</v>
      </c>
      <c r="AI884" s="38">
        <f t="shared" si="229"/>
        <v>0</v>
      </c>
      <c r="AJ884" s="38">
        <f t="shared" si="229"/>
        <v>0</v>
      </c>
      <c r="AK884" s="38">
        <f t="shared" si="229"/>
        <v>0</v>
      </c>
      <c r="AL884" s="38">
        <f t="shared" si="229"/>
        <v>0</v>
      </c>
      <c r="AM884" s="38">
        <f t="shared" si="229"/>
        <v>0</v>
      </c>
      <c r="AN884" s="38">
        <f t="shared" si="230"/>
        <v>0</v>
      </c>
      <c r="AO884" s="38" t="str">
        <f t="shared" si="231"/>
        <v>X</v>
      </c>
      <c r="AP884" s="38" t="str">
        <f t="shared" si="231"/>
        <v>X</v>
      </c>
      <c r="AQ884" s="38" t="str">
        <f t="shared" si="231"/>
        <v>X</v>
      </c>
      <c r="AR884" s="38">
        <f t="shared" si="232"/>
        <v>0</v>
      </c>
      <c r="AT884" s="38" t="s">
        <v>11688</v>
      </c>
      <c r="AU884" s="38">
        <f>VLOOKUP(B884,자격증!B:R,17,0)</f>
        <v>0</v>
      </c>
      <c r="AV884" s="38">
        <f>IF(AT884="해당",VLOOKUP(B884,어학성적!B:Q,16,0),0)</f>
        <v>0</v>
      </c>
      <c r="AW884" s="38">
        <f>IF(AT884="해당",VLOOKUP(B884,논문실적!B:S,18,0),0)</f>
        <v>0</v>
      </c>
      <c r="AX884" s="38">
        <f>VLOOKUP(B884,자격증!B:S,18,0)</f>
        <v>0</v>
      </c>
      <c r="AY884" s="38">
        <f t="shared" si="233"/>
        <v>0</v>
      </c>
      <c r="AZ884" s="38" t="s">
        <v>11758</v>
      </c>
      <c r="BB884" s="38" t="str">
        <f t="shared" si="234"/>
        <v>정량심사 비해당</v>
      </c>
      <c r="BC884" s="64" t="s">
        <v>11731</v>
      </c>
      <c r="BD884" s="45" t="s">
        <v>11731</v>
      </c>
      <c r="BE884" s="63">
        <v>0</v>
      </c>
      <c r="BF884" s="4" t="str">
        <f t="shared" si="237"/>
        <v>과락</v>
      </c>
      <c r="BG884" s="4">
        <f t="shared" si="238"/>
        <v>25</v>
      </c>
      <c r="BH884" s="4" t="s">
        <v>11811</v>
      </c>
      <c r="BI884" s="38" t="s">
        <v>11732</v>
      </c>
      <c r="BK884" s="4">
        <v>1</v>
      </c>
      <c r="BL884" s="4">
        <f t="shared" si="216"/>
        <v>15</v>
      </c>
      <c r="BM884" s="4">
        <f t="shared" si="239"/>
        <v>13</v>
      </c>
      <c r="BN884" s="4" t="str">
        <f t="shared" si="217"/>
        <v>배수미달</v>
      </c>
      <c r="BO884" s="4"/>
      <c r="BQ884" s="44" t="s">
        <v>11731</v>
      </c>
      <c r="BR884" s="4" t="s">
        <v>11835</v>
      </c>
      <c r="BS884" s="4" t="s">
        <v>11836</v>
      </c>
    </row>
    <row r="885" spans="1:71" ht="50.1" customHeight="1" x14ac:dyDescent="0.3">
      <c r="A885" s="4">
        <f t="shared" si="213"/>
        <v>27</v>
      </c>
      <c r="B885" s="38" t="s">
        <v>3575</v>
      </c>
      <c r="C885" s="38" t="s">
        <v>3576</v>
      </c>
      <c r="D885" s="38" t="s">
        <v>661</v>
      </c>
      <c r="E885" s="38" t="s">
        <v>662</v>
      </c>
      <c r="F885" s="38" t="s">
        <v>3577</v>
      </c>
      <c r="G885" s="38" t="s">
        <v>3578</v>
      </c>
      <c r="H885" s="38" t="s">
        <v>3579</v>
      </c>
      <c r="I885" s="38" t="s">
        <v>3580</v>
      </c>
      <c r="J885" s="38" t="s">
        <v>275</v>
      </c>
      <c r="K885" s="38" t="s">
        <v>275</v>
      </c>
      <c r="L885" s="38" t="s">
        <v>276</v>
      </c>
      <c r="M885" s="38" t="s">
        <v>277</v>
      </c>
      <c r="N885" s="38" t="s">
        <v>277</v>
      </c>
      <c r="O885" s="38" t="s">
        <v>277</v>
      </c>
      <c r="P885" s="38" t="s">
        <v>277</v>
      </c>
      <c r="Q885" s="38" t="s">
        <v>3590</v>
      </c>
      <c r="R885" s="38" t="s">
        <v>313</v>
      </c>
      <c r="S885" s="38" t="s">
        <v>313</v>
      </c>
      <c r="T885" s="38" t="s">
        <v>313</v>
      </c>
      <c r="U885" s="38" t="s">
        <v>313</v>
      </c>
      <c r="V885" s="38" t="s">
        <v>313</v>
      </c>
      <c r="W885" s="38" t="s">
        <v>313</v>
      </c>
      <c r="X885" s="38" t="s">
        <v>313</v>
      </c>
      <c r="Y885" s="38" t="s">
        <v>313</v>
      </c>
      <c r="Z885" s="38" t="s">
        <v>313</v>
      </c>
      <c r="AA885" s="38" t="s">
        <v>313</v>
      </c>
      <c r="AB885" s="38" t="s">
        <v>313</v>
      </c>
      <c r="AC885" s="38" t="s">
        <v>313</v>
      </c>
      <c r="AE885" s="38">
        <v>0</v>
      </c>
      <c r="AF885" s="38">
        <v>0</v>
      </c>
      <c r="AG885" s="38">
        <v>0</v>
      </c>
      <c r="AH885" s="38">
        <f t="shared" si="229"/>
        <v>0</v>
      </c>
      <c r="AI885" s="38">
        <f t="shared" si="229"/>
        <v>0</v>
      </c>
      <c r="AJ885" s="38">
        <f t="shared" si="229"/>
        <v>0</v>
      </c>
      <c r="AK885" s="38">
        <f t="shared" si="229"/>
        <v>0</v>
      </c>
      <c r="AL885" s="38">
        <f t="shared" si="229"/>
        <v>0</v>
      </c>
      <c r="AM885" s="38">
        <f t="shared" si="229"/>
        <v>0</v>
      </c>
      <c r="AN885" s="38">
        <f t="shared" si="230"/>
        <v>0</v>
      </c>
      <c r="AO885" s="38" t="str">
        <f t="shared" si="231"/>
        <v>X</v>
      </c>
      <c r="AP885" s="38" t="str">
        <f t="shared" si="231"/>
        <v>X</v>
      </c>
      <c r="AQ885" s="38" t="str">
        <f t="shared" si="231"/>
        <v>X</v>
      </c>
      <c r="AR885" s="38">
        <f t="shared" si="232"/>
        <v>0</v>
      </c>
      <c r="AT885" s="38" t="s">
        <v>11688</v>
      </c>
      <c r="AU885" s="38">
        <f>VLOOKUP(B885,자격증!B:R,17,0)</f>
        <v>0</v>
      </c>
      <c r="AV885" s="38">
        <f>IF(AT885="해당",VLOOKUP(B885,어학성적!B:Q,16,0),0)</f>
        <v>0</v>
      </c>
      <c r="AW885" s="38">
        <f>IF(AT885="해당",VLOOKUP(B885,논문실적!B:S,18,0),0)</f>
        <v>0</v>
      </c>
      <c r="AX885" s="38">
        <f>VLOOKUP(B885,자격증!B:S,18,0)</f>
        <v>0</v>
      </c>
      <c r="AY885" s="38">
        <f t="shared" si="233"/>
        <v>0</v>
      </c>
      <c r="AZ885" s="38" t="s">
        <v>11758</v>
      </c>
      <c r="BB885" s="38" t="str">
        <f t="shared" si="234"/>
        <v>정량심사 비해당</v>
      </c>
      <c r="BC885" s="64" t="s">
        <v>11731</v>
      </c>
      <c r="BD885" s="45" t="s">
        <v>11731</v>
      </c>
      <c r="BE885" s="63">
        <v>0</v>
      </c>
      <c r="BF885" s="4" t="str">
        <f t="shared" si="237"/>
        <v>과락</v>
      </c>
      <c r="BG885" s="4">
        <f t="shared" si="238"/>
        <v>25</v>
      </c>
      <c r="BH885" s="4" t="s">
        <v>11811</v>
      </c>
      <c r="BI885" s="38" t="s">
        <v>11732</v>
      </c>
      <c r="BK885" s="4">
        <v>1</v>
      </c>
      <c r="BL885" s="4">
        <f t="shared" si="216"/>
        <v>15</v>
      </c>
      <c r="BM885" s="4">
        <f t="shared" si="239"/>
        <v>13</v>
      </c>
      <c r="BN885" s="4" t="str">
        <f t="shared" si="217"/>
        <v>배수미달</v>
      </c>
      <c r="BO885" s="4"/>
      <c r="BQ885" s="44" t="s">
        <v>11731</v>
      </c>
      <c r="BR885" s="4" t="s">
        <v>11835</v>
      </c>
      <c r="BS885" s="4" t="s">
        <v>11836</v>
      </c>
    </row>
    <row r="886" spans="1:71" ht="50.1" customHeight="1" x14ac:dyDescent="0.3">
      <c r="A886" s="4">
        <f t="shared" si="213"/>
        <v>28</v>
      </c>
      <c r="B886" s="38" t="s">
        <v>4571</v>
      </c>
      <c r="C886" s="38" t="s">
        <v>4572</v>
      </c>
      <c r="D886" s="38" t="s">
        <v>661</v>
      </c>
      <c r="E886" s="38" t="s">
        <v>662</v>
      </c>
      <c r="F886" s="38" t="s">
        <v>4573</v>
      </c>
      <c r="G886" s="38" t="s">
        <v>4574</v>
      </c>
      <c r="H886" s="38" t="s">
        <v>4575</v>
      </c>
      <c r="I886" s="38" t="s">
        <v>4576</v>
      </c>
      <c r="J886" s="38" t="s">
        <v>275</v>
      </c>
      <c r="K886" s="38" t="s">
        <v>275</v>
      </c>
      <c r="L886" s="38" t="s">
        <v>276</v>
      </c>
      <c r="M886" s="38" t="s">
        <v>277</v>
      </c>
      <c r="N886" s="38" t="s">
        <v>277</v>
      </c>
      <c r="O886" s="38" t="s">
        <v>277</v>
      </c>
      <c r="P886" s="38" t="s">
        <v>277</v>
      </c>
      <c r="Q886" s="38" t="s">
        <v>4583</v>
      </c>
      <c r="R886" s="38" t="s">
        <v>313</v>
      </c>
      <c r="S886" s="38" t="s">
        <v>312</v>
      </c>
      <c r="T886" s="38" t="s">
        <v>313</v>
      </c>
      <c r="U886" s="38" t="s">
        <v>313</v>
      </c>
      <c r="V886" s="38" t="s">
        <v>313</v>
      </c>
      <c r="W886" s="38" t="s">
        <v>11686</v>
      </c>
      <c r="X886" s="38" t="s">
        <v>9552</v>
      </c>
      <c r="Y886" s="38" t="s">
        <v>11686</v>
      </c>
      <c r="Z886" s="38" t="s">
        <v>9552</v>
      </c>
      <c r="AA886" s="38" t="s">
        <v>313</v>
      </c>
      <c r="AB886" s="38" t="s">
        <v>313</v>
      </c>
      <c r="AC886" s="38" t="s">
        <v>313</v>
      </c>
      <c r="AE886" s="38">
        <v>0</v>
      </c>
      <c r="AF886" s="38">
        <v>0</v>
      </c>
      <c r="AG886" s="38">
        <v>0</v>
      </c>
      <c r="AH886" s="38">
        <f t="shared" si="229"/>
        <v>0</v>
      </c>
      <c r="AI886" s="38">
        <f t="shared" si="229"/>
        <v>3</v>
      </c>
      <c r="AJ886" s="38">
        <f t="shared" si="229"/>
        <v>0</v>
      </c>
      <c r="AK886" s="38">
        <f t="shared" si="229"/>
        <v>0</v>
      </c>
      <c r="AL886" s="38">
        <f t="shared" si="229"/>
        <v>0</v>
      </c>
      <c r="AM886" s="38">
        <f t="shared" si="229"/>
        <v>3</v>
      </c>
      <c r="AN886" s="38">
        <f t="shared" si="230"/>
        <v>3</v>
      </c>
      <c r="AO886" s="38" t="str">
        <f t="shared" si="231"/>
        <v>X</v>
      </c>
      <c r="AP886" s="38" t="str">
        <f t="shared" si="231"/>
        <v>X</v>
      </c>
      <c r="AQ886" s="38" t="str">
        <f t="shared" si="231"/>
        <v>X</v>
      </c>
      <c r="AR886" s="38">
        <f t="shared" si="232"/>
        <v>3</v>
      </c>
      <c r="AT886" s="38" t="s">
        <v>11688</v>
      </c>
      <c r="AU886" s="38">
        <f>VLOOKUP(B886,자격증!B:R,17,0)</f>
        <v>0</v>
      </c>
      <c r="AV886" s="38">
        <f>IF(AT886="해당",VLOOKUP(B886,어학성적!B:Q,16,0),0)</f>
        <v>0</v>
      </c>
      <c r="AW886" s="38">
        <f>IF(AT886="해당",VLOOKUP(B886,논문실적!B:S,18,0),0)</f>
        <v>0</v>
      </c>
      <c r="AX886" s="38">
        <f>VLOOKUP(B886,자격증!B:S,18,0)</f>
        <v>0</v>
      </c>
      <c r="AY886" s="38">
        <f t="shared" si="233"/>
        <v>0</v>
      </c>
      <c r="AZ886" s="38" t="s">
        <v>11758</v>
      </c>
      <c r="BB886" s="38" t="str">
        <f t="shared" si="234"/>
        <v>정량심사 비해당</v>
      </c>
      <c r="BC886" s="64" t="s">
        <v>11731</v>
      </c>
      <c r="BD886" s="45" t="s">
        <v>11731</v>
      </c>
      <c r="BE886" s="63">
        <v>0</v>
      </c>
      <c r="BF886" s="4" t="str">
        <f t="shared" si="237"/>
        <v>과락</v>
      </c>
      <c r="BG886" s="4">
        <f t="shared" si="238"/>
        <v>25</v>
      </c>
      <c r="BH886" s="4" t="s">
        <v>11811</v>
      </c>
      <c r="BI886" s="38" t="s">
        <v>11732</v>
      </c>
      <c r="BK886" s="4">
        <v>1</v>
      </c>
      <c r="BL886" s="4">
        <f t="shared" si="216"/>
        <v>15</v>
      </c>
      <c r="BM886" s="4">
        <f t="shared" si="239"/>
        <v>13</v>
      </c>
      <c r="BN886" s="4" t="str">
        <f t="shared" si="217"/>
        <v>배수미달</v>
      </c>
      <c r="BO886" s="4"/>
      <c r="BQ886" s="44" t="s">
        <v>11731</v>
      </c>
      <c r="BR886" s="4" t="s">
        <v>11835</v>
      </c>
      <c r="BS886" s="4" t="s">
        <v>11836</v>
      </c>
    </row>
    <row r="887" spans="1:71" ht="50.1" customHeight="1" x14ac:dyDescent="0.3">
      <c r="A887" s="4">
        <f t="shared" si="213"/>
        <v>29</v>
      </c>
      <c r="B887" s="38" t="s">
        <v>4662</v>
      </c>
      <c r="C887" s="38" t="s">
        <v>4663</v>
      </c>
      <c r="D887" s="38" t="s">
        <v>661</v>
      </c>
      <c r="E887" s="38" t="s">
        <v>662</v>
      </c>
      <c r="F887" s="38" t="s">
        <v>4664</v>
      </c>
      <c r="G887" s="38" t="s">
        <v>4665</v>
      </c>
      <c r="H887" s="38" t="s">
        <v>4666</v>
      </c>
      <c r="I887" s="38" t="s">
        <v>4667</v>
      </c>
      <c r="J887" s="38" t="s">
        <v>275</v>
      </c>
      <c r="K887" s="38" t="s">
        <v>275</v>
      </c>
      <c r="L887" s="38" t="s">
        <v>276</v>
      </c>
      <c r="M887" s="38" t="s">
        <v>277</v>
      </c>
      <c r="N887" s="38" t="s">
        <v>277</v>
      </c>
      <c r="O887" s="38" t="s">
        <v>277</v>
      </c>
      <c r="P887" s="38" t="s">
        <v>277</v>
      </c>
      <c r="Q887" s="38" t="s">
        <v>4671</v>
      </c>
      <c r="R887" s="38" t="s">
        <v>313</v>
      </c>
      <c r="S887" s="38" t="s">
        <v>313</v>
      </c>
      <c r="T887" s="38" t="s">
        <v>313</v>
      </c>
      <c r="U887" s="38" t="s">
        <v>313</v>
      </c>
      <c r="V887" s="38" t="s">
        <v>313</v>
      </c>
      <c r="W887" s="38" t="s">
        <v>11686</v>
      </c>
      <c r="X887" s="38" t="s">
        <v>11729</v>
      </c>
      <c r="Y887" s="38" t="s">
        <v>313</v>
      </c>
      <c r="Z887" s="38" t="s">
        <v>313</v>
      </c>
      <c r="AA887" s="38" t="s">
        <v>313</v>
      </c>
      <c r="AB887" s="38" t="s">
        <v>313</v>
      </c>
      <c r="AC887" s="38" t="s">
        <v>313</v>
      </c>
      <c r="AE887" s="38">
        <v>0</v>
      </c>
      <c r="AF887" s="38">
        <v>0</v>
      </c>
      <c r="AG887" s="38">
        <v>0</v>
      </c>
      <c r="AH887" s="38">
        <f t="shared" si="229"/>
        <v>0</v>
      </c>
      <c r="AI887" s="38">
        <f t="shared" si="229"/>
        <v>0</v>
      </c>
      <c r="AJ887" s="38">
        <f t="shared" si="229"/>
        <v>0</v>
      </c>
      <c r="AK887" s="38">
        <f t="shared" si="229"/>
        <v>0</v>
      </c>
      <c r="AL887" s="38">
        <f t="shared" si="229"/>
        <v>0</v>
      </c>
      <c r="AM887" s="38">
        <f t="shared" si="229"/>
        <v>3</v>
      </c>
      <c r="AN887" s="38">
        <f t="shared" si="230"/>
        <v>0</v>
      </c>
      <c r="AO887" s="38" t="str">
        <f t="shared" si="231"/>
        <v>X</v>
      </c>
      <c r="AP887" s="38" t="str">
        <f t="shared" si="231"/>
        <v>X</v>
      </c>
      <c r="AQ887" s="38" t="str">
        <f t="shared" si="231"/>
        <v>X</v>
      </c>
      <c r="AR887" s="38">
        <f t="shared" si="232"/>
        <v>3</v>
      </c>
      <c r="AT887" s="38" t="s">
        <v>11688</v>
      </c>
      <c r="AU887" s="38">
        <f>VLOOKUP(B887,자격증!B:R,17,0)</f>
        <v>0</v>
      </c>
      <c r="AV887" s="38">
        <f>IF(AT887="해당",VLOOKUP(B887,어학성적!B:Q,16,0),0)</f>
        <v>0</v>
      </c>
      <c r="AW887" s="38">
        <f>IF(AT887="해당",VLOOKUP(B887,논문실적!B:S,18,0),0)</f>
        <v>0</v>
      </c>
      <c r="AX887" s="38">
        <f>VLOOKUP(B887,자격증!B:S,18,0)</f>
        <v>0</v>
      </c>
      <c r="AY887" s="38">
        <f t="shared" si="233"/>
        <v>0</v>
      </c>
      <c r="AZ887" s="38" t="s">
        <v>11758</v>
      </c>
      <c r="BB887" s="38" t="str">
        <f t="shared" si="234"/>
        <v>정량심사 비해당</v>
      </c>
      <c r="BC887" s="64" t="s">
        <v>11731</v>
      </c>
      <c r="BD887" s="45" t="s">
        <v>11731</v>
      </c>
      <c r="BE887" s="63">
        <v>0</v>
      </c>
      <c r="BF887" s="4" t="str">
        <f t="shared" si="237"/>
        <v>과락</v>
      </c>
      <c r="BG887" s="4">
        <f t="shared" si="238"/>
        <v>25</v>
      </c>
      <c r="BH887" s="4" t="s">
        <v>11811</v>
      </c>
      <c r="BI887" s="38" t="s">
        <v>11732</v>
      </c>
      <c r="BK887" s="4">
        <v>1</v>
      </c>
      <c r="BL887" s="4">
        <f t="shared" si="216"/>
        <v>15</v>
      </c>
      <c r="BM887" s="4">
        <f t="shared" si="239"/>
        <v>13</v>
      </c>
      <c r="BN887" s="4" t="str">
        <f t="shared" si="217"/>
        <v>배수미달</v>
      </c>
      <c r="BO887" s="4"/>
      <c r="BQ887" s="44" t="s">
        <v>11731</v>
      </c>
      <c r="BR887" s="4" t="s">
        <v>11835</v>
      </c>
      <c r="BS887" s="4" t="s">
        <v>11836</v>
      </c>
    </row>
    <row r="888" spans="1:71" ht="50.1" customHeight="1" x14ac:dyDescent="0.3">
      <c r="A888" s="4">
        <f t="shared" si="213"/>
        <v>30</v>
      </c>
      <c r="B888" s="38" t="s">
        <v>5326</v>
      </c>
      <c r="C888" s="38" t="s">
        <v>5327</v>
      </c>
      <c r="D888" s="38" t="s">
        <v>661</v>
      </c>
      <c r="E888" s="38" t="s">
        <v>662</v>
      </c>
      <c r="F888" s="38" t="s">
        <v>5328</v>
      </c>
      <c r="G888" s="38" t="s">
        <v>5329</v>
      </c>
      <c r="H888" s="38" t="s">
        <v>5330</v>
      </c>
      <c r="I888" s="38" t="s">
        <v>5331</v>
      </c>
      <c r="J888" s="38" t="s">
        <v>275</v>
      </c>
      <c r="K888" s="38" t="s">
        <v>275</v>
      </c>
      <c r="L888" s="38" t="s">
        <v>276</v>
      </c>
      <c r="M888" s="38" t="s">
        <v>277</v>
      </c>
      <c r="N888" s="38" t="s">
        <v>277</v>
      </c>
      <c r="O888" s="38" t="s">
        <v>277</v>
      </c>
      <c r="P888" s="38" t="s">
        <v>277</v>
      </c>
      <c r="Q888" s="38" t="s">
        <v>5336</v>
      </c>
      <c r="R888" s="38" t="s">
        <v>313</v>
      </c>
      <c r="S888" s="38" t="s">
        <v>313</v>
      </c>
      <c r="T888" s="38" t="s">
        <v>313</v>
      </c>
      <c r="U888" s="38" t="s">
        <v>313</v>
      </c>
      <c r="V888" s="38" t="s">
        <v>313</v>
      </c>
      <c r="W888" s="38" t="s">
        <v>11686</v>
      </c>
      <c r="X888" s="38" t="s">
        <v>9552</v>
      </c>
      <c r="Y888" s="38" t="s">
        <v>11686</v>
      </c>
      <c r="Z888" s="38" t="s">
        <v>9552</v>
      </c>
      <c r="AA888" s="38" t="s">
        <v>313</v>
      </c>
      <c r="AB888" s="38" t="s">
        <v>313</v>
      </c>
      <c r="AC888" s="38" t="s">
        <v>313</v>
      </c>
      <c r="AE888" s="38">
        <v>0</v>
      </c>
      <c r="AF888" s="38">
        <v>0</v>
      </c>
      <c r="AG888" s="38">
        <v>0</v>
      </c>
      <c r="AH888" s="38">
        <f t="shared" si="229"/>
        <v>0</v>
      </c>
      <c r="AI888" s="38">
        <f t="shared" si="229"/>
        <v>0</v>
      </c>
      <c r="AJ888" s="38">
        <f t="shared" si="229"/>
        <v>0</v>
      </c>
      <c r="AK888" s="38">
        <f t="shared" si="229"/>
        <v>0</v>
      </c>
      <c r="AL888" s="38">
        <f t="shared" si="229"/>
        <v>0</v>
      </c>
      <c r="AM888" s="38">
        <f t="shared" si="229"/>
        <v>3</v>
      </c>
      <c r="AN888" s="38">
        <f t="shared" si="230"/>
        <v>3</v>
      </c>
      <c r="AO888" s="38" t="str">
        <f t="shared" si="231"/>
        <v>X</v>
      </c>
      <c r="AP888" s="38" t="str">
        <f t="shared" si="231"/>
        <v>X</v>
      </c>
      <c r="AQ888" s="38" t="str">
        <f t="shared" si="231"/>
        <v>X</v>
      </c>
      <c r="AR888" s="38">
        <f t="shared" si="232"/>
        <v>3</v>
      </c>
      <c r="AT888" s="38" t="s">
        <v>11688</v>
      </c>
      <c r="AU888" s="38">
        <f>VLOOKUP(B888,자격증!B:R,17,0)</f>
        <v>0</v>
      </c>
      <c r="AV888" s="38">
        <f>IF(AT888="해당",VLOOKUP(B888,어학성적!B:Q,16,0),0)</f>
        <v>0</v>
      </c>
      <c r="AW888" s="38">
        <f>IF(AT888="해당",VLOOKUP(B888,논문실적!B:S,18,0),0)</f>
        <v>0</v>
      </c>
      <c r="AX888" s="38">
        <f>VLOOKUP(B888,자격증!B:S,18,0)</f>
        <v>0</v>
      </c>
      <c r="AY888" s="38">
        <f t="shared" si="233"/>
        <v>0</v>
      </c>
      <c r="AZ888" s="38" t="s">
        <v>11758</v>
      </c>
      <c r="BB888" s="38" t="str">
        <f t="shared" si="234"/>
        <v>정량심사 비해당</v>
      </c>
      <c r="BC888" s="64" t="s">
        <v>11731</v>
      </c>
      <c r="BD888" s="45" t="s">
        <v>11731</v>
      </c>
      <c r="BE888" s="63">
        <v>0</v>
      </c>
      <c r="BF888" s="4" t="str">
        <f t="shared" si="237"/>
        <v>과락</v>
      </c>
      <c r="BG888" s="4">
        <f t="shared" si="238"/>
        <v>25</v>
      </c>
      <c r="BH888" s="4" t="s">
        <v>11811</v>
      </c>
      <c r="BI888" s="38" t="s">
        <v>11732</v>
      </c>
      <c r="BK888" s="4">
        <v>1</v>
      </c>
      <c r="BL888" s="4">
        <f t="shared" si="216"/>
        <v>15</v>
      </c>
      <c r="BM888" s="4">
        <f t="shared" si="239"/>
        <v>13</v>
      </c>
      <c r="BN888" s="4" t="str">
        <f t="shared" si="217"/>
        <v>배수미달</v>
      </c>
      <c r="BO888" s="4"/>
      <c r="BQ888" s="44" t="s">
        <v>11731</v>
      </c>
      <c r="BR888" s="4" t="s">
        <v>11835</v>
      </c>
      <c r="BS888" s="4" t="s">
        <v>11836</v>
      </c>
    </row>
    <row r="889" spans="1:71" ht="50.1" customHeight="1" x14ac:dyDescent="0.3">
      <c r="A889" s="4">
        <f t="shared" si="213"/>
        <v>31</v>
      </c>
      <c r="B889" s="38" t="s">
        <v>5574</v>
      </c>
      <c r="C889" s="38" t="s">
        <v>5575</v>
      </c>
      <c r="D889" s="38" t="s">
        <v>661</v>
      </c>
      <c r="E889" s="38" t="s">
        <v>662</v>
      </c>
      <c r="F889" s="38" t="s">
        <v>5576</v>
      </c>
      <c r="G889" s="38" t="s">
        <v>5577</v>
      </c>
      <c r="H889" s="38" t="s">
        <v>5578</v>
      </c>
      <c r="I889" s="38" t="s">
        <v>5579</v>
      </c>
      <c r="J889" s="38" t="s">
        <v>275</v>
      </c>
      <c r="K889" s="38" t="s">
        <v>275</v>
      </c>
      <c r="L889" s="38" t="s">
        <v>276</v>
      </c>
      <c r="M889" s="38" t="s">
        <v>277</v>
      </c>
      <c r="N889" s="38" t="s">
        <v>277</v>
      </c>
      <c r="O889" s="38" t="s">
        <v>277</v>
      </c>
      <c r="P889" s="38" t="s">
        <v>277</v>
      </c>
      <c r="Q889" s="38" t="s">
        <v>1531</v>
      </c>
      <c r="R889" s="38" t="s">
        <v>313</v>
      </c>
      <c r="S889" s="38" t="s">
        <v>313</v>
      </c>
      <c r="T889" s="38" t="s">
        <v>313</v>
      </c>
      <c r="U889" s="38" t="s">
        <v>313</v>
      </c>
      <c r="V889" s="38" t="s">
        <v>313</v>
      </c>
      <c r="W889" s="38" t="s">
        <v>11686</v>
      </c>
      <c r="X889" s="38" t="s">
        <v>9552</v>
      </c>
      <c r="Y889" s="38" t="s">
        <v>11686</v>
      </c>
      <c r="Z889" s="38" t="s">
        <v>9552</v>
      </c>
      <c r="AA889" s="38" t="s">
        <v>313</v>
      </c>
      <c r="AB889" s="38" t="s">
        <v>313</v>
      </c>
      <c r="AC889" s="38" t="s">
        <v>313</v>
      </c>
      <c r="AE889" s="38">
        <v>0</v>
      </c>
      <c r="AF889" s="38">
        <v>0</v>
      </c>
      <c r="AG889" s="38">
        <v>0</v>
      </c>
      <c r="AH889" s="38">
        <f t="shared" si="229"/>
        <v>0</v>
      </c>
      <c r="AI889" s="38">
        <f t="shared" si="229"/>
        <v>0</v>
      </c>
      <c r="AJ889" s="38">
        <f t="shared" si="229"/>
        <v>0</v>
      </c>
      <c r="AK889" s="38">
        <f t="shared" si="229"/>
        <v>0</v>
      </c>
      <c r="AL889" s="38">
        <f t="shared" si="229"/>
        <v>0</v>
      </c>
      <c r="AM889" s="38">
        <f t="shared" si="229"/>
        <v>3</v>
      </c>
      <c r="AN889" s="38">
        <f t="shared" si="230"/>
        <v>3</v>
      </c>
      <c r="AO889" s="38" t="str">
        <f t="shared" si="231"/>
        <v>X</v>
      </c>
      <c r="AP889" s="38" t="str">
        <f t="shared" si="231"/>
        <v>X</v>
      </c>
      <c r="AQ889" s="38" t="str">
        <f t="shared" si="231"/>
        <v>X</v>
      </c>
      <c r="AR889" s="38">
        <f t="shared" si="232"/>
        <v>3</v>
      </c>
      <c r="AT889" s="38" t="s">
        <v>11688</v>
      </c>
      <c r="AU889" s="38">
        <f>VLOOKUP(B889,자격증!B:R,17,0)</f>
        <v>0</v>
      </c>
      <c r="AV889" s="38">
        <f>IF(AT889="해당",VLOOKUP(B889,어학성적!B:Q,16,0),0)</f>
        <v>0</v>
      </c>
      <c r="AW889" s="38">
        <f>IF(AT889="해당",VLOOKUP(B889,논문실적!B:S,18,0),0)</f>
        <v>0</v>
      </c>
      <c r="AX889" s="38">
        <f>VLOOKUP(B889,자격증!B:S,18,0)</f>
        <v>0</v>
      </c>
      <c r="AY889" s="38">
        <f t="shared" si="233"/>
        <v>0</v>
      </c>
      <c r="AZ889" s="38" t="s">
        <v>11761</v>
      </c>
      <c r="BB889" s="38" t="str">
        <f t="shared" si="234"/>
        <v>정량심사 비해당</v>
      </c>
      <c r="BC889" s="64" t="s">
        <v>11731</v>
      </c>
      <c r="BD889" s="45" t="s">
        <v>11731</v>
      </c>
      <c r="BE889" s="63">
        <v>0</v>
      </c>
      <c r="BF889" s="4" t="str">
        <f t="shared" si="237"/>
        <v>과락</v>
      </c>
      <c r="BG889" s="4">
        <f t="shared" si="238"/>
        <v>25</v>
      </c>
      <c r="BH889" s="4" t="s">
        <v>11811</v>
      </c>
      <c r="BI889" s="38" t="s">
        <v>11732</v>
      </c>
      <c r="BK889" s="4">
        <v>1</v>
      </c>
      <c r="BL889" s="4">
        <f t="shared" si="216"/>
        <v>15</v>
      </c>
      <c r="BM889" s="4">
        <f t="shared" si="239"/>
        <v>13</v>
      </c>
      <c r="BN889" s="4" t="str">
        <f t="shared" si="217"/>
        <v>배수미달</v>
      </c>
      <c r="BO889" s="4"/>
      <c r="BQ889" s="44" t="s">
        <v>11731</v>
      </c>
      <c r="BR889" s="4" t="s">
        <v>11835</v>
      </c>
      <c r="BS889" s="4" t="s">
        <v>11836</v>
      </c>
    </row>
    <row r="890" spans="1:71" ht="50.1" customHeight="1" x14ac:dyDescent="0.3">
      <c r="A890" s="4">
        <f t="shared" si="213"/>
        <v>32</v>
      </c>
      <c r="B890" s="38" t="s">
        <v>5707</v>
      </c>
      <c r="C890" s="38" t="s">
        <v>5708</v>
      </c>
      <c r="D890" s="38" t="s">
        <v>661</v>
      </c>
      <c r="E890" s="38" t="s">
        <v>662</v>
      </c>
      <c r="F890" s="38" t="s">
        <v>5709</v>
      </c>
      <c r="G890" s="38" t="s">
        <v>5710</v>
      </c>
      <c r="H890" s="38" t="s">
        <v>5711</v>
      </c>
      <c r="I890" s="38" t="s">
        <v>5712</v>
      </c>
      <c r="J890" s="38" t="s">
        <v>275</v>
      </c>
      <c r="K890" s="38" t="s">
        <v>275</v>
      </c>
      <c r="L890" s="38" t="s">
        <v>276</v>
      </c>
      <c r="M890" s="38" t="s">
        <v>277</v>
      </c>
      <c r="N890" s="38" t="s">
        <v>277</v>
      </c>
      <c r="O890" s="38" t="s">
        <v>277</v>
      </c>
      <c r="P890" s="38" t="s">
        <v>277</v>
      </c>
      <c r="Q890" s="38" t="s">
        <v>766</v>
      </c>
      <c r="R890" s="38" t="s">
        <v>313</v>
      </c>
      <c r="S890" s="38" t="s">
        <v>313</v>
      </c>
      <c r="T890" s="38" t="s">
        <v>313</v>
      </c>
      <c r="U890" s="38" t="s">
        <v>313</v>
      </c>
      <c r="V890" s="38" t="s">
        <v>313</v>
      </c>
      <c r="W890" s="38" t="s">
        <v>313</v>
      </c>
      <c r="X890" s="38" t="s">
        <v>313</v>
      </c>
      <c r="Y890" s="38" t="s">
        <v>313</v>
      </c>
      <c r="Z890" s="38" t="s">
        <v>313</v>
      </c>
      <c r="AA890" s="38" t="s">
        <v>313</v>
      </c>
      <c r="AB890" s="38" t="s">
        <v>313</v>
      </c>
      <c r="AC890" s="38" t="s">
        <v>313</v>
      </c>
      <c r="AE890" s="38">
        <v>0</v>
      </c>
      <c r="AF890" s="38">
        <v>0</v>
      </c>
      <c r="AG890" s="38">
        <v>0</v>
      </c>
      <c r="AH890" s="38">
        <f t="shared" si="229"/>
        <v>0</v>
      </c>
      <c r="AI890" s="38">
        <f t="shared" si="229"/>
        <v>0</v>
      </c>
      <c r="AJ890" s="38">
        <f t="shared" si="229"/>
        <v>0</v>
      </c>
      <c r="AK890" s="38">
        <f t="shared" si="229"/>
        <v>0</v>
      </c>
      <c r="AL890" s="38">
        <f t="shared" si="229"/>
        <v>0</v>
      </c>
      <c r="AM890" s="38">
        <f t="shared" si="229"/>
        <v>0</v>
      </c>
      <c r="AN890" s="38">
        <f t="shared" si="230"/>
        <v>0</v>
      </c>
      <c r="AO890" s="38" t="str">
        <f t="shared" si="231"/>
        <v>X</v>
      </c>
      <c r="AP890" s="38" t="str">
        <f t="shared" si="231"/>
        <v>X</v>
      </c>
      <c r="AQ890" s="38" t="str">
        <f t="shared" si="231"/>
        <v>X</v>
      </c>
      <c r="AR890" s="38">
        <f t="shared" si="232"/>
        <v>0</v>
      </c>
      <c r="AT890" s="38" t="s">
        <v>11688</v>
      </c>
      <c r="AU890" s="38">
        <f>VLOOKUP(B890,자격증!B:R,17,0)</f>
        <v>0</v>
      </c>
      <c r="AV890" s="38">
        <f>IF(AT890="해당",VLOOKUP(B890,어학성적!B:Q,16,0),0)</f>
        <v>0</v>
      </c>
      <c r="AW890" s="38">
        <f>IF(AT890="해당",VLOOKUP(B890,논문실적!B:S,18,0),0)</f>
        <v>0</v>
      </c>
      <c r="AX890" s="38">
        <f>VLOOKUP(B890,자격증!B:S,18,0)</f>
        <v>0</v>
      </c>
      <c r="AY890" s="38">
        <f t="shared" si="233"/>
        <v>0</v>
      </c>
      <c r="AZ890" s="38" t="s">
        <v>11758</v>
      </c>
      <c r="BB890" s="38" t="str">
        <f t="shared" si="234"/>
        <v>정량심사 비해당</v>
      </c>
      <c r="BC890" s="64" t="s">
        <v>11731</v>
      </c>
      <c r="BD890" s="45" t="s">
        <v>11731</v>
      </c>
      <c r="BE890" s="63">
        <v>0</v>
      </c>
      <c r="BF890" s="4" t="str">
        <f t="shared" si="237"/>
        <v>과락</v>
      </c>
      <c r="BG890" s="4">
        <f t="shared" si="238"/>
        <v>25</v>
      </c>
      <c r="BH890" s="4" t="s">
        <v>11811</v>
      </c>
      <c r="BI890" s="38" t="s">
        <v>11732</v>
      </c>
      <c r="BK890" s="4">
        <v>1</v>
      </c>
      <c r="BL890" s="4">
        <f t="shared" si="216"/>
        <v>15</v>
      </c>
      <c r="BM890" s="4">
        <f t="shared" si="239"/>
        <v>13</v>
      </c>
      <c r="BN890" s="4" t="str">
        <f t="shared" si="217"/>
        <v>배수미달</v>
      </c>
      <c r="BO890" s="4"/>
      <c r="BQ890" s="44" t="s">
        <v>11731</v>
      </c>
      <c r="BR890" s="4" t="s">
        <v>11835</v>
      </c>
      <c r="BS890" s="4" t="s">
        <v>11836</v>
      </c>
    </row>
    <row r="891" spans="1:71" ht="50.1" customHeight="1" x14ac:dyDescent="0.3">
      <c r="A891" s="4">
        <f t="shared" si="213"/>
        <v>33</v>
      </c>
      <c r="B891" s="38" t="s">
        <v>11255</v>
      </c>
      <c r="C891" s="38" t="s">
        <v>11256</v>
      </c>
      <c r="D891" s="38" t="s">
        <v>661</v>
      </c>
      <c r="E891" s="38" t="s">
        <v>662</v>
      </c>
      <c r="F891" s="38" t="s">
        <v>11257</v>
      </c>
      <c r="G891" s="38" t="s">
        <v>11258</v>
      </c>
      <c r="H891" s="38" t="s">
        <v>11259</v>
      </c>
      <c r="I891" s="38" t="s">
        <v>11260</v>
      </c>
      <c r="J891" s="38" t="s">
        <v>275</v>
      </c>
      <c r="K891" s="38" t="s">
        <v>275</v>
      </c>
      <c r="L891" s="38" t="s">
        <v>276</v>
      </c>
      <c r="M891" s="38" t="s">
        <v>277</v>
      </c>
      <c r="N891" s="38" t="s">
        <v>277</v>
      </c>
      <c r="O891" s="38" t="s">
        <v>277</v>
      </c>
      <c r="P891" s="38" t="s">
        <v>277</v>
      </c>
      <c r="Q891" s="38" t="s">
        <v>978</v>
      </c>
      <c r="R891" s="38" t="s">
        <v>313</v>
      </c>
      <c r="S891" s="38" t="s">
        <v>313</v>
      </c>
      <c r="T891" s="38" t="s">
        <v>313</v>
      </c>
      <c r="U891" s="38" t="s">
        <v>313</v>
      </c>
      <c r="V891" s="38" t="s">
        <v>313</v>
      </c>
      <c r="W891" s="38" t="s">
        <v>11686</v>
      </c>
      <c r="X891" s="38" t="s">
        <v>11737</v>
      </c>
      <c r="Y891" s="38" t="s">
        <v>313</v>
      </c>
      <c r="Z891" s="38" t="s">
        <v>313</v>
      </c>
      <c r="AA891" s="38" t="s">
        <v>313</v>
      </c>
      <c r="AB891" s="38" t="s">
        <v>313</v>
      </c>
      <c r="AC891" s="38" t="s">
        <v>313</v>
      </c>
      <c r="AE891" s="38">
        <v>0</v>
      </c>
      <c r="AF891" s="38">
        <v>0</v>
      </c>
      <c r="AG891" s="38">
        <v>0</v>
      </c>
      <c r="AH891" s="38">
        <f t="shared" si="229"/>
        <v>0</v>
      </c>
      <c r="AI891" s="38">
        <f t="shared" si="229"/>
        <v>0</v>
      </c>
      <c r="AJ891" s="38">
        <f t="shared" si="229"/>
        <v>0</v>
      </c>
      <c r="AK891" s="38">
        <f t="shared" si="229"/>
        <v>0</v>
      </c>
      <c r="AL891" s="38">
        <f t="shared" si="229"/>
        <v>0</v>
      </c>
      <c r="AM891" s="38">
        <f t="shared" si="229"/>
        <v>3</v>
      </c>
      <c r="AN891" s="38">
        <f t="shared" si="230"/>
        <v>0</v>
      </c>
      <c r="AO891" s="38" t="str">
        <f t="shared" si="231"/>
        <v>X</v>
      </c>
      <c r="AP891" s="38" t="str">
        <f t="shared" si="231"/>
        <v>X</v>
      </c>
      <c r="AQ891" s="38" t="str">
        <f t="shared" si="231"/>
        <v>X</v>
      </c>
      <c r="AR891" s="38">
        <f t="shared" si="232"/>
        <v>3</v>
      </c>
      <c r="AT891" s="38" t="s">
        <v>11688</v>
      </c>
      <c r="AU891" s="38">
        <f>VLOOKUP(B891,자격증!B:R,17,0)</f>
        <v>0</v>
      </c>
      <c r="AV891" s="38">
        <f>IF(AT891="해당",VLOOKUP(B891,어학성적!B:Q,16,0),0)</f>
        <v>0</v>
      </c>
      <c r="AW891" s="38">
        <f>IF(AT891="해당",VLOOKUP(B891,논문실적!B:S,18,0),0)</f>
        <v>0</v>
      </c>
      <c r="AX891" s="38">
        <f>VLOOKUP(B891,자격증!B:S,18,0)</f>
        <v>0</v>
      </c>
      <c r="AY891" s="38">
        <f t="shared" si="233"/>
        <v>0</v>
      </c>
      <c r="AZ891" s="38" t="s">
        <v>11758</v>
      </c>
      <c r="BB891" s="38" t="str">
        <f t="shared" si="234"/>
        <v>정량심사 비해당</v>
      </c>
      <c r="BC891" s="64" t="s">
        <v>11731</v>
      </c>
      <c r="BD891" s="45" t="s">
        <v>11731</v>
      </c>
      <c r="BE891" s="63">
        <v>0</v>
      </c>
      <c r="BF891" s="4" t="str">
        <f t="shared" si="237"/>
        <v>과락</v>
      </c>
      <c r="BG891" s="4">
        <f t="shared" si="238"/>
        <v>25</v>
      </c>
      <c r="BH891" s="4" t="s">
        <v>11811</v>
      </c>
      <c r="BI891" s="38" t="s">
        <v>11732</v>
      </c>
      <c r="BK891" s="4">
        <v>1</v>
      </c>
      <c r="BL891" s="4">
        <f t="shared" si="216"/>
        <v>15</v>
      </c>
      <c r="BM891" s="4">
        <f t="shared" si="239"/>
        <v>13</v>
      </c>
      <c r="BN891" s="4" t="str">
        <f t="shared" si="217"/>
        <v>배수미달</v>
      </c>
      <c r="BO891" s="4"/>
      <c r="BQ891" s="44" t="s">
        <v>11731</v>
      </c>
      <c r="BR891" s="4" t="s">
        <v>11835</v>
      </c>
      <c r="BS891" s="4" t="s">
        <v>11836</v>
      </c>
    </row>
    <row r="892" spans="1:71" x14ac:dyDescent="0.3">
      <c r="AZ892" s="43"/>
    </row>
  </sheetData>
  <phoneticPr fontId="5"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59C9F-3753-4E2A-B9A8-15CFCDB79532}">
  <sheetPr>
    <tabColor rgb="FFFFFF00"/>
  </sheetPr>
  <dimension ref="A1:CK43"/>
  <sheetViews>
    <sheetView showGridLines="0" topLeftCell="D1" zoomScale="80" zoomScaleNormal="80" workbookViewId="0">
      <pane ySplit="1" topLeftCell="A2" activePane="bottomLeft" state="frozen"/>
      <selection activeCell="D1" sqref="D1"/>
      <selection pane="bottomLeft" activeCell="D1" sqref="D1"/>
    </sheetView>
  </sheetViews>
  <sheetFormatPr defaultColWidth="9" defaultRowHeight="16.5" x14ac:dyDescent="0.3"/>
  <cols>
    <col min="1" max="3" width="15" style="88" hidden="1" customWidth="1"/>
    <col min="4" max="4" width="15" style="88" customWidth="1"/>
    <col min="5" max="5" width="15" style="88" hidden="1" customWidth="1"/>
    <col min="6" max="6" width="15.625" style="88" customWidth="1"/>
    <col min="7" max="7" width="29.875" style="88" customWidth="1"/>
    <col min="8" max="8" width="15" style="88" customWidth="1"/>
    <col min="9" max="9" width="15" style="88" hidden="1" customWidth="1"/>
    <col min="10" max="10" width="24.875" style="88" hidden="1" customWidth="1"/>
    <col min="11" max="20" width="15" style="88" hidden="1" customWidth="1"/>
    <col min="21" max="21" width="24.875" style="88" hidden="1" customWidth="1"/>
    <col min="22" max="27" width="15" style="88" customWidth="1"/>
    <col min="28" max="28" width="24.875" style="88" customWidth="1"/>
    <col min="29" max="34" width="15" style="88" customWidth="1"/>
    <col min="35" max="35" width="24.875" style="88" customWidth="1"/>
    <col min="36" max="41" width="15" style="88" customWidth="1"/>
    <col min="42" max="42" width="24.875" style="88" customWidth="1"/>
    <col min="43" max="48" width="15" style="88" customWidth="1"/>
    <col min="49" max="49" width="24.875" style="88" customWidth="1"/>
    <col min="50" max="51" width="15" style="88" hidden="1" customWidth="1"/>
    <col min="52" max="52" width="19.875" style="88" hidden="1" customWidth="1"/>
    <col min="53" max="78" width="9" style="80"/>
    <col min="79" max="82" width="15" style="88" customWidth="1"/>
    <col min="83" max="83" width="9" style="88" customWidth="1"/>
    <col min="84" max="88" width="15" style="88" customWidth="1"/>
    <col min="89" max="89" width="0" style="92" hidden="1" customWidth="1"/>
    <col min="90" max="16384" width="9" style="80"/>
  </cols>
  <sheetData>
    <row r="1" spans="1:89" ht="40.5" x14ac:dyDescent="0.3">
      <c r="A1" s="77" t="s">
        <v>11866</v>
      </c>
      <c r="B1" s="77" t="s">
        <v>11867</v>
      </c>
      <c r="C1" s="77" t="s">
        <v>11868</v>
      </c>
      <c r="D1" s="78" t="s">
        <v>0</v>
      </c>
      <c r="E1" s="78" t="s">
        <v>11869</v>
      </c>
      <c r="F1" s="78" t="s">
        <v>1</v>
      </c>
      <c r="G1" s="78" t="s">
        <v>11870</v>
      </c>
      <c r="H1" s="78" t="s">
        <v>11871</v>
      </c>
      <c r="I1" s="78" t="s">
        <v>11872</v>
      </c>
      <c r="J1" s="78" t="s">
        <v>11873</v>
      </c>
      <c r="K1" s="78" t="s">
        <v>11874</v>
      </c>
      <c r="L1" s="78" t="s">
        <v>11875</v>
      </c>
      <c r="M1" s="78" t="s">
        <v>11876</v>
      </c>
      <c r="N1" s="78" t="s">
        <v>11877</v>
      </c>
      <c r="O1" s="78" t="s">
        <v>11878</v>
      </c>
      <c r="P1" s="79" t="s">
        <v>11879</v>
      </c>
      <c r="Q1" s="79" t="s">
        <v>11880</v>
      </c>
      <c r="R1" s="79" t="s">
        <v>11881</v>
      </c>
      <c r="S1" s="79" t="s">
        <v>11882</v>
      </c>
      <c r="T1" s="79" t="s">
        <v>11883</v>
      </c>
      <c r="U1" s="79" t="s">
        <v>11884</v>
      </c>
      <c r="V1" s="78" t="s">
        <v>11885</v>
      </c>
      <c r="W1" s="79" t="s">
        <v>11886</v>
      </c>
      <c r="X1" s="79" t="s">
        <v>11887</v>
      </c>
      <c r="Y1" s="79" t="s">
        <v>11888</v>
      </c>
      <c r="Z1" s="79" t="s">
        <v>11889</v>
      </c>
      <c r="AA1" s="79" t="s">
        <v>11890</v>
      </c>
      <c r="AB1" s="79" t="s">
        <v>11891</v>
      </c>
      <c r="AC1" s="78" t="s">
        <v>11892</v>
      </c>
      <c r="AD1" s="79" t="s">
        <v>11893</v>
      </c>
      <c r="AE1" s="79" t="s">
        <v>11894</v>
      </c>
      <c r="AF1" s="79" t="s">
        <v>11895</v>
      </c>
      <c r="AG1" s="79" t="s">
        <v>11896</v>
      </c>
      <c r="AH1" s="79" t="s">
        <v>11897</v>
      </c>
      <c r="AI1" s="79" t="s">
        <v>11898</v>
      </c>
      <c r="AJ1" s="78" t="s">
        <v>11899</v>
      </c>
      <c r="AK1" s="79" t="s">
        <v>11900</v>
      </c>
      <c r="AL1" s="79" t="s">
        <v>11901</v>
      </c>
      <c r="AM1" s="79" t="s">
        <v>11902</v>
      </c>
      <c r="AN1" s="79" t="s">
        <v>11903</v>
      </c>
      <c r="AO1" s="79" t="s">
        <v>11904</v>
      </c>
      <c r="AP1" s="79" t="s">
        <v>11905</v>
      </c>
      <c r="AQ1" s="78" t="s">
        <v>11906</v>
      </c>
      <c r="AR1" s="79" t="s">
        <v>11907</v>
      </c>
      <c r="AS1" s="79" t="s">
        <v>11908</v>
      </c>
      <c r="AT1" s="79" t="s">
        <v>11909</v>
      </c>
      <c r="AU1" s="79" t="s">
        <v>11910</v>
      </c>
      <c r="AV1" s="79" t="s">
        <v>11911</v>
      </c>
      <c r="AW1" s="79" t="s">
        <v>11912</v>
      </c>
      <c r="AX1" s="78" t="s">
        <v>11913</v>
      </c>
      <c r="AY1" s="79" t="s">
        <v>11914</v>
      </c>
      <c r="AZ1" s="78" t="s">
        <v>11915</v>
      </c>
      <c r="BB1" s="81" t="s">
        <v>11916</v>
      </c>
      <c r="BC1" s="81" t="s">
        <v>11917</v>
      </c>
      <c r="BD1" s="81" t="s">
        <v>11918</v>
      </c>
      <c r="BE1" s="81" t="s">
        <v>11919</v>
      </c>
      <c r="BF1" s="81" t="s">
        <v>11920</v>
      </c>
      <c r="BG1" s="81" t="s">
        <v>11921</v>
      </c>
      <c r="BH1" s="82" t="s">
        <v>11922</v>
      </c>
      <c r="BI1" s="82" t="s">
        <v>11923</v>
      </c>
      <c r="BJ1" s="82" t="s">
        <v>11924</v>
      </c>
      <c r="BK1" s="82" t="s">
        <v>11925</v>
      </c>
      <c r="BL1" s="82" t="s">
        <v>11926</v>
      </c>
      <c r="BM1" s="82" t="s">
        <v>11921</v>
      </c>
      <c r="BN1" s="81" t="s">
        <v>11927</v>
      </c>
      <c r="BO1" s="81" t="s">
        <v>11928</v>
      </c>
      <c r="BP1" s="81" t="s">
        <v>11929</v>
      </c>
      <c r="BQ1" s="81" t="s">
        <v>11930</v>
      </c>
      <c r="BR1" s="81" t="s">
        <v>11931</v>
      </c>
      <c r="BS1" s="81" t="s">
        <v>11921</v>
      </c>
      <c r="BT1" s="82" t="s">
        <v>11932</v>
      </c>
      <c r="BU1" s="82" t="s">
        <v>11933</v>
      </c>
      <c r="BV1" s="82" t="s">
        <v>11934</v>
      </c>
      <c r="BW1" s="82" t="s">
        <v>11935</v>
      </c>
      <c r="BX1" s="82" t="s">
        <v>11936</v>
      </c>
      <c r="BY1" s="82" t="s">
        <v>11921</v>
      </c>
      <c r="CA1" s="77" t="s">
        <v>11885</v>
      </c>
      <c r="CB1" s="77" t="s">
        <v>11892</v>
      </c>
      <c r="CC1" s="77" t="s">
        <v>11899</v>
      </c>
      <c r="CD1" s="77" t="s">
        <v>11906</v>
      </c>
      <c r="CE1" s="104"/>
      <c r="CF1" s="89" t="s">
        <v>12175</v>
      </c>
      <c r="CG1" s="89" t="s">
        <v>12176</v>
      </c>
      <c r="CH1" s="89" t="s">
        <v>12178</v>
      </c>
      <c r="CI1" s="89" t="s">
        <v>12179</v>
      </c>
      <c r="CJ1" s="90" t="s">
        <v>12177</v>
      </c>
      <c r="CK1" s="92" t="s">
        <v>12180</v>
      </c>
    </row>
    <row r="2" spans="1:89" ht="30" customHeight="1" x14ac:dyDescent="0.3">
      <c r="A2" s="83" t="s">
        <v>11937</v>
      </c>
      <c r="B2" s="83" t="s">
        <v>11938</v>
      </c>
      <c r="C2" s="83" t="s">
        <v>11939</v>
      </c>
      <c r="D2" s="84" t="s">
        <v>427</v>
      </c>
      <c r="E2" s="84" t="s">
        <v>11812</v>
      </c>
      <c r="F2" s="84" t="s">
        <v>428</v>
      </c>
      <c r="G2" s="84" t="s">
        <v>11940</v>
      </c>
      <c r="H2" s="84" t="s">
        <v>11941</v>
      </c>
      <c r="I2" s="84" t="s">
        <v>11942</v>
      </c>
      <c r="J2" s="84" t="s">
        <v>11943</v>
      </c>
      <c r="K2" s="84" t="s">
        <v>11944</v>
      </c>
      <c r="L2" s="84" t="s">
        <v>11945</v>
      </c>
      <c r="M2" s="84" t="s">
        <v>2549</v>
      </c>
      <c r="N2" s="84" t="s">
        <v>11946</v>
      </c>
      <c r="O2" s="84" t="s">
        <v>11947</v>
      </c>
      <c r="P2" s="85" t="s">
        <v>11812</v>
      </c>
      <c r="Q2" s="85" t="s">
        <v>11812</v>
      </c>
      <c r="R2" s="85" t="s">
        <v>11812</v>
      </c>
      <c r="S2" s="85" t="s">
        <v>11812</v>
      </c>
      <c r="T2" s="85" t="s">
        <v>11812</v>
      </c>
      <c r="U2" s="85" t="s">
        <v>11812</v>
      </c>
      <c r="V2" s="84" t="s">
        <v>11948</v>
      </c>
      <c r="W2" s="85" t="s">
        <v>928</v>
      </c>
      <c r="X2" s="85" t="s">
        <v>928</v>
      </c>
      <c r="Y2" s="85" t="s">
        <v>11949</v>
      </c>
      <c r="Z2" s="85" t="s">
        <v>928</v>
      </c>
      <c r="AA2" s="85" t="s">
        <v>11950</v>
      </c>
      <c r="AB2" s="85" t="s">
        <v>11812</v>
      </c>
      <c r="AC2" s="84" t="s">
        <v>11951</v>
      </c>
      <c r="AD2" s="85" t="s">
        <v>11949</v>
      </c>
      <c r="AE2" s="85" t="s">
        <v>11949</v>
      </c>
      <c r="AF2" s="85" t="s">
        <v>1472</v>
      </c>
      <c r="AG2" s="85" t="s">
        <v>11949</v>
      </c>
      <c r="AH2" s="85" t="s">
        <v>1480</v>
      </c>
      <c r="AI2" s="85" t="s">
        <v>11812</v>
      </c>
      <c r="AJ2" s="84" t="s">
        <v>11952</v>
      </c>
      <c r="AK2" s="85" t="s">
        <v>306</v>
      </c>
      <c r="AL2" s="85" t="s">
        <v>306</v>
      </c>
      <c r="AM2" s="85" t="s">
        <v>1472</v>
      </c>
      <c r="AN2" s="85" t="s">
        <v>1472</v>
      </c>
      <c r="AO2" s="85" t="s">
        <v>11953</v>
      </c>
      <c r="AP2" s="85" t="s">
        <v>11812</v>
      </c>
      <c r="AQ2" s="84" t="s">
        <v>11954</v>
      </c>
      <c r="AR2" s="85" t="s">
        <v>11812</v>
      </c>
      <c r="AS2" s="85" t="s">
        <v>11812</v>
      </c>
      <c r="AT2" s="85" t="s">
        <v>11812</v>
      </c>
      <c r="AU2" s="85" t="s">
        <v>11812</v>
      </c>
      <c r="AV2" s="85" t="s">
        <v>11812</v>
      </c>
      <c r="AW2" s="85" t="s">
        <v>11812</v>
      </c>
      <c r="AX2" s="84" t="s">
        <v>11955</v>
      </c>
      <c r="AY2" s="85" t="s">
        <v>11956</v>
      </c>
      <c r="AZ2" s="84" t="s">
        <v>11957</v>
      </c>
      <c r="BB2" s="86">
        <v>15</v>
      </c>
      <c r="BC2" s="86">
        <v>15</v>
      </c>
      <c r="BD2" s="86">
        <v>20</v>
      </c>
      <c r="BE2" s="86">
        <v>15</v>
      </c>
      <c r="BF2" s="86">
        <v>65</v>
      </c>
      <c r="BG2" s="87" t="s">
        <v>11812</v>
      </c>
      <c r="BH2" s="86">
        <v>20</v>
      </c>
      <c r="BI2" s="86">
        <v>20</v>
      </c>
      <c r="BJ2" s="86">
        <v>18</v>
      </c>
      <c r="BK2" s="86">
        <v>20</v>
      </c>
      <c r="BL2" s="86">
        <v>78</v>
      </c>
      <c r="BM2" s="87" t="s">
        <v>11812</v>
      </c>
      <c r="BN2" s="86">
        <v>16</v>
      </c>
      <c r="BO2" s="86">
        <v>16</v>
      </c>
      <c r="BP2" s="86">
        <v>18</v>
      </c>
      <c r="BQ2" s="86">
        <v>18</v>
      </c>
      <c r="BR2" s="86">
        <v>68</v>
      </c>
      <c r="BS2" s="87" t="s">
        <v>11812</v>
      </c>
      <c r="BT2" s="94" t="s">
        <v>11731</v>
      </c>
      <c r="BU2" s="94" t="s">
        <v>11731</v>
      </c>
      <c r="BV2" s="94" t="s">
        <v>11731</v>
      </c>
      <c r="BW2" s="94" t="s">
        <v>11731</v>
      </c>
      <c r="BX2" s="94" t="s">
        <v>11731</v>
      </c>
      <c r="BY2" s="87" t="s">
        <v>11812</v>
      </c>
      <c r="CA2" s="83" t="s">
        <v>11948</v>
      </c>
      <c r="CB2" s="83" t="s">
        <v>11951</v>
      </c>
      <c r="CC2" s="83" t="s">
        <v>11952</v>
      </c>
      <c r="CD2" s="83" t="s">
        <v>11954</v>
      </c>
      <c r="CE2" s="105"/>
      <c r="CF2" s="91">
        <f>AVERAGE(BB2,BH2,BN2)</f>
        <v>17</v>
      </c>
      <c r="CG2" s="91">
        <f>AVERAGE(BC2,BI2,BO2)</f>
        <v>17</v>
      </c>
      <c r="CH2" s="91">
        <f>AVERAGE(BD2,BJ2,BP2)</f>
        <v>18.666666666666668</v>
      </c>
      <c r="CI2" s="91">
        <f>AVERAGE(BE2,BK2,BQ2)</f>
        <v>17.666666666666668</v>
      </c>
      <c r="CJ2" s="91">
        <f>ROUND(AVERAGE(BF2,BL2,BR2),2)</f>
        <v>70.33</v>
      </c>
      <c r="CK2" s="93">
        <f>SUM(CF2:CI2)</f>
        <v>70.333333333333343</v>
      </c>
    </row>
    <row r="3" spans="1:89" ht="30" customHeight="1" x14ac:dyDescent="0.3">
      <c r="A3" s="83" t="s">
        <v>11958</v>
      </c>
      <c r="B3" s="83" t="s">
        <v>11938</v>
      </c>
      <c r="C3" s="83" t="s">
        <v>11959</v>
      </c>
      <c r="D3" s="84" t="s">
        <v>483</v>
      </c>
      <c r="E3" s="84" t="s">
        <v>11812</v>
      </c>
      <c r="F3" s="84" t="s">
        <v>484</v>
      </c>
      <c r="G3" s="84" t="s">
        <v>11940</v>
      </c>
      <c r="H3" s="84" t="s">
        <v>11960</v>
      </c>
      <c r="I3" s="84" t="s">
        <v>11961</v>
      </c>
      <c r="J3" s="84" t="s">
        <v>11962</v>
      </c>
      <c r="K3" s="84" t="s">
        <v>11944</v>
      </c>
      <c r="L3" s="84" t="s">
        <v>11945</v>
      </c>
      <c r="M3" s="84" t="s">
        <v>2549</v>
      </c>
      <c r="N3" s="84" t="s">
        <v>11946</v>
      </c>
      <c r="O3" s="84" t="s">
        <v>11947</v>
      </c>
      <c r="P3" s="85" t="s">
        <v>11812</v>
      </c>
      <c r="Q3" s="85" t="s">
        <v>11812</v>
      </c>
      <c r="R3" s="85" t="s">
        <v>11812</v>
      </c>
      <c r="S3" s="85" t="s">
        <v>11812</v>
      </c>
      <c r="T3" s="85" t="s">
        <v>11812</v>
      </c>
      <c r="U3" s="85" t="s">
        <v>11812</v>
      </c>
      <c r="V3" s="84" t="s">
        <v>11948</v>
      </c>
      <c r="W3" s="85" t="s">
        <v>11949</v>
      </c>
      <c r="X3" s="85" t="s">
        <v>11963</v>
      </c>
      <c r="Y3" s="85" t="s">
        <v>11963</v>
      </c>
      <c r="Z3" s="85" t="s">
        <v>11963</v>
      </c>
      <c r="AA3" s="85" t="s">
        <v>11964</v>
      </c>
      <c r="AB3" s="85" t="s">
        <v>11812</v>
      </c>
      <c r="AC3" s="84" t="s">
        <v>11965</v>
      </c>
      <c r="AD3" s="85" t="s">
        <v>309</v>
      </c>
      <c r="AE3" s="85" t="s">
        <v>309</v>
      </c>
      <c r="AF3" s="85" t="s">
        <v>309</v>
      </c>
      <c r="AG3" s="85" t="s">
        <v>309</v>
      </c>
      <c r="AH3" s="85" t="s">
        <v>11966</v>
      </c>
      <c r="AI3" s="85" t="s">
        <v>11812</v>
      </c>
      <c r="AJ3" s="84" t="s">
        <v>11967</v>
      </c>
      <c r="AK3" s="85" t="s">
        <v>11949</v>
      </c>
      <c r="AL3" s="85" t="s">
        <v>302</v>
      </c>
      <c r="AM3" s="85" t="s">
        <v>731</v>
      </c>
      <c r="AN3" s="85" t="s">
        <v>302</v>
      </c>
      <c r="AO3" s="85" t="s">
        <v>4860</v>
      </c>
      <c r="AP3" s="85" t="s">
        <v>11968</v>
      </c>
      <c r="AQ3" s="84" t="s">
        <v>11954</v>
      </c>
      <c r="AR3" s="85" t="s">
        <v>11812</v>
      </c>
      <c r="AS3" s="85" t="s">
        <v>11812</v>
      </c>
      <c r="AT3" s="85" t="s">
        <v>11812</v>
      </c>
      <c r="AU3" s="85" t="s">
        <v>11812</v>
      </c>
      <c r="AV3" s="85" t="s">
        <v>11812</v>
      </c>
      <c r="AW3" s="85" t="s">
        <v>11812</v>
      </c>
      <c r="AX3" s="84" t="s">
        <v>11969</v>
      </c>
      <c r="AY3" s="85" t="s">
        <v>11956</v>
      </c>
      <c r="AZ3" s="84" t="s">
        <v>11957</v>
      </c>
      <c r="BB3" s="86">
        <v>20</v>
      </c>
      <c r="BC3" s="86">
        <v>23</v>
      </c>
      <c r="BD3" s="86">
        <v>23</v>
      </c>
      <c r="BE3" s="86">
        <v>23</v>
      </c>
      <c r="BF3" s="86">
        <v>89</v>
      </c>
      <c r="BG3" s="87" t="s">
        <v>11812</v>
      </c>
      <c r="BH3" s="86">
        <v>21</v>
      </c>
      <c r="BI3" s="86">
        <v>21</v>
      </c>
      <c r="BJ3" s="86">
        <v>21</v>
      </c>
      <c r="BK3" s="86">
        <v>21</v>
      </c>
      <c r="BL3" s="86">
        <v>84</v>
      </c>
      <c r="BM3" s="87" t="s">
        <v>11812</v>
      </c>
      <c r="BN3" s="86">
        <v>20</v>
      </c>
      <c r="BO3" s="86">
        <v>25</v>
      </c>
      <c r="BP3" s="86">
        <v>24</v>
      </c>
      <c r="BQ3" s="86">
        <v>25</v>
      </c>
      <c r="BR3" s="86">
        <v>94</v>
      </c>
      <c r="BS3" s="87" t="s">
        <v>11968</v>
      </c>
      <c r="BT3" s="94" t="s">
        <v>11731</v>
      </c>
      <c r="BU3" s="94" t="s">
        <v>11731</v>
      </c>
      <c r="BV3" s="94" t="s">
        <v>11731</v>
      </c>
      <c r="BW3" s="94" t="s">
        <v>11731</v>
      </c>
      <c r="BX3" s="94" t="s">
        <v>11731</v>
      </c>
      <c r="BY3" s="87" t="s">
        <v>11812</v>
      </c>
      <c r="CA3" s="83" t="s">
        <v>11948</v>
      </c>
      <c r="CB3" s="83" t="s">
        <v>11965</v>
      </c>
      <c r="CC3" s="83" t="s">
        <v>11967</v>
      </c>
      <c r="CD3" s="83" t="s">
        <v>11954</v>
      </c>
      <c r="CE3" s="105"/>
      <c r="CF3" s="91">
        <f t="shared" ref="CF3:CF43" si="0">AVERAGE(BB3,BH3,BN3)</f>
        <v>20.333333333333332</v>
      </c>
      <c r="CG3" s="91">
        <f t="shared" ref="CG3:CG43" si="1">AVERAGE(BC3,BI3,BO3)</f>
        <v>23</v>
      </c>
      <c r="CH3" s="91">
        <f t="shared" ref="CH3:CH43" si="2">AVERAGE(BD3,BJ3,BP3)</f>
        <v>22.666666666666668</v>
      </c>
      <c r="CI3" s="91">
        <f t="shared" ref="CI3:CI43" si="3">AVERAGE(BE3,BK3,BQ3)</f>
        <v>23</v>
      </c>
      <c r="CJ3" s="91">
        <f t="shared" ref="CJ3:CJ43" si="4">ROUND(AVERAGE(BF3,BL3,BR3),2)</f>
        <v>89</v>
      </c>
      <c r="CK3" s="93">
        <f t="shared" ref="CK3:CK43" si="5">SUM(CF3:CI3)</f>
        <v>89</v>
      </c>
    </row>
    <row r="4" spans="1:89" ht="30" customHeight="1" x14ac:dyDescent="0.3">
      <c r="A4" s="83" t="s">
        <v>11970</v>
      </c>
      <c r="B4" s="83" t="s">
        <v>11938</v>
      </c>
      <c r="C4" s="83" t="s">
        <v>11971</v>
      </c>
      <c r="D4" s="84" t="s">
        <v>682</v>
      </c>
      <c r="E4" s="84" t="s">
        <v>11812</v>
      </c>
      <c r="F4" s="84" t="s">
        <v>683</v>
      </c>
      <c r="G4" s="84" t="s">
        <v>11940</v>
      </c>
      <c r="H4" s="84" t="s">
        <v>11941</v>
      </c>
      <c r="I4" s="84" t="s">
        <v>11972</v>
      </c>
      <c r="J4" s="84" t="s">
        <v>11943</v>
      </c>
      <c r="K4" s="84" t="s">
        <v>11944</v>
      </c>
      <c r="L4" s="84" t="s">
        <v>11945</v>
      </c>
      <c r="M4" s="84" t="s">
        <v>2549</v>
      </c>
      <c r="N4" s="84" t="s">
        <v>11946</v>
      </c>
      <c r="O4" s="84" t="s">
        <v>11947</v>
      </c>
      <c r="P4" s="85" t="s">
        <v>11812</v>
      </c>
      <c r="Q4" s="85" t="s">
        <v>11812</v>
      </c>
      <c r="R4" s="85" t="s">
        <v>11812</v>
      </c>
      <c r="S4" s="85" t="s">
        <v>11812</v>
      </c>
      <c r="T4" s="85" t="s">
        <v>11812</v>
      </c>
      <c r="U4" s="85" t="s">
        <v>11812</v>
      </c>
      <c r="V4" s="84" t="s">
        <v>11948</v>
      </c>
      <c r="W4" s="85" t="s">
        <v>731</v>
      </c>
      <c r="X4" s="85" t="s">
        <v>731</v>
      </c>
      <c r="Y4" s="85" t="s">
        <v>11949</v>
      </c>
      <c r="Z4" s="85" t="s">
        <v>11963</v>
      </c>
      <c r="AA4" s="85" t="s">
        <v>11973</v>
      </c>
      <c r="AB4" s="85" t="s">
        <v>11812</v>
      </c>
      <c r="AC4" s="84" t="s">
        <v>11951</v>
      </c>
      <c r="AD4" s="85" t="s">
        <v>731</v>
      </c>
      <c r="AE4" s="85" t="s">
        <v>11963</v>
      </c>
      <c r="AF4" s="85" t="s">
        <v>11974</v>
      </c>
      <c r="AG4" s="85" t="s">
        <v>11963</v>
      </c>
      <c r="AH4" s="85" t="s">
        <v>6348</v>
      </c>
      <c r="AI4" s="85" t="s">
        <v>11812</v>
      </c>
      <c r="AJ4" s="84" t="s">
        <v>11952</v>
      </c>
      <c r="AK4" s="85" t="s">
        <v>11963</v>
      </c>
      <c r="AL4" s="85" t="s">
        <v>11974</v>
      </c>
      <c r="AM4" s="85" t="s">
        <v>731</v>
      </c>
      <c r="AN4" s="85" t="s">
        <v>11963</v>
      </c>
      <c r="AO4" s="85" t="s">
        <v>6348</v>
      </c>
      <c r="AP4" s="85" t="s">
        <v>11812</v>
      </c>
      <c r="AQ4" s="84" t="s">
        <v>11954</v>
      </c>
      <c r="AR4" s="85" t="s">
        <v>11812</v>
      </c>
      <c r="AS4" s="85" t="s">
        <v>11812</v>
      </c>
      <c r="AT4" s="85" t="s">
        <v>11812</v>
      </c>
      <c r="AU4" s="85" t="s">
        <v>11812</v>
      </c>
      <c r="AV4" s="85" t="s">
        <v>11812</v>
      </c>
      <c r="AW4" s="85" t="s">
        <v>11812</v>
      </c>
      <c r="AX4" s="84" t="s">
        <v>11975</v>
      </c>
      <c r="AY4" s="85" t="s">
        <v>11956</v>
      </c>
      <c r="AZ4" s="84" t="s">
        <v>11957</v>
      </c>
      <c r="BB4" s="86">
        <v>24</v>
      </c>
      <c r="BC4" s="86">
        <v>24</v>
      </c>
      <c r="BD4" s="86">
        <v>20</v>
      </c>
      <c r="BE4" s="86">
        <v>23</v>
      </c>
      <c r="BF4" s="86">
        <v>91</v>
      </c>
      <c r="BG4" s="87" t="s">
        <v>11812</v>
      </c>
      <c r="BH4" s="86">
        <v>24</v>
      </c>
      <c r="BI4" s="86">
        <v>23</v>
      </c>
      <c r="BJ4" s="86">
        <v>22</v>
      </c>
      <c r="BK4" s="86">
        <v>23</v>
      </c>
      <c r="BL4" s="86">
        <v>92</v>
      </c>
      <c r="BM4" s="87" t="s">
        <v>11812</v>
      </c>
      <c r="BN4" s="86">
        <v>23</v>
      </c>
      <c r="BO4" s="86">
        <v>22</v>
      </c>
      <c r="BP4" s="86">
        <v>24</v>
      </c>
      <c r="BQ4" s="86">
        <v>23</v>
      </c>
      <c r="BR4" s="86">
        <v>92</v>
      </c>
      <c r="BS4" s="87" t="s">
        <v>11812</v>
      </c>
      <c r="BT4" s="94" t="s">
        <v>11731</v>
      </c>
      <c r="BU4" s="94" t="s">
        <v>11731</v>
      </c>
      <c r="BV4" s="94" t="s">
        <v>11731</v>
      </c>
      <c r="BW4" s="94" t="s">
        <v>11731</v>
      </c>
      <c r="BX4" s="94" t="s">
        <v>11731</v>
      </c>
      <c r="BY4" s="87" t="s">
        <v>11812</v>
      </c>
      <c r="CA4" s="83" t="s">
        <v>11948</v>
      </c>
      <c r="CB4" s="83" t="s">
        <v>11951</v>
      </c>
      <c r="CC4" s="83" t="s">
        <v>11952</v>
      </c>
      <c r="CD4" s="83" t="s">
        <v>11954</v>
      </c>
      <c r="CE4" s="105"/>
      <c r="CF4" s="91">
        <f t="shared" si="0"/>
        <v>23.666666666666668</v>
      </c>
      <c r="CG4" s="91">
        <f t="shared" si="1"/>
        <v>23</v>
      </c>
      <c r="CH4" s="91">
        <f t="shared" si="2"/>
        <v>22</v>
      </c>
      <c r="CI4" s="91">
        <f t="shared" si="3"/>
        <v>23</v>
      </c>
      <c r="CJ4" s="91">
        <f t="shared" si="4"/>
        <v>91.67</v>
      </c>
      <c r="CK4" s="93">
        <f t="shared" si="5"/>
        <v>91.666666666666671</v>
      </c>
    </row>
    <row r="5" spans="1:89" ht="30" customHeight="1" x14ac:dyDescent="0.3">
      <c r="A5" s="83" t="s">
        <v>11976</v>
      </c>
      <c r="B5" s="83" t="s">
        <v>11938</v>
      </c>
      <c r="C5" s="83" t="s">
        <v>11977</v>
      </c>
      <c r="D5" s="84" t="s">
        <v>872</v>
      </c>
      <c r="E5" s="84" t="s">
        <v>11812</v>
      </c>
      <c r="F5" s="84" t="s">
        <v>873</v>
      </c>
      <c r="G5" s="84" t="s">
        <v>11940</v>
      </c>
      <c r="H5" s="84" t="s">
        <v>11978</v>
      </c>
      <c r="I5" s="84" t="s">
        <v>11979</v>
      </c>
      <c r="J5" s="84" t="s">
        <v>11980</v>
      </c>
      <c r="K5" s="84" t="s">
        <v>11944</v>
      </c>
      <c r="L5" s="84" t="s">
        <v>11945</v>
      </c>
      <c r="M5" s="84" t="s">
        <v>2549</v>
      </c>
      <c r="N5" s="84" t="s">
        <v>11946</v>
      </c>
      <c r="O5" s="84" t="s">
        <v>11947</v>
      </c>
      <c r="P5" s="85" t="s">
        <v>11812</v>
      </c>
      <c r="Q5" s="85" t="s">
        <v>11812</v>
      </c>
      <c r="R5" s="85" t="s">
        <v>11812</v>
      </c>
      <c r="S5" s="85" t="s">
        <v>11812</v>
      </c>
      <c r="T5" s="85" t="s">
        <v>11812</v>
      </c>
      <c r="U5" s="85" t="s">
        <v>11812</v>
      </c>
      <c r="V5" s="84" t="s">
        <v>11981</v>
      </c>
      <c r="W5" s="85" t="s">
        <v>11949</v>
      </c>
      <c r="X5" s="85" t="s">
        <v>11949</v>
      </c>
      <c r="Y5" s="85" t="s">
        <v>11949</v>
      </c>
      <c r="Z5" s="85" t="s">
        <v>11949</v>
      </c>
      <c r="AA5" s="85" t="s">
        <v>11982</v>
      </c>
      <c r="AB5" s="85" t="s">
        <v>11812</v>
      </c>
      <c r="AC5" s="84" t="s">
        <v>11983</v>
      </c>
      <c r="AD5" s="85" t="s">
        <v>11949</v>
      </c>
      <c r="AE5" s="85" t="s">
        <v>11949</v>
      </c>
      <c r="AF5" s="85" t="s">
        <v>11949</v>
      </c>
      <c r="AG5" s="85" t="s">
        <v>11949</v>
      </c>
      <c r="AH5" s="85" t="s">
        <v>11982</v>
      </c>
      <c r="AI5" s="85" t="s">
        <v>11812</v>
      </c>
      <c r="AJ5" s="84" t="s">
        <v>11984</v>
      </c>
      <c r="AK5" s="85" t="s">
        <v>309</v>
      </c>
      <c r="AL5" s="85" t="s">
        <v>304</v>
      </c>
      <c r="AM5" s="85" t="s">
        <v>304</v>
      </c>
      <c r="AN5" s="85" t="s">
        <v>654</v>
      </c>
      <c r="AO5" s="85" t="s">
        <v>11985</v>
      </c>
      <c r="AP5" s="85" t="s">
        <v>11812</v>
      </c>
      <c r="AQ5" s="84" t="s">
        <v>11954</v>
      </c>
      <c r="AR5" s="85" t="s">
        <v>11812</v>
      </c>
      <c r="AS5" s="85" t="s">
        <v>11812</v>
      </c>
      <c r="AT5" s="85" t="s">
        <v>11812</v>
      </c>
      <c r="AU5" s="85" t="s">
        <v>11812</v>
      </c>
      <c r="AV5" s="85" t="s">
        <v>11812</v>
      </c>
      <c r="AW5" s="85" t="s">
        <v>11812</v>
      </c>
      <c r="AX5" s="84" t="s">
        <v>11986</v>
      </c>
      <c r="AY5" s="85" t="s">
        <v>11956</v>
      </c>
      <c r="AZ5" s="84" t="s">
        <v>11957</v>
      </c>
      <c r="BB5" s="86">
        <v>20</v>
      </c>
      <c r="BC5" s="86">
        <v>20</v>
      </c>
      <c r="BD5" s="86">
        <v>20</v>
      </c>
      <c r="BE5" s="86">
        <v>20</v>
      </c>
      <c r="BF5" s="86">
        <v>80</v>
      </c>
      <c r="BG5" s="87" t="s">
        <v>11812</v>
      </c>
      <c r="BH5" s="86">
        <v>20</v>
      </c>
      <c r="BI5" s="86">
        <v>20</v>
      </c>
      <c r="BJ5" s="86">
        <v>20</v>
      </c>
      <c r="BK5" s="86">
        <v>20</v>
      </c>
      <c r="BL5" s="86">
        <v>80</v>
      </c>
      <c r="BM5" s="87" t="s">
        <v>11812</v>
      </c>
      <c r="BN5" s="86">
        <v>21</v>
      </c>
      <c r="BO5" s="86">
        <v>17</v>
      </c>
      <c r="BP5" s="86">
        <v>17</v>
      </c>
      <c r="BQ5" s="86">
        <v>19</v>
      </c>
      <c r="BR5" s="86">
        <v>74</v>
      </c>
      <c r="BS5" s="87" t="s">
        <v>11812</v>
      </c>
      <c r="BT5" s="94" t="s">
        <v>11731</v>
      </c>
      <c r="BU5" s="94" t="s">
        <v>11731</v>
      </c>
      <c r="BV5" s="94" t="s">
        <v>11731</v>
      </c>
      <c r="BW5" s="94" t="s">
        <v>11731</v>
      </c>
      <c r="BX5" s="94" t="s">
        <v>11731</v>
      </c>
      <c r="BY5" s="87" t="s">
        <v>11812</v>
      </c>
      <c r="CA5" s="83" t="s">
        <v>11981</v>
      </c>
      <c r="CB5" s="83" t="s">
        <v>11983</v>
      </c>
      <c r="CC5" s="83" t="s">
        <v>11984</v>
      </c>
      <c r="CD5" s="83" t="s">
        <v>11954</v>
      </c>
      <c r="CE5" s="105"/>
      <c r="CF5" s="91">
        <f t="shared" si="0"/>
        <v>20.333333333333332</v>
      </c>
      <c r="CG5" s="91">
        <f t="shared" si="1"/>
        <v>19</v>
      </c>
      <c r="CH5" s="91">
        <f t="shared" si="2"/>
        <v>19</v>
      </c>
      <c r="CI5" s="91">
        <f t="shared" si="3"/>
        <v>19.666666666666668</v>
      </c>
      <c r="CJ5" s="91">
        <f t="shared" si="4"/>
        <v>78</v>
      </c>
      <c r="CK5" s="93">
        <f t="shared" si="5"/>
        <v>78</v>
      </c>
    </row>
    <row r="6" spans="1:89" ht="30" customHeight="1" x14ac:dyDescent="0.3">
      <c r="A6" s="83" t="s">
        <v>11987</v>
      </c>
      <c r="B6" s="83" t="s">
        <v>11938</v>
      </c>
      <c r="C6" s="83" t="s">
        <v>11988</v>
      </c>
      <c r="D6" s="84" t="s">
        <v>1066</v>
      </c>
      <c r="E6" s="84" t="s">
        <v>11812</v>
      </c>
      <c r="F6" s="84" t="s">
        <v>1067</v>
      </c>
      <c r="G6" s="84" t="s">
        <v>11940</v>
      </c>
      <c r="H6" s="84" t="s">
        <v>11960</v>
      </c>
      <c r="I6" s="84" t="s">
        <v>11989</v>
      </c>
      <c r="J6" s="84" t="s">
        <v>11962</v>
      </c>
      <c r="K6" s="84" t="s">
        <v>11944</v>
      </c>
      <c r="L6" s="84" t="s">
        <v>11945</v>
      </c>
      <c r="M6" s="84" t="s">
        <v>2549</v>
      </c>
      <c r="N6" s="84" t="s">
        <v>11946</v>
      </c>
      <c r="O6" s="84" t="s">
        <v>11947</v>
      </c>
      <c r="P6" s="85" t="s">
        <v>11812</v>
      </c>
      <c r="Q6" s="85" t="s">
        <v>11812</v>
      </c>
      <c r="R6" s="85" t="s">
        <v>11812</v>
      </c>
      <c r="S6" s="85" t="s">
        <v>11812</v>
      </c>
      <c r="T6" s="85" t="s">
        <v>11812</v>
      </c>
      <c r="U6" s="85" t="s">
        <v>11812</v>
      </c>
      <c r="V6" s="84" t="s">
        <v>11948</v>
      </c>
      <c r="W6" s="85" t="s">
        <v>11963</v>
      </c>
      <c r="X6" s="85" t="s">
        <v>11963</v>
      </c>
      <c r="Y6" s="85" t="s">
        <v>11963</v>
      </c>
      <c r="Z6" s="85" t="s">
        <v>11963</v>
      </c>
      <c r="AA6" s="85" t="s">
        <v>6348</v>
      </c>
      <c r="AB6" s="85" t="s">
        <v>11812</v>
      </c>
      <c r="AC6" s="84" t="s">
        <v>11965</v>
      </c>
      <c r="AD6" s="85" t="s">
        <v>309</v>
      </c>
      <c r="AE6" s="85" t="s">
        <v>11963</v>
      </c>
      <c r="AF6" s="85" t="s">
        <v>11963</v>
      </c>
      <c r="AG6" s="85" t="s">
        <v>11974</v>
      </c>
      <c r="AH6" s="85" t="s">
        <v>11964</v>
      </c>
      <c r="AI6" s="85" t="s">
        <v>11812</v>
      </c>
      <c r="AJ6" s="84" t="s">
        <v>11967</v>
      </c>
      <c r="AK6" s="85" t="s">
        <v>11963</v>
      </c>
      <c r="AL6" s="85" t="s">
        <v>11963</v>
      </c>
      <c r="AM6" s="85" t="s">
        <v>309</v>
      </c>
      <c r="AN6" s="85" t="s">
        <v>11963</v>
      </c>
      <c r="AO6" s="85" t="s">
        <v>2702</v>
      </c>
      <c r="AP6" s="85" t="s">
        <v>11990</v>
      </c>
      <c r="AQ6" s="84" t="s">
        <v>11954</v>
      </c>
      <c r="AR6" s="85" t="s">
        <v>11812</v>
      </c>
      <c r="AS6" s="85" t="s">
        <v>11812</v>
      </c>
      <c r="AT6" s="85" t="s">
        <v>11812</v>
      </c>
      <c r="AU6" s="85" t="s">
        <v>11812</v>
      </c>
      <c r="AV6" s="85" t="s">
        <v>11812</v>
      </c>
      <c r="AW6" s="85" t="s">
        <v>11812</v>
      </c>
      <c r="AX6" s="84" t="s">
        <v>11991</v>
      </c>
      <c r="AY6" s="85" t="s">
        <v>11956</v>
      </c>
      <c r="AZ6" s="84" t="s">
        <v>11957</v>
      </c>
      <c r="BB6" s="86">
        <v>23</v>
      </c>
      <c r="BC6" s="86">
        <v>23</v>
      </c>
      <c r="BD6" s="86">
        <v>23</v>
      </c>
      <c r="BE6" s="86">
        <v>23</v>
      </c>
      <c r="BF6" s="86">
        <v>92</v>
      </c>
      <c r="BG6" s="87" t="s">
        <v>11812</v>
      </c>
      <c r="BH6" s="86">
        <v>21</v>
      </c>
      <c r="BI6" s="86">
        <v>23</v>
      </c>
      <c r="BJ6" s="86">
        <v>23</v>
      </c>
      <c r="BK6" s="86">
        <v>22</v>
      </c>
      <c r="BL6" s="86">
        <v>89</v>
      </c>
      <c r="BM6" s="87" t="s">
        <v>11812</v>
      </c>
      <c r="BN6" s="86">
        <v>23</v>
      </c>
      <c r="BO6" s="86">
        <v>23</v>
      </c>
      <c r="BP6" s="86">
        <v>21</v>
      </c>
      <c r="BQ6" s="86">
        <v>23</v>
      </c>
      <c r="BR6" s="86">
        <v>90</v>
      </c>
      <c r="BS6" s="87" t="s">
        <v>11990</v>
      </c>
      <c r="BT6" s="94" t="s">
        <v>11731</v>
      </c>
      <c r="BU6" s="94" t="s">
        <v>11731</v>
      </c>
      <c r="BV6" s="94" t="s">
        <v>11731</v>
      </c>
      <c r="BW6" s="94" t="s">
        <v>11731</v>
      </c>
      <c r="BX6" s="94" t="s">
        <v>11731</v>
      </c>
      <c r="BY6" s="87" t="s">
        <v>11812</v>
      </c>
      <c r="CA6" s="83" t="s">
        <v>11948</v>
      </c>
      <c r="CB6" s="83" t="s">
        <v>11965</v>
      </c>
      <c r="CC6" s="83" t="s">
        <v>11967</v>
      </c>
      <c r="CD6" s="83" t="s">
        <v>11954</v>
      </c>
      <c r="CE6" s="105"/>
      <c r="CF6" s="91">
        <f t="shared" si="0"/>
        <v>22.333333333333332</v>
      </c>
      <c r="CG6" s="91">
        <f t="shared" si="1"/>
        <v>23</v>
      </c>
      <c r="CH6" s="91">
        <f t="shared" si="2"/>
        <v>22.333333333333332</v>
      </c>
      <c r="CI6" s="91">
        <f t="shared" si="3"/>
        <v>22.666666666666668</v>
      </c>
      <c r="CJ6" s="91">
        <f t="shared" si="4"/>
        <v>90.33</v>
      </c>
      <c r="CK6" s="93">
        <f t="shared" si="5"/>
        <v>90.333333333333329</v>
      </c>
    </row>
    <row r="7" spans="1:89" ht="30" customHeight="1" x14ac:dyDescent="0.3">
      <c r="A7" s="83" t="s">
        <v>11992</v>
      </c>
      <c r="B7" s="83" t="s">
        <v>11938</v>
      </c>
      <c r="C7" s="83" t="s">
        <v>11993</v>
      </c>
      <c r="D7" s="84" t="s">
        <v>1427</v>
      </c>
      <c r="E7" s="84" t="s">
        <v>11812</v>
      </c>
      <c r="F7" s="84" t="s">
        <v>1428</v>
      </c>
      <c r="G7" s="84" t="s">
        <v>11940</v>
      </c>
      <c r="H7" s="84" t="s">
        <v>11978</v>
      </c>
      <c r="I7" s="84" t="s">
        <v>11994</v>
      </c>
      <c r="J7" s="84" t="s">
        <v>11980</v>
      </c>
      <c r="K7" s="84" t="s">
        <v>11944</v>
      </c>
      <c r="L7" s="84" t="s">
        <v>11945</v>
      </c>
      <c r="M7" s="84" t="s">
        <v>2549</v>
      </c>
      <c r="N7" s="84" t="s">
        <v>11946</v>
      </c>
      <c r="O7" s="84" t="s">
        <v>11947</v>
      </c>
      <c r="P7" s="85" t="s">
        <v>11812</v>
      </c>
      <c r="Q7" s="85" t="s">
        <v>11812</v>
      </c>
      <c r="R7" s="85" t="s">
        <v>11812</v>
      </c>
      <c r="S7" s="85" t="s">
        <v>11812</v>
      </c>
      <c r="T7" s="85" t="s">
        <v>11812</v>
      </c>
      <c r="U7" s="85" t="s">
        <v>11812</v>
      </c>
      <c r="V7" s="84" t="s">
        <v>11981</v>
      </c>
      <c r="W7" s="85" t="s">
        <v>928</v>
      </c>
      <c r="X7" s="85" t="s">
        <v>11949</v>
      </c>
      <c r="Y7" s="85" t="s">
        <v>11963</v>
      </c>
      <c r="Z7" s="85" t="s">
        <v>304</v>
      </c>
      <c r="AA7" s="85" t="s">
        <v>11995</v>
      </c>
      <c r="AB7" s="85" t="s">
        <v>11812</v>
      </c>
      <c r="AC7" s="84" t="s">
        <v>11983</v>
      </c>
      <c r="AD7" s="85" t="s">
        <v>304</v>
      </c>
      <c r="AE7" s="85" t="s">
        <v>304</v>
      </c>
      <c r="AF7" s="85" t="s">
        <v>304</v>
      </c>
      <c r="AG7" s="85" t="s">
        <v>304</v>
      </c>
      <c r="AH7" s="85" t="s">
        <v>11953</v>
      </c>
      <c r="AI7" s="85" t="s">
        <v>11812</v>
      </c>
      <c r="AJ7" s="84" t="s">
        <v>11984</v>
      </c>
      <c r="AK7" s="85" t="s">
        <v>928</v>
      </c>
      <c r="AL7" s="85" t="s">
        <v>11949</v>
      </c>
      <c r="AM7" s="85" t="s">
        <v>654</v>
      </c>
      <c r="AN7" s="85" t="s">
        <v>11949</v>
      </c>
      <c r="AO7" s="85" t="s">
        <v>11985</v>
      </c>
      <c r="AP7" s="85" t="s">
        <v>11812</v>
      </c>
      <c r="AQ7" s="84" t="s">
        <v>11954</v>
      </c>
      <c r="AR7" s="85" t="s">
        <v>11812</v>
      </c>
      <c r="AS7" s="85" t="s">
        <v>11812</v>
      </c>
      <c r="AT7" s="85" t="s">
        <v>11812</v>
      </c>
      <c r="AU7" s="85" t="s">
        <v>11812</v>
      </c>
      <c r="AV7" s="85" t="s">
        <v>11812</v>
      </c>
      <c r="AW7" s="85" t="s">
        <v>11812</v>
      </c>
      <c r="AX7" s="84" t="s">
        <v>11996</v>
      </c>
      <c r="AY7" s="85" t="s">
        <v>11956</v>
      </c>
      <c r="AZ7" s="84" t="s">
        <v>11957</v>
      </c>
      <c r="BB7" s="86">
        <v>15</v>
      </c>
      <c r="BC7" s="86">
        <v>20</v>
      </c>
      <c r="BD7" s="86">
        <v>23</v>
      </c>
      <c r="BE7" s="86">
        <v>17</v>
      </c>
      <c r="BF7" s="86">
        <v>75</v>
      </c>
      <c r="BG7" s="87" t="s">
        <v>11812</v>
      </c>
      <c r="BH7" s="86">
        <v>17</v>
      </c>
      <c r="BI7" s="86">
        <v>17</v>
      </c>
      <c r="BJ7" s="86">
        <v>17</v>
      </c>
      <c r="BK7" s="86">
        <v>17</v>
      </c>
      <c r="BL7" s="86">
        <v>68</v>
      </c>
      <c r="BM7" s="87" t="s">
        <v>11812</v>
      </c>
      <c r="BN7" s="86">
        <v>15</v>
      </c>
      <c r="BO7" s="86">
        <v>20</v>
      </c>
      <c r="BP7" s="86">
        <v>19</v>
      </c>
      <c r="BQ7" s="86">
        <v>20</v>
      </c>
      <c r="BR7" s="86">
        <v>74</v>
      </c>
      <c r="BS7" s="87" t="s">
        <v>11812</v>
      </c>
      <c r="BT7" s="94" t="s">
        <v>11731</v>
      </c>
      <c r="BU7" s="94" t="s">
        <v>11731</v>
      </c>
      <c r="BV7" s="94" t="s">
        <v>11731</v>
      </c>
      <c r="BW7" s="94" t="s">
        <v>11731</v>
      </c>
      <c r="BX7" s="94" t="s">
        <v>11731</v>
      </c>
      <c r="BY7" s="87" t="s">
        <v>11812</v>
      </c>
      <c r="CA7" s="83" t="s">
        <v>11981</v>
      </c>
      <c r="CB7" s="83" t="s">
        <v>11983</v>
      </c>
      <c r="CC7" s="83" t="s">
        <v>11984</v>
      </c>
      <c r="CD7" s="83" t="s">
        <v>11954</v>
      </c>
      <c r="CE7" s="105"/>
      <c r="CF7" s="91">
        <f t="shared" si="0"/>
        <v>15.666666666666666</v>
      </c>
      <c r="CG7" s="91">
        <f t="shared" si="1"/>
        <v>19</v>
      </c>
      <c r="CH7" s="91">
        <f t="shared" si="2"/>
        <v>19.666666666666668</v>
      </c>
      <c r="CI7" s="91">
        <f t="shared" si="3"/>
        <v>18</v>
      </c>
      <c r="CJ7" s="91">
        <f t="shared" si="4"/>
        <v>72.33</v>
      </c>
      <c r="CK7" s="93">
        <f t="shared" si="5"/>
        <v>72.333333333333329</v>
      </c>
    </row>
    <row r="8" spans="1:89" ht="30" customHeight="1" x14ac:dyDescent="0.3">
      <c r="A8" s="83" t="s">
        <v>11997</v>
      </c>
      <c r="B8" s="83" t="s">
        <v>11938</v>
      </c>
      <c r="C8" s="83" t="s">
        <v>11998</v>
      </c>
      <c r="D8" s="84" t="s">
        <v>1587</v>
      </c>
      <c r="E8" s="84" t="s">
        <v>11812</v>
      </c>
      <c r="F8" s="84" t="s">
        <v>1588</v>
      </c>
      <c r="G8" s="84" t="s">
        <v>11940</v>
      </c>
      <c r="H8" s="84" t="s">
        <v>11941</v>
      </c>
      <c r="I8" s="84" t="s">
        <v>11999</v>
      </c>
      <c r="J8" s="84" t="s">
        <v>11943</v>
      </c>
      <c r="K8" s="84" t="s">
        <v>11944</v>
      </c>
      <c r="L8" s="84" t="s">
        <v>11945</v>
      </c>
      <c r="M8" s="84" t="s">
        <v>2549</v>
      </c>
      <c r="N8" s="84" t="s">
        <v>11946</v>
      </c>
      <c r="O8" s="84" t="s">
        <v>11947</v>
      </c>
      <c r="P8" s="85" t="s">
        <v>11812</v>
      </c>
      <c r="Q8" s="85" t="s">
        <v>11812</v>
      </c>
      <c r="R8" s="85" t="s">
        <v>11812</v>
      </c>
      <c r="S8" s="85" t="s">
        <v>11812</v>
      </c>
      <c r="T8" s="85" t="s">
        <v>11812</v>
      </c>
      <c r="U8" s="85" t="s">
        <v>11812</v>
      </c>
      <c r="V8" s="84" t="s">
        <v>11948</v>
      </c>
      <c r="W8" s="85" t="s">
        <v>731</v>
      </c>
      <c r="X8" s="85" t="s">
        <v>731</v>
      </c>
      <c r="Y8" s="85" t="s">
        <v>11949</v>
      </c>
      <c r="Z8" s="85" t="s">
        <v>11963</v>
      </c>
      <c r="AA8" s="85" t="s">
        <v>11973</v>
      </c>
      <c r="AB8" s="85" t="s">
        <v>11812</v>
      </c>
      <c r="AC8" s="84" t="s">
        <v>11951</v>
      </c>
      <c r="AD8" s="85" t="s">
        <v>309</v>
      </c>
      <c r="AE8" s="85" t="s">
        <v>11963</v>
      </c>
      <c r="AF8" s="85" t="s">
        <v>11963</v>
      </c>
      <c r="AG8" s="85" t="s">
        <v>11963</v>
      </c>
      <c r="AH8" s="85" t="s">
        <v>2702</v>
      </c>
      <c r="AI8" s="85" t="s">
        <v>11812</v>
      </c>
      <c r="AJ8" s="84" t="s">
        <v>11952</v>
      </c>
      <c r="AK8" s="85" t="s">
        <v>11949</v>
      </c>
      <c r="AL8" s="85" t="s">
        <v>11949</v>
      </c>
      <c r="AM8" s="85" t="s">
        <v>731</v>
      </c>
      <c r="AN8" s="85" t="s">
        <v>11963</v>
      </c>
      <c r="AO8" s="85" t="s">
        <v>3436</v>
      </c>
      <c r="AP8" s="85" t="s">
        <v>11812</v>
      </c>
      <c r="AQ8" s="84" t="s">
        <v>11954</v>
      </c>
      <c r="AR8" s="85" t="s">
        <v>11812</v>
      </c>
      <c r="AS8" s="85" t="s">
        <v>11812</v>
      </c>
      <c r="AT8" s="85" t="s">
        <v>11812</v>
      </c>
      <c r="AU8" s="85" t="s">
        <v>11812</v>
      </c>
      <c r="AV8" s="85" t="s">
        <v>11812</v>
      </c>
      <c r="AW8" s="85" t="s">
        <v>11812</v>
      </c>
      <c r="AX8" s="84" t="s">
        <v>12000</v>
      </c>
      <c r="AY8" s="85" t="s">
        <v>11956</v>
      </c>
      <c r="AZ8" s="84" t="s">
        <v>11957</v>
      </c>
      <c r="BB8" s="86">
        <v>24</v>
      </c>
      <c r="BC8" s="86">
        <v>24</v>
      </c>
      <c r="BD8" s="86">
        <v>20</v>
      </c>
      <c r="BE8" s="86">
        <v>23</v>
      </c>
      <c r="BF8" s="86">
        <v>91</v>
      </c>
      <c r="BG8" s="87" t="s">
        <v>11812</v>
      </c>
      <c r="BH8" s="86">
        <v>21</v>
      </c>
      <c r="BI8" s="86">
        <v>23</v>
      </c>
      <c r="BJ8" s="86">
        <v>23</v>
      </c>
      <c r="BK8" s="86">
        <v>23</v>
      </c>
      <c r="BL8" s="86">
        <v>90</v>
      </c>
      <c r="BM8" s="87" t="s">
        <v>11812</v>
      </c>
      <c r="BN8" s="86">
        <v>20</v>
      </c>
      <c r="BO8" s="86">
        <v>20</v>
      </c>
      <c r="BP8" s="86">
        <v>24</v>
      </c>
      <c r="BQ8" s="86">
        <v>23</v>
      </c>
      <c r="BR8" s="86">
        <v>87</v>
      </c>
      <c r="BS8" s="87" t="s">
        <v>11812</v>
      </c>
      <c r="BT8" s="94" t="s">
        <v>11731</v>
      </c>
      <c r="BU8" s="94" t="s">
        <v>11731</v>
      </c>
      <c r="BV8" s="94" t="s">
        <v>11731</v>
      </c>
      <c r="BW8" s="94" t="s">
        <v>11731</v>
      </c>
      <c r="BX8" s="94" t="s">
        <v>11731</v>
      </c>
      <c r="BY8" s="87" t="s">
        <v>11812</v>
      </c>
      <c r="CA8" s="83" t="s">
        <v>11948</v>
      </c>
      <c r="CB8" s="83" t="s">
        <v>11951</v>
      </c>
      <c r="CC8" s="83" t="s">
        <v>11952</v>
      </c>
      <c r="CD8" s="83" t="s">
        <v>11954</v>
      </c>
      <c r="CE8" s="105"/>
      <c r="CF8" s="91">
        <f t="shared" si="0"/>
        <v>21.666666666666668</v>
      </c>
      <c r="CG8" s="91">
        <f t="shared" si="1"/>
        <v>22.333333333333332</v>
      </c>
      <c r="CH8" s="91">
        <f t="shared" si="2"/>
        <v>22.333333333333332</v>
      </c>
      <c r="CI8" s="91">
        <f t="shared" si="3"/>
        <v>23</v>
      </c>
      <c r="CJ8" s="91">
        <f t="shared" si="4"/>
        <v>89.33</v>
      </c>
      <c r="CK8" s="93">
        <f t="shared" si="5"/>
        <v>89.333333333333329</v>
      </c>
    </row>
    <row r="9" spans="1:89" ht="30" customHeight="1" x14ac:dyDescent="0.3">
      <c r="A9" s="83" t="s">
        <v>12001</v>
      </c>
      <c r="B9" s="83" t="s">
        <v>11938</v>
      </c>
      <c r="C9" s="83" t="s">
        <v>12002</v>
      </c>
      <c r="D9" s="84" t="s">
        <v>1707</v>
      </c>
      <c r="E9" s="84" t="s">
        <v>11812</v>
      </c>
      <c r="F9" s="84" t="s">
        <v>1708</v>
      </c>
      <c r="G9" s="84" t="s">
        <v>11940</v>
      </c>
      <c r="H9" s="84" t="s">
        <v>11941</v>
      </c>
      <c r="I9" s="84" t="s">
        <v>12003</v>
      </c>
      <c r="J9" s="84" t="s">
        <v>11943</v>
      </c>
      <c r="K9" s="84" t="s">
        <v>11944</v>
      </c>
      <c r="L9" s="84" t="s">
        <v>11945</v>
      </c>
      <c r="M9" s="84" t="s">
        <v>2549</v>
      </c>
      <c r="N9" s="84" t="s">
        <v>11946</v>
      </c>
      <c r="O9" s="84" t="s">
        <v>11947</v>
      </c>
      <c r="P9" s="85" t="s">
        <v>11812</v>
      </c>
      <c r="Q9" s="85" t="s">
        <v>11812</v>
      </c>
      <c r="R9" s="85" t="s">
        <v>11812</v>
      </c>
      <c r="S9" s="85" t="s">
        <v>11812</v>
      </c>
      <c r="T9" s="85" t="s">
        <v>11812</v>
      </c>
      <c r="U9" s="85" t="s">
        <v>11812</v>
      </c>
      <c r="V9" s="84" t="s">
        <v>11948</v>
      </c>
      <c r="W9" s="85" t="s">
        <v>731</v>
      </c>
      <c r="X9" s="85" t="s">
        <v>302</v>
      </c>
      <c r="Y9" s="85" t="s">
        <v>11949</v>
      </c>
      <c r="Z9" s="85" t="s">
        <v>302</v>
      </c>
      <c r="AA9" s="85" t="s">
        <v>4860</v>
      </c>
      <c r="AB9" s="85" t="s">
        <v>11812</v>
      </c>
      <c r="AC9" s="84" t="s">
        <v>11951</v>
      </c>
      <c r="AD9" s="85" t="s">
        <v>731</v>
      </c>
      <c r="AE9" s="85" t="s">
        <v>731</v>
      </c>
      <c r="AF9" s="85" t="s">
        <v>731</v>
      </c>
      <c r="AG9" s="85" t="s">
        <v>11963</v>
      </c>
      <c r="AH9" s="85" t="s">
        <v>12004</v>
      </c>
      <c r="AI9" s="85" t="s">
        <v>11812</v>
      </c>
      <c r="AJ9" s="84" t="s">
        <v>11952</v>
      </c>
      <c r="AK9" s="85" t="s">
        <v>11949</v>
      </c>
      <c r="AL9" s="85" t="s">
        <v>731</v>
      </c>
      <c r="AM9" s="85" t="s">
        <v>11963</v>
      </c>
      <c r="AN9" s="85" t="s">
        <v>11963</v>
      </c>
      <c r="AO9" s="85" t="s">
        <v>2702</v>
      </c>
      <c r="AP9" s="85" t="s">
        <v>11812</v>
      </c>
      <c r="AQ9" s="84" t="s">
        <v>11954</v>
      </c>
      <c r="AR9" s="85" t="s">
        <v>11812</v>
      </c>
      <c r="AS9" s="85" t="s">
        <v>11812</v>
      </c>
      <c r="AT9" s="85" t="s">
        <v>11812</v>
      </c>
      <c r="AU9" s="85" t="s">
        <v>11812</v>
      </c>
      <c r="AV9" s="85" t="s">
        <v>11812</v>
      </c>
      <c r="AW9" s="85" t="s">
        <v>11812</v>
      </c>
      <c r="AX9" s="84" t="s">
        <v>12005</v>
      </c>
      <c r="AY9" s="85" t="s">
        <v>11956</v>
      </c>
      <c r="AZ9" s="84" t="s">
        <v>11957</v>
      </c>
      <c r="BB9" s="86">
        <v>24</v>
      </c>
      <c r="BC9" s="86">
        <v>25</v>
      </c>
      <c r="BD9" s="86">
        <v>20</v>
      </c>
      <c r="BE9" s="86">
        <v>25</v>
      </c>
      <c r="BF9" s="86">
        <v>94</v>
      </c>
      <c r="BG9" s="87" t="s">
        <v>11812</v>
      </c>
      <c r="BH9" s="86">
        <v>24</v>
      </c>
      <c r="BI9" s="86">
        <v>24</v>
      </c>
      <c r="BJ9" s="86">
        <v>24</v>
      </c>
      <c r="BK9" s="86">
        <v>23</v>
      </c>
      <c r="BL9" s="86">
        <v>95</v>
      </c>
      <c r="BM9" s="87" t="s">
        <v>11812</v>
      </c>
      <c r="BN9" s="86">
        <v>20</v>
      </c>
      <c r="BO9" s="86">
        <v>24</v>
      </c>
      <c r="BP9" s="86">
        <v>23</v>
      </c>
      <c r="BQ9" s="86">
        <v>23</v>
      </c>
      <c r="BR9" s="86">
        <v>90</v>
      </c>
      <c r="BS9" s="87" t="s">
        <v>11812</v>
      </c>
      <c r="BT9" s="94" t="s">
        <v>11731</v>
      </c>
      <c r="BU9" s="94" t="s">
        <v>11731</v>
      </c>
      <c r="BV9" s="94" t="s">
        <v>11731</v>
      </c>
      <c r="BW9" s="94" t="s">
        <v>11731</v>
      </c>
      <c r="BX9" s="94" t="s">
        <v>11731</v>
      </c>
      <c r="BY9" s="87" t="s">
        <v>11812</v>
      </c>
      <c r="CA9" s="83" t="s">
        <v>11948</v>
      </c>
      <c r="CB9" s="83" t="s">
        <v>11951</v>
      </c>
      <c r="CC9" s="83" t="s">
        <v>11952</v>
      </c>
      <c r="CD9" s="83" t="s">
        <v>11954</v>
      </c>
      <c r="CE9" s="105"/>
      <c r="CF9" s="91">
        <f t="shared" si="0"/>
        <v>22.666666666666668</v>
      </c>
      <c r="CG9" s="91">
        <f t="shared" si="1"/>
        <v>24.333333333333332</v>
      </c>
      <c r="CH9" s="91">
        <f t="shared" si="2"/>
        <v>22.333333333333332</v>
      </c>
      <c r="CI9" s="91">
        <f t="shared" si="3"/>
        <v>23.666666666666668</v>
      </c>
      <c r="CJ9" s="91">
        <f t="shared" si="4"/>
        <v>93</v>
      </c>
      <c r="CK9" s="93">
        <f t="shared" si="5"/>
        <v>93</v>
      </c>
    </row>
    <row r="10" spans="1:89" ht="30" customHeight="1" x14ac:dyDescent="0.3">
      <c r="A10" s="83" t="s">
        <v>12006</v>
      </c>
      <c r="B10" s="83" t="s">
        <v>11938</v>
      </c>
      <c r="C10" s="83" t="s">
        <v>12007</v>
      </c>
      <c r="D10" s="84" t="s">
        <v>1913</v>
      </c>
      <c r="E10" s="84" t="s">
        <v>11812</v>
      </c>
      <c r="F10" s="84" t="s">
        <v>1914</v>
      </c>
      <c r="G10" s="84" t="s">
        <v>11940</v>
      </c>
      <c r="H10" s="84" t="s">
        <v>11978</v>
      </c>
      <c r="I10" s="84" t="s">
        <v>12008</v>
      </c>
      <c r="J10" s="84" t="s">
        <v>11980</v>
      </c>
      <c r="K10" s="84" t="s">
        <v>11944</v>
      </c>
      <c r="L10" s="84" t="s">
        <v>11945</v>
      </c>
      <c r="M10" s="84" t="s">
        <v>2549</v>
      </c>
      <c r="N10" s="84" t="s">
        <v>11946</v>
      </c>
      <c r="O10" s="84" t="s">
        <v>11947</v>
      </c>
      <c r="P10" s="85" t="s">
        <v>11812</v>
      </c>
      <c r="Q10" s="85" t="s">
        <v>11812</v>
      </c>
      <c r="R10" s="85" t="s">
        <v>11812</v>
      </c>
      <c r="S10" s="85" t="s">
        <v>11812</v>
      </c>
      <c r="T10" s="85" t="s">
        <v>11812</v>
      </c>
      <c r="U10" s="85" t="s">
        <v>11812</v>
      </c>
      <c r="V10" s="84" t="s">
        <v>11981</v>
      </c>
      <c r="W10" s="85" t="s">
        <v>12009</v>
      </c>
      <c r="X10" s="85" t="s">
        <v>12009</v>
      </c>
      <c r="Y10" s="85" t="s">
        <v>12009</v>
      </c>
      <c r="Z10" s="85" t="s">
        <v>12009</v>
      </c>
      <c r="AA10" s="85" t="s">
        <v>11945</v>
      </c>
      <c r="AB10" s="85" t="s">
        <v>12010</v>
      </c>
      <c r="AC10" s="84" t="s">
        <v>11983</v>
      </c>
      <c r="AD10" s="85" t="s">
        <v>11949</v>
      </c>
      <c r="AE10" s="85" t="s">
        <v>11949</v>
      </c>
      <c r="AF10" s="85" t="s">
        <v>11949</v>
      </c>
      <c r="AG10" s="85" t="s">
        <v>11949</v>
      </c>
      <c r="AH10" s="85" t="s">
        <v>11982</v>
      </c>
      <c r="AI10" s="85" t="s">
        <v>11812</v>
      </c>
      <c r="AJ10" s="84" t="s">
        <v>11984</v>
      </c>
      <c r="AK10" s="85" t="s">
        <v>11974</v>
      </c>
      <c r="AL10" s="85" t="s">
        <v>11974</v>
      </c>
      <c r="AM10" s="85" t="s">
        <v>11974</v>
      </c>
      <c r="AN10" s="85" t="s">
        <v>11974</v>
      </c>
      <c r="AO10" s="85" t="s">
        <v>12011</v>
      </c>
      <c r="AP10" s="85" t="s">
        <v>11812</v>
      </c>
      <c r="AQ10" s="84" t="s">
        <v>11954</v>
      </c>
      <c r="AR10" s="85" t="s">
        <v>11963</v>
      </c>
      <c r="AS10" s="85" t="s">
        <v>11949</v>
      </c>
      <c r="AT10" s="85" t="s">
        <v>654</v>
      </c>
      <c r="AU10" s="85" t="s">
        <v>654</v>
      </c>
      <c r="AV10" s="85" t="s">
        <v>12012</v>
      </c>
      <c r="AW10" s="85" t="s">
        <v>11812</v>
      </c>
      <c r="AX10" s="84" t="s">
        <v>12013</v>
      </c>
      <c r="AY10" s="85" t="s">
        <v>11956</v>
      </c>
      <c r="AZ10" s="84" t="s">
        <v>11957</v>
      </c>
      <c r="BB10" s="86">
        <v>0</v>
      </c>
      <c r="BC10" s="86">
        <v>0</v>
      </c>
      <c r="BD10" s="86">
        <v>0</v>
      </c>
      <c r="BE10" s="86">
        <v>0</v>
      </c>
      <c r="BF10" s="86">
        <v>0</v>
      </c>
      <c r="BG10" s="87" t="s">
        <v>12010</v>
      </c>
      <c r="BH10" s="86">
        <v>20</v>
      </c>
      <c r="BI10" s="86">
        <v>20</v>
      </c>
      <c r="BJ10" s="86">
        <v>20</v>
      </c>
      <c r="BK10" s="86">
        <v>20</v>
      </c>
      <c r="BL10" s="86">
        <v>80</v>
      </c>
      <c r="BM10" s="87" t="s">
        <v>11812</v>
      </c>
      <c r="BN10" s="86">
        <v>22</v>
      </c>
      <c r="BO10" s="86">
        <v>22</v>
      </c>
      <c r="BP10" s="86">
        <v>22</v>
      </c>
      <c r="BQ10" s="86">
        <v>22</v>
      </c>
      <c r="BR10" s="86">
        <v>88</v>
      </c>
      <c r="BS10" s="87" t="s">
        <v>11812</v>
      </c>
      <c r="BT10" s="86">
        <v>23</v>
      </c>
      <c r="BU10" s="86">
        <v>20</v>
      </c>
      <c r="BV10" s="86">
        <v>19</v>
      </c>
      <c r="BW10" s="86">
        <v>19</v>
      </c>
      <c r="BX10" s="86">
        <v>81</v>
      </c>
      <c r="BY10" s="87" t="s">
        <v>11812</v>
      </c>
      <c r="CA10" s="83" t="s">
        <v>11981</v>
      </c>
      <c r="CB10" s="83" t="s">
        <v>11983</v>
      </c>
      <c r="CC10" s="83" t="s">
        <v>11984</v>
      </c>
      <c r="CD10" s="83" t="s">
        <v>11954</v>
      </c>
      <c r="CE10" s="105"/>
      <c r="CF10" s="91">
        <f>AVERAGE(BH10,BN10,BT10)</f>
        <v>21.666666666666668</v>
      </c>
      <c r="CG10" s="91">
        <f>AVERAGE(BI10,BO10,BU10)</f>
        <v>20.666666666666668</v>
      </c>
      <c r="CH10" s="91">
        <f>AVERAGE(BJ10,BP10,BV10)</f>
        <v>20.333333333333332</v>
      </c>
      <c r="CI10" s="91">
        <f>AVERAGE(BK10,BQ10,BW10)</f>
        <v>20.333333333333332</v>
      </c>
      <c r="CJ10" s="91">
        <f>ROUND(AVERAGE(BL10,BR10,BX10),2)</f>
        <v>83</v>
      </c>
      <c r="CK10" s="93">
        <f t="shared" si="5"/>
        <v>83</v>
      </c>
    </row>
    <row r="11" spans="1:89" ht="30" customHeight="1" x14ac:dyDescent="0.3">
      <c r="A11" s="83" t="s">
        <v>12014</v>
      </c>
      <c r="B11" s="83" t="s">
        <v>11938</v>
      </c>
      <c r="C11" s="83" t="s">
        <v>12015</v>
      </c>
      <c r="D11" s="84" t="s">
        <v>2136</v>
      </c>
      <c r="E11" s="84" t="s">
        <v>11812</v>
      </c>
      <c r="F11" s="84" t="s">
        <v>2137</v>
      </c>
      <c r="G11" s="84" t="s">
        <v>11940</v>
      </c>
      <c r="H11" s="84" t="s">
        <v>11941</v>
      </c>
      <c r="I11" s="84" t="s">
        <v>12016</v>
      </c>
      <c r="J11" s="84" t="s">
        <v>11943</v>
      </c>
      <c r="K11" s="84" t="s">
        <v>11944</v>
      </c>
      <c r="L11" s="84" t="s">
        <v>11945</v>
      </c>
      <c r="M11" s="84" t="s">
        <v>2549</v>
      </c>
      <c r="N11" s="84" t="s">
        <v>11946</v>
      </c>
      <c r="O11" s="84" t="s">
        <v>11947</v>
      </c>
      <c r="P11" s="85" t="s">
        <v>11812</v>
      </c>
      <c r="Q11" s="85" t="s">
        <v>11812</v>
      </c>
      <c r="R11" s="85" t="s">
        <v>11812</v>
      </c>
      <c r="S11" s="85" t="s">
        <v>11812</v>
      </c>
      <c r="T11" s="85" t="s">
        <v>11812</v>
      </c>
      <c r="U11" s="85" t="s">
        <v>11812</v>
      </c>
      <c r="V11" s="84" t="s">
        <v>11948</v>
      </c>
      <c r="W11" s="85" t="s">
        <v>928</v>
      </c>
      <c r="X11" s="85" t="s">
        <v>928</v>
      </c>
      <c r="Y11" s="85" t="s">
        <v>11949</v>
      </c>
      <c r="Z11" s="85" t="s">
        <v>928</v>
      </c>
      <c r="AA11" s="85" t="s">
        <v>11950</v>
      </c>
      <c r="AB11" s="85" t="s">
        <v>11812</v>
      </c>
      <c r="AC11" s="84" t="s">
        <v>11951</v>
      </c>
      <c r="AD11" s="85" t="s">
        <v>304</v>
      </c>
      <c r="AE11" s="85" t="s">
        <v>1472</v>
      </c>
      <c r="AF11" s="85" t="s">
        <v>304</v>
      </c>
      <c r="AG11" s="85" t="s">
        <v>1472</v>
      </c>
      <c r="AH11" s="85" t="s">
        <v>2602</v>
      </c>
      <c r="AI11" s="85" t="s">
        <v>11812</v>
      </c>
      <c r="AJ11" s="84" t="s">
        <v>11952</v>
      </c>
      <c r="AK11" s="85" t="s">
        <v>306</v>
      </c>
      <c r="AL11" s="85" t="s">
        <v>515</v>
      </c>
      <c r="AM11" s="85" t="s">
        <v>1472</v>
      </c>
      <c r="AN11" s="85" t="s">
        <v>654</v>
      </c>
      <c r="AO11" s="85" t="s">
        <v>1319</v>
      </c>
      <c r="AP11" s="85" t="s">
        <v>11812</v>
      </c>
      <c r="AQ11" s="84" t="s">
        <v>11954</v>
      </c>
      <c r="AR11" s="85" t="s">
        <v>11812</v>
      </c>
      <c r="AS11" s="85" t="s">
        <v>11812</v>
      </c>
      <c r="AT11" s="85" t="s">
        <v>11812</v>
      </c>
      <c r="AU11" s="85" t="s">
        <v>11812</v>
      </c>
      <c r="AV11" s="85" t="s">
        <v>11812</v>
      </c>
      <c r="AW11" s="85" t="s">
        <v>11812</v>
      </c>
      <c r="AX11" s="84" t="s">
        <v>12017</v>
      </c>
      <c r="AY11" s="85" t="s">
        <v>11956</v>
      </c>
      <c r="AZ11" s="84" t="s">
        <v>11957</v>
      </c>
      <c r="BB11" s="86">
        <v>15</v>
      </c>
      <c r="BC11" s="86">
        <v>15</v>
      </c>
      <c r="BD11" s="86">
        <v>20</v>
      </c>
      <c r="BE11" s="86">
        <v>15</v>
      </c>
      <c r="BF11" s="86">
        <v>65</v>
      </c>
      <c r="BG11" s="87" t="s">
        <v>11812</v>
      </c>
      <c r="BH11" s="86">
        <v>17</v>
      </c>
      <c r="BI11" s="86">
        <v>18</v>
      </c>
      <c r="BJ11" s="86">
        <v>17</v>
      </c>
      <c r="BK11" s="86">
        <v>18</v>
      </c>
      <c r="BL11" s="86">
        <v>70</v>
      </c>
      <c r="BM11" s="87" t="s">
        <v>11812</v>
      </c>
      <c r="BN11" s="86">
        <v>16</v>
      </c>
      <c r="BO11" s="86">
        <v>14</v>
      </c>
      <c r="BP11" s="86">
        <v>18</v>
      </c>
      <c r="BQ11" s="86">
        <v>19</v>
      </c>
      <c r="BR11" s="86">
        <v>67</v>
      </c>
      <c r="BS11" s="87" t="s">
        <v>11812</v>
      </c>
      <c r="BT11" s="94" t="s">
        <v>11731</v>
      </c>
      <c r="BU11" s="94" t="s">
        <v>11731</v>
      </c>
      <c r="BV11" s="94" t="s">
        <v>11731</v>
      </c>
      <c r="BW11" s="94" t="s">
        <v>11731</v>
      </c>
      <c r="BX11" s="94" t="s">
        <v>11731</v>
      </c>
      <c r="BY11" s="87" t="s">
        <v>11812</v>
      </c>
      <c r="CA11" s="83" t="s">
        <v>11948</v>
      </c>
      <c r="CB11" s="83" t="s">
        <v>11951</v>
      </c>
      <c r="CC11" s="83" t="s">
        <v>11952</v>
      </c>
      <c r="CD11" s="83" t="s">
        <v>11954</v>
      </c>
      <c r="CE11" s="105"/>
      <c r="CF11" s="91">
        <f t="shared" si="0"/>
        <v>16</v>
      </c>
      <c r="CG11" s="91">
        <f t="shared" si="1"/>
        <v>15.666666666666666</v>
      </c>
      <c r="CH11" s="91">
        <f t="shared" si="2"/>
        <v>18.333333333333332</v>
      </c>
      <c r="CI11" s="91">
        <f t="shared" si="3"/>
        <v>17.333333333333332</v>
      </c>
      <c r="CJ11" s="91">
        <f t="shared" si="4"/>
        <v>67.33</v>
      </c>
      <c r="CK11" s="93">
        <f t="shared" si="5"/>
        <v>67.333333333333329</v>
      </c>
    </row>
    <row r="12" spans="1:89" ht="30" customHeight="1" x14ac:dyDescent="0.3">
      <c r="A12" s="83" t="s">
        <v>12018</v>
      </c>
      <c r="B12" s="83" t="s">
        <v>11938</v>
      </c>
      <c r="C12" s="83" t="s">
        <v>12019</v>
      </c>
      <c r="D12" s="84" t="s">
        <v>2199</v>
      </c>
      <c r="E12" s="84" t="s">
        <v>11812</v>
      </c>
      <c r="F12" s="84" t="s">
        <v>2200</v>
      </c>
      <c r="G12" s="84" t="s">
        <v>11940</v>
      </c>
      <c r="H12" s="84" t="s">
        <v>11941</v>
      </c>
      <c r="I12" s="84" t="s">
        <v>12020</v>
      </c>
      <c r="J12" s="84" t="s">
        <v>11943</v>
      </c>
      <c r="K12" s="84" t="s">
        <v>11944</v>
      </c>
      <c r="L12" s="84" t="s">
        <v>11945</v>
      </c>
      <c r="M12" s="84" t="s">
        <v>2549</v>
      </c>
      <c r="N12" s="84" t="s">
        <v>11946</v>
      </c>
      <c r="O12" s="84" t="s">
        <v>11947</v>
      </c>
      <c r="P12" s="85" t="s">
        <v>11812</v>
      </c>
      <c r="Q12" s="85" t="s">
        <v>11812</v>
      </c>
      <c r="R12" s="85" t="s">
        <v>11812</v>
      </c>
      <c r="S12" s="85" t="s">
        <v>11812</v>
      </c>
      <c r="T12" s="85" t="s">
        <v>11812</v>
      </c>
      <c r="U12" s="85" t="s">
        <v>11812</v>
      </c>
      <c r="V12" s="84" t="s">
        <v>11948</v>
      </c>
      <c r="W12" s="85" t="s">
        <v>928</v>
      </c>
      <c r="X12" s="85" t="s">
        <v>928</v>
      </c>
      <c r="Y12" s="85" t="s">
        <v>11949</v>
      </c>
      <c r="Z12" s="85" t="s">
        <v>928</v>
      </c>
      <c r="AA12" s="85" t="s">
        <v>11950</v>
      </c>
      <c r="AB12" s="85" t="s">
        <v>11812</v>
      </c>
      <c r="AC12" s="84" t="s">
        <v>11951</v>
      </c>
      <c r="AD12" s="85" t="s">
        <v>11974</v>
      </c>
      <c r="AE12" s="85" t="s">
        <v>11949</v>
      </c>
      <c r="AF12" s="85" t="s">
        <v>11949</v>
      </c>
      <c r="AG12" s="85" t="s">
        <v>11949</v>
      </c>
      <c r="AH12" s="85" t="s">
        <v>12021</v>
      </c>
      <c r="AI12" s="85" t="s">
        <v>11812</v>
      </c>
      <c r="AJ12" s="84" t="s">
        <v>11952</v>
      </c>
      <c r="AK12" s="85" t="s">
        <v>304</v>
      </c>
      <c r="AL12" s="85" t="s">
        <v>304</v>
      </c>
      <c r="AM12" s="85" t="s">
        <v>306</v>
      </c>
      <c r="AN12" s="85" t="s">
        <v>928</v>
      </c>
      <c r="AO12" s="85" t="s">
        <v>11950</v>
      </c>
      <c r="AP12" s="85" t="s">
        <v>11812</v>
      </c>
      <c r="AQ12" s="84" t="s">
        <v>11954</v>
      </c>
      <c r="AR12" s="85" t="s">
        <v>11812</v>
      </c>
      <c r="AS12" s="85" t="s">
        <v>11812</v>
      </c>
      <c r="AT12" s="85" t="s">
        <v>11812</v>
      </c>
      <c r="AU12" s="85" t="s">
        <v>11812</v>
      </c>
      <c r="AV12" s="85" t="s">
        <v>11812</v>
      </c>
      <c r="AW12" s="85" t="s">
        <v>11812</v>
      </c>
      <c r="AX12" s="84" t="s">
        <v>12022</v>
      </c>
      <c r="AY12" s="85" t="s">
        <v>11956</v>
      </c>
      <c r="AZ12" s="84" t="s">
        <v>11957</v>
      </c>
      <c r="BB12" s="86">
        <v>15</v>
      </c>
      <c r="BC12" s="86">
        <v>15</v>
      </c>
      <c r="BD12" s="86">
        <v>20</v>
      </c>
      <c r="BE12" s="86">
        <v>15</v>
      </c>
      <c r="BF12" s="86">
        <v>65</v>
      </c>
      <c r="BG12" s="87" t="s">
        <v>11812</v>
      </c>
      <c r="BH12" s="86">
        <v>22</v>
      </c>
      <c r="BI12" s="86">
        <v>20</v>
      </c>
      <c r="BJ12" s="86">
        <v>20</v>
      </c>
      <c r="BK12" s="86">
        <v>20</v>
      </c>
      <c r="BL12" s="86">
        <v>82</v>
      </c>
      <c r="BM12" s="87" t="s">
        <v>11812</v>
      </c>
      <c r="BN12" s="86">
        <v>17</v>
      </c>
      <c r="BO12" s="86">
        <v>17</v>
      </c>
      <c r="BP12" s="86">
        <v>16</v>
      </c>
      <c r="BQ12" s="86">
        <v>15</v>
      </c>
      <c r="BR12" s="86">
        <v>65</v>
      </c>
      <c r="BS12" s="87" t="s">
        <v>11812</v>
      </c>
      <c r="BT12" s="94" t="s">
        <v>11731</v>
      </c>
      <c r="BU12" s="94" t="s">
        <v>11731</v>
      </c>
      <c r="BV12" s="94" t="s">
        <v>11731</v>
      </c>
      <c r="BW12" s="94" t="s">
        <v>11731</v>
      </c>
      <c r="BX12" s="94" t="s">
        <v>11731</v>
      </c>
      <c r="BY12" s="87" t="s">
        <v>11812</v>
      </c>
      <c r="CA12" s="83" t="s">
        <v>11948</v>
      </c>
      <c r="CB12" s="83" t="s">
        <v>11951</v>
      </c>
      <c r="CC12" s="83" t="s">
        <v>11952</v>
      </c>
      <c r="CD12" s="83" t="s">
        <v>11954</v>
      </c>
      <c r="CE12" s="105"/>
      <c r="CF12" s="91">
        <f t="shared" si="0"/>
        <v>18</v>
      </c>
      <c r="CG12" s="91">
        <f t="shared" si="1"/>
        <v>17.333333333333332</v>
      </c>
      <c r="CH12" s="91">
        <f t="shared" si="2"/>
        <v>18.666666666666668</v>
      </c>
      <c r="CI12" s="91">
        <f t="shared" si="3"/>
        <v>16.666666666666668</v>
      </c>
      <c r="CJ12" s="91">
        <f t="shared" si="4"/>
        <v>70.67</v>
      </c>
      <c r="CK12" s="93">
        <f t="shared" si="5"/>
        <v>70.666666666666671</v>
      </c>
    </row>
    <row r="13" spans="1:89" ht="30" customHeight="1" x14ac:dyDescent="0.3">
      <c r="A13" s="83" t="s">
        <v>12023</v>
      </c>
      <c r="B13" s="83" t="s">
        <v>11938</v>
      </c>
      <c r="C13" s="83" t="s">
        <v>12024</v>
      </c>
      <c r="D13" s="84" t="s">
        <v>3150</v>
      </c>
      <c r="E13" s="84" t="s">
        <v>11812</v>
      </c>
      <c r="F13" s="84" t="s">
        <v>3151</v>
      </c>
      <c r="G13" s="84" t="s">
        <v>11940</v>
      </c>
      <c r="H13" s="84" t="s">
        <v>12025</v>
      </c>
      <c r="I13" s="84" t="s">
        <v>12026</v>
      </c>
      <c r="J13" s="84" t="s">
        <v>12027</v>
      </c>
      <c r="K13" s="84" t="s">
        <v>11944</v>
      </c>
      <c r="L13" s="84" t="s">
        <v>11945</v>
      </c>
      <c r="M13" s="84" t="s">
        <v>2549</v>
      </c>
      <c r="N13" s="84" t="s">
        <v>11946</v>
      </c>
      <c r="O13" s="84" t="s">
        <v>11947</v>
      </c>
      <c r="P13" s="85" t="s">
        <v>11812</v>
      </c>
      <c r="Q13" s="85" t="s">
        <v>11812</v>
      </c>
      <c r="R13" s="85" t="s">
        <v>11812</v>
      </c>
      <c r="S13" s="85" t="s">
        <v>11812</v>
      </c>
      <c r="T13" s="85" t="s">
        <v>11812</v>
      </c>
      <c r="U13" s="85" t="s">
        <v>11812</v>
      </c>
      <c r="V13" s="84" t="s">
        <v>12028</v>
      </c>
      <c r="W13" s="85" t="s">
        <v>11963</v>
      </c>
      <c r="X13" s="85" t="s">
        <v>11974</v>
      </c>
      <c r="Y13" s="85" t="s">
        <v>11963</v>
      </c>
      <c r="Z13" s="85" t="s">
        <v>304</v>
      </c>
      <c r="AA13" s="85" t="s">
        <v>12029</v>
      </c>
      <c r="AB13" s="85" t="s">
        <v>11812</v>
      </c>
      <c r="AC13" s="84" t="s">
        <v>12030</v>
      </c>
      <c r="AD13" s="85" t="s">
        <v>11949</v>
      </c>
      <c r="AE13" s="85" t="s">
        <v>11949</v>
      </c>
      <c r="AF13" s="85" t="s">
        <v>11949</v>
      </c>
      <c r="AG13" s="85" t="s">
        <v>11949</v>
      </c>
      <c r="AH13" s="85" t="s">
        <v>11982</v>
      </c>
      <c r="AI13" s="85" t="s">
        <v>11812</v>
      </c>
      <c r="AJ13" s="84" t="s">
        <v>12031</v>
      </c>
      <c r="AK13" s="85" t="s">
        <v>11974</v>
      </c>
      <c r="AL13" s="85" t="s">
        <v>11974</v>
      </c>
      <c r="AM13" s="85" t="s">
        <v>11949</v>
      </c>
      <c r="AN13" s="85" t="s">
        <v>654</v>
      </c>
      <c r="AO13" s="85" t="s">
        <v>12032</v>
      </c>
      <c r="AP13" s="85" t="s">
        <v>11812</v>
      </c>
      <c r="AQ13" s="84" t="s">
        <v>11954</v>
      </c>
      <c r="AR13" s="85" t="s">
        <v>11812</v>
      </c>
      <c r="AS13" s="85" t="s">
        <v>11812</v>
      </c>
      <c r="AT13" s="85" t="s">
        <v>11812</v>
      </c>
      <c r="AU13" s="85" t="s">
        <v>11812</v>
      </c>
      <c r="AV13" s="85" t="s">
        <v>11812</v>
      </c>
      <c r="AW13" s="85" t="s">
        <v>11812</v>
      </c>
      <c r="AX13" s="84" t="s">
        <v>12033</v>
      </c>
      <c r="AY13" s="85" t="s">
        <v>11956</v>
      </c>
      <c r="AZ13" s="84" t="s">
        <v>11957</v>
      </c>
      <c r="BB13" s="86">
        <v>23</v>
      </c>
      <c r="BC13" s="86">
        <v>22</v>
      </c>
      <c r="BD13" s="86">
        <v>23</v>
      </c>
      <c r="BE13" s="86">
        <v>17</v>
      </c>
      <c r="BF13" s="86">
        <v>85</v>
      </c>
      <c r="BG13" s="87" t="s">
        <v>11812</v>
      </c>
      <c r="BH13" s="86">
        <v>20</v>
      </c>
      <c r="BI13" s="86">
        <v>20</v>
      </c>
      <c r="BJ13" s="86">
        <v>20</v>
      </c>
      <c r="BK13" s="86">
        <v>20</v>
      </c>
      <c r="BL13" s="86">
        <v>80</v>
      </c>
      <c r="BM13" s="87" t="s">
        <v>11812</v>
      </c>
      <c r="BN13" s="86">
        <v>22</v>
      </c>
      <c r="BO13" s="86">
        <v>22</v>
      </c>
      <c r="BP13" s="86">
        <v>20</v>
      </c>
      <c r="BQ13" s="86">
        <v>19</v>
      </c>
      <c r="BR13" s="86">
        <v>83</v>
      </c>
      <c r="BS13" s="87" t="s">
        <v>11812</v>
      </c>
      <c r="BT13" s="94" t="s">
        <v>11731</v>
      </c>
      <c r="BU13" s="94" t="s">
        <v>11731</v>
      </c>
      <c r="BV13" s="94" t="s">
        <v>11731</v>
      </c>
      <c r="BW13" s="94" t="s">
        <v>11731</v>
      </c>
      <c r="BX13" s="94" t="s">
        <v>11731</v>
      </c>
      <c r="BY13" s="87" t="s">
        <v>11812</v>
      </c>
      <c r="CA13" s="83" t="s">
        <v>12028</v>
      </c>
      <c r="CB13" s="83" t="s">
        <v>12030</v>
      </c>
      <c r="CC13" s="83" t="s">
        <v>12031</v>
      </c>
      <c r="CD13" s="83" t="s">
        <v>11954</v>
      </c>
      <c r="CE13" s="105"/>
      <c r="CF13" s="91">
        <f t="shared" si="0"/>
        <v>21.666666666666668</v>
      </c>
      <c r="CG13" s="91">
        <f t="shared" si="1"/>
        <v>21.333333333333332</v>
      </c>
      <c r="CH13" s="91">
        <f t="shared" si="2"/>
        <v>21</v>
      </c>
      <c r="CI13" s="91">
        <f t="shared" si="3"/>
        <v>18.666666666666668</v>
      </c>
      <c r="CJ13" s="91">
        <f t="shared" si="4"/>
        <v>82.67</v>
      </c>
      <c r="CK13" s="93">
        <f t="shared" si="5"/>
        <v>82.666666666666671</v>
      </c>
    </row>
    <row r="14" spans="1:89" ht="30" customHeight="1" x14ac:dyDescent="0.3">
      <c r="A14" s="83" t="s">
        <v>12034</v>
      </c>
      <c r="B14" s="83" t="s">
        <v>11938</v>
      </c>
      <c r="C14" s="83" t="s">
        <v>12035</v>
      </c>
      <c r="D14" s="84" t="s">
        <v>3789</v>
      </c>
      <c r="E14" s="84" t="s">
        <v>11812</v>
      </c>
      <c r="F14" s="84" t="s">
        <v>1244</v>
      </c>
      <c r="G14" s="84" t="s">
        <v>11940</v>
      </c>
      <c r="H14" s="84" t="s">
        <v>12036</v>
      </c>
      <c r="I14" s="84" t="s">
        <v>12037</v>
      </c>
      <c r="J14" s="84" t="s">
        <v>12038</v>
      </c>
      <c r="K14" s="84" t="s">
        <v>11944</v>
      </c>
      <c r="L14" s="84" t="s">
        <v>11945</v>
      </c>
      <c r="M14" s="84" t="s">
        <v>2549</v>
      </c>
      <c r="N14" s="84" t="s">
        <v>11946</v>
      </c>
      <c r="O14" s="84" t="s">
        <v>11947</v>
      </c>
      <c r="P14" s="85" t="s">
        <v>11812</v>
      </c>
      <c r="Q14" s="85" t="s">
        <v>11812</v>
      </c>
      <c r="R14" s="85" t="s">
        <v>11812</v>
      </c>
      <c r="S14" s="85" t="s">
        <v>11812</v>
      </c>
      <c r="T14" s="85" t="s">
        <v>11812</v>
      </c>
      <c r="U14" s="85" t="s">
        <v>11812</v>
      </c>
      <c r="V14" s="84" t="s">
        <v>12039</v>
      </c>
      <c r="W14" s="85" t="s">
        <v>11949</v>
      </c>
      <c r="X14" s="85" t="s">
        <v>1472</v>
      </c>
      <c r="Y14" s="85" t="s">
        <v>11974</v>
      </c>
      <c r="Z14" s="85" t="s">
        <v>928</v>
      </c>
      <c r="AA14" s="85" t="s">
        <v>11995</v>
      </c>
      <c r="AB14" s="85" t="s">
        <v>12040</v>
      </c>
      <c r="AC14" s="84" t="s">
        <v>12030</v>
      </c>
      <c r="AD14" s="85" t="s">
        <v>11949</v>
      </c>
      <c r="AE14" s="85" t="s">
        <v>309</v>
      </c>
      <c r="AF14" s="85" t="s">
        <v>309</v>
      </c>
      <c r="AG14" s="85" t="s">
        <v>11949</v>
      </c>
      <c r="AH14" s="85" t="s">
        <v>12021</v>
      </c>
      <c r="AI14" s="85" t="s">
        <v>11812</v>
      </c>
      <c r="AJ14" s="84" t="s">
        <v>12031</v>
      </c>
      <c r="AK14" s="85" t="s">
        <v>11949</v>
      </c>
      <c r="AL14" s="85" t="s">
        <v>309</v>
      </c>
      <c r="AM14" s="85" t="s">
        <v>11949</v>
      </c>
      <c r="AN14" s="85" t="s">
        <v>11974</v>
      </c>
      <c r="AO14" s="85" t="s">
        <v>12032</v>
      </c>
      <c r="AP14" s="85" t="s">
        <v>11812</v>
      </c>
      <c r="AQ14" s="84" t="s">
        <v>11954</v>
      </c>
      <c r="AR14" s="85" t="s">
        <v>11812</v>
      </c>
      <c r="AS14" s="85" t="s">
        <v>11812</v>
      </c>
      <c r="AT14" s="85" t="s">
        <v>11812</v>
      </c>
      <c r="AU14" s="85" t="s">
        <v>11812</v>
      </c>
      <c r="AV14" s="85" t="s">
        <v>11812</v>
      </c>
      <c r="AW14" s="85" t="s">
        <v>11812</v>
      </c>
      <c r="AX14" s="84" t="s">
        <v>12041</v>
      </c>
      <c r="AY14" s="85" t="s">
        <v>11956</v>
      </c>
      <c r="AZ14" s="84" t="s">
        <v>11957</v>
      </c>
      <c r="BB14" s="86">
        <v>20</v>
      </c>
      <c r="BC14" s="86">
        <v>18</v>
      </c>
      <c r="BD14" s="86">
        <v>22</v>
      </c>
      <c r="BE14" s="86">
        <v>15</v>
      </c>
      <c r="BF14" s="86">
        <v>75</v>
      </c>
      <c r="BG14" s="87" t="s">
        <v>12040</v>
      </c>
      <c r="BH14" s="86">
        <v>20</v>
      </c>
      <c r="BI14" s="86">
        <v>21</v>
      </c>
      <c r="BJ14" s="86">
        <v>21</v>
      </c>
      <c r="BK14" s="86">
        <v>20</v>
      </c>
      <c r="BL14" s="86">
        <v>82</v>
      </c>
      <c r="BM14" s="87" t="s">
        <v>11812</v>
      </c>
      <c r="BN14" s="86">
        <v>20</v>
      </c>
      <c r="BO14" s="86">
        <v>21</v>
      </c>
      <c r="BP14" s="86">
        <v>20</v>
      </c>
      <c r="BQ14" s="86">
        <v>22</v>
      </c>
      <c r="BR14" s="86">
        <v>83</v>
      </c>
      <c r="BS14" s="87" t="s">
        <v>11812</v>
      </c>
      <c r="BT14" s="94" t="s">
        <v>11731</v>
      </c>
      <c r="BU14" s="94" t="s">
        <v>11731</v>
      </c>
      <c r="BV14" s="94" t="s">
        <v>11731</v>
      </c>
      <c r="BW14" s="94" t="s">
        <v>11731</v>
      </c>
      <c r="BX14" s="94" t="s">
        <v>11731</v>
      </c>
      <c r="BY14" s="87" t="s">
        <v>11812</v>
      </c>
      <c r="CA14" s="83" t="s">
        <v>12039</v>
      </c>
      <c r="CB14" s="83" t="s">
        <v>12030</v>
      </c>
      <c r="CC14" s="83" t="s">
        <v>12031</v>
      </c>
      <c r="CD14" s="83" t="s">
        <v>11954</v>
      </c>
      <c r="CE14" s="105"/>
      <c r="CF14" s="91">
        <f t="shared" si="0"/>
        <v>20</v>
      </c>
      <c r="CG14" s="91">
        <f t="shared" si="1"/>
        <v>20</v>
      </c>
      <c r="CH14" s="91">
        <f t="shared" si="2"/>
        <v>21</v>
      </c>
      <c r="CI14" s="91">
        <f t="shared" si="3"/>
        <v>19</v>
      </c>
      <c r="CJ14" s="91">
        <f t="shared" si="4"/>
        <v>80</v>
      </c>
      <c r="CK14" s="93">
        <f t="shared" si="5"/>
        <v>80</v>
      </c>
    </row>
    <row r="15" spans="1:89" ht="30" customHeight="1" x14ac:dyDescent="0.3">
      <c r="A15" s="83" t="s">
        <v>12042</v>
      </c>
      <c r="B15" s="83" t="s">
        <v>11938</v>
      </c>
      <c r="C15" s="83" t="s">
        <v>12043</v>
      </c>
      <c r="D15" s="84" t="s">
        <v>3883</v>
      </c>
      <c r="E15" s="84" t="s">
        <v>11812</v>
      </c>
      <c r="F15" s="84" t="s">
        <v>3884</v>
      </c>
      <c r="G15" s="84" t="s">
        <v>11940</v>
      </c>
      <c r="H15" s="84" t="s">
        <v>11941</v>
      </c>
      <c r="I15" s="84" t="s">
        <v>12044</v>
      </c>
      <c r="J15" s="84" t="s">
        <v>11943</v>
      </c>
      <c r="K15" s="84" t="s">
        <v>11944</v>
      </c>
      <c r="L15" s="84" t="s">
        <v>11945</v>
      </c>
      <c r="M15" s="84" t="s">
        <v>2549</v>
      </c>
      <c r="N15" s="84" t="s">
        <v>11946</v>
      </c>
      <c r="O15" s="84" t="s">
        <v>11947</v>
      </c>
      <c r="P15" s="85" t="s">
        <v>11812</v>
      </c>
      <c r="Q15" s="85" t="s">
        <v>11812</v>
      </c>
      <c r="R15" s="85" t="s">
        <v>11812</v>
      </c>
      <c r="S15" s="85" t="s">
        <v>11812</v>
      </c>
      <c r="T15" s="85" t="s">
        <v>11812</v>
      </c>
      <c r="U15" s="85" t="s">
        <v>11812</v>
      </c>
      <c r="V15" s="84" t="s">
        <v>11948</v>
      </c>
      <c r="W15" s="85" t="s">
        <v>11963</v>
      </c>
      <c r="X15" s="85" t="s">
        <v>11963</v>
      </c>
      <c r="Y15" s="85" t="s">
        <v>11949</v>
      </c>
      <c r="Z15" s="85" t="s">
        <v>11974</v>
      </c>
      <c r="AA15" s="85" t="s">
        <v>12011</v>
      </c>
      <c r="AB15" s="85" t="s">
        <v>11812</v>
      </c>
      <c r="AC15" s="84" t="s">
        <v>11951</v>
      </c>
      <c r="AD15" s="85" t="s">
        <v>309</v>
      </c>
      <c r="AE15" s="85" t="s">
        <v>11963</v>
      </c>
      <c r="AF15" s="85" t="s">
        <v>11963</v>
      </c>
      <c r="AG15" s="85" t="s">
        <v>731</v>
      </c>
      <c r="AH15" s="85" t="s">
        <v>11973</v>
      </c>
      <c r="AI15" s="85" t="s">
        <v>11812</v>
      </c>
      <c r="AJ15" s="84" t="s">
        <v>11952</v>
      </c>
      <c r="AK15" s="85" t="s">
        <v>11949</v>
      </c>
      <c r="AL15" s="85" t="s">
        <v>11974</v>
      </c>
      <c r="AM15" s="85" t="s">
        <v>11963</v>
      </c>
      <c r="AN15" s="85" t="s">
        <v>309</v>
      </c>
      <c r="AO15" s="85" t="s">
        <v>12045</v>
      </c>
      <c r="AP15" s="85" t="s">
        <v>11812</v>
      </c>
      <c r="AQ15" s="84" t="s">
        <v>11954</v>
      </c>
      <c r="AR15" s="85" t="s">
        <v>11812</v>
      </c>
      <c r="AS15" s="85" t="s">
        <v>11812</v>
      </c>
      <c r="AT15" s="85" t="s">
        <v>11812</v>
      </c>
      <c r="AU15" s="85" t="s">
        <v>11812</v>
      </c>
      <c r="AV15" s="85" t="s">
        <v>11812</v>
      </c>
      <c r="AW15" s="85" t="s">
        <v>11812</v>
      </c>
      <c r="AX15" s="84" t="s">
        <v>12046</v>
      </c>
      <c r="AY15" s="85" t="s">
        <v>11956</v>
      </c>
      <c r="AZ15" s="84" t="s">
        <v>11957</v>
      </c>
      <c r="BB15" s="86">
        <v>23</v>
      </c>
      <c r="BC15" s="86">
        <v>23</v>
      </c>
      <c r="BD15" s="86">
        <v>20</v>
      </c>
      <c r="BE15" s="86">
        <v>22</v>
      </c>
      <c r="BF15" s="86">
        <v>88</v>
      </c>
      <c r="BG15" s="87" t="s">
        <v>11812</v>
      </c>
      <c r="BH15" s="86">
        <v>21</v>
      </c>
      <c r="BI15" s="86">
        <v>23</v>
      </c>
      <c r="BJ15" s="86">
        <v>23</v>
      </c>
      <c r="BK15" s="86">
        <v>24</v>
      </c>
      <c r="BL15" s="86">
        <v>91</v>
      </c>
      <c r="BM15" s="87" t="s">
        <v>11812</v>
      </c>
      <c r="BN15" s="86">
        <v>20</v>
      </c>
      <c r="BO15" s="86">
        <v>22</v>
      </c>
      <c r="BP15" s="86">
        <v>23</v>
      </c>
      <c r="BQ15" s="86">
        <v>21</v>
      </c>
      <c r="BR15" s="86">
        <v>86</v>
      </c>
      <c r="BS15" s="87" t="s">
        <v>11812</v>
      </c>
      <c r="BT15" s="94" t="s">
        <v>11731</v>
      </c>
      <c r="BU15" s="94" t="s">
        <v>11731</v>
      </c>
      <c r="BV15" s="94" t="s">
        <v>11731</v>
      </c>
      <c r="BW15" s="94" t="s">
        <v>11731</v>
      </c>
      <c r="BX15" s="94" t="s">
        <v>11731</v>
      </c>
      <c r="BY15" s="87" t="s">
        <v>11812</v>
      </c>
      <c r="CA15" s="83" t="s">
        <v>11948</v>
      </c>
      <c r="CB15" s="83" t="s">
        <v>11951</v>
      </c>
      <c r="CC15" s="83" t="s">
        <v>11952</v>
      </c>
      <c r="CD15" s="83" t="s">
        <v>11954</v>
      </c>
      <c r="CE15" s="105"/>
      <c r="CF15" s="91">
        <f t="shared" si="0"/>
        <v>21.333333333333332</v>
      </c>
      <c r="CG15" s="91">
        <f t="shared" si="1"/>
        <v>22.666666666666668</v>
      </c>
      <c r="CH15" s="91">
        <f t="shared" si="2"/>
        <v>22</v>
      </c>
      <c r="CI15" s="91">
        <f t="shared" si="3"/>
        <v>22.333333333333332</v>
      </c>
      <c r="CJ15" s="91">
        <f t="shared" si="4"/>
        <v>88.33</v>
      </c>
      <c r="CK15" s="93">
        <f t="shared" si="5"/>
        <v>88.333333333333329</v>
      </c>
    </row>
    <row r="16" spans="1:89" ht="30" customHeight="1" x14ac:dyDescent="0.3">
      <c r="A16" s="83" t="s">
        <v>12047</v>
      </c>
      <c r="B16" s="83" t="s">
        <v>11938</v>
      </c>
      <c r="C16" s="83" t="s">
        <v>12048</v>
      </c>
      <c r="D16" s="84" t="s">
        <v>4247</v>
      </c>
      <c r="E16" s="84" t="s">
        <v>11812</v>
      </c>
      <c r="F16" s="84" t="s">
        <v>4248</v>
      </c>
      <c r="G16" s="84" t="s">
        <v>11940</v>
      </c>
      <c r="H16" s="84" t="s">
        <v>11978</v>
      </c>
      <c r="I16" s="84" t="s">
        <v>12049</v>
      </c>
      <c r="J16" s="84" t="s">
        <v>11980</v>
      </c>
      <c r="K16" s="84" t="s">
        <v>11944</v>
      </c>
      <c r="L16" s="84" t="s">
        <v>11945</v>
      </c>
      <c r="M16" s="84" t="s">
        <v>2549</v>
      </c>
      <c r="N16" s="84" t="s">
        <v>11946</v>
      </c>
      <c r="O16" s="84" t="s">
        <v>11947</v>
      </c>
      <c r="P16" s="85" t="s">
        <v>11812</v>
      </c>
      <c r="Q16" s="85" t="s">
        <v>11812</v>
      </c>
      <c r="R16" s="85" t="s">
        <v>11812</v>
      </c>
      <c r="S16" s="85" t="s">
        <v>11812</v>
      </c>
      <c r="T16" s="85" t="s">
        <v>11812</v>
      </c>
      <c r="U16" s="85" t="s">
        <v>11812</v>
      </c>
      <c r="V16" s="84" t="s">
        <v>11981</v>
      </c>
      <c r="W16" s="85" t="s">
        <v>11949</v>
      </c>
      <c r="X16" s="85" t="s">
        <v>1472</v>
      </c>
      <c r="Y16" s="85" t="s">
        <v>11949</v>
      </c>
      <c r="Z16" s="85" t="s">
        <v>309</v>
      </c>
      <c r="AA16" s="85" t="s">
        <v>12050</v>
      </c>
      <c r="AB16" s="85" t="s">
        <v>11812</v>
      </c>
      <c r="AC16" s="84" t="s">
        <v>11983</v>
      </c>
      <c r="AD16" s="85" t="s">
        <v>654</v>
      </c>
      <c r="AE16" s="85" t="s">
        <v>654</v>
      </c>
      <c r="AF16" s="85" t="s">
        <v>654</v>
      </c>
      <c r="AG16" s="85" t="s">
        <v>654</v>
      </c>
      <c r="AH16" s="85" t="s">
        <v>12051</v>
      </c>
      <c r="AI16" s="85" t="s">
        <v>11812</v>
      </c>
      <c r="AJ16" s="84" t="s">
        <v>11984</v>
      </c>
      <c r="AK16" s="85" t="s">
        <v>654</v>
      </c>
      <c r="AL16" s="85" t="s">
        <v>309</v>
      </c>
      <c r="AM16" s="85" t="s">
        <v>654</v>
      </c>
      <c r="AN16" s="85" t="s">
        <v>11949</v>
      </c>
      <c r="AO16" s="85" t="s">
        <v>12050</v>
      </c>
      <c r="AP16" s="85" t="s">
        <v>11812</v>
      </c>
      <c r="AQ16" s="84" t="s">
        <v>11954</v>
      </c>
      <c r="AR16" s="85" t="s">
        <v>11812</v>
      </c>
      <c r="AS16" s="85" t="s">
        <v>11812</v>
      </c>
      <c r="AT16" s="85" t="s">
        <v>11812</v>
      </c>
      <c r="AU16" s="85" t="s">
        <v>11812</v>
      </c>
      <c r="AV16" s="85" t="s">
        <v>11812</v>
      </c>
      <c r="AW16" s="85" t="s">
        <v>11812</v>
      </c>
      <c r="AX16" s="84" t="s">
        <v>11986</v>
      </c>
      <c r="AY16" s="85" t="s">
        <v>11956</v>
      </c>
      <c r="AZ16" s="84" t="s">
        <v>11957</v>
      </c>
      <c r="BB16" s="86">
        <v>20</v>
      </c>
      <c r="BC16" s="86">
        <v>18</v>
      </c>
      <c r="BD16" s="86">
        <v>20</v>
      </c>
      <c r="BE16" s="86">
        <v>21</v>
      </c>
      <c r="BF16" s="86">
        <v>79</v>
      </c>
      <c r="BG16" s="87" t="s">
        <v>11812</v>
      </c>
      <c r="BH16" s="86">
        <v>19</v>
      </c>
      <c r="BI16" s="86">
        <v>19</v>
      </c>
      <c r="BJ16" s="86">
        <v>19</v>
      </c>
      <c r="BK16" s="86">
        <v>19</v>
      </c>
      <c r="BL16" s="86">
        <v>76</v>
      </c>
      <c r="BM16" s="87" t="s">
        <v>11812</v>
      </c>
      <c r="BN16" s="86">
        <v>19</v>
      </c>
      <c r="BO16" s="86">
        <v>21</v>
      </c>
      <c r="BP16" s="86">
        <v>19</v>
      </c>
      <c r="BQ16" s="86">
        <v>20</v>
      </c>
      <c r="BR16" s="86">
        <v>79</v>
      </c>
      <c r="BS16" s="87" t="s">
        <v>11812</v>
      </c>
      <c r="BT16" s="94" t="s">
        <v>11731</v>
      </c>
      <c r="BU16" s="94" t="s">
        <v>11731</v>
      </c>
      <c r="BV16" s="94" t="s">
        <v>11731</v>
      </c>
      <c r="BW16" s="94" t="s">
        <v>11731</v>
      </c>
      <c r="BX16" s="94" t="s">
        <v>11731</v>
      </c>
      <c r="BY16" s="87" t="s">
        <v>11812</v>
      </c>
      <c r="CA16" s="83" t="s">
        <v>11981</v>
      </c>
      <c r="CB16" s="83" t="s">
        <v>11983</v>
      </c>
      <c r="CC16" s="83" t="s">
        <v>11984</v>
      </c>
      <c r="CD16" s="83" t="s">
        <v>11954</v>
      </c>
      <c r="CE16" s="105"/>
      <c r="CF16" s="91">
        <f t="shared" si="0"/>
        <v>19.333333333333332</v>
      </c>
      <c r="CG16" s="91">
        <f t="shared" si="1"/>
        <v>19.333333333333332</v>
      </c>
      <c r="CH16" s="91">
        <f t="shared" si="2"/>
        <v>19.333333333333332</v>
      </c>
      <c r="CI16" s="91">
        <f t="shared" si="3"/>
        <v>20</v>
      </c>
      <c r="CJ16" s="91">
        <f t="shared" si="4"/>
        <v>78</v>
      </c>
      <c r="CK16" s="93">
        <f t="shared" si="5"/>
        <v>78</v>
      </c>
    </row>
    <row r="17" spans="1:89" ht="30" customHeight="1" x14ac:dyDescent="0.3">
      <c r="A17" s="83" t="s">
        <v>12052</v>
      </c>
      <c r="B17" s="83" t="s">
        <v>11938</v>
      </c>
      <c r="C17" s="83" t="s">
        <v>12053</v>
      </c>
      <c r="D17" s="84" t="s">
        <v>4329</v>
      </c>
      <c r="E17" s="84" t="s">
        <v>11812</v>
      </c>
      <c r="F17" s="84" t="s">
        <v>4330</v>
      </c>
      <c r="G17" s="84" t="s">
        <v>11940</v>
      </c>
      <c r="H17" s="84" t="s">
        <v>12054</v>
      </c>
      <c r="I17" s="84" t="s">
        <v>12055</v>
      </c>
      <c r="J17" s="84" t="s">
        <v>12056</v>
      </c>
      <c r="K17" s="84" t="s">
        <v>11944</v>
      </c>
      <c r="L17" s="84" t="s">
        <v>11945</v>
      </c>
      <c r="M17" s="84" t="s">
        <v>2549</v>
      </c>
      <c r="N17" s="84" t="s">
        <v>11946</v>
      </c>
      <c r="O17" s="84" t="s">
        <v>11947</v>
      </c>
      <c r="P17" s="85" t="s">
        <v>11812</v>
      </c>
      <c r="Q17" s="85" t="s">
        <v>11812</v>
      </c>
      <c r="R17" s="85" t="s">
        <v>11812</v>
      </c>
      <c r="S17" s="85" t="s">
        <v>11812</v>
      </c>
      <c r="T17" s="85" t="s">
        <v>11812</v>
      </c>
      <c r="U17" s="85" t="s">
        <v>11812</v>
      </c>
      <c r="V17" s="84" t="s">
        <v>12028</v>
      </c>
      <c r="W17" s="85" t="s">
        <v>731</v>
      </c>
      <c r="X17" s="85" t="s">
        <v>731</v>
      </c>
      <c r="Y17" s="85" t="s">
        <v>11963</v>
      </c>
      <c r="Z17" s="85" t="s">
        <v>731</v>
      </c>
      <c r="AA17" s="85" t="s">
        <v>12004</v>
      </c>
      <c r="AB17" s="85" t="s">
        <v>11812</v>
      </c>
      <c r="AC17" s="84" t="s">
        <v>12030</v>
      </c>
      <c r="AD17" s="85" t="s">
        <v>309</v>
      </c>
      <c r="AE17" s="85" t="s">
        <v>11949</v>
      </c>
      <c r="AF17" s="85" t="s">
        <v>309</v>
      </c>
      <c r="AG17" s="85" t="s">
        <v>11949</v>
      </c>
      <c r="AH17" s="85" t="s">
        <v>12021</v>
      </c>
      <c r="AI17" s="85" t="s">
        <v>11812</v>
      </c>
      <c r="AJ17" s="84" t="s">
        <v>12031</v>
      </c>
      <c r="AK17" s="85" t="s">
        <v>11963</v>
      </c>
      <c r="AL17" s="85" t="s">
        <v>11974</v>
      </c>
      <c r="AM17" s="85" t="s">
        <v>309</v>
      </c>
      <c r="AN17" s="85" t="s">
        <v>11974</v>
      </c>
      <c r="AO17" s="85" t="s">
        <v>12011</v>
      </c>
      <c r="AP17" s="85" t="s">
        <v>11812</v>
      </c>
      <c r="AQ17" s="84" t="s">
        <v>11954</v>
      </c>
      <c r="AR17" s="85" t="s">
        <v>11812</v>
      </c>
      <c r="AS17" s="85" t="s">
        <v>11812</v>
      </c>
      <c r="AT17" s="85" t="s">
        <v>11812</v>
      </c>
      <c r="AU17" s="85" t="s">
        <v>11812</v>
      </c>
      <c r="AV17" s="85" t="s">
        <v>11812</v>
      </c>
      <c r="AW17" s="85" t="s">
        <v>11812</v>
      </c>
      <c r="AX17" s="84" t="s">
        <v>12046</v>
      </c>
      <c r="AY17" s="85" t="s">
        <v>11956</v>
      </c>
      <c r="AZ17" s="84" t="s">
        <v>11957</v>
      </c>
      <c r="BB17" s="86">
        <v>24</v>
      </c>
      <c r="BC17" s="86">
        <v>24</v>
      </c>
      <c r="BD17" s="86">
        <v>23</v>
      </c>
      <c r="BE17" s="86">
        <v>24</v>
      </c>
      <c r="BF17" s="86">
        <v>95</v>
      </c>
      <c r="BG17" s="87" t="s">
        <v>11812</v>
      </c>
      <c r="BH17" s="86">
        <v>21</v>
      </c>
      <c r="BI17" s="86">
        <v>20</v>
      </c>
      <c r="BJ17" s="86">
        <v>21</v>
      </c>
      <c r="BK17" s="86">
        <v>20</v>
      </c>
      <c r="BL17" s="86">
        <v>82</v>
      </c>
      <c r="BM17" s="87" t="s">
        <v>11812</v>
      </c>
      <c r="BN17" s="86">
        <v>23</v>
      </c>
      <c r="BO17" s="86">
        <v>22</v>
      </c>
      <c r="BP17" s="86">
        <v>21</v>
      </c>
      <c r="BQ17" s="86">
        <v>22</v>
      </c>
      <c r="BR17" s="86">
        <v>88</v>
      </c>
      <c r="BS17" s="87" t="s">
        <v>11812</v>
      </c>
      <c r="BT17" s="94" t="s">
        <v>11731</v>
      </c>
      <c r="BU17" s="94" t="s">
        <v>11731</v>
      </c>
      <c r="BV17" s="94" t="s">
        <v>11731</v>
      </c>
      <c r="BW17" s="94" t="s">
        <v>11731</v>
      </c>
      <c r="BX17" s="94" t="s">
        <v>11731</v>
      </c>
      <c r="BY17" s="87" t="s">
        <v>11812</v>
      </c>
      <c r="CA17" s="83" t="s">
        <v>12028</v>
      </c>
      <c r="CB17" s="83" t="s">
        <v>12030</v>
      </c>
      <c r="CC17" s="83" t="s">
        <v>12031</v>
      </c>
      <c r="CD17" s="83" t="s">
        <v>11954</v>
      </c>
      <c r="CE17" s="105"/>
      <c r="CF17" s="91">
        <f t="shared" si="0"/>
        <v>22.666666666666668</v>
      </c>
      <c r="CG17" s="91">
        <f t="shared" si="1"/>
        <v>22</v>
      </c>
      <c r="CH17" s="91">
        <f t="shared" si="2"/>
        <v>21.666666666666668</v>
      </c>
      <c r="CI17" s="91">
        <f t="shared" si="3"/>
        <v>22</v>
      </c>
      <c r="CJ17" s="91">
        <f t="shared" si="4"/>
        <v>88.33</v>
      </c>
      <c r="CK17" s="93">
        <f t="shared" si="5"/>
        <v>88.333333333333343</v>
      </c>
    </row>
    <row r="18" spans="1:89" ht="30" customHeight="1" x14ac:dyDescent="0.3">
      <c r="A18" s="83" t="s">
        <v>12057</v>
      </c>
      <c r="B18" s="83" t="s">
        <v>11938</v>
      </c>
      <c r="C18" s="83" t="s">
        <v>12058</v>
      </c>
      <c r="D18" s="84" t="s">
        <v>4411</v>
      </c>
      <c r="E18" s="84" t="s">
        <v>11812</v>
      </c>
      <c r="F18" s="84" t="s">
        <v>4412</v>
      </c>
      <c r="G18" s="84" t="s">
        <v>11940</v>
      </c>
      <c r="H18" s="84" t="s">
        <v>11978</v>
      </c>
      <c r="I18" s="84" t="s">
        <v>12059</v>
      </c>
      <c r="J18" s="84" t="s">
        <v>11980</v>
      </c>
      <c r="K18" s="84" t="s">
        <v>11944</v>
      </c>
      <c r="L18" s="84" t="s">
        <v>11945</v>
      </c>
      <c r="M18" s="84" t="s">
        <v>2549</v>
      </c>
      <c r="N18" s="84" t="s">
        <v>11946</v>
      </c>
      <c r="O18" s="84" t="s">
        <v>11947</v>
      </c>
      <c r="P18" s="85" t="s">
        <v>11812</v>
      </c>
      <c r="Q18" s="85" t="s">
        <v>11812</v>
      </c>
      <c r="R18" s="85" t="s">
        <v>11812</v>
      </c>
      <c r="S18" s="85" t="s">
        <v>11812</v>
      </c>
      <c r="T18" s="85" t="s">
        <v>11812</v>
      </c>
      <c r="U18" s="85" t="s">
        <v>11812</v>
      </c>
      <c r="V18" s="84" t="s">
        <v>11981</v>
      </c>
      <c r="W18" s="85" t="s">
        <v>11949</v>
      </c>
      <c r="X18" s="85" t="s">
        <v>11963</v>
      </c>
      <c r="Y18" s="85" t="s">
        <v>11949</v>
      </c>
      <c r="Z18" s="85" t="s">
        <v>309</v>
      </c>
      <c r="AA18" s="85" t="s">
        <v>11966</v>
      </c>
      <c r="AB18" s="85" t="s">
        <v>11812</v>
      </c>
      <c r="AC18" s="84" t="s">
        <v>11983</v>
      </c>
      <c r="AD18" s="85" t="s">
        <v>309</v>
      </c>
      <c r="AE18" s="85" t="s">
        <v>309</v>
      </c>
      <c r="AF18" s="85" t="s">
        <v>309</v>
      </c>
      <c r="AG18" s="85" t="s">
        <v>309</v>
      </c>
      <c r="AH18" s="85" t="s">
        <v>11966</v>
      </c>
      <c r="AI18" s="85" t="s">
        <v>11812</v>
      </c>
      <c r="AJ18" s="84" t="s">
        <v>11984</v>
      </c>
      <c r="AK18" s="85" t="s">
        <v>11974</v>
      </c>
      <c r="AL18" s="85" t="s">
        <v>11974</v>
      </c>
      <c r="AM18" s="85" t="s">
        <v>11949</v>
      </c>
      <c r="AN18" s="85" t="s">
        <v>11974</v>
      </c>
      <c r="AO18" s="85" t="s">
        <v>12045</v>
      </c>
      <c r="AP18" s="85" t="s">
        <v>11812</v>
      </c>
      <c r="AQ18" s="84" t="s">
        <v>11954</v>
      </c>
      <c r="AR18" s="85" t="s">
        <v>11812</v>
      </c>
      <c r="AS18" s="85" t="s">
        <v>11812</v>
      </c>
      <c r="AT18" s="85" t="s">
        <v>11812</v>
      </c>
      <c r="AU18" s="85" t="s">
        <v>11812</v>
      </c>
      <c r="AV18" s="85" t="s">
        <v>11812</v>
      </c>
      <c r="AW18" s="85" t="s">
        <v>11812</v>
      </c>
      <c r="AX18" s="84" t="s">
        <v>12060</v>
      </c>
      <c r="AY18" s="85" t="s">
        <v>11956</v>
      </c>
      <c r="AZ18" s="84" t="s">
        <v>11957</v>
      </c>
      <c r="BB18" s="86">
        <v>20</v>
      </c>
      <c r="BC18" s="86">
        <v>23</v>
      </c>
      <c r="BD18" s="86">
        <v>20</v>
      </c>
      <c r="BE18" s="86">
        <v>21</v>
      </c>
      <c r="BF18" s="86">
        <v>84</v>
      </c>
      <c r="BG18" s="87" t="s">
        <v>11812</v>
      </c>
      <c r="BH18" s="86">
        <v>21</v>
      </c>
      <c r="BI18" s="86">
        <v>21</v>
      </c>
      <c r="BJ18" s="86">
        <v>21</v>
      </c>
      <c r="BK18" s="86">
        <v>21</v>
      </c>
      <c r="BL18" s="86">
        <v>84</v>
      </c>
      <c r="BM18" s="87" t="s">
        <v>11812</v>
      </c>
      <c r="BN18" s="86">
        <v>22</v>
      </c>
      <c r="BO18" s="86">
        <v>22</v>
      </c>
      <c r="BP18" s="86">
        <v>20</v>
      </c>
      <c r="BQ18" s="86">
        <v>22</v>
      </c>
      <c r="BR18" s="86">
        <v>86</v>
      </c>
      <c r="BS18" s="87" t="s">
        <v>11812</v>
      </c>
      <c r="BT18" s="94" t="s">
        <v>11731</v>
      </c>
      <c r="BU18" s="94" t="s">
        <v>11731</v>
      </c>
      <c r="BV18" s="94" t="s">
        <v>11731</v>
      </c>
      <c r="BW18" s="94" t="s">
        <v>11731</v>
      </c>
      <c r="BX18" s="94" t="s">
        <v>11731</v>
      </c>
      <c r="BY18" s="87" t="s">
        <v>11812</v>
      </c>
      <c r="CA18" s="83" t="s">
        <v>11981</v>
      </c>
      <c r="CB18" s="83" t="s">
        <v>11983</v>
      </c>
      <c r="CC18" s="83" t="s">
        <v>11984</v>
      </c>
      <c r="CD18" s="83" t="s">
        <v>11954</v>
      </c>
      <c r="CE18" s="105"/>
      <c r="CF18" s="91">
        <f t="shared" si="0"/>
        <v>21</v>
      </c>
      <c r="CG18" s="91">
        <f t="shared" si="1"/>
        <v>22</v>
      </c>
      <c r="CH18" s="91">
        <f t="shared" si="2"/>
        <v>20.333333333333332</v>
      </c>
      <c r="CI18" s="91">
        <f t="shared" si="3"/>
        <v>21.333333333333332</v>
      </c>
      <c r="CJ18" s="91">
        <f t="shared" si="4"/>
        <v>84.67</v>
      </c>
      <c r="CK18" s="93">
        <f t="shared" si="5"/>
        <v>84.666666666666657</v>
      </c>
    </row>
    <row r="19" spans="1:89" ht="30" customHeight="1" x14ac:dyDescent="0.3">
      <c r="A19" s="83" t="s">
        <v>12061</v>
      </c>
      <c r="B19" s="83" t="s">
        <v>11938</v>
      </c>
      <c r="C19" s="83" t="s">
        <v>12062</v>
      </c>
      <c r="D19" s="84" t="s">
        <v>4584</v>
      </c>
      <c r="E19" s="84" t="s">
        <v>11812</v>
      </c>
      <c r="F19" s="84" t="s">
        <v>4585</v>
      </c>
      <c r="G19" s="84" t="s">
        <v>11940</v>
      </c>
      <c r="H19" s="84" t="s">
        <v>11941</v>
      </c>
      <c r="I19" s="84" t="s">
        <v>12063</v>
      </c>
      <c r="J19" s="84" t="s">
        <v>11943</v>
      </c>
      <c r="K19" s="84" t="s">
        <v>11944</v>
      </c>
      <c r="L19" s="84" t="s">
        <v>11945</v>
      </c>
      <c r="M19" s="84" t="s">
        <v>2549</v>
      </c>
      <c r="N19" s="84" t="s">
        <v>11946</v>
      </c>
      <c r="O19" s="84" t="s">
        <v>11947</v>
      </c>
      <c r="P19" s="85" t="s">
        <v>11812</v>
      </c>
      <c r="Q19" s="85" t="s">
        <v>11812</v>
      </c>
      <c r="R19" s="85" t="s">
        <v>11812</v>
      </c>
      <c r="S19" s="85" t="s">
        <v>11812</v>
      </c>
      <c r="T19" s="85" t="s">
        <v>11812</v>
      </c>
      <c r="U19" s="85" t="s">
        <v>11812</v>
      </c>
      <c r="V19" s="84" t="s">
        <v>11948</v>
      </c>
      <c r="W19" s="85" t="s">
        <v>11949</v>
      </c>
      <c r="X19" s="85" t="s">
        <v>11949</v>
      </c>
      <c r="Y19" s="85" t="s">
        <v>11949</v>
      </c>
      <c r="Z19" s="85" t="s">
        <v>11949</v>
      </c>
      <c r="AA19" s="85" t="s">
        <v>11982</v>
      </c>
      <c r="AB19" s="85" t="s">
        <v>11812</v>
      </c>
      <c r="AC19" s="84" t="s">
        <v>11951</v>
      </c>
      <c r="AD19" s="85" t="s">
        <v>309</v>
      </c>
      <c r="AE19" s="85" t="s">
        <v>11974</v>
      </c>
      <c r="AF19" s="85" t="s">
        <v>11949</v>
      </c>
      <c r="AG19" s="85" t="s">
        <v>11949</v>
      </c>
      <c r="AH19" s="85" t="s">
        <v>12032</v>
      </c>
      <c r="AI19" s="85" t="s">
        <v>11812</v>
      </c>
      <c r="AJ19" s="84" t="s">
        <v>11952</v>
      </c>
      <c r="AK19" s="85" t="s">
        <v>309</v>
      </c>
      <c r="AL19" s="85" t="s">
        <v>11974</v>
      </c>
      <c r="AM19" s="85" t="s">
        <v>11949</v>
      </c>
      <c r="AN19" s="85" t="s">
        <v>11949</v>
      </c>
      <c r="AO19" s="85" t="s">
        <v>12032</v>
      </c>
      <c r="AP19" s="85" t="s">
        <v>11812</v>
      </c>
      <c r="AQ19" s="84" t="s">
        <v>11954</v>
      </c>
      <c r="AR19" s="85" t="s">
        <v>11812</v>
      </c>
      <c r="AS19" s="85" t="s">
        <v>11812</v>
      </c>
      <c r="AT19" s="85" t="s">
        <v>11812</v>
      </c>
      <c r="AU19" s="85" t="s">
        <v>11812</v>
      </c>
      <c r="AV19" s="85" t="s">
        <v>11812</v>
      </c>
      <c r="AW19" s="85" t="s">
        <v>11812</v>
      </c>
      <c r="AX19" s="84" t="s">
        <v>12064</v>
      </c>
      <c r="AY19" s="85" t="s">
        <v>11956</v>
      </c>
      <c r="AZ19" s="84" t="s">
        <v>11957</v>
      </c>
      <c r="BB19" s="86">
        <v>20</v>
      </c>
      <c r="BC19" s="86">
        <v>20</v>
      </c>
      <c r="BD19" s="86">
        <v>20</v>
      </c>
      <c r="BE19" s="86">
        <v>20</v>
      </c>
      <c r="BF19" s="86">
        <v>80</v>
      </c>
      <c r="BG19" s="87" t="s">
        <v>11812</v>
      </c>
      <c r="BH19" s="86">
        <v>21</v>
      </c>
      <c r="BI19" s="86">
        <v>22</v>
      </c>
      <c r="BJ19" s="86">
        <v>20</v>
      </c>
      <c r="BK19" s="86">
        <v>20</v>
      </c>
      <c r="BL19" s="86">
        <v>83</v>
      </c>
      <c r="BM19" s="87" t="s">
        <v>11812</v>
      </c>
      <c r="BN19" s="86">
        <v>21</v>
      </c>
      <c r="BO19" s="86">
        <v>22</v>
      </c>
      <c r="BP19" s="86">
        <v>20</v>
      </c>
      <c r="BQ19" s="86">
        <v>20</v>
      </c>
      <c r="BR19" s="86">
        <v>83</v>
      </c>
      <c r="BS19" s="87" t="s">
        <v>11812</v>
      </c>
      <c r="BT19" s="94" t="s">
        <v>11731</v>
      </c>
      <c r="BU19" s="94" t="s">
        <v>11731</v>
      </c>
      <c r="BV19" s="94" t="s">
        <v>11731</v>
      </c>
      <c r="BW19" s="94" t="s">
        <v>11731</v>
      </c>
      <c r="BX19" s="94" t="s">
        <v>11731</v>
      </c>
      <c r="BY19" s="87" t="s">
        <v>11812</v>
      </c>
      <c r="CA19" s="83" t="s">
        <v>11948</v>
      </c>
      <c r="CB19" s="83" t="s">
        <v>11951</v>
      </c>
      <c r="CC19" s="83" t="s">
        <v>11952</v>
      </c>
      <c r="CD19" s="83" t="s">
        <v>11954</v>
      </c>
      <c r="CE19" s="105"/>
      <c r="CF19" s="91">
        <f t="shared" si="0"/>
        <v>20.666666666666668</v>
      </c>
      <c r="CG19" s="91">
        <f t="shared" si="1"/>
        <v>21.333333333333332</v>
      </c>
      <c r="CH19" s="91">
        <f t="shared" si="2"/>
        <v>20</v>
      </c>
      <c r="CI19" s="91">
        <f t="shared" si="3"/>
        <v>20</v>
      </c>
      <c r="CJ19" s="91">
        <f t="shared" si="4"/>
        <v>82</v>
      </c>
      <c r="CK19" s="93">
        <f t="shared" si="5"/>
        <v>82</v>
      </c>
    </row>
    <row r="20" spans="1:89" ht="30" customHeight="1" x14ac:dyDescent="0.3">
      <c r="A20" s="83" t="s">
        <v>12065</v>
      </c>
      <c r="B20" s="83" t="s">
        <v>11938</v>
      </c>
      <c r="C20" s="83" t="s">
        <v>12066</v>
      </c>
      <c r="D20" s="84" t="s">
        <v>5393</v>
      </c>
      <c r="E20" s="84" t="s">
        <v>11812</v>
      </c>
      <c r="F20" s="84" t="s">
        <v>5394</v>
      </c>
      <c r="G20" s="84" t="s">
        <v>11940</v>
      </c>
      <c r="H20" s="84" t="s">
        <v>11978</v>
      </c>
      <c r="I20" s="84" t="s">
        <v>12067</v>
      </c>
      <c r="J20" s="84" t="s">
        <v>11980</v>
      </c>
      <c r="K20" s="84" t="s">
        <v>11944</v>
      </c>
      <c r="L20" s="84" t="s">
        <v>11945</v>
      </c>
      <c r="M20" s="84" t="s">
        <v>2549</v>
      </c>
      <c r="N20" s="84" t="s">
        <v>11946</v>
      </c>
      <c r="O20" s="84" t="s">
        <v>11947</v>
      </c>
      <c r="P20" s="85" t="s">
        <v>11812</v>
      </c>
      <c r="Q20" s="85" t="s">
        <v>11812</v>
      </c>
      <c r="R20" s="85" t="s">
        <v>11812</v>
      </c>
      <c r="S20" s="85" t="s">
        <v>11812</v>
      </c>
      <c r="T20" s="85" t="s">
        <v>11812</v>
      </c>
      <c r="U20" s="85" t="s">
        <v>11812</v>
      </c>
      <c r="V20" s="84" t="s">
        <v>11981</v>
      </c>
      <c r="W20" s="85" t="s">
        <v>1472</v>
      </c>
      <c r="X20" s="85" t="s">
        <v>11963</v>
      </c>
      <c r="Y20" s="85" t="s">
        <v>11963</v>
      </c>
      <c r="Z20" s="85" t="s">
        <v>11963</v>
      </c>
      <c r="AA20" s="85" t="s">
        <v>3436</v>
      </c>
      <c r="AB20" s="85" t="s">
        <v>11812</v>
      </c>
      <c r="AC20" s="84" t="s">
        <v>11983</v>
      </c>
      <c r="AD20" s="85" t="s">
        <v>11974</v>
      </c>
      <c r="AE20" s="85" t="s">
        <v>11974</v>
      </c>
      <c r="AF20" s="85" t="s">
        <v>11974</v>
      </c>
      <c r="AG20" s="85" t="s">
        <v>11974</v>
      </c>
      <c r="AH20" s="85" t="s">
        <v>12011</v>
      </c>
      <c r="AI20" s="85" t="s">
        <v>11812</v>
      </c>
      <c r="AJ20" s="84" t="s">
        <v>11984</v>
      </c>
      <c r="AK20" s="85" t="s">
        <v>11949</v>
      </c>
      <c r="AL20" s="85" t="s">
        <v>731</v>
      </c>
      <c r="AM20" s="85" t="s">
        <v>309</v>
      </c>
      <c r="AN20" s="85" t="s">
        <v>11974</v>
      </c>
      <c r="AO20" s="85" t="s">
        <v>3436</v>
      </c>
      <c r="AP20" s="85" t="s">
        <v>11812</v>
      </c>
      <c r="AQ20" s="84" t="s">
        <v>11954</v>
      </c>
      <c r="AR20" s="85" t="s">
        <v>11812</v>
      </c>
      <c r="AS20" s="85" t="s">
        <v>11812</v>
      </c>
      <c r="AT20" s="85" t="s">
        <v>11812</v>
      </c>
      <c r="AU20" s="85" t="s">
        <v>11812</v>
      </c>
      <c r="AV20" s="85" t="s">
        <v>11812</v>
      </c>
      <c r="AW20" s="85" t="s">
        <v>11812</v>
      </c>
      <c r="AX20" s="84" t="s">
        <v>12068</v>
      </c>
      <c r="AY20" s="85" t="s">
        <v>11956</v>
      </c>
      <c r="AZ20" s="84" t="s">
        <v>11957</v>
      </c>
      <c r="BB20" s="86">
        <v>18</v>
      </c>
      <c r="BC20" s="86">
        <v>23</v>
      </c>
      <c r="BD20" s="86">
        <v>23</v>
      </c>
      <c r="BE20" s="86">
        <v>23</v>
      </c>
      <c r="BF20" s="86">
        <v>87</v>
      </c>
      <c r="BG20" s="87" t="s">
        <v>11812</v>
      </c>
      <c r="BH20" s="86">
        <v>22</v>
      </c>
      <c r="BI20" s="86">
        <v>22</v>
      </c>
      <c r="BJ20" s="86">
        <v>22</v>
      </c>
      <c r="BK20" s="86">
        <v>22</v>
      </c>
      <c r="BL20" s="86">
        <v>88</v>
      </c>
      <c r="BM20" s="87" t="s">
        <v>11812</v>
      </c>
      <c r="BN20" s="86">
        <v>20</v>
      </c>
      <c r="BO20" s="86">
        <v>24</v>
      </c>
      <c r="BP20" s="86">
        <v>21</v>
      </c>
      <c r="BQ20" s="86">
        <v>22</v>
      </c>
      <c r="BR20" s="86">
        <v>87</v>
      </c>
      <c r="BS20" s="87" t="s">
        <v>11812</v>
      </c>
      <c r="BT20" s="94" t="s">
        <v>11731</v>
      </c>
      <c r="BU20" s="94" t="s">
        <v>11731</v>
      </c>
      <c r="BV20" s="94" t="s">
        <v>11731</v>
      </c>
      <c r="BW20" s="94" t="s">
        <v>11731</v>
      </c>
      <c r="BX20" s="94" t="s">
        <v>11731</v>
      </c>
      <c r="BY20" s="87" t="s">
        <v>11812</v>
      </c>
      <c r="CA20" s="83" t="s">
        <v>11981</v>
      </c>
      <c r="CB20" s="83" t="s">
        <v>11983</v>
      </c>
      <c r="CC20" s="83" t="s">
        <v>11984</v>
      </c>
      <c r="CD20" s="83" t="s">
        <v>11954</v>
      </c>
      <c r="CE20" s="105"/>
      <c r="CF20" s="91">
        <f t="shared" si="0"/>
        <v>20</v>
      </c>
      <c r="CG20" s="91">
        <f t="shared" si="1"/>
        <v>23</v>
      </c>
      <c r="CH20" s="91">
        <f t="shared" si="2"/>
        <v>22</v>
      </c>
      <c r="CI20" s="91">
        <f t="shared" si="3"/>
        <v>22.333333333333332</v>
      </c>
      <c r="CJ20" s="91">
        <f t="shared" si="4"/>
        <v>87.33</v>
      </c>
      <c r="CK20" s="93">
        <f t="shared" si="5"/>
        <v>87.333333333333329</v>
      </c>
    </row>
    <row r="21" spans="1:89" ht="30" customHeight="1" x14ac:dyDescent="0.3">
      <c r="A21" s="83" t="s">
        <v>12069</v>
      </c>
      <c r="B21" s="83" t="s">
        <v>11938</v>
      </c>
      <c r="C21" s="83" t="s">
        <v>12070</v>
      </c>
      <c r="D21" s="84" t="s">
        <v>5434</v>
      </c>
      <c r="E21" s="84" t="s">
        <v>11812</v>
      </c>
      <c r="F21" s="84" t="s">
        <v>1244</v>
      </c>
      <c r="G21" s="84" t="s">
        <v>11940</v>
      </c>
      <c r="H21" s="84" t="s">
        <v>11941</v>
      </c>
      <c r="I21" s="84" t="s">
        <v>12071</v>
      </c>
      <c r="J21" s="84" t="s">
        <v>11943</v>
      </c>
      <c r="K21" s="84" t="s">
        <v>11944</v>
      </c>
      <c r="L21" s="84" t="s">
        <v>11945</v>
      </c>
      <c r="M21" s="84" t="s">
        <v>2549</v>
      </c>
      <c r="N21" s="84" t="s">
        <v>11946</v>
      </c>
      <c r="O21" s="84" t="s">
        <v>11947</v>
      </c>
      <c r="P21" s="85" t="s">
        <v>11812</v>
      </c>
      <c r="Q21" s="85" t="s">
        <v>11812</v>
      </c>
      <c r="R21" s="85" t="s">
        <v>11812</v>
      </c>
      <c r="S21" s="85" t="s">
        <v>11812</v>
      </c>
      <c r="T21" s="85" t="s">
        <v>11812</v>
      </c>
      <c r="U21" s="85" t="s">
        <v>11812</v>
      </c>
      <c r="V21" s="84" t="s">
        <v>11948</v>
      </c>
      <c r="W21" s="85" t="s">
        <v>11963</v>
      </c>
      <c r="X21" s="85" t="s">
        <v>11963</v>
      </c>
      <c r="Y21" s="85" t="s">
        <v>11949</v>
      </c>
      <c r="Z21" s="85" t="s">
        <v>11974</v>
      </c>
      <c r="AA21" s="85" t="s">
        <v>12011</v>
      </c>
      <c r="AB21" s="85" t="s">
        <v>11812</v>
      </c>
      <c r="AC21" s="84" t="s">
        <v>11951</v>
      </c>
      <c r="AD21" s="85" t="s">
        <v>11974</v>
      </c>
      <c r="AE21" s="85" t="s">
        <v>11974</v>
      </c>
      <c r="AF21" s="85" t="s">
        <v>11963</v>
      </c>
      <c r="AG21" s="85" t="s">
        <v>11963</v>
      </c>
      <c r="AH21" s="85" t="s">
        <v>2702</v>
      </c>
      <c r="AI21" s="85" t="s">
        <v>11812</v>
      </c>
      <c r="AJ21" s="84" t="s">
        <v>11952</v>
      </c>
      <c r="AK21" s="85" t="s">
        <v>11974</v>
      </c>
      <c r="AL21" s="85" t="s">
        <v>11963</v>
      </c>
      <c r="AM21" s="85" t="s">
        <v>309</v>
      </c>
      <c r="AN21" s="85" t="s">
        <v>11949</v>
      </c>
      <c r="AO21" s="85" t="s">
        <v>12045</v>
      </c>
      <c r="AP21" s="85" t="s">
        <v>11812</v>
      </c>
      <c r="AQ21" s="84" t="s">
        <v>11954</v>
      </c>
      <c r="AR21" s="85" t="s">
        <v>11812</v>
      </c>
      <c r="AS21" s="85" t="s">
        <v>11812</v>
      </c>
      <c r="AT21" s="85" t="s">
        <v>11812</v>
      </c>
      <c r="AU21" s="85" t="s">
        <v>11812</v>
      </c>
      <c r="AV21" s="85" t="s">
        <v>11812</v>
      </c>
      <c r="AW21" s="85" t="s">
        <v>11812</v>
      </c>
      <c r="AX21" s="84" t="s">
        <v>12072</v>
      </c>
      <c r="AY21" s="85" t="s">
        <v>11956</v>
      </c>
      <c r="AZ21" s="84" t="s">
        <v>11957</v>
      </c>
      <c r="BB21" s="86">
        <v>23</v>
      </c>
      <c r="BC21" s="86">
        <v>23</v>
      </c>
      <c r="BD21" s="86">
        <v>20</v>
      </c>
      <c r="BE21" s="86">
        <v>22</v>
      </c>
      <c r="BF21" s="86">
        <v>88</v>
      </c>
      <c r="BG21" s="87" t="s">
        <v>11812</v>
      </c>
      <c r="BH21" s="86">
        <v>22</v>
      </c>
      <c r="BI21" s="86">
        <v>22</v>
      </c>
      <c r="BJ21" s="86">
        <v>23</v>
      </c>
      <c r="BK21" s="86">
        <v>23</v>
      </c>
      <c r="BL21" s="86">
        <v>90</v>
      </c>
      <c r="BM21" s="87" t="s">
        <v>11812</v>
      </c>
      <c r="BN21" s="86">
        <v>22</v>
      </c>
      <c r="BO21" s="86">
        <v>23</v>
      </c>
      <c r="BP21" s="86">
        <v>21</v>
      </c>
      <c r="BQ21" s="86">
        <v>20</v>
      </c>
      <c r="BR21" s="86">
        <v>86</v>
      </c>
      <c r="BS21" s="87" t="s">
        <v>11812</v>
      </c>
      <c r="BT21" s="94" t="s">
        <v>11731</v>
      </c>
      <c r="BU21" s="94" t="s">
        <v>11731</v>
      </c>
      <c r="BV21" s="94" t="s">
        <v>11731</v>
      </c>
      <c r="BW21" s="94" t="s">
        <v>11731</v>
      </c>
      <c r="BX21" s="94" t="s">
        <v>11731</v>
      </c>
      <c r="BY21" s="87" t="s">
        <v>11812</v>
      </c>
      <c r="CA21" s="83" t="s">
        <v>11948</v>
      </c>
      <c r="CB21" s="83" t="s">
        <v>11951</v>
      </c>
      <c r="CC21" s="83" t="s">
        <v>11952</v>
      </c>
      <c r="CD21" s="83" t="s">
        <v>11954</v>
      </c>
      <c r="CE21" s="105"/>
      <c r="CF21" s="91">
        <f t="shared" si="0"/>
        <v>22.333333333333332</v>
      </c>
      <c r="CG21" s="91">
        <f t="shared" si="1"/>
        <v>22.666666666666668</v>
      </c>
      <c r="CH21" s="91">
        <f t="shared" si="2"/>
        <v>21.333333333333332</v>
      </c>
      <c r="CI21" s="91">
        <f t="shared" si="3"/>
        <v>21.666666666666668</v>
      </c>
      <c r="CJ21" s="91">
        <f t="shared" si="4"/>
        <v>88</v>
      </c>
      <c r="CK21" s="93">
        <f t="shared" si="5"/>
        <v>88</v>
      </c>
    </row>
    <row r="22" spans="1:89" ht="30" customHeight="1" x14ac:dyDescent="0.3">
      <c r="A22" s="83" t="s">
        <v>12073</v>
      </c>
      <c r="B22" s="83" t="s">
        <v>11938</v>
      </c>
      <c r="C22" s="83" t="s">
        <v>12074</v>
      </c>
      <c r="D22" s="84" t="s">
        <v>5653</v>
      </c>
      <c r="E22" s="84" t="s">
        <v>11812</v>
      </c>
      <c r="F22" s="84" t="s">
        <v>5654</v>
      </c>
      <c r="G22" s="84" t="s">
        <v>11940</v>
      </c>
      <c r="H22" s="84" t="s">
        <v>11978</v>
      </c>
      <c r="I22" s="84" t="s">
        <v>12075</v>
      </c>
      <c r="J22" s="84" t="s">
        <v>11980</v>
      </c>
      <c r="K22" s="84" t="s">
        <v>11944</v>
      </c>
      <c r="L22" s="84" t="s">
        <v>11945</v>
      </c>
      <c r="M22" s="84" t="s">
        <v>2549</v>
      </c>
      <c r="N22" s="84" t="s">
        <v>11946</v>
      </c>
      <c r="O22" s="84" t="s">
        <v>11947</v>
      </c>
      <c r="P22" s="85" t="s">
        <v>11812</v>
      </c>
      <c r="Q22" s="85" t="s">
        <v>11812</v>
      </c>
      <c r="R22" s="85" t="s">
        <v>11812</v>
      </c>
      <c r="S22" s="85" t="s">
        <v>11812</v>
      </c>
      <c r="T22" s="85" t="s">
        <v>11812</v>
      </c>
      <c r="U22" s="85" t="s">
        <v>11812</v>
      </c>
      <c r="V22" s="84" t="s">
        <v>11981</v>
      </c>
      <c r="W22" s="85" t="s">
        <v>1472</v>
      </c>
      <c r="X22" s="85" t="s">
        <v>1472</v>
      </c>
      <c r="Y22" s="85" t="s">
        <v>11974</v>
      </c>
      <c r="Z22" s="85" t="s">
        <v>306</v>
      </c>
      <c r="AA22" s="85" t="s">
        <v>11985</v>
      </c>
      <c r="AB22" s="85" t="s">
        <v>11812</v>
      </c>
      <c r="AC22" s="84" t="s">
        <v>11983</v>
      </c>
      <c r="AD22" s="85" t="s">
        <v>306</v>
      </c>
      <c r="AE22" s="85" t="s">
        <v>306</v>
      </c>
      <c r="AF22" s="85" t="s">
        <v>306</v>
      </c>
      <c r="AG22" s="85" t="s">
        <v>306</v>
      </c>
      <c r="AH22" s="85" t="s">
        <v>12076</v>
      </c>
      <c r="AI22" s="85" t="s">
        <v>11812</v>
      </c>
      <c r="AJ22" s="84" t="s">
        <v>11984</v>
      </c>
      <c r="AK22" s="85" t="s">
        <v>11949</v>
      </c>
      <c r="AL22" s="85" t="s">
        <v>1472</v>
      </c>
      <c r="AM22" s="85" t="s">
        <v>1472</v>
      </c>
      <c r="AN22" s="85" t="s">
        <v>306</v>
      </c>
      <c r="AO22" s="85" t="s">
        <v>12077</v>
      </c>
      <c r="AP22" s="85" t="s">
        <v>11812</v>
      </c>
      <c r="AQ22" s="84" t="s">
        <v>11954</v>
      </c>
      <c r="AR22" s="85" t="s">
        <v>11812</v>
      </c>
      <c r="AS22" s="85" t="s">
        <v>11812</v>
      </c>
      <c r="AT22" s="85" t="s">
        <v>11812</v>
      </c>
      <c r="AU22" s="85" t="s">
        <v>11812</v>
      </c>
      <c r="AV22" s="85" t="s">
        <v>11812</v>
      </c>
      <c r="AW22" s="85" t="s">
        <v>11812</v>
      </c>
      <c r="AX22" s="84" t="s">
        <v>12078</v>
      </c>
      <c r="AY22" s="85" t="s">
        <v>11956</v>
      </c>
      <c r="AZ22" s="84" t="s">
        <v>11957</v>
      </c>
      <c r="BB22" s="86">
        <v>18</v>
      </c>
      <c r="BC22" s="86">
        <v>18</v>
      </c>
      <c r="BD22" s="86">
        <v>22</v>
      </c>
      <c r="BE22" s="86">
        <v>16</v>
      </c>
      <c r="BF22" s="86">
        <v>74</v>
      </c>
      <c r="BG22" s="87" t="s">
        <v>11812</v>
      </c>
      <c r="BH22" s="86">
        <v>16</v>
      </c>
      <c r="BI22" s="86">
        <v>16</v>
      </c>
      <c r="BJ22" s="86">
        <v>16</v>
      </c>
      <c r="BK22" s="86">
        <v>16</v>
      </c>
      <c r="BL22" s="86">
        <v>64</v>
      </c>
      <c r="BM22" s="87" t="s">
        <v>11812</v>
      </c>
      <c r="BN22" s="86">
        <v>20</v>
      </c>
      <c r="BO22" s="86">
        <v>18</v>
      </c>
      <c r="BP22" s="86">
        <v>18</v>
      </c>
      <c r="BQ22" s="86">
        <v>16</v>
      </c>
      <c r="BR22" s="86">
        <v>72</v>
      </c>
      <c r="BS22" s="87" t="s">
        <v>11812</v>
      </c>
      <c r="BT22" s="94" t="s">
        <v>11731</v>
      </c>
      <c r="BU22" s="94" t="s">
        <v>11731</v>
      </c>
      <c r="BV22" s="94" t="s">
        <v>11731</v>
      </c>
      <c r="BW22" s="94" t="s">
        <v>11731</v>
      </c>
      <c r="BX22" s="94" t="s">
        <v>11731</v>
      </c>
      <c r="BY22" s="87" t="s">
        <v>11812</v>
      </c>
      <c r="CA22" s="83" t="s">
        <v>11981</v>
      </c>
      <c r="CB22" s="83" t="s">
        <v>11983</v>
      </c>
      <c r="CC22" s="83" t="s">
        <v>11984</v>
      </c>
      <c r="CD22" s="83" t="s">
        <v>11954</v>
      </c>
      <c r="CE22" s="105"/>
      <c r="CF22" s="91">
        <f t="shared" si="0"/>
        <v>18</v>
      </c>
      <c r="CG22" s="91">
        <f t="shared" si="1"/>
        <v>17.333333333333332</v>
      </c>
      <c r="CH22" s="91">
        <f t="shared" si="2"/>
        <v>18.666666666666668</v>
      </c>
      <c r="CI22" s="91">
        <f t="shared" si="3"/>
        <v>16</v>
      </c>
      <c r="CJ22" s="91">
        <f t="shared" si="4"/>
        <v>70</v>
      </c>
      <c r="CK22" s="93">
        <f t="shared" si="5"/>
        <v>70</v>
      </c>
    </row>
    <row r="23" spans="1:89" ht="30" customHeight="1" x14ac:dyDescent="0.3">
      <c r="A23" s="83" t="s">
        <v>12079</v>
      </c>
      <c r="B23" s="83" t="s">
        <v>11938</v>
      </c>
      <c r="C23" s="83" t="s">
        <v>12080</v>
      </c>
      <c r="D23" s="84" t="s">
        <v>5897</v>
      </c>
      <c r="E23" s="84" t="s">
        <v>11812</v>
      </c>
      <c r="F23" s="84" t="s">
        <v>5898</v>
      </c>
      <c r="G23" s="84" t="s">
        <v>11940</v>
      </c>
      <c r="H23" s="84" t="s">
        <v>11941</v>
      </c>
      <c r="I23" s="84" t="s">
        <v>12081</v>
      </c>
      <c r="J23" s="84" t="s">
        <v>11943</v>
      </c>
      <c r="K23" s="84" t="s">
        <v>11944</v>
      </c>
      <c r="L23" s="84" t="s">
        <v>11945</v>
      </c>
      <c r="M23" s="84" t="s">
        <v>2549</v>
      </c>
      <c r="N23" s="84" t="s">
        <v>11946</v>
      </c>
      <c r="O23" s="84" t="s">
        <v>11947</v>
      </c>
      <c r="P23" s="85" t="s">
        <v>11812</v>
      </c>
      <c r="Q23" s="85" t="s">
        <v>11812</v>
      </c>
      <c r="R23" s="85" t="s">
        <v>11812</v>
      </c>
      <c r="S23" s="85" t="s">
        <v>11812</v>
      </c>
      <c r="T23" s="85" t="s">
        <v>11812</v>
      </c>
      <c r="U23" s="85" t="s">
        <v>11812</v>
      </c>
      <c r="V23" s="84" t="s">
        <v>11948</v>
      </c>
      <c r="W23" s="85" t="s">
        <v>928</v>
      </c>
      <c r="X23" s="85" t="s">
        <v>928</v>
      </c>
      <c r="Y23" s="85" t="s">
        <v>11949</v>
      </c>
      <c r="Z23" s="85" t="s">
        <v>928</v>
      </c>
      <c r="AA23" s="85" t="s">
        <v>11950</v>
      </c>
      <c r="AB23" s="85" t="s">
        <v>11812</v>
      </c>
      <c r="AC23" s="84" t="s">
        <v>11951</v>
      </c>
      <c r="AD23" s="85" t="s">
        <v>11974</v>
      </c>
      <c r="AE23" s="85" t="s">
        <v>11949</v>
      </c>
      <c r="AF23" s="85" t="s">
        <v>1472</v>
      </c>
      <c r="AG23" s="85" t="s">
        <v>1472</v>
      </c>
      <c r="AH23" s="85" t="s">
        <v>1480</v>
      </c>
      <c r="AI23" s="85" t="s">
        <v>11812</v>
      </c>
      <c r="AJ23" s="84" t="s">
        <v>11952</v>
      </c>
      <c r="AK23" s="85" t="s">
        <v>654</v>
      </c>
      <c r="AL23" s="85" t="s">
        <v>928</v>
      </c>
      <c r="AM23" s="85" t="s">
        <v>654</v>
      </c>
      <c r="AN23" s="85" t="s">
        <v>306</v>
      </c>
      <c r="AO23" s="85" t="s">
        <v>12082</v>
      </c>
      <c r="AP23" s="85" t="s">
        <v>11812</v>
      </c>
      <c r="AQ23" s="84" t="s">
        <v>11954</v>
      </c>
      <c r="AR23" s="85" t="s">
        <v>11812</v>
      </c>
      <c r="AS23" s="85" t="s">
        <v>11812</v>
      </c>
      <c r="AT23" s="85" t="s">
        <v>11812</v>
      </c>
      <c r="AU23" s="85" t="s">
        <v>11812</v>
      </c>
      <c r="AV23" s="85" t="s">
        <v>11812</v>
      </c>
      <c r="AW23" s="85" t="s">
        <v>11812</v>
      </c>
      <c r="AX23" s="84" t="s">
        <v>12022</v>
      </c>
      <c r="AY23" s="85" t="s">
        <v>11956</v>
      </c>
      <c r="AZ23" s="84" t="s">
        <v>11957</v>
      </c>
      <c r="BB23" s="86">
        <v>15</v>
      </c>
      <c r="BC23" s="86">
        <v>15</v>
      </c>
      <c r="BD23" s="86">
        <v>20</v>
      </c>
      <c r="BE23" s="86">
        <v>15</v>
      </c>
      <c r="BF23" s="86">
        <v>65</v>
      </c>
      <c r="BG23" s="87" t="s">
        <v>11812</v>
      </c>
      <c r="BH23" s="86">
        <v>22</v>
      </c>
      <c r="BI23" s="86">
        <v>20</v>
      </c>
      <c r="BJ23" s="86">
        <v>18</v>
      </c>
      <c r="BK23" s="86">
        <v>18</v>
      </c>
      <c r="BL23" s="86">
        <v>78</v>
      </c>
      <c r="BM23" s="87" t="s">
        <v>11812</v>
      </c>
      <c r="BN23" s="86">
        <v>19</v>
      </c>
      <c r="BO23" s="86">
        <v>15</v>
      </c>
      <c r="BP23" s="86">
        <v>19</v>
      </c>
      <c r="BQ23" s="86">
        <v>16</v>
      </c>
      <c r="BR23" s="86">
        <v>69</v>
      </c>
      <c r="BS23" s="87" t="s">
        <v>11812</v>
      </c>
      <c r="BT23" s="94" t="s">
        <v>11731</v>
      </c>
      <c r="BU23" s="94" t="s">
        <v>11731</v>
      </c>
      <c r="BV23" s="94" t="s">
        <v>11731</v>
      </c>
      <c r="BW23" s="94" t="s">
        <v>11731</v>
      </c>
      <c r="BX23" s="94" t="s">
        <v>11731</v>
      </c>
      <c r="BY23" s="87" t="s">
        <v>11812</v>
      </c>
      <c r="CA23" s="83" t="s">
        <v>11948</v>
      </c>
      <c r="CB23" s="83" t="s">
        <v>11951</v>
      </c>
      <c r="CC23" s="83" t="s">
        <v>11952</v>
      </c>
      <c r="CD23" s="83" t="s">
        <v>11954</v>
      </c>
      <c r="CE23" s="105"/>
      <c r="CF23" s="91">
        <f t="shared" si="0"/>
        <v>18.666666666666668</v>
      </c>
      <c r="CG23" s="91">
        <f t="shared" si="1"/>
        <v>16.666666666666668</v>
      </c>
      <c r="CH23" s="91">
        <f t="shared" si="2"/>
        <v>19</v>
      </c>
      <c r="CI23" s="91">
        <f t="shared" si="3"/>
        <v>16.333333333333332</v>
      </c>
      <c r="CJ23" s="91">
        <f t="shared" si="4"/>
        <v>70.67</v>
      </c>
      <c r="CK23" s="93">
        <f t="shared" si="5"/>
        <v>70.666666666666671</v>
      </c>
    </row>
    <row r="24" spans="1:89" ht="30" customHeight="1" x14ac:dyDescent="0.3">
      <c r="A24" s="83" t="s">
        <v>12083</v>
      </c>
      <c r="B24" s="83" t="s">
        <v>11938</v>
      </c>
      <c r="C24" s="83" t="s">
        <v>12084</v>
      </c>
      <c r="D24" s="84" t="s">
        <v>5974</v>
      </c>
      <c r="E24" s="84" t="s">
        <v>11812</v>
      </c>
      <c r="F24" s="84" t="s">
        <v>5975</v>
      </c>
      <c r="G24" s="84" t="s">
        <v>11940</v>
      </c>
      <c r="H24" s="84" t="s">
        <v>11978</v>
      </c>
      <c r="I24" s="84" t="s">
        <v>12085</v>
      </c>
      <c r="J24" s="84" t="s">
        <v>11980</v>
      </c>
      <c r="K24" s="84" t="s">
        <v>11944</v>
      </c>
      <c r="L24" s="84" t="s">
        <v>11945</v>
      </c>
      <c r="M24" s="84" t="s">
        <v>2549</v>
      </c>
      <c r="N24" s="84" t="s">
        <v>11946</v>
      </c>
      <c r="O24" s="84" t="s">
        <v>11947</v>
      </c>
      <c r="P24" s="85" t="s">
        <v>11812</v>
      </c>
      <c r="Q24" s="85" t="s">
        <v>11812</v>
      </c>
      <c r="R24" s="85" t="s">
        <v>11812</v>
      </c>
      <c r="S24" s="85" t="s">
        <v>11812</v>
      </c>
      <c r="T24" s="85" t="s">
        <v>11812</v>
      </c>
      <c r="U24" s="85" t="s">
        <v>11812</v>
      </c>
      <c r="V24" s="84" t="s">
        <v>11981</v>
      </c>
      <c r="W24" s="85" t="s">
        <v>928</v>
      </c>
      <c r="X24" s="85" t="s">
        <v>654</v>
      </c>
      <c r="Y24" s="85" t="s">
        <v>11949</v>
      </c>
      <c r="Z24" s="85" t="s">
        <v>304</v>
      </c>
      <c r="AA24" s="85" t="s">
        <v>12086</v>
      </c>
      <c r="AB24" s="85" t="s">
        <v>11812</v>
      </c>
      <c r="AC24" s="84" t="s">
        <v>11983</v>
      </c>
      <c r="AD24" s="85" t="s">
        <v>304</v>
      </c>
      <c r="AE24" s="85" t="s">
        <v>1472</v>
      </c>
      <c r="AF24" s="85" t="s">
        <v>304</v>
      </c>
      <c r="AG24" s="85" t="s">
        <v>1472</v>
      </c>
      <c r="AH24" s="85" t="s">
        <v>2602</v>
      </c>
      <c r="AI24" s="85" t="s">
        <v>11812</v>
      </c>
      <c r="AJ24" s="84" t="s">
        <v>11984</v>
      </c>
      <c r="AK24" s="85" t="s">
        <v>306</v>
      </c>
      <c r="AL24" s="85" t="s">
        <v>1472</v>
      </c>
      <c r="AM24" s="85" t="s">
        <v>654</v>
      </c>
      <c r="AN24" s="85" t="s">
        <v>654</v>
      </c>
      <c r="AO24" s="85" t="s">
        <v>12077</v>
      </c>
      <c r="AP24" s="85" t="s">
        <v>11812</v>
      </c>
      <c r="AQ24" s="84" t="s">
        <v>11954</v>
      </c>
      <c r="AR24" s="85" t="s">
        <v>11812</v>
      </c>
      <c r="AS24" s="85" t="s">
        <v>11812</v>
      </c>
      <c r="AT24" s="85" t="s">
        <v>11812</v>
      </c>
      <c r="AU24" s="85" t="s">
        <v>11812</v>
      </c>
      <c r="AV24" s="85" t="s">
        <v>11812</v>
      </c>
      <c r="AW24" s="85" t="s">
        <v>11812</v>
      </c>
      <c r="AX24" s="84" t="s">
        <v>12087</v>
      </c>
      <c r="AY24" s="85" t="s">
        <v>11956</v>
      </c>
      <c r="AZ24" s="84" t="s">
        <v>11957</v>
      </c>
      <c r="BB24" s="86">
        <v>15</v>
      </c>
      <c r="BC24" s="86">
        <v>19</v>
      </c>
      <c r="BD24" s="86">
        <v>20</v>
      </c>
      <c r="BE24" s="86">
        <v>17</v>
      </c>
      <c r="BF24" s="86">
        <v>71</v>
      </c>
      <c r="BG24" s="87" t="s">
        <v>11812</v>
      </c>
      <c r="BH24" s="86">
        <v>17</v>
      </c>
      <c r="BI24" s="86">
        <v>18</v>
      </c>
      <c r="BJ24" s="86">
        <v>17</v>
      </c>
      <c r="BK24" s="86">
        <v>18</v>
      </c>
      <c r="BL24" s="86">
        <v>70</v>
      </c>
      <c r="BM24" s="87" t="s">
        <v>11812</v>
      </c>
      <c r="BN24" s="86">
        <v>16</v>
      </c>
      <c r="BO24" s="86">
        <v>18</v>
      </c>
      <c r="BP24" s="86">
        <v>19</v>
      </c>
      <c r="BQ24" s="86">
        <v>19</v>
      </c>
      <c r="BR24" s="86">
        <v>72</v>
      </c>
      <c r="BS24" s="87" t="s">
        <v>11812</v>
      </c>
      <c r="BT24" s="94" t="s">
        <v>11731</v>
      </c>
      <c r="BU24" s="94" t="s">
        <v>11731</v>
      </c>
      <c r="BV24" s="94" t="s">
        <v>11731</v>
      </c>
      <c r="BW24" s="94" t="s">
        <v>11731</v>
      </c>
      <c r="BX24" s="94" t="s">
        <v>11731</v>
      </c>
      <c r="BY24" s="87" t="s">
        <v>11812</v>
      </c>
      <c r="CA24" s="83" t="s">
        <v>11981</v>
      </c>
      <c r="CB24" s="83" t="s">
        <v>11983</v>
      </c>
      <c r="CC24" s="83" t="s">
        <v>11984</v>
      </c>
      <c r="CD24" s="83" t="s">
        <v>11954</v>
      </c>
      <c r="CE24" s="105"/>
      <c r="CF24" s="91">
        <f t="shared" si="0"/>
        <v>16</v>
      </c>
      <c r="CG24" s="91">
        <f t="shared" si="1"/>
        <v>18.333333333333332</v>
      </c>
      <c r="CH24" s="91">
        <f t="shared" si="2"/>
        <v>18.666666666666668</v>
      </c>
      <c r="CI24" s="91">
        <f t="shared" si="3"/>
        <v>18</v>
      </c>
      <c r="CJ24" s="91">
        <f t="shared" si="4"/>
        <v>71</v>
      </c>
      <c r="CK24" s="93">
        <f t="shared" si="5"/>
        <v>71</v>
      </c>
    </row>
    <row r="25" spans="1:89" ht="30" customHeight="1" x14ac:dyDescent="0.3">
      <c r="A25" s="83" t="s">
        <v>12088</v>
      </c>
      <c r="B25" s="83" t="s">
        <v>11938</v>
      </c>
      <c r="C25" s="83" t="s">
        <v>12089</v>
      </c>
      <c r="D25" s="84" t="s">
        <v>6019</v>
      </c>
      <c r="E25" s="84" t="s">
        <v>11812</v>
      </c>
      <c r="F25" s="84" t="s">
        <v>6020</v>
      </c>
      <c r="G25" s="84" t="s">
        <v>11940</v>
      </c>
      <c r="H25" s="84" t="s">
        <v>12025</v>
      </c>
      <c r="I25" s="84" t="s">
        <v>12090</v>
      </c>
      <c r="J25" s="84" t="s">
        <v>12027</v>
      </c>
      <c r="K25" s="84" t="s">
        <v>11944</v>
      </c>
      <c r="L25" s="84" t="s">
        <v>11945</v>
      </c>
      <c r="M25" s="84" t="s">
        <v>2549</v>
      </c>
      <c r="N25" s="84" t="s">
        <v>11946</v>
      </c>
      <c r="O25" s="84" t="s">
        <v>11947</v>
      </c>
      <c r="P25" s="85" t="s">
        <v>11812</v>
      </c>
      <c r="Q25" s="85" t="s">
        <v>11812</v>
      </c>
      <c r="R25" s="85" t="s">
        <v>11812</v>
      </c>
      <c r="S25" s="85" t="s">
        <v>11812</v>
      </c>
      <c r="T25" s="85" t="s">
        <v>11812</v>
      </c>
      <c r="U25" s="85" t="s">
        <v>11812</v>
      </c>
      <c r="V25" s="84" t="s">
        <v>12028</v>
      </c>
      <c r="W25" s="85" t="s">
        <v>731</v>
      </c>
      <c r="X25" s="85" t="s">
        <v>731</v>
      </c>
      <c r="Y25" s="85" t="s">
        <v>731</v>
      </c>
      <c r="Z25" s="85" t="s">
        <v>302</v>
      </c>
      <c r="AA25" s="85" t="s">
        <v>12091</v>
      </c>
      <c r="AB25" s="85" t="s">
        <v>11812</v>
      </c>
      <c r="AC25" s="84" t="s">
        <v>12030</v>
      </c>
      <c r="AD25" s="85" t="s">
        <v>309</v>
      </c>
      <c r="AE25" s="85" t="s">
        <v>309</v>
      </c>
      <c r="AF25" s="85" t="s">
        <v>309</v>
      </c>
      <c r="AG25" s="85" t="s">
        <v>309</v>
      </c>
      <c r="AH25" s="85" t="s">
        <v>11966</v>
      </c>
      <c r="AI25" s="85" t="s">
        <v>11812</v>
      </c>
      <c r="AJ25" s="84" t="s">
        <v>12031</v>
      </c>
      <c r="AK25" s="85" t="s">
        <v>11974</v>
      </c>
      <c r="AL25" s="85" t="s">
        <v>11974</v>
      </c>
      <c r="AM25" s="85" t="s">
        <v>11963</v>
      </c>
      <c r="AN25" s="85" t="s">
        <v>11974</v>
      </c>
      <c r="AO25" s="85" t="s">
        <v>11964</v>
      </c>
      <c r="AP25" s="85" t="s">
        <v>11812</v>
      </c>
      <c r="AQ25" s="84" t="s">
        <v>11954</v>
      </c>
      <c r="AR25" s="85" t="s">
        <v>11812</v>
      </c>
      <c r="AS25" s="85" t="s">
        <v>11812</v>
      </c>
      <c r="AT25" s="85" t="s">
        <v>11812</v>
      </c>
      <c r="AU25" s="85" t="s">
        <v>11812</v>
      </c>
      <c r="AV25" s="85" t="s">
        <v>11812</v>
      </c>
      <c r="AW25" s="85" t="s">
        <v>11812</v>
      </c>
      <c r="AX25" s="84" t="s">
        <v>12092</v>
      </c>
      <c r="AY25" s="85" t="s">
        <v>11956</v>
      </c>
      <c r="AZ25" s="84" t="s">
        <v>11957</v>
      </c>
      <c r="BB25" s="86">
        <v>24</v>
      </c>
      <c r="BC25" s="86">
        <v>24</v>
      </c>
      <c r="BD25" s="86">
        <v>24</v>
      </c>
      <c r="BE25" s="86">
        <v>25</v>
      </c>
      <c r="BF25" s="86">
        <v>97</v>
      </c>
      <c r="BG25" s="87" t="s">
        <v>11812</v>
      </c>
      <c r="BH25" s="86">
        <v>21</v>
      </c>
      <c r="BI25" s="86">
        <v>21</v>
      </c>
      <c r="BJ25" s="86">
        <v>21</v>
      </c>
      <c r="BK25" s="86">
        <v>21</v>
      </c>
      <c r="BL25" s="86">
        <v>84</v>
      </c>
      <c r="BM25" s="87" t="s">
        <v>11812</v>
      </c>
      <c r="BN25" s="86">
        <v>22</v>
      </c>
      <c r="BO25" s="86">
        <v>22</v>
      </c>
      <c r="BP25" s="86">
        <v>23</v>
      </c>
      <c r="BQ25" s="86">
        <v>22</v>
      </c>
      <c r="BR25" s="86">
        <v>89</v>
      </c>
      <c r="BS25" s="87" t="s">
        <v>11812</v>
      </c>
      <c r="BT25" s="94" t="s">
        <v>11731</v>
      </c>
      <c r="BU25" s="94" t="s">
        <v>11731</v>
      </c>
      <c r="BV25" s="94" t="s">
        <v>11731</v>
      </c>
      <c r="BW25" s="94" t="s">
        <v>11731</v>
      </c>
      <c r="BX25" s="94" t="s">
        <v>11731</v>
      </c>
      <c r="BY25" s="87" t="s">
        <v>11812</v>
      </c>
      <c r="CA25" s="83" t="s">
        <v>12028</v>
      </c>
      <c r="CB25" s="83" t="s">
        <v>12030</v>
      </c>
      <c r="CC25" s="83" t="s">
        <v>12031</v>
      </c>
      <c r="CD25" s="83" t="s">
        <v>11954</v>
      </c>
      <c r="CE25" s="105"/>
      <c r="CF25" s="91">
        <f t="shared" si="0"/>
        <v>22.333333333333332</v>
      </c>
      <c r="CG25" s="91">
        <f t="shared" si="1"/>
        <v>22.333333333333332</v>
      </c>
      <c r="CH25" s="91">
        <f t="shared" si="2"/>
        <v>22.666666666666668</v>
      </c>
      <c r="CI25" s="91">
        <f t="shared" si="3"/>
        <v>22.666666666666668</v>
      </c>
      <c r="CJ25" s="91">
        <f t="shared" si="4"/>
        <v>90</v>
      </c>
      <c r="CK25" s="93">
        <f t="shared" si="5"/>
        <v>90</v>
      </c>
    </row>
    <row r="26" spans="1:89" ht="30" customHeight="1" x14ac:dyDescent="0.3">
      <c r="A26" s="83" t="s">
        <v>12093</v>
      </c>
      <c r="B26" s="83" t="s">
        <v>11938</v>
      </c>
      <c r="C26" s="83" t="s">
        <v>12094</v>
      </c>
      <c r="D26" s="84" t="s">
        <v>6220</v>
      </c>
      <c r="E26" s="84" t="s">
        <v>11812</v>
      </c>
      <c r="F26" s="84" t="s">
        <v>6221</v>
      </c>
      <c r="G26" s="84" t="s">
        <v>11940</v>
      </c>
      <c r="H26" s="84" t="s">
        <v>11978</v>
      </c>
      <c r="I26" s="84" t="s">
        <v>12095</v>
      </c>
      <c r="J26" s="84" t="s">
        <v>11980</v>
      </c>
      <c r="K26" s="84" t="s">
        <v>11944</v>
      </c>
      <c r="L26" s="84" t="s">
        <v>11945</v>
      </c>
      <c r="M26" s="84" t="s">
        <v>2549</v>
      </c>
      <c r="N26" s="84" t="s">
        <v>11946</v>
      </c>
      <c r="O26" s="84" t="s">
        <v>11947</v>
      </c>
      <c r="P26" s="85" t="s">
        <v>11812</v>
      </c>
      <c r="Q26" s="85" t="s">
        <v>11812</v>
      </c>
      <c r="R26" s="85" t="s">
        <v>11812</v>
      </c>
      <c r="S26" s="85" t="s">
        <v>11812</v>
      </c>
      <c r="T26" s="85" t="s">
        <v>11812</v>
      </c>
      <c r="U26" s="85" t="s">
        <v>11812</v>
      </c>
      <c r="V26" s="84" t="s">
        <v>11981</v>
      </c>
      <c r="W26" s="85" t="s">
        <v>11963</v>
      </c>
      <c r="X26" s="85" t="s">
        <v>11963</v>
      </c>
      <c r="Y26" s="85" t="s">
        <v>11963</v>
      </c>
      <c r="Z26" s="85" t="s">
        <v>309</v>
      </c>
      <c r="AA26" s="85" t="s">
        <v>2702</v>
      </c>
      <c r="AB26" s="85" t="s">
        <v>11812</v>
      </c>
      <c r="AC26" s="84" t="s">
        <v>11983</v>
      </c>
      <c r="AD26" s="85" t="s">
        <v>11974</v>
      </c>
      <c r="AE26" s="85" t="s">
        <v>309</v>
      </c>
      <c r="AF26" s="85" t="s">
        <v>309</v>
      </c>
      <c r="AG26" s="85" t="s">
        <v>309</v>
      </c>
      <c r="AH26" s="85" t="s">
        <v>12029</v>
      </c>
      <c r="AI26" s="85" t="s">
        <v>11812</v>
      </c>
      <c r="AJ26" s="84" t="s">
        <v>11984</v>
      </c>
      <c r="AK26" s="85" t="s">
        <v>11974</v>
      </c>
      <c r="AL26" s="85" t="s">
        <v>11974</v>
      </c>
      <c r="AM26" s="85" t="s">
        <v>11963</v>
      </c>
      <c r="AN26" s="85" t="s">
        <v>11963</v>
      </c>
      <c r="AO26" s="85" t="s">
        <v>2702</v>
      </c>
      <c r="AP26" s="85" t="s">
        <v>11812</v>
      </c>
      <c r="AQ26" s="84" t="s">
        <v>11954</v>
      </c>
      <c r="AR26" s="85" t="s">
        <v>11812</v>
      </c>
      <c r="AS26" s="85" t="s">
        <v>11812</v>
      </c>
      <c r="AT26" s="85" t="s">
        <v>11812</v>
      </c>
      <c r="AU26" s="85" t="s">
        <v>11812</v>
      </c>
      <c r="AV26" s="85" t="s">
        <v>11812</v>
      </c>
      <c r="AW26" s="85" t="s">
        <v>11812</v>
      </c>
      <c r="AX26" s="84" t="s">
        <v>12046</v>
      </c>
      <c r="AY26" s="85" t="s">
        <v>11956</v>
      </c>
      <c r="AZ26" s="84" t="s">
        <v>11957</v>
      </c>
      <c r="BB26" s="86">
        <v>23</v>
      </c>
      <c r="BC26" s="86">
        <v>23</v>
      </c>
      <c r="BD26" s="86">
        <v>23</v>
      </c>
      <c r="BE26" s="86">
        <v>21</v>
      </c>
      <c r="BF26" s="86">
        <v>90</v>
      </c>
      <c r="BG26" s="87" t="s">
        <v>11812</v>
      </c>
      <c r="BH26" s="86">
        <v>22</v>
      </c>
      <c r="BI26" s="86">
        <v>21</v>
      </c>
      <c r="BJ26" s="86">
        <v>21</v>
      </c>
      <c r="BK26" s="86">
        <v>21</v>
      </c>
      <c r="BL26" s="86">
        <v>85</v>
      </c>
      <c r="BM26" s="87" t="s">
        <v>11812</v>
      </c>
      <c r="BN26" s="86">
        <v>22</v>
      </c>
      <c r="BO26" s="86">
        <v>22</v>
      </c>
      <c r="BP26" s="86">
        <v>23</v>
      </c>
      <c r="BQ26" s="86">
        <v>23</v>
      </c>
      <c r="BR26" s="86">
        <v>90</v>
      </c>
      <c r="BS26" s="87" t="s">
        <v>11812</v>
      </c>
      <c r="BT26" s="94" t="s">
        <v>11731</v>
      </c>
      <c r="BU26" s="94" t="s">
        <v>11731</v>
      </c>
      <c r="BV26" s="94" t="s">
        <v>11731</v>
      </c>
      <c r="BW26" s="94" t="s">
        <v>11731</v>
      </c>
      <c r="BX26" s="94" t="s">
        <v>11731</v>
      </c>
      <c r="BY26" s="87" t="s">
        <v>11812</v>
      </c>
      <c r="CA26" s="83" t="s">
        <v>11981</v>
      </c>
      <c r="CB26" s="83" t="s">
        <v>11983</v>
      </c>
      <c r="CC26" s="83" t="s">
        <v>11984</v>
      </c>
      <c r="CD26" s="83" t="s">
        <v>11954</v>
      </c>
      <c r="CE26" s="105"/>
      <c r="CF26" s="91">
        <f t="shared" si="0"/>
        <v>22.333333333333332</v>
      </c>
      <c r="CG26" s="91">
        <f t="shared" si="1"/>
        <v>22</v>
      </c>
      <c r="CH26" s="91">
        <f t="shared" si="2"/>
        <v>22.333333333333332</v>
      </c>
      <c r="CI26" s="91">
        <f t="shared" si="3"/>
        <v>21.666666666666668</v>
      </c>
      <c r="CJ26" s="91">
        <f t="shared" si="4"/>
        <v>88.33</v>
      </c>
      <c r="CK26" s="93">
        <f t="shared" si="5"/>
        <v>88.333333333333329</v>
      </c>
    </row>
    <row r="27" spans="1:89" ht="30" customHeight="1" x14ac:dyDescent="0.3">
      <c r="A27" s="83" t="s">
        <v>12096</v>
      </c>
      <c r="B27" s="83" t="s">
        <v>11938</v>
      </c>
      <c r="C27" s="83" t="s">
        <v>12097</v>
      </c>
      <c r="D27" s="84" t="s">
        <v>6295</v>
      </c>
      <c r="E27" s="84" t="s">
        <v>11812</v>
      </c>
      <c r="F27" s="84" t="s">
        <v>6296</v>
      </c>
      <c r="G27" s="84" t="s">
        <v>11940</v>
      </c>
      <c r="H27" s="84" t="s">
        <v>11978</v>
      </c>
      <c r="I27" s="84" t="s">
        <v>12098</v>
      </c>
      <c r="J27" s="84" t="s">
        <v>11980</v>
      </c>
      <c r="K27" s="84" t="s">
        <v>11944</v>
      </c>
      <c r="L27" s="84" t="s">
        <v>11945</v>
      </c>
      <c r="M27" s="84" t="s">
        <v>2549</v>
      </c>
      <c r="N27" s="84" t="s">
        <v>11946</v>
      </c>
      <c r="O27" s="84" t="s">
        <v>11947</v>
      </c>
      <c r="P27" s="85" t="s">
        <v>11812</v>
      </c>
      <c r="Q27" s="85" t="s">
        <v>11812</v>
      </c>
      <c r="R27" s="85" t="s">
        <v>11812</v>
      </c>
      <c r="S27" s="85" t="s">
        <v>11812</v>
      </c>
      <c r="T27" s="85" t="s">
        <v>11812</v>
      </c>
      <c r="U27" s="85" t="s">
        <v>11812</v>
      </c>
      <c r="V27" s="84" t="s">
        <v>11981</v>
      </c>
      <c r="W27" s="85" t="s">
        <v>11963</v>
      </c>
      <c r="X27" s="85" t="s">
        <v>11949</v>
      </c>
      <c r="Y27" s="85" t="s">
        <v>11949</v>
      </c>
      <c r="Z27" s="85" t="s">
        <v>731</v>
      </c>
      <c r="AA27" s="85" t="s">
        <v>3436</v>
      </c>
      <c r="AB27" s="85" t="s">
        <v>11812</v>
      </c>
      <c r="AC27" s="84" t="s">
        <v>11983</v>
      </c>
      <c r="AD27" s="85" t="s">
        <v>309</v>
      </c>
      <c r="AE27" s="85" t="s">
        <v>309</v>
      </c>
      <c r="AF27" s="85" t="s">
        <v>309</v>
      </c>
      <c r="AG27" s="85" t="s">
        <v>309</v>
      </c>
      <c r="AH27" s="85" t="s">
        <v>11966</v>
      </c>
      <c r="AI27" s="85" t="s">
        <v>11812</v>
      </c>
      <c r="AJ27" s="84" t="s">
        <v>11984</v>
      </c>
      <c r="AK27" s="85" t="s">
        <v>11963</v>
      </c>
      <c r="AL27" s="85" t="s">
        <v>309</v>
      </c>
      <c r="AM27" s="85" t="s">
        <v>11963</v>
      </c>
      <c r="AN27" s="85" t="s">
        <v>11974</v>
      </c>
      <c r="AO27" s="85" t="s">
        <v>11964</v>
      </c>
      <c r="AP27" s="85" t="s">
        <v>11812</v>
      </c>
      <c r="AQ27" s="84" t="s">
        <v>11954</v>
      </c>
      <c r="AR27" s="85" t="s">
        <v>11812</v>
      </c>
      <c r="AS27" s="85" t="s">
        <v>11812</v>
      </c>
      <c r="AT27" s="85" t="s">
        <v>11812</v>
      </c>
      <c r="AU27" s="85" t="s">
        <v>11812</v>
      </c>
      <c r="AV27" s="85" t="s">
        <v>11812</v>
      </c>
      <c r="AW27" s="85" t="s">
        <v>11812</v>
      </c>
      <c r="AX27" s="84" t="s">
        <v>12099</v>
      </c>
      <c r="AY27" s="85" t="s">
        <v>11956</v>
      </c>
      <c r="AZ27" s="84" t="s">
        <v>11957</v>
      </c>
      <c r="BB27" s="86">
        <v>23</v>
      </c>
      <c r="BC27" s="86">
        <v>20</v>
      </c>
      <c r="BD27" s="86">
        <v>20</v>
      </c>
      <c r="BE27" s="86">
        <v>24</v>
      </c>
      <c r="BF27" s="86">
        <v>87</v>
      </c>
      <c r="BG27" s="87" t="s">
        <v>11812</v>
      </c>
      <c r="BH27" s="86">
        <v>21</v>
      </c>
      <c r="BI27" s="86">
        <v>21</v>
      </c>
      <c r="BJ27" s="86">
        <v>21</v>
      </c>
      <c r="BK27" s="86">
        <v>21</v>
      </c>
      <c r="BL27" s="86">
        <v>84</v>
      </c>
      <c r="BM27" s="87" t="s">
        <v>11812</v>
      </c>
      <c r="BN27" s="86">
        <v>23</v>
      </c>
      <c r="BO27" s="86">
        <v>21</v>
      </c>
      <c r="BP27" s="86">
        <v>23</v>
      </c>
      <c r="BQ27" s="86">
        <v>22</v>
      </c>
      <c r="BR27" s="86">
        <v>89</v>
      </c>
      <c r="BS27" s="87" t="s">
        <v>11812</v>
      </c>
      <c r="BT27" s="94" t="s">
        <v>11731</v>
      </c>
      <c r="BU27" s="94" t="s">
        <v>11731</v>
      </c>
      <c r="BV27" s="94" t="s">
        <v>11731</v>
      </c>
      <c r="BW27" s="94" t="s">
        <v>11731</v>
      </c>
      <c r="BX27" s="94" t="s">
        <v>11731</v>
      </c>
      <c r="BY27" s="87" t="s">
        <v>11812</v>
      </c>
      <c r="CA27" s="83" t="s">
        <v>11981</v>
      </c>
      <c r="CB27" s="83" t="s">
        <v>11983</v>
      </c>
      <c r="CC27" s="83" t="s">
        <v>11984</v>
      </c>
      <c r="CD27" s="83" t="s">
        <v>11954</v>
      </c>
      <c r="CE27" s="105"/>
      <c r="CF27" s="91">
        <f t="shared" si="0"/>
        <v>22.333333333333332</v>
      </c>
      <c r="CG27" s="91">
        <f t="shared" si="1"/>
        <v>20.666666666666668</v>
      </c>
      <c r="CH27" s="91">
        <f t="shared" si="2"/>
        <v>21.333333333333332</v>
      </c>
      <c r="CI27" s="91">
        <f t="shared" si="3"/>
        <v>22.333333333333332</v>
      </c>
      <c r="CJ27" s="91">
        <f t="shared" si="4"/>
        <v>86.67</v>
      </c>
      <c r="CK27" s="93">
        <f t="shared" si="5"/>
        <v>86.666666666666657</v>
      </c>
    </row>
    <row r="28" spans="1:89" ht="30" customHeight="1" x14ac:dyDescent="0.3">
      <c r="A28" s="83" t="s">
        <v>12100</v>
      </c>
      <c r="B28" s="83" t="s">
        <v>11938</v>
      </c>
      <c r="C28" s="83" t="s">
        <v>12101</v>
      </c>
      <c r="D28" s="84" t="s">
        <v>6784</v>
      </c>
      <c r="E28" s="84" t="s">
        <v>11812</v>
      </c>
      <c r="F28" s="84" t="s">
        <v>6785</v>
      </c>
      <c r="G28" s="84" t="s">
        <v>11940</v>
      </c>
      <c r="H28" s="84" t="s">
        <v>11978</v>
      </c>
      <c r="I28" s="84" t="s">
        <v>12102</v>
      </c>
      <c r="J28" s="84" t="s">
        <v>11980</v>
      </c>
      <c r="K28" s="84" t="s">
        <v>11944</v>
      </c>
      <c r="L28" s="84" t="s">
        <v>11945</v>
      </c>
      <c r="M28" s="84" t="s">
        <v>2549</v>
      </c>
      <c r="N28" s="84" t="s">
        <v>11946</v>
      </c>
      <c r="O28" s="84" t="s">
        <v>11947</v>
      </c>
      <c r="P28" s="85" t="s">
        <v>11812</v>
      </c>
      <c r="Q28" s="85" t="s">
        <v>11812</v>
      </c>
      <c r="R28" s="85" t="s">
        <v>11812</v>
      </c>
      <c r="S28" s="85" t="s">
        <v>11812</v>
      </c>
      <c r="T28" s="85" t="s">
        <v>11812</v>
      </c>
      <c r="U28" s="85" t="s">
        <v>11812</v>
      </c>
      <c r="V28" s="84" t="s">
        <v>11981</v>
      </c>
      <c r="W28" s="85" t="s">
        <v>11963</v>
      </c>
      <c r="X28" s="85" t="s">
        <v>11963</v>
      </c>
      <c r="Y28" s="85" t="s">
        <v>11974</v>
      </c>
      <c r="Z28" s="85" t="s">
        <v>731</v>
      </c>
      <c r="AA28" s="85" t="s">
        <v>6348</v>
      </c>
      <c r="AB28" s="85" t="s">
        <v>11812</v>
      </c>
      <c r="AC28" s="84" t="s">
        <v>11983</v>
      </c>
      <c r="AD28" s="85" t="s">
        <v>11974</v>
      </c>
      <c r="AE28" s="85" t="s">
        <v>11974</v>
      </c>
      <c r="AF28" s="85" t="s">
        <v>11974</v>
      </c>
      <c r="AG28" s="85" t="s">
        <v>11974</v>
      </c>
      <c r="AH28" s="85" t="s">
        <v>12011</v>
      </c>
      <c r="AI28" s="85" t="s">
        <v>11812</v>
      </c>
      <c r="AJ28" s="84" t="s">
        <v>11984</v>
      </c>
      <c r="AK28" s="85" t="s">
        <v>11974</v>
      </c>
      <c r="AL28" s="85" t="s">
        <v>11963</v>
      </c>
      <c r="AM28" s="85" t="s">
        <v>11974</v>
      </c>
      <c r="AN28" s="85" t="s">
        <v>11963</v>
      </c>
      <c r="AO28" s="85" t="s">
        <v>2702</v>
      </c>
      <c r="AP28" s="85" t="s">
        <v>11812</v>
      </c>
      <c r="AQ28" s="84" t="s">
        <v>11954</v>
      </c>
      <c r="AR28" s="85" t="s">
        <v>11812</v>
      </c>
      <c r="AS28" s="85" t="s">
        <v>11812</v>
      </c>
      <c r="AT28" s="85" t="s">
        <v>11812</v>
      </c>
      <c r="AU28" s="85" t="s">
        <v>11812</v>
      </c>
      <c r="AV28" s="85" t="s">
        <v>11812</v>
      </c>
      <c r="AW28" s="85" t="s">
        <v>11812</v>
      </c>
      <c r="AX28" s="84" t="s">
        <v>12092</v>
      </c>
      <c r="AY28" s="85" t="s">
        <v>11956</v>
      </c>
      <c r="AZ28" s="84" t="s">
        <v>11957</v>
      </c>
      <c r="BB28" s="86">
        <v>23</v>
      </c>
      <c r="BC28" s="86">
        <v>23</v>
      </c>
      <c r="BD28" s="86">
        <v>22</v>
      </c>
      <c r="BE28" s="86">
        <v>24</v>
      </c>
      <c r="BF28" s="86">
        <v>92</v>
      </c>
      <c r="BG28" s="87" t="s">
        <v>11812</v>
      </c>
      <c r="BH28" s="86">
        <v>22</v>
      </c>
      <c r="BI28" s="86">
        <v>22</v>
      </c>
      <c r="BJ28" s="86">
        <v>22</v>
      </c>
      <c r="BK28" s="86">
        <v>22</v>
      </c>
      <c r="BL28" s="86">
        <v>88</v>
      </c>
      <c r="BM28" s="87" t="s">
        <v>11812</v>
      </c>
      <c r="BN28" s="86">
        <v>22</v>
      </c>
      <c r="BO28" s="86">
        <v>23</v>
      </c>
      <c r="BP28" s="86">
        <v>22</v>
      </c>
      <c r="BQ28" s="86">
        <v>23</v>
      </c>
      <c r="BR28" s="86">
        <v>90</v>
      </c>
      <c r="BS28" s="87" t="s">
        <v>11812</v>
      </c>
      <c r="BT28" s="94" t="s">
        <v>11731</v>
      </c>
      <c r="BU28" s="94" t="s">
        <v>11731</v>
      </c>
      <c r="BV28" s="94" t="s">
        <v>11731</v>
      </c>
      <c r="BW28" s="94" t="s">
        <v>11731</v>
      </c>
      <c r="BX28" s="94" t="s">
        <v>11731</v>
      </c>
      <c r="BY28" s="87" t="s">
        <v>11812</v>
      </c>
      <c r="CA28" s="83" t="s">
        <v>11981</v>
      </c>
      <c r="CB28" s="83" t="s">
        <v>11983</v>
      </c>
      <c r="CC28" s="83" t="s">
        <v>11984</v>
      </c>
      <c r="CD28" s="83" t="s">
        <v>11954</v>
      </c>
      <c r="CE28" s="105"/>
      <c r="CF28" s="91">
        <f t="shared" si="0"/>
        <v>22.333333333333332</v>
      </c>
      <c r="CG28" s="91">
        <f t="shared" si="1"/>
        <v>22.666666666666668</v>
      </c>
      <c r="CH28" s="91">
        <f t="shared" si="2"/>
        <v>22</v>
      </c>
      <c r="CI28" s="91">
        <f t="shared" si="3"/>
        <v>23</v>
      </c>
      <c r="CJ28" s="91">
        <f t="shared" si="4"/>
        <v>90</v>
      </c>
      <c r="CK28" s="93">
        <f t="shared" si="5"/>
        <v>90</v>
      </c>
    </row>
    <row r="29" spans="1:89" ht="30" customHeight="1" x14ac:dyDescent="0.3">
      <c r="A29" s="83" t="s">
        <v>12103</v>
      </c>
      <c r="B29" s="83" t="s">
        <v>11938</v>
      </c>
      <c r="C29" s="83" t="s">
        <v>12104</v>
      </c>
      <c r="D29" s="84" t="s">
        <v>6808</v>
      </c>
      <c r="E29" s="84" t="s">
        <v>11812</v>
      </c>
      <c r="F29" s="84" t="s">
        <v>6809</v>
      </c>
      <c r="G29" s="84" t="s">
        <v>11940</v>
      </c>
      <c r="H29" s="84" t="s">
        <v>11978</v>
      </c>
      <c r="I29" s="84" t="s">
        <v>12105</v>
      </c>
      <c r="J29" s="84" t="s">
        <v>11980</v>
      </c>
      <c r="K29" s="84" t="s">
        <v>11944</v>
      </c>
      <c r="L29" s="84" t="s">
        <v>11945</v>
      </c>
      <c r="M29" s="84" t="s">
        <v>2549</v>
      </c>
      <c r="N29" s="84" t="s">
        <v>11946</v>
      </c>
      <c r="O29" s="84" t="s">
        <v>11947</v>
      </c>
      <c r="P29" s="85" t="s">
        <v>11812</v>
      </c>
      <c r="Q29" s="85" t="s">
        <v>11812</v>
      </c>
      <c r="R29" s="85" t="s">
        <v>11812</v>
      </c>
      <c r="S29" s="85" t="s">
        <v>11812</v>
      </c>
      <c r="T29" s="85" t="s">
        <v>11812</v>
      </c>
      <c r="U29" s="85" t="s">
        <v>11812</v>
      </c>
      <c r="V29" s="84" t="s">
        <v>11981</v>
      </c>
      <c r="W29" s="85" t="s">
        <v>304</v>
      </c>
      <c r="X29" s="85" t="s">
        <v>11949</v>
      </c>
      <c r="Y29" s="85" t="s">
        <v>654</v>
      </c>
      <c r="Z29" s="85" t="s">
        <v>1472</v>
      </c>
      <c r="AA29" s="85" t="s">
        <v>11985</v>
      </c>
      <c r="AB29" s="85" t="s">
        <v>11812</v>
      </c>
      <c r="AC29" s="84" t="s">
        <v>11983</v>
      </c>
      <c r="AD29" s="85" t="s">
        <v>304</v>
      </c>
      <c r="AE29" s="85" t="s">
        <v>309</v>
      </c>
      <c r="AF29" s="85" t="s">
        <v>1472</v>
      </c>
      <c r="AG29" s="85" t="s">
        <v>654</v>
      </c>
      <c r="AH29" s="85" t="s">
        <v>11995</v>
      </c>
      <c r="AI29" s="85" t="s">
        <v>11812</v>
      </c>
      <c r="AJ29" s="84" t="s">
        <v>11984</v>
      </c>
      <c r="AK29" s="85" t="s">
        <v>11949</v>
      </c>
      <c r="AL29" s="85" t="s">
        <v>731</v>
      </c>
      <c r="AM29" s="85" t="s">
        <v>1472</v>
      </c>
      <c r="AN29" s="85" t="s">
        <v>1472</v>
      </c>
      <c r="AO29" s="85" t="s">
        <v>11982</v>
      </c>
      <c r="AP29" s="85" t="s">
        <v>11812</v>
      </c>
      <c r="AQ29" s="84" t="s">
        <v>11954</v>
      </c>
      <c r="AR29" s="85" t="s">
        <v>11812</v>
      </c>
      <c r="AS29" s="85" t="s">
        <v>11812</v>
      </c>
      <c r="AT29" s="85" t="s">
        <v>11812</v>
      </c>
      <c r="AU29" s="85" t="s">
        <v>11812</v>
      </c>
      <c r="AV29" s="85" t="s">
        <v>11812</v>
      </c>
      <c r="AW29" s="85" t="s">
        <v>11812</v>
      </c>
      <c r="AX29" s="84" t="s">
        <v>12106</v>
      </c>
      <c r="AY29" s="85" t="s">
        <v>11956</v>
      </c>
      <c r="AZ29" s="84" t="s">
        <v>11957</v>
      </c>
      <c r="BB29" s="86">
        <v>17</v>
      </c>
      <c r="BC29" s="86">
        <v>20</v>
      </c>
      <c r="BD29" s="86">
        <v>19</v>
      </c>
      <c r="BE29" s="86">
        <v>18</v>
      </c>
      <c r="BF29" s="86">
        <v>74</v>
      </c>
      <c r="BG29" s="87" t="s">
        <v>11812</v>
      </c>
      <c r="BH29" s="86">
        <v>17</v>
      </c>
      <c r="BI29" s="86">
        <v>21</v>
      </c>
      <c r="BJ29" s="86">
        <v>18</v>
      </c>
      <c r="BK29" s="86">
        <v>19</v>
      </c>
      <c r="BL29" s="86">
        <v>75</v>
      </c>
      <c r="BM29" s="87" t="s">
        <v>11812</v>
      </c>
      <c r="BN29" s="86">
        <v>20</v>
      </c>
      <c r="BO29" s="86">
        <v>24</v>
      </c>
      <c r="BP29" s="86">
        <v>18</v>
      </c>
      <c r="BQ29" s="86">
        <v>18</v>
      </c>
      <c r="BR29" s="86">
        <v>80</v>
      </c>
      <c r="BS29" s="87" t="s">
        <v>11812</v>
      </c>
      <c r="BT29" s="94" t="s">
        <v>11731</v>
      </c>
      <c r="BU29" s="94" t="s">
        <v>11731</v>
      </c>
      <c r="BV29" s="94" t="s">
        <v>11731</v>
      </c>
      <c r="BW29" s="94" t="s">
        <v>11731</v>
      </c>
      <c r="BX29" s="94" t="s">
        <v>11731</v>
      </c>
      <c r="BY29" s="87" t="s">
        <v>11812</v>
      </c>
      <c r="CA29" s="83" t="s">
        <v>11981</v>
      </c>
      <c r="CB29" s="83" t="s">
        <v>11983</v>
      </c>
      <c r="CC29" s="83" t="s">
        <v>11984</v>
      </c>
      <c r="CD29" s="83" t="s">
        <v>11954</v>
      </c>
      <c r="CE29" s="105"/>
      <c r="CF29" s="91">
        <f t="shared" si="0"/>
        <v>18</v>
      </c>
      <c r="CG29" s="91">
        <f t="shared" si="1"/>
        <v>21.666666666666668</v>
      </c>
      <c r="CH29" s="91">
        <f t="shared" si="2"/>
        <v>18.333333333333332</v>
      </c>
      <c r="CI29" s="91">
        <f t="shared" si="3"/>
        <v>18.333333333333332</v>
      </c>
      <c r="CJ29" s="91">
        <f t="shared" si="4"/>
        <v>76.33</v>
      </c>
      <c r="CK29" s="93">
        <f t="shared" si="5"/>
        <v>76.333333333333329</v>
      </c>
    </row>
    <row r="30" spans="1:89" ht="30" customHeight="1" x14ac:dyDescent="0.3">
      <c r="A30" s="83" t="s">
        <v>12107</v>
      </c>
      <c r="B30" s="83" t="s">
        <v>11938</v>
      </c>
      <c r="C30" s="83" t="s">
        <v>12108</v>
      </c>
      <c r="D30" s="84" t="s">
        <v>7106</v>
      </c>
      <c r="E30" s="84" t="s">
        <v>11812</v>
      </c>
      <c r="F30" s="84" t="s">
        <v>7107</v>
      </c>
      <c r="G30" s="84" t="s">
        <v>11940</v>
      </c>
      <c r="H30" s="84" t="s">
        <v>11978</v>
      </c>
      <c r="I30" s="84" t="s">
        <v>12109</v>
      </c>
      <c r="J30" s="84" t="s">
        <v>11980</v>
      </c>
      <c r="K30" s="84" t="s">
        <v>11944</v>
      </c>
      <c r="L30" s="84" t="s">
        <v>11945</v>
      </c>
      <c r="M30" s="84" t="s">
        <v>2549</v>
      </c>
      <c r="N30" s="84" t="s">
        <v>11946</v>
      </c>
      <c r="O30" s="84" t="s">
        <v>11947</v>
      </c>
      <c r="P30" s="85" t="s">
        <v>11812</v>
      </c>
      <c r="Q30" s="85" t="s">
        <v>11812</v>
      </c>
      <c r="R30" s="85" t="s">
        <v>11812</v>
      </c>
      <c r="S30" s="85" t="s">
        <v>11812</v>
      </c>
      <c r="T30" s="85" t="s">
        <v>11812</v>
      </c>
      <c r="U30" s="85" t="s">
        <v>11812</v>
      </c>
      <c r="V30" s="84" t="s">
        <v>11981</v>
      </c>
      <c r="W30" s="85" t="s">
        <v>11963</v>
      </c>
      <c r="X30" s="85" t="s">
        <v>11974</v>
      </c>
      <c r="Y30" s="85" t="s">
        <v>11974</v>
      </c>
      <c r="Z30" s="85" t="s">
        <v>11949</v>
      </c>
      <c r="AA30" s="85" t="s">
        <v>3436</v>
      </c>
      <c r="AB30" s="85" t="s">
        <v>11812</v>
      </c>
      <c r="AC30" s="84" t="s">
        <v>11983</v>
      </c>
      <c r="AD30" s="85" t="s">
        <v>11949</v>
      </c>
      <c r="AE30" s="85" t="s">
        <v>309</v>
      </c>
      <c r="AF30" s="85" t="s">
        <v>309</v>
      </c>
      <c r="AG30" s="85" t="s">
        <v>309</v>
      </c>
      <c r="AH30" s="85" t="s">
        <v>12032</v>
      </c>
      <c r="AI30" s="85" t="s">
        <v>11812</v>
      </c>
      <c r="AJ30" s="84" t="s">
        <v>11984</v>
      </c>
      <c r="AK30" s="85" t="s">
        <v>11963</v>
      </c>
      <c r="AL30" s="85" t="s">
        <v>11963</v>
      </c>
      <c r="AM30" s="85" t="s">
        <v>11974</v>
      </c>
      <c r="AN30" s="85" t="s">
        <v>309</v>
      </c>
      <c r="AO30" s="85" t="s">
        <v>11964</v>
      </c>
      <c r="AP30" s="85" t="s">
        <v>11812</v>
      </c>
      <c r="AQ30" s="84" t="s">
        <v>11954</v>
      </c>
      <c r="AR30" s="85" t="s">
        <v>11812</v>
      </c>
      <c r="AS30" s="85" t="s">
        <v>11812</v>
      </c>
      <c r="AT30" s="85" t="s">
        <v>11812</v>
      </c>
      <c r="AU30" s="85" t="s">
        <v>11812</v>
      </c>
      <c r="AV30" s="85" t="s">
        <v>11812</v>
      </c>
      <c r="AW30" s="85" t="s">
        <v>11812</v>
      </c>
      <c r="AX30" s="84" t="s">
        <v>12110</v>
      </c>
      <c r="AY30" s="85" t="s">
        <v>11956</v>
      </c>
      <c r="AZ30" s="84" t="s">
        <v>11957</v>
      </c>
      <c r="BB30" s="86">
        <v>23</v>
      </c>
      <c r="BC30" s="86">
        <v>22</v>
      </c>
      <c r="BD30" s="86">
        <v>22</v>
      </c>
      <c r="BE30" s="86">
        <v>20</v>
      </c>
      <c r="BF30" s="86">
        <v>87</v>
      </c>
      <c r="BG30" s="87" t="s">
        <v>11812</v>
      </c>
      <c r="BH30" s="86">
        <v>20</v>
      </c>
      <c r="BI30" s="86">
        <v>21</v>
      </c>
      <c r="BJ30" s="86">
        <v>21</v>
      </c>
      <c r="BK30" s="86">
        <v>21</v>
      </c>
      <c r="BL30" s="86">
        <v>83</v>
      </c>
      <c r="BM30" s="87" t="s">
        <v>11812</v>
      </c>
      <c r="BN30" s="86">
        <v>23</v>
      </c>
      <c r="BO30" s="86">
        <v>23</v>
      </c>
      <c r="BP30" s="86">
        <v>22</v>
      </c>
      <c r="BQ30" s="86">
        <v>21</v>
      </c>
      <c r="BR30" s="86">
        <v>89</v>
      </c>
      <c r="BS30" s="87" t="s">
        <v>11812</v>
      </c>
      <c r="BT30" s="94" t="s">
        <v>11731</v>
      </c>
      <c r="BU30" s="94" t="s">
        <v>11731</v>
      </c>
      <c r="BV30" s="94" t="s">
        <v>11731</v>
      </c>
      <c r="BW30" s="94" t="s">
        <v>11731</v>
      </c>
      <c r="BX30" s="94" t="s">
        <v>11731</v>
      </c>
      <c r="BY30" s="87" t="s">
        <v>11812</v>
      </c>
      <c r="CA30" s="83" t="s">
        <v>11981</v>
      </c>
      <c r="CB30" s="83" t="s">
        <v>11983</v>
      </c>
      <c r="CC30" s="83" t="s">
        <v>11984</v>
      </c>
      <c r="CD30" s="83" t="s">
        <v>11954</v>
      </c>
      <c r="CE30" s="105"/>
      <c r="CF30" s="91">
        <f t="shared" si="0"/>
        <v>22</v>
      </c>
      <c r="CG30" s="91">
        <f t="shared" si="1"/>
        <v>22</v>
      </c>
      <c r="CH30" s="91">
        <f t="shared" si="2"/>
        <v>21.666666666666668</v>
      </c>
      <c r="CI30" s="91">
        <f t="shared" si="3"/>
        <v>20.666666666666668</v>
      </c>
      <c r="CJ30" s="91">
        <f t="shared" si="4"/>
        <v>86.33</v>
      </c>
      <c r="CK30" s="93">
        <f t="shared" si="5"/>
        <v>86.333333333333343</v>
      </c>
    </row>
    <row r="31" spans="1:89" ht="30" customHeight="1" x14ac:dyDescent="0.3">
      <c r="A31" s="83" t="s">
        <v>12111</v>
      </c>
      <c r="B31" s="83" t="s">
        <v>11938</v>
      </c>
      <c r="C31" s="83" t="s">
        <v>12112</v>
      </c>
      <c r="D31" s="84" t="s">
        <v>7217</v>
      </c>
      <c r="E31" s="84" t="s">
        <v>11812</v>
      </c>
      <c r="F31" s="84" t="s">
        <v>7218</v>
      </c>
      <c r="G31" s="84" t="s">
        <v>11940</v>
      </c>
      <c r="H31" s="84" t="s">
        <v>12036</v>
      </c>
      <c r="I31" s="84" t="s">
        <v>12113</v>
      </c>
      <c r="J31" s="84" t="s">
        <v>12038</v>
      </c>
      <c r="K31" s="84" t="s">
        <v>11944</v>
      </c>
      <c r="L31" s="84" t="s">
        <v>11945</v>
      </c>
      <c r="M31" s="84" t="s">
        <v>2549</v>
      </c>
      <c r="N31" s="84" t="s">
        <v>11946</v>
      </c>
      <c r="O31" s="84" t="s">
        <v>11947</v>
      </c>
      <c r="P31" s="85" t="s">
        <v>11812</v>
      </c>
      <c r="Q31" s="85" t="s">
        <v>11812</v>
      </c>
      <c r="R31" s="85" t="s">
        <v>11812</v>
      </c>
      <c r="S31" s="85" t="s">
        <v>11812</v>
      </c>
      <c r="T31" s="85" t="s">
        <v>11812</v>
      </c>
      <c r="U31" s="85" t="s">
        <v>11812</v>
      </c>
      <c r="V31" s="84" t="s">
        <v>12039</v>
      </c>
      <c r="W31" s="85" t="s">
        <v>11963</v>
      </c>
      <c r="X31" s="85" t="s">
        <v>11963</v>
      </c>
      <c r="Y31" s="85" t="s">
        <v>11974</v>
      </c>
      <c r="Z31" s="85" t="s">
        <v>11949</v>
      </c>
      <c r="AA31" s="85" t="s">
        <v>12011</v>
      </c>
      <c r="AB31" s="85" t="s">
        <v>12114</v>
      </c>
      <c r="AC31" s="84" t="s">
        <v>12030</v>
      </c>
      <c r="AD31" s="85" t="s">
        <v>11963</v>
      </c>
      <c r="AE31" s="85" t="s">
        <v>11963</v>
      </c>
      <c r="AF31" s="85" t="s">
        <v>11974</v>
      </c>
      <c r="AG31" s="85" t="s">
        <v>11974</v>
      </c>
      <c r="AH31" s="85" t="s">
        <v>2702</v>
      </c>
      <c r="AI31" s="85" t="s">
        <v>11812</v>
      </c>
      <c r="AJ31" s="84" t="s">
        <v>12031</v>
      </c>
      <c r="AK31" s="85" t="s">
        <v>731</v>
      </c>
      <c r="AL31" s="85" t="s">
        <v>731</v>
      </c>
      <c r="AM31" s="85" t="s">
        <v>11963</v>
      </c>
      <c r="AN31" s="85" t="s">
        <v>11963</v>
      </c>
      <c r="AO31" s="85" t="s">
        <v>4860</v>
      </c>
      <c r="AP31" s="85" t="s">
        <v>12115</v>
      </c>
      <c r="AQ31" s="84" t="s">
        <v>11954</v>
      </c>
      <c r="AR31" s="85" t="s">
        <v>11812</v>
      </c>
      <c r="AS31" s="85" t="s">
        <v>11812</v>
      </c>
      <c r="AT31" s="85" t="s">
        <v>11812</v>
      </c>
      <c r="AU31" s="85" t="s">
        <v>11812</v>
      </c>
      <c r="AV31" s="85" t="s">
        <v>11812</v>
      </c>
      <c r="AW31" s="85" t="s">
        <v>11812</v>
      </c>
      <c r="AX31" s="84" t="s">
        <v>12116</v>
      </c>
      <c r="AY31" s="85" t="s">
        <v>11956</v>
      </c>
      <c r="AZ31" s="84" t="s">
        <v>11957</v>
      </c>
      <c r="BB31" s="86">
        <v>23</v>
      </c>
      <c r="BC31" s="86">
        <v>23</v>
      </c>
      <c r="BD31" s="86">
        <v>22</v>
      </c>
      <c r="BE31" s="86">
        <v>20</v>
      </c>
      <c r="BF31" s="86">
        <v>88</v>
      </c>
      <c r="BG31" s="87" t="s">
        <v>12114</v>
      </c>
      <c r="BH31" s="86">
        <v>23</v>
      </c>
      <c r="BI31" s="86">
        <v>23</v>
      </c>
      <c r="BJ31" s="86">
        <v>22</v>
      </c>
      <c r="BK31" s="86">
        <v>22</v>
      </c>
      <c r="BL31" s="86">
        <v>90</v>
      </c>
      <c r="BM31" s="87" t="s">
        <v>11812</v>
      </c>
      <c r="BN31" s="86">
        <v>24</v>
      </c>
      <c r="BO31" s="86">
        <v>24</v>
      </c>
      <c r="BP31" s="86">
        <v>23</v>
      </c>
      <c r="BQ31" s="86">
        <v>23</v>
      </c>
      <c r="BR31" s="86">
        <v>94</v>
      </c>
      <c r="BS31" s="87" t="s">
        <v>12115</v>
      </c>
      <c r="BT31" s="94" t="s">
        <v>11731</v>
      </c>
      <c r="BU31" s="94" t="s">
        <v>11731</v>
      </c>
      <c r="BV31" s="94" t="s">
        <v>11731</v>
      </c>
      <c r="BW31" s="94" t="s">
        <v>11731</v>
      </c>
      <c r="BX31" s="94" t="s">
        <v>11731</v>
      </c>
      <c r="BY31" s="87" t="s">
        <v>11812</v>
      </c>
      <c r="CA31" s="83" t="s">
        <v>12039</v>
      </c>
      <c r="CB31" s="83" t="s">
        <v>12030</v>
      </c>
      <c r="CC31" s="83" t="s">
        <v>12031</v>
      </c>
      <c r="CD31" s="83" t="s">
        <v>11954</v>
      </c>
      <c r="CE31" s="105"/>
      <c r="CF31" s="91">
        <f t="shared" si="0"/>
        <v>23.333333333333332</v>
      </c>
      <c r="CG31" s="91">
        <f t="shared" si="1"/>
        <v>23.333333333333332</v>
      </c>
      <c r="CH31" s="91">
        <f t="shared" si="2"/>
        <v>22.333333333333332</v>
      </c>
      <c r="CI31" s="91">
        <f t="shared" si="3"/>
        <v>21.666666666666668</v>
      </c>
      <c r="CJ31" s="91">
        <f t="shared" si="4"/>
        <v>90.67</v>
      </c>
      <c r="CK31" s="93">
        <f t="shared" si="5"/>
        <v>90.666666666666671</v>
      </c>
    </row>
    <row r="32" spans="1:89" ht="30" customHeight="1" x14ac:dyDescent="0.3">
      <c r="A32" s="83" t="s">
        <v>12117</v>
      </c>
      <c r="B32" s="83" t="s">
        <v>11938</v>
      </c>
      <c r="C32" s="83" t="s">
        <v>12118</v>
      </c>
      <c r="D32" s="84" t="s">
        <v>7259</v>
      </c>
      <c r="E32" s="84" t="s">
        <v>11812</v>
      </c>
      <c r="F32" s="84" t="s">
        <v>7260</v>
      </c>
      <c r="G32" s="84" t="s">
        <v>11940</v>
      </c>
      <c r="H32" s="84" t="s">
        <v>11978</v>
      </c>
      <c r="I32" s="84" t="s">
        <v>12119</v>
      </c>
      <c r="J32" s="84" t="s">
        <v>11980</v>
      </c>
      <c r="K32" s="84" t="s">
        <v>11944</v>
      </c>
      <c r="L32" s="84" t="s">
        <v>11945</v>
      </c>
      <c r="M32" s="84" t="s">
        <v>2549</v>
      </c>
      <c r="N32" s="84" t="s">
        <v>11946</v>
      </c>
      <c r="O32" s="84" t="s">
        <v>11947</v>
      </c>
      <c r="P32" s="85" t="s">
        <v>11812</v>
      </c>
      <c r="Q32" s="85" t="s">
        <v>11812</v>
      </c>
      <c r="R32" s="85" t="s">
        <v>11812</v>
      </c>
      <c r="S32" s="85" t="s">
        <v>11812</v>
      </c>
      <c r="T32" s="85" t="s">
        <v>11812</v>
      </c>
      <c r="U32" s="85" t="s">
        <v>11812</v>
      </c>
      <c r="V32" s="84" t="s">
        <v>11981</v>
      </c>
      <c r="W32" s="85" t="s">
        <v>11974</v>
      </c>
      <c r="X32" s="85" t="s">
        <v>304</v>
      </c>
      <c r="Y32" s="85" t="s">
        <v>654</v>
      </c>
      <c r="Z32" s="85" t="s">
        <v>306</v>
      </c>
      <c r="AA32" s="85" t="s">
        <v>11985</v>
      </c>
      <c r="AB32" s="85" t="s">
        <v>11812</v>
      </c>
      <c r="AC32" s="84" t="s">
        <v>11983</v>
      </c>
      <c r="AD32" s="85" t="s">
        <v>11949</v>
      </c>
      <c r="AE32" s="85" t="s">
        <v>11949</v>
      </c>
      <c r="AF32" s="85" t="s">
        <v>11949</v>
      </c>
      <c r="AG32" s="85" t="s">
        <v>11949</v>
      </c>
      <c r="AH32" s="85" t="s">
        <v>11982</v>
      </c>
      <c r="AI32" s="85" t="s">
        <v>11812</v>
      </c>
      <c r="AJ32" s="84" t="s">
        <v>11984</v>
      </c>
      <c r="AK32" s="85" t="s">
        <v>11949</v>
      </c>
      <c r="AL32" s="85" t="s">
        <v>304</v>
      </c>
      <c r="AM32" s="85" t="s">
        <v>304</v>
      </c>
      <c r="AN32" s="85" t="s">
        <v>654</v>
      </c>
      <c r="AO32" s="85" t="s">
        <v>12120</v>
      </c>
      <c r="AP32" s="85" t="s">
        <v>11812</v>
      </c>
      <c r="AQ32" s="84" t="s">
        <v>11954</v>
      </c>
      <c r="AR32" s="85" t="s">
        <v>11812</v>
      </c>
      <c r="AS32" s="85" t="s">
        <v>11812</v>
      </c>
      <c r="AT32" s="85" t="s">
        <v>11812</v>
      </c>
      <c r="AU32" s="85" t="s">
        <v>11812</v>
      </c>
      <c r="AV32" s="85" t="s">
        <v>11812</v>
      </c>
      <c r="AW32" s="85" t="s">
        <v>11812</v>
      </c>
      <c r="AX32" s="84" t="s">
        <v>12121</v>
      </c>
      <c r="AY32" s="85" t="s">
        <v>11956</v>
      </c>
      <c r="AZ32" s="84" t="s">
        <v>11957</v>
      </c>
      <c r="BB32" s="86">
        <v>22</v>
      </c>
      <c r="BC32" s="86">
        <v>17</v>
      </c>
      <c r="BD32" s="86">
        <v>19</v>
      </c>
      <c r="BE32" s="86">
        <v>16</v>
      </c>
      <c r="BF32" s="86">
        <v>74</v>
      </c>
      <c r="BG32" s="87" t="s">
        <v>11812</v>
      </c>
      <c r="BH32" s="86">
        <v>20</v>
      </c>
      <c r="BI32" s="86">
        <v>20</v>
      </c>
      <c r="BJ32" s="86">
        <v>20</v>
      </c>
      <c r="BK32" s="86">
        <v>20</v>
      </c>
      <c r="BL32" s="86">
        <v>80</v>
      </c>
      <c r="BM32" s="87" t="s">
        <v>11812</v>
      </c>
      <c r="BN32" s="86">
        <v>20</v>
      </c>
      <c r="BO32" s="86">
        <v>17</v>
      </c>
      <c r="BP32" s="86">
        <v>17</v>
      </c>
      <c r="BQ32" s="86">
        <v>19</v>
      </c>
      <c r="BR32" s="86">
        <v>73</v>
      </c>
      <c r="BS32" s="87" t="s">
        <v>11812</v>
      </c>
      <c r="BT32" s="94" t="s">
        <v>11731</v>
      </c>
      <c r="BU32" s="94" t="s">
        <v>11731</v>
      </c>
      <c r="BV32" s="94" t="s">
        <v>11731</v>
      </c>
      <c r="BW32" s="94" t="s">
        <v>11731</v>
      </c>
      <c r="BX32" s="94" t="s">
        <v>11731</v>
      </c>
      <c r="BY32" s="87" t="s">
        <v>11812</v>
      </c>
      <c r="CA32" s="83" t="s">
        <v>11981</v>
      </c>
      <c r="CB32" s="83" t="s">
        <v>11983</v>
      </c>
      <c r="CC32" s="83" t="s">
        <v>11984</v>
      </c>
      <c r="CD32" s="83" t="s">
        <v>11954</v>
      </c>
      <c r="CE32" s="105"/>
      <c r="CF32" s="91">
        <f t="shared" si="0"/>
        <v>20.666666666666668</v>
      </c>
      <c r="CG32" s="91">
        <f t="shared" si="1"/>
        <v>18</v>
      </c>
      <c r="CH32" s="91">
        <f t="shared" si="2"/>
        <v>18.666666666666668</v>
      </c>
      <c r="CI32" s="91">
        <f t="shared" si="3"/>
        <v>18.333333333333332</v>
      </c>
      <c r="CJ32" s="91">
        <f t="shared" si="4"/>
        <v>75.67</v>
      </c>
      <c r="CK32" s="93">
        <f t="shared" si="5"/>
        <v>75.666666666666671</v>
      </c>
    </row>
    <row r="33" spans="1:89" ht="30" customHeight="1" x14ac:dyDescent="0.3">
      <c r="A33" s="83" t="s">
        <v>12122</v>
      </c>
      <c r="B33" s="83" t="s">
        <v>11938</v>
      </c>
      <c r="C33" s="83" t="s">
        <v>12123</v>
      </c>
      <c r="D33" s="84" t="s">
        <v>7345</v>
      </c>
      <c r="E33" s="84" t="s">
        <v>11812</v>
      </c>
      <c r="F33" s="84" t="s">
        <v>7346</v>
      </c>
      <c r="G33" s="84" t="s">
        <v>11940</v>
      </c>
      <c r="H33" s="84" t="s">
        <v>11978</v>
      </c>
      <c r="I33" s="84" t="s">
        <v>12124</v>
      </c>
      <c r="J33" s="84" t="s">
        <v>11980</v>
      </c>
      <c r="K33" s="84" t="s">
        <v>11944</v>
      </c>
      <c r="L33" s="84" t="s">
        <v>11945</v>
      </c>
      <c r="M33" s="84" t="s">
        <v>2549</v>
      </c>
      <c r="N33" s="84" t="s">
        <v>11946</v>
      </c>
      <c r="O33" s="84" t="s">
        <v>11947</v>
      </c>
      <c r="P33" s="85" t="s">
        <v>11812</v>
      </c>
      <c r="Q33" s="85" t="s">
        <v>11812</v>
      </c>
      <c r="R33" s="85" t="s">
        <v>11812</v>
      </c>
      <c r="S33" s="85" t="s">
        <v>11812</v>
      </c>
      <c r="T33" s="85" t="s">
        <v>11812</v>
      </c>
      <c r="U33" s="85" t="s">
        <v>11812</v>
      </c>
      <c r="V33" s="84" t="s">
        <v>11981</v>
      </c>
      <c r="W33" s="85" t="s">
        <v>515</v>
      </c>
      <c r="X33" s="85" t="s">
        <v>11949</v>
      </c>
      <c r="Y33" s="85" t="s">
        <v>304</v>
      </c>
      <c r="Z33" s="85" t="s">
        <v>11949</v>
      </c>
      <c r="AA33" s="85" t="s">
        <v>12086</v>
      </c>
      <c r="AB33" s="85" t="s">
        <v>11812</v>
      </c>
      <c r="AC33" s="84" t="s">
        <v>11983</v>
      </c>
      <c r="AD33" s="85" t="s">
        <v>306</v>
      </c>
      <c r="AE33" s="85" t="s">
        <v>304</v>
      </c>
      <c r="AF33" s="85" t="s">
        <v>304</v>
      </c>
      <c r="AG33" s="85" t="s">
        <v>304</v>
      </c>
      <c r="AH33" s="85" t="s">
        <v>1319</v>
      </c>
      <c r="AI33" s="85" t="s">
        <v>11812</v>
      </c>
      <c r="AJ33" s="84" t="s">
        <v>11984</v>
      </c>
      <c r="AK33" s="85" t="s">
        <v>1472</v>
      </c>
      <c r="AL33" s="85" t="s">
        <v>11974</v>
      </c>
      <c r="AM33" s="85" t="s">
        <v>928</v>
      </c>
      <c r="AN33" s="85" t="s">
        <v>1472</v>
      </c>
      <c r="AO33" s="85" t="s">
        <v>12120</v>
      </c>
      <c r="AP33" s="85" t="s">
        <v>11812</v>
      </c>
      <c r="AQ33" s="84" t="s">
        <v>11954</v>
      </c>
      <c r="AR33" s="85" t="s">
        <v>11812</v>
      </c>
      <c r="AS33" s="85" t="s">
        <v>11812</v>
      </c>
      <c r="AT33" s="85" t="s">
        <v>11812</v>
      </c>
      <c r="AU33" s="85" t="s">
        <v>11812</v>
      </c>
      <c r="AV33" s="85" t="s">
        <v>11812</v>
      </c>
      <c r="AW33" s="85" t="s">
        <v>11812</v>
      </c>
      <c r="AX33" s="84" t="s">
        <v>11955</v>
      </c>
      <c r="AY33" s="85" t="s">
        <v>11956</v>
      </c>
      <c r="AZ33" s="84" t="s">
        <v>11957</v>
      </c>
      <c r="BB33" s="86">
        <v>14</v>
      </c>
      <c r="BC33" s="86">
        <v>20</v>
      </c>
      <c r="BD33" s="86">
        <v>17</v>
      </c>
      <c r="BE33" s="86">
        <v>20</v>
      </c>
      <c r="BF33" s="86">
        <v>71</v>
      </c>
      <c r="BG33" s="87" t="s">
        <v>11812</v>
      </c>
      <c r="BH33" s="86">
        <v>16</v>
      </c>
      <c r="BI33" s="86">
        <v>17</v>
      </c>
      <c r="BJ33" s="86">
        <v>17</v>
      </c>
      <c r="BK33" s="86">
        <v>17</v>
      </c>
      <c r="BL33" s="86">
        <v>67</v>
      </c>
      <c r="BM33" s="87" t="s">
        <v>11812</v>
      </c>
      <c r="BN33" s="86">
        <v>18</v>
      </c>
      <c r="BO33" s="86">
        <v>22</v>
      </c>
      <c r="BP33" s="86">
        <v>15</v>
      </c>
      <c r="BQ33" s="86">
        <v>18</v>
      </c>
      <c r="BR33" s="86">
        <v>73</v>
      </c>
      <c r="BS33" s="87" t="s">
        <v>11812</v>
      </c>
      <c r="BT33" s="94" t="s">
        <v>11731</v>
      </c>
      <c r="BU33" s="94" t="s">
        <v>11731</v>
      </c>
      <c r="BV33" s="94" t="s">
        <v>11731</v>
      </c>
      <c r="BW33" s="94" t="s">
        <v>11731</v>
      </c>
      <c r="BX33" s="94" t="s">
        <v>11731</v>
      </c>
      <c r="BY33" s="87" t="s">
        <v>11812</v>
      </c>
      <c r="CA33" s="83" t="s">
        <v>11981</v>
      </c>
      <c r="CB33" s="83" t="s">
        <v>11983</v>
      </c>
      <c r="CC33" s="83" t="s">
        <v>11984</v>
      </c>
      <c r="CD33" s="83" t="s">
        <v>11954</v>
      </c>
      <c r="CE33" s="105"/>
      <c r="CF33" s="91">
        <f t="shared" si="0"/>
        <v>16</v>
      </c>
      <c r="CG33" s="91">
        <f t="shared" si="1"/>
        <v>19.666666666666668</v>
      </c>
      <c r="CH33" s="91">
        <f t="shared" si="2"/>
        <v>16.333333333333332</v>
      </c>
      <c r="CI33" s="91">
        <f t="shared" si="3"/>
        <v>18.333333333333332</v>
      </c>
      <c r="CJ33" s="91">
        <f t="shared" si="4"/>
        <v>70.33</v>
      </c>
      <c r="CK33" s="93">
        <f t="shared" si="5"/>
        <v>70.333333333333329</v>
      </c>
    </row>
    <row r="34" spans="1:89" ht="30" customHeight="1" x14ac:dyDescent="0.3">
      <c r="A34" s="83" t="s">
        <v>12125</v>
      </c>
      <c r="B34" s="83" t="s">
        <v>11938</v>
      </c>
      <c r="C34" s="83" t="s">
        <v>12126</v>
      </c>
      <c r="D34" s="84" t="s">
        <v>7815</v>
      </c>
      <c r="E34" s="84" t="s">
        <v>11812</v>
      </c>
      <c r="F34" s="84" t="s">
        <v>7816</v>
      </c>
      <c r="G34" s="84" t="s">
        <v>11940</v>
      </c>
      <c r="H34" s="84" t="s">
        <v>12127</v>
      </c>
      <c r="I34" s="84" t="s">
        <v>12128</v>
      </c>
      <c r="J34" s="84" t="s">
        <v>12129</v>
      </c>
      <c r="K34" s="84" t="s">
        <v>11944</v>
      </c>
      <c r="L34" s="84" t="s">
        <v>11945</v>
      </c>
      <c r="M34" s="84" t="s">
        <v>2549</v>
      </c>
      <c r="N34" s="84" t="s">
        <v>11946</v>
      </c>
      <c r="O34" s="84" t="s">
        <v>11947</v>
      </c>
      <c r="P34" s="85" t="s">
        <v>11812</v>
      </c>
      <c r="Q34" s="85" t="s">
        <v>11812</v>
      </c>
      <c r="R34" s="85" t="s">
        <v>11812</v>
      </c>
      <c r="S34" s="85" t="s">
        <v>11812</v>
      </c>
      <c r="T34" s="85" t="s">
        <v>11812</v>
      </c>
      <c r="U34" s="85" t="s">
        <v>11812</v>
      </c>
      <c r="V34" s="84" t="s">
        <v>12039</v>
      </c>
      <c r="W34" s="85" t="s">
        <v>12130</v>
      </c>
      <c r="X34" s="85" t="s">
        <v>306</v>
      </c>
      <c r="Y34" s="85" t="s">
        <v>1472</v>
      </c>
      <c r="Z34" s="85" t="s">
        <v>1472</v>
      </c>
      <c r="AA34" s="85" t="s">
        <v>12131</v>
      </c>
      <c r="AB34" s="85" t="s">
        <v>12132</v>
      </c>
      <c r="AC34" s="84" t="s">
        <v>11983</v>
      </c>
      <c r="AD34" s="85" t="s">
        <v>306</v>
      </c>
      <c r="AE34" s="85" t="s">
        <v>306</v>
      </c>
      <c r="AF34" s="85" t="s">
        <v>306</v>
      </c>
      <c r="AG34" s="85" t="s">
        <v>306</v>
      </c>
      <c r="AH34" s="85" t="s">
        <v>12076</v>
      </c>
      <c r="AI34" s="85" t="s">
        <v>11812</v>
      </c>
      <c r="AJ34" s="84" t="s">
        <v>11984</v>
      </c>
      <c r="AK34" s="85" t="s">
        <v>928</v>
      </c>
      <c r="AL34" s="85" t="s">
        <v>304</v>
      </c>
      <c r="AM34" s="85" t="s">
        <v>654</v>
      </c>
      <c r="AN34" s="85" t="s">
        <v>654</v>
      </c>
      <c r="AO34" s="85" t="s">
        <v>2602</v>
      </c>
      <c r="AP34" s="85" t="s">
        <v>11812</v>
      </c>
      <c r="AQ34" s="84" t="s">
        <v>11954</v>
      </c>
      <c r="AR34" s="85" t="s">
        <v>11812</v>
      </c>
      <c r="AS34" s="85" t="s">
        <v>11812</v>
      </c>
      <c r="AT34" s="85" t="s">
        <v>11812</v>
      </c>
      <c r="AU34" s="85" t="s">
        <v>11812</v>
      </c>
      <c r="AV34" s="85" t="s">
        <v>11812</v>
      </c>
      <c r="AW34" s="85" t="s">
        <v>11812</v>
      </c>
      <c r="AX34" s="84" t="s">
        <v>12133</v>
      </c>
      <c r="AY34" s="85" t="s">
        <v>11956</v>
      </c>
      <c r="AZ34" s="84" t="s">
        <v>11957</v>
      </c>
      <c r="BB34" s="86">
        <v>10</v>
      </c>
      <c r="BC34" s="86">
        <v>16</v>
      </c>
      <c r="BD34" s="86">
        <v>18</v>
      </c>
      <c r="BE34" s="86">
        <v>18</v>
      </c>
      <c r="BF34" s="86">
        <v>62</v>
      </c>
      <c r="BG34" s="87" t="s">
        <v>12132</v>
      </c>
      <c r="BH34" s="86">
        <v>16</v>
      </c>
      <c r="BI34" s="86">
        <v>16</v>
      </c>
      <c r="BJ34" s="86">
        <v>16</v>
      </c>
      <c r="BK34" s="86">
        <v>16</v>
      </c>
      <c r="BL34" s="86">
        <v>64</v>
      </c>
      <c r="BM34" s="87" t="s">
        <v>11812</v>
      </c>
      <c r="BN34" s="86">
        <v>15</v>
      </c>
      <c r="BO34" s="86">
        <v>17</v>
      </c>
      <c r="BP34" s="86">
        <v>19</v>
      </c>
      <c r="BQ34" s="86">
        <v>19</v>
      </c>
      <c r="BR34" s="86">
        <v>70</v>
      </c>
      <c r="BS34" s="87" t="s">
        <v>11812</v>
      </c>
      <c r="BT34" s="94" t="s">
        <v>11731</v>
      </c>
      <c r="BU34" s="94" t="s">
        <v>11731</v>
      </c>
      <c r="BV34" s="94" t="s">
        <v>11731</v>
      </c>
      <c r="BW34" s="94" t="s">
        <v>11731</v>
      </c>
      <c r="BX34" s="94" t="s">
        <v>11731</v>
      </c>
      <c r="BY34" s="87" t="s">
        <v>11812</v>
      </c>
      <c r="CA34" s="83" t="s">
        <v>12039</v>
      </c>
      <c r="CB34" s="83" t="s">
        <v>11983</v>
      </c>
      <c r="CC34" s="83" t="s">
        <v>11984</v>
      </c>
      <c r="CD34" s="83" t="s">
        <v>11954</v>
      </c>
      <c r="CE34" s="105"/>
      <c r="CF34" s="91">
        <f t="shared" si="0"/>
        <v>13.666666666666666</v>
      </c>
      <c r="CG34" s="91">
        <f t="shared" si="1"/>
        <v>16.333333333333332</v>
      </c>
      <c r="CH34" s="91">
        <f t="shared" si="2"/>
        <v>17.666666666666668</v>
      </c>
      <c r="CI34" s="91">
        <f t="shared" si="3"/>
        <v>17.666666666666668</v>
      </c>
      <c r="CJ34" s="91">
        <f t="shared" si="4"/>
        <v>65.33</v>
      </c>
      <c r="CK34" s="93">
        <f t="shared" si="5"/>
        <v>65.333333333333343</v>
      </c>
    </row>
    <row r="35" spans="1:89" ht="30" customHeight="1" x14ac:dyDescent="0.3">
      <c r="A35" s="83" t="s">
        <v>12134</v>
      </c>
      <c r="B35" s="83" t="s">
        <v>11938</v>
      </c>
      <c r="C35" s="83" t="s">
        <v>12135</v>
      </c>
      <c r="D35" s="84" t="s">
        <v>8501</v>
      </c>
      <c r="E35" s="84" t="s">
        <v>11812</v>
      </c>
      <c r="F35" s="84" t="s">
        <v>8502</v>
      </c>
      <c r="G35" s="84" t="s">
        <v>11940</v>
      </c>
      <c r="H35" s="84" t="s">
        <v>11960</v>
      </c>
      <c r="I35" s="84" t="s">
        <v>12136</v>
      </c>
      <c r="J35" s="84" t="s">
        <v>11962</v>
      </c>
      <c r="K35" s="84" t="s">
        <v>11944</v>
      </c>
      <c r="L35" s="84" t="s">
        <v>11945</v>
      </c>
      <c r="M35" s="84" t="s">
        <v>2549</v>
      </c>
      <c r="N35" s="84" t="s">
        <v>11946</v>
      </c>
      <c r="O35" s="84" t="s">
        <v>11947</v>
      </c>
      <c r="P35" s="85" t="s">
        <v>11812</v>
      </c>
      <c r="Q35" s="85" t="s">
        <v>11812</v>
      </c>
      <c r="R35" s="85" t="s">
        <v>11812</v>
      </c>
      <c r="S35" s="85" t="s">
        <v>11812</v>
      </c>
      <c r="T35" s="85" t="s">
        <v>11812</v>
      </c>
      <c r="U35" s="85" t="s">
        <v>11812</v>
      </c>
      <c r="V35" s="84" t="s">
        <v>11948</v>
      </c>
      <c r="W35" s="85" t="s">
        <v>928</v>
      </c>
      <c r="X35" s="85" t="s">
        <v>928</v>
      </c>
      <c r="Y35" s="85" t="s">
        <v>928</v>
      </c>
      <c r="Z35" s="85" t="s">
        <v>928</v>
      </c>
      <c r="AA35" s="85" t="s">
        <v>12137</v>
      </c>
      <c r="AB35" s="85" t="s">
        <v>11812</v>
      </c>
      <c r="AC35" s="84" t="s">
        <v>11965</v>
      </c>
      <c r="AD35" s="85" t="s">
        <v>928</v>
      </c>
      <c r="AE35" s="85" t="s">
        <v>928</v>
      </c>
      <c r="AF35" s="85" t="s">
        <v>11949</v>
      </c>
      <c r="AG35" s="85" t="s">
        <v>654</v>
      </c>
      <c r="AH35" s="85" t="s">
        <v>12082</v>
      </c>
      <c r="AI35" s="85" t="s">
        <v>11812</v>
      </c>
      <c r="AJ35" s="84" t="s">
        <v>11967</v>
      </c>
      <c r="AK35" s="85" t="s">
        <v>928</v>
      </c>
      <c r="AL35" s="85" t="s">
        <v>928</v>
      </c>
      <c r="AM35" s="85" t="s">
        <v>309</v>
      </c>
      <c r="AN35" s="85" t="s">
        <v>928</v>
      </c>
      <c r="AO35" s="85" t="s">
        <v>12138</v>
      </c>
      <c r="AP35" s="85" t="s">
        <v>12139</v>
      </c>
      <c r="AQ35" s="84" t="s">
        <v>11954</v>
      </c>
      <c r="AR35" s="85" t="s">
        <v>11812</v>
      </c>
      <c r="AS35" s="85" t="s">
        <v>11812</v>
      </c>
      <c r="AT35" s="85" t="s">
        <v>11812</v>
      </c>
      <c r="AU35" s="85" t="s">
        <v>11812</v>
      </c>
      <c r="AV35" s="85" t="s">
        <v>11812</v>
      </c>
      <c r="AW35" s="85" t="s">
        <v>11812</v>
      </c>
      <c r="AX35" s="84" t="s">
        <v>12140</v>
      </c>
      <c r="AY35" s="85" t="s">
        <v>11956</v>
      </c>
      <c r="AZ35" s="84" t="s">
        <v>11957</v>
      </c>
      <c r="BB35" s="86">
        <v>15</v>
      </c>
      <c r="BC35" s="86">
        <v>15</v>
      </c>
      <c r="BD35" s="86">
        <v>15</v>
      </c>
      <c r="BE35" s="86">
        <v>15</v>
      </c>
      <c r="BF35" s="86">
        <v>60</v>
      </c>
      <c r="BG35" s="87" t="s">
        <v>11812</v>
      </c>
      <c r="BH35" s="86">
        <v>15</v>
      </c>
      <c r="BI35" s="86">
        <v>15</v>
      </c>
      <c r="BJ35" s="86">
        <v>20</v>
      </c>
      <c r="BK35" s="86">
        <v>19</v>
      </c>
      <c r="BL35" s="86">
        <v>69</v>
      </c>
      <c r="BM35" s="87" t="s">
        <v>11812</v>
      </c>
      <c r="BN35" s="86">
        <v>15</v>
      </c>
      <c r="BO35" s="86">
        <v>15</v>
      </c>
      <c r="BP35" s="86">
        <v>21</v>
      </c>
      <c r="BQ35" s="86">
        <v>15</v>
      </c>
      <c r="BR35" s="86">
        <v>66</v>
      </c>
      <c r="BS35" s="87" t="s">
        <v>12139</v>
      </c>
      <c r="BT35" s="94" t="s">
        <v>11731</v>
      </c>
      <c r="BU35" s="94" t="s">
        <v>11731</v>
      </c>
      <c r="BV35" s="94" t="s">
        <v>11731</v>
      </c>
      <c r="BW35" s="94" t="s">
        <v>11731</v>
      </c>
      <c r="BX35" s="94" t="s">
        <v>11731</v>
      </c>
      <c r="BY35" s="87" t="s">
        <v>11812</v>
      </c>
      <c r="CA35" s="83" t="s">
        <v>11948</v>
      </c>
      <c r="CB35" s="83" t="s">
        <v>11965</v>
      </c>
      <c r="CC35" s="83" t="s">
        <v>11967</v>
      </c>
      <c r="CD35" s="83" t="s">
        <v>11954</v>
      </c>
      <c r="CE35" s="105"/>
      <c r="CF35" s="91">
        <f t="shared" si="0"/>
        <v>15</v>
      </c>
      <c r="CG35" s="91">
        <f t="shared" si="1"/>
        <v>15</v>
      </c>
      <c r="CH35" s="91">
        <f t="shared" si="2"/>
        <v>18.666666666666668</v>
      </c>
      <c r="CI35" s="91">
        <f t="shared" si="3"/>
        <v>16.333333333333332</v>
      </c>
      <c r="CJ35" s="91">
        <f t="shared" si="4"/>
        <v>65</v>
      </c>
      <c r="CK35" s="93">
        <f t="shared" si="5"/>
        <v>65</v>
      </c>
    </row>
    <row r="36" spans="1:89" ht="30" customHeight="1" x14ac:dyDescent="0.3">
      <c r="A36" s="83" t="s">
        <v>12141</v>
      </c>
      <c r="B36" s="83" t="s">
        <v>11938</v>
      </c>
      <c r="C36" s="83" t="s">
        <v>12142</v>
      </c>
      <c r="D36" s="84" t="s">
        <v>8714</v>
      </c>
      <c r="E36" s="84" t="s">
        <v>11812</v>
      </c>
      <c r="F36" s="84" t="s">
        <v>8715</v>
      </c>
      <c r="G36" s="84" t="s">
        <v>11940</v>
      </c>
      <c r="H36" s="84" t="s">
        <v>12054</v>
      </c>
      <c r="I36" s="84" t="s">
        <v>12143</v>
      </c>
      <c r="J36" s="84" t="s">
        <v>12056</v>
      </c>
      <c r="K36" s="84" t="s">
        <v>11944</v>
      </c>
      <c r="L36" s="84" t="s">
        <v>11945</v>
      </c>
      <c r="M36" s="84" t="s">
        <v>2549</v>
      </c>
      <c r="N36" s="84" t="s">
        <v>11946</v>
      </c>
      <c r="O36" s="84" t="s">
        <v>11947</v>
      </c>
      <c r="P36" s="85" t="s">
        <v>11812</v>
      </c>
      <c r="Q36" s="85" t="s">
        <v>11812</v>
      </c>
      <c r="R36" s="85" t="s">
        <v>11812</v>
      </c>
      <c r="S36" s="85" t="s">
        <v>11812</v>
      </c>
      <c r="T36" s="85" t="s">
        <v>11812</v>
      </c>
      <c r="U36" s="85" t="s">
        <v>11812</v>
      </c>
      <c r="V36" s="84" t="s">
        <v>12028</v>
      </c>
      <c r="W36" s="85" t="s">
        <v>302</v>
      </c>
      <c r="X36" s="85" t="s">
        <v>302</v>
      </c>
      <c r="Y36" s="85" t="s">
        <v>731</v>
      </c>
      <c r="Z36" s="85" t="s">
        <v>302</v>
      </c>
      <c r="AA36" s="85" t="s">
        <v>12144</v>
      </c>
      <c r="AB36" s="85" t="s">
        <v>11812</v>
      </c>
      <c r="AC36" s="84" t="s">
        <v>12030</v>
      </c>
      <c r="AD36" s="85" t="s">
        <v>11974</v>
      </c>
      <c r="AE36" s="85" t="s">
        <v>11963</v>
      </c>
      <c r="AF36" s="85" t="s">
        <v>11974</v>
      </c>
      <c r="AG36" s="85" t="s">
        <v>11963</v>
      </c>
      <c r="AH36" s="85" t="s">
        <v>2702</v>
      </c>
      <c r="AI36" s="85" t="s">
        <v>11812</v>
      </c>
      <c r="AJ36" s="84" t="s">
        <v>12031</v>
      </c>
      <c r="AK36" s="85" t="s">
        <v>11963</v>
      </c>
      <c r="AL36" s="85" t="s">
        <v>11963</v>
      </c>
      <c r="AM36" s="85" t="s">
        <v>11974</v>
      </c>
      <c r="AN36" s="85" t="s">
        <v>11963</v>
      </c>
      <c r="AO36" s="85" t="s">
        <v>11973</v>
      </c>
      <c r="AP36" s="85" t="s">
        <v>11812</v>
      </c>
      <c r="AQ36" s="84" t="s">
        <v>11954</v>
      </c>
      <c r="AR36" s="85" t="s">
        <v>11812</v>
      </c>
      <c r="AS36" s="85" t="s">
        <v>11812</v>
      </c>
      <c r="AT36" s="85" t="s">
        <v>11812</v>
      </c>
      <c r="AU36" s="85" t="s">
        <v>11812</v>
      </c>
      <c r="AV36" s="85" t="s">
        <v>11812</v>
      </c>
      <c r="AW36" s="85" t="s">
        <v>11812</v>
      </c>
      <c r="AX36" s="84" t="s">
        <v>12145</v>
      </c>
      <c r="AY36" s="85" t="s">
        <v>11956</v>
      </c>
      <c r="AZ36" s="84" t="s">
        <v>11957</v>
      </c>
      <c r="BB36" s="86">
        <v>25</v>
      </c>
      <c r="BC36" s="86">
        <v>25</v>
      </c>
      <c r="BD36" s="86">
        <v>24</v>
      </c>
      <c r="BE36" s="86">
        <v>25</v>
      </c>
      <c r="BF36" s="86">
        <v>99</v>
      </c>
      <c r="BG36" s="87" t="s">
        <v>11812</v>
      </c>
      <c r="BH36" s="86">
        <v>22</v>
      </c>
      <c r="BI36" s="86">
        <v>23</v>
      </c>
      <c r="BJ36" s="86">
        <v>22</v>
      </c>
      <c r="BK36" s="86">
        <v>23</v>
      </c>
      <c r="BL36" s="86">
        <v>90</v>
      </c>
      <c r="BM36" s="87" t="s">
        <v>11812</v>
      </c>
      <c r="BN36" s="86">
        <v>23</v>
      </c>
      <c r="BO36" s="86">
        <v>23</v>
      </c>
      <c r="BP36" s="86">
        <v>22</v>
      </c>
      <c r="BQ36" s="86">
        <v>23</v>
      </c>
      <c r="BR36" s="86">
        <v>91</v>
      </c>
      <c r="BS36" s="87" t="s">
        <v>11812</v>
      </c>
      <c r="BT36" s="94" t="s">
        <v>11731</v>
      </c>
      <c r="BU36" s="94" t="s">
        <v>11731</v>
      </c>
      <c r="BV36" s="94" t="s">
        <v>11731</v>
      </c>
      <c r="BW36" s="94" t="s">
        <v>11731</v>
      </c>
      <c r="BX36" s="94" t="s">
        <v>11731</v>
      </c>
      <c r="BY36" s="87" t="s">
        <v>11812</v>
      </c>
      <c r="CA36" s="83" t="s">
        <v>12028</v>
      </c>
      <c r="CB36" s="83" t="s">
        <v>12030</v>
      </c>
      <c r="CC36" s="83" t="s">
        <v>12031</v>
      </c>
      <c r="CD36" s="83" t="s">
        <v>11954</v>
      </c>
      <c r="CE36" s="105"/>
      <c r="CF36" s="91">
        <f t="shared" si="0"/>
        <v>23.333333333333332</v>
      </c>
      <c r="CG36" s="91">
        <f t="shared" si="1"/>
        <v>23.666666666666668</v>
      </c>
      <c r="CH36" s="91">
        <f t="shared" si="2"/>
        <v>22.666666666666668</v>
      </c>
      <c r="CI36" s="91">
        <f t="shared" si="3"/>
        <v>23.666666666666668</v>
      </c>
      <c r="CJ36" s="91">
        <f t="shared" si="4"/>
        <v>93.33</v>
      </c>
      <c r="CK36" s="93">
        <f t="shared" si="5"/>
        <v>93.333333333333343</v>
      </c>
    </row>
    <row r="37" spans="1:89" ht="30" customHeight="1" x14ac:dyDescent="0.3">
      <c r="A37" s="83" t="s">
        <v>12146</v>
      </c>
      <c r="B37" s="83" t="s">
        <v>11938</v>
      </c>
      <c r="C37" s="83" t="s">
        <v>12147</v>
      </c>
      <c r="D37" s="84" t="s">
        <v>9132</v>
      </c>
      <c r="E37" s="84" t="s">
        <v>11812</v>
      </c>
      <c r="F37" s="84" t="s">
        <v>9133</v>
      </c>
      <c r="G37" s="84" t="s">
        <v>11940</v>
      </c>
      <c r="H37" s="84" t="s">
        <v>11978</v>
      </c>
      <c r="I37" s="84" t="s">
        <v>12148</v>
      </c>
      <c r="J37" s="84" t="s">
        <v>11980</v>
      </c>
      <c r="K37" s="84" t="s">
        <v>11944</v>
      </c>
      <c r="L37" s="84" t="s">
        <v>11945</v>
      </c>
      <c r="M37" s="84" t="s">
        <v>2549</v>
      </c>
      <c r="N37" s="84" t="s">
        <v>11946</v>
      </c>
      <c r="O37" s="84" t="s">
        <v>11947</v>
      </c>
      <c r="P37" s="85" t="s">
        <v>11812</v>
      </c>
      <c r="Q37" s="85" t="s">
        <v>11812</v>
      </c>
      <c r="R37" s="85" t="s">
        <v>11812</v>
      </c>
      <c r="S37" s="85" t="s">
        <v>11812</v>
      </c>
      <c r="T37" s="85" t="s">
        <v>11812</v>
      </c>
      <c r="U37" s="85" t="s">
        <v>11812</v>
      </c>
      <c r="V37" s="84" t="s">
        <v>11981</v>
      </c>
      <c r="W37" s="85" t="s">
        <v>11949</v>
      </c>
      <c r="X37" s="85" t="s">
        <v>11949</v>
      </c>
      <c r="Y37" s="85" t="s">
        <v>11949</v>
      </c>
      <c r="Z37" s="85" t="s">
        <v>11949</v>
      </c>
      <c r="AA37" s="85" t="s">
        <v>11982</v>
      </c>
      <c r="AB37" s="85" t="s">
        <v>11812</v>
      </c>
      <c r="AC37" s="84" t="s">
        <v>11983</v>
      </c>
      <c r="AD37" s="85" t="s">
        <v>1472</v>
      </c>
      <c r="AE37" s="85" t="s">
        <v>654</v>
      </c>
      <c r="AF37" s="85" t="s">
        <v>654</v>
      </c>
      <c r="AG37" s="85" t="s">
        <v>654</v>
      </c>
      <c r="AH37" s="85" t="s">
        <v>11995</v>
      </c>
      <c r="AI37" s="85" t="s">
        <v>11812</v>
      </c>
      <c r="AJ37" s="84" t="s">
        <v>11984</v>
      </c>
      <c r="AK37" s="85" t="s">
        <v>309</v>
      </c>
      <c r="AL37" s="85" t="s">
        <v>11974</v>
      </c>
      <c r="AM37" s="85" t="s">
        <v>654</v>
      </c>
      <c r="AN37" s="85" t="s">
        <v>11949</v>
      </c>
      <c r="AO37" s="85" t="s">
        <v>12021</v>
      </c>
      <c r="AP37" s="85" t="s">
        <v>11812</v>
      </c>
      <c r="AQ37" s="84" t="s">
        <v>11954</v>
      </c>
      <c r="AR37" s="85" t="s">
        <v>11812</v>
      </c>
      <c r="AS37" s="85" t="s">
        <v>11812</v>
      </c>
      <c r="AT37" s="85" t="s">
        <v>11812</v>
      </c>
      <c r="AU37" s="85" t="s">
        <v>11812</v>
      </c>
      <c r="AV37" s="85" t="s">
        <v>11812</v>
      </c>
      <c r="AW37" s="85" t="s">
        <v>11812</v>
      </c>
      <c r="AX37" s="84" t="s">
        <v>12149</v>
      </c>
      <c r="AY37" s="85" t="s">
        <v>11956</v>
      </c>
      <c r="AZ37" s="84" t="s">
        <v>11957</v>
      </c>
      <c r="BB37" s="86">
        <v>20</v>
      </c>
      <c r="BC37" s="86">
        <v>20</v>
      </c>
      <c r="BD37" s="86">
        <v>20</v>
      </c>
      <c r="BE37" s="86">
        <v>20</v>
      </c>
      <c r="BF37" s="86">
        <v>80</v>
      </c>
      <c r="BG37" s="87" t="s">
        <v>11812</v>
      </c>
      <c r="BH37" s="86">
        <v>18</v>
      </c>
      <c r="BI37" s="86">
        <v>19</v>
      </c>
      <c r="BJ37" s="86">
        <v>19</v>
      </c>
      <c r="BK37" s="86">
        <v>19</v>
      </c>
      <c r="BL37" s="86">
        <v>75</v>
      </c>
      <c r="BM37" s="87" t="s">
        <v>11812</v>
      </c>
      <c r="BN37" s="86">
        <v>21</v>
      </c>
      <c r="BO37" s="86">
        <v>22</v>
      </c>
      <c r="BP37" s="86">
        <v>19</v>
      </c>
      <c r="BQ37" s="86">
        <v>20</v>
      </c>
      <c r="BR37" s="86">
        <v>82</v>
      </c>
      <c r="BS37" s="87" t="s">
        <v>11812</v>
      </c>
      <c r="BT37" s="94" t="s">
        <v>11731</v>
      </c>
      <c r="BU37" s="94" t="s">
        <v>11731</v>
      </c>
      <c r="BV37" s="94" t="s">
        <v>11731</v>
      </c>
      <c r="BW37" s="94" t="s">
        <v>11731</v>
      </c>
      <c r="BX37" s="94" t="s">
        <v>11731</v>
      </c>
      <c r="BY37" s="87" t="s">
        <v>11812</v>
      </c>
      <c r="CA37" s="83" t="s">
        <v>11981</v>
      </c>
      <c r="CB37" s="83" t="s">
        <v>11983</v>
      </c>
      <c r="CC37" s="83" t="s">
        <v>11984</v>
      </c>
      <c r="CD37" s="83" t="s">
        <v>11954</v>
      </c>
      <c r="CE37" s="105"/>
      <c r="CF37" s="91">
        <f t="shared" si="0"/>
        <v>19.666666666666668</v>
      </c>
      <c r="CG37" s="91">
        <f t="shared" si="1"/>
        <v>20.333333333333332</v>
      </c>
      <c r="CH37" s="91">
        <f t="shared" si="2"/>
        <v>19.333333333333332</v>
      </c>
      <c r="CI37" s="91">
        <f t="shared" si="3"/>
        <v>19.666666666666668</v>
      </c>
      <c r="CJ37" s="91">
        <f t="shared" si="4"/>
        <v>79</v>
      </c>
      <c r="CK37" s="93">
        <f t="shared" si="5"/>
        <v>79</v>
      </c>
    </row>
    <row r="38" spans="1:89" ht="30" customHeight="1" x14ac:dyDescent="0.3">
      <c r="A38" s="83" t="s">
        <v>12150</v>
      </c>
      <c r="B38" s="83" t="s">
        <v>11938</v>
      </c>
      <c r="C38" s="83" t="s">
        <v>12151</v>
      </c>
      <c r="D38" s="84" t="s">
        <v>9174</v>
      </c>
      <c r="E38" s="84" t="s">
        <v>11812</v>
      </c>
      <c r="F38" s="84" t="s">
        <v>9175</v>
      </c>
      <c r="G38" s="84" t="s">
        <v>11940</v>
      </c>
      <c r="H38" s="84" t="s">
        <v>12054</v>
      </c>
      <c r="I38" s="84" t="s">
        <v>12152</v>
      </c>
      <c r="J38" s="84" t="s">
        <v>12056</v>
      </c>
      <c r="K38" s="84" t="s">
        <v>11944</v>
      </c>
      <c r="L38" s="84" t="s">
        <v>11945</v>
      </c>
      <c r="M38" s="84" t="s">
        <v>2549</v>
      </c>
      <c r="N38" s="84" t="s">
        <v>11946</v>
      </c>
      <c r="O38" s="84" t="s">
        <v>11947</v>
      </c>
      <c r="P38" s="85" t="s">
        <v>11812</v>
      </c>
      <c r="Q38" s="85" t="s">
        <v>11812</v>
      </c>
      <c r="R38" s="85" t="s">
        <v>11812</v>
      </c>
      <c r="S38" s="85" t="s">
        <v>11812</v>
      </c>
      <c r="T38" s="85" t="s">
        <v>11812</v>
      </c>
      <c r="U38" s="85" t="s">
        <v>11812</v>
      </c>
      <c r="V38" s="84" t="s">
        <v>12028</v>
      </c>
      <c r="W38" s="85" t="s">
        <v>306</v>
      </c>
      <c r="X38" s="85" t="s">
        <v>1472</v>
      </c>
      <c r="Y38" s="85" t="s">
        <v>928</v>
      </c>
      <c r="Z38" s="85" t="s">
        <v>12130</v>
      </c>
      <c r="AA38" s="85" t="s">
        <v>12153</v>
      </c>
      <c r="AB38" s="85" t="s">
        <v>11812</v>
      </c>
      <c r="AC38" s="84" t="s">
        <v>12030</v>
      </c>
      <c r="AD38" s="85" t="s">
        <v>1472</v>
      </c>
      <c r="AE38" s="85" t="s">
        <v>304</v>
      </c>
      <c r="AF38" s="85" t="s">
        <v>654</v>
      </c>
      <c r="AG38" s="85" t="s">
        <v>1472</v>
      </c>
      <c r="AH38" s="85" t="s">
        <v>12077</v>
      </c>
      <c r="AI38" s="85" t="s">
        <v>11812</v>
      </c>
      <c r="AJ38" s="84" t="s">
        <v>12031</v>
      </c>
      <c r="AK38" s="85" t="s">
        <v>1472</v>
      </c>
      <c r="AL38" s="85" t="s">
        <v>1472</v>
      </c>
      <c r="AM38" s="85" t="s">
        <v>1472</v>
      </c>
      <c r="AN38" s="85" t="s">
        <v>304</v>
      </c>
      <c r="AO38" s="85" t="s">
        <v>12086</v>
      </c>
      <c r="AP38" s="85" t="s">
        <v>12154</v>
      </c>
      <c r="AQ38" s="84" t="s">
        <v>11954</v>
      </c>
      <c r="AR38" s="85" t="s">
        <v>11812</v>
      </c>
      <c r="AS38" s="85" t="s">
        <v>11812</v>
      </c>
      <c r="AT38" s="85" t="s">
        <v>11812</v>
      </c>
      <c r="AU38" s="85" t="s">
        <v>11812</v>
      </c>
      <c r="AV38" s="85" t="s">
        <v>11812</v>
      </c>
      <c r="AW38" s="85" t="s">
        <v>11812</v>
      </c>
      <c r="AX38" s="84" t="s">
        <v>12017</v>
      </c>
      <c r="AY38" s="85" t="s">
        <v>11956</v>
      </c>
      <c r="AZ38" s="84" t="s">
        <v>11957</v>
      </c>
      <c r="BB38" s="86">
        <v>16</v>
      </c>
      <c r="BC38" s="86">
        <v>18</v>
      </c>
      <c r="BD38" s="86">
        <v>15</v>
      </c>
      <c r="BE38" s="86">
        <v>10</v>
      </c>
      <c r="BF38" s="86">
        <v>59</v>
      </c>
      <c r="BG38" s="87" t="s">
        <v>11812</v>
      </c>
      <c r="BH38" s="86">
        <v>18</v>
      </c>
      <c r="BI38" s="86">
        <v>17</v>
      </c>
      <c r="BJ38" s="86">
        <v>19</v>
      </c>
      <c r="BK38" s="86">
        <v>18</v>
      </c>
      <c r="BL38" s="86">
        <v>72</v>
      </c>
      <c r="BM38" s="87" t="s">
        <v>11812</v>
      </c>
      <c r="BN38" s="86">
        <v>18</v>
      </c>
      <c r="BO38" s="86">
        <v>18</v>
      </c>
      <c r="BP38" s="86">
        <v>18</v>
      </c>
      <c r="BQ38" s="86">
        <v>17</v>
      </c>
      <c r="BR38" s="86">
        <v>71</v>
      </c>
      <c r="BS38" s="87" t="s">
        <v>12154</v>
      </c>
      <c r="BT38" s="94" t="s">
        <v>11731</v>
      </c>
      <c r="BU38" s="94" t="s">
        <v>11731</v>
      </c>
      <c r="BV38" s="94" t="s">
        <v>11731</v>
      </c>
      <c r="BW38" s="94" t="s">
        <v>11731</v>
      </c>
      <c r="BX38" s="94" t="s">
        <v>11731</v>
      </c>
      <c r="BY38" s="87" t="s">
        <v>11812</v>
      </c>
      <c r="CA38" s="83" t="s">
        <v>12028</v>
      </c>
      <c r="CB38" s="83" t="s">
        <v>12030</v>
      </c>
      <c r="CC38" s="83" t="s">
        <v>12031</v>
      </c>
      <c r="CD38" s="83" t="s">
        <v>11954</v>
      </c>
      <c r="CE38" s="105"/>
      <c r="CF38" s="91">
        <f t="shared" si="0"/>
        <v>17.333333333333332</v>
      </c>
      <c r="CG38" s="91">
        <f t="shared" si="1"/>
        <v>17.666666666666668</v>
      </c>
      <c r="CH38" s="91">
        <f t="shared" si="2"/>
        <v>17.333333333333332</v>
      </c>
      <c r="CI38" s="91">
        <f t="shared" si="3"/>
        <v>15</v>
      </c>
      <c r="CJ38" s="91">
        <f t="shared" si="4"/>
        <v>67.33</v>
      </c>
      <c r="CK38" s="93">
        <f t="shared" si="5"/>
        <v>67.333333333333329</v>
      </c>
    </row>
    <row r="39" spans="1:89" ht="30" customHeight="1" x14ac:dyDescent="0.3">
      <c r="A39" s="83" t="s">
        <v>12155</v>
      </c>
      <c r="B39" s="83" t="s">
        <v>11938</v>
      </c>
      <c r="C39" s="83" t="s">
        <v>12156</v>
      </c>
      <c r="D39" s="84" t="s">
        <v>9427</v>
      </c>
      <c r="E39" s="84" t="s">
        <v>11812</v>
      </c>
      <c r="F39" s="84" t="s">
        <v>9428</v>
      </c>
      <c r="G39" s="84" t="s">
        <v>11940</v>
      </c>
      <c r="H39" s="84" t="s">
        <v>11978</v>
      </c>
      <c r="I39" s="84" t="s">
        <v>12157</v>
      </c>
      <c r="J39" s="84" t="s">
        <v>11980</v>
      </c>
      <c r="K39" s="84" t="s">
        <v>11944</v>
      </c>
      <c r="L39" s="84" t="s">
        <v>11945</v>
      </c>
      <c r="M39" s="84" t="s">
        <v>2549</v>
      </c>
      <c r="N39" s="84" t="s">
        <v>11946</v>
      </c>
      <c r="O39" s="84" t="s">
        <v>11947</v>
      </c>
      <c r="P39" s="85" t="s">
        <v>11812</v>
      </c>
      <c r="Q39" s="85" t="s">
        <v>11812</v>
      </c>
      <c r="R39" s="85" t="s">
        <v>11812</v>
      </c>
      <c r="S39" s="85" t="s">
        <v>11812</v>
      </c>
      <c r="T39" s="85" t="s">
        <v>11812</v>
      </c>
      <c r="U39" s="85" t="s">
        <v>11812</v>
      </c>
      <c r="V39" s="84" t="s">
        <v>11981</v>
      </c>
      <c r="W39" s="85" t="s">
        <v>654</v>
      </c>
      <c r="X39" s="85" t="s">
        <v>11949</v>
      </c>
      <c r="Y39" s="85" t="s">
        <v>654</v>
      </c>
      <c r="Z39" s="85" t="s">
        <v>1472</v>
      </c>
      <c r="AA39" s="85" t="s">
        <v>12051</v>
      </c>
      <c r="AB39" s="85" t="s">
        <v>11812</v>
      </c>
      <c r="AC39" s="84" t="s">
        <v>11983</v>
      </c>
      <c r="AD39" s="85" t="s">
        <v>1472</v>
      </c>
      <c r="AE39" s="85" t="s">
        <v>1472</v>
      </c>
      <c r="AF39" s="85" t="s">
        <v>1472</v>
      </c>
      <c r="AG39" s="85" t="s">
        <v>304</v>
      </c>
      <c r="AH39" s="85" t="s">
        <v>12086</v>
      </c>
      <c r="AI39" s="85" t="s">
        <v>11812</v>
      </c>
      <c r="AJ39" s="84" t="s">
        <v>11984</v>
      </c>
      <c r="AK39" s="85" t="s">
        <v>309</v>
      </c>
      <c r="AL39" s="85" t="s">
        <v>304</v>
      </c>
      <c r="AM39" s="85" t="s">
        <v>1472</v>
      </c>
      <c r="AN39" s="85" t="s">
        <v>304</v>
      </c>
      <c r="AO39" s="85" t="s">
        <v>12120</v>
      </c>
      <c r="AP39" s="85" t="s">
        <v>11812</v>
      </c>
      <c r="AQ39" s="84" t="s">
        <v>11954</v>
      </c>
      <c r="AR39" s="85" t="s">
        <v>11812</v>
      </c>
      <c r="AS39" s="85" t="s">
        <v>11812</v>
      </c>
      <c r="AT39" s="85" t="s">
        <v>11812</v>
      </c>
      <c r="AU39" s="85" t="s">
        <v>11812</v>
      </c>
      <c r="AV39" s="85" t="s">
        <v>11812</v>
      </c>
      <c r="AW39" s="85" t="s">
        <v>11812</v>
      </c>
      <c r="AX39" s="84" t="s">
        <v>12158</v>
      </c>
      <c r="AY39" s="85" t="s">
        <v>11956</v>
      </c>
      <c r="AZ39" s="84" t="s">
        <v>11957</v>
      </c>
      <c r="BB39" s="86">
        <v>19</v>
      </c>
      <c r="BC39" s="86">
        <v>20</v>
      </c>
      <c r="BD39" s="86">
        <v>19</v>
      </c>
      <c r="BE39" s="86">
        <v>18</v>
      </c>
      <c r="BF39" s="86">
        <v>76</v>
      </c>
      <c r="BG39" s="87" t="s">
        <v>11812</v>
      </c>
      <c r="BH39" s="86">
        <v>18</v>
      </c>
      <c r="BI39" s="86">
        <v>18</v>
      </c>
      <c r="BJ39" s="86">
        <v>18</v>
      </c>
      <c r="BK39" s="86">
        <v>17</v>
      </c>
      <c r="BL39" s="86">
        <v>71</v>
      </c>
      <c r="BM39" s="87" t="s">
        <v>11812</v>
      </c>
      <c r="BN39" s="86">
        <v>21</v>
      </c>
      <c r="BO39" s="86">
        <v>17</v>
      </c>
      <c r="BP39" s="86">
        <v>18</v>
      </c>
      <c r="BQ39" s="86">
        <v>17</v>
      </c>
      <c r="BR39" s="86">
        <v>73</v>
      </c>
      <c r="BS39" s="87" t="s">
        <v>11812</v>
      </c>
      <c r="BT39" s="94" t="s">
        <v>11731</v>
      </c>
      <c r="BU39" s="94" t="s">
        <v>11731</v>
      </c>
      <c r="BV39" s="94" t="s">
        <v>11731</v>
      </c>
      <c r="BW39" s="94" t="s">
        <v>11731</v>
      </c>
      <c r="BX39" s="94" t="s">
        <v>11731</v>
      </c>
      <c r="BY39" s="87" t="s">
        <v>11812</v>
      </c>
      <c r="CA39" s="83" t="s">
        <v>11981</v>
      </c>
      <c r="CB39" s="83" t="s">
        <v>11983</v>
      </c>
      <c r="CC39" s="83" t="s">
        <v>11984</v>
      </c>
      <c r="CD39" s="83" t="s">
        <v>11954</v>
      </c>
      <c r="CE39" s="105"/>
      <c r="CF39" s="91">
        <f t="shared" si="0"/>
        <v>19.333333333333332</v>
      </c>
      <c r="CG39" s="91">
        <f t="shared" si="1"/>
        <v>18.333333333333332</v>
      </c>
      <c r="CH39" s="91">
        <f t="shared" si="2"/>
        <v>18.333333333333332</v>
      </c>
      <c r="CI39" s="91">
        <f t="shared" si="3"/>
        <v>17.333333333333332</v>
      </c>
      <c r="CJ39" s="91">
        <f t="shared" si="4"/>
        <v>73.33</v>
      </c>
      <c r="CK39" s="93">
        <f t="shared" si="5"/>
        <v>73.333333333333329</v>
      </c>
    </row>
    <row r="40" spans="1:89" ht="30" customHeight="1" x14ac:dyDescent="0.3">
      <c r="A40" s="83" t="s">
        <v>12159</v>
      </c>
      <c r="B40" s="83" t="s">
        <v>11938</v>
      </c>
      <c r="C40" s="83" t="s">
        <v>12160</v>
      </c>
      <c r="D40" s="84" t="s">
        <v>10406</v>
      </c>
      <c r="E40" s="84" t="s">
        <v>11812</v>
      </c>
      <c r="F40" s="84" t="s">
        <v>10407</v>
      </c>
      <c r="G40" s="84" t="s">
        <v>11940</v>
      </c>
      <c r="H40" s="84" t="s">
        <v>12127</v>
      </c>
      <c r="I40" s="84" t="s">
        <v>12161</v>
      </c>
      <c r="J40" s="84" t="s">
        <v>12129</v>
      </c>
      <c r="K40" s="84" t="s">
        <v>11944</v>
      </c>
      <c r="L40" s="84" t="s">
        <v>11945</v>
      </c>
      <c r="M40" s="84" t="s">
        <v>2549</v>
      </c>
      <c r="N40" s="84" t="s">
        <v>11946</v>
      </c>
      <c r="O40" s="84" t="s">
        <v>11947</v>
      </c>
      <c r="P40" s="85" t="s">
        <v>11812</v>
      </c>
      <c r="Q40" s="85" t="s">
        <v>11812</v>
      </c>
      <c r="R40" s="85" t="s">
        <v>11812</v>
      </c>
      <c r="S40" s="85" t="s">
        <v>11812</v>
      </c>
      <c r="T40" s="85" t="s">
        <v>11812</v>
      </c>
      <c r="U40" s="85" t="s">
        <v>11812</v>
      </c>
      <c r="V40" s="84" t="s">
        <v>12039</v>
      </c>
      <c r="W40" s="85" t="s">
        <v>11963</v>
      </c>
      <c r="X40" s="85" t="s">
        <v>11949</v>
      </c>
      <c r="Y40" s="85" t="s">
        <v>11974</v>
      </c>
      <c r="Z40" s="85" t="s">
        <v>11949</v>
      </c>
      <c r="AA40" s="85" t="s">
        <v>12029</v>
      </c>
      <c r="AB40" s="85" t="s">
        <v>12162</v>
      </c>
      <c r="AC40" s="84" t="s">
        <v>11983</v>
      </c>
      <c r="AD40" s="85" t="s">
        <v>11974</v>
      </c>
      <c r="AE40" s="85" t="s">
        <v>11974</v>
      </c>
      <c r="AF40" s="85" t="s">
        <v>11974</v>
      </c>
      <c r="AG40" s="85" t="s">
        <v>11974</v>
      </c>
      <c r="AH40" s="85" t="s">
        <v>12011</v>
      </c>
      <c r="AI40" s="85" t="s">
        <v>11812</v>
      </c>
      <c r="AJ40" s="84" t="s">
        <v>11984</v>
      </c>
      <c r="AK40" s="85" t="s">
        <v>11974</v>
      </c>
      <c r="AL40" s="85" t="s">
        <v>11974</v>
      </c>
      <c r="AM40" s="85" t="s">
        <v>309</v>
      </c>
      <c r="AN40" s="85" t="s">
        <v>309</v>
      </c>
      <c r="AO40" s="85" t="s">
        <v>12045</v>
      </c>
      <c r="AP40" s="85" t="s">
        <v>11812</v>
      </c>
      <c r="AQ40" s="84" t="s">
        <v>11954</v>
      </c>
      <c r="AR40" s="85" t="s">
        <v>11812</v>
      </c>
      <c r="AS40" s="85" t="s">
        <v>11812</v>
      </c>
      <c r="AT40" s="85" t="s">
        <v>11812</v>
      </c>
      <c r="AU40" s="85" t="s">
        <v>11812</v>
      </c>
      <c r="AV40" s="85" t="s">
        <v>11812</v>
      </c>
      <c r="AW40" s="85" t="s">
        <v>11812</v>
      </c>
      <c r="AX40" s="84" t="s">
        <v>12110</v>
      </c>
      <c r="AY40" s="85" t="s">
        <v>11956</v>
      </c>
      <c r="AZ40" s="84" t="s">
        <v>11957</v>
      </c>
      <c r="BB40" s="86">
        <v>23</v>
      </c>
      <c r="BC40" s="86">
        <v>20</v>
      </c>
      <c r="BD40" s="86">
        <v>22</v>
      </c>
      <c r="BE40" s="86">
        <v>20</v>
      </c>
      <c r="BF40" s="86">
        <v>85</v>
      </c>
      <c r="BG40" s="87" t="s">
        <v>12162</v>
      </c>
      <c r="BH40" s="86">
        <v>22</v>
      </c>
      <c r="BI40" s="86">
        <v>22</v>
      </c>
      <c r="BJ40" s="86">
        <v>22</v>
      </c>
      <c r="BK40" s="86">
        <v>22</v>
      </c>
      <c r="BL40" s="86">
        <v>88</v>
      </c>
      <c r="BM40" s="87" t="s">
        <v>11812</v>
      </c>
      <c r="BN40" s="86">
        <v>22</v>
      </c>
      <c r="BO40" s="86">
        <v>22</v>
      </c>
      <c r="BP40" s="86">
        <v>21</v>
      </c>
      <c r="BQ40" s="86">
        <v>21</v>
      </c>
      <c r="BR40" s="86">
        <v>86</v>
      </c>
      <c r="BS40" s="87" t="s">
        <v>11812</v>
      </c>
      <c r="BT40" s="94" t="s">
        <v>11731</v>
      </c>
      <c r="BU40" s="94" t="s">
        <v>11731</v>
      </c>
      <c r="BV40" s="94" t="s">
        <v>11731</v>
      </c>
      <c r="BW40" s="94" t="s">
        <v>11731</v>
      </c>
      <c r="BX40" s="94" t="s">
        <v>11731</v>
      </c>
      <c r="BY40" s="87" t="s">
        <v>11812</v>
      </c>
      <c r="CA40" s="83" t="s">
        <v>12039</v>
      </c>
      <c r="CB40" s="83" t="s">
        <v>11983</v>
      </c>
      <c r="CC40" s="83" t="s">
        <v>11984</v>
      </c>
      <c r="CD40" s="83" t="s">
        <v>11954</v>
      </c>
      <c r="CE40" s="105"/>
      <c r="CF40" s="91">
        <f t="shared" si="0"/>
        <v>22.333333333333332</v>
      </c>
      <c r="CG40" s="91">
        <f t="shared" si="1"/>
        <v>21.333333333333332</v>
      </c>
      <c r="CH40" s="91">
        <f t="shared" si="2"/>
        <v>21.666666666666668</v>
      </c>
      <c r="CI40" s="91">
        <f t="shared" si="3"/>
        <v>21</v>
      </c>
      <c r="CJ40" s="91">
        <f t="shared" si="4"/>
        <v>86.33</v>
      </c>
      <c r="CK40" s="93">
        <f t="shared" si="5"/>
        <v>86.333333333333329</v>
      </c>
    </row>
    <row r="41" spans="1:89" ht="30" customHeight="1" x14ac:dyDescent="0.3">
      <c r="A41" s="83" t="s">
        <v>12163</v>
      </c>
      <c r="B41" s="83" t="s">
        <v>11938</v>
      </c>
      <c r="C41" s="83" t="s">
        <v>12164</v>
      </c>
      <c r="D41" s="84" t="s">
        <v>10940</v>
      </c>
      <c r="E41" s="84" t="s">
        <v>11812</v>
      </c>
      <c r="F41" s="84" t="s">
        <v>10941</v>
      </c>
      <c r="G41" s="84" t="s">
        <v>11940</v>
      </c>
      <c r="H41" s="84" t="s">
        <v>11960</v>
      </c>
      <c r="I41" s="84" t="s">
        <v>12165</v>
      </c>
      <c r="J41" s="84" t="s">
        <v>11962</v>
      </c>
      <c r="K41" s="84" t="s">
        <v>11944</v>
      </c>
      <c r="L41" s="84" t="s">
        <v>11945</v>
      </c>
      <c r="M41" s="84" t="s">
        <v>2549</v>
      </c>
      <c r="N41" s="84" t="s">
        <v>11946</v>
      </c>
      <c r="O41" s="84" t="s">
        <v>11947</v>
      </c>
      <c r="P41" s="85" t="s">
        <v>11812</v>
      </c>
      <c r="Q41" s="85" t="s">
        <v>11812</v>
      </c>
      <c r="R41" s="85" t="s">
        <v>11812</v>
      </c>
      <c r="S41" s="85" t="s">
        <v>11812</v>
      </c>
      <c r="T41" s="85" t="s">
        <v>11812</v>
      </c>
      <c r="U41" s="85" t="s">
        <v>11812</v>
      </c>
      <c r="V41" s="84" t="s">
        <v>11948</v>
      </c>
      <c r="W41" s="85" t="s">
        <v>928</v>
      </c>
      <c r="X41" s="85" t="s">
        <v>928</v>
      </c>
      <c r="Y41" s="85" t="s">
        <v>928</v>
      </c>
      <c r="Z41" s="85" t="s">
        <v>928</v>
      </c>
      <c r="AA41" s="85" t="s">
        <v>12137</v>
      </c>
      <c r="AB41" s="85" t="s">
        <v>11812</v>
      </c>
      <c r="AC41" s="84" t="s">
        <v>11965</v>
      </c>
      <c r="AD41" s="85" t="s">
        <v>928</v>
      </c>
      <c r="AE41" s="85" t="s">
        <v>1472</v>
      </c>
      <c r="AF41" s="85" t="s">
        <v>11949</v>
      </c>
      <c r="AG41" s="85" t="s">
        <v>306</v>
      </c>
      <c r="AH41" s="85" t="s">
        <v>12082</v>
      </c>
      <c r="AI41" s="85" t="s">
        <v>11812</v>
      </c>
      <c r="AJ41" s="84" t="s">
        <v>11967</v>
      </c>
      <c r="AK41" s="85" t="s">
        <v>2549</v>
      </c>
      <c r="AL41" s="85" t="s">
        <v>11949</v>
      </c>
      <c r="AM41" s="85" t="s">
        <v>731</v>
      </c>
      <c r="AN41" s="85" t="s">
        <v>11949</v>
      </c>
      <c r="AO41" s="85" t="s">
        <v>12082</v>
      </c>
      <c r="AP41" s="85" t="s">
        <v>12166</v>
      </c>
      <c r="AQ41" s="84" t="s">
        <v>11954</v>
      </c>
      <c r="AR41" s="85" t="s">
        <v>11812</v>
      </c>
      <c r="AS41" s="85" t="s">
        <v>11812</v>
      </c>
      <c r="AT41" s="85" t="s">
        <v>11812</v>
      </c>
      <c r="AU41" s="85" t="s">
        <v>11812</v>
      </c>
      <c r="AV41" s="85" t="s">
        <v>11812</v>
      </c>
      <c r="AW41" s="85" t="s">
        <v>11812</v>
      </c>
      <c r="AX41" s="84" t="s">
        <v>12167</v>
      </c>
      <c r="AY41" s="85" t="s">
        <v>11956</v>
      </c>
      <c r="AZ41" s="84" t="s">
        <v>11957</v>
      </c>
      <c r="BB41" s="86">
        <v>15</v>
      </c>
      <c r="BC41" s="86">
        <v>15</v>
      </c>
      <c r="BD41" s="86">
        <v>15</v>
      </c>
      <c r="BE41" s="86">
        <v>15</v>
      </c>
      <c r="BF41" s="86">
        <v>60</v>
      </c>
      <c r="BG41" s="87" t="s">
        <v>11812</v>
      </c>
      <c r="BH41" s="86">
        <v>15</v>
      </c>
      <c r="BI41" s="86">
        <v>18</v>
      </c>
      <c r="BJ41" s="86">
        <v>20</v>
      </c>
      <c r="BK41" s="86">
        <v>16</v>
      </c>
      <c r="BL41" s="86">
        <v>69</v>
      </c>
      <c r="BM41" s="87" t="s">
        <v>11812</v>
      </c>
      <c r="BN41" s="86">
        <v>5</v>
      </c>
      <c r="BO41" s="86">
        <v>20</v>
      </c>
      <c r="BP41" s="86">
        <v>24</v>
      </c>
      <c r="BQ41" s="86">
        <v>20</v>
      </c>
      <c r="BR41" s="86">
        <v>69</v>
      </c>
      <c r="BS41" s="87" t="s">
        <v>12166</v>
      </c>
      <c r="BT41" s="94" t="s">
        <v>11731</v>
      </c>
      <c r="BU41" s="94" t="s">
        <v>11731</v>
      </c>
      <c r="BV41" s="94" t="s">
        <v>11731</v>
      </c>
      <c r="BW41" s="94" t="s">
        <v>11731</v>
      </c>
      <c r="BX41" s="94" t="s">
        <v>11731</v>
      </c>
      <c r="BY41" s="87" t="s">
        <v>11812</v>
      </c>
      <c r="CA41" s="83" t="s">
        <v>11948</v>
      </c>
      <c r="CB41" s="83" t="s">
        <v>11965</v>
      </c>
      <c r="CC41" s="83" t="s">
        <v>11967</v>
      </c>
      <c r="CD41" s="83" t="s">
        <v>11954</v>
      </c>
      <c r="CE41" s="105"/>
      <c r="CF41" s="91">
        <f t="shared" si="0"/>
        <v>11.666666666666666</v>
      </c>
      <c r="CG41" s="91">
        <f t="shared" si="1"/>
        <v>17.666666666666668</v>
      </c>
      <c r="CH41" s="91">
        <f t="shared" si="2"/>
        <v>19.666666666666668</v>
      </c>
      <c r="CI41" s="91">
        <f t="shared" si="3"/>
        <v>17</v>
      </c>
      <c r="CJ41" s="91">
        <f t="shared" si="4"/>
        <v>66</v>
      </c>
      <c r="CK41" s="93">
        <f t="shared" si="5"/>
        <v>66</v>
      </c>
    </row>
    <row r="42" spans="1:89" ht="30" customHeight="1" x14ac:dyDescent="0.3">
      <c r="A42" s="83" t="s">
        <v>12168</v>
      </c>
      <c r="B42" s="83" t="s">
        <v>11938</v>
      </c>
      <c r="C42" s="83" t="s">
        <v>12169</v>
      </c>
      <c r="D42" s="84" t="s">
        <v>11144</v>
      </c>
      <c r="E42" s="84" t="s">
        <v>11812</v>
      </c>
      <c r="F42" s="84" t="s">
        <v>11145</v>
      </c>
      <c r="G42" s="84" t="s">
        <v>11940</v>
      </c>
      <c r="H42" s="84" t="s">
        <v>12054</v>
      </c>
      <c r="I42" s="84" t="s">
        <v>12170</v>
      </c>
      <c r="J42" s="84" t="s">
        <v>12056</v>
      </c>
      <c r="K42" s="84" t="s">
        <v>11944</v>
      </c>
      <c r="L42" s="84" t="s">
        <v>11945</v>
      </c>
      <c r="M42" s="84" t="s">
        <v>2549</v>
      </c>
      <c r="N42" s="84" t="s">
        <v>11946</v>
      </c>
      <c r="O42" s="84" t="s">
        <v>11947</v>
      </c>
      <c r="P42" s="85" t="s">
        <v>11812</v>
      </c>
      <c r="Q42" s="85" t="s">
        <v>11812</v>
      </c>
      <c r="R42" s="85" t="s">
        <v>11812</v>
      </c>
      <c r="S42" s="85" t="s">
        <v>11812</v>
      </c>
      <c r="T42" s="85" t="s">
        <v>11812</v>
      </c>
      <c r="U42" s="85" t="s">
        <v>11812</v>
      </c>
      <c r="V42" s="84" t="s">
        <v>12028</v>
      </c>
      <c r="W42" s="85" t="s">
        <v>11974</v>
      </c>
      <c r="X42" s="85" t="s">
        <v>11974</v>
      </c>
      <c r="Y42" s="85" t="s">
        <v>11963</v>
      </c>
      <c r="Z42" s="85" t="s">
        <v>309</v>
      </c>
      <c r="AA42" s="85" t="s">
        <v>12011</v>
      </c>
      <c r="AB42" s="85" t="s">
        <v>11812</v>
      </c>
      <c r="AC42" s="84" t="s">
        <v>12030</v>
      </c>
      <c r="AD42" s="85" t="s">
        <v>1472</v>
      </c>
      <c r="AE42" s="85" t="s">
        <v>1472</v>
      </c>
      <c r="AF42" s="85" t="s">
        <v>1472</v>
      </c>
      <c r="AG42" s="85" t="s">
        <v>306</v>
      </c>
      <c r="AH42" s="85" t="s">
        <v>2602</v>
      </c>
      <c r="AI42" s="85" t="s">
        <v>11812</v>
      </c>
      <c r="AJ42" s="84" t="s">
        <v>12031</v>
      </c>
      <c r="AK42" s="85" t="s">
        <v>304</v>
      </c>
      <c r="AL42" s="85" t="s">
        <v>304</v>
      </c>
      <c r="AM42" s="85" t="s">
        <v>1472</v>
      </c>
      <c r="AN42" s="85" t="s">
        <v>654</v>
      </c>
      <c r="AO42" s="85" t="s">
        <v>12086</v>
      </c>
      <c r="AP42" s="85" t="s">
        <v>12171</v>
      </c>
      <c r="AQ42" s="84" t="s">
        <v>11954</v>
      </c>
      <c r="AR42" s="85" t="s">
        <v>11812</v>
      </c>
      <c r="AS42" s="85" t="s">
        <v>11812</v>
      </c>
      <c r="AT42" s="85" t="s">
        <v>11812</v>
      </c>
      <c r="AU42" s="85" t="s">
        <v>11812</v>
      </c>
      <c r="AV42" s="85" t="s">
        <v>11812</v>
      </c>
      <c r="AW42" s="85" t="s">
        <v>11812</v>
      </c>
      <c r="AX42" s="84" t="s">
        <v>12106</v>
      </c>
      <c r="AY42" s="85" t="s">
        <v>11956</v>
      </c>
      <c r="AZ42" s="84" t="s">
        <v>11957</v>
      </c>
      <c r="BB42" s="86">
        <v>22</v>
      </c>
      <c r="BC42" s="86">
        <v>22</v>
      </c>
      <c r="BD42" s="86">
        <v>23</v>
      </c>
      <c r="BE42" s="86">
        <v>21</v>
      </c>
      <c r="BF42" s="86">
        <v>88</v>
      </c>
      <c r="BG42" s="87" t="s">
        <v>11812</v>
      </c>
      <c r="BH42" s="86">
        <v>18</v>
      </c>
      <c r="BI42" s="86">
        <v>18</v>
      </c>
      <c r="BJ42" s="86">
        <v>18</v>
      </c>
      <c r="BK42" s="86">
        <v>16</v>
      </c>
      <c r="BL42" s="86">
        <v>70</v>
      </c>
      <c r="BM42" s="87" t="s">
        <v>11812</v>
      </c>
      <c r="BN42" s="86">
        <v>17</v>
      </c>
      <c r="BO42" s="86">
        <v>17</v>
      </c>
      <c r="BP42" s="86">
        <v>18</v>
      </c>
      <c r="BQ42" s="86">
        <v>19</v>
      </c>
      <c r="BR42" s="86">
        <v>71</v>
      </c>
      <c r="BS42" s="87" t="s">
        <v>12171</v>
      </c>
      <c r="BT42" s="94" t="s">
        <v>11731</v>
      </c>
      <c r="BU42" s="94" t="s">
        <v>11731</v>
      </c>
      <c r="BV42" s="94" t="s">
        <v>11731</v>
      </c>
      <c r="BW42" s="94" t="s">
        <v>11731</v>
      </c>
      <c r="BX42" s="94" t="s">
        <v>11731</v>
      </c>
      <c r="BY42" s="87" t="s">
        <v>11812</v>
      </c>
      <c r="CA42" s="83" t="s">
        <v>12028</v>
      </c>
      <c r="CB42" s="83" t="s">
        <v>12030</v>
      </c>
      <c r="CC42" s="83" t="s">
        <v>12031</v>
      </c>
      <c r="CD42" s="83" t="s">
        <v>11954</v>
      </c>
      <c r="CE42" s="105"/>
      <c r="CF42" s="91">
        <f t="shared" si="0"/>
        <v>19</v>
      </c>
      <c r="CG42" s="91">
        <f t="shared" si="1"/>
        <v>19</v>
      </c>
      <c r="CH42" s="91">
        <f t="shared" si="2"/>
        <v>19.666666666666668</v>
      </c>
      <c r="CI42" s="91">
        <f t="shared" si="3"/>
        <v>18.666666666666668</v>
      </c>
      <c r="CJ42" s="91">
        <f t="shared" si="4"/>
        <v>76.33</v>
      </c>
      <c r="CK42" s="93">
        <f t="shared" si="5"/>
        <v>76.333333333333343</v>
      </c>
    </row>
    <row r="43" spans="1:89" ht="30" customHeight="1" x14ac:dyDescent="0.3">
      <c r="A43" s="83" t="s">
        <v>12172</v>
      </c>
      <c r="B43" s="83" t="s">
        <v>11938</v>
      </c>
      <c r="C43" s="83" t="s">
        <v>12173</v>
      </c>
      <c r="D43" s="84" t="s">
        <v>11229</v>
      </c>
      <c r="E43" s="84" t="s">
        <v>11812</v>
      </c>
      <c r="F43" s="84" t="s">
        <v>11230</v>
      </c>
      <c r="G43" s="84" t="s">
        <v>11940</v>
      </c>
      <c r="H43" s="84" t="s">
        <v>11978</v>
      </c>
      <c r="I43" s="84" t="s">
        <v>12174</v>
      </c>
      <c r="J43" s="84" t="s">
        <v>11980</v>
      </c>
      <c r="K43" s="84" t="s">
        <v>11944</v>
      </c>
      <c r="L43" s="84" t="s">
        <v>11945</v>
      </c>
      <c r="M43" s="84" t="s">
        <v>2549</v>
      </c>
      <c r="N43" s="84" t="s">
        <v>11946</v>
      </c>
      <c r="O43" s="84" t="s">
        <v>11947</v>
      </c>
      <c r="P43" s="85" t="s">
        <v>11812</v>
      </c>
      <c r="Q43" s="85" t="s">
        <v>11812</v>
      </c>
      <c r="R43" s="85" t="s">
        <v>11812</v>
      </c>
      <c r="S43" s="85" t="s">
        <v>11812</v>
      </c>
      <c r="T43" s="85" t="s">
        <v>11812</v>
      </c>
      <c r="U43" s="85" t="s">
        <v>11812</v>
      </c>
      <c r="V43" s="84" t="s">
        <v>11981</v>
      </c>
      <c r="W43" s="85" t="s">
        <v>11974</v>
      </c>
      <c r="X43" s="85" t="s">
        <v>11974</v>
      </c>
      <c r="Y43" s="85" t="s">
        <v>11949</v>
      </c>
      <c r="Z43" s="85" t="s">
        <v>11963</v>
      </c>
      <c r="AA43" s="85" t="s">
        <v>3436</v>
      </c>
      <c r="AB43" s="85" t="s">
        <v>11812</v>
      </c>
      <c r="AC43" s="84" t="s">
        <v>11983</v>
      </c>
      <c r="AD43" s="85" t="s">
        <v>654</v>
      </c>
      <c r="AE43" s="85" t="s">
        <v>11949</v>
      </c>
      <c r="AF43" s="85" t="s">
        <v>11949</v>
      </c>
      <c r="AG43" s="85" t="s">
        <v>11949</v>
      </c>
      <c r="AH43" s="85" t="s">
        <v>12050</v>
      </c>
      <c r="AI43" s="85" t="s">
        <v>11812</v>
      </c>
      <c r="AJ43" s="84" t="s">
        <v>11984</v>
      </c>
      <c r="AK43" s="85" t="s">
        <v>11974</v>
      </c>
      <c r="AL43" s="85" t="s">
        <v>11974</v>
      </c>
      <c r="AM43" s="85" t="s">
        <v>11974</v>
      </c>
      <c r="AN43" s="85" t="s">
        <v>11974</v>
      </c>
      <c r="AO43" s="85" t="s">
        <v>12011</v>
      </c>
      <c r="AP43" s="85" t="s">
        <v>11812</v>
      </c>
      <c r="AQ43" s="84" t="s">
        <v>11954</v>
      </c>
      <c r="AR43" s="85" t="s">
        <v>11812</v>
      </c>
      <c r="AS43" s="85" t="s">
        <v>11812</v>
      </c>
      <c r="AT43" s="85" t="s">
        <v>11812</v>
      </c>
      <c r="AU43" s="85" t="s">
        <v>11812</v>
      </c>
      <c r="AV43" s="85" t="s">
        <v>11812</v>
      </c>
      <c r="AW43" s="85" t="s">
        <v>11812</v>
      </c>
      <c r="AX43" s="84" t="s">
        <v>12060</v>
      </c>
      <c r="AY43" s="85" t="s">
        <v>11956</v>
      </c>
      <c r="AZ43" s="84" t="s">
        <v>11957</v>
      </c>
      <c r="BB43" s="86">
        <v>22</v>
      </c>
      <c r="BC43" s="86">
        <v>22</v>
      </c>
      <c r="BD43" s="86">
        <v>20</v>
      </c>
      <c r="BE43" s="86">
        <v>23</v>
      </c>
      <c r="BF43" s="86">
        <v>87</v>
      </c>
      <c r="BG43" s="87" t="s">
        <v>11812</v>
      </c>
      <c r="BH43" s="86">
        <v>19</v>
      </c>
      <c r="BI43" s="86">
        <v>20</v>
      </c>
      <c r="BJ43" s="86">
        <v>20</v>
      </c>
      <c r="BK43" s="86">
        <v>20</v>
      </c>
      <c r="BL43" s="86">
        <v>79</v>
      </c>
      <c r="BM43" s="87" t="s">
        <v>11812</v>
      </c>
      <c r="BN43" s="86">
        <v>22</v>
      </c>
      <c r="BO43" s="86">
        <v>22</v>
      </c>
      <c r="BP43" s="86">
        <v>22</v>
      </c>
      <c r="BQ43" s="86">
        <v>22</v>
      </c>
      <c r="BR43" s="86">
        <v>88</v>
      </c>
      <c r="BS43" s="87" t="s">
        <v>11812</v>
      </c>
      <c r="BT43" s="94" t="s">
        <v>11731</v>
      </c>
      <c r="BU43" s="94" t="s">
        <v>11731</v>
      </c>
      <c r="BV43" s="94" t="s">
        <v>11731</v>
      </c>
      <c r="BW43" s="94" t="s">
        <v>11731</v>
      </c>
      <c r="BX43" s="94" t="s">
        <v>11731</v>
      </c>
      <c r="BY43" s="87" t="s">
        <v>11812</v>
      </c>
      <c r="CA43" s="83" t="s">
        <v>11981</v>
      </c>
      <c r="CB43" s="83" t="s">
        <v>11983</v>
      </c>
      <c r="CC43" s="83" t="s">
        <v>11984</v>
      </c>
      <c r="CD43" s="83" t="s">
        <v>11954</v>
      </c>
      <c r="CE43" s="105"/>
      <c r="CF43" s="91">
        <f t="shared" si="0"/>
        <v>21</v>
      </c>
      <c r="CG43" s="91">
        <f t="shared" si="1"/>
        <v>21.333333333333332</v>
      </c>
      <c r="CH43" s="91">
        <f t="shared" si="2"/>
        <v>20.666666666666668</v>
      </c>
      <c r="CI43" s="91">
        <f t="shared" si="3"/>
        <v>21.666666666666668</v>
      </c>
      <c r="CJ43" s="91">
        <f t="shared" si="4"/>
        <v>84.67</v>
      </c>
      <c r="CK43" s="93">
        <f t="shared" si="5"/>
        <v>84.666666666666671</v>
      </c>
    </row>
  </sheetData>
  <phoneticPr fontId="5" type="noConversion"/>
  <dataValidations count="2">
    <dataValidation type="list" allowBlank="1" showErrorMessage="1" sqref="AR2:AU43 AK2:AN43 AD2:AG43 W2:Z43 P2:S43" xr:uid="{170348CD-F12D-4B48-8624-E3FAC2D2B22F}">
      <formula1>"25,24,23,22,21,20,19,18,17,16,15,14,13,12,11,10,9,8,7,6,5,4,3,2,1,(제척/결시)0"</formula1>
    </dataValidation>
    <dataValidation type="list" allowBlank="1" showErrorMessage="1" sqref="AY2:AY43" xr:uid="{9B78ED24-5301-4FEA-913B-AA9791A49E0F}">
      <formula1>"미평가,불합격,합격,예비합격"</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7A824-44C9-48B0-A24D-EF01A4075549}">
  <sheetPr codeName="Sheet12">
    <tabColor rgb="FFFF0000"/>
  </sheetPr>
  <dimension ref="A1:BV49"/>
  <sheetViews>
    <sheetView showGridLines="0" tabSelected="1" zoomScale="77" zoomScaleNormal="77" workbookViewId="0">
      <pane xSplit="5" ySplit="1" topLeftCell="BK2" activePane="bottomRight" state="frozen"/>
      <selection pane="topRight" activeCell="F1" sqref="F1"/>
      <selection pane="bottomLeft" activeCell="A2" sqref="A2"/>
      <selection pane="bottomRight" activeCell="BU2" sqref="BU2"/>
    </sheetView>
  </sheetViews>
  <sheetFormatPr defaultColWidth="9" defaultRowHeight="16.5" x14ac:dyDescent="0.3"/>
  <cols>
    <col min="1" max="1" width="11.125" style="71" customWidth="1"/>
    <col min="2" max="3" width="15" style="71" customWidth="1"/>
    <col min="4" max="4" width="39.25" style="71" hidden="1" customWidth="1"/>
    <col min="5" max="5" width="51.625" style="71" customWidth="1"/>
    <col min="6" max="15" width="15" style="71" hidden="1" customWidth="1"/>
    <col min="16" max="29" width="9" style="35" hidden="1" customWidth="1"/>
    <col min="30" max="30" width="8.625" style="35" customWidth="1"/>
    <col min="31" max="36" width="17.625" style="35" customWidth="1"/>
    <col min="37" max="37" width="16.5" style="35" customWidth="1"/>
    <col min="38" max="38" width="8.625" style="35" customWidth="1"/>
    <col min="39" max="44" width="15.625" style="35" hidden="1" customWidth="1"/>
    <col min="45" max="45" width="41.75" style="35" hidden="1" customWidth="1"/>
    <col min="46" max="46" width="0" style="35" hidden="1" customWidth="1"/>
    <col min="47" max="49" width="20.625" style="35" hidden="1" customWidth="1"/>
    <col min="50" max="50" width="0" style="35" hidden="1" customWidth="1"/>
    <col min="51" max="51" width="9" style="35"/>
    <col min="52" max="52" width="12.125" style="35" customWidth="1"/>
    <col min="53" max="53" width="19.5" style="35" bestFit="1" customWidth="1"/>
    <col min="54" max="55" width="21.25" style="35" bestFit="1" customWidth="1"/>
    <col min="56" max="56" width="19.5" style="35" bestFit="1" customWidth="1"/>
    <col min="57" max="57" width="19.5" style="35" customWidth="1"/>
    <col min="58" max="58" width="21.25" style="35" bestFit="1" customWidth="1"/>
    <col min="59" max="59" width="24.625" style="35" hidden="1" customWidth="1"/>
    <col min="60" max="60" width="19.625" style="35" customWidth="1"/>
    <col min="61" max="61" width="8.75" style="35" customWidth="1"/>
    <col min="62" max="62" width="16.25" style="35" customWidth="1"/>
    <col min="63" max="63" width="20.75" style="35" customWidth="1"/>
    <col min="64" max="64" width="15.75" style="35" customWidth="1"/>
    <col min="65" max="65" width="20.75" style="35" customWidth="1"/>
    <col min="66" max="66" width="35.875" style="35" customWidth="1"/>
    <col min="67" max="67" width="9" style="35"/>
    <col min="68" max="68" width="18.125" style="35" bestFit="1" customWidth="1"/>
    <col min="69" max="69" width="26.125" style="35" bestFit="1" customWidth="1"/>
    <col min="70" max="70" width="9" style="35"/>
    <col min="71" max="71" width="12.625" style="35" customWidth="1"/>
    <col min="72" max="72" width="11.5" style="35" customWidth="1"/>
    <col min="73" max="73" width="11.75" style="35" customWidth="1"/>
    <col min="74" max="74" width="16.25" style="35" bestFit="1" customWidth="1"/>
    <col min="75" max="16384" width="9" style="35"/>
  </cols>
  <sheetData>
    <row r="1" spans="1:74" ht="50.1" customHeight="1" x14ac:dyDescent="0.3">
      <c r="A1" s="1" t="s">
        <v>11653</v>
      </c>
      <c r="B1" s="1" t="s">
        <v>0</v>
      </c>
      <c r="C1" s="1" t="s">
        <v>1</v>
      </c>
      <c r="D1" s="1" t="s">
        <v>2</v>
      </c>
      <c r="E1" s="3" t="s">
        <v>3</v>
      </c>
      <c r="F1" s="1" t="s">
        <v>8</v>
      </c>
      <c r="G1" s="1" t="s">
        <v>9</v>
      </c>
      <c r="H1" s="1" t="s">
        <v>10</v>
      </c>
      <c r="I1" s="1" t="s">
        <v>11</v>
      </c>
      <c r="J1" s="1" t="s">
        <v>12</v>
      </c>
      <c r="K1" s="1" t="s">
        <v>13</v>
      </c>
      <c r="L1" s="1" t="s">
        <v>14</v>
      </c>
      <c r="M1" s="1" t="s">
        <v>15</v>
      </c>
      <c r="N1" s="1" t="s">
        <v>16</v>
      </c>
      <c r="O1" s="1" t="s">
        <v>17</v>
      </c>
      <c r="P1" s="1" t="s">
        <v>18</v>
      </c>
      <c r="Q1" s="1" t="s">
        <v>248</v>
      </c>
      <c r="R1" s="1" t="s">
        <v>249</v>
      </c>
      <c r="S1" s="1" t="s">
        <v>250</v>
      </c>
      <c r="T1" s="1" t="s">
        <v>251</v>
      </c>
      <c r="U1" s="1" t="s">
        <v>252</v>
      </c>
      <c r="V1" s="1" t="s">
        <v>253</v>
      </c>
      <c r="W1" s="1" t="s">
        <v>254</v>
      </c>
      <c r="X1" s="1" t="s">
        <v>254</v>
      </c>
      <c r="Y1" s="1" t="s">
        <v>255</v>
      </c>
      <c r="Z1" s="1" t="s">
        <v>255</v>
      </c>
      <c r="AA1" s="21" t="s">
        <v>256</v>
      </c>
      <c r="AB1" s="21" t="s">
        <v>257</v>
      </c>
      <c r="AC1" s="21" t="s">
        <v>258</v>
      </c>
      <c r="AE1" s="7" t="s">
        <v>11702</v>
      </c>
      <c r="AF1" s="7" t="s">
        <v>11703</v>
      </c>
      <c r="AG1" s="7" t="s">
        <v>11704</v>
      </c>
      <c r="AH1" s="22" t="s">
        <v>11712</v>
      </c>
      <c r="AI1" s="22" t="s">
        <v>11713</v>
      </c>
      <c r="AJ1" s="22" t="s">
        <v>11714</v>
      </c>
      <c r="AK1" s="25" t="s">
        <v>11715</v>
      </c>
      <c r="AM1" s="40" t="s">
        <v>11716</v>
      </c>
      <c r="AN1" s="24" t="s">
        <v>11717</v>
      </c>
      <c r="AO1" s="24" t="s">
        <v>11718</v>
      </c>
      <c r="AP1" s="24" t="s">
        <v>11719</v>
      </c>
      <c r="AQ1" s="24" t="s">
        <v>11720</v>
      </c>
      <c r="AR1" s="25" t="s">
        <v>11721</v>
      </c>
      <c r="AS1" s="25" t="s">
        <v>11655</v>
      </c>
      <c r="AU1" s="8" t="s">
        <v>11833</v>
      </c>
      <c r="AV1" s="8" t="s">
        <v>11834</v>
      </c>
      <c r="AW1" s="8" t="s">
        <v>11655</v>
      </c>
      <c r="AY1" s="66" t="s">
        <v>11846</v>
      </c>
      <c r="AZ1" s="67" t="s">
        <v>11854</v>
      </c>
      <c r="BA1" s="98" t="s">
        <v>11850</v>
      </c>
      <c r="BB1" s="98" t="s">
        <v>11851</v>
      </c>
      <c r="BC1" s="98" t="s">
        <v>11855</v>
      </c>
      <c r="BD1" s="98" t="s">
        <v>11856</v>
      </c>
      <c r="BE1" s="97" t="s">
        <v>11857</v>
      </c>
      <c r="BF1" s="99" t="s">
        <v>11847</v>
      </c>
      <c r="BG1" s="72" t="s">
        <v>11848</v>
      </c>
      <c r="BH1" s="100" t="s">
        <v>11852</v>
      </c>
      <c r="BI1" s="76"/>
      <c r="BJ1" s="101" t="s">
        <v>11864</v>
      </c>
      <c r="BK1" s="101" t="s">
        <v>11858</v>
      </c>
      <c r="BL1" s="103" t="s">
        <v>11865</v>
      </c>
      <c r="BM1" s="103" t="s">
        <v>11859</v>
      </c>
      <c r="BN1" s="102" t="s">
        <v>11862</v>
      </c>
      <c r="BO1" s="72" t="s">
        <v>11726</v>
      </c>
      <c r="BP1" s="72" t="s">
        <v>11860</v>
      </c>
      <c r="BQ1" s="72" t="s">
        <v>11655</v>
      </c>
      <c r="BS1" s="70" t="s">
        <v>11822</v>
      </c>
      <c r="BT1" s="70" t="s">
        <v>11861</v>
      </c>
      <c r="BU1" s="70" t="s">
        <v>11825</v>
      </c>
      <c r="BV1" s="70" t="s">
        <v>11849</v>
      </c>
    </row>
    <row r="2" spans="1:74" ht="50.1" customHeight="1" x14ac:dyDescent="0.3">
      <c r="A2" s="4">
        <f>IF(B2=B1,A1,SUM(A1,1))</f>
        <v>1</v>
      </c>
      <c r="B2" s="4" t="s">
        <v>7217</v>
      </c>
      <c r="C2" s="4" t="s">
        <v>7218</v>
      </c>
      <c r="D2" s="4" t="s">
        <v>529</v>
      </c>
      <c r="E2" s="4" t="s">
        <v>530</v>
      </c>
      <c r="F2" s="4" t="s">
        <v>7219</v>
      </c>
      <c r="G2" s="4" t="s">
        <v>7220</v>
      </c>
      <c r="H2" s="4" t="s">
        <v>7221</v>
      </c>
      <c r="I2" s="4" t="s">
        <v>7222</v>
      </c>
      <c r="J2" s="4" t="s">
        <v>275</v>
      </c>
      <c r="K2" s="4" t="s">
        <v>275</v>
      </c>
      <c r="L2" s="4" t="s">
        <v>276</v>
      </c>
      <c r="M2" s="4" t="s">
        <v>277</v>
      </c>
      <c r="N2" s="4" t="s">
        <v>277</v>
      </c>
      <c r="O2" s="4" t="s">
        <v>277</v>
      </c>
      <c r="P2" s="4" t="s">
        <v>277</v>
      </c>
      <c r="Q2" s="4" t="s">
        <v>4861</v>
      </c>
      <c r="R2" s="4" t="s">
        <v>313</v>
      </c>
      <c r="S2" s="4" t="s">
        <v>313</v>
      </c>
      <c r="T2" s="4" t="s">
        <v>313</v>
      </c>
      <c r="U2" s="4" t="s">
        <v>313</v>
      </c>
      <c r="V2" s="4" t="s">
        <v>313</v>
      </c>
      <c r="W2" s="4" t="s">
        <v>11686</v>
      </c>
      <c r="X2" s="4" t="s">
        <v>11738</v>
      </c>
      <c r="Y2" s="4" t="s">
        <v>313</v>
      </c>
      <c r="Z2" s="4" t="s">
        <v>313</v>
      </c>
      <c r="AA2" s="4" t="s">
        <v>313</v>
      </c>
      <c r="AB2" s="4" t="s">
        <v>312</v>
      </c>
      <c r="AC2" s="4" t="s">
        <v>313</v>
      </c>
      <c r="AE2" s="4">
        <v>0</v>
      </c>
      <c r="AF2" s="4">
        <v>0</v>
      </c>
      <c r="AG2" s="4">
        <v>0</v>
      </c>
      <c r="AH2" s="4" t="s">
        <v>6455</v>
      </c>
      <c r="AI2" s="4" t="s">
        <v>11853</v>
      </c>
      <c r="AJ2" s="4" t="s">
        <v>6455</v>
      </c>
      <c r="AK2" s="4">
        <v>0</v>
      </c>
      <c r="AM2" s="4" t="s">
        <v>11686</v>
      </c>
      <c r="AN2" s="4">
        <v>10</v>
      </c>
      <c r="AO2" s="4">
        <v>10</v>
      </c>
      <c r="AP2" s="4">
        <v>0</v>
      </c>
      <c r="AQ2" s="4">
        <v>0</v>
      </c>
      <c r="AR2" s="4">
        <v>20</v>
      </c>
      <c r="AS2" s="4"/>
      <c r="AU2" s="4" t="s">
        <v>11840</v>
      </c>
      <c r="AV2" s="4" t="s">
        <v>11841</v>
      </c>
      <c r="AW2" s="4"/>
      <c r="AY2" s="4" t="s">
        <v>11845</v>
      </c>
      <c r="AZ2" s="68" t="s">
        <v>11843</v>
      </c>
      <c r="BA2" s="73">
        <f>VLOOKUP(B2,'Raw(2차 면접전형 결과)'!D:CF,81,0)</f>
        <v>23.333333333333332</v>
      </c>
      <c r="BB2" s="73">
        <f>VLOOKUP(B2,'Raw(2차 면접전형 결과)'!D:CG,82,0)</f>
        <v>23.333333333333332</v>
      </c>
      <c r="BC2" s="73">
        <f>VLOOKUP(B2,'Raw(2차 면접전형 결과)'!D:CH,83,0)</f>
        <v>22.333333333333332</v>
      </c>
      <c r="BD2" s="74">
        <f>VLOOKUP(B2,'Raw(2차 면접전형 결과)'!D:CI,84,0)</f>
        <v>21.666666666666668</v>
      </c>
      <c r="BE2" s="74">
        <f>VLOOKUP(B2,'Raw(2차 면접전형 결과)'!D:CJ,85,0)</f>
        <v>90.67</v>
      </c>
      <c r="BF2" s="73">
        <f>SUM(AK2,BE2)</f>
        <v>90.67</v>
      </c>
      <c r="BG2" s="73">
        <v>83.1</v>
      </c>
      <c r="BH2" s="69" t="str">
        <f>IF(BF2&lt;70,"과락"," ")</f>
        <v xml:space="preserve"> </v>
      </c>
      <c r="BI2" s="69"/>
      <c r="BJ2" s="69">
        <v>87.25</v>
      </c>
      <c r="BK2" s="73">
        <f>ROUND(BJ2*0.5,2)</f>
        <v>43.63</v>
      </c>
      <c r="BL2" s="73">
        <f>BF2</f>
        <v>90.67</v>
      </c>
      <c r="BM2" s="73">
        <f>ROUND(BL2*0.5,2)</f>
        <v>45.34</v>
      </c>
      <c r="BN2" s="73">
        <f>SUM(BK2,BM2)</f>
        <v>88.97</v>
      </c>
      <c r="BO2" s="68">
        <f>COUNTIFS(E:E,E2,BN:BN,"&gt;"&amp;BN2)+1</f>
        <v>1</v>
      </c>
      <c r="BP2" s="68" t="s">
        <v>12181</v>
      </c>
      <c r="BQ2" s="68"/>
      <c r="BS2" s="68">
        <v>1</v>
      </c>
      <c r="BT2" s="68">
        <v>1</v>
      </c>
      <c r="BU2" s="68" t="str">
        <f>IF(BT2=BS2,"일치",IF(BT2&lt;BS2,"배수 미달","배수 초과"))</f>
        <v>일치</v>
      </c>
      <c r="BV2" s="68"/>
    </row>
    <row r="3" spans="1:74" ht="50.1" customHeight="1" x14ac:dyDescent="0.3">
      <c r="A3" s="4">
        <f>IF(B3=B2,A2,SUM(A2,1))</f>
        <v>2</v>
      </c>
      <c r="B3" s="4" t="s">
        <v>3789</v>
      </c>
      <c r="C3" s="4" t="s">
        <v>1244</v>
      </c>
      <c r="D3" s="4" t="s">
        <v>529</v>
      </c>
      <c r="E3" s="4" t="s">
        <v>530</v>
      </c>
      <c r="F3" s="4" t="s">
        <v>1245</v>
      </c>
      <c r="G3" s="4" t="s">
        <v>3790</v>
      </c>
      <c r="H3" s="4" t="s">
        <v>3791</v>
      </c>
      <c r="I3" s="4" t="s">
        <v>3792</v>
      </c>
      <c r="J3" s="4" t="s">
        <v>275</v>
      </c>
      <c r="K3" s="4" t="s">
        <v>275</v>
      </c>
      <c r="L3" s="4" t="s">
        <v>276</v>
      </c>
      <c r="M3" s="4" t="s">
        <v>277</v>
      </c>
      <c r="N3" s="4" t="s">
        <v>277</v>
      </c>
      <c r="O3" s="4" t="s">
        <v>277</v>
      </c>
      <c r="P3" s="4" t="s">
        <v>277</v>
      </c>
      <c r="Q3" s="4" t="s">
        <v>2690</v>
      </c>
      <c r="R3" s="4" t="s">
        <v>313</v>
      </c>
      <c r="S3" s="4" t="s">
        <v>313</v>
      </c>
      <c r="T3" s="4" t="s">
        <v>313</v>
      </c>
      <c r="U3" s="4" t="s">
        <v>313</v>
      </c>
      <c r="V3" s="4" t="s">
        <v>313</v>
      </c>
      <c r="W3" s="4" t="s">
        <v>11686</v>
      </c>
      <c r="X3" s="4" t="s">
        <v>11737</v>
      </c>
      <c r="Y3" s="4" t="s">
        <v>313</v>
      </c>
      <c r="Z3" s="4" t="s">
        <v>313</v>
      </c>
      <c r="AA3" s="4" t="s">
        <v>313</v>
      </c>
      <c r="AB3" s="4" t="s">
        <v>312</v>
      </c>
      <c r="AC3" s="4" t="s">
        <v>313</v>
      </c>
      <c r="AE3" s="4">
        <v>0</v>
      </c>
      <c r="AF3" s="4">
        <v>0</v>
      </c>
      <c r="AG3" s="4">
        <v>0</v>
      </c>
      <c r="AH3" s="4" t="s">
        <v>6455</v>
      </c>
      <c r="AI3" s="4" t="s">
        <v>11853</v>
      </c>
      <c r="AJ3" s="4" t="s">
        <v>6455</v>
      </c>
      <c r="AK3" s="4">
        <v>0</v>
      </c>
      <c r="AM3" s="4" t="s">
        <v>11686</v>
      </c>
      <c r="AN3" s="4">
        <v>8</v>
      </c>
      <c r="AO3" s="4">
        <v>10</v>
      </c>
      <c r="AP3" s="4">
        <v>0</v>
      </c>
      <c r="AQ3" s="4">
        <v>0</v>
      </c>
      <c r="AR3" s="4">
        <v>18</v>
      </c>
      <c r="AS3" s="4"/>
      <c r="AU3" s="4" t="s">
        <v>11840</v>
      </c>
      <c r="AV3" s="4" t="s">
        <v>11841</v>
      </c>
      <c r="AW3" s="4"/>
      <c r="AY3" s="4" t="s">
        <v>11845</v>
      </c>
      <c r="AZ3" s="68" t="s">
        <v>11843</v>
      </c>
      <c r="BA3" s="73">
        <f>VLOOKUP(B3,'Raw(2차 면접전형 결과)'!D:CF,81,0)</f>
        <v>20</v>
      </c>
      <c r="BB3" s="73">
        <f>VLOOKUP(B3,'Raw(2차 면접전형 결과)'!D:CG,82,0)</f>
        <v>20</v>
      </c>
      <c r="BC3" s="73">
        <f>VLOOKUP(B3,'Raw(2차 면접전형 결과)'!D:CH,83,0)</f>
        <v>21</v>
      </c>
      <c r="BD3" s="74">
        <f>VLOOKUP(B3,'Raw(2차 면접전형 결과)'!D:CI,84,0)</f>
        <v>19</v>
      </c>
      <c r="BE3" s="74">
        <f>VLOOKUP(B3,'Raw(2차 면접전형 결과)'!D:CJ,85,0)</f>
        <v>80</v>
      </c>
      <c r="BF3" s="73">
        <f>SUM(AK3,BE3)</f>
        <v>80</v>
      </c>
      <c r="BG3" s="73">
        <v>85.466666666666669</v>
      </c>
      <c r="BH3" s="69" t="str">
        <f>IF(BF3&lt;70,"과락"," ")</f>
        <v xml:space="preserve"> </v>
      </c>
      <c r="BI3" s="69"/>
      <c r="BJ3" s="69">
        <v>83.5</v>
      </c>
      <c r="BK3" s="73">
        <f>ROUND(BJ3*0.5,2)</f>
        <v>41.75</v>
      </c>
      <c r="BL3" s="73">
        <f>BF3</f>
        <v>80</v>
      </c>
      <c r="BM3" s="73">
        <f t="shared" ref="BM3:BM49" si="0">ROUND(BL3*0.5,2)</f>
        <v>40</v>
      </c>
      <c r="BN3" s="73">
        <f>SUM(BK3,BM3)</f>
        <v>81.75</v>
      </c>
      <c r="BO3" s="68">
        <f>COUNTIFS(E:E,E3,BN:BN,"&gt;"&amp;BN3)+1</f>
        <v>2</v>
      </c>
      <c r="BP3" s="68" t="s">
        <v>11829</v>
      </c>
      <c r="BQ3" s="68"/>
      <c r="BS3" s="68">
        <v>1</v>
      </c>
      <c r="BT3" s="68">
        <v>1</v>
      </c>
      <c r="BU3" s="68" t="str">
        <f>IF(BT3=BS3,"일치",IF(BT3&lt;BS3,"배수 미달","배수 초과"))</f>
        <v>일치</v>
      </c>
      <c r="BV3" s="68"/>
    </row>
    <row r="4" spans="1:74" ht="50.1" customHeight="1" x14ac:dyDescent="0.3">
      <c r="A4" s="1" t="s">
        <v>11653</v>
      </c>
      <c r="B4" s="1" t="s">
        <v>0</v>
      </c>
      <c r="C4" s="1" t="s">
        <v>1</v>
      </c>
      <c r="D4" s="1" t="s">
        <v>2</v>
      </c>
      <c r="E4" s="3" t="s">
        <v>3</v>
      </c>
      <c r="F4" s="1" t="s">
        <v>8</v>
      </c>
      <c r="G4" s="1" t="s">
        <v>9</v>
      </c>
      <c r="H4" s="1" t="s">
        <v>10</v>
      </c>
      <c r="I4" s="1" t="s">
        <v>11</v>
      </c>
      <c r="J4" s="1" t="s">
        <v>12</v>
      </c>
      <c r="K4" s="1" t="s">
        <v>13</v>
      </c>
      <c r="L4" s="1" t="s">
        <v>14</v>
      </c>
      <c r="M4" s="1" t="s">
        <v>15</v>
      </c>
      <c r="N4" s="1" t="s">
        <v>16</v>
      </c>
      <c r="O4" s="1" t="s">
        <v>17</v>
      </c>
      <c r="P4" s="1" t="s">
        <v>18</v>
      </c>
      <c r="Q4" s="1" t="s">
        <v>248</v>
      </c>
      <c r="R4" s="1" t="s">
        <v>249</v>
      </c>
      <c r="S4" s="1" t="s">
        <v>250</v>
      </c>
      <c r="T4" s="1" t="s">
        <v>251</v>
      </c>
      <c r="U4" s="1" t="s">
        <v>252</v>
      </c>
      <c r="V4" s="1" t="s">
        <v>253</v>
      </c>
      <c r="W4" s="1" t="s">
        <v>254</v>
      </c>
      <c r="X4" s="1" t="s">
        <v>254</v>
      </c>
      <c r="Y4" s="1" t="s">
        <v>255</v>
      </c>
      <c r="Z4" s="1" t="s">
        <v>255</v>
      </c>
      <c r="AA4" s="21" t="s">
        <v>256</v>
      </c>
      <c r="AB4" s="21" t="s">
        <v>257</v>
      </c>
      <c r="AC4" s="21" t="s">
        <v>258</v>
      </c>
      <c r="AE4" s="7" t="s">
        <v>11702</v>
      </c>
      <c r="AF4" s="7" t="s">
        <v>11703</v>
      </c>
      <c r="AG4" s="7" t="s">
        <v>11704</v>
      </c>
      <c r="AH4" s="22" t="s">
        <v>11712</v>
      </c>
      <c r="AI4" s="22" t="s">
        <v>11713</v>
      </c>
      <c r="AJ4" s="22" t="s">
        <v>11714</v>
      </c>
      <c r="AK4" s="25" t="s">
        <v>11715</v>
      </c>
      <c r="AM4" s="40" t="s">
        <v>11716</v>
      </c>
      <c r="AN4" s="24" t="s">
        <v>11717</v>
      </c>
      <c r="AO4" s="24" t="s">
        <v>11718</v>
      </c>
      <c r="AP4" s="24" t="s">
        <v>11719</v>
      </c>
      <c r="AQ4" s="24" t="s">
        <v>11720</v>
      </c>
      <c r="AR4" s="25" t="s">
        <v>11721</v>
      </c>
      <c r="AS4" s="25" t="s">
        <v>11655</v>
      </c>
      <c r="AU4" s="8" t="s">
        <v>11833</v>
      </c>
      <c r="AV4" s="8" t="s">
        <v>11834</v>
      </c>
      <c r="AW4" s="8" t="s">
        <v>11655</v>
      </c>
      <c r="AY4" s="66" t="s">
        <v>11846</v>
      </c>
      <c r="AZ4" s="67" t="s">
        <v>11854</v>
      </c>
      <c r="BA4" s="98" t="s">
        <v>11850</v>
      </c>
      <c r="BB4" s="98" t="s">
        <v>11851</v>
      </c>
      <c r="BC4" s="98" t="s">
        <v>11855</v>
      </c>
      <c r="BD4" s="98" t="s">
        <v>11856</v>
      </c>
      <c r="BE4" s="97" t="s">
        <v>11857</v>
      </c>
      <c r="BF4" s="99" t="s">
        <v>11847</v>
      </c>
      <c r="BG4" s="72" t="s">
        <v>11848</v>
      </c>
      <c r="BH4" s="100" t="s">
        <v>11852</v>
      </c>
      <c r="BI4" s="76"/>
      <c r="BJ4" s="101" t="s">
        <v>11864</v>
      </c>
      <c r="BK4" s="101" t="s">
        <v>11858</v>
      </c>
      <c r="BL4" s="103" t="s">
        <v>11865</v>
      </c>
      <c r="BM4" s="103" t="s">
        <v>11859</v>
      </c>
      <c r="BN4" s="102" t="s">
        <v>11862</v>
      </c>
      <c r="BO4" s="72" t="s">
        <v>11726</v>
      </c>
      <c r="BP4" s="72" t="s">
        <v>11860</v>
      </c>
      <c r="BQ4" s="72" t="s">
        <v>11655</v>
      </c>
      <c r="BS4" s="70" t="s">
        <v>11822</v>
      </c>
      <c r="BT4" s="70" t="s">
        <v>11861</v>
      </c>
      <c r="BU4" s="70" t="s">
        <v>11825</v>
      </c>
      <c r="BV4" s="70" t="s">
        <v>11849</v>
      </c>
    </row>
    <row r="5" spans="1:74" ht="50.1" customHeight="1" x14ac:dyDescent="0.3">
      <c r="A5" s="4">
        <f t="shared" ref="A5:A8" si="1">IF(B5=B4,A4,SUM(A4,1))</f>
        <v>1</v>
      </c>
      <c r="B5" s="4" t="s">
        <v>8714</v>
      </c>
      <c r="C5" s="4" t="s">
        <v>8715</v>
      </c>
      <c r="D5" s="4" t="s">
        <v>554</v>
      </c>
      <c r="E5" s="4" t="s">
        <v>555</v>
      </c>
      <c r="F5" s="4" t="s">
        <v>8716</v>
      </c>
      <c r="G5" s="4" t="s">
        <v>8717</v>
      </c>
      <c r="H5" s="4" t="s">
        <v>8718</v>
      </c>
      <c r="I5" s="4" t="s">
        <v>8719</v>
      </c>
      <c r="J5" s="4" t="s">
        <v>275</v>
      </c>
      <c r="K5" s="4" t="s">
        <v>275</v>
      </c>
      <c r="L5" s="4" t="s">
        <v>382</v>
      </c>
      <c r="M5" s="4" t="s">
        <v>4781</v>
      </c>
      <c r="N5" s="4" t="s">
        <v>1113</v>
      </c>
      <c r="O5" s="4" t="s">
        <v>562</v>
      </c>
      <c r="P5" s="4" t="s">
        <v>957</v>
      </c>
      <c r="Q5" s="4" t="s">
        <v>8471</v>
      </c>
      <c r="R5" s="4" t="s">
        <v>313</v>
      </c>
      <c r="S5" s="4" t="s">
        <v>313</v>
      </c>
      <c r="T5" s="4" t="s">
        <v>313</v>
      </c>
      <c r="U5" s="4" t="s">
        <v>313</v>
      </c>
      <c r="V5" s="4" t="s">
        <v>313</v>
      </c>
      <c r="W5" s="4" t="s">
        <v>11686</v>
      </c>
      <c r="X5" s="4" t="s">
        <v>11745</v>
      </c>
      <c r="Y5" s="4" t="s">
        <v>11686</v>
      </c>
      <c r="Z5" s="4" t="s">
        <v>11745</v>
      </c>
      <c r="AA5" s="4" t="s">
        <v>312</v>
      </c>
      <c r="AB5" s="4" t="s">
        <v>312</v>
      </c>
      <c r="AC5" s="4" t="s">
        <v>313</v>
      </c>
      <c r="AE5" s="4">
        <v>0</v>
      </c>
      <c r="AF5" s="4">
        <v>0</v>
      </c>
      <c r="AG5" s="4">
        <v>0</v>
      </c>
      <c r="AH5" s="4" t="s">
        <v>11853</v>
      </c>
      <c r="AI5" s="4" t="s">
        <v>11853</v>
      </c>
      <c r="AJ5" s="4" t="s">
        <v>6455</v>
      </c>
      <c r="AK5" s="4">
        <v>0</v>
      </c>
      <c r="AM5" s="4" t="s">
        <v>11686</v>
      </c>
      <c r="AN5" s="4">
        <v>10</v>
      </c>
      <c r="AO5" s="4">
        <v>10</v>
      </c>
      <c r="AP5" s="4">
        <v>0</v>
      </c>
      <c r="AQ5" s="4">
        <v>0</v>
      </c>
      <c r="AR5" s="4">
        <v>20</v>
      </c>
      <c r="AS5" s="4"/>
      <c r="AU5" s="4" t="s">
        <v>11840</v>
      </c>
      <c r="AV5" s="4" t="s">
        <v>11841</v>
      </c>
      <c r="AW5" s="4"/>
      <c r="AY5" s="4" t="s">
        <v>11845</v>
      </c>
      <c r="AZ5" s="68" t="s">
        <v>11843</v>
      </c>
      <c r="BA5" s="73">
        <f>VLOOKUP(B5,'Raw(2차 면접전형 결과)'!D:CF,81,0)</f>
        <v>23.333333333333332</v>
      </c>
      <c r="BB5" s="73">
        <f>VLOOKUP(B5,'Raw(2차 면접전형 결과)'!D:CG,82,0)</f>
        <v>23.666666666666668</v>
      </c>
      <c r="BC5" s="73">
        <f>VLOOKUP(B5,'Raw(2차 면접전형 결과)'!D:CH,83,0)</f>
        <v>22.666666666666668</v>
      </c>
      <c r="BD5" s="74">
        <f>VLOOKUP(B5,'Raw(2차 면접전형 결과)'!D:CI,84,0)</f>
        <v>23.666666666666668</v>
      </c>
      <c r="BE5" s="74">
        <f>VLOOKUP(B5,'Raw(2차 면접전형 결과)'!D:CJ,85,0)</f>
        <v>93.33</v>
      </c>
      <c r="BF5" s="73">
        <f>SUM(AK5,BE5)</f>
        <v>93.33</v>
      </c>
      <c r="BG5" s="73">
        <v>78.033333333333331</v>
      </c>
      <c r="BH5" s="69" t="str">
        <f>IF(BF5&lt;70,"과락"," ")</f>
        <v xml:space="preserve"> </v>
      </c>
      <c r="BI5" s="69"/>
      <c r="BJ5" s="69">
        <v>83.5</v>
      </c>
      <c r="BK5" s="73">
        <f>ROUND(BJ5*0.5,2)</f>
        <v>41.75</v>
      </c>
      <c r="BL5" s="73">
        <f>BF5</f>
        <v>93.33</v>
      </c>
      <c r="BM5" s="73">
        <f t="shared" si="0"/>
        <v>46.67</v>
      </c>
      <c r="BN5" s="73">
        <f>SUM(BK5,BM5)</f>
        <v>88.42</v>
      </c>
      <c r="BO5" s="68">
        <f>COUNTIFS(E:E,E5,BN:BN,"&gt;"&amp;BN5)+1</f>
        <v>1</v>
      </c>
      <c r="BP5" s="68" t="s">
        <v>12181</v>
      </c>
      <c r="BQ5" s="68"/>
      <c r="BS5" s="68">
        <v>2</v>
      </c>
      <c r="BT5" s="68">
        <v>2</v>
      </c>
      <c r="BU5" s="68" t="str">
        <f t="shared" ref="BU5:BU8" si="2">IF(BT5=BS5,"일치",IF(BT5&lt;BS5,"배수 미달","배수 초과"))</f>
        <v>일치</v>
      </c>
      <c r="BV5" s="68"/>
    </row>
    <row r="6" spans="1:74" ht="50.1" customHeight="1" x14ac:dyDescent="0.3">
      <c r="A6" s="4">
        <f t="shared" si="1"/>
        <v>2</v>
      </c>
      <c r="B6" s="4" t="s">
        <v>4329</v>
      </c>
      <c r="C6" s="4" t="s">
        <v>4330</v>
      </c>
      <c r="D6" s="4" t="s">
        <v>554</v>
      </c>
      <c r="E6" s="4" t="s">
        <v>555</v>
      </c>
      <c r="F6" s="4" t="s">
        <v>4331</v>
      </c>
      <c r="G6" s="4" t="s">
        <v>4332</v>
      </c>
      <c r="H6" s="4" t="s">
        <v>4333</v>
      </c>
      <c r="I6" s="4" t="s">
        <v>4334</v>
      </c>
      <c r="J6" s="4" t="s">
        <v>275</v>
      </c>
      <c r="K6" s="4" t="s">
        <v>275</v>
      </c>
      <c r="L6" s="4" t="s">
        <v>276</v>
      </c>
      <c r="M6" s="4" t="s">
        <v>277</v>
      </c>
      <c r="N6" s="4" t="s">
        <v>277</v>
      </c>
      <c r="O6" s="4" t="s">
        <v>277</v>
      </c>
      <c r="P6" s="4" t="s">
        <v>277</v>
      </c>
      <c r="Q6" s="4" t="s">
        <v>4371</v>
      </c>
      <c r="R6" s="4" t="s">
        <v>313</v>
      </c>
      <c r="S6" s="4" t="s">
        <v>313</v>
      </c>
      <c r="T6" s="4" t="s">
        <v>313</v>
      </c>
      <c r="U6" s="4" t="s">
        <v>313</v>
      </c>
      <c r="V6" s="4" t="s">
        <v>313</v>
      </c>
      <c r="W6" s="4" t="s">
        <v>313</v>
      </c>
      <c r="X6" s="4" t="s">
        <v>313</v>
      </c>
      <c r="Y6" s="4" t="s">
        <v>313</v>
      </c>
      <c r="Z6" s="4" t="s">
        <v>313</v>
      </c>
      <c r="AA6" s="4" t="s">
        <v>313</v>
      </c>
      <c r="AB6" s="4" t="s">
        <v>313</v>
      </c>
      <c r="AC6" s="4" t="s">
        <v>313</v>
      </c>
      <c r="AE6" s="4">
        <v>0</v>
      </c>
      <c r="AF6" s="4">
        <v>0</v>
      </c>
      <c r="AG6" s="4">
        <v>0</v>
      </c>
      <c r="AH6" s="4" t="s">
        <v>6455</v>
      </c>
      <c r="AI6" s="4" t="s">
        <v>6455</v>
      </c>
      <c r="AJ6" s="4" t="s">
        <v>6455</v>
      </c>
      <c r="AK6" s="4">
        <v>0</v>
      </c>
      <c r="AM6" s="4" t="s">
        <v>11686</v>
      </c>
      <c r="AN6" s="4">
        <v>8</v>
      </c>
      <c r="AO6" s="4">
        <v>10</v>
      </c>
      <c r="AP6" s="4">
        <v>0</v>
      </c>
      <c r="AQ6" s="4">
        <v>0</v>
      </c>
      <c r="AR6" s="4">
        <v>18</v>
      </c>
      <c r="AS6" s="4"/>
      <c r="AU6" s="4" t="s">
        <v>11840</v>
      </c>
      <c r="AV6" s="4" t="s">
        <v>11841</v>
      </c>
      <c r="AW6" s="4"/>
      <c r="AY6" s="4" t="s">
        <v>11845</v>
      </c>
      <c r="AZ6" s="68" t="s">
        <v>11843</v>
      </c>
      <c r="BA6" s="73">
        <f>VLOOKUP(B6,'Raw(2차 면접전형 결과)'!D:CF,81,0)</f>
        <v>22.666666666666668</v>
      </c>
      <c r="BB6" s="73">
        <f>VLOOKUP(B6,'Raw(2차 면접전형 결과)'!D:CG,82,0)</f>
        <v>22</v>
      </c>
      <c r="BC6" s="73">
        <f>VLOOKUP(B6,'Raw(2차 면접전형 결과)'!D:CH,83,0)</f>
        <v>21.666666666666668</v>
      </c>
      <c r="BD6" s="74">
        <f>VLOOKUP(B6,'Raw(2차 면접전형 결과)'!D:CI,84,0)</f>
        <v>22</v>
      </c>
      <c r="BE6" s="74">
        <f>VLOOKUP(B6,'Raw(2차 면접전형 결과)'!D:CJ,85,0)</f>
        <v>88.33</v>
      </c>
      <c r="BF6" s="73">
        <f>SUM(AK6,BE6)</f>
        <v>88.33</v>
      </c>
      <c r="BG6" s="73">
        <v>81.166666666666657</v>
      </c>
      <c r="BH6" s="69" t="str">
        <f>IF(BF6&lt;70,"과락"," ")</f>
        <v xml:space="preserve"> </v>
      </c>
      <c r="BI6" s="69"/>
      <c r="BJ6" s="69">
        <v>87.75</v>
      </c>
      <c r="BK6" s="73">
        <f>ROUND(BJ6*0.5,2)</f>
        <v>43.88</v>
      </c>
      <c r="BL6" s="73">
        <f>BF6</f>
        <v>88.33</v>
      </c>
      <c r="BM6" s="73">
        <f t="shared" si="0"/>
        <v>44.17</v>
      </c>
      <c r="BN6" s="73">
        <f>SUM(BK6,BM6)</f>
        <v>88.050000000000011</v>
      </c>
      <c r="BO6" s="68">
        <f>COUNTIFS(E:E,E6,BN:BN,"&gt;"&amp;BN6)+1</f>
        <v>2</v>
      </c>
      <c r="BP6" s="68" t="s">
        <v>12181</v>
      </c>
      <c r="BQ6" s="68"/>
      <c r="BS6" s="68">
        <v>2</v>
      </c>
      <c r="BT6" s="68">
        <v>2</v>
      </c>
      <c r="BU6" s="68" t="str">
        <f t="shared" si="2"/>
        <v>일치</v>
      </c>
      <c r="BV6" s="68"/>
    </row>
    <row r="7" spans="1:74" ht="50.1" customHeight="1" x14ac:dyDescent="0.3">
      <c r="A7" s="4">
        <f t="shared" si="1"/>
        <v>3</v>
      </c>
      <c r="B7" s="4" t="s">
        <v>11144</v>
      </c>
      <c r="C7" s="4" t="s">
        <v>11145</v>
      </c>
      <c r="D7" s="4" t="s">
        <v>554</v>
      </c>
      <c r="E7" s="4" t="s">
        <v>555</v>
      </c>
      <c r="F7" s="4" t="s">
        <v>11146</v>
      </c>
      <c r="G7" s="4" t="s">
        <v>11147</v>
      </c>
      <c r="H7" s="4" t="s">
        <v>11148</v>
      </c>
      <c r="I7" s="4" t="s">
        <v>11149</v>
      </c>
      <c r="J7" s="4" t="s">
        <v>275</v>
      </c>
      <c r="K7" s="4" t="s">
        <v>275</v>
      </c>
      <c r="L7" s="4" t="s">
        <v>276</v>
      </c>
      <c r="M7" s="4" t="s">
        <v>277</v>
      </c>
      <c r="N7" s="4" t="s">
        <v>277</v>
      </c>
      <c r="O7" s="4" t="s">
        <v>277</v>
      </c>
      <c r="P7" s="4" t="s">
        <v>277</v>
      </c>
      <c r="Q7" s="4" t="s">
        <v>1257</v>
      </c>
      <c r="R7" s="4" t="s">
        <v>313</v>
      </c>
      <c r="S7" s="4" t="s">
        <v>313</v>
      </c>
      <c r="T7" s="4" t="s">
        <v>313</v>
      </c>
      <c r="U7" s="4" t="s">
        <v>313</v>
      </c>
      <c r="V7" s="4" t="s">
        <v>313</v>
      </c>
      <c r="W7" s="4" t="s">
        <v>11686</v>
      </c>
      <c r="X7" s="4" t="s">
        <v>11727</v>
      </c>
      <c r="Y7" s="4" t="s">
        <v>11686</v>
      </c>
      <c r="Z7" s="4" t="s">
        <v>11727</v>
      </c>
      <c r="AA7" s="4" t="s">
        <v>312</v>
      </c>
      <c r="AB7" s="4" t="s">
        <v>313</v>
      </c>
      <c r="AC7" s="4" t="s">
        <v>313</v>
      </c>
      <c r="AE7" s="4">
        <v>0</v>
      </c>
      <c r="AF7" s="4">
        <v>0</v>
      </c>
      <c r="AG7" s="4">
        <v>0</v>
      </c>
      <c r="AH7" s="4" t="s">
        <v>11853</v>
      </c>
      <c r="AI7" s="4" t="s">
        <v>6455</v>
      </c>
      <c r="AJ7" s="4" t="s">
        <v>6455</v>
      </c>
      <c r="AK7" s="4">
        <v>0</v>
      </c>
      <c r="AM7" s="4" t="s">
        <v>11686</v>
      </c>
      <c r="AN7" s="4">
        <v>6</v>
      </c>
      <c r="AO7" s="4">
        <v>10</v>
      </c>
      <c r="AP7" s="4">
        <v>0</v>
      </c>
      <c r="AQ7" s="4">
        <v>0</v>
      </c>
      <c r="AR7" s="4">
        <v>16</v>
      </c>
      <c r="AS7" s="4"/>
      <c r="AU7" s="4" t="s">
        <v>11840</v>
      </c>
      <c r="AV7" s="4" t="s">
        <v>11841</v>
      </c>
      <c r="AW7" s="4"/>
      <c r="AY7" s="4" t="s">
        <v>11845</v>
      </c>
      <c r="AZ7" s="68" t="s">
        <v>11843</v>
      </c>
      <c r="BA7" s="73">
        <f>VLOOKUP(B7,'Raw(2차 면접전형 결과)'!D:CF,81,0)</f>
        <v>19</v>
      </c>
      <c r="BB7" s="73">
        <f>VLOOKUP(B7,'Raw(2차 면접전형 결과)'!D:CG,82,0)</f>
        <v>19</v>
      </c>
      <c r="BC7" s="73">
        <f>VLOOKUP(B7,'Raw(2차 면접전형 결과)'!D:CH,83,0)</f>
        <v>19.666666666666668</v>
      </c>
      <c r="BD7" s="74">
        <f>VLOOKUP(B7,'Raw(2차 면접전형 결과)'!D:CI,84,0)</f>
        <v>18.666666666666668</v>
      </c>
      <c r="BE7" s="74">
        <f>VLOOKUP(B7,'Raw(2차 면접전형 결과)'!D:CJ,85,0)</f>
        <v>76.33</v>
      </c>
      <c r="BF7" s="73">
        <f>SUM(AK7,BE7)</f>
        <v>76.33</v>
      </c>
      <c r="BG7" s="73">
        <v>82.6</v>
      </c>
      <c r="BH7" s="69" t="str">
        <f>IF(BF7&lt;70,"과락"," ")</f>
        <v xml:space="preserve"> </v>
      </c>
      <c r="BI7" s="69"/>
      <c r="BJ7" s="69">
        <v>82.25</v>
      </c>
      <c r="BK7" s="73">
        <f>ROUND(BJ7*0.5,2)</f>
        <v>41.13</v>
      </c>
      <c r="BL7" s="73">
        <f>BF7</f>
        <v>76.33</v>
      </c>
      <c r="BM7" s="73">
        <f t="shared" si="0"/>
        <v>38.17</v>
      </c>
      <c r="BN7" s="73">
        <f>SUM(BK7,BM7)</f>
        <v>79.300000000000011</v>
      </c>
      <c r="BO7" s="68">
        <f>COUNTIFS(E:E,E7,BN:BN,"&gt;"&amp;BN7)+1</f>
        <v>3</v>
      </c>
      <c r="BP7" s="68" t="s">
        <v>11829</v>
      </c>
      <c r="BQ7" s="68"/>
      <c r="BS7" s="68">
        <v>2</v>
      </c>
      <c r="BT7" s="68">
        <v>2</v>
      </c>
      <c r="BU7" s="68" t="str">
        <f t="shared" si="2"/>
        <v>일치</v>
      </c>
      <c r="BV7" s="68"/>
    </row>
    <row r="8" spans="1:74" ht="50.1" customHeight="1" x14ac:dyDescent="0.3">
      <c r="A8" s="4">
        <f t="shared" si="1"/>
        <v>4</v>
      </c>
      <c r="B8" s="4" t="s">
        <v>9174</v>
      </c>
      <c r="C8" s="4" t="s">
        <v>9175</v>
      </c>
      <c r="D8" s="4" t="s">
        <v>554</v>
      </c>
      <c r="E8" s="4" t="s">
        <v>555</v>
      </c>
      <c r="F8" s="4" t="s">
        <v>9176</v>
      </c>
      <c r="G8" s="4" t="s">
        <v>9177</v>
      </c>
      <c r="H8" s="4" t="s">
        <v>9178</v>
      </c>
      <c r="I8" s="4" t="s">
        <v>9179</v>
      </c>
      <c r="J8" s="4" t="s">
        <v>275</v>
      </c>
      <c r="K8" s="4" t="s">
        <v>275</v>
      </c>
      <c r="L8" s="4" t="s">
        <v>276</v>
      </c>
      <c r="M8" s="4" t="s">
        <v>277</v>
      </c>
      <c r="N8" s="4" t="s">
        <v>277</v>
      </c>
      <c r="O8" s="4" t="s">
        <v>277</v>
      </c>
      <c r="P8" s="4" t="s">
        <v>277</v>
      </c>
      <c r="Q8" s="4" t="s">
        <v>2716</v>
      </c>
      <c r="R8" s="4" t="s">
        <v>313</v>
      </c>
      <c r="S8" s="4" t="s">
        <v>313</v>
      </c>
      <c r="T8" s="4" t="s">
        <v>313</v>
      </c>
      <c r="U8" s="4" t="s">
        <v>313</v>
      </c>
      <c r="V8" s="4" t="s">
        <v>313</v>
      </c>
      <c r="W8" s="4" t="s">
        <v>11686</v>
      </c>
      <c r="X8" s="4" t="s">
        <v>11734</v>
      </c>
      <c r="Y8" s="4" t="s">
        <v>313</v>
      </c>
      <c r="Z8" s="4" t="s">
        <v>313</v>
      </c>
      <c r="AA8" s="4" t="s">
        <v>312</v>
      </c>
      <c r="AB8" s="4" t="s">
        <v>312</v>
      </c>
      <c r="AC8" s="4" t="s">
        <v>313</v>
      </c>
      <c r="AE8" s="4">
        <v>0</v>
      </c>
      <c r="AF8" s="4">
        <v>0</v>
      </c>
      <c r="AG8" s="4">
        <v>0</v>
      </c>
      <c r="AH8" s="4" t="s">
        <v>11853</v>
      </c>
      <c r="AI8" s="4" t="s">
        <v>11853</v>
      </c>
      <c r="AJ8" s="4" t="s">
        <v>6455</v>
      </c>
      <c r="AK8" s="4">
        <v>0</v>
      </c>
      <c r="AM8" s="4" t="s">
        <v>11686</v>
      </c>
      <c r="AN8" s="4">
        <v>10</v>
      </c>
      <c r="AO8" s="4">
        <v>10</v>
      </c>
      <c r="AP8" s="4">
        <v>0</v>
      </c>
      <c r="AQ8" s="4">
        <v>0</v>
      </c>
      <c r="AR8" s="4">
        <v>20</v>
      </c>
      <c r="AS8" s="4"/>
      <c r="AU8" s="4" t="s">
        <v>11840</v>
      </c>
      <c r="AV8" s="4" t="s">
        <v>11841</v>
      </c>
      <c r="AW8" s="4"/>
      <c r="AY8" s="41" t="s">
        <v>11845</v>
      </c>
      <c r="AZ8" s="95" t="s">
        <v>11843</v>
      </c>
      <c r="BA8" s="73">
        <f>VLOOKUP(B8,'Raw(2차 면접전형 결과)'!D:CF,81,0)</f>
        <v>17.333333333333332</v>
      </c>
      <c r="BB8" s="73">
        <f>VLOOKUP(B8,'Raw(2차 면접전형 결과)'!D:CG,82,0)</f>
        <v>17.666666666666668</v>
      </c>
      <c r="BC8" s="73">
        <f>VLOOKUP(B8,'Raw(2차 면접전형 결과)'!D:CH,83,0)</f>
        <v>17.333333333333332</v>
      </c>
      <c r="BD8" s="74">
        <f>VLOOKUP(B8,'Raw(2차 면접전형 결과)'!D:CI,84,0)</f>
        <v>15</v>
      </c>
      <c r="BE8" s="74">
        <f>VLOOKUP(B8,'Raw(2차 면접전형 결과)'!D:CJ,85,0)</f>
        <v>67.33</v>
      </c>
      <c r="BF8" s="73">
        <f>SUM(AK8,BE8)</f>
        <v>67.33</v>
      </c>
      <c r="BG8" s="73">
        <v>82.533333333333331</v>
      </c>
      <c r="BH8" s="69" t="str">
        <f>IF(BF8&lt;70,"과락"," ")</f>
        <v>과락</v>
      </c>
      <c r="BI8" s="69"/>
      <c r="BJ8" s="69">
        <v>0</v>
      </c>
      <c r="BK8" s="73">
        <f>ROUND(BJ8*0.5,2)</f>
        <v>0</v>
      </c>
      <c r="BL8" s="69">
        <v>0</v>
      </c>
      <c r="BM8" s="73">
        <f t="shared" si="0"/>
        <v>0</v>
      </c>
      <c r="BN8" s="73">
        <f>SUM(BK8,BM8)</f>
        <v>0</v>
      </c>
      <c r="BO8" s="68">
        <f>COUNTIFS(E:E,E8,BN:BN,"&gt;"&amp;BN8)+1</f>
        <v>4</v>
      </c>
      <c r="BP8" s="68" t="s">
        <v>11811</v>
      </c>
      <c r="BQ8" s="68" t="s">
        <v>12189</v>
      </c>
      <c r="BS8" s="68">
        <v>2</v>
      </c>
      <c r="BT8" s="68">
        <v>2</v>
      </c>
      <c r="BU8" s="68" t="str">
        <f t="shared" si="2"/>
        <v>일치</v>
      </c>
      <c r="BV8" s="68"/>
    </row>
    <row r="9" spans="1:74" ht="50.1" customHeight="1" x14ac:dyDescent="0.3">
      <c r="A9" s="1" t="s">
        <v>11653</v>
      </c>
      <c r="B9" s="1" t="s">
        <v>0</v>
      </c>
      <c r="C9" s="1" t="s">
        <v>1</v>
      </c>
      <c r="D9" s="1" t="s">
        <v>2</v>
      </c>
      <c r="E9" s="3" t="s">
        <v>3</v>
      </c>
      <c r="F9" s="1" t="s">
        <v>8</v>
      </c>
      <c r="G9" s="1" t="s">
        <v>9</v>
      </c>
      <c r="H9" s="1" t="s">
        <v>10</v>
      </c>
      <c r="I9" s="1" t="s">
        <v>11</v>
      </c>
      <c r="J9" s="1" t="s">
        <v>12</v>
      </c>
      <c r="K9" s="1" t="s">
        <v>13</v>
      </c>
      <c r="L9" s="1" t="s">
        <v>14</v>
      </c>
      <c r="M9" s="1" t="s">
        <v>15</v>
      </c>
      <c r="N9" s="1" t="s">
        <v>16</v>
      </c>
      <c r="O9" s="1" t="s">
        <v>17</v>
      </c>
      <c r="P9" s="1" t="s">
        <v>18</v>
      </c>
      <c r="Q9" s="1" t="s">
        <v>248</v>
      </c>
      <c r="R9" s="1" t="s">
        <v>249</v>
      </c>
      <c r="S9" s="1" t="s">
        <v>250</v>
      </c>
      <c r="T9" s="1" t="s">
        <v>251</v>
      </c>
      <c r="U9" s="1" t="s">
        <v>252</v>
      </c>
      <c r="V9" s="1" t="s">
        <v>253</v>
      </c>
      <c r="W9" s="1" t="s">
        <v>254</v>
      </c>
      <c r="X9" s="1" t="s">
        <v>254</v>
      </c>
      <c r="Y9" s="1" t="s">
        <v>255</v>
      </c>
      <c r="Z9" s="1" t="s">
        <v>255</v>
      </c>
      <c r="AA9" s="21" t="s">
        <v>256</v>
      </c>
      <c r="AB9" s="21" t="s">
        <v>257</v>
      </c>
      <c r="AC9" s="21" t="s">
        <v>258</v>
      </c>
      <c r="AE9" s="7" t="s">
        <v>11702</v>
      </c>
      <c r="AF9" s="7" t="s">
        <v>11703</v>
      </c>
      <c r="AG9" s="7" t="s">
        <v>11704</v>
      </c>
      <c r="AH9" s="22" t="s">
        <v>11712</v>
      </c>
      <c r="AI9" s="22" t="s">
        <v>11713</v>
      </c>
      <c r="AJ9" s="22" t="s">
        <v>11714</v>
      </c>
      <c r="AK9" s="25" t="s">
        <v>11715</v>
      </c>
      <c r="AM9" s="40" t="s">
        <v>11716</v>
      </c>
      <c r="AN9" s="24" t="s">
        <v>11717</v>
      </c>
      <c r="AO9" s="24" t="s">
        <v>11718</v>
      </c>
      <c r="AP9" s="24" t="s">
        <v>11719</v>
      </c>
      <c r="AQ9" s="24" t="s">
        <v>11720</v>
      </c>
      <c r="AR9" s="25" t="s">
        <v>11721</v>
      </c>
      <c r="AS9" s="25" t="s">
        <v>11655</v>
      </c>
      <c r="AU9" s="8" t="s">
        <v>11833</v>
      </c>
      <c r="AV9" s="8" t="s">
        <v>11834</v>
      </c>
      <c r="AW9" s="8" t="s">
        <v>11655</v>
      </c>
      <c r="AY9" s="66" t="s">
        <v>11846</v>
      </c>
      <c r="AZ9" s="67" t="s">
        <v>11854</v>
      </c>
      <c r="BA9" s="98" t="s">
        <v>11850</v>
      </c>
      <c r="BB9" s="98" t="s">
        <v>11851</v>
      </c>
      <c r="BC9" s="98" t="s">
        <v>11855</v>
      </c>
      <c r="BD9" s="98" t="s">
        <v>11856</v>
      </c>
      <c r="BE9" s="97" t="s">
        <v>11857</v>
      </c>
      <c r="BF9" s="99" t="s">
        <v>11847</v>
      </c>
      <c r="BG9" s="72" t="s">
        <v>11848</v>
      </c>
      <c r="BH9" s="100" t="s">
        <v>11852</v>
      </c>
      <c r="BI9" s="76"/>
      <c r="BJ9" s="101" t="s">
        <v>11864</v>
      </c>
      <c r="BK9" s="101" t="s">
        <v>11858</v>
      </c>
      <c r="BL9" s="103" t="s">
        <v>11865</v>
      </c>
      <c r="BM9" s="103" t="s">
        <v>11859</v>
      </c>
      <c r="BN9" s="102" t="s">
        <v>11862</v>
      </c>
      <c r="BO9" s="72" t="s">
        <v>11726</v>
      </c>
      <c r="BP9" s="72" t="s">
        <v>11860</v>
      </c>
      <c r="BQ9" s="72" t="s">
        <v>11655</v>
      </c>
      <c r="BS9" s="70" t="s">
        <v>11822</v>
      </c>
      <c r="BT9" s="70" t="s">
        <v>11861</v>
      </c>
      <c r="BU9" s="70" t="s">
        <v>11825</v>
      </c>
      <c r="BV9" s="70" t="s">
        <v>11849</v>
      </c>
    </row>
    <row r="10" spans="1:74" ht="50.1" customHeight="1" x14ac:dyDescent="0.3">
      <c r="A10" s="4">
        <f t="shared" ref="A10:A19" si="3">IF(B10=B9,A9,SUM(A9,1))</f>
        <v>1</v>
      </c>
      <c r="B10" s="4" t="s">
        <v>1707</v>
      </c>
      <c r="C10" s="4" t="s">
        <v>1708</v>
      </c>
      <c r="D10" s="4" t="s">
        <v>317</v>
      </c>
      <c r="E10" s="4" t="s">
        <v>318</v>
      </c>
      <c r="F10" s="4" t="s">
        <v>1709</v>
      </c>
      <c r="G10" s="4" t="s">
        <v>1710</v>
      </c>
      <c r="H10" s="4" t="s">
        <v>1711</v>
      </c>
      <c r="I10" s="4" t="s">
        <v>1712</v>
      </c>
      <c r="J10" s="4" t="s">
        <v>275</v>
      </c>
      <c r="K10" s="4" t="s">
        <v>275</v>
      </c>
      <c r="L10" s="4" t="s">
        <v>276</v>
      </c>
      <c r="M10" s="4" t="s">
        <v>277</v>
      </c>
      <c r="N10" s="4" t="s">
        <v>277</v>
      </c>
      <c r="O10" s="4" t="s">
        <v>277</v>
      </c>
      <c r="P10" s="4" t="s">
        <v>277</v>
      </c>
      <c r="Q10" s="4" t="s">
        <v>1729</v>
      </c>
      <c r="R10" s="4" t="s">
        <v>313</v>
      </c>
      <c r="S10" s="4" t="s">
        <v>313</v>
      </c>
      <c r="T10" s="4" t="s">
        <v>313</v>
      </c>
      <c r="U10" s="4" t="s">
        <v>313</v>
      </c>
      <c r="V10" s="4" t="s">
        <v>313</v>
      </c>
      <c r="W10" s="4" t="s">
        <v>313</v>
      </c>
      <c r="X10" s="4" t="s">
        <v>313</v>
      </c>
      <c r="Y10" s="4" t="s">
        <v>313</v>
      </c>
      <c r="Z10" s="4" t="s">
        <v>313</v>
      </c>
      <c r="AA10" s="4" t="s">
        <v>313</v>
      </c>
      <c r="AB10" s="4" t="s">
        <v>313</v>
      </c>
      <c r="AC10" s="4" t="s">
        <v>313</v>
      </c>
      <c r="AE10" s="4">
        <v>0</v>
      </c>
      <c r="AF10" s="4">
        <v>0</v>
      </c>
      <c r="AG10" s="4">
        <v>0</v>
      </c>
      <c r="AH10" s="4" t="s">
        <v>6455</v>
      </c>
      <c r="AI10" s="4" t="s">
        <v>6455</v>
      </c>
      <c r="AJ10" s="4" t="s">
        <v>6455</v>
      </c>
      <c r="AK10" s="4">
        <v>0</v>
      </c>
      <c r="AM10" s="4" t="s">
        <v>11686</v>
      </c>
      <c r="AN10" s="4">
        <v>10</v>
      </c>
      <c r="AO10" s="4">
        <v>10</v>
      </c>
      <c r="AP10" s="4">
        <v>0</v>
      </c>
      <c r="AQ10" s="4">
        <v>0</v>
      </c>
      <c r="AR10" s="4">
        <v>20</v>
      </c>
      <c r="AS10" s="4"/>
      <c r="AU10" s="4" t="s">
        <v>11840</v>
      </c>
      <c r="AV10" s="4" t="s">
        <v>11841</v>
      </c>
      <c r="AW10" s="4"/>
      <c r="AY10" s="42" t="s">
        <v>11845</v>
      </c>
      <c r="AZ10" s="96" t="s">
        <v>11843</v>
      </c>
      <c r="BA10" s="73">
        <f>VLOOKUP(B10,'Raw(2차 면접전형 결과)'!D:CF,81,0)</f>
        <v>22.666666666666668</v>
      </c>
      <c r="BB10" s="73">
        <f>VLOOKUP(B10,'Raw(2차 면접전형 결과)'!D:CG,82,0)</f>
        <v>24.333333333333332</v>
      </c>
      <c r="BC10" s="73">
        <f>VLOOKUP(B10,'Raw(2차 면접전형 결과)'!D:CH,83,0)</f>
        <v>22.333333333333332</v>
      </c>
      <c r="BD10" s="74">
        <f>VLOOKUP(B10,'Raw(2차 면접전형 결과)'!D:CI,84,0)</f>
        <v>23.666666666666668</v>
      </c>
      <c r="BE10" s="74">
        <f>VLOOKUP(B10,'Raw(2차 면접전형 결과)'!D:CJ,85,0)</f>
        <v>93</v>
      </c>
      <c r="BF10" s="73">
        <f t="shared" ref="BF10:BF19" si="4">SUM(AK10,BE10)</f>
        <v>93</v>
      </c>
      <c r="BG10" s="73">
        <v>75.333333333333329</v>
      </c>
      <c r="BH10" s="69" t="str">
        <f t="shared" ref="BH10:BH19" si="5">IF(BF10&lt;70,"과락"," ")</f>
        <v xml:space="preserve"> </v>
      </c>
      <c r="BI10" s="69"/>
      <c r="BJ10" s="69">
        <v>84</v>
      </c>
      <c r="BK10" s="73">
        <f t="shared" ref="BK10:BK19" si="6">ROUND(BJ10*0.5,2)</f>
        <v>42</v>
      </c>
      <c r="BL10" s="73">
        <f t="shared" ref="BL10:BL18" si="7">BF10</f>
        <v>93</v>
      </c>
      <c r="BM10" s="73">
        <f t="shared" si="0"/>
        <v>46.5</v>
      </c>
      <c r="BN10" s="73">
        <f t="shared" ref="BN10:BN19" si="8">SUM(BK10,BM10)</f>
        <v>88.5</v>
      </c>
      <c r="BO10" s="68">
        <f t="shared" ref="BO10:BO19" si="9">COUNTIFS(E:E,E10,BN:BN,"&gt;"&amp;BN10)+1</f>
        <v>1</v>
      </c>
      <c r="BP10" s="68" t="s">
        <v>12181</v>
      </c>
      <c r="BQ10" s="75"/>
      <c r="BS10" s="68">
        <v>5</v>
      </c>
      <c r="BT10" s="68">
        <v>5</v>
      </c>
      <c r="BU10" s="68" t="str">
        <f t="shared" ref="BU10:BU19" si="10">IF(BT10=BS10,"일치",IF(BT10&lt;BS10,"배수 미달","배수 초과"))</f>
        <v>일치</v>
      </c>
      <c r="BV10" s="68"/>
    </row>
    <row r="11" spans="1:74" ht="50.1" customHeight="1" x14ac:dyDescent="0.3">
      <c r="A11" s="4">
        <f t="shared" si="3"/>
        <v>2</v>
      </c>
      <c r="B11" s="4" t="s">
        <v>682</v>
      </c>
      <c r="C11" s="4" t="s">
        <v>683</v>
      </c>
      <c r="D11" s="4" t="s">
        <v>317</v>
      </c>
      <c r="E11" s="4" t="s">
        <v>318</v>
      </c>
      <c r="F11" s="4" t="s">
        <v>684</v>
      </c>
      <c r="G11" s="4" t="s">
        <v>685</v>
      </c>
      <c r="H11" s="4" t="s">
        <v>686</v>
      </c>
      <c r="I11" s="4" t="s">
        <v>687</v>
      </c>
      <c r="J11" s="4" t="s">
        <v>275</v>
      </c>
      <c r="K11" s="4" t="s">
        <v>275</v>
      </c>
      <c r="L11" s="4" t="s">
        <v>276</v>
      </c>
      <c r="M11" s="4" t="s">
        <v>277</v>
      </c>
      <c r="N11" s="4" t="s">
        <v>277</v>
      </c>
      <c r="O11" s="4" t="s">
        <v>277</v>
      </c>
      <c r="P11" s="4" t="s">
        <v>277</v>
      </c>
      <c r="Q11" s="4" t="s">
        <v>744</v>
      </c>
      <c r="R11" s="4" t="s">
        <v>313</v>
      </c>
      <c r="S11" s="4" t="s">
        <v>313</v>
      </c>
      <c r="T11" s="4" t="s">
        <v>313</v>
      </c>
      <c r="U11" s="4" t="s">
        <v>313</v>
      </c>
      <c r="V11" s="4" t="s">
        <v>313</v>
      </c>
      <c r="W11" s="4" t="s">
        <v>11686</v>
      </c>
      <c r="X11" s="4" t="s">
        <v>11733</v>
      </c>
      <c r="Y11" s="4" t="s">
        <v>313</v>
      </c>
      <c r="Z11" s="4" t="s">
        <v>313</v>
      </c>
      <c r="AA11" s="4" t="s">
        <v>313</v>
      </c>
      <c r="AB11" s="4" t="s">
        <v>313</v>
      </c>
      <c r="AC11" s="4" t="s">
        <v>313</v>
      </c>
      <c r="AE11" s="4">
        <v>0</v>
      </c>
      <c r="AF11" s="4">
        <v>0</v>
      </c>
      <c r="AG11" s="4">
        <v>0</v>
      </c>
      <c r="AH11" s="4" t="s">
        <v>6455</v>
      </c>
      <c r="AI11" s="4" t="s">
        <v>6455</v>
      </c>
      <c r="AJ11" s="4" t="s">
        <v>6455</v>
      </c>
      <c r="AK11" s="4">
        <v>0</v>
      </c>
      <c r="AM11" s="4" t="s">
        <v>11686</v>
      </c>
      <c r="AN11" s="4">
        <v>3</v>
      </c>
      <c r="AO11" s="4">
        <v>10</v>
      </c>
      <c r="AP11" s="4">
        <v>0</v>
      </c>
      <c r="AQ11" s="4">
        <v>0</v>
      </c>
      <c r="AR11" s="4">
        <v>13</v>
      </c>
      <c r="AS11" s="4"/>
      <c r="AU11" s="4" t="s">
        <v>11840</v>
      </c>
      <c r="AV11" s="4" t="s">
        <v>11841</v>
      </c>
      <c r="AW11" s="4"/>
      <c r="AY11" s="4" t="s">
        <v>11845</v>
      </c>
      <c r="AZ11" s="68" t="s">
        <v>11843</v>
      </c>
      <c r="BA11" s="73">
        <f>VLOOKUP(B11,'Raw(2차 면접전형 결과)'!D:CF,81,0)</f>
        <v>23.666666666666668</v>
      </c>
      <c r="BB11" s="73">
        <f>VLOOKUP(B11,'Raw(2차 면접전형 결과)'!D:CG,82,0)</f>
        <v>23</v>
      </c>
      <c r="BC11" s="73">
        <f>VLOOKUP(B11,'Raw(2차 면접전형 결과)'!D:CH,83,0)</f>
        <v>22</v>
      </c>
      <c r="BD11" s="74">
        <f>VLOOKUP(B11,'Raw(2차 면접전형 결과)'!D:CI,84,0)</f>
        <v>23</v>
      </c>
      <c r="BE11" s="74">
        <f>VLOOKUP(B11,'Raw(2차 면접전형 결과)'!D:CJ,85,0)</f>
        <v>91.67</v>
      </c>
      <c r="BF11" s="73">
        <f t="shared" si="4"/>
        <v>91.67</v>
      </c>
      <c r="BG11" s="73">
        <v>80.533333333333331</v>
      </c>
      <c r="BH11" s="69" t="str">
        <f t="shared" si="5"/>
        <v xml:space="preserve"> </v>
      </c>
      <c r="BI11" s="69"/>
      <c r="BJ11" s="69">
        <v>84</v>
      </c>
      <c r="BK11" s="73">
        <f t="shared" si="6"/>
        <v>42</v>
      </c>
      <c r="BL11" s="73">
        <f t="shared" si="7"/>
        <v>91.67</v>
      </c>
      <c r="BM11" s="73">
        <f t="shared" si="0"/>
        <v>45.84</v>
      </c>
      <c r="BN11" s="73">
        <f t="shared" si="8"/>
        <v>87.84</v>
      </c>
      <c r="BO11" s="68">
        <f t="shared" si="9"/>
        <v>2</v>
      </c>
      <c r="BP11" s="68" t="s">
        <v>12181</v>
      </c>
      <c r="BQ11" s="75"/>
      <c r="BS11" s="68">
        <v>5</v>
      </c>
      <c r="BT11" s="68">
        <v>5</v>
      </c>
      <c r="BU11" s="68" t="str">
        <f t="shared" si="10"/>
        <v>일치</v>
      </c>
      <c r="BV11" s="68"/>
    </row>
    <row r="12" spans="1:74" ht="50.1" customHeight="1" x14ac:dyDescent="0.3">
      <c r="A12" s="4">
        <f t="shared" si="3"/>
        <v>3</v>
      </c>
      <c r="B12" s="4" t="s">
        <v>1587</v>
      </c>
      <c r="C12" s="4" t="s">
        <v>1588</v>
      </c>
      <c r="D12" s="4" t="s">
        <v>317</v>
      </c>
      <c r="E12" s="4" t="s">
        <v>318</v>
      </c>
      <c r="F12" s="4" t="s">
        <v>1589</v>
      </c>
      <c r="G12" s="4" t="s">
        <v>1590</v>
      </c>
      <c r="H12" s="4" t="s">
        <v>1591</v>
      </c>
      <c r="I12" s="4" t="s">
        <v>1592</v>
      </c>
      <c r="J12" s="4" t="s">
        <v>275</v>
      </c>
      <c r="K12" s="4" t="s">
        <v>275</v>
      </c>
      <c r="L12" s="4" t="s">
        <v>382</v>
      </c>
      <c r="M12" s="4" t="s">
        <v>1593</v>
      </c>
      <c r="N12" s="4" t="s">
        <v>1594</v>
      </c>
      <c r="O12" s="4" t="s">
        <v>562</v>
      </c>
      <c r="P12" s="4" t="s">
        <v>957</v>
      </c>
      <c r="Q12" s="4" t="s">
        <v>1574</v>
      </c>
      <c r="R12" s="4" t="s">
        <v>313</v>
      </c>
      <c r="S12" s="4" t="s">
        <v>313</v>
      </c>
      <c r="T12" s="4" t="s">
        <v>313</v>
      </c>
      <c r="U12" s="4" t="s">
        <v>313</v>
      </c>
      <c r="V12" s="4" t="s">
        <v>313</v>
      </c>
      <c r="W12" s="4" t="s">
        <v>11686</v>
      </c>
      <c r="X12" s="4" t="s">
        <v>11737</v>
      </c>
      <c r="Y12" s="4" t="s">
        <v>313</v>
      </c>
      <c r="Z12" s="4" t="s">
        <v>313</v>
      </c>
      <c r="AA12" s="4" t="s">
        <v>313</v>
      </c>
      <c r="AB12" s="4" t="s">
        <v>312</v>
      </c>
      <c r="AC12" s="4" t="s">
        <v>313</v>
      </c>
      <c r="AE12" s="4">
        <v>0</v>
      </c>
      <c r="AF12" s="4">
        <v>0</v>
      </c>
      <c r="AG12" s="4">
        <v>0</v>
      </c>
      <c r="AH12" s="4" t="s">
        <v>6455</v>
      </c>
      <c r="AI12" s="4" t="s">
        <v>11853</v>
      </c>
      <c r="AJ12" s="4" t="s">
        <v>6455</v>
      </c>
      <c r="AK12" s="4">
        <v>0</v>
      </c>
      <c r="AM12" s="4" t="s">
        <v>11686</v>
      </c>
      <c r="AN12" s="4">
        <v>5</v>
      </c>
      <c r="AO12" s="4">
        <v>10</v>
      </c>
      <c r="AP12" s="4">
        <v>0</v>
      </c>
      <c r="AQ12" s="4">
        <v>0</v>
      </c>
      <c r="AR12" s="4">
        <v>15</v>
      </c>
      <c r="AS12" s="4"/>
      <c r="AU12" s="4" t="s">
        <v>11840</v>
      </c>
      <c r="AV12" s="4" t="s">
        <v>11841</v>
      </c>
      <c r="AW12" s="4"/>
      <c r="AY12" s="4" t="s">
        <v>11845</v>
      </c>
      <c r="AZ12" s="68" t="s">
        <v>11843</v>
      </c>
      <c r="BA12" s="73">
        <f>VLOOKUP(B12,'Raw(2차 면접전형 결과)'!D:CF,81,0)</f>
        <v>21.666666666666668</v>
      </c>
      <c r="BB12" s="73">
        <f>VLOOKUP(B12,'Raw(2차 면접전형 결과)'!D:CG,82,0)</f>
        <v>22.333333333333332</v>
      </c>
      <c r="BC12" s="73">
        <f>VLOOKUP(B12,'Raw(2차 면접전형 결과)'!D:CH,83,0)</f>
        <v>22.333333333333332</v>
      </c>
      <c r="BD12" s="74">
        <f>VLOOKUP(B12,'Raw(2차 면접전형 결과)'!D:CI,84,0)</f>
        <v>23</v>
      </c>
      <c r="BE12" s="74">
        <f>VLOOKUP(B12,'Raw(2차 면접전형 결과)'!D:CJ,85,0)</f>
        <v>89.33</v>
      </c>
      <c r="BF12" s="73">
        <f t="shared" si="4"/>
        <v>89.33</v>
      </c>
      <c r="BG12" s="73">
        <v>73.633333333333326</v>
      </c>
      <c r="BH12" s="69" t="str">
        <f t="shared" si="5"/>
        <v xml:space="preserve"> </v>
      </c>
      <c r="BI12" s="69"/>
      <c r="BJ12" s="69">
        <v>85.5</v>
      </c>
      <c r="BK12" s="73">
        <f t="shared" si="6"/>
        <v>42.75</v>
      </c>
      <c r="BL12" s="73">
        <f t="shared" si="7"/>
        <v>89.33</v>
      </c>
      <c r="BM12" s="73">
        <f t="shared" si="0"/>
        <v>44.67</v>
      </c>
      <c r="BN12" s="73">
        <f t="shared" si="8"/>
        <v>87.42</v>
      </c>
      <c r="BO12" s="68">
        <f t="shared" si="9"/>
        <v>3</v>
      </c>
      <c r="BP12" s="68" t="s">
        <v>12181</v>
      </c>
      <c r="BQ12" s="68"/>
      <c r="BS12" s="68">
        <v>5</v>
      </c>
      <c r="BT12" s="68">
        <v>5</v>
      </c>
      <c r="BU12" s="68" t="str">
        <f t="shared" si="10"/>
        <v>일치</v>
      </c>
      <c r="BV12" s="68"/>
    </row>
    <row r="13" spans="1:74" ht="50.1" customHeight="1" x14ac:dyDescent="0.3">
      <c r="A13" s="4">
        <f t="shared" si="3"/>
        <v>4</v>
      </c>
      <c r="B13" s="4" t="s">
        <v>5434</v>
      </c>
      <c r="C13" s="4" t="s">
        <v>1244</v>
      </c>
      <c r="D13" s="4" t="s">
        <v>317</v>
      </c>
      <c r="E13" s="4" t="s">
        <v>318</v>
      </c>
      <c r="F13" s="4" t="s">
        <v>1245</v>
      </c>
      <c r="G13" s="4" t="s">
        <v>5435</v>
      </c>
      <c r="H13" s="4" t="s">
        <v>5436</v>
      </c>
      <c r="I13" s="4" t="s">
        <v>5437</v>
      </c>
      <c r="J13" s="4" t="s">
        <v>275</v>
      </c>
      <c r="K13" s="4" t="s">
        <v>275</v>
      </c>
      <c r="L13" s="4" t="s">
        <v>276</v>
      </c>
      <c r="M13" s="4" t="s">
        <v>277</v>
      </c>
      <c r="N13" s="4" t="s">
        <v>277</v>
      </c>
      <c r="O13" s="4" t="s">
        <v>277</v>
      </c>
      <c r="P13" s="4" t="s">
        <v>277</v>
      </c>
      <c r="Q13" s="4" t="s">
        <v>5458</v>
      </c>
      <c r="R13" s="4" t="s">
        <v>313</v>
      </c>
      <c r="S13" s="4" t="s">
        <v>313</v>
      </c>
      <c r="T13" s="4" t="s">
        <v>313</v>
      </c>
      <c r="U13" s="4" t="s">
        <v>313</v>
      </c>
      <c r="V13" s="4" t="s">
        <v>313</v>
      </c>
      <c r="W13" s="4" t="s">
        <v>11686</v>
      </c>
      <c r="X13" s="4" t="s">
        <v>11738</v>
      </c>
      <c r="Y13" s="4" t="s">
        <v>313</v>
      </c>
      <c r="Z13" s="4" t="s">
        <v>313</v>
      </c>
      <c r="AA13" s="4" t="s">
        <v>313</v>
      </c>
      <c r="AB13" s="4" t="s">
        <v>312</v>
      </c>
      <c r="AC13" s="4" t="s">
        <v>313</v>
      </c>
      <c r="AE13" s="4">
        <v>0</v>
      </c>
      <c r="AF13" s="4">
        <v>0</v>
      </c>
      <c r="AG13" s="4">
        <v>0</v>
      </c>
      <c r="AH13" s="4" t="s">
        <v>6455</v>
      </c>
      <c r="AI13" s="4" t="s">
        <v>11853</v>
      </c>
      <c r="AJ13" s="4" t="s">
        <v>6455</v>
      </c>
      <c r="AK13" s="4">
        <v>0</v>
      </c>
      <c r="AM13" s="4" t="s">
        <v>11686</v>
      </c>
      <c r="AN13" s="4">
        <v>6</v>
      </c>
      <c r="AO13" s="4">
        <v>10</v>
      </c>
      <c r="AP13" s="4">
        <v>0</v>
      </c>
      <c r="AQ13" s="4">
        <v>0</v>
      </c>
      <c r="AR13" s="4">
        <v>16</v>
      </c>
      <c r="AS13" s="4"/>
      <c r="AU13" s="4" t="s">
        <v>11840</v>
      </c>
      <c r="AV13" s="4" t="s">
        <v>11841</v>
      </c>
      <c r="AW13" s="4"/>
      <c r="AY13" s="4" t="s">
        <v>11845</v>
      </c>
      <c r="AZ13" s="68" t="s">
        <v>11843</v>
      </c>
      <c r="BA13" s="73">
        <f>VLOOKUP(B13,'Raw(2차 면접전형 결과)'!D:CF,81,0)</f>
        <v>22.333333333333332</v>
      </c>
      <c r="BB13" s="73">
        <f>VLOOKUP(B13,'Raw(2차 면접전형 결과)'!D:CG,82,0)</f>
        <v>22.666666666666668</v>
      </c>
      <c r="BC13" s="73">
        <f>VLOOKUP(B13,'Raw(2차 면접전형 결과)'!D:CH,83,0)</f>
        <v>21.333333333333332</v>
      </c>
      <c r="BD13" s="74">
        <f>VLOOKUP(B13,'Raw(2차 면접전형 결과)'!D:CI,84,0)</f>
        <v>21.666666666666668</v>
      </c>
      <c r="BE13" s="74">
        <f>VLOOKUP(B13,'Raw(2차 면접전형 결과)'!D:CJ,85,0)</f>
        <v>88</v>
      </c>
      <c r="BF13" s="73">
        <f t="shared" si="4"/>
        <v>88</v>
      </c>
      <c r="BG13" s="73">
        <v>74.3</v>
      </c>
      <c r="BH13" s="69" t="str">
        <f t="shared" si="5"/>
        <v xml:space="preserve"> </v>
      </c>
      <c r="BI13" s="69"/>
      <c r="BJ13" s="69">
        <v>85.75</v>
      </c>
      <c r="BK13" s="73">
        <f t="shared" si="6"/>
        <v>42.88</v>
      </c>
      <c r="BL13" s="73">
        <f t="shared" si="7"/>
        <v>88</v>
      </c>
      <c r="BM13" s="73">
        <f t="shared" si="0"/>
        <v>44</v>
      </c>
      <c r="BN13" s="73">
        <f t="shared" si="8"/>
        <v>86.88</v>
      </c>
      <c r="BO13" s="68">
        <f t="shared" si="9"/>
        <v>4</v>
      </c>
      <c r="BP13" s="68" t="s">
        <v>12181</v>
      </c>
      <c r="BQ13" s="68"/>
      <c r="BS13" s="68">
        <v>5</v>
      </c>
      <c r="BT13" s="68">
        <v>5</v>
      </c>
      <c r="BU13" s="68" t="str">
        <f t="shared" si="10"/>
        <v>일치</v>
      </c>
      <c r="BV13" s="68"/>
    </row>
    <row r="14" spans="1:74" ht="50.1" customHeight="1" x14ac:dyDescent="0.3">
      <c r="A14" s="4">
        <f t="shared" si="3"/>
        <v>5</v>
      </c>
      <c r="B14" s="4" t="s">
        <v>3883</v>
      </c>
      <c r="C14" s="4" t="s">
        <v>3884</v>
      </c>
      <c r="D14" s="4" t="s">
        <v>317</v>
      </c>
      <c r="E14" s="4" t="s">
        <v>318</v>
      </c>
      <c r="F14" s="4" t="s">
        <v>3885</v>
      </c>
      <c r="G14" s="4" t="s">
        <v>3886</v>
      </c>
      <c r="H14" s="4" t="s">
        <v>3887</v>
      </c>
      <c r="I14" s="4" t="s">
        <v>3888</v>
      </c>
      <c r="J14" s="4" t="s">
        <v>275</v>
      </c>
      <c r="K14" s="4" t="s">
        <v>275</v>
      </c>
      <c r="L14" s="4" t="s">
        <v>276</v>
      </c>
      <c r="M14" s="4" t="s">
        <v>277</v>
      </c>
      <c r="N14" s="4" t="s">
        <v>277</v>
      </c>
      <c r="O14" s="4" t="s">
        <v>277</v>
      </c>
      <c r="P14" s="4" t="s">
        <v>277</v>
      </c>
      <c r="Q14" s="4" t="s">
        <v>3922</v>
      </c>
      <c r="R14" s="4" t="s">
        <v>313</v>
      </c>
      <c r="S14" s="4" t="s">
        <v>313</v>
      </c>
      <c r="T14" s="4" t="s">
        <v>313</v>
      </c>
      <c r="U14" s="4" t="s">
        <v>313</v>
      </c>
      <c r="V14" s="4" t="s">
        <v>313</v>
      </c>
      <c r="W14" s="4" t="s">
        <v>11686</v>
      </c>
      <c r="X14" s="4" t="s">
        <v>11737</v>
      </c>
      <c r="Y14" s="4" t="s">
        <v>313</v>
      </c>
      <c r="Z14" s="4" t="s">
        <v>313</v>
      </c>
      <c r="AA14" s="4" t="s">
        <v>312</v>
      </c>
      <c r="AB14" s="4" t="s">
        <v>312</v>
      </c>
      <c r="AC14" s="4" t="s">
        <v>313</v>
      </c>
      <c r="AE14" s="4">
        <v>0</v>
      </c>
      <c r="AF14" s="4">
        <v>0</v>
      </c>
      <c r="AG14" s="4">
        <v>0</v>
      </c>
      <c r="AH14" s="4" t="s">
        <v>11853</v>
      </c>
      <c r="AI14" s="4" t="s">
        <v>11853</v>
      </c>
      <c r="AJ14" s="4" t="s">
        <v>6455</v>
      </c>
      <c r="AK14" s="4">
        <v>0</v>
      </c>
      <c r="AM14" s="4" t="s">
        <v>11686</v>
      </c>
      <c r="AN14" s="4">
        <v>6</v>
      </c>
      <c r="AO14" s="4">
        <v>6</v>
      </c>
      <c r="AP14" s="4">
        <v>0</v>
      </c>
      <c r="AQ14" s="4">
        <v>0</v>
      </c>
      <c r="AR14" s="4">
        <v>12</v>
      </c>
      <c r="AS14" s="4"/>
      <c r="AU14" s="4" t="s">
        <v>11840</v>
      </c>
      <c r="AV14" s="4" t="s">
        <v>11841</v>
      </c>
      <c r="AW14" s="4"/>
      <c r="AY14" s="4" t="s">
        <v>11845</v>
      </c>
      <c r="AZ14" s="68" t="s">
        <v>11843</v>
      </c>
      <c r="BA14" s="73">
        <f>VLOOKUP(B14,'Raw(2차 면접전형 결과)'!D:CF,81,0)</f>
        <v>21.333333333333332</v>
      </c>
      <c r="BB14" s="73">
        <f>VLOOKUP(B14,'Raw(2차 면접전형 결과)'!D:CG,82,0)</f>
        <v>22.666666666666668</v>
      </c>
      <c r="BC14" s="73">
        <f>VLOOKUP(B14,'Raw(2차 면접전형 결과)'!D:CH,83,0)</f>
        <v>22</v>
      </c>
      <c r="BD14" s="74">
        <f>VLOOKUP(B14,'Raw(2차 면접전형 결과)'!D:CI,84,0)</f>
        <v>22.333333333333332</v>
      </c>
      <c r="BE14" s="74">
        <f>VLOOKUP(B14,'Raw(2차 면접전형 결과)'!D:CJ,85,0)</f>
        <v>88.33</v>
      </c>
      <c r="BF14" s="73">
        <f t="shared" si="4"/>
        <v>88.33</v>
      </c>
      <c r="BG14" s="73">
        <v>70.73333333333332</v>
      </c>
      <c r="BH14" s="69" t="str">
        <f t="shared" si="5"/>
        <v xml:space="preserve"> </v>
      </c>
      <c r="BI14" s="69"/>
      <c r="BJ14" s="69">
        <v>79.25</v>
      </c>
      <c r="BK14" s="73">
        <f t="shared" si="6"/>
        <v>39.630000000000003</v>
      </c>
      <c r="BL14" s="73">
        <f t="shared" si="7"/>
        <v>88.33</v>
      </c>
      <c r="BM14" s="73">
        <f t="shared" si="0"/>
        <v>44.17</v>
      </c>
      <c r="BN14" s="73">
        <f t="shared" si="8"/>
        <v>83.800000000000011</v>
      </c>
      <c r="BO14" s="68">
        <f t="shared" si="9"/>
        <v>5</v>
      </c>
      <c r="BP14" s="68" t="s">
        <v>12181</v>
      </c>
      <c r="BQ14" s="68"/>
      <c r="BS14" s="68">
        <v>5</v>
      </c>
      <c r="BT14" s="68">
        <v>5</v>
      </c>
      <c r="BU14" s="68" t="str">
        <f t="shared" si="10"/>
        <v>일치</v>
      </c>
      <c r="BV14" s="68"/>
    </row>
    <row r="15" spans="1:74" ht="50.1" customHeight="1" x14ac:dyDescent="0.3">
      <c r="A15" s="4">
        <f t="shared" si="3"/>
        <v>6</v>
      </c>
      <c r="B15" s="4" t="s">
        <v>4584</v>
      </c>
      <c r="C15" s="4" t="s">
        <v>4585</v>
      </c>
      <c r="D15" s="4" t="s">
        <v>317</v>
      </c>
      <c r="E15" s="4" t="s">
        <v>318</v>
      </c>
      <c r="F15" s="4" t="s">
        <v>4586</v>
      </c>
      <c r="G15" s="4" t="s">
        <v>4587</v>
      </c>
      <c r="H15" s="4" t="s">
        <v>4588</v>
      </c>
      <c r="I15" s="4" t="s">
        <v>4589</v>
      </c>
      <c r="J15" s="4" t="s">
        <v>275</v>
      </c>
      <c r="K15" s="4" t="s">
        <v>275</v>
      </c>
      <c r="L15" s="4" t="s">
        <v>276</v>
      </c>
      <c r="M15" s="4" t="s">
        <v>277</v>
      </c>
      <c r="N15" s="4" t="s">
        <v>277</v>
      </c>
      <c r="O15" s="4" t="s">
        <v>277</v>
      </c>
      <c r="P15" s="4" t="s">
        <v>277</v>
      </c>
      <c r="Q15" s="4" t="s">
        <v>4607</v>
      </c>
      <c r="R15" s="4" t="s">
        <v>313</v>
      </c>
      <c r="S15" s="4" t="s">
        <v>313</v>
      </c>
      <c r="T15" s="4" t="s">
        <v>313</v>
      </c>
      <c r="U15" s="4" t="s">
        <v>313</v>
      </c>
      <c r="V15" s="4" t="s">
        <v>313</v>
      </c>
      <c r="W15" s="4" t="s">
        <v>313</v>
      </c>
      <c r="X15" s="4" t="s">
        <v>313</v>
      </c>
      <c r="Y15" s="4" t="s">
        <v>313</v>
      </c>
      <c r="Z15" s="4" t="s">
        <v>313</v>
      </c>
      <c r="AA15" s="4" t="s">
        <v>313</v>
      </c>
      <c r="AB15" s="4" t="s">
        <v>312</v>
      </c>
      <c r="AC15" s="4" t="s">
        <v>313</v>
      </c>
      <c r="AE15" s="4">
        <v>0</v>
      </c>
      <c r="AF15" s="4">
        <v>0</v>
      </c>
      <c r="AG15" s="4">
        <v>0</v>
      </c>
      <c r="AH15" s="4" t="s">
        <v>6455</v>
      </c>
      <c r="AI15" s="4" t="s">
        <v>11853</v>
      </c>
      <c r="AJ15" s="4" t="s">
        <v>6455</v>
      </c>
      <c r="AK15" s="4">
        <v>0</v>
      </c>
      <c r="AM15" s="4" t="s">
        <v>11686</v>
      </c>
      <c r="AN15" s="4">
        <v>8</v>
      </c>
      <c r="AO15" s="4">
        <v>10</v>
      </c>
      <c r="AP15" s="4">
        <v>0</v>
      </c>
      <c r="AQ15" s="4">
        <v>0</v>
      </c>
      <c r="AR15" s="4">
        <v>18</v>
      </c>
      <c r="AS15" s="4"/>
      <c r="AU15" s="4" t="s">
        <v>11840</v>
      </c>
      <c r="AV15" s="4" t="s">
        <v>11841</v>
      </c>
      <c r="AW15" s="4"/>
      <c r="AY15" s="4" t="s">
        <v>11845</v>
      </c>
      <c r="AZ15" s="68" t="s">
        <v>11843</v>
      </c>
      <c r="BA15" s="73">
        <f>VLOOKUP(B15,'Raw(2차 면접전형 결과)'!D:CF,81,0)</f>
        <v>20.666666666666668</v>
      </c>
      <c r="BB15" s="73">
        <f>VLOOKUP(B15,'Raw(2차 면접전형 결과)'!D:CG,82,0)</f>
        <v>21.333333333333332</v>
      </c>
      <c r="BC15" s="73">
        <f>VLOOKUP(B15,'Raw(2차 면접전형 결과)'!D:CH,83,0)</f>
        <v>20</v>
      </c>
      <c r="BD15" s="74">
        <f>VLOOKUP(B15,'Raw(2차 면접전형 결과)'!D:CI,84,0)</f>
        <v>20</v>
      </c>
      <c r="BE15" s="74">
        <f>VLOOKUP(B15,'Raw(2차 면접전형 결과)'!D:CJ,85,0)</f>
        <v>82</v>
      </c>
      <c r="BF15" s="73">
        <f t="shared" si="4"/>
        <v>82</v>
      </c>
      <c r="BG15" s="73">
        <v>71.099999999999994</v>
      </c>
      <c r="BH15" s="69" t="str">
        <f t="shared" si="5"/>
        <v xml:space="preserve"> </v>
      </c>
      <c r="BI15" s="69"/>
      <c r="BJ15" s="69">
        <v>85.25</v>
      </c>
      <c r="BK15" s="73">
        <f t="shared" si="6"/>
        <v>42.63</v>
      </c>
      <c r="BL15" s="73">
        <f t="shared" si="7"/>
        <v>82</v>
      </c>
      <c r="BM15" s="73">
        <f t="shared" si="0"/>
        <v>41</v>
      </c>
      <c r="BN15" s="73">
        <f t="shared" si="8"/>
        <v>83.63</v>
      </c>
      <c r="BO15" s="68">
        <f t="shared" si="9"/>
        <v>6</v>
      </c>
      <c r="BP15" s="68" t="s">
        <v>11829</v>
      </c>
      <c r="BQ15" s="68"/>
      <c r="BS15" s="68">
        <v>5</v>
      </c>
      <c r="BT15" s="68">
        <v>5</v>
      </c>
      <c r="BU15" s="68" t="str">
        <f t="shared" si="10"/>
        <v>일치</v>
      </c>
      <c r="BV15" s="68"/>
    </row>
    <row r="16" spans="1:74" ht="50.1" customHeight="1" x14ac:dyDescent="0.3">
      <c r="A16" s="4">
        <f t="shared" si="3"/>
        <v>7</v>
      </c>
      <c r="B16" s="4" t="s">
        <v>5897</v>
      </c>
      <c r="C16" s="4" t="s">
        <v>5898</v>
      </c>
      <c r="D16" s="4" t="s">
        <v>317</v>
      </c>
      <c r="E16" s="4" t="s">
        <v>318</v>
      </c>
      <c r="F16" s="4" t="s">
        <v>5899</v>
      </c>
      <c r="G16" s="4" t="s">
        <v>5900</v>
      </c>
      <c r="H16" s="4" t="s">
        <v>5901</v>
      </c>
      <c r="I16" s="4" t="s">
        <v>5901</v>
      </c>
      <c r="J16" s="4" t="s">
        <v>275</v>
      </c>
      <c r="K16" s="4" t="s">
        <v>275</v>
      </c>
      <c r="L16" s="4" t="s">
        <v>276</v>
      </c>
      <c r="M16" s="4" t="s">
        <v>277</v>
      </c>
      <c r="N16" s="4" t="s">
        <v>277</v>
      </c>
      <c r="O16" s="4" t="s">
        <v>277</v>
      </c>
      <c r="P16" s="4" t="s">
        <v>277</v>
      </c>
      <c r="Q16" s="4" t="s">
        <v>630</v>
      </c>
      <c r="R16" s="4" t="s">
        <v>313</v>
      </c>
      <c r="S16" s="4" t="s">
        <v>313</v>
      </c>
      <c r="T16" s="4" t="s">
        <v>313</v>
      </c>
      <c r="U16" s="4" t="s">
        <v>313</v>
      </c>
      <c r="V16" s="4" t="s">
        <v>313</v>
      </c>
      <c r="W16" s="4" t="s">
        <v>313</v>
      </c>
      <c r="X16" s="4" t="s">
        <v>313</v>
      </c>
      <c r="Y16" s="4" t="s">
        <v>313</v>
      </c>
      <c r="Z16" s="4" t="s">
        <v>313</v>
      </c>
      <c r="AA16" s="4" t="s">
        <v>313</v>
      </c>
      <c r="AB16" s="4" t="s">
        <v>313</v>
      </c>
      <c r="AC16" s="4" t="s">
        <v>313</v>
      </c>
      <c r="AE16" s="4">
        <v>0</v>
      </c>
      <c r="AF16" s="4">
        <v>0</v>
      </c>
      <c r="AG16" s="4">
        <v>0</v>
      </c>
      <c r="AH16" s="4" t="s">
        <v>6455</v>
      </c>
      <c r="AI16" s="4" t="s">
        <v>6455</v>
      </c>
      <c r="AJ16" s="4" t="s">
        <v>6455</v>
      </c>
      <c r="AK16" s="4">
        <v>0</v>
      </c>
      <c r="AM16" s="4" t="s">
        <v>11686</v>
      </c>
      <c r="AN16" s="4">
        <v>0</v>
      </c>
      <c r="AO16" s="4">
        <v>10</v>
      </c>
      <c r="AP16" s="4">
        <v>6</v>
      </c>
      <c r="AQ16" s="4">
        <v>0</v>
      </c>
      <c r="AR16" s="4">
        <v>16</v>
      </c>
      <c r="AS16" s="4"/>
      <c r="AU16" s="4" t="s">
        <v>11840</v>
      </c>
      <c r="AV16" s="4" t="s">
        <v>11841</v>
      </c>
      <c r="AW16" s="4"/>
      <c r="AY16" s="4" t="s">
        <v>11845</v>
      </c>
      <c r="AZ16" s="68" t="s">
        <v>11843</v>
      </c>
      <c r="BA16" s="73">
        <f>VLOOKUP(B16,'Raw(2차 면접전형 결과)'!D:CF,81,0)</f>
        <v>18.666666666666668</v>
      </c>
      <c r="BB16" s="73">
        <f>VLOOKUP(B16,'Raw(2차 면접전형 결과)'!D:CG,82,0)</f>
        <v>16.666666666666668</v>
      </c>
      <c r="BC16" s="73">
        <f>VLOOKUP(B16,'Raw(2차 면접전형 결과)'!D:CH,83,0)</f>
        <v>19</v>
      </c>
      <c r="BD16" s="74">
        <f>VLOOKUP(B16,'Raw(2차 면접전형 결과)'!D:CI,84,0)</f>
        <v>16.333333333333332</v>
      </c>
      <c r="BE16" s="74">
        <f>VLOOKUP(B16,'Raw(2차 면접전형 결과)'!D:CJ,85,0)</f>
        <v>70.67</v>
      </c>
      <c r="BF16" s="73">
        <f t="shared" si="4"/>
        <v>70.67</v>
      </c>
      <c r="BG16" s="73">
        <v>74.3</v>
      </c>
      <c r="BH16" s="69" t="str">
        <f t="shared" si="5"/>
        <v xml:space="preserve"> </v>
      </c>
      <c r="BI16" s="69"/>
      <c r="BJ16" s="69">
        <v>84</v>
      </c>
      <c r="BK16" s="73">
        <f t="shared" si="6"/>
        <v>42</v>
      </c>
      <c r="BL16" s="73">
        <f t="shared" si="7"/>
        <v>70.67</v>
      </c>
      <c r="BM16" s="73">
        <f t="shared" si="0"/>
        <v>35.340000000000003</v>
      </c>
      <c r="BN16" s="73">
        <f t="shared" si="8"/>
        <v>77.34</v>
      </c>
      <c r="BO16" s="68">
        <f t="shared" si="9"/>
        <v>7</v>
      </c>
      <c r="BP16" s="68" t="s">
        <v>11831</v>
      </c>
      <c r="BQ16" s="75"/>
      <c r="BS16" s="68">
        <v>5</v>
      </c>
      <c r="BT16" s="68">
        <v>5</v>
      </c>
      <c r="BU16" s="68" t="str">
        <f t="shared" si="10"/>
        <v>일치</v>
      </c>
      <c r="BV16" s="68"/>
    </row>
    <row r="17" spans="1:74" ht="50.1" customHeight="1" x14ac:dyDescent="0.3">
      <c r="A17" s="4">
        <f t="shared" si="3"/>
        <v>8</v>
      </c>
      <c r="B17" s="4" t="s">
        <v>2199</v>
      </c>
      <c r="C17" s="4" t="s">
        <v>2200</v>
      </c>
      <c r="D17" s="4" t="s">
        <v>317</v>
      </c>
      <c r="E17" s="4" t="s">
        <v>318</v>
      </c>
      <c r="F17" s="4" t="s">
        <v>2201</v>
      </c>
      <c r="G17" s="4" t="s">
        <v>2202</v>
      </c>
      <c r="H17" s="4" t="s">
        <v>2203</v>
      </c>
      <c r="I17" s="4" t="s">
        <v>2204</v>
      </c>
      <c r="J17" s="4" t="s">
        <v>275</v>
      </c>
      <c r="K17" s="4" t="s">
        <v>275</v>
      </c>
      <c r="L17" s="4" t="s">
        <v>276</v>
      </c>
      <c r="M17" s="4" t="s">
        <v>277</v>
      </c>
      <c r="N17" s="4" t="s">
        <v>277</v>
      </c>
      <c r="O17" s="4" t="s">
        <v>277</v>
      </c>
      <c r="P17" s="4" t="s">
        <v>277</v>
      </c>
      <c r="Q17" s="4" t="s">
        <v>1242</v>
      </c>
      <c r="R17" s="4" t="s">
        <v>313</v>
      </c>
      <c r="S17" s="4" t="s">
        <v>313</v>
      </c>
      <c r="T17" s="4" t="s">
        <v>313</v>
      </c>
      <c r="U17" s="4" t="s">
        <v>313</v>
      </c>
      <c r="V17" s="4" t="s">
        <v>313</v>
      </c>
      <c r="W17" s="4" t="s">
        <v>11686</v>
      </c>
      <c r="X17" s="4" t="s">
        <v>11737</v>
      </c>
      <c r="Y17" s="4" t="s">
        <v>313</v>
      </c>
      <c r="Z17" s="4" t="s">
        <v>313</v>
      </c>
      <c r="AA17" s="4" t="s">
        <v>313</v>
      </c>
      <c r="AB17" s="4" t="s">
        <v>313</v>
      </c>
      <c r="AC17" s="4" t="s">
        <v>313</v>
      </c>
      <c r="AE17" s="4">
        <v>0</v>
      </c>
      <c r="AF17" s="4">
        <v>0</v>
      </c>
      <c r="AG17" s="4">
        <v>0</v>
      </c>
      <c r="AH17" s="4" t="s">
        <v>6455</v>
      </c>
      <c r="AI17" s="4" t="s">
        <v>6455</v>
      </c>
      <c r="AJ17" s="4" t="s">
        <v>6455</v>
      </c>
      <c r="AK17" s="4">
        <v>0</v>
      </c>
      <c r="AM17" s="4" t="s">
        <v>11686</v>
      </c>
      <c r="AN17" s="4">
        <v>3</v>
      </c>
      <c r="AO17" s="4">
        <v>0</v>
      </c>
      <c r="AP17" s="4">
        <v>6</v>
      </c>
      <c r="AQ17" s="4">
        <v>0</v>
      </c>
      <c r="AR17" s="4">
        <v>9</v>
      </c>
      <c r="AS17" s="4"/>
      <c r="AU17" s="4" t="s">
        <v>11840</v>
      </c>
      <c r="AV17" s="4" t="s">
        <v>11841</v>
      </c>
      <c r="AW17" s="4"/>
      <c r="AY17" s="4" t="s">
        <v>11845</v>
      </c>
      <c r="AZ17" s="68" t="s">
        <v>11843</v>
      </c>
      <c r="BA17" s="73">
        <f>VLOOKUP(B17,'Raw(2차 면접전형 결과)'!D:CF,81,0)</f>
        <v>18</v>
      </c>
      <c r="BB17" s="73">
        <f>VLOOKUP(B17,'Raw(2차 면접전형 결과)'!D:CG,82,0)</f>
        <v>17.333333333333332</v>
      </c>
      <c r="BC17" s="73">
        <f>VLOOKUP(B17,'Raw(2차 면접전형 결과)'!D:CH,83,0)</f>
        <v>18.666666666666668</v>
      </c>
      <c r="BD17" s="74">
        <f>VLOOKUP(B17,'Raw(2차 면접전형 결과)'!D:CI,84,0)</f>
        <v>16.666666666666668</v>
      </c>
      <c r="BE17" s="74">
        <f>VLOOKUP(B17,'Raw(2차 면접전형 결과)'!D:CJ,85,0)</f>
        <v>70.67</v>
      </c>
      <c r="BF17" s="73">
        <f t="shared" si="4"/>
        <v>70.67</v>
      </c>
      <c r="BG17" s="73">
        <v>83.133333333333326</v>
      </c>
      <c r="BH17" s="69" t="str">
        <f t="shared" si="5"/>
        <v xml:space="preserve"> </v>
      </c>
      <c r="BI17" s="69"/>
      <c r="BJ17" s="69">
        <v>77.25</v>
      </c>
      <c r="BK17" s="73">
        <f t="shared" si="6"/>
        <v>38.630000000000003</v>
      </c>
      <c r="BL17" s="73">
        <f t="shared" si="7"/>
        <v>70.67</v>
      </c>
      <c r="BM17" s="73">
        <f t="shared" si="0"/>
        <v>35.340000000000003</v>
      </c>
      <c r="BN17" s="73">
        <f t="shared" si="8"/>
        <v>73.97</v>
      </c>
      <c r="BO17" s="68">
        <f t="shared" si="9"/>
        <v>8</v>
      </c>
      <c r="BP17" s="68" t="s">
        <v>12182</v>
      </c>
      <c r="BQ17" s="75"/>
      <c r="BS17" s="68">
        <v>5</v>
      </c>
      <c r="BT17" s="68">
        <v>5</v>
      </c>
      <c r="BU17" s="68" t="str">
        <f t="shared" si="10"/>
        <v>일치</v>
      </c>
      <c r="BV17" s="68"/>
    </row>
    <row r="18" spans="1:74" ht="50.1" customHeight="1" x14ac:dyDescent="0.3">
      <c r="A18" s="4">
        <f t="shared" si="3"/>
        <v>9</v>
      </c>
      <c r="B18" s="4" t="s">
        <v>427</v>
      </c>
      <c r="C18" s="4" t="s">
        <v>428</v>
      </c>
      <c r="D18" s="4" t="s">
        <v>317</v>
      </c>
      <c r="E18" s="4" t="s">
        <v>318</v>
      </c>
      <c r="F18" s="4" t="s">
        <v>429</v>
      </c>
      <c r="G18" s="4" t="s">
        <v>430</v>
      </c>
      <c r="H18" s="4" t="s">
        <v>431</v>
      </c>
      <c r="I18" s="4" t="s">
        <v>432</v>
      </c>
      <c r="J18" s="4" t="s">
        <v>275</v>
      </c>
      <c r="K18" s="4" t="s">
        <v>275</v>
      </c>
      <c r="L18" s="4" t="s">
        <v>276</v>
      </c>
      <c r="M18" s="4" t="s">
        <v>277</v>
      </c>
      <c r="N18" s="4" t="s">
        <v>277</v>
      </c>
      <c r="O18" s="4" t="s">
        <v>277</v>
      </c>
      <c r="P18" s="4" t="s">
        <v>277</v>
      </c>
      <c r="Q18" s="4" t="s">
        <v>478</v>
      </c>
      <c r="R18" s="4" t="s">
        <v>313</v>
      </c>
      <c r="S18" s="4" t="s">
        <v>313</v>
      </c>
      <c r="T18" s="4" t="s">
        <v>313</v>
      </c>
      <c r="U18" s="4" t="s">
        <v>313</v>
      </c>
      <c r="V18" s="4" t="s">
        <v>313</v>
      </c>
      <c r="W18" s="4" t="s">
        <v>11686</v>
      </c>
      <c r="X18" s="4" t="s">
        <v>9552</v>
      </c>
      <c r="Y18" s="4" t="s">
        <v>11686</v>
      </c>
      <c r="Z18" s="4" t="s">
        <v>9552</v>
      </c>
      <c r="AA18" s="4" t="s">
        <v>312</v>
      </c>
      <c r="AB18" s="4" t="s">
        <v>312</v>
      </c>
      <c r="AC18" s="4" t="s">
        <v>313</v>
      </c>
      <c r="AE18" s="4">
        <v>0</v>
      </c>
      <c r="AF18" s="4">
        <v>0</v>
      </c>
      <c r="AG18" s="4">
        <v>0</v>
      </c>
      <c r="AH18" s="4" t="s">
        <v>11853</v>
      </c>
      <c r="AI18" s="4" t="s">
        <v>11853</v>
      </c>
      <c r="AJ18" s="4" t="s">
        <v>6455</v>
      </c>
      <c r="AK18" s="4">
        <v>0</v>
      </c>
      <c r="AM18" s="4" t="s">
        <v>11686</v>
      </c>
      <c r="AN18" s="4">
        <v>10</v>
      </c>
      <c r="AO18" s="4">
        <v>0</v>
      </c>
      <c r="AP18" s="4">
        <v>0</v>
      </c>
      <c r="AQ18" s="4">
        <v>0</v>
      </c>
      <c r="AR18" s="4">
        <v>10</v>
      </c>
      <c r="AS18" s="4"/>
      <c r="AU18" s="4" t="s">
        <v>11840</v>
      </c>
      <c r="AV18" s="4" t="s">
        <v>11841</v>
      </c>
      <c r="AW18" s="4"/>
      <c r="AY18" s="4" t="s">
        <v>11845</v>
      </c>
      <c r="AZ18" s="68" t="s">
        <v>11843</v>
      </c>
      <c r="BA18" s="73">
        <f>VLOOKUP(B18,'Raw(2차 면접전형 결과)'!D:CF,81,0)</f>
        <v>17</v>
      </c>
      <c r="BB18" s="73">
        <f>VLOOKUP(B18,'Raw(2차 면접전형 결과)'!D:CG,82,0)</f>
        <v>17</v>
      </c>
      <c r="BC18" s="73">
        <f>VLOOKUP(B18,'Raw(2차 면접전형 결과)'!D:CH,83,0)</f>
        <v>18.666666666666668</v>
      </c>
      <c r="BD18" s="74">
        <f>VLOOKUP(B18,'Raw(2차 면접전형 결과)'!D:CI,84,0)</f>
        <v>17.666666666666668</v>
      </c>
      <c r="BE18" s="74">
        <f>VLOOKUP(B18,'Raw(2차 면접전형 결과)'!D:CJ,85,0)</f>
        <v>70.33</v>
      </c>
      <c r="BF18" s="73">
        <f t="shared" si="4"/>
        <v>70.33</v>
      </c>
      <c r="BG18" s="73">
        <v>88.966666666666669</v>
      </c>
      <c r="BH18" s="69" t="str">
        <f t="shared" si="5"/>
        <v xml:space="preserve"> </v>
      </c>
      <c r="BI18" s="69"/>
      <c r="BJ18" s="69">
        <v>77.25</v>
      </c>
      <c r="BK18" s="73">
        <f t="shared" si="6"/>
        <v>38.630000000000003</v>
      </c>
      <c r="BL18" s="73">
        <f t="shared" si="7"/>
        <v>70.33</v>
      </c>
      <c r="BM18" s="73">
        <f t="shared" si="0"/>
        <v>35.17</v>
      </c>
      <c r="BN18" s="73">
        <f t="shared" si="8"/>
        <v>73.800000000000011</v>
      </c>
      <c r="BO18" s="68">
        <f t="shared" si="9"/>
        <v>9</v>
      </c>
      <c r="BP18" s="68" t="s">
        <v>12183</v>
      </c>
      <c r="BQ18" s="75"/>
      <c r="BS18" s="68">
        <v>5</v>
      </c>
      <c r="BT18" s="68">
        <v>5</v>
      </c>
      <c r="BU18" s="68" t="str">
        <f t="shared" si="10"/>
        <v>일치</v>
      </c>
      <c r="BV18" s="68"/>
    </row>
    <row r="19" spans="1:74" ht="50.1" customHeight="1" x14ac:dyDescent="0.3">
      <c r="A19" s="4">
        <f t="shared" si="3"/>
        <v>10</v>
      </c>
      <c r="B19" s="4" t="s">
        <v>2136</v>
      </c>
      <c r="C19" s="4" t="s">
        <v>2137</v>
      </c>
      <c r="D19" s="4" t="s">
        <v>317</v>
      </c>
      <c r="E19" s="4" t="s">
        <v>318</v>
      </c>
      <c r="F19" s="4" t="s">
        <v>2138</v>
      </c>
      <c r="G19" s="4" t="s">
        <v>2139</v>
      </c>
      <c r="H19" s="4" t="s">
        <v>2140</v>
      </c>
      <c r="I19" s="4" t="s">
        <v>2141</v>
      </c>
      <c r="J19" s="4" t="s">
        <v>275</v>
      </c>
      <c r="K19" s="4" t="s">
        <v>275</v>
      </c>
      <c r="L19" s="4" t="s">
        <v>276</v>
      </c>
      <c r="M19" s="4" t="s">
        <v>277</v>
      </c>
      <c r="N19" s="4" t="s">
        <v>277</v>
      </c>
      <c r="O19" s="4" t="s">
        <v>277</v>
      </c>
      <c r="P19" s="4" t="s">
        <v>277</v>
      </c>
      <c r="Q19" s="4" t="s">
        <v>521</v>
      </c>
      <c r="R19" s="4" t="s">
        <v>313</v>
      </c>
      <c r="S19" s="4" t="s">
        <v>313</v>
      </c>
      <c r="T19" s="4" t="s">
        <v>313</v>
      </c>
      <c r="U19" s="4" t="s">
        <v>313</v>
      </c>
      <c r="V19" s="4" t="s">
        <v>313</v>
      </c>
      <c r="W19" s="4" t="s">
        <v>313</v>
      </c>
      <c r="X19" s="4" t="s">
        <v>313</v>
      </c>
      <c r="Y19" s="4" t="s">
        <v>313</v>
      </c>
      <c r="Z19" s="4" t="s">
        <v>313</v>
      </c>
      <c r="AA19" s="4" t="s">
        <v>313</v>
      </c>
      <c r="AB19" s="4" t="s">
        <v>312</v>
      </c>
      <c r="AC19" s="4" t="s">
        <v>313</v>
      </c>
      <c r="AE19" s="4">
        <v>0</v>
      </c>
      <c r="AF19" s="4">
        <v>0</v>
      </c>
      <c r="AG19" s="4">
        <v>0</v>
      </c>
      <c r="AH19" s="4" t="s">
        <v>6455</v>
      </c>
      <c r="AI19" s="4" t="s">
        <v>11853</v>
      </c>
      <c r="AJ19" s="4" t="s">
        <v>6455</v>
      </c>
      <c r="AK19" s="4">
        <v>0</v>
      </c>
      <c r="AM19" s="4" t="s">
        <v>11686</v>
      </c>
      <c r="AN19" s="4">
        <v>3</v>
      </c>
      <c r="AO19" s="4">
        <v>8</v>
      </c>
      <c r="AP19" s="4">
        <v>6</v>
      </c>
      <c r="AQ19" s="4">
        <v>0</v>
      </c>
      <c r="AR19" s="4">
        <v>17</v>
      </c>
      <c r="AS19" s="4"/>
      <c r="AU19" s="4" t="s">
        <v>11840</v>
      </c>
      <c r="AV19" s="4" t="s">
        <v>11841</v>
      </c>
      <c r="AW19" s="4"/>
      <c r="AY19" s="41" t="s">
        <v>11845</v>
      </c>
      <c r="AZ19" s="68" t="s">
        <v>11843</v>
      </c>
      <c r="BA19" s="73">
        <f>VLOOKUP(B19,'Raw(2차 면접전형 결과)'!D:CF,81,0)</f>
        <v>16</v>
      </c>
      <c r="BB19" s="73">
        <f>VLOOKUP(B19,'Raw(2차 면접전형 결과)'!D:CG,82,0)</f>
        <v>15.666666666666666</v>
      </c>
      <c r="BC19" s="73">
        <f>VLOOKUP(B19,'Raw(2차 면접전형 결과)'!D:CH,83,0)</f>
        <v>18.333333333333332</v>
      </c>
      <c r="BD19" s="74">
        <f>VLOOKUP(B19,'Raw(2차 면접전형 결과)'!D:CI,84,0)</f>
        <v>17.333333333333332</v>
      </c>
      <c r="BE19" s="74">
        <f>VLOOKUP(B19,'Raw(2차 면접전형 결과)'!D:CJ,85,0)</f>
        <v>67.33</v>
      </c>
      <c r="BF19" s="73">
        <f t="shared" si="4"/>
        <v>67.33</v>
      </c>
      <c r="BG19" s="73">
        <v>80.666666666666657</v>
      </c>
      <c r="BH19" s="69" t="str">
        <f t="shared" si="5"/>
        <v>과락</v>
      </c>
      <c r="BI19" s="69"/>
      <c r="BJ19" s="69">
        <v>0</v>
      </c>
      <c r="BK19" s="73">
        <f t="shared" si="6"/>
        <v>0</v>
      </c>
      <c r="BL19" s="69">
        <v>0</v>
      </c>
      <c r="BM19" s="73">
        <f t="shared" si="0"/>
        <v>0</v>
      </c>
      <c r="BN19" s="73">
        <f t="shared" si="8"/>
        <v>0</v>
      </c>
      <c r="BO19" s="68">
        <f t="shared" si="9"/>
        <v>10</v>
      </c>
      <c r="BP19" s="68" t="s">
        <v>11811</v>
      </c>
      <c r="BQ19" s="68" t="s">
        <v>12189</v>
      </c>
      <c r="BS19" s="68">
        <v>5</v>
      </c>
      <c r="BT19" s="68">
        <v>5</v>
      </c>
      <c r="BU19" s="68" t="str">
        <f t="shared" si="10"/>
        <v>일치</v>
      </c>
      <c r="BV19" s="68"/>
    </row>
    <row r="20" spans="1:74" ht="50.1" customHeight="1" x14ac:dyDescent="0.3">
      <c r="A20" s="1" t="s">
        <v>11653</v>
      </c>
      <c r="B20" s="1" t="s">
        <v>0</v>
      </c>
      <c r="C20" s="1" t="s">
        <v>1</v>
      </c>
      <c r="D20" s="1" t="s">
        <v>2</v>
      </c>
      <c r="E20" s="3" t="s">
        <v>3</v>
      </c>
      <c r="F20" s="1" t="s">
        <v>8</v>
      </c>
      <c r="G20" s="1" t="s">
        <v>9</v>
      </c>
      <c r="H20" s="1" t="s">
        <v>10</v>
      </c>
      <c r="I20" s="1" t="s">
        <v>11</v>
      </c>
      <c r="J20" s="1" t="s">
        <v>12</v>
      </c>
      <c r="K20" s="1" t="s">
        <v>13</v>
      </c>
      <c r="L20" s="1" t="s">
        <v>14</v>
      </c>
      <c r="M20" s="1" t="s">
        <v>15</v>
      </c>
      <c r="N20" s="1" t="s">
        <v>16</v>
      </c>
      <c r="O20" s="1" t="s">
        <v>17</v>
      </c>
      <c r="P20" s="1" t="s">
        <v>18</v>
      </c>
      <c r="Q20" s="1" t="s">
        <v>248</v>
      </c>
      <c r="R20" s="1" t="s">
        <v>249</v>
      </c>
      <c r="S20" s="1" t="s">
        <v>250</v>
      </c>
      <c r="T20" s="1" t="s">
        <v>251</v>
      </c>
      <c r="U20" s="1" t="s">
        <v>252</v>
      </c>
      <c r="V20" s="1" t="s">
        <v>253</v>
      </c>
      <c r="W20" s="1" t="s">
        <v>254</v>
      </c>
      <c r="X20" s="1" t="s">
        <v>254</v>
      </c>
      <c r="Y20" s="1" t="s">
        <v>255</v>
      </c>
      <c r="Z20" s="1" t="s">
        <v>255</v>
      </c>
      <c r="AA20" s="21" t="s">
        <v>256</v>
      </c>
      <c r="AB20" s="21" t="s">
        <v>257</v>
      </c>
      <c r="AC20" s="21" t="s">
        <v>258</v>
      </c>
      <c r="AE20" s="7" t="s">
        <v>11702</v>
      </c>
      <c r="AF20" s="7" t="s">
        <v>11703</v>
      </c>
      <c r="AG20" s="7" t="s">
        <v>11704</v>
      </c>
      <c r="AH20" s="22" t="s">
        <v>11712</v>
      </c>
      <c r="AI20" s="22" t="s">
        <v>11713</v>
      </c>
      <c r="AJ20" s="22" t="s">
        <v>11714</v>
      </c>
      <c r="AK20" s="25" t="s">
        <v>11715</v>
      </c>
      <c r="AM20" s="40" t="s">
        <v>11716</v>
      </c>
      <c r="AN20" s="24" t="s">
        <v>11717</v>
      </c>
      <c r="AO20" s="24" t="s">
        <v>11718</v>
      </c>
      <c r="AP20" s="24" t="s">
        <v>11719</v>
      </c>
      <c r="AQ20" s="24" t="s">
        <v>11720</v>
      </c>
      <c r="AR20" s="25" t="s">
        <v>11721</v>
      </c>
      <c r="AS20" s="25" t="s">
        <v>11655</v>
      </c>
      <c r="AU20" s="8" t="s">
        <v>11833</v>
      </c>
      <c r="AV20" s="8" t="s">
        <v>11834</v>
      </c>
      <c r="AW20" s="8" t="s">
        <v>11655</v>
      </c>
      <c r="AY20" s="66" t="s">
        <v>11846</v>
      </c>
      <c r="AZ20" s="67" t="s">
        <v>11854</v>
      </c>
      <c r="BA20" s="98" t="s">
        <v>11850</v>
      </c>
      <c r="BB20" s="98" t="s">
        <v>11851</v>
      </c>
      <c r="BC20" s="98" t="s">
        <v>11855</v>
      </c>
      <c r="BD20" s="98" t="s">
        <v>11856</v>
      </c>
      <c r="BE20" s="97" t="s">
        <v>11857</v>
      </c>
      <c r="BF20" s="99" t="s">
        <v>11847</v>
      </c>
      <c r="BG20" s="72" t="s">
        <v>11848</v>
      </c>
      <c r="BH20" s="100" t="s">
        <v>11852</v>
      </c>
      <c r="BI20" s="76"/>
      <c r="BJ20" s="101" t="s">
        <v>11864</v>
      </c>
      <c r="BK20" s="101" t="s">
        <v>11858</v>
      </c>
      <c r="BL20" s="103" t="s">
        <v>11865</v>
      </c>
      <c r="BM20" s="103" t="s">
        <v>11859</v>
      </c>
      <c r="BN20" s="102" t="s">
        <v>11862</v>
      </c>
      <c r="BO20" s="72" t="s">
        <v>11726</v>
      </c>
      <c r="BP20" s="72" t="s">
        <v>11860</v>
      </c>
      <c r="BQ20" s="72" t="s">
        <v>11655</v>
      </c>
      <c r="BS20" s="70" t="s">
        <v>11822</v>
      </c>
      <c r="BT20" s="70" t="s">
        <v>11861</v>
      </c>
      <c r="BU20" s="70" t="s">
        <v>11825</v>
      </c>
      <c r="BV20" s="70" t="s">
        <v>11849</v>
      </c>
    </row>
    <row r="21" spans="1:74" ht="50.1" customHeight="1" x14ac:dyDescent="0.3">
      <c r="A21" s="4">
        <f t="shared" ref="A21:A24" si="11">IF(B21=B20,A20,SUM(A20,1))</f>
        <v>1</v>
      </c>
      <c r="B21" s="4" t="s">
        <v>483</v>
      </c>
      <c r="C21" s="4" t="s">
        <v>484</v>
      </c>
      <c r="D21" s="4" t="s">
        <v>485</v>
      </c>
      <c r="E21" s="4" t="s">
        <v>486</v>
      </c>
      <c r="F21" s="4" t="s">
        <v>487</v>
      </c>
      <c r="G21" s="4" t="s">
        <v>488</v>
      </c>
      <c r="H21" s="4" t="s">
        <v>489</v>
      </c>
      <c r="I21" s="4" t="s">
        <v>490</v>
      </c>
      <c r="J21" s="4" t="s">
        <v>275</v>
      </c>
      <c r="K21" s="4" t="s">
        <v>275</v>
      </c>
      <c r="L21" s="4" t="s">
        <v>276</v>
      </c>
      <c r="M21" s="4" t="s">
        <v>277</v>
      </c>
      <c r="N21" s="4" t="s">
        <v>277</v>
      </c>
      <c r="O21" s="4" t="s">
        <v>277</v>
      </c>
      <c r="P21" s="4" t="s">
        <v>277</v>
      </c>
      <c r="Q21" s="4" t="s">
        <v>521</v>
      </c>
      <c r="R21" s="4" t="s">
        <v>313</v>
      </c>
      <c r="S21" s="4" t="s">
        <v>313</v>
      </c>
      <c r="T21" s="4" t="s">
        <v>313</v>
      </c>
      <c r="U21" s="4" t="s">
        <v>313</v>
      </c>
      <c r="V21" s="4" t="s">
        <v>313</v>
      </c>
      <c r="W21" s="4" t="s">
        <v>11686</v>
      </c>
      <c r="X21" s="4" t="s">
        <v>11737</v>
      </c>
      <c r="Y21" s="4" t="s">
        <v>313</v>
      </c>
      <c r="Z21" s="4" t="s">
        <v>313</v>
      </c>
      <c r="AA21" s="4" t="s">
        <v>313</v>
      </c>
      <c r="AB21" s="4" t="s">
        <v>312</v>
      </c>
      <c r="AC21" s="4" t="s">
        <v>313</v>
      </c>
      <c r="AE21" s="4">
        <v>0</v>
      </c>
      <c r="AF21" s="4">
        <v>0</v>
      </c>
      <c r="AG21" s="4">
        <v>0</v>
      </c>
      <c r="AH21" s="4" t="s">
        <v>6455</v>
      </c>
      <c r="AI21" s="4" t="s">
        <v>11853</v>
      </c>
      <c r="AJ21" s="4" t="s">
        <v>6455</v>
      </c>
      <c r="AK21" s="4">
        <v>0</v>
      </c>
      <c r="AM21" s="4" t="s">
        <v>11686</v>
      </c>
      <c r="AN21" s="4">
        <v>5</v>
      </c>
      <c r="AO21" s="4">
        <v>10</v>
      </c>
      <c r="AP21" s="4">
        <v>0</v>
      </c>
      <c r="AQ21" s="4">
        <v>0</v>
      </c>
      <c r="AR21" s="4">
        <v>15</v>
      </c>
      <c r="AS21" s="4"/>
      <c r="AU21" s="4" t="s">
        <v>11840</v>
      </c>
      <c r="AV21" s="4" t="s">
        <v>11841</v>
      </c>
      <c r="AW21" s="4"/>
      <c r="AY21" s="42" t="s">
        <v>11845</v>
      </c>
      <c r="AZ21" s="68" t="s">
        <v>11843</v>
      </c>
      <c r="BA21" s="73">
        <f>VLOOKUP(B21,'Raw(2차 면접전형 결과)'!D:CF,81,0)</f>
        <v>20.333333333333332</v>
      </c>
      <c r="BB21" s="73">
        <f>VLOOKUP(B21,'Raw(2차 면접전형 결과)'!D:CG,82,0)</f>
        <v>23</v>
      </c>
      <c r="BC21" s="73">
        <f>VLOOKUP(B21,'Raw(2차 면접전형 결과)'!D:CH,83,0)</f>
        <v>22.666666666666668</v>
      </c>
      <c r="BD21" s="74">
        <f>VLOOKUP(B21,'Raw(2차 면접전형 결과)'!D:CI,84,0)</f>
        <v>23</v>
      </c>
      <c r="BE21" s="74">
        <f>VLOOKUP(B21,'Raw(2차 면접전형 결과)'!D:CJ,85,0)</f>
        <v>89</v>
      </c>
      <c r="BF21" s="73">
        <f>SUM(AK21,BE21)</f>
        <v>89</v>
      </c>
      <c r="BG21" s="73">
        <v>77.066666666666663</v>
      </c>
      <c r="BH21" s="69" t="str">
        <f>IF(BF21&lt;70,"과락"," ")</f>
        <v xml:space="preserve"> </v>
      </c>
      <c r="BI21" s="69"/>
      <c r="BJ21" s="69">
        <v>86.25</v>
      </c>
      <c r="BK21" s="73">
        <f>ROUND(BJ21*0.5,2)</f>
        <v>43.13</v>
      </c>
      <c r="BL21" s="73">
        <f>BF21</f>
        <v>89</v>
      </c>
      <c r="BM21" s="73">
        <f t="shared" si="0"/>
        <v>44.5</v>
      </c>
      <c r="BN21" s="73">
        <f>SUM(BK21,BM21)</f>
        <v>87.63</v>
      </c>
      <c r="BO21" s="68">
        <f>COUNTIFS(E:E,E21,BN:BN,"&gt;"&amp;BN21)+1</f>
        <v>1</v>
      </c>
      <c r="BP21" s="68" t="s">
        <v>12181</v>
      </c>
      <c r="BQ21" s="68"/>
      <c r="BS21" s="68">
        <v>2</v>
      </c>
      <c r="BT21" s="68">
        <v>2</v>
      </c>
      <c r="BU21" s="68" t="str">
        <f t="shared" ref="BU21:BU24" si="12">IF(BT21=BS21,"일치",IF(BT21&lt;BS21,"배수 미달","배수 초과"))</f>
        <v>일치</v>
      </c>
      <c r="BV21" s="68"/>
    </row>
    <row r="22" spans="1:74" ht="50.1" customHeight="1" x14ac:dyDescent="0.3">
      <c r="A22" s="4">
        <f t="shared" si="11"/>
        <v>2</v>
      </c>
      <c r="B22" s="4" t="s">
        <v>1066</v>
      </c>
      <c r="C22" s="4" t="s">
        <v>1067</v>
      </c>
      <c r="D22" s="4" t="s">
        <v>485</v>
      </c>
      <c r="E22" s="4" t="s">
        <v>486</v>
      </c>
      <c r="F22" s="4" t="s">
        <v>1069</v>
      </c>
      <c r="G22" s="4" t="s">
        <v>1070</v>
      </c>
      <c r="H22" s="4" t="s">
        <v>1071</v>
      </c>
      <c r="I22" s="4" t="s">
        <v>1072</v>
      </c>
      <c r="J22" s="4" t="s">
        <v>275</v>
      </c>
      <c r="K22" s="4" t="s">
        <v>275</v>
      </c>
      <c r="L22" s="4" t="s">
        <v>382</v>
      </c>
      <c r="M22" s="4" t="s">
        <v>1073</v>
      </c>
      <c r="N22" s="4" t="s">
        <v>1074</v>
      </c>
      <c r="O22" s="4" t="s">
        <v>562</v>
      </c>
      <c r="P22" s="4" t="s">
        <v>957</v>
      </c>
      <c r="Q22" s="4" t="s">
        <v>786</v>
      </c>
      <c r="R22" s="4" t="s">
        <v>313</v>
      </c>
      <c r="S22" s="4" t="s">
        <v>313</v>
      </c>
      <c r="T22" s="4" t="s">
        <v>313</v>
      </c>
      <c r="U22" s="4" t="s">
        <v>313</v>
      </c>
      <c r="V22" s="4" t="s">
        <v>313</v>
      </c>
      <c r="W22" s="4" t="s">
        <v>11686</v>
      </c>
      <c r="X22" s="4" t="s">
        <v>11727</v>
      </c>
      <c r="Y22" s="4" t="s">
        <v>11686</v>
      </c>
      <c r="Z22" s="4" t="s">
        <v>11727</v>
      </c>
      <c r="AA22" s="4" t="s">
        <v>313</v>
      </c>
      <c r="AB22" s="4" t="s">
        <v>313</v>
      </c>
      <c r="AC22" s="4" t="s">
        <v>313</v>
      </c>
      <c r="AE22" s="4">
        <v>0</v>
      </c>
      <c r="AF22" s="4">
        <v>0</v>
      </c>
      <c r="AG22" s="4">
        <v>0</v>
      </c>
      <c r="AH22" s="4" t="s">
        <v>6455</v>
      </c>
      <c r="AI22" s="4" t="s">
        <v>6455</v>
      </c>
      <c r="AJ22" s="4" t="s">
        <v>6455</v>
      </c>
      <c r="AK22" s="4">
        <v>0</v>
      </c>
      <c r="AM22" s="4" t="s">
        <v>11686</v>
      </c>
      <c r="AN22" s="4">
        <v>0</v>
      </c>
      <c r="AO22" s="4">
        <v>10</v>
      </c>
      <c r="AP22" s="4">
        <v>0</v>
      </c>
      <c r="AQ22" s="4">
        <v>0</v>
      </c>
      <c r="AR22" s="4">
        <v>10</v>
      </c>
      <c r="AS22" s="4"/>
      <c r="AU22" s="4" t="s">
        <v>11840</v>
      </c>
      <c r="AV22" s="4" t="s">
        <v>11841</v>
      </c>
      <c r="AW22" s="4"/>
      <c r="AY22" s="4" t="s">
        <v>11845</v>
      </c>
      <c r="AZ22" s="68" t="s">
        <v>11843</v>
      </c>
      <c r="BA22" s="73">
        <f>VLOOKUP(B22,'Raw(2차 면접전형 결과)'!D:CF,81,0)</f>
        <v>22.333333333333332</v>
      </c>
      <c r="BB22" s="73">
        <f>VLOOKUP(B22,'Raw(2차 면접전형 결과)'!D:CG,82,0)</f>
        <v>23</v>
      </c>
      <c r="BC22" s="73">
        <f>VLOOKUP(B22,'Raw(2차 면접전형 결과)'!D:CH,83,0)</f>
        <v>22.333333333333332</v>
      </c>
      <c r="BD22" s="74">
        <f>VLOOKUP(B22,'Raw(2차 면접전형 결과)'!D:CI,84,0)</f>
        <v>22.666666666666668</v>
      </c>
      <c r="BE22" s="74">
        <f>VLOOKUP(B22,'Raw(2차 면접전형 결과)'!D:CJ,85,0)</f>
        <v>90.33</v>
      </c>
      <c r="BF22" s="73">
        <f>SUM(AK22,BE22)</f>
        <v>90.33</v>
      </c>
      <c r="BG22" s="73">
        <v>76.399999999999991</v>
      </c>
      <c r="BH22" s="69" t="str">
        <f>IF(BF22&lt;70,"과락"," ")</f>
        <v xml:space="preserve"> </v>
      </c>
      <c r="BI22" s="69"/>
      <c r="BJ22" s="69">
        <v>82.25</v>
      </c>
      <c r="BK22" s="73">
        <f>ROUND(BJ22*0.5,2)</f>
        <v>41.13</v>
      </c>
      <c r="BL22" s="73">
        <f>BF22</f>
        <v>90.33</v>
      </c>
      <c r="BM22" s="73">
        <f t="shared" si="0"/>
        <v>45.17</v>
      </c>
      <c r="BN22" s="73">
        <f>SUM(BK22,BM22)</f>
        <v>86.300000000000011</v>
      </c>
      <c r="BO22" s="68">
        <f>COUNTIFS(E:E,E22,BN:BN,"&gt;"&amp;BN22)+1</f>
        <v>2</v>
      </c>
      <c r="BP22" s="68" t="s">
        <v>12181</v>
      </c>
      <c r="BQ22" s="68"/>
      <c r="BS22" s="68">
        <v>2</v>
      </c>
      <c r="BT22" s="68">
        <v>2</v>
      </c>
      <c r="BU22" s="68" t="str">
        <f t="shared" si="12"/>
        <v>일치</v>
      </c>
      <c r="BV22" s="68"/>
    </row>
    <row r="23" spans="1:74" ht="50.1" customHeight="1" x14ac:dyDescent="0.3">
      <c r="A23" s="4">
        <f t="shared" si="11"/>
        <v>3</v>
      </c>
      <c r="B23" s="4" t="s">
        <v>8501</v>
      </c>
      <c r="C23" s="4" t="s">
        <v>8502</v>
      </c>
      <c r="D23" s="4" t="s">
        <v>485</v>
      </c>
      <c r="E23" s="4" t="s">
        <v>486</v>
      </c>
      <c r="F23" s="4" t="s">
        <v>8503</v>
      </c>
      <c r="G23" s="4" t="s">
        <v>8504</v>
      </c>
      <c r="H23" s="4" t="s">
        <v>8505</v>
      </c>
      <c r="I23" s="4" t="s">
        <v>8506</v>
      </c>
      <c r="J23" s="4" t="s">
        <v>275</v>
      </c>
      <c r="K23" s="4" t="s">
        <v>275</v>
      </c>
      <c r="L23" s="4" t="s">
        <v>276</v>
      </c>
      <c r="M23" s="4" t="s">
        <v>277</v>
      </c>
      <c r="N23" s="4" t="s">
        <v>277</v>
      </c>
      <c r="O23" s="4" t="s">
        <v>277</v>
      </c>
      <c r="P23" s="4" t="s">
        <v>277</v>
      </c>
      <c r="Q23" s="4" t="s">
        <v>2802</v>
      </c>
      <c r="R23" s="4" t="s">
        <v>313</v>
      </c>
      <c r="S23" s="4" t="s">
        <v>313</v>
      </c>
      <c r="T23" s="4" t="s">
        <v>313</v>
      </c>
      <c r="U23" s="4" t="s">
        <v>313</v>
      </c>
      <c r="V23" s="4" t="s">
        <v>313</v>
      </c>
      <c r="W23" s="4" t="s">
        <v>313</v>
      </c>
      <c r="X23" s="4" t="s">
        <v>313</v>
      </c>
      <c r="Y23" s="4" t="s">
        <v>313</v>
      </c>
      <c r="Z23" s="4" t="s">
        <v>313</v>
      </c>
      <c r="AA23" s="4" t="s">
        <v>313</v>
      </c>
      <c r="AB23" s="4" t="s">
        <v>312</v>
      </c>
      <c r="AC23" s="4" t="s">
        <v>313</v>
      </c>
      <c r="AE23" s="4">
        <v>0</v>
      </c>
      <c r="AF23" s="4">
        <v>0</v>
      </c>
      <c r="AG23" s="4">
        <v>0</v>
      </c>
      <c r="AH23" s="4" t="s">
        <v>6455</v>
      </c>
      <c r="AI23" s="4" t="s">
        <v>11853</v>
      </c>
      <c r="AJ23" s="4" t="s">
        <v>6455</v>
      </c>
      <c r="AK23" s="4">
        <v>0</v>
      </c>
      <c r="AM23" s="4" t="s">
        <v>11686</v>
      </c>
      <c r="AN23" s="4">
        <v>0</v>
      </c>
      <c r="AO23" s="4">
        <v>10</v>
      </c>
      <c r="AP23" s="4">
        <v>0</v>
      </c>
      <c r="AQ23" s="4">
        <v>0</v>
      </c>
      <c r="AR23" s="4">
        <v>10</v>
      </c>
      <c r="AS23" s="4"/>
      <c r="AU23" s="4" t="s">
        <v>11840</v>
      </c>
      <c r="AV23" s="4" t="s">
        <v>11841</v>
      </c>
      <c r="AW23" s="4"/>
      <c r="AY23" s="4" t="s">
        <v>11845</v>
      </c>
      <c r="AZ23" s="68" t="s">
        <v>11843</v>
      </c>
      <c r="BA23" s="73">
        <f>VLOOKUP(B23,'Raw(2차 면접전형 결과)'!D:CF,81,0)</f>
        <v>15</v>
      </c>
      <c r="BB23" s="73">
        <f>VLOOKUP(B23,'Raw(2차 면접전형 결과)'!D:CG,82,0)</f>
        <v>15</v>
      </c>
      <c r="BC23" s="73">
        <f>VLOOKUP(B23,'Raw(2차 면접전형 결과)'!D:CH,83,0)</f>
        <v>18.666666666666668</v>
      </c>
      <c r="BD23" s="74">
        <f>VLOOKUP(B23,'Raw(2차 면접전형 결과)'!D:CI,84,0)</f>
        <v>16.333333333333332</v>
      </c>
      <c r="BE23" s="74">
        <f>VLOOKUP(B23,'Raw(2차 면접전형 결과)'!D:CJ,85,0)</f>
        <v>65</v>
      </c>
      <c r="BF23" s="73">
        <f>SUM(AK23,BE23)</f>
        <v>65</v>
      </c>
      <c r="BG23" s="73">
        <v>73</v>
      </c>
      <c r="BH23" s="69" t="str">
        <f>IF(BF23&lt;70,"과락"," ")</f>
        <v>과락</v>
      </c>
      <c r="BI23" s="69"/>
      <c r="BJ23" s="69">
        <v>0</v>
      </c>
      <c r="BK23" s="73">
        <f>ROUND(BJ23*0.5,2)</f>
        <v>0</v>
      </c>
      <c r="BL23" s="69">
        <v>0</v>
      </c>
      <c r="BM23" s="73">
        <f t="shared" si="0"/>
        <v>0</v>
      </c>
      <c r="BN23" s="73">
        <f>SUM(BK23,BM23)</f>
        <v>0</v>
      </c>
      <c r="BO23" s="68">
        <f>COUNTIFS(E:E,E23,BN:BN,"&gt;"&amp;BN23)+1</f>
        <v>3</v>
      </c>
      <c r="BP23" s="68" t="s">
        <v>11811</v>
      </c>
      <c r="BQ23" s="68" t="s">
        <v>12189</v>
      </c>
      <c r="BS23" s="68">
        <v>2</v>
      </c>
      <c r="BT23" s="68">
        <v>2</v>
      </c>
      <c r="BU23" s="68" t="str">
        <f t="shared" si="12"/>
        <v>일치</v>
      </c>
      <c r="BV23" s="68"/>
    </row>
    <row r="24" spans="1:74" ht="50.1" customHeight="1" x14ac:dyDescent="0.3">
      <c r="A24" s="4">
        <f t="shared" si="11"/>
        <v>4</v>
      </c>
      <c r="B24" s="4" t="s">
        <v>10940</v>
      </c>
      <c r="C24" s="4" t="s">
        <v>10941</v>
      </c>
      <c r="D24" s="4" t="s">
        <v>485</v>
      </c>
      <c r="E24" s="4" t="s">
        <v>486</v>
      </c>
      <c r="F24" s="4" t="s">
        <v>10942</v>
      </c>
      <c r="G24" s="4" t="s">
        <v>10943</v>
      </c>
      <c r="H24" s="4" t="s">
        <v>10944</v>
      </c>
      <c r="I24" s="4" t="s">
        <v>10945</v>
      </c>
      <c r="J24" s="4" t="s">
        <v>275</v>
      </c>
      <c r="K24" s="4" t="s">
        <v>275</v>
      </c>
      <c r="L24" s="4" t="s">
        <v>276</v>
      </c>
      <c r="M24" s="4" t="s">
        <v>277</v>
      </c>
      <c r="N24" s="4" t="s">
        <v>277</v>
      </c>
      <c r="O24" s="4" t="s">
        <v>277</v>
      </c>
      <c r="P24" s="4" t="s">
        <v>277</v>
      </c>
      <c r="Q24" s="4" t="s">
        <v>4729</v>
      </c>
      <c r="R24" s="4" t="s">
        <v>313</v>
      </c>
      <c r="S24" s="4" t="s">
        <v>313</v>
      </c>
      <c r="T24" s="4" t="s">
        <v>313</v>
      </c>
      <c r="U24" s="4" t="s">
        <v>313</v>
      </c>
      <c r="V24" s="4" t="s">
        <v>313</v>
      </c>
      <c r="W24" s="4" t="s">
        <v>313</v>
      </c>
      <c r="X24" s="4" t="s">
        <v>313</v>
      </c>
      <c r="Y24" s="4" t="s">
        <v>313</v>
      </c>
      <c r="Z24" s="4" t="s">
        <v>313</v>
      </c>
      <c r="AA24" s="4" t="s">
        <v>312</v>
      </c>
      <c r="AB24" s="4" t="s">
        <v>312</v>
      </c>
      <c r="AC24" s="4" t="s">
        <v>313</v>
      </c>
      <c r="AE24" s="4">
        <v>0</v>
      </c>
      <c r="AF24" s="4">
        <v>0</v>
      </c>
      <c r="AG24" s="4">
        <v>0</v>
      </c>
      <c r="AH24" s="4" t="s">
        <v>11853</v>
      </c>
      <c r="AI24" s="4" t="s">
        <v>11853</v>
      </c>
      <c r="AJ24" s="4" t="s">
        <v>6455</v>
      </c>
      <c r="AK24" s="4">
        <v>0</v>
      </c>
      <c r="AM24" s="4" t="s">
        <v>11686</v>
      </c>
      <c r="AN24" s="4">
        <v>3</v>
      </c>
      <c r="AO24" s="4">
        <v>10</v>
      </c>
      <c r="AP24" s="4">
        <v>0</v>
      </c>
      <c r="AQ24" s="4">
        <v>0</v>
      </c>
      <c r="AR24" s="4">
        <v>13</v>
      </c>
      <c r="AS24" s="4"/>
      <c r="AU24" s="4" t="s">
        <v>11840</v>
      </c>
      <c r="AV24" s="4" t="s">
        <v>11841</v>
      </c>
      <c r="AW24" s="4"/>
      <c r="AY24" s="41" t="s">
        <v>11845</v>
      </c>
      <c r="AZ24" s="68" t="s">
        <v>11843</v>
      </c>
      <c r="BA24" s="73">
        <f>VLOOKUP(B24,'Raw(2차 면접전형 결과)'!D:CF,81,0)</f>
        <v>11.666666666666666</v>
      </c>
      <c r="BB24" s="73">
        <f>VLOOKUP(B24,'Raw(2차 면접전형 결과)'!D:CG,82,0)</f>
        <v>17.666666666666668</v>
      </c>
      <c r="BC24" s="73">
        <f>VLOOKUP(B24,'Raw(2차 면접전형 결과)'!D:CH,83,0)</f>
        <v>19.666666666666668</v>
      </c>
      <c r="BD24" s="74">
        <f>VLOOKUP(B24,'Raw(2차 면접전형 결과)'!D:CI,84,0)</f>
        <v>17</v>
      </c>
      <c r="BE24" s="74">
        <f>VLOOKUP(B24,'Raw(2차 면접전형 결과)'!D:CJ,85,0)</f>
        <v>66</v>
      </c>
      <c r="BF24" s="73">
        <f>SUM(AK24,BE24)</f>
        <v>66</v>
      </c>
      <c r="BG24" s="73">
        <v>72.866666666666674</v>
      </c>
      <c r="BH24" s="69" t="str">
        <f>IF(BF24&lt;70,"과락"," ")</f>
        <v>과락</v>
      </c>
      <c r="BI24" s="69"/>
      <c r="BJ24" s="69">
        <v>0</v>
      </c>
      <c r="BK24" s="73">
        <f>ROUND(BJ24*0.5,2)</f>
        <v>0</v>
      </c>
      <c r="BL24" s="69">
        <v>0</v>
      </c>
      <c r="BM24" s="73">
        <f t="shared" si="0"/>
        <v>0</v>
      </c>
      <c r="BN24" s="73">
        <f>SUM(BK24,BM24)</f>
        <v>0</v>
      </c>
      <c r="BO24" s="68">
        <f>COUNTIFS(E:E,E24,BN:BN,"&gt;"&amp;BN24)+1</f>
        <v>3</v>
      </c>
      <c r="BP24" s="68" t="s">
        <v>11811</v>
      </c>
      <c r="BQ24" s="68" t="s">
        <v>12189</v>
      </c>
      <c r="BS24" s="68">
        <v>2</v>
      </c>
      <c r="BT24" s="68">
        <v>2</v>
      </c>
      <c r="BU24" s="68" t="str">
        <f t="shared" si="12"/>
        <v>일치</v>
      </c>
      <c r="BV24" s="68"/>
    </row>
    <row r="25" spans="1:74" ht="50.1" customHeight="1" x14ac:dyDescent="0.3">
      <c r="A25" s="1" t="s">
        <v>11653</v>
      </c>
      <c r="B25" s="1" t="s">
        <v>0</v>
      </c>
      <c r="C25" s="1" t="s">
        <v>1</v>
      </c>
      <c r="D25" s="1" t="s">
        <v>2</v>
      </c>
      <c r="E25" s="3" t="s">
        <v>3</v>
      </c>
      <c r="F25" s="1" t="s">
        <v>8</v>
      </c>
      <c r="G25" s="1" t="s">
        <v>9</v>
      </c>
      <c r="H25" s="1" t="s">
        <v>10</v>
      </c>
      <c r="I25" s="1" t="s">
        <v>11</v>
      </c>
      <c r="J25" s="1" t="s">
        <v>12</v>
      </c>
      <c r="K25" s="1" t="s">
        <v>13</v>
      </c>
      <c r="L25" s="1" t="s">
        <v>14</v>
      </c>
      <c r="M25" s="1" t="s">
        <v>15</v>
      </c>
      <c r="N25" s="1" t="s">
        <v>16</v>
      </c>
      <c r="O25" s="1" t="s">
        <v>17</v>
      </c>
      <c r="P25" s="1" t="s">
        <v>18</v>
      </c>
      <c r="Q25" s="1" t="s">
        <v>248</v>
      </c>
      <c r="R25" s="1" t="s">
        <v>249</v>
      </c>
      <c r="S25" s="1" t="s">
        <v>250</v>
      </c>
      <c r="T25" s="1" t="s">
        <v>251</v>
      </c>
      <c r="U25" s="1" t="s">
        <v>252</v>
      </c>
      <c r="V25" s="1" t="s">
        <v>253</v>
      </c>
      <c r="W25" s="1" t="s">
        <v>254</v>
      </c>
      <c r="X25" s="1" t="s">
        <v>254</v>
      </c>
      <c r="Y25" s="1" t="s">
        <v>255</v>
      </c>
      <c r="Z25" s="1" t="s">
        <v>255</v>
      </c>
      <c r="AA25" s="21" t="s">
        <v>256</v>
      </c>
      <c r="AB25" s="21" t="s">
        <v>257</v>
      </c>
      <c r="AC25" s="21" t="s">
        <v>258</v>
      </c>
      <c r="AE25" s="7" t="s">
        <v>11702</v>
      </c>
      <c r="AF25" s="7" t="s">
        <v>11703</v>
      </c>
      <c r="AG25" s="7" t="s">
        <v>11704</v>
      </c>
      <c r="AH25" s="22" t="s">
        <v>11712</v>
      </c>
      <c r="AI25" s="22" t="s">
        <v>11713</v>
      </c>
      <c r="AJ25" s="22" t="s">
        <v>11714</v>
      </c>
      <c r="AK25" s="25" t="s">
        <v>11715</v>
      </c>
      <c r="AM25" s="40" t="s">
        <v>11716</v>
      </c>
      <c r="AN25" s="24" t="s">
        <v>11717</v>
      </c>
      <c r="AO25" s="24" t="s">
        <v>11718</v>
      </c>
      <c r="AP25" s="24" t="s">
        <v>11719</v>
      </c>
      <c r="AQ25" s="24" t="s">
        <v>11720</v>
      </c>
      <c r="AR25" s="25" t="s">
        <v>11721</v>
      </c>
      <c r="AS25" s="25" t="s">
        <v>11655</v>
      </c>
      <c r="AU25" s="8" t="s">
        <v>11833</v>
      </c>
      <c r="AV25" s="8" t="s">
        <v>11834</v>
      </c>
      <c r="AW25" s="8" t="s">
        <v>11655</v>
      </c>
      <c r="AY25" s="66" t="s">
        <v>11846</v>
      </c>
      <c r="AZ25" s="67" t="s">
        <v>11854</v>
      </c>
      <c r="BA25" s="98" t="s">
        <v>11850</v>
      </c>
      <c r="BB25" s="98" t="s">
        <v>11851</v>
      </c>
      <c r="BC25" s="98" t="s">
        <v>11855</v>
      </c>
      <c r="BD25" s="98" t="s">
        <v>11856</v>
      </c>
      <c r="BE25" s="97" t="s">
        <v>11857</v>
      </c>
      <c r="BF25" s="99" t="s">
        <v>11847</v>
      </c>
      <c r="BG25" s="72" t="s">
        <v>11848</v>
      </c>
      <c r="BH25" s="100" t="s">
        <v>11852</v>
      </c>
      <c r="BI25" s="76"/>
      <c r="BJ25" s="101" t="s">
        <v>11864</v>
      </c>
      <c r="BK25" s="101" t="s">
        <v>11858</v>
      </c>
      <c r="BL25" s="103" t="s">
        <v>11865</v>
      </c>
      <c r="BM25" s="103" t="s">
        <v>11859</v>
      </c>
      <c r="BN25" s="102" t="s">
        <v>11862</v>
      </c>
      <c r="BO25" s="72" t="s">
        <v>11726</v>
      </c>
      <c r="BP25" s="72" t="s">
        <v>11860</v>
      </c>
      <c r="BQ25" s="72" t="s">
        <v>11655</v>
      </c>
      <c r="BS25" s="70" t="s">
        <v>11822</v>
      </c>
      <c r="BT25" s="70" t="s">
        <v>11861</v>
      </c>
      <c r="BU25" s="70" t="s">
        <v>11825</v>
      </c>
      <c r="BV25" s="70" t="s">
        <v>11849</v>
      </c>
    </row>
    <row r="26" spans="1:74" ht="50.1" customHeight="1" x14ac:dyDescent="0.3">
      <c r="A26" s="4">
        <f t="shared" ref="A26:A43" si="13">IF(B26=B25,A25,SUM(A25,1))</f>
        <v>1</v>
      </c>
      <c r="B26" s="4" t="s">
        <v>6220</v>
      </c>
      <c r="C26" s="4" t="s">
        <v>6221</v>
      </c>
      <c r="D26" s="4" t="s">
        <v>265</v>
      </c>
      <c r="E26" s="4" t="s">
        <v>266</v>
      </c>
      <c r="F26" s="4" t="s">
        <v>6222</v>
      </c>
      <c r="G26" s="4" t="s">
        <v>6223</v>
      </c>
      <c r="H26" s="4" t="s">
        <v>6224</v>
      </c>
      <c r="I26" s="4" t="s">
        <v>6225</v>
      </c>
      <c r="J26" s="4" t="s">
        <v>275</v>
      </c>
      <c r="K26" s="4" t="s">
        <v>275</v>
      </c>
      <c r="L26" s="4" t="s">
        <v>382</v>
      </c>
      <c r="M26" s="4" t="s">
        <v>2402</v>
      </c>
      <c r="N26" s="4" t="s">
        <v>2403</v>
      </c>
      <c r="O26" s="4" t="s">
        <v>562</v>
      </c>
      <c r="P26" s="4" t="s">
        <v>957</v>
      </c>
      <c r="Q26" s="4" t="s">
        <v>5590</v>
      </c>
      <c r="R26" s="4" t="s">
        <v>313</v>
      </c>
      <c r="S26" s="4" t="s">
        <v>313</v>
      </c>
      <c r="T26" s="4" t="s">
        <v>313</v>
      </c>
      <c r="U26" s="4" t="s">
        <v>313</v>
      </c>
      <c r="V26" s="4" t="s">
        <v>313</v>
      </c>
      <c r="W26" s="4" t="s">
        <v>11686</v>
      </c>
      <c r="X26" s="4" t="s">
        <v>11735</v>
      </c>
      <c r="Y26" s="4" t="s">
        <v>11686</v>
      </c>
      <c r="Z26" s="4" t="s">
        <v>11735</v>
      </c>
      <c r="AA26" s="4" t="s">
        <v>313</v>
      </c>
      <c r="AB26" s="4" t="s">
        <v>312</v>
      </c>
      <c r="AC26" s="4" t="s">
        <v>313</v>
      </c>
      <c r="AE26" s="4">
        <v>0</v>
      </c>
      <c r="AF26" s="4">
        <v>0</v>
      </c>
      <c r="AG26" s="4">
        <v>0</v>
      </c>
      <c r="AH26" s="4" t="s">
        <v>6455</v>
      </c>
      <c r="AI26" s="4" t="s">
        <v>11853</v>
      </c>
      <c r="AJ26" s="4" t="s">
        <v>6455</v>
      </c>
      <c r="AK26" s="4">
        <v>0</v>
      </c>
      <c r="AM26" s="4" t="s">
        <v>11686</v>
      </c>
      <c r="AN26" s="4">
        <v>6</v>
      </c>
      <c r="AO26" s="4">
        <v>6</v>
      </c>
      <c r="AP26" s="4">
        <v>0</v>
      </c>
      <c r="AQ26" s="4">
        <v>0</v>
      </c>
      <c r="AR26" s="4">
        <v>12</v>
      </c>
      <c r="AS26" s="4"/>
      <c r="AU26" s="4" t="s">
        <v>11840</v>
      </c>
      <c r="AV26" s="4" t="s">
        <v>11841</v>
      </c>
      <c r="AW26" s="4"/>
      <c r="AY26" s="42" t="s">
        <v>11845</v>
      </c>
      <c r="AZ26" s="68" t="s">
        <v>11843</v>
      </c>
      <c r="BA26" s="73">
        <f>VLOOKUP(B26,'Raw(2차 면접전형 결과)'!D:CF,81,0)</f>
        <v>22.333333333333332</v>
      </c>
      <c r="BB26" s="73">
        <f>VLOOKUP(B26,'Raw(2차 면접전형 결과)'!D:CG,82,0)</f>
        <v>22</v>
      </c>
      <c r="BC26" s="73">
        <f>VLOOKUP(B26,'Raw(2차 면접전형 결과)'!D:CH,83,0)</f>
        <v>22.333333333333332</v>
      </c>
      <c r="BD26" s="74">
        <f>VLOOKUP(B26,'Raw(2차 면접전형 결과)'!D:CI,84,0)</f>
        <v>21.666666666666668</v>
      </c>
      <c r="BE26" s="74">
        <f>VLOOKUP(B26,'Raw(2차 면접전형 결과)'!D:CJ,85,0)</f>
        <v>88.33</v>
      </c>
      <c r="BF26" s="73">
        <f t="shared" ref="BF26:BF43" si="14">SUM(AK26,BE26)</f>
        <v>88.33</v>
      </c>
      <c r="BG26" s="73">
        <v>77.566666666666663</v>
      </c>
      <c r="BH26" s="69" t="str">
        <f t="shared" ref="BH26:BH43" si="15">IF(BF26&lt;70,"과락"," ")</f>
        <v xml:space="preserve"> </v>
      </c>
      <c r="BI26" s="69"/>
      <c r="BJ26" s="69">
        <v>92</v>
      </c>
      <c r="BK26" s="73">
        <f t="shared" ref="BK26:BK43" si="16">ROUND(BJ26*0.5,2)</f>
        <v>46</v>
      </c>
      <c r="BL26" s="73">
        <f t="shared" ref="BL26:BL43" si="17">BF26</f>
        <v>88.33</v>
      </c>
      <c r="BM26" s="73">
        <f t="shared" si="0"/>
        <v>44.17</v>
      </c>
      <c r="BN26" s="73">
        <f t="shared" ref="BN26:BN43" si="18">SUM(BK26,BM26)</f>
        <v>90.17</v>
      </c>
      <c r="BO26" s="68">
        <f t="shared" ref="BO26:BO43" si="19">COUNTIFS(E:E,E26,BN:BN,"&gt;"&amp;BN26)+1</f>
        <v>1</v>
      </c>
      <c r="BP26" s="68" t="s">
        <v>12181</v>
      </c>
      <c r="BQ26" s="68"/>
      <c r="BS26" s="68">
        <v>9</v>
      </c>
      <c r="BT26" s="68">
        <v>9</v>
      </c>
      <c r="BU26" s="68" t="str">
        <f t="shared" ref="BU26:BU43" si="20">IF(BT26=BS26,"일치",IF(BT26&lt;BS26,"배수 미달","배수 초과"))</f>
        <v>일치</v>
      </c>
      <c r="BV26" s="68"/>
    </row>
    <row r="27" spans="1:74" ht="50.1" customHeight="1" x14ac:dyDescent="0.3">
      <c r="A27" s="4">
        <f t="shared" si="13"/>
        <v>2</v>
      </c>
      <c r="B27" s="4" t="s">
        <v>6784</v>
      </c>
      <c r="C27" s="4" t="s">
        <v>6785</v>
      </c>
      <c r="D27" s="4" t="s">
        <v>265</v>
      </c>
      <c r="E27" s="4" t="s">
        <v>266</v>
      </c>
      <c r="F27" s="4" t="s">
        <v>6786</v>
      </c>
      <c r="G27" s="4" t="s">
        <v>6787</v>
      </c>
      <c r="H27" s="4" t="s">
        <v>6788</v>
      </c>
      <c r="I27" s="4" t="s">
        <v>6789</v>
      </c>
      <c r="J27" s="4" t="s">
        <v>275</v>
      </c>
      <c r="K27" s="4" t="s">
        <v>275</v>
      </c>
      <c r="L27" s="4" t="s">
        <v>382</v>
      </c>
      <c r="M27" s="4" t="s">
        <v>3880</v>
      </c>
      <c r="N27" s="4" t="s">
        <v>5354</v>
      </c>
      <c r="O27" s="4" t="s">
        <v>562</v>
      </c>
      <c r="P27" s="4" t="s">
        <v>957</v>
      </c>
      <c r="Q27" s="4" t="s">
        <v>1203</v>
      </c>
      <c r="R27" s="4" t="s">
        <v>313</v>
      </c>
      <c r="S27" s="4" t="s">
        <v>313</v>
      </c>
      <c r="T27" s="4" t="s">
        <v>313</v>
      </c>
      <c r="U27" s="4" t="s">
        <v>312</v>
      </c>
      <c r="V27" s="4" t="s">
        <v>313</v>
      </c>
      <c r="W27" s="4" t="s">
        <v>11686</v>
      </c>
      <c r="X27" s="4" t="s">
        <v>9552</v>
      </c>
      <c r="Y27" s="4" t="s">
        <v>11686</v>
      </c>
      <c r="Z27" s="4" t="s">
        <v>9552</v>
      </c>
      <c r="AA27" s="4" t="s">
        <v>313</v>
      </c>
      <c r="AB27" s="4" t="s">
        <v>312</v>
      </c>
      <c r="AC27" s="4" t="s">
        <v>313</v>
      </c>
      <c r="AE27" s="4">
        <v>0</v>
      </c>
      <c r="AF27" s="4">
        <v>0</v>
      </c>
      <c r="AG27" s="4">
        <v>0</v>
      </c>
      <c r="AH27" s="4" t="s">
        <v>6455</v>
      </c>
      <c r="AI27" s="4" t="s">
        <v>11853</v>
      </c>
      <c r="AJ27" s="4" t="s">
        <v>6455</v>
      </c>
      <c r="AK27" s="4">
        <v>0</v>
      </c>
      <c r="AM27" s="4" t="s">
        <v>11686</v>
      </c>
      <c r="AN27" s="4">
        <v>0</v>
      </c>
      <c r="AO27" s="4">
        <v>10</v>
      </c>
      <c r="AP27" s="4">
        <v>10</v>
      </c>
      <c r="AQ27" s="4">
        <v>0</v>
      </c>
      <c r="AR27" s="4">
        <v>20</v>
      </c>
      <c r="AS27" s="4"/>
      <c r="AU27" s="4" t="s">
        <v>11840</v>
      </c>
      <c r="AV27" s="4" t="s">
        <v>11841</v>
      </c>
      <c r="AW27" s="4"/>
      <c r="AY27" s="4" t="s">
        <v>11845</v>
      </c>
      <c r="AZ27" s="68" t="s">
        <v>11843</v>
      </c>
      <c r="BA27" s="73">
        <f>VLOOKUP(B27,'Raw(2차 면접전형 결과)'!D:CF,81,0)</f>
        <v>22.333333333333332</v>
      </c>
      <c r="BB27" s="73">
        <f>VLOOKUP(B27,'Raw(2차 면접전형 결과)'!D:CG,82,0)</f>
        <v>22.666666666666668</v>
      </c>
      <c r="BC27" s="73">
        <f>VLOOKUP(B27,'Raw(2차 면접전형 결과)'!D:CH,83,0)</f>
        <v>22</v>
      </c>
      <c r="BD27" s="74">
        <f>VLOOKUP(B27,'Raw(2차 면접전형 결과)'!D:CI,84,0)</f>
        <v>23</v>
      </c>
      <c r="BE27" s="74">
        <f>VLOOKUP(B27,'Raw(2차 면접전형 결과)'!D:CJ,85,0)</f>
        <v>90</v>
      </c>
      <c r="BF27" s="73">
        <f t="shared" si="14"/>
        <v>90</v>
      </c>
      <c r="BG27" s="73">
        <v>79</v>
      </c>
      <c r="BH27" s="69" t="str">
        <f t="shared" si="15"/>
        <v xml:space="preserve"> </v>
      </c>
      <c r="BI27" s="69"/>
      <c r="BJ27" s="69">
        <v>89</v>
      </c>
      <c r="BK27" s="73">
        <f t="shared" si="16"/>
        <v>44.5</v>
      </c>
      <c r="BL27" s="73">
        <f t="shared" si="17"/>
        <v>90</v>
      </c>
      <c r="BM27" s="73">
        <f t="shared" si="0"/>
        <v>45</v>
      </c>
      <c r="BN27" s="73">
        <f t="shared" si="18"/>
        <v>89.5</v>
      </c>
      <c r="BO27" s="68">
        <f t="shared" si="19"/>
        <v>2</v>
      </c>
      <c r="BP27" s="68" t="s">
        <v>12181</v>
      </c>
      <c r="BQ27" s="68"/>
      <c r="BS27" s="68">
        <v>9</v>
      </c>
      <c r="BT27" s="68">
        <v>9</v>
      </c>
      <c r="BU27" s="68" t="str">
        <f t="shared" si="20"/>
        <v>일치</v>
      </c>
      <c r="BV27" s="68"/>
    </row>
    <row r="28" spans="1:74" ht="50.1" customHeight="1" x14ac:dyDescent="0.3">
      <c r="A28" s="4">
        <f t="shared" si="13"/>
        <v>3</v>
      </c>
      <c r="B28" s="4" t="s">
        <v>7106</v>
      </c>
      <c r="C28" s="4" t="s">
        <v>7107</v>
      </c>
      <c r="D28" s="4" t="s">
        <v>265</v>
      </c>
      <c r="E28" s="4" t="s">
        <v>266</v>
      </c>
      <c r="F28" s="4" t="s">
        <v>7108</v>
      </c>
      <c r="G28" s="4" t="s">
        <v>7109</v>
      </c>
      <c r="H28" s="4" t="s">
        <v>7110</v>
      </c>
      <c r="I28" s="4" t="s">
        <v>7111</v>
      </c>
      <c r="J28" s="4" t="s">
        <v>275</v>
      </c>
      <c r="K28" s="4" t="s">
        <v>275</v>
      </c>
      <c r="L28" s="4" t="s">
        <v>276</v>
      </c>
      <c r="M28" s="4" t="s">
        <v>277</v>
      </c>
      <c r="N28" s="4" t="s">
        <v>277</v>
      </c>
      <c r="O28" s="4" t="s">
        <v>277</v>
      </c>
      <c r="P28" s="4" t="s">
        <v>277</v>
      </c>
      <c r="Q28" s="4" t="s">
        <v>2861</v>
      </c>
      <c r="R28" s="4" t="s">
        <v>313</v>
      </c>
      <c r="S28" s="4" t="s">
        <v>313</v>
      </c>
      <c r="T28" s="4" t="s">
        <v>313</v>
      </c>
      <c r="U28" s="4" t="s">
        <v>313</v>
      </c>
      <c r="V28" s="4" t="s">
        <v>313</v>
      </c>
      <c r="W28" s="4" t="s">
        <v>11686</v>
      </c>
      <c r="X28" s="4" t="s">
        <v>11733</v>
      </c>
      <c r="Y28" s="4" t="s">
        <v>313</v>
      </c>
      <c r="Z28" s="4" t="s">
        <v>313</v>
      </c>
      <c r="AA28" s="4" t="s">
        <v>313</v>
      </c>
      <c r="AB28" s="4" t="s">
        <v>312</v>
      </c>
      <c r="AC28" s="4" t="s">
        <v>313</v>
      </c>
      <c r="AE28" s="4">
        <v>0</v>
      </c>
      <c r="AF28" s="4">
        <v>0</v>
      </c>
      <c r="AG28" s="4">
        <v>0</v>
      </c>
      <c r="AH28" s="4" t="s">
        <v>6455</v>
      </c>
      <c r="AI28" s="4" t="s">
        <v>11853</v>
      </c>
      <c r="AJ28" s="4" t="s">
        <v>6455</v>
      </c>
      <c r="AK28" s="4">
        <v>0</v>
      </c>
      <c r="AM28" s="4" t="s">
        <v>11686</v>
      </c>
      <c r="AN28" s="4">
        <v>3</v>
      </c>
      <c r="AO28" s="4">
        <v>0</v>
      </c>
      <c r="AP28" s="4">
        <v>8</v>
      </c>
      <c r="AQ28" s="4">
        <v>0</v>
      </c>
      <c r="AR28" s="4">
        <v>11</v>
      </c>
      <c r="AS28" s="4"/>
      <c r="AU28" s="4" t="s">
        <v>11840</v>
      </c>
      <c r="AV28" s="4" t="s">
        <v>11841</v>
      </c>
      <c r="AW28" s="4"/>
      <c r="AY28" s="4" t="s">
        <v>11845</v>
      </c>
      <c r="AZ28" s="68" t="s">
        <v>11843</v>
      </c>
      <c r="BA28" s="73">
        <f>VLOOKUP(B28,'Raw(2차 면접전형 결과)'!D:CF,81,0)</f>
        <v>22</v>
      </c>
      <c r="BB28" s="73">
        <f>VLOOKUP(B28,'Raw(2차 면접전형 결과)'!D:CG,82,0)</f>
        <v>22</v>
      </c>
      <c r="BC28" s="73">
        <f>VLOOKUP(B28,'Raw(2차 면접전형 결과)'!D:CH,83,0)</f>
        <v>21.666666666666668</v>
      </c>
      <c r="BD28" s="74">
        <f>VLOOKUP(B28,'Raw(2차 면접전형 결과)'!D:CI,84,0)</f>
        <v>20.666666666666668</v>
      </c>
      <c r="BE28" s="74">
        <f>VLOOKUP(B28,'Raw(2차 면접전형 결과)'!D:CJ,85,0)</f>
        <v>86.33</v>
      </c>
      <c r="BF28" s="73">
        <f t="shared" si="14"/>
        <v>86.33</v>
      </c>
      <c r="BG28" s="73">
        <v>75.033333333333331</v>
      </c>
      <c r="BH28" s="69" t="str">
        <f t="shared" si="15"/>
        <v xml:space="preserve"> </v>
      </c>
      <c r="BI28" s="69"/>
      <c r="BJ28" s="69">
        <v>87</v>
      </c>
      <c r="BK28" s="73">
        <f t="shared" si="16"/>
        <v>43.5</v>
      </c>
      <c r="BL28" s="73">
        <f t="shared" si="17"/>
        <v>86.33</v>
      </c>
      <c r="BM28" s="73">
        <f t="shared" si="0"/>
        <v>43.17</v>
      </c>
      <c r="BN28" s="73">
        <f t="shared" si="18"/>
        <v>86.67</v>
      </c>
      <c r="BO28" s="68">
        <f t="shared" si="19"/>
        <v>3</v>
      </c>
      <c r="BP28" s="68" t="s">
        <v>12181</v>
      </c>
      <c r="BQ28" s="75"/>
      <c r="BS28" s="68">
        <v>9</v>
      </c>
      <c r="BT28" s="68">
        <v>9</v>
      </c>
      <c r="BU28" s="68" t="str">
        <f t="shared" si="20"/>
        <v>일치</v>
      </c>
      <c r="BV28" s="68"/>
    </row>
    <row r="29" spans="1:74" ht="50.1" customHeight="1" x14ac:dyDescent="0.3">
      <c r="A29" s="4">
        <f t="shared" si="13"/>
        <v>4</v>
      </c>
      <c r="B29" s="4" t="s">
        <v>11229</v>
      </c>
      <c r="C29" s="4" t="s">
        <v>11230</v>
      </c>
      <c r="D29" s="4" t="s">
        <v>265</v>
      </c>
      <c r="E29" s="4" t="s">
        <v>266</v>
      </c>
      <c r="F29" s="4" t="s">
        <v>11231</v>
      </c>
      <c r="G29" s="4" t="s">
        <v>11232</v>
      </c>
      <c r="H29" s="4" t="s">
        <v>11233</v>
      </c>
      <c r="I29" s="4" t="s">
        <v>11234</v>
      </c>
      <c r="J29" s="4" t="s">
        <v>275</v>
      </c>
      <c r="K29" s="4" t="s">
        <v>275</v>
      </c>
      <c r="L29" s="4" t="s">
        <v>382</v>
      </c>
      <c r="M29" s="4" t="s">
        <v>2294</v>
      </c>
      <c r="N29" s="4" t="s">
        <v>3658</v>
      </c>
      <c r="O29" s="4" t="s">
        <v>562</v>
      </c>
      <c r="P29" s="4" t="s">
        <v>957</v>
      </c>
      <c r="Q29" s="4" t="s">
        <v>3574</v>
      </c>
      <c r="R29" s="4" t="s">
        <v>313</v>
      </c>
      <c r="S29" s="4" t="s">
        <v>313</v>
      </c>
      <c r="T29" s="4" t="s">
        <v>313</v>
      </c>
      <c r="U29" s="4" t="s">
        <v>313</v>
      </c>
      <c r="V29" s="4" t="s">
        <v>313</v>
      </c>
      <c r="W29" s="4" t="s">
        <v>11686</v>
      </c>
      <c r="X29" s="4" t="s">
        <v>11744</v>
      </c>
      <c r="Y29" s="4" t="s">
        <v>313</v>
      </c>
      <c r="Z29" s="4" t="s">
        <v>313</v>
      </c>
      <c r="AA29" s="4" t="s">
        <v>312</v>
      </c>
      <c r="AB29" s="4" t="s">
        <v>312</v>
      </c>
      <c r="AC29" s="4" t="s">
        <v>313</v>
      </c>
      <c r="AE29" s="4">
        <v>0</v>
      </c>
      <c r="AF29" s="4">
        <v>0</v>
      </c>
      <c r="AG29" s="4">
        <v>0</v>
      </c>
      <c r="AH29" s="4" t="s">
        <v>11853</v>
      </c>
      <c r="AI29" s="4" t="s">
        <v>11853</v>
      </c>
      <c r="AJ29" s="4" t="s">
        <v>6455</v>
      </c>
      <c r="AK29" s="4">
        <v>0</v>
      </c>
      <c r="AM29" s="4" t="s">
        <v>11686</v>
      </c>
      <c r="AN29" s="4">
        <v>0</v>
      </c>
      <c r="AO29" s="4">
        <v>6</v>
      </c>
      <c r="AP29" s="4">
        <v>0</v>
      </c>
      <c r="AQ29" s="4">
        <v>0</v>
      </c>
      <c r="AR29" s="4">
        <v>6</v>
      </c>
      <c r="AS29" s="4"/>
      <c r="AU29" s="4" t="s">
        <v>11840</v>
      </c>
      <c r="AV29" s="4" t="s">
        <v>11841</v>
      </c>
      <c r="AW29" s="4"/>
      <c r="AY29" s="4" t="s">
        <v>11845</v>
      </c>
      <c r="AZ29" s="68" t="s">
        <v>11843</v>
      </c>
      <c r="BA29" s="73">
        <f>VLOOKUP(B29,'Raw(2차 면접전형 결과)'!D:CF,81,0)</f>
        <v>21</v>
      </c>
      <c r="BB29" s="73">
        <f>VLOOKUP(B29,'Raw(2차 면접전형 결과)'!D:CG,82,0)</f>
        <v>21.333333333333332</v>
      </c>
      <c r="BC29" s="73">
        <f>VLOOKUP(B29,'Raw(2차 면접전형 결과)'!D:CH,83,0)</f>
        <v>20.666666666666668</v>
      </c>
      <c r="BD29" s="74">
        <f>VLOOKUP(B29,'Raw(2차 면접전형 결과)'!D:CI,84,0)</f>
        <v>21.666666666666668</v>
      </c>
      <c r="BE29" s="74">
        <f>VLOOKUP(B29,'Raw(2차 면접전형 결과)'!D:CJ,85,0)</f>
        <v>84.67</v>
      </c>
      <c r="BF29" s="73">
        <f t="shared" si="14"/>
        <v>84.67</v>
      </c>
      <c r="BG29" s="73">
        <v>74.23333333333332</v>
      </c>
      <c r="BH29" s="69" t="str">
        <f t="shared" si="15"/>
        <v xml:space="preserve"> </v>
      </c>
      <c r="BI29" s="69"/>
      <c r="BJ29" s="69">
        <v>88</v>
      </c>
      <c r="BK29" s="73">
        <f t="shared" si="16"/>
        <v>44</v>
      </c>
      <c r="BL29" s="73">
        <f t="shared" si="17"/>
        <v>84.67</v>
      </c>
      <c r="BM29" s="73">
        <f t="shared" si="0"/>
        <v>42.34</v>
      </c>
      <c r="BN29" s="73">
        <f t="shared" si="18"/>
        <v>86.34</v>
      </c>
      <c r="BO29" s="68">
        <f t="shared" si="19"/>
        <v>4</v>
      </c>
      <c r="BP29" s="68" t="s">
        <v>12181</v>
      </c>
      <c r="BQ29" s="68"/>
      <c r="BS29" s="68">
        <v>9</v>
      </c>
      <c r="BT29" s="68">
        <v>9</v>
      </c>
      <c r="BU29" s="68" t="str">
        <f t="shared" si="20"/>
        <v>일치</v>
      </c>
      <c r="BV29" s="68"/>
    </row>
    <row r="30" spans="1:74" ht="50.1" customHeight="1" x14ac:dyDescent="0.3">
      <c r="A30" s="4">
        <f t="shared" si="13"/>
        <v>5</v>
      </c>
      <c r="B30" s="4" t="s">
        <v>6295</v>
      </c>
      <c r="C30" s="4" t="s">
        <v>6296</v>
      </c>
      <c r="D30" s="4" t="s">
        <v>265</v>
      </c>
      <c r="E30" s="4" t="s">
        <v>266</v>
      </c>
      <c r="F30" s="4" t="s">
        <v>6297</v>
      </c>
      <c r="G30" s="4" t="s">
        <v>6298</v>
      </c>
      <c r="H30" s="4" t="s">
        <v>6299</v>
      </c>
      <c r="I30" s="4" t="s">
        <v>6300</v>
      </c>
      <c r="J30" s="4" t="s">
        <v>275</v>
      </c>
      <c r="K30" s="4" t="s">
        <v>275</v>
      </c>
      <c r="L30" s="4" t="s">
        <v>276</v>
      </c>
      <c r="M30" s="4" t="s">
        <v>277</v>
      </c>
      <c r="N30" s="4" t="s">
        <v>277</v>
      </c>
      <c r="O30" s="4" t="s">
        <v>277</v>
      </c>
      <c r="P30" s="4" t="s">
        <v>277</v>
      </c>
      <c r="Q30" s="4" t="s">
        <v>5262</v>
      </c>
      <c r="R30" s="4" t="s">
        <v>313</v>
      </c>
      <c r="S30" s="4" t="s">
        <v>313</v>
      </c>
      <c r="T30" s="4" t="s">
        <v>313</v>
      </c>
      <c r="U30" s="4" t="s">
        <v>313</v>
      </c>
      <c r="V30" s="4" t="s">
        <v>313</v>
      </c>
      <c r="W30" s="4" t="s">
        <v>11686</v>
      </c>
      <c r="X30" s="4" t="s">
        <v>11738</v>
      </c>
      <c r="Y30" s="4" t="s">
        <v>313</v>
      </c>
      <c r="Z30" s="4" t="s">
        <v>313</v>
      </c>
      <c r="AA30" s="4" t="s">
        <v>313</v>
      </c>
      <c r="AB30" s="4" t="s">
        <v>313</v>
      </c>
      <c r="AC30" s="4" t="s">
        <v>313</v>
      </c>
      <c r="AE30" s="4">
        <v>0</v>
      </c>
      <c r="AF30" s="4">
        <v>0</v>
      </c>
      <c r="AG30" s="4">
        <v>0</v>
      </c>
      <c r="AH30" s="4" t="s">
        <v>6455</v>
      </c>
      <c r="AI30" s="4" t="s">
        <v>6455</v>
      </c>
      <c r="AJ30" s="4" t="s">
        <v>6455</v>
      </c>
      <c r="AK30" s="4">
        <v>0</v>
      </c>
      <c r="AM30" s="4" t="s">
        <v>11686</v>
      </c>
      <c r="AN30" s="4">
        <v>0</v>
      </c>
      <c r="AO30" s="4">
        <v>0</v>
      </c>
      <c r="AP30" s="4">
        <v>8</v>
      </c>
      <c r="AQ30" s="4">
        <v>0</v>
      </c>
      <c r="AR30" s="4">
        <v>8</v>
      </c>
      <c r="AS30" s="4"/>
      <c r="AU30" s="4" t="s">
        <v>11840</v>
      </c>
      <c r="AV30" s="4" t="s">
        <v>11841</v>
      </c>
      <c r="AW30" s="4"/>
      <c r="AY30" s="4" t="s">
        <v>11845</v>
      </c>
      <c r="AZ30" s="68" t="s">
        <v>11843</v>
      </c>
      <c r="BA30" s="73">
        <f>VLOOKUP(B30,'Raw(2차 면접전형 결과)'!D:CF,81,0)</f>
        <v>22.333333333333332</v>
      </c>
      <c r="BB30" s="73">
        <f>VLOOKUP(B30,'Raw(2차 면접전형 결과)'!D:CG,82,0)</f>
        <v>20.666666666666668</v>
      </c>
      <c r="BC30" s="73">
        <f>VLOOKUP(B30,'Raw(2차 면접전형 결과)'!D:CH,83,0)</f>
        <v>21.333333333333332</v>
      </c>
      <c r="BD30" s="74">
        <f>VLOOKUP(B30,'Raw(2차 면접전형 결과)'!D:CI,84,0)</f>
        <v>22.333333333333332</v>
      </c>
      <c r="BE30" s="74">
        <f>VLOOKUP(B30,'Raw(2차 면접전형 결과)'!D:CJ,85,0)</f>
        <v>86.67</v>
      </c>
      <c r="BF30" s="73">
        <f t="shared" si="14"/>
        <v>86.67</v>
      </c>
      <c r="BG30" s="73">
        <v>76</v>
      </c>
      <c r="BH30" s="69" t="str">
        <f t="shared" si="15"/>
        <v xml:space="preserve"> </v>
      </c>
      <c r="BI30" s="69"/>
      <c r="BJ30" s="69">
        <v>85.5</v>
      </c>
      <c r="BK30" s="73">
        <f t="shared" si="16"/>
        <v>42.75</v>
      </c>
      <c r="BL30" s="73">
        <f t="shared" si="17"/>
        <v>86.67</v>
      </c>
      <c r="BM30" s="73">
        <f t="shared" si="0"/>
        <v>43.34</v>
      </c>
      <c r="BN30" s="73">
        <f t="shared" si="18"/>
        <v>86.09</v>
      </c>
      <c r="BO30" s="68">
        <f t="shared" si="19"/>
        <v>5</v>
      </c>
      <c r="BP30" s="68" t="s">
        <v>12181</v>
      </c>
      <c r="BQ30" s="75"/>
      <c r="BS30" s="68">
        <v>9</v>
      </c>
      <c r="BT30" s="68">
        <v>9</v>
      </c>
      <c r="BU30" s="68" t="str">
        <f t="shared" si="20"/>
        <v>일치</v>
      </c>
      <c r="BV30" s="68"/>
    </row>
    <row r="31" spans="1:74" ht="50.1" customHeight="1" x14ac:dyDescent="0.3">
      <c r="A31" s="4">
        <f t="shared" si="13"/>
        <v>6</v>
      </c>
      <c r="B31" s="4" t="s">
        <v>5393</v>
      </c>
      <c r="C31" s="4" t="s">
        <v>5394</v>
      </c>
      <c r="D31" s="4" t="s">
        <v>265</v>
      </c>
      <c r="E31" s="4" t="s">
        <v>266</v>
      </c>
      <c r="F31" s="4" t="s">
        <v>5395</v>
      </c>
      <c r="G31" s="4" t="s">
        <v>5396</v>
      </c>
      <c r="H31" s="4" t="s">
        <v>5397</v>
      </c>
      <c r="I31" s="4" t="s">
        <v>5398</v>
      </c>
      <c r="J31" s="4" t="s">
        <v>275</v>
      </c>
      <c r="K31" s="4" t="s">
        <v>275</v>
      </c>
      <c r="L31" s="4" t="s">
        <v>276</v>
      </c>
      <c r="M31" s="4" t="s">
        <v>277</v>
      </c>
      <c r="N31" s="4" t="s">
        <v>277</v>
      </c>
      <c r="O31" s="4" t="s">
        <v>277</v>
      </c>
      <c r="P31" s="4" t="s">
        <v>277</v>
      </c>
      <c r="Q31" s="4" t="s">
        <v>5422</v>
      </c>
      <c r="R31" s="4" t="s">
        <v>313</v>
      </c>
      <c r="S31" s="4" t="s">
        <v>313</v>
      </c>
      <c r="T31" s="4" t="s">
        <v>313</v>
      </c>
      <c r="U31" s="4" t="s">
        <v>313</v>
      </c>
      <c r="V31" s="4" t="s">
        <v>313</v>
      </c>
      <c r="W31" s="4" t="s">
        <v>11686</v>
      </c>
      <c r="X31" s="4" t="s">
        <v>11729</v>
      </c>
      <c r="Y31" s="4" t="s">
        <v>313</v>
      </c>
      <c r="Z31" s="4" t="s">
        <v>313</v>
      </c>
      <c r="AA31" s="4" t="s">
        <v>313</v>
      </c>
      <c r="AB31" s="4" t="s">
        <v>312</v>
      </c>
      <c r="AC31" s="4" t="s">
        <v>313</v>
      </c>
      <c r="AE31" s="4">
        <v>0</v>
      </c>
      <c r="AF31" s="4">
        <v>0</v>
      </c>
      <c r="AG31" s="4">
        <v>0</v>
      </c>
      <c r="AH31" s="4" t="s">
        <v>6455</v>
      </c>
      <c r="AI31" s="4" t="s">
        <v>11853</v>
      </c>
      <c r="AJ31" s="4" t="s">
        <v>6455</v>
      </c>
      <c r="AK31" s="4">
        <v>0</v>
      </c>
      <c r="AM31" s="4" t="s">
        <v>11686</v>
      </c>
      <c r="AN31" s="4">
        <v>8</v>
      </c>
      <c r="AO31" s="4">
        <v>8</v>
      </c>
      <c r="AP31" s="4">
        <v>0</v>
      </c>
      <c r="AQ31" s="4">
        <v>0</v>
      </c>
      <c r="AR31" s="4">
        <v>16</v>
      </c>
      <c r="AS31" s="4"/>
      <c r="AU31" s="4" t="s">
        <v>11840</v>
      </c>
      <c r="AV31" s="4" t="s">
        <v>11841</v>
      </c>
      <c r="AW31" s="4"/>
      <c r="AY31" s="4" t="s">
        <v>11845</v>
      </c>
      <c r="AZ31" s="68" t="s">
        <v>11843</v>
      </c>
      <c r="BA31" s="73">
        <f>VLOOKUP(B31,'Raw(2차 면접전형 결과)'!D:CF,81,0)</f>
        <v>20</v>
      </c>
      <c r="BB31" s="73">
        <f>VLOOKUP(B31,'Raw(2차 면접전형 결과)'!D:CG,82,0)</f>
        <v>23</v>
      </c>
      <c r="BC31" s="73">
        <f>VLOOKUP(B31,'Raw(2차 면접전형 결과)'!D:CH,83,0)</f>
        <v>22</v>
      </c>
      <c r="BD31" s="74">
        <f>VLOOKUP(B31,'Raw(2차 면접전형 결과)'!D:CI,84,0)</f>
        <v>22.333333333333332</v>
      </c>
      <c r="BE31" s="74">
        <f>VLOOKUP(B31,'Raw(2차 면접전형 결과)'!D:CJ,85,0)</f>
        <v>87.33</v>
      </c>
      <c r="BF31" s="73">
        <f t="shared" si="14"/>
        <v>87.33</v>
      </c>
      <c r="BG31" s="73">
        <v>74.033333333333331</v>
      </c>
      <c r="BH31" s="69" t="str">
        <f t="shared" si="15"/>
        <v xml:space="preserve"> </v>
      </c>
      <c r="BI31" s="69"/>
      <c r="BJ31" s="69">
        <v>82.5</v>
      </c>
      <c r="BK31" s="73">
        <f t="shared" si="16"/>
        <v>41.25</v>
      </c>
      <c r="BL31" s="73">
        <f t="shared" si="17"/>
        <v>87.33</v>
      </c>
      <c r="BM31" s="73">
        <f t="shared" si="0"/>
        <v>43.67</v>
      </c>
      <c r="BN31" s="73">
        <f t="shared" si="18"/>
        <v>84.92</v>
      </c>
      <c r="BO31" s="68">
        <f t="shared" si="19"/>
        <v>6</v>
      </c>
      <c r="BP31" s="68" t="s">
        <v>12181</v>
      </c>
      <c r="BQ31" s="68"/>
      <c r="BS31" s="68">
        <v>9</v>
      </c>
      <c r="BT31" s="68">
        <v>9</v>
      </c>
      <c r="BU31" s="68" t="str">
        <f t="shared" si="20"/>
        <v>일치</v>
      </c>
      <c r="BV31" s="68"/>
    </row>
    <row r="32" spans="1:74" ht="50.1" customHeight="1" x14ac:dyDescent="0.3">
      <c r="A32" s="4">
        <f t="shared" si="13"/>
        <v>7</v>
      </c>
      <c r="B32" s="4" t="s">
        <v>1913</v>
      </c>
      <c r="C32" s="4" t="s">
        <v>1914</v>
      </c>
      <c r="D32" s="4" t="s">
        <v>265</v>
      </c>
      <c r="E32" s="4" t="s">
        <v>266</v>
      </c>
      <c r="F32" s="4" t="s">
        <v>1915</v>
      </c>
      <c r="G32" s="4" t="s">
        <v>1916</v>
      </c>
      <c r="H32" s="4" t="s">
        <v>1917</v>
      </c>
      <c r="I32" s="4" t="s">
        <v>1918</v>
      </c>
      <c r="J32" s="4" t="s">
        <v>275</v>
      </c>
      <c r="K32" s="4" t="s">
        <v>275</v>
      </c>
      <c r="L32" s="4" t="s">
        <v>276</v>
      </c>
      <c r="M32" s="4" t="s">
        <v>277</v>
      </c>
      <c r="N32" s="4" t="s">
        <v>277</v>
      </c>
      <c r="O32" s="4" t="s">
        <v>277</v>
      </c>
      <c r="P32" s="4" t="s">
        <v>277</v>
      </c>
      <c r="Q32" s="4" t="s">
        <v>1952</v>
      </c>
      <c r="R32" s="4" t="s">
        <v>313</v>
      </c>
      <c r="S32" s="4" t="s">
        <v>313</v>
      </c>
      <c r="T32" s="4" t="s">
        <v>313</v>
      </c>
      <c r="U32" s="4" t="s">
        <v>313</v>
      </c>
      <c r="V32" s="4" t="s">
        <v>313</v>
      </c>
      <c r="W32" s="4" t="s">
        <v>11686</v>
      </c>
      <c r="X32" s="4" t="s">
        <v>9552</v>
      </c>
      <c r="Y32" s="4" t="s">
        <v>11686</v>
      </c>
      <c r="Z32" s="4" t="s">
        <v>9552</v>
      </c>
      <c r="AA32" s="4" t="s">
        <v>313</v>
      </c>
      <c r="AB32" s="4" t="s">
        <v>312</v>
      </c>
      <c r="AC32" s="4" t="s">
        <v>313</v>
      </c>
      <c r="AE32" s="4">
        <v>0</v>
      </c>
      <c r="AF32" s="4">
        <v>0</v>
      </c>
      <c r="AG32" s="4">
        <v>0</v>
      </c>
      <c r="AH32" s="4" t="s">
        <v>6455</v>
      </c>
      <c r="AI32" s="4" t="s">
        <v>11853</v>
      </c>
      <c r="AJ32" s="4" t="s">
        <v>6455</v>
      </c>
      <c r="AK32" s="4">
        <v>0</v>
      </c>
      <c r="AM32" s="4" t="s">
        <v>11686</v>
      </c>
      <c r="AN32" s="4">
        <v>8</v>
      </c>
      <c r="AO32" s="4">
        <v>6</v>
      </c>
      <c r="AP32" s="4">
        <v>0</v>
      </c>
      <c r="AQ32" s="4">
        <v>0</v>
      </c>
      <c r="AR32" s="4">
        <v>14</v>
      </c>
      <c r="AS32" s="4"/>
      <c r="AU32" s="4" t="s">
        <v>11840</v>
      </c>
      <c r="AV32" s="4" t="s">
        <v>11841</v>
      </c>
      <c r="AW32" s="4"/>
      <c r="AY32" s="4" t="s">
        <v>11845</v>
      </c>
      <c r="AZ32" s="68" t="s">
        <v>11843</v>
      </c>
      <c r="BA32" s="73">
        <f>VLOOKUP(B32,'Raw(2차 면접전형 결과)'!D:CF,81,0)</f>
        <v>21.666666666666668</v>
      </c>
      <c r="BB32" s="73">
        <f>VLOOKUP(B32,'Raw(2차 면접전형 결과)'!D:CG,82,0)</f>
        <v>20.666666666666668</v>
      </c>
      <c r="BC32" s="73">
        <f>VLOOKUP(B32,'Raw(2차 면접전형 결과)'!D:CH,83,0)</f>
        <v>20.333333333333332</v>
      </c>
      <c r="BD32" s="74">
        <f>VLOOKUP(B32,'Raw(2차 면접전형 결과)'!D:CI,84,0)</f>
        <v>20.333333333333332</v>
      </c>
      <c r="BE32" s="74">
        <f>VLOOKUP(B32,'Raw(2차 면접전형 결과)'!D:CJ,85,0)</f>
        <v>83</v>
      </c>
      <c r="BF32" s="73">
        <f t="shared" si="14"/>
        <v>83</v>
      </c>
      <c r="BG32" s="73">
        <v>74.133333333333326</v>
      </c>
      <c r="BH32" s="69" t="str">
        <f t="shared" si="15"/>
        <v xml:space="preserve"> </v>
      </c>
      <c r="BI32" s="69"/>
      <c r="BJ32" s="69">
        <v>86</v>
      </c>
      <c r="BK32" s="73">
        <f t="shared" si="16"/>
        <v>43</v>
      </c>
      <c r="BL32" s="73">
        <f t="shared" si="17"/>
        <v>83</v>
      </c>
      <c r="BM32" s="73">
        <f t="shared" si="0"/>
        <v>41.5</v>
      </c>
      <c r="BN32" s="73">
        <f t="shared" si="18"/>
        <v>84.5</v>
      </c>
      <c r="BO32" s="68">
        <f t="shared" si="19"/>
        <v>7</v>
      </c>
      <c r="BP32" s="68" t="s">
        <v>12181</v>
      </c>
      <c r="BQ32" s="68"/>
      <c r="BS32" s="68">
        <v>9</v>
      </c>
      <c r="BT32" s="68">
        <v>9</v>
      </c>
      <c r="BU32" s="68" t="str">
        <f t="shared" si="20"/>
        <v>일치</v>
      </c>
      <c r="BV32" s="68"/>
    </row>
    <row r="33" spans="1:74" ht="50.1" customHeight="1" x14ac:dyDescent="0.3">
      <c r="A33" s="4">
        <f t="shared" si="13"/>
        <v>8</v>
      </c>
      <c r="B33" s="4" t="s">
        <v>9132</v>
      </c>
      <c r="C33" s="4" t="s">
        <v>9133</v>
      </c>
      <c r="D33" s="4" t="s">
        <v>265</v>
      </c>
      <c r="E33" s="4" t="s">
        <v>266</v>
      </c>
      <c r="F33" s="4" t="s">
        <v>9134</v>
      </c>
      <c r="G33" s="4" t="s">
        <v>9135</v>
      </c>
      <c r="H33" s="4" t="s">
        <v>9136</v>
      </c>
      <c r="I33" s="4" t="s">
        <v>9137</v>
      </c>
      <c r="J33" s="4" t="s">
        <v>275</v>
      </c>
      <c r="K33" s="4" t="s">
        <v>275</v>
      </c>
      <c r="L33" s="4" t="s">
        <v>276</v>
      </c>
      <c r="M33" s="4" t="s">
        <v>277</v>
      </c>
      <c r="N33" s="4" t="s">
        <v>277</v>
      </c>
      <c r="O33" s="4" t="s">
        <v>277</v>
      </c>
      <c r="P33" s="4" t="s">
        <v>277</v>
      </c>
      <c r="Q33" s="4" t="s">
        <v>5336</v>
      </c>
      <c r="R33" s="4" t="s">
        <v>313</v>
      </c>
      <c r="S33" s="4" t="s">
        <v>313</v>
      </c>
      <c r="T33" s="4" t="s">
        <v>313</v>
      </c>
      <c r="U33" s="4" t="s">
        <v>313</v>
      </c>
      <c r="V33" s="4" t="s">
        <v>313</v>
      </c>
      <c r="W33" s="4" t="s">
        <v>313</v>
      </c>
      <c r="X33" s="4" t="s">
        <v>313</v>
      </c>
      <c r="Y33" s="4" t="s">
        <v>313</v>
      </c>
      <c r="Z33" s="4" t="s">
        <v>313</v>
      </c>
      <c r="AA33" s="4" t="s">
        <v>313</v>
      </c>
      <c r="AB33" s="4" t="s">
        <v>312</v>
      </c>
      <c r="AC33" s="4" t="s">
        <v>313</v>
      </c>
      <c r="AE33" s="4">
        <v>0</v>
      </c>
      <c r="AF33" s="4">
        <v>0</v>
      </c>
      <c r="AG33" s="4">
        <v>0</v>
      </c>
      <c r="AH33" s="4" t="s">
        <v>6455</v>
      </c>
      <c r="AI33" s="4" t="s">
        <v>11853</v>
      </c>
      <c r="AJ33" s="4" t="s">
        <v>6455</v>
      </c>
      <c r="AK33" s="4">
        <v>0</v>
      </c>
      <c r="AM33" s="4" t="s">
        <v>11686</v>
      </c>
      <c r="AN33" s="4">
        <v>5</v>
      </c>
      <c r="AO33" s="4">
        <v>10</v>
      </c>
      <c r="AP33" s="4">
        <v>0</v>
      </c>
      <c r="AQ33" s="4">
        <v>0</v>
      </c>
      <c r="AR33" s="4">
        <v>15</v>
      </c>
      <c r="AS33" s="4"/>
      <c r="AU33" s="4" t="s">
        <v>11840</v>
      </c>
      <c r="AV33" s="4" t="s">
        <v>11841</v>
      </c>
      <c r="AW33" s="4"/>
      <c r="AY33" s="4" t="s">
        <v>11845</v>
      </c>
      <c r="AZ33" s="68" t="s">
        <v>11843</v>
      </c>
      <c r="BA33" s="73">
        <f>VLOOKUP(B33,'Raw(2차 면접전형 결과)'!D:CF,81,0)</f>
        <v>19.666666666666668</v>
      </c>
      <c r="BB33" s="73">
        <f>VLOOKUP(B33,'Raw(2차 면접전형 결과)'!D:CG,82,0)</f>
        <v>20.333333333333332</v>
      </c>
      <c r="BC33" s="73">
        <f>VLOOKUP(B33,'Raw(2차 면접전형 결과)'!D:CH,83,0)</f>
        <v>19.333333333333332</v>
      </c>
      <c r="BD33" s="74">
        <f>VLOOKUP(B33,'Raw(2차 면접전형 결과)'!D:CI,84,0)</f>
        <v>19.666666666666668</v>
      </c>
      <c r="BE33" s="74">
        <f>VLOOKUP(B33,'Raw(2차 면접전형 결과)'!D:CJ,85,0)</f>
        <v>79</v>
      </c>
      <c r="BF33" s="73">
        <f t="shared" si="14"/>
        <v>79</v>
      </c>
      <c r="BG33" s="73">
        <v>73.73333333333332</v>
      </c>
      <c r="BH33" s="69" t="str">
        <f t="shared" si="15"/>
        <v xml:space="preserve"> </v>
      </c>
      <c r="BI33" s="69"/>
      <c r="BJ33" s="69">
        <v>87.25</v>
      </c>
      <c r="BK33" s="73">
        <f t="shared" si="16"/>
        <v>43.63</v>
      </c>
      <c r="BL33" s="73">
        <f t="shared" si="17"/>
        <v>79</v>
      </c>
      <c r="BM33" s="73">
        <f t="shared" si="0"/>
        <v>39.5</v>
      </c>
      <c r="BN33" s="73">
        <f t="shared" si="18"/>
        <v>83.13</v>
      </c>
      <c r="BO33" s="68">
        <f t="shared" si="19"/>
        <v>8</v>
      </c>
      <c r="BP33" s="68" t="s">
        <v>12181</v>
      </c>
      <c r="BQ33" s="68"/>
      <c r="BS33" s="68">
        <v>9</v>
      </c>
      <c r="BT33" s="68">
        <v>9</v>
      </c>
      <c r="BU33" s="68" t="str">
        <f t="shared" si="20"/>
        <v>일치</v>
      </c>
      <c r="BV33" s="68"/>
    </row>
    <row r="34" spans="1:74" ht="50.1" customHeight="1" x14ac:dyDescent="0.3">
      <c r="A34" s="4">
        <f t="shared" si="13"/>
        <v>9</v>
      </c>
      <c r="B34" s="4" t="s">
        <v>4411</v>
      </c>
      <c r="C34" s="4" t="s">
        <v>4412</v>
      </c>
      <c r="D34" s="4" t="s">
        <v>265</v>
      </c>
      <c r="E34" s="4" t="s">
        <v>266</v>
      </c>
      <c r="F34" s="4" t="s">
        <v>4413</v>
      </c>
      <c r="G34" s="4" t="s">
        <v>4414</v>
      </c>
      <c r="H34" s="4" t="s">
        <v>4415</v>
      </c>
      <c r="I34" s="4" t="s">
        <v>4415</v>
      </c>
      <c r="J34" s="4" t="s">
        <v>275</v>
      </c>
      <c r="K34" s="4" t="s">
        <v>275</v>
      </c>
      <c r="L34" s="4" t="s">
        <v>276</v>
      </c>
      <c r="M34" s="4" t="s">
        <v>277</v>
      </c>
      <c r="N34" s="4" t="s">
        <v>277</v>
      </c>
      <c r="O34" s="4" t="s">
        <v>277</v>
      </c>
      <c r="P34" s="4" t="s">
        <v>277</v>
      </c>
      <c r="Q34" s="4" t="s">
        <v>4441</v>
      </c>
      <c r="R34" s="4" t="s">
        <v>313</v>
      </c>
      <c r="S34" s="4" t="s">
        <v>313</v>
      </c>
      <c r="T34" s="4" t="s">
        <v>313</v>
      </c>
      <c r="U34" s="4" t="s">
        <v>313</v>
      </c>
      <c r="V34" s="4" t="s">
        <v>313</v>
      </c>
      <c r="W34" s="4" t="s">
        <v>11686</v>
      </c>
      <c r="X34" s="4" t="s">
        <v>11727</v>
      </c>
      <c r="Y34" s="4" t="s">
        <v>11686</v>
      </c>
      <c r="Z34" s="4" t="s">
        <v>11727</v>
      </c>
      <c r="AA34" s="4" t="s">
        <v>312</v>
      </c>
      <c r="AB34" s="4" t="s">
        <v>312</v>
      </c>
      <c r="AC34" s="4" t="s">
        <v>313</v>
      </c>
      <c r="AE34" s="4">
        <v>0</v>
      </c>
      <c r="AF34" s="4">
        <v>0</v>
      </c>
      <c r="AG34" s="4">
        <v>0</v>
      </c>
      <c r="AH34" s="4" t="s">
        <v>11853</v>
      </c>
      <c r="AI34" s="4" t="s">
        <v>11853</v>
      </c>
      <c r="AJ34" s="4" t="s">
        <v>6455</v>
      </c>
      <c r="AK34" s="4">
        <v>0</v>
      </c>
      <c r="AM34" s="4" t="s">
        <v>11686</v>
      </c>
      <c r="AN34" s="4">
        <v>10</v>
      </c>
      <c r="AO34" s="4">
        <v>10</v>
      </c>
      <c r="AP34" s="4">
        <v>0</v>
      </c>
      <c r="AQ34" s="4">
        <v>0</v>
      </c>
      <c r="AR34" s="4">
        <v>20</v>
      </c>
      <c r="AS34" s="4"/>
      <c r="AU34" s="4" t="s">
        <v>11840</v>
      </c>
      <c r="AV34" s="4" t="s">
        <v>11841</v>
      </c>
      <c r="AW34" s="4"/>
      <c r="AY34" s="4" t="s">
        <v>11845</v>
      </c>
      <c r="AZ34" s="68" t="s">
        <v>11843</v>
      </c>
      <c r="BA34" s="73">
        <f>VLOOKUP(B34,'Raw(2차 면접전형 결과)'!D:CF,81,0)</f>
        <v>21</v>
      </c>
      <c r="BB34" s="73">
        <f>VLOOKUP(B34,'Raw(2차 면접전형 결과)'!D:CG,82,0)</f>
        <v>22</v>
      </c>
      <c r="BC34" s="73">
        <f>VLOOKUP(B34,'Raw(2차 면접전형 결과)'!D:CH,83,0)</f>
        <v>20.333333333333332</v>
      </c>
      <c r="BD34" s="74">
        <f>VLOOKUP(B34,'Raw(2차 면접전형 결과)'!D:CI,84,0)</f>
        <v>21.333333333333332</v>
      </c>
      <c r="BE34" s="74">
        <f>VLOOKUP(B34,'Raw(2차 면접전형 결과)'!D:CJ,85,0)</f>
        <v>84.67</v>
      </c>
      <c r="BF34" s="73">
        <f t="shared" si="14"/>
        <v>84.67</v>
      </c>
      <c r="BG34" s="73">
        <v>77.73333333333332</v>
      </c>
      <c r="BH34" s="69" t="str">
        <f t="shared" si="15"/>
        <v xml:space="preserve"> </v>
      </c>
      <c r="BI34" s="69"/>
      <c r="BJ34" s="69">
        <v>81.25</v>
      </c>
      <c r="BK34" s="73">
        <f t="shared" si="16"/>
        <v>40.630000000000003</v>
      </c>
      <c r="BL34" s="73">
        <f t="shared" si="17"/>
        <v>84.67</v>
      </c>
      <c r="BM34" s="73">
        <f t="shared" si="0"/>
        <v>42.34</v>
      </c>
      <c r="BN34" s="73">
        <f t="shared" si="18"/>
        <v>82.97</v>
      </c>
      <c r="BO34" s="68">
        <f t="shared" si="19"/>
        <v>9</v>
      </c>
      <c r="BP34" s="68" t="s">
        <v>12181</v>
      </c>
      <c r="BQ34" s="68"/>
      <c r="BS34" s="68">
        <v>9</v>
      </c>
      <c r="BT34" s="68">
        <v>9</v>
      </c>
      <c r="BU34" s="68" t="str">
        <f t="shared" si="20"/>
        <v>일치</v>
      </c>
      <c r="BV34" s="68"/>
    </row>
    <row r="35" spans="1:74" ht="50.1" customHeight="1" x14ac:dyDescent="0.3">
      <c r="A35" s="4">
        <f t="shared" si="13"/>
        <v>10</v>
      </c>
      <c r="B35" s="4" t="s">
        <v>4247</v>
      </c>
      <c r="C35" s="4" t="s">
        <v>4248</v>
      </c>
      <c r="D35" s="4" t="s">
        <v>265</v>
      </c>
      <c r="E35" s="4" t="s">
        <v>266</v>
      </c>
      <c r="F35" s="4" t="s">
        <v>4249</v>
      </c>
      <c r="G35" s="4" t="s">
        <v>4250</v>
      </c>
      <c r="H35" s="4" t="s">
        <v>4251</v>
      </c>
      <c r="I35" s="4" t="s">
        <v>4252</v>
      </c>
      <c r="J35" s="4" t="s">
        <v>275</v>
      </c>
      <c r="K35" s="4" t="s">
        <v>275</v>
      </c>
      <c r="L35" s="4" t="s">
        <v>276</v>
      </c>
      <c r="M35" s="4" t="s">
        <v>277</v>
      </c>
      <c r="N35" s="4" t="s">
        <v>277</v>
      </c>
      <c r="O35" s="4" t="s">
        <v>277</v>
      </c>
      <c r="P35" s="4" t="s">
        <v>277</v>
      </c>
      <c r="Q35" s="4" t="s">
        <v>1975</v>
      </c>
      <c r="R35" s="4" t="s">
        <v>313</v>
      </c>
      <c r="S35" s="4" t="s">
        <v>313</v>
      </c>
      <c r="T35" s="4" t="s">
        <v>313</v>
      </c>
      <c r="U35" s="4" t="s">
        <v>313</v>
      </c>
      <c r="V35" s="4" t="s">
        <v>313</v>
      </c>
      <c r="W35" s="4" t="s">
        <v>11686</v>
      </c>
      <c r="X35" s="4" t="s">
        <v>11744</v>
      </c>
      <c r="Y35" s="4" t="s">
        <v>313</v>
      </c>
      <c r="Z35" s="4" t="s">
        <v>313</v>
      </c>
      <c r="AA35" s="4" t="s">
        <v>313</v>
      </c>
      <c r="AB35" s="4" t="s">
        <v>312</v>
      </c>
      <c r="AC35" s="4" t="s">
        <v>313</v>
      </c>
      <c r="AE35" s="4">
        <v>0</v>
      </c>
      <c r="AF35" s="4">
        <v>0</v>
      </c>
      <c r="AG35" s="4">
        <v>0</v>
      </c>
      <c r="AH35" s="4" t="s">
        <v>6455</v>
      </c>
      <c r="AI35" s="4" t="s">
        <v>11853</v>
      </c>
      <c r="AJ35" s="4" t="s">
        <v>6455</v>
      </c>
      <c r="AK35" s="4">
        <v>0</v>
      </c>
      <c r="AM35" s="4" t="s">
        <v>11686</v>
      </c>
      <c r="AN35" s="4">
        <v>5</v>
      </c>
      <c r="AO35" s="4">
        <v>4</v>
      </c>
      <c r="AP35" s="4">
        <v>6</v>
      </c>
      <c r="AQ35" s="4">
        <v>0</v>
      </c>
      <c r="AR35" s="4">
        <v>15</v>
      </c>
      <c r="AS35" s="4"/>
      <c r="AU35" s="4" t="s">
        <v>11840</v>
      </c>
      <c r="AV35" s="4" t="s">
        <v>11841</v>
      </c>
      <c r="AW35" s="4"/>
      <c r="AY35" s="4" t="s">
        <v>11845</v>
      </c>
      <c r="AZ35" s="68" t="s">
        <v>11843</v>
      </c>
      <c r="BA35" s="73">
        <f>VLOOKUP(B35,'Raw(2차 면접전형 결과)'!D:CF,81,0)</f>
        <v>19.333333333333332</v>
      </c>
      <c r="BB35" s="73">
        <f>VLOOKUP(B35,'Raw(2차 면접전형 결과)'!D:CG,82,0)</f>
        <v>19.333333333333332</v>
      </c>
      <c r="BC35" s="73">
        <f>VLOOKUP(B35,'Raw(2차 면접전형 결과)'!D:CH,83,0)</f>
        <v>19.333333333333332</v>
      </c>
      <c r="BD35" s="74">
        <f>VLOOKUP(B35,'Raw(2차 면접전형 결과)'!D:CI,84,0)</f>
        <v>20</v>
      </c>
      <c r="BE35" s="74">
        <f>VLOOKUP(B35,'Raw(2차 면접전형 결과)'!D:CJ,85,0)</f>
        <v>78</v>
      </c>
      <c r="BF35" s="73">
        <f t="shared" si="14"/>
        <v>78</v>
      </c>
      <c r="BG35" s="73">
        <v>74.966666666666669</v>
      </c>
      <c r="BH35" s="69" t="str">
        <f t="shared" si="15"/>
        <v xml:space="preserve"> </v>
      </c>
      <c r="BI35" s="69"/>
      <c r="BJ35" s="69">
        <v>87</v>
      </c>
      <c r="BK35" s="73">
        <f t="shared" si="16"/>
        <v>43.5</v>
      </c>
      <c r="BL35" s="73">
        <f t="shared" si="17"/>
        <v>78</v>
      </c>
      <c r="BM35" s="73">
        <f t="shared" si="0"/>
        <v>39</v>
      </c>
      <c r="BN35" s="73">
        <f t="shared" si="18"/>
        <v>82.5</v>
      </c>
      <c r="BO35" s="68">
        <f t="shared" si="19"/>
        <v>10</v>
      </c>
      <c r="BP35" s="68" t="s">
        <v>11829</v>
      </c>
      <c r="BQ35" s="75"/>
      <c r="BS35" s="68">
        <v>9</v>
      </c>
      <c r="BT35" s="68">
        <v>9</v>
      </c>
      <c r="BU35" s="68" t="str">
        <f t="shared" si="20"/>
        <v>일치</v>
      </c>
      <c r="BV35" s="68"/>
    </row>
    <row r="36" spans="1:74" ht="50.1" customHeight="1" x14ac:dyDescent="0.3">
      <c r="A36" s="4">
        <f t="shared" si="13"/>
        <v>11</v>
      </c>
      <c r="B36" s="4" t="s">
        <v>9427</v>
      </c>
      <c r="C36" s="4" t="s">
        <v>9428</v>
      </c>
      <c r="D36" s="4" t="s">
        <v>265</v>
      </c>
      <c r="E36" s="4" t="s">
        <v>266</v>
      </c>
      <c r="F36" s="4" t="s">
        <v>9429</v>
      </c>
      <c r="G36" s="4" t="s">
        <v>9430</v>
      </c>
      <c r="H36" s="4" t="s">
        <v>9431</v>
      </c>
      <c r="I36" s="4" t="s">
        <v>9432</v>
      </c>
      <c r="J36" s="4" t="s">
        <v>275</v>
      </c>
      <c r="K36" s="4" t="s">
        <v>275</v>
      </c>
      <c r="L36" s="4" t="s">
        <v>276</v>
      </c>
      <c r="M36" s="4" t="s">
        <v>277</v>
      </c>
      <c r="N36" s="4" t="s">
        <v>277</v>
      </c>
      <c r="O36" s="4" t="s">
        <v>277</v>
      </c>
      <c r="P36" s="4" t="s">
        <v>277</v>
      </c>
      <c r="Q36" s="4" t="s">
        <v>5218</v>
      </c>
      <c r="R36" s="4" t="s">
        <v>313</v>
      </c>
      <c r="S36" s="4" t="s">
        <v>313</v>
      </c>
      <c r="T36" s="4" t="s">
        <v>313</v>
      </c>
      <c r="U36" s="4" t="s">
        <v>313</v>
      </c>
      <c r="V36" s="4" t="s">
        <v>313</v>
      </c>
      <c r="W36" s="4" t="s">
        <v>11686</v>
      </c>
      <c r="X36" s="4" t="s">
        <v>9552</v>
      </c>
      <c r="Y36" s="4" t="s">
        <v>11686</v>
      </c>
      <c r="Z36" s="4" t="s">
        <v>9552</v>
      </c>
      <c r="AA36" s="4" t="s">
        <v>312</v>
      </c>
      <c r="AB36" s="4" t="s">
        <v>312</v>
      </c>
      <c r="AC36" s="4" t="s">
        <v>313</v>
      </c>
      <c r="AE36" s="4">
        <v>0</v>
      </c>
      <c r="AF36" s="4">
        <v>0</v>
      </c>
      <c r="AG36" s="4">
        <v>0</v>
      </c>
      <c r="AH36" s="4" t="s">
        <v>11853</v>
      </c>
      <c r="AI36" s="4" t="s">
        <v>11853</v>
      </c>
      <c r="AJ36" s="4" t="s">
        <v>6455</v>
      </c>
      <c r="AK36" s="4">
        <v>0</v>
      </c>
      <c r="AM36" s="4" t="s">
        <v>11686</v>
      </c>
      <c r="AN36" s="4">
        <v>10</v>
      </c>
      <c r="AO36" s="4">
        <v>4</v>
      </c>
      <c r="AP36" s="4">
        <v>0</v>
      </c>
      <c r="AQ36" s="4">
        <v>0</v>
      </c>
      <c r="AR36" s="4">
        <v>14</v>
      </c>
      <c r="AS36" s="4"/>
      <c r="AU36" s="4" t="s">
        <v>11840</v>
      </c>
      <c r="AV36" s="4" t="s">
        <v>11841</v>
      </c>
      <c r="AW36" s="4"/>
      <c r="AY36" s="4" t="s">
        <v>11845</v>
      </c>
      <c r="AZ36" s="68" t="s">
        <v>11843</v>
      </c>
      <c r="BA36" s="73">
        <f>VLOOKUP(B36,'Raw(2차 면접전형 결과)'!D:CF,81,0)</f>
        <v>19.333333333333332</v>
      </c>
      <c r="BB36" s="73">
        <f>VLOOKUP(B36,'Raw(2차 면접전형 결과)'!D:CG,82,0)</f>
        <v>18.333333333333332</v>
      </c>
      <c r="BC36" s="73">
        <f>VLOOKUP(B36,'Raw(2차 면접전형 결과)'!D:CH,83,0)</f>
        <v>18.333333333333332</v>
      </c>
      <c r="BD36" s="74">
        <f>VLOOKUP(B36,'Raw(2차 면접전형 결과)'!D:CI,84,0)</f>
        <v>17.333333333333332</v>
      </c>
      <c r="BE36" s="74">
        <f>VLOOKUP(B36,'Raw(2차 면접전형 결과)'!D:CJ,85,0)</f>
        <v>73.33</v>
      </c>
      <c r="BF36" s="73">
        <f t="shared" si="14"/>
        <v>73.33</v>
      </c>
      <c r="BG36" s="73">
        <v>78.933333333333323</v>
      </c>
      <c r="BH36" s="69" t="str">
        <f t="shared" si="15"/>
        <v xml:space="preserve"> </v>
      </c>
      <c r="BI36" s="69"/>
      <c r="BJ36" s="69">
        <v>86.5</v>
      </c>
      <c r="BK36" s="73">
        <f t="shared" si="16"/>
        <v>43.25</v>
      </c>
      <c r="BL36" s="73">
        <f t="shared" si="17"/>
        <v>73.33</v>
      </c>
      <c r="BM36" s="73">
        <f t="shared" si="0"/>
        <v>36.67</v>
      </c>
      <c r="BN36" s="73">
        <f t="shared" si="18"/>
        <v>79.92</v>
      </c>
      <c r="BO36" s="68">
        <f t="shared" si="19"/>
        <v>11</v>
      </c>
      <c r="BP36" s="68" t="s">
        <v>11831</v>
      </c>
      <c r="BQ36" s="68"/>
      <c r="BS36" s="68">
        <v>9</v>
      </c>
      <c r="BT36" s="68">
        <v>9</v>
      </c>
      <c r="BU36" s="68" t="str">
        <f t="shared" si="20"/>
        <v>일치</v>
      </c>
      <c r="BV36" s="68"/>
    </row>
    <row r="37" spans="1:74" ht="50.1" customHeight="1" x14ac:dyDescent="0.3">
      <c r="A37" s="4">
        <f t="shared" si="13"/>
        <v>12</v>
      </c>
      <c r="B37" s="4" t="s">
        <v>872</v>
      </c>
      <c r="C37" s="4" t="s">
        <v>873</v>
      </c>
      <c r="D37" s="4" t="s">
        <v>265</v>
      </c>
      <c r="E37" s="4" t="s">
        <v>266</v>
      </c>
      <c r="F37" s="4" t="s">
        <v>874</v>
      </c>
      <c r="G37" s="4" t="s">
        <v>875</v>
      </c>
      <c r="H37" s="4" t="s">
        <v>876</v>
      </c>
      <c r="I37" s="4" t="s">
        <v>877</v>
      </c>
      <c r="J37" s="4" t="s">
        <v>275</v>
      </c>
      <c r="K37" s="4" t="s">
        <v>275</v>
      </c>
      <c r="L37" s="4" t="s">
        <v>276</v>
      </c>
      <c r="M37" s="4" t="s">
        <v>277</v>
      </c>
      <c r="N37" s="4" t="s">
        <v>277</v>
      </c>
      <c r="O37" s="4" t="s">
        <v>277</v>
      </c>
      <c r="P37" s="4" t="s">
        <v>277</v>
      </c>
      <c r="Q37" s="4" t="s">
        <v>913</v>
      </c>
      <c r="R37" s="4" t="s">
        <v>313</v>
      </c>
      <c r="S37" s="4" t="s">
        <v>313</v>
      </c>
      <c r="T37" s="4" t="s">
        <v>313</v>
      </c>
      <c r="U37" s="4" t="s">
        <v>313</v>
      </c>
      <c r="V37" s="4" t="s">
        <v>313</v>
      </c>
      <c r="W37" s="4" t="s">
        <v>313</v>
      </c>
      <c r="X37" s="4" t="s">
        <v>313</v>
      </c>
      <c r="Y37" s="4" t="s">
        <v>313</v>
      </c>
      <c r="Z37" s="4" t="s">
        <v>313</v>
      </c>
      <c r="AA37" s="4" t="s">
        <v>313</v>
      </c>
      <c r="AB37" s="4" t="s">
        <v>313</v>
      </c>
      <c r="AC37" s="4" t="s">
        <v>313</v>
      </c>
      <c r="AE37" s="4">
        <v>0</v>
      </c>
      <c r="AF37" s="4">
        <v>0</v>
      </c>
      <c r="AG37" s="4">
        <v>0</v>
      </c>
      <c r="AH37" s="4" t="s">
        <v>6455</v>
      </c>
      <c r="AI37" s="4" t="s">
        <v>6455</v>
      </c>
      <c r="AJ37" s="4" t="s">
        <v>6455</v>
      </c>
      <c r="AK37" s="4">
        <v>0</v>
      </c>
      <c r="AM37" s="4" t="s">
        <v>11686</v>
      </c>
      <c r="AN37" s="4">
        <v>0</v>
      </c>
      <c r="AO37" s="4">
        <v>0</v>
      </c>
      <c r="AP37" s="4">
        <v>10</v>
      </c>
      <c r="AQ37" s="4">
        <v>0</v>
      </c>
      <c r="AR37" s="4">
        <v>10</v>
      </c>
      <c r="AS37" s="4"/>
      <c r="AU37" s="4" t="s">
        <v>11840</v>
      </c>
      <c r="AV37" s="4" t="s">
        <v>11841</v>
      </c>
      <c r="AW37" s="4"/>
      <c r="AY37" s="4" t="s">
        <v>11845</v>
      </c>
      <c r="AZ37" s="68" t="s">
        <v>11843</v>
      </c>
      <c r="BA37" s="73">
        <f>VLOOKUP(B37,'Raw(2차 면접전형 결과)'!D:CF,81,0)</f>
        <v>20.333333333333332</v>
      </c>
      <c r="BB37" s="73">
        <f>VLOOKUP(B37,'Raw(2차 면접전형 결과)'!D:CG,82,0)</f>
        <v>19</v>
      </c>
      <c r="BC37" s="73">
        <f>VLOOKUP(B37,'Raw(2차 면접전형 결과)'!D:CH,83,0)</f>
        <v>19</v>
      </c>
      <c r="BD37" s="74">
        <f>VLOOKUP(B37,'Raw(2차 면접전형 결과)'!D:CI,84,0)</f>
        <v>19.666666666666668</v>
      </c>
      <c r="BE37" s="74">
        <f>VLOOKUP(B37,'Raw(2차 면접전형 결과)'!D:CJ,85,0)</f>
        <v>78</v>
      </c>
      <c r="BF37" s="73">
        <f t="shared" si="14"/>
        <v>78</v>
      </c>
      <c r="BG37" s="73">
        <v>80.86666666666666</v>
      </c>
      <c r="BH37" s="69" t="str">
        <f t="shared" si="15"/>
        <v xml:space="preserve"> </v>
      </c>
      <c r="BI37" s="69"/>
      <c r="BJ37" s="69">
        <v>81.5</v>
      </c>
      <c r="BK37" s="73">
        <f t="shared" si="16"/>
        <v>40.75</v>
      </c>
      <c r="BL37" s="73">
        <f t="shared" si="17"/>
        <v>78</v>
      </c>
      <c r="BM37" s="73">
        <f t="shared" si="0"/>
        <v>39</v>
      </c>
      <c r="BN37" s="73">
        <f t="shared" si="18"/>
        <v>79.75</v>
      </c>
      <c r="BO37" s="68">
        <f t="shared" si="19"/>
        <v>12</v>
      </c>
      <c r="BP37" s="68" t="s">
        <v>12182</v>
      </c>
      <c r="BQ37" s="75"/>
      <c r="BS37" s="68">
        <v>9</v>
      </c>
      <c r="BT37" s="68">
        <v>9</v>
      </c>
      <c r="BU37" s="68" t="str">
        <f t="shared" si="20"/>
        <v>일치</v>
      </c>
      <c r="BV37" s="68"/>
    </row>
    <row r="38" spans="1:74" ht="50.1" customHeight="1" x14ac:dyDescent="0.3">
      <c r="A38" s="4">
        <f t="shared" si="13"/>
        <v>13</v>
      </c>
      <c r="B38" s="4" t="s">
        <v>7259</v>
      </c>
      <c r="C38" s="4" t="s">
        <v>7260</v>
      </c>
      <c r="D38" s="4" t="s">
        <v>265</v>
      </c>
      <c r="E38" s="4" t="s">
        <v>266</v>
      </c>
      <c r="F38" s="4" t="s">
        <v>7261</v>
      </c>
      <c r="G38" s="4" t="s">
        <v>7262</v>
      </c>
      <c r="H38" s="4" t="s">
        <v>7263</v>
      </c>
      <c r="I38" s="4" t="s">
        <v>7264</v>
      </c>
      <c r="J38" s="4" t="s">
        <v>275</v>
      </c>
      <c r="K38" s="4" t="s">
        <v>275</v>
      </c>
      <c r="L38" s="4" t="s">
        <v>276</v>
      </c>
      <c r="M38" s="4" t="s">
        <v>277</v>
      </c>
      <c r="N38" s="4" t="s">
        <v>277</v>
      </c>
      <c r="O38" s="4" t="s">
        <v>277</v>
      </c>
      <c r="P38" s="4" t="s">
        <v>277</v>
      </c>
      <c r="Q38" s="4" t="s">
        <v>7300</v>
      </c>
      <c r="R38" s="4" t="s">
        <v>313</v>
      </c>
      <c r="S38" s="4" t="s">
        <v>313</v>
      </c>
      <c r="T38" s="4" t="s">
        <v>313</v>
      </c>
      <c r="U38" s="4" t="s">
        <v>313</v>
      </c>
      <c r="V38" s="4" t="s">
        <v>313</v>
      </c>
      <c r="W38" s="4" t="s">
        <v>11686</v>
      </c>
      <c r="X38" s="4" t="s">
        <v>11727</v>
      </c>
      <c r="Y38" s="4" t="s">
        <v>11686</v>
      </c>
      <c r="Z38" s="4" t="s">
        <v>11727</v>
      </c>
      <c r="AA38" s="4" t="s">
        <v>313</v>
      </c>
      <c r="AB38" s="4" t="s">
        <v>313</v>
      </c>
      <c r="AC38" s="4" t="s">
        <v>313</v>
      </c>
      <c r="AE38" s="4">
        <v>0</v>
      </c>
      <c r="AF38" s="4">
        <v>0</v>
      </c>
      <c r="AG38" s="4">
        <v>0</v>
      </c>
      <c r="AH38" s="4" t="s">
        <v>6455</v>
      </c>
      <c r="AI38" s="4" t="s">
        <v>6455</v>
      </c>
      <c r="AJ38" s="4" t="s">
        <v>6455</v>
      </c>
      <c r="AK38" s="4">
        <v>0</v>
      </c>
      <c r="AM38" s="4" t="s">
        <v>11686</v>
      </c>
      <c r="AN38" s="4">
        <v>0</v>
      </c>
      <c r="AO38" s="4">
        <v>4</v>
      </c>
      <c r="AP38" s="4">
        <v>10</v>
      </c>
      <c r="AQ38" s="4">
        <v>0</v>
      </c>
      <c r="AR38" s="4">
        <v>14</v>
      </c>
      <c r="AS38" s="4"/>
      <c r="AU38" s="4" t="s">
        <v>11840</v>
      </c>
      <c r="AV38" s="4" t="s">
        <v>11841</v>
      </c>
      <c r="AW38" s="4"/>
      <c r="AY38" s="4" t="s">
        <v>11845</v>
      </c>
      <c r="AZ38" s="68" t="s">
        <v>11843</v>
      </c>
      <c r="BA38" s="73">
        <f>VLOOKUP(B38,'Raw(2차 면접전형 결과)'!D:CF,81,0)</f>
        <v>20.666666666666668</v>
      </c>
      <c r="BB38" s="73">
        <f>VLOOKUP(B38,'Raw(2차 면접전형 결과)'!D:CG,82,0)</f>
        <v>18</v>
      </c>
      <c r="BC38" s="73">
        <f>VLOOKUP(B38,'Raw(2차 면접전형 결과)'!D:CH,83,0)</f>
        <v>18.666666666666668</v>
      </c>
      <c r="BD38" s="74">
        <f>VLOOKUP(B38,'Raw(2차 면접전형 결과)'!D:CI,84,0)</f>
        <v>18.333333333333332</v>
      </c>
      <c r="BE38" s="74">
        <f>VLOOKUP(B38,'Raw(2차 면접전형 결과)'!D:CJ,85,0)</f>
        <v>75.67</v>
      </c>
      <c r="BF38" s="73">
        <f t="shared" si="14"/>
        <v>75.67</v>
      </c>
      <c r="BG38" s="73">
        <v>76.233333333333334</v>
      </c>
      <c r="BH38" s="69" t="str">
        <f t="shared" si="15"/>
        <v xml:space="preserve"> </v>
      </c>
      <c r="BI38" s="69"/>
      <c r="BJ38" s="69">
        <v>83.25</v>
      </c>
      <c r="BK38" s="73">
        <f t="shared" si="16"/>
        <v>41.63</v>
      </c>
      <c r="BL38" s="73">
        <f t="shared" si="17"/>
        <v>75.67</v>
      </c>
      <c r="BM38" s="73">
        <f t="shared" si="0"/>
        <v>37.840000000000003</v>
      </c>
      <c r="BN38" s="73">
        <f t="shared" si="18"/>
        <v>79.47</v>
      </c>
      <c r="BO38" s="68">
        <f t="shared" si="19"/>
        <v>13</v>
      </c>
      <c r="BP38" s="68" t="s">
        <v>12183</v>
      </c>
      <c r="BQ38" s="68"/>
      <c r="BS38" s="68">
        <v>9</v>
      </c>
      <c r="BT38" s="68">
        <v>9</v>
      </c>
      <c r="BU38" s="68" t="str">
        <f t="shared" si="20"/>
        <v>일치</v>
      </c>
      <c r="BV38" s="68"/>
    </row>
    <row r="39" spans="1:74" ht="50.1" customHeight="1" x14ac:dyDescent="0.3">
      <c r="A39" s="4">
        <f t="shared" si="13"/>
        <v>14</v>
      </c>
      <c r="B39" s="4" t="s">
        <v>6808</v>
      </c>
      <c r="C39" s="4" t="s">
        <v>6809</v>
      </c>
      <c r="D39" s="4" t="s">
        <v>265</v>
      </c>
      <c r="E39" s="4" t="s">
        <v>266</v>
      </c>
      <c r="F39" s="4" t="s">
        <v>6810</v>
      </c>
      <c r="G39" s="4" t="s">
        <v>6811</v>
      </c>
      <c r="H39" s="4" t="s">
        <v>6812</v>
      </c>
      <c r="I39" s="4" t="s">
        <v>6813</v>
      </c>
      <c r="J39" s="4" t="s">
        <v>275</v>
      </c>
      <c r="K39" s="4" t="s">
        <v>275</v>
      </c>
      <c r="L39" s="4" t="s">
        <v>276</v>
      </c>
      <c r="M39" s="4" t="s">
        <v>277</v>
      </c>
      <c r="N39" s="4" t="s">
        <v>277</v>
      </c>
      <c r="O39" s="4" t="s">
        <v>277</v>
      </c>
      <c r="P39" s="4" t="s">
        <v>277</v>
      </c>
      <c r="Q39" s="4" t="s">
        <v>6848</v>
      </c>
      <c r="R39" s="4" t="s">
        <v>313</v>
      </c>
      <c r="S39" s="4" t="s">
        <v>313</v>
      </c>
      <c r="T39" s="4" t="s">
        <v>313</v>
      </c>
      <c r="U39" s="4" t="s">
        <v>313</v>
      </c>
      <c r="V39" s="4" t="s">
        <v>313</v>
      </c>
      <c r="W39" s="4" t="s">
        <v>11686</v>
      </c>
      <c r="X39" s="4" t="s">
        <v>11734</v>
      </c>
      <c r="Y39" s="4" t="s">
        <v>313</v>
      </c>
      <c r="Z39" s="4" t="s">
        <v>313</v>
      </c>
      <c r="AA39" s="4" t="s">
        <v>313</v>
      </c>
      <c r="AB39" s="4" t="s">
        <v>312</v>
      </c>
      <c r="AC39" s="4" t="s">
        <v>313</v>
      </c>
      <c r="AE39" s="4">
        <v>0</v>
      </c>
      <c r="AF39" s="4">
        <v>0</v>
      </c>
      <c r="AG39" s="4">
        <v>0</v>
      </c>
      <c r="AH39" s="4" t="s">
        <v>6455</v>
      </c>
      <c r="AI39" s="4" t="s">
        <v>11853</v>
      </c>
      <c r="AJ39" s="4" t="s">
        <v>6455</v>
      </c>
      <c r="AK39" s="4">
        <v>0</v>
      </c>
      <c r="AM39" s="4" t="s">
        <v>11686</v>
      </c>
      <c r="AN39" s="4">
        <v>8</v>
      </c>
      <c r="AO39" s="4">
        <v>10</v>
      </c>
      <c r="AP39" s="4">
        <v>0</v>
      </c>
      <c r="AQ39" s="4">
        <v>0</v>
      </c>
      <c r="AR39" s="4">
        <v>18</v>
      </c>
      <c r="AS39" s="4"/>
      <c r="AU39" s="4" t="s">
        <v>11840</v>
      </c>
      <c r="AV39" s="4" t="s">
        <v>11841</v>
      </c>
      <c r="AW39" s="4"/>
      <c r="AY39" s="4" t="s">
        <v>11845</v>
      </c>
      <c r="AZ39" s="68" t="s">
        <v>11843</v>
      </c>
      <c r="BA39" s="73">
        <f>VLOOKUP(B39,'Raw(2차 면접전형 결과)'!D:CF,81,0)</f>
        <v>18</v>
      </c>
      <c r="BB39" s="73">
        <f>VLOOKUP(B39,'Raw(2차 면접전형 결과)'!D:CG,82,0)</f>
        <v>21.666666666666668</v>
      </c>
      <c r="BC39" s="73">
        <f>VLOOKUP(B39,'Raw(2차 면접전형 결과)'!D:CH,83,0)</f>
        <v>18.333333333333332</v>
      </c>
      <c r="BD39" s="74">
        <f>VLOOKUP(B39,'Raw(2차 면접전형 결과)'!D:CI,84,0)</f>
        <v>18.333333333333332</v>
      </c>
      <c r="BE39" s="74">
        <f>VLOOKUP(B39,'Raw(2차 면접전형 결과)'!D:CJ,85,0)</f>
        <v>76.33</v>
      </c>
      <c r="BF39" s="73">
        <f t="shared" si="14"/>
        <v>76.33</v>
      </c>
      <c r="BG39" s="73">
        <v>79.066666666666663</v>
      </c>
      <c r="BH39" s="69" t="str">
        <f t="shared" si="15"/>
        <v xml:space="preserve"> </v>
      </c>
      <c r="BI39" s="69"/>
      <c r="BJ39" s="69">
        <v>82.25</v>
      </c>
      <c r="BK39" s="73">
        <f t="shared" si="16"/>
        <v>41.13</v>
      </c>
      <c r="BL39" s="73">
        <f t="shared" si="17"/>
        <v>76.33</v>
      </c>
      <c r="BM39" s="73">
        <f t="shared" si="0"/>
        <v>38.17</v>
      </c>
      <c r="BN39" s="73">
        <f t="shared" si="18"/>
        <v>79.300000000000011</v>
      </c>
      <c r="BO39" s="68">
        <f t="shared" si="19"/>
        <v>14</v>
      </c>
      <c r="BP39" s="68" t="s">
        <v>12184</v>
      </c>
      <c r="BQ39" s="68"/>
      <c r="BS39" s="68">
        <v>9</v>
      </c>
      <c r="BT39" s="68">
        <v>9</v>
      </c>
      <c r="BU39" s="68" t="str">
        <f t="shared" si="20"/>
        <v>일치</v>
      </c>
      <c r="BV39" s="68"/>
    </row>
    <row r="40" spans="1:74" ht="50.1" customHeight="1" x14ac:dyDescent="0.3">
      <c r="A40" s="4">
        <f t="shared" si="13"/>
        <v>15</v>
      </c>
      <c r="B40" s="4" t="s">
        <v>7345</v>
      </c>
      <c r="C40" s="4" t="s">
        <v>7346</v>
      </c>
      <c r="D40" s="4" t="s">
        <v>265</v>
      </c>
      <c r="E40" s="4" t="s">
        <v>266</v>
      </c>
      <c r="F40" s="4" t="s">
        <v>7347</v>
      </c>
      <c r="G40" s="4" t="s">
        <v>7348</v>
      </c>
      <c r="H40" s="4" t="s">
        <v>7349</v>
      </c>
      <c r="I40" s="4" t="s">
        <v>7350</v>
      </c>
      <c r="J40" s="4" t="s">
        <v>275</v>
      </c>
      <c r="K40" s="4" t="s">
        <v>275</v>
      </c>
      <c r="L40" s="4" t="s">
        <v>276</v>
      </c>
      <c r="M40" s="4" t="s">
        <v>277</v>
      </c>
      <c r="N40" s="4" t="s">
        <v>277</v>
      </c>
      <c r="O40" s="4" t="s">
        <v>277</v>
      </c>
      <c r="P40" s="4" t="s">
        <v>277</v>
      </c>
      <c r="Q40" s="4" t="s">
        <v>3547</v>
      </c>
      <c r="R40" s="4" t="s">
        <v>313</v>
      </c>
      <c r="S40" s="4" t="s">
        <v>313</v>
      </c>
      <c r="T40" s="4" t="s">
        <v>313</v>
      </c>
      <c r="U40" s="4" t="s">
        <v>313</v>
      </c>
      <c r="V40" s="4" t="s">
        <v>313</v>
      </c>
      <c r="W40" s="4" t="s">
        <v>11686</v>
      </c>
      <c r="X40" s="4" t="s">
        <v>11738</v>
      </c>
      <c r="Y40" s="4" t="s">
        <v>313</v>
      </c>
      <c r="Z40" s="4" t="s">
        <v>313</v>
      </c>
      <c r="AA40" s="4" t="s">
        <v>312</v>
      </c>
      <c r="AB40" s="4" t="s">
        <v>313</v>
      </c>
      <c r="AC40" s="4" t="s">
        <v>313</v>
      </c>
      <c r="AE40" s="4">
        <v>0</v>
      </c>
      <c r="AF40" s="4">
        <v>0</v>
      </c>
      <c r="AG40" s="4">
        <v>0</v>
      </c>
      <c r="AH40" s="4" t="s">
        <v>11853</v>
      </c>
      <c r="AI40" s="4" t="s">
        <v>6455</v>
      </c>
      <c r="AJ40" s="4" t="s">
        <v>6455</v>
      </c>
      <c r="AK40" s="4">
        <v>0</v>
      </c>
      <c r="AM40" s="4" t="s">
        <v>11686</v>
      </c>
      <c r="AN40" s="4">
        <v>3</v>
      </c>
      <c r="AO40" s="4">
        <v>10</v>
      </c>
      <c r="AP40" s="4">
        <v>0</v>
      </c>
      <c r="AQ40" s="4">
        <v>0</v>
      </c>
      <c r="AR40" s="4">
        <v>13</v>
      </c>
      <c r="AS40" s="4"/>
      <c r="AU40" s="4" t="s">
        <v>11840</v>
      </c>
      <c r="AV40" s="4" t="s">
        <v>11841</v>
      </c>
      <c r="AW40" s="4"/>
      <c r="AY40" s="4" t="s">
        <v>11845</v>
      </c>
      <c r="AZ40" s="68" t="s">
        <v>11843</v>
      </c>
      <c r="BA40" s="73">
        <f>VLOOKUP(B40,'Raw(2차 면접전형 결과)'!D:CF,81,0)</f>
        <v>16</v>
      </c>
      <c r="BB40" s="73">
        <f>VLOOKUP(B40,'Raw(2차 면접전형 결과)'!D:CG,82,0)</f>
        <v>19.666666666666668</v>
      </c>
      <c r="BC40" s="73">
        <f>VLOOKUP(B40,'Raw(2차 면접전형 결과)'!D:CH,83,0)</f>
        <v>16.333333333333332</v>
      </c>
      <c r="BD40" s="74">
        <f>VLOOKUP(B40,'Raw(2차 면접전형 결과)'!D:CI,84,0)</f>
        <v>18.333333333333332</v>
      </c>
      <c r="BE40" s="74">
        <f>VLOOKUP(B40,'Raw(2차 면접전형 결과)'!D:CJ,85,0)</f>
        <v>70.33</v>
      </c>
      <c r="BF40" s="73">
        <f t="shared" si="14"/>
        <v>70.33</v>
      </c>
      <c r="BG40" s="73">
        <v>78.466666666666669</v>
      </c>
      <c r="BH40" s="69" t="str">
        <f t="shared" si="15"/>
        <v xml:space="preserve"> </v>
      </c>
      <c r="BI40" s="69"/>
      <c r="BJ40" s="69">
        <v>83.25</v>
      </c>
      <c r="BK40" s="73">
        <f t="shared" si="16"/>
        <v>41.63</v>
      </c>
      <c r="BL40" s="73">
        <f t="shared" si="17"/>
        <v>70.33</v>
      </c>
      <c r="BM40" s="73">
        <f t="shared" si="0"/>
        <v>35.17</v>
      </c>
      <c r="BN40" s="73">
        <f t="shared" si="18"/>
        <v>76.800000000000011</v>
      </c>
      <c r="BO40" s="68">
        <f t="shared" si="19"/>
        <v>15</v>
      </c>
      <c r="BP40" s="68" t="s">
        <v>12185</v>
      </c>
      <c r="BQ40" s="68"/>
      <c r="BS40" s="68">
        <v>9</v>
      </c>
      <c r="BT40" s="68">
        <v>9</v>
      </c>
      <c r="BU40" s="68" t="str">
        <f t="shared" si="20"/>
        <v>일치</v>
      </c>
      <c r="BV40" s="68"/>
    </row>
    <row r="41" spans="1:74" ht="50.1" customHeight="1" x14ac:dyDescent="0.3">
      <c r="A41" s="4">
        <f t="shared" si="13"/>
        <v>16</v>
      </c>
      <c r="B41" s="4" t="s">
        <v>1427</v>
      </c>
      <c r="C41" s="4" t="s">
        <v>1428</v>
      </c>
      <c r="D41" s="4" t="s">
        <v>265</v>
      </c>
      <c r="E41" s="4" t="s">
        <v>266</v>
      </c>
      <c r="F41" s="4" t="s">
        <v>1429</v>
      </c>
      <c r="G41" s="4" t="s">
        <v>1430</v>
      </c>
      <c r="H41" s="4" t="s">
        <v>1431</v>
      </c>
      <c r="I41" s="4" t="s">
        <v>1432</v>
      </c>
      <c r="J41" s="4" t="s">
        <v>275</v>
      </c>
      <c r="K41" s="4" t="s">
        <v>275</v>
      </c>
      <c r="L41" s="4" t="s">
        <v>382</v>
      </c>
      <c r="M41" s="4" t="s">
        <v>1433</v>
      </c>
      <c r="N41" s="4" t="s">
        <v>1434</v>
      </c>
      <c r="O41" s="4" t="s">
        <v>562</v>
      </c>
      <c r="P41" s="4" t="s">
        <v>957</v>
      </c>
      <c r="Q41" s="4" t="s">
        <v>1485</v>
      </c>
      <c r="R41" s="4" t="s">
        <v>313</v>
      </c>
      <c r="S41" s="4" t="s">
        <v>313</v>
      </c>
      <c r="T41" s="4" t="s">
        <v>313</v>
      </c>
      <c r="U41" s="4" t="s">
        <v>313</v>
      </c>
      <c r="V41" s="4" t="s">
        <v>313</v>
      </c>
      <c r="W41" s="4" t="s">
        <v>11686</v>
      </c>
      <c r="X41" s="4" t="s">
        <v>9552</v>
      </c>
      <c r="Y41" s="4" t="s">
        <v>11686</v>
      </c>
      <c r="Z41" s="4" t="s">
        <v>11735</v>
      </c>
      <c r="AA41" s="4" t="s">
        <v>312</v>
      </c>
      <c r="AB41" s="4" t="s">
        <v>312</v>
      </c>
      <c r="AC41" s="4" t="s">
        <v>313</v>
      </c>
      <c r="AE41" s="4">
        <v>0</v>
      </c>
      <c r="AF41" s="4">
        <v>0</v>
      </c>
      <c r="AG41" s="4">
        <v>0</v>
      </c>
      <c r="AH41" s="4" t="s">
        <v>11853</v>
      </c>
      <c r="AI41" s="4" t="s">
        <v>11853</v>
      </c>
      <c r="AJ41" s="4" t="s">
        <v>6455</v>
      </c>
      <c r="AK41" s="4">
        <v>0</v>
      </c>
      <c r="AM41" s="4" t="s">
        <v>11686</v>
      </c>
      <c r="AN41" s="4">
        <v>8</v>
      </c>
      <c r="AO41" s="4">
        <v>6</v>
      </c>
      <c r="AP41" s="4">
        <v>0</v>
      </c>
      <c r="AQ41" s="4">
        <v>0</v>
      </c>
      <c r="AR41" s="4">
        <v>14</v>
      </c>
      <c r="AS41" s="4"/>
      <c r="AU41" s="4" t="s">
        <v>11840</v>
      </c>
      <c r="AV41" s="4" t="s">
        <v>11841</v>
      </c>
      <c r="AW41" s="4"/>
      <c r="AY41" s="4" t="s">
        <v>11845</v>
      </c>
      <c r="AZ41" s="68" t="s">
        <v>11843</v>
      </c>
      <c r="BA41" s="73">
        <f>VLOOKUP(B41,'Raw(2차 면접전형 결과)'!D:CF,81,0)</f>
        <v>15.666666666666666</v>
      </c>
      <c r="BB41" s="73">
        <f>VLOOKUP(B41,'Raw(2차 면접전형 결과)'!D:CG,82,0)</f>
        <v>19</v>
      </c>
      <c r="BC41" s="73">
        <f>VLOOKUP(B41,'Raw(2차 면접전형 결과)'!D:CH,83,0)</f>
        <v>19.666666666666668</v>
      </c>
      <c r="BD41" s="74">
        <f>VLOOKUP(B41,'Raw(2차 면접전형 결과)'!D:CI,84,0)</f>
        <v>18</v>
      </c>
      <c r="BE41" s="74">
        <f>VLOOKUP(B41,'Raw(2차 면접전형 결과)'!D:CJ,85,0)</f>
        <v>72.33</v>
      </c>
      <c r="BF41" s="73">
        <f t="shared" si="14"/>
        <v>72.33</v>
      </c>
      <c r="BG41" s="73">
        <v>73.533333333333331</v>
      </c>
      <c r="BH41" s="69" t="str">
        <f t="shared" si="15"/>
        <v xml:space="preserve"> </v>
      </c>
      <c r="BI41" s="69"/>
      <c r="BJ41" s="69">
        <v>80.75</v>
      </c>
      <c r="BK41" s="73">
        <f t="shared" si="16"/>
        <v>40.380000000000003</v>
      </c>
      <c r="BL41" s="73">
        <f t="shared" si="17"/>
        <v>72.33</v>
      </c>
      <c r="BM41" s="73">
        <f t="shared" si="0"/>
        <v>36.17</v>
      </c>
      <c r="BN41" s="73">
        <f t="shared" si="18"/>
        <v>76.550000000000011</v>
      </c>
      <c r="BO41" s="68">
        <f t="shared" si="19"/>
        <v>16</v>
      </c>
      <c r="BP41" s="68" t="s">
        <v>12186</v>
      </c>
      <c r="BQ41" s="68"/>
      <c r="BS41" s="68">
        <v>9</v>
      </c>
      <c r="BT41" s="68">
        <v>9</v>
      </c>
      <c r="BU41" s="68" t="str">
        <f t="shared" si="20"/>
        <v>일치</v>
      </c>
      <c r="BV41" s="68"/>
    </row>
    <row r="42" spans="1:74" ht="50.1" customHeight="1" x14ac:dyDescent="0.3">
      <c r="A42" s="4">
        <f t="shared" si="13"/>
        <v>17</v>
      </c>
      <c r="B42" s="4" t="s">
        <v>5653</v>
      </c>
      <c r="C42" s="4" t="s">
        <v>5654</v>
      </c>
      <c r="D42" s="4" t="s">
        <v>265</v>
      </c>
      <c r="E42" s="4" t="s">
        <v>266</v>
      </c>
      <c r="F42" s="4" t="s">
        <v>5655</v>
      </c>
      <c r="G42" s="4" t="s">
        <v>5656</v>
      </c>
      <c r="H42" s="4" t="s">
        <v>5657</v>
      </c>
      <c r="I42" s="4" t="s">
        <v>5658</v>
      </c>
      <c r="J42" s="4" t="s">
        <v>275</v>
      </c>
      <c r="K42" s="4" t="s">
        <v>275</v>
      </c>
      <c r="L42" s="4" t="s">
        <v>276</v>
      </c>
      <c r="M42" s="4" t="s">
        <v>277</v>
      </c>
      <c r="N42" s="4" t="s">
        <v>277</v>
      </c>
      <c r="O42" s="4" t="s">
        <v>277</v>
      </c>
      <c r="P42" s="4" t="s">
        <v>277</v>
      </c>
      <c r="Q42" s="4" t="s">
        <v>838</v>
      </c>
      <c r="R42" s="4" t="s">
        <v>313</v>
      </c>
      <c r="S42" s="4" t="s">
        <v>313</v>
      </c>
      <c r="T42" s="4" t="s">
        <v>313</v>
      </c>
      <c r="U42" s="4" t="s">
        <v>313</v>
      </c>
      <c r="V42" s="4" t="s">
        <v>313</v>
      </c>
      <c r="W42" s="4" t="s">
        <v>11686</v>
      </c>
      <c r="X42" s="4" t="s">
        <v>9552</v>
      </c>
      <c r="Y42" s="4" t="s">
        <v>11686</v>
      </c>
      <c r="Z42" s="4" t="s">
        <v>9552</v>
      </c>
      <c r="AA42" s="4" t="s">
        <v>313</v>
      </c>
      <c r="AB42" s="4" t="s">
        <v>313</v>
      </c>
      <c r="AC42" s="4" t="s">
        <v>313</v>
      </c>
      <c r="AE42" s="4">
        <v>0</v>
      </c>
      <c r="AF42" s="4">
        <v>0</v>
      </c>
      <c r="AG42" s="4">
        <v>0</v>
      </c>
      <c r="AH42" s="4" t="s">
        <v>6455</v>
      </c>
      <c r="AI42" s="4" t="s">
        <v>6455</v>
      </c>
      <c r="AJ42" s="4" t="s">
        <v>6455</v>
      </c>
      <c r="AK42" s="4">
        <v>0</v>
      </c>
      <c r="AM42" s="4" t="s">
        <v>11686</v>
      </c>
      <c r="AN42" s="4">
        <v>8</v>
      </c>
      <c r="AO42" s="4">
        <v>0</v>
      </c>
      <c r="AP42" s="4">
        <v>0</v>
      </c>
      <c r="AQ42" s="4">
        <v>0</v>
      </c>
      <c r="AR42" s="4">
        <v>8</v>
      </c>
      <c r="AS42" s="4"/>
      <c r="AU42" s="4" t="s">
        <v>11840</v>
      </c>
      <c r="AV42" s="4" t="s">
        <v>11841</v>
      </c>
      <c r="AW42" s="4"/>
      <c r="AY42" s="4" t="s">
        <v>11845</v>
      </c>
      <c r="AZ42" s="68" t="s">
        <v>11843</v>
      </c>
      <c r="BA42" s="73">
        <f>VLOOKUP(B42,'Raw(2차 면접전형 결과)'!D:CF,81,0)</f>
        <v>18</v>
      </c>
      <c r="BB42" s="73">
        <f>VLOOKUP(B42,'Raw(2차 면접전형 결과)'!D:CG,82,0)</f>
        <v>17.333333333333332</v>
      </c>
      <c r="BC42" s="73">
        <f>VLOOKUP(B42,'Raw(2차 면접전형 결과)'!D:CH,83,0)</f>
        <v>18.666666666666668</v>
      </c>
      <c r="BD42" s="74">
        <f>VLOOKUP(B42,'Raw(2차 면접전형 결과)'!D:CI,84,0)</f>
        <v>16</v>
      </c>
      <c r="BE42" s="74">
        <f>VLOOKUP(B42,'Raw(2차 면접전형 결과)'!D:CJ,85,0)</f>
        <v>70</v>
      </c>
      <c r="BF42" s="73">
        <f t="shared" si="14"/>
        <v>70</v>
      </c>
      <c r="BG42" s="73">
        <v>78.3</v>
      </c>
      <c r="BH42" s="69" t="str">
        <f t="shared" si="15"/>
        <v xml:space="preserve"> </v>
      </c>
      <c r="BI42" s="69"/>
      <c r="BJ42" s="69">
        <v>81.5</v>
      </c>
      <c r="BK42" s="73">
        <f t="shared" si="16"/>
        <v>40.75</v>
      </c>
      <c r="BL42" s="73">
        <f t="shared" si="17"/>
        <v>70</v>
      </c>
      <c r="BM42" s="73">
        <f t="shared" si="0"/>
        <v>35</v>
      </c>
      <c r="BN42" s="73">
        <f t="shared" si="18"/>
        <v>75.75</v>
      </c>
      <c r="BO42" s="68">
        <f t="shared" si="19"/>
        <v>17</v>
      </c>
      <c r="BP42" s="68" t="s">
        <v>12187</v>
      </c>
      <c r="BQ42" s="75"/>
      <c r="BS42" s="68">
        <v>9</v>
      </c>
      <c r="BT42" s="68">
        <v>9</v>
      </c>
      <c r="BU42" s="68" t="str">
        <f t="shared" si="20"/>
        <v>일치</v>
      </c>
      <c r="BV42" s="68"/>
    </row>
    <row r="43" spans="1:74" ht="50.1" customHeight="1" x14ac:dyDescent="0.3">
      <c r="A43" s="4">
        <f t="shared" si="13"/>
        <v>18</v>
      </c>
      <c r="B43" s="4" t="s">
        <v>5974</v>
      </c>
      <c r="C43" s="4" t="s">
        <v>5975</v>
      </c>
      <c r="D43" s="4" t="s">
        <v>265</v>
      </c>
      <c r="E43" s="4" t="s">
        <v>266</v>
      </c>
      <c r="F43" s="4" t="s">
        <v>5976</v>
      </c>
      <c r="G43" s="4" t="s">
        <v>5977</v>
      </c>
      <c r="H43" s="4" t="s">
        <v>5978</v>
      </c>
      <c r="I43" s="4" t="s">
        <v>5979</v>
      </c>
      <c r="J43" s="4" t="s">
        <v>275</v>
      </c>
      <c r="K43" s="4" t="s">
        <v>275</v>
      </c>
      <c r="L43" s="4" t="s">
        <v>276</v>
      </c>
      <c r="M43" s="4" t="s">
        <v>277</v>
      </c>
      <c r="N43" s="4" t="s">
        <v>277</v>
      </c>
      <c r="O43" s="4" t="s">
        <v>277</v>
      </c>
      <c r="P43" s="4" t="s">
        <v>277</v>
      </c>
      <c r="Q43" s="4" t="s">
        <v>3330</v>
      </c>
      <c r="R43" s="4" t="s">
        <v>313</v>
      </c>
      <c r="S43" s="4" t="s">
        <v>313</v>
      </c>
      <c r="T43" s="4" t="s">
        <v>313</v>
      </c>
      <c r="U43" s="4" t="s">
        <v>313</v>
      </c>
      <c r="V43" s="4" t="s">
        <v>313</v>
      </c>
      <c r="W43" s="4" t="s">
        <v>11686</v>
      </c>
      <c r="X43" s="4" t="s">
        <v>9552</v>
      </c>
      <c r="Y43" s="4" t="s">
        <v>11686</v>
      </c>
      <c r="Z43" s="4" t="s">
        <v>9552</v>
      </c>
      <c r="AA43" s="4" t="s">
        <v>313</v>
      </c>
      <c r="AB43" s="4" t="s">
        <v>312</v>
      </c>
      <c r="AC43" s="4" t="s">
        <v>313</v>
      </c>
      <c r="AE43" s="4">
        <v>0</v>
      </c>
      <c r="AF43" s="4">
        <v>0</v>
      </c>
      <c r="AG43" s="4">
        <v>0</v>
      </c>
      <c r="AH43" s="4" t="s">
        <v>6455</v>
      </c>
      <c r="AI43" s="4" t="s">
        <v>11853</v>
      </c>
      <c r="AJ43" s="4" t="s">
        <v>6455</v>
      </c>
      <c r="AK43" s="4">
        <v>0</v>
      </c>
      <c r="AM43" s="4" t="s">
        <v>11686</v>
      </c>
      <c r="AN43" s="4">
        <v>10</v>
      </c>
      <c r="AO43" s="4">
        <v>10</v>
      </c>
      <c r="AP43" s="4">
        <v>0</v>
      </c>
      <c r="AQ43" s="4">
        <v>0</v>
      </c>
      <c r="AR43" s="4">
        <v>20</v>
      </c>
      <c r="AS43" s="4"/>
      <c r="AU43" s="4" t="s">
        <v>11840</v>
      </c>
      <c r="AV43" s="4" t="s">
        <v>11841</v>
      </c>
      <c r="AW43" s="4"/>
      <c r="AY43" s="41" t="s">
        <v>11845</v>
      </c>
      <c r="AZ43" s="68" t="s">
        <v>11843</v>
      </c>
      <c r="BA43" s="73">
        <f>VLOOKUP(B43,'Raw(2차 면접전형 결과)'!D:CF,81,0)</f>
        <v>16</v>
      </c>
      <c r="BB43" s="73">
        <f>VLOOKUP(B43,'Raw(2차 면접전형 결과)'!D:CG,82,0)</f>
        <v>18.333333333333332</v>
      </c>
      <c r="BC43" s="73">
        <f>VLOOKUP(B43,'Raw(2차 면접전형 결과)'!D:CH,83,0)</f>
        <v>18.666666666666668</v>
      </c>
      <c r="BD43" s="74">
        <f>VLOOKUP(B43,'Raw(2차 면접전형 결과)'!D:CI,84,0)</f>
        <v>18</v>
      </c>
      <c r="BE43" s="74">
        <f>VLOOKUP(B43,'Raw(2차 면접전형 결과)'!D:CJ,85,0)</f>
        <v>71</v>
      </c>
      <c r="BF43" s="73">
        <f t="shared" si="14"/>
        <v>71</v>
      </c>
      <c r="BG43" s="73">
        <v>75.266666666666666</v>
      </c>
      <c r="BH43" s="69" t="str">
        <f t="shared" si="15"/>
        <v xml:space="preserve"> </v>
      </c>
      <c r="BI43" s="69"/>
      <c r="BJ43" s="69">
        <v>79.25</v>
      </c>
      <c r="BK43" s="73">
        <f t="shared" si="16"/>
        <v>39.630000000000003</v>
      </c>
      <c r="BL43" s="73">
        <f t="shared" si="17"/>
        <v>71</v>
      </c>
      <c r="BM43" s="73">
        <f t="shared" si="0"/>
        <v>35.5</v>
      </c>
      <c r="BN43" s="73">
        <f t="shared" si="18"/>
        <v>75.13</v>
      </c>
      <c r="BO43" s="68">
        <f t="shared" si="19"/>
        <v>18</v>
      </c>
      <c r="BP43" s="68" t="s">
        <v>12188</v>
      </c>
      <c r="BQ43" s="75"/>
      <c r="BS43" s="68">
        <v>9</v>
      </c>
      <c r="BT43" s="68">
        <v>9</v>
      </c>
      <c r="BU43" s="68" t="str">
        <f t="shared" si="20"/>
        <v>일치</v>
      </c>
      <c r="BV43" s="68"/>
    </row>
    <row r="44" spans="1:74" ht="50.1" customHeight="1" x14ac:dyDescent="0.3">
      <c r="A44" s="1" t="s">
        <v>11653</v>
      </c>
      <c r="B44" s="1" t="s">
        <v>0</v>
      </c>
      <c r="C44" s="1" t="s">
        <v>1</v>
      </c>
      <c r="D44" s="1" t="s">
        <v>2</v>
      </c>
      <c r="E44" s="3" t="s">
        <v>3</v>
      </c>
      <c r="F44" s="1" t="s">
        <v>8</v>
      </c>
      <c r="G44" s="1" t="s">
        <v>9</v>
      </c>
      <c r="H44" s="1" t="s">
        <v>10</v>
      </c>
      <c r="I44" s="1" t="s">
        <v>11</v>
      </c>
      <c r="J44" s="1" t="s">
        <v>12</v>
      </c>
      <c r="K44" s="1" t="s">
        <v>13</v>
      </c>
      <c r="L44" s="1" t="s">
        <v>14</v>
      </c>
      <c r="M44" s="1" t="s">
        <v>15</v>
      </c>
      <c r="N44" s="1" t="s">
        <v>16</v>
      </c>
      <c r="O44" s="1" t="s">
        <v>17</v>
      </c>
      <c r="P44" s="1" t="s">
        <v>18</v>
      </c>
      <c r="Q44" s="1" t="s">
        <v>248</v>
      </c>
      <c r="R44" s="1" t="s">
        <v>249</v>
      </c>
      <c r="S44" s="1" t="s">
        <v>250</v>
      </c>
      <c r="T44" s="1" t="s">
        <v>251</v>
      </c>
      <c r="U44" s="1" t="s">
        <v>252</v>
      </c>
      <c r="V44" s="1" t="s">
        <v>253</v>
      </c>
      <c r="W44" s="1" t="s">
        <v>254</v>
      </c>
      <c r="X44" s="1" t="s">
        <v>254</v>
      </c>
      <c r="Y44" s="1" t="s">
        <v>255</v>
      </c>
      <c r="Z44" s="1" t="s">
        <v>255</v>
      </c>
      <c r="AA44" s="21" t="s">
        <v>256</v>
      </c>
      <c r="AB44" s="21" t="s">
        <v>257</v>
      </c>
      <c r="AC44" s="21" t="s">
        <v>258</v>
      </c>
      <c r="AE44" s="7" t="s">
        <v>11702</v>
      </c>
      <c r="AF44" s="7" t="s">
        <v>11703</v>
      </c>
      <c r="AG44" s="7" t="s">
        <v>11704</v>
      </c>
      <c r="AH44" s="22" t="s">
        <v>11712</v>
      </c>
      <c r="AI44" s="22" t="s">
        <v>11713</v>
      </c>
      <c r="AJ44" s="22" t="s">
        <v>11714</v>
      </c>
      <c r="AK44" s="25" t="s">
        <v>11715</v>
      </c>
      <c r="AM44" s="40" t="s">
        <v>11716</v>
      </c>
      <c r="AN44" s="24" t="s">
        <v>11717</v>
      </c>
      <c r="AO44" s="24" t="s">
        <v>11718</v>
      </c>
      <c r="AP44" s="24" t="s">
        <v>11719</v>
      </c>
      <c r="AQ44" s="24" t="s">
        <v>11720</v>
      </c>
      <c r="AR44" s="25" t="s">
        <v>11721</v>
      </c>
      <c r="AS44" s="25" t="s">
        <v>11655</v>
      </c>
      <c r="AU44" s="8" t="s">
        <v>11833</v>
      </c>
      <c r="AV44" s="8" t="s">
        <v>11834</v>
      </c>
      <c r="AW44" s="8" t="s">
        <v>11655</v>
      </c>
      <c r="AY44" s="66" t="s">
        <v>11846</v>
      </c>
      <c r="AZ44" s="67" t="s">
        <v>11854</v>
      </c>
      <c r="BA44" s="98" t="s">
        <v>11850</v>
      </c>
      <c r="BB44" s="98" t="s">
        <v>11851</v>
      </c>
      <c r="BC44" s="98" t="s">
        <v>11855</v>
      </c>
      <c r="BD44" s="98" t="s">
        <v>11856</v>
      </c>
      <c r="BE44" s="97" t="s">
        <v>11857</v>
      </c>
      <c r="BF44" s="99" t="s">
        <v>11847</v>
      </c>
      <c r="BG44" s="72" t="s">
        <v>11848</v>
      </c>
      <c r="BH44" s="100" t="s">
        <v>11852</v>
      </c>
      <c r="BI44" s="76"/>
      <c r="BJ44" s="101" t="s">
        <v>11864</v>
      </c>
      <c r="BK44" s="101" t="s">
        <v>11858</v>
      </c>
      <c r="BL44" s="103" t="s">
        <v>11865</v>
      </c>
      <c r="BM44" s="103" t="s">
        <v>11859</v>
      </c>
      <c r="BN44" s="102" t="s">
        <v>11862</v>
      </c>
      <c r="BO44" s="72" t="s">
        <v>11726</v>
      </c>
      <c r="BP44" s="72" t="s">
        <v>11860</v>
      </c>
      <c r="BQ44" s="72" t="s">
        <v>11655</v>
      </c>
      <c r="BS44" s="70" t="s">
        <v>11822</v>
      </c>
      <c r="BT44" s="70" t="s">
        <v>11861</v>
      </c>
      <c r="BU44" s="70" t="s">
        <v>11825</v>
      </c>
      <c r="BV44" s="70" t="s">
        <v>11849</v>
      </c>
    </row>
    <row r="45" spans="1:74" ht="50.1" customHeight="1" x14ac:dyDescent="0.3">
      <c r="A45" s="4">
        <f t="shared" ref="A45:A46" si="21">IF(B45=B44,A44,SUM(A44,1))</f>
        <v>1</v>
      </c>
      <c r="B45" s="4" t="s">
        <v>10406</v>
      </c>
      <c r="C45" s="4" t="s">
        <v>10407</v>
      </c>
      <c r="D45" s="4" t="s">
        <v>2303</v>
      </c>
      <c r="E45" s="4" t="s">
        <v>2304</v>
      </c>
      <c r="F45" s="4" t="s">
        <v>10408</v>
      </c>
      <c r="G45" s="4" t="s">
        <v>10409</v>
      </c>
      <c r="H45" s="4" t="s">
        <v>10410</v>
      </c>
      <c r="I45" s="4" t="s">
        <v>10411</v>
      </c>
      <c r="J45" s="4" t="s">
        <v>275</v>
      </c>
      <c r="K45" s="4" t="s">
        <v>10412</v>
      </c>
      <c r="L45" s="4" t="s">
        <v>382</v>
      </c>
      <c r="M45" s="4" t="s">
        <v>7036</v>
      </c>
      <c r="N45" s="4" t="s">
        <v>10413</v>
      </c>
      <c r="O45" s="4" t="s">
        <v>562</v>
      </c>
      <c r="P45" s="4" t="s">
        <v>957</v>
      </c>
      <c r="Q45" s="4" t="s">
        <v>4992</v>
      </c>
      <c r="R45" s="4" t="s">
        <v>313</v>
      </c>
      <c r="S45" s="4" t="s">
        <v>313</v>
      </c>
      <c r="T45" s="4" t="s">
        <v>313</v>
      </c>
      <c r="U45" s="4" t="s">
        <v>313</v>
      </c>
      <c r="V45" s="4" t="s">
        <v>313</v>
      </c>
      <c r="W45" s="4" t="s">
        <v>313</v>
      </c>
      <c r="X45" s="4" t="s">
        <v>313</v>
      </c>
      <c r="Y45" s="4" t="s">
        <v>313</v>
      </c>
      <c r="Z45" s="4" t="s">
        <v>313</v>
      </c>
      <c r="AA45" s="4" t="s">
        <v>313</v>
      </c>
      <c r="AB45" s="4" t="s">
        <v>313</v>
      </c>
      <c r="AC45" s="4" t="s">
        <v>313</v>
      </c>
      <c r="AE45" s="23">
        <v>0.1</v>
      </c>
      <c r="AF45" s="4">
        <v>10</v>
      </c>
      <c r="AG45" s="4">
        <v>0</v>
      </c>
      <c r="AH45" s="4" t="s">
        <v>6455</v>
      </c>
      <c r="AI45" s="4" t="s">
        <v>6455</v>
      </c>
      <c r="AJ45" s="4" t="s">
        <v>6455</v>
      </c>
      <c r="AK45" s="4">
        <v>10</v>
      </c>
      <c r="AM45" s="4" t="s">
        <v>11688</v>
      </c>
      <c r="AN45" s="4">
        <v>0</v>
      </c>
      <c r="AO45" s="4">
        <v>0</v>
      </c>
      <c r="AP45" s="4">
        <v>0</v>
      </c>
      <c r="AQ45" s="4">
        <v>0</v>
      </c>
      <c r="AR45" s="4">
        <v>0</v>
      </c>
      <c r="AS45" s="4"/>
      <c r="AU45" s="4" t="s">
        <v>11840</v>
      </c>
      <c r="AV45" s="4" t="s">
        <v>11841</v>
      </c>
      <c r="AW45" s="4"/>
      <c r="AY45" s="42" t="s">
        <v>11844</v>
      </c>
      <c r="AZ45" s="68" t="s">
        <v>11843</v>
      </c>
      <c r="BA45" s="73">
        <f>VLOOKUP(B45,'Raw(2차 면접전형 결과)'!D:CF,81,0)</f>
        <v>22.333333333333332</v>
      </c>
      <c r="BB45" s="73">
        <f>VLOOKUP(B45,'Raw(2차 면접전형 결과)'!D:CG,82,0)</f>
        <v>21.333333333333332</v>
      </c>
      <c r="BC45" s="73">
        <f>VLOOKUP(B45,'Raw(2차 면접전형 결과)'!D:CH,83,0)</f>
        <v>21.666666666666668</v>
      </c>
      <c r="BD45" s="74">
        <f>VLOOKUP(B45,'Raw(2차 면접전형 결과)'!D:CI,84,0)</f>
        <v>21</v>
      </c>
      <c r="BE45" s="74">
        <f>VLOOKUP(B45,'Raw(2차 면접전형 결과)'!D:CJ,85,0)</f>
        <v>86.33</v>
      </c>
      <c r="BF45" s="73">
        <f>SUM(AK45,BE45)</f>
        <v>96.33</v>
      </c>
      <c r="BG45" s="73">
        <v>82.083333333333329</v>
      </c>
      <c r="BH45" s="69" t="str">
        <f>IF(BF45&lt;70,"과락"," ")</f>
        <v xml:space="preserve"> </v>
      </c>
      <c r="BI45" s="69"/>
      <c r="BJ45" s="69">
        <v>94</v>
      </c>
      <c r="BK45" s="73">
        <f>ROUND(BJ45*0.5,2)</f>
        <v>47</v>
      </c>
      <c r="BL45" s="73">
        <f>BF45</f>
        <v>96.33</v>
      </c>
      <c r="BM45" s="73">
        <f t="shared" si="0"/>
        <v>48.17</v>
      </c>
      <c r="BN45" s="73">
        <f>SUM(BK45,BM45)</f>
        <v>95.17</v>
      </c>
      <c r="BO45" s="68">
        <f>COUNTIFS(E:E,E45,BN:BN,"&gt;"&amp;BN45)+1</f>
        <v>1</v>
      </c>
      <c r="BP45" s="68" t="s">
        <v>12181</v>
      </c>
      <c r="BQ45" s="68"/>
      <c r="BS45" s="68">
        <v>1</v>
      </c>
      <c r="BT45" s="68">
        <v>1</v>
      </c>
      <c r="BU45" s="68" t="str">
        <f t="shared" ref="BU45:BU46" si="22">IF(BT45=BS45,"일치",IF(BT45&lt;BS45,"배수 미달","배수 초과"))</f>
        <v>일치</v>
      </c>
      <c r="BV45" s="68"/>
    </row>
    <row r="46" spans="1:74" ht="50.1" customHeight="1" x14ac:dyDescent="0.3">
      <c r="A46" s="4">
        <f t="shared" si="21"/>
        <v>2</v>
      </c>
      <c r="B46" s="4" t="s">
        <v>7815</v>
      </c>
      <c r="C46" s="4" t="s">
        <v>7816</v>
      </c>
      <c r="D46" s="4" t="s">
        <v>2303</v>
      </c>
      <c r="E46" s="4" t="s">
        <v>2304</v>
      </c>
      <c r="F46" s="4" t="s">
        <v>7817</v>
      </c>
      <c r="G46" s="4" t="s">
        <v>7818</v>
      </c>
      <c r="H46" s="4" t="s">
        <v>7819</v>
      </c>
      <c r="I46" s="4" t="s">
        <v>7819</v>
      </c>
      <c r="J46" s="4" t="s">
        <v>275</v>
      </c>
      <c r="K46" s="4" t="s">
        <v>7820</v>
      </c>
      <c r="L46" s="4" t="s">
        <v>382</v>
      </c>
      <c r="M46" s="4" t="s">
        <v>383</v>
      </c>
      <c r="N46" s="4" t="s">
        <v>7821</v>
      </c>
      <c r="O46" s="4" t="s">
        <v>562</v>
      </c>
      <c r="P46" s="4" t="s">
        <v>957</v>
      </c>
      <c r="Q46" s="4" t="s">
        <v>2124</v>
      </c>
      <c r="R46" s="4" t="s">
        <v>313</v>
      </c>
      <c r="S46" s="4" t="s">
        <v>313</v>
      </c>
      <c r="T46" s="4" t="s">
        <v>313</v>
      </c>
      <c r="U46" s="4" t="s">
        <v>313</v>
      </c>
      <c r="V46" s="4" t="s">
        <v>313</v>
      </c>
      <c r="W46" s="4" t="s">
        <v>11686</v>
      </c>
      <c r="X46" s="4" t="s">
        <v>11727</v>
      </c>
      <c r="Y46" s="4" t="s">
        <v>11686</v>
      </c>
      <c r="Z46" s="4" t="s">
        <v>11727</v>
      </c>
      <c r="AA46" s="4" t="s">
        <v>313</v>
      </c>
      <c r="AB46" s="4" t="s">
        <v>313</v>
      </c>
      <c r="AC46" s="4" t="s">
        <v>313</v>
      </c>
      <c r="AE46" s="23">
        <v>0.05</v>
      </c>
      <c r="AF46" s="4">
        <v>5</v>
      </c>
      <c r="AG46" s="4">
        <v>0</v>
      </c>
      <c r="AH46" s="4" t="s">
        <v>6455</v>
      </c>
      <c r="AI46" s="4" t="s">
        <v>6455</v>
      </c>
      <c r="AJ46" s="4" t="s">
        <v>6455</v>
      </c>
      <c r="AK46" s="4">
        <v>5</v>
      </c>
      <c r="AM46" s="4" t="s">
        <v>11688</v>
      </c>
      <c r="AN46" s="4">
        <v>0</v>
      </c>
      <c r="AO46" s="4">
        <v>0</v>
      </c>
      <c r="AP46" s="4">
        <v>0</v>
      </c>
      <c r="AQ46" s="4">
        <v>0</v>
      </c>
      <c r="AR46" s="4">
        <v>0</v>
      </c>
      <c r="AS46" s="4"/>
      <c r="AU46" s="4" t="s">
        <v>11840</v>
      </c>
      <c r="AV46" s="4" t="s">
        <v>11841</v>
      </c>
      <c r="AW46" s="4"/>
      <c r="AY46" s="4" t="s">
        <v>11844</v>
      </c>
      <c r="AZ46" s="68" t="s">
        <v>11843</v>
      </c>
      <c r="BA46" s="73">
        <f>VLOOKUP(B46,'Raw(2차 면접전형 결과)'!D:CF,81,0)</f>
        <v>13.666666666666666</v>
      </c>
      <c r="BB46" s="73">
        <f>VLOOKUP(B46,'Raw(2차 면접전형 결과)'!D:CG,82,0)</f>
        <v>16.333333333333332</v>
      </c>
      <c r="BC46" s="73">
        <f>VLOOKUP(B46,'Raw(2차 면접전형 결과)'!D:CH,83,0)</f>
        <v>17.666666666666668</v>
      </c>
      <c r="BD46" s="74">
        <f>VLOOKUP(B46,'Raw(2차 면접전형 결과)'!D:CI,84,0)</f>
        <v>17.666666666666668</v>
      </c>
      <c r="BE46" s="74">
        <f>VLOOKUP(B46,'Raw(2차 면접전형 결과)'!D:CJ,85,0)</f>
        <v>65.33</v>
      </c>
      <c r="BF46" s="73">
        <f>SUM(AK46,BE46)</f>
        <v>70.33</v>
      </c>
      <c r="BG46" s="73">
        <v>73.183333333333337</v>
      </c>
      <c r="BH46" s="69" t="str">
        <f>IF(BF46&lt;70,"과락"," ")</f>
        <v xml:space="preserve"> </v>
      </c>
      <c r="BI46" s="69"/>
      <c r="BJ46" s="69">
        <v>84.25</v>
      </c>
      <c r="BK46" s="73">
        <f>ROUND(BJ46*0.5,2)</f>
        <v>42.13</v>
      </c>
      <c r="BL46" s="73">
        <f>BF46</f>
        <v>70.33</v>
      </c>
      <c r="BM46" s="73">
        <f t="shared" si="0"/>
        <v>35.17</v>
      </c>
      <c r="BN46" s="73">
        <f>SUM(BK46,BM46)</f>
        <v>77.300000000000011</v>
      </c>
      <c r="BO46" s="68">
        <f>COUNTIFS(E:E,E46,BN:BN,"&gt;"&amp;BN46)+1</f>
        <v>2</v>
      </c>
      <c r="BP46" s="68" t="s">
        <v>11829</v>
      </c>
      <c r="BQ46" s="68"/>
      <c r="BS46" s="68">
        <v>1</v>
      </c>
      <c r="BT46" s="68">
        <v>1</v>
      </c>
      <c r="BU46" s="68" t="str">
        <f t="shared" si="22"/>
        <v>일치</v>
      </c>
      <c r="BV46" s="68"/>
    </row>
    <row r="47" spans="1:74" ht="50.1" customHeight="1" x14ac:dyDescent="0.3">
      <c r="A47" s="1" t="s">
        <v>11653</v>
      </c>
      <c r="B47" s="1" t="s">
        <v>0</v>
      </c>
      <c r="C47" s="1" t="s">
        <v>1</v>
      </c>
      <c r="D47" s="1" t="s">
        <v>2</v>
      </c>
      <c r="E47" s="3" t="s">
        <v>3</v>
      </c>
      <c r="F47" s="1" t="s">
        <v>8</v>
      </c>
      <c r="G47" s="1" t="s">
        <v>9</v>
      </c>
      <c r="H47" s="1" t="s">
        <v>10</v>
      </c>
      <c r="I47" s="1" t="s">
        <v>11</v>
      </c>
      <c r="J47" s="1" t="s">
        <v>12</v>
      </c>
      <c r="K47" s="1" t="s">
        <v>13</v>
      </c>
      <c r="L47" s="1" t="s">
        <v>14</v>
      </c>
      <c r="M47" s="1" t="s">
        <v>15</v>
      </c>
      <c r="N47" s="1" t="s">
        <v>16</v>
      </c>
      <c r="O47" s="1" t="s">
        <v>17</v>
      </c>
      <c r="P47" s="1" t="s">
        <v>18</v>
      </c>
      <c r="Q47" s="1" t="s">
        <v>248</v>
      </c>
      <c r="R47" s="1" t="s">
        <v>249</v>
      </c>
      <c r="S47" s="1" t="s">
        <v>250</v>
      </c>
      <c r="T47" s="1" t="s">
        <v>251</v>
      </c>
      <c r="U47" s="1" t="s">
        <v>252</v>
      </c>
      <c r="V47" s="1" t="s">
        <v>253</v>
      </c>
      <c r="W47" s="1" t="s">
        <v>254</v>
      </c>
      <c r="X47" s="1" t="s">
        <v>254</v>
      </c>
      <c r="Y47" s="1" t="s">
        <v>255</v>
      </c>
      <c r="Z47" s="1" t="s">
        <v>255</v>
      </c>
      <c r="AA47" s="21" t="s">
        <v>256</v>
      </c>
      <c r="AB47" s="21" t="s">
        <v>257</v>
      </c>
      <c r="AC47" s="21" t="s">
        <v>258</v>
      </c>
      <c r="AE47" s="7" t="s">
        <v>11702</v>
      </c>
      <c r="AF47" s="7" t="s">
        <v>11703</v>
      </c>
      <c r="AG47" s="7" t="s">
        <v>11704</v>
      </c>
      <c r="AH47" s="22" t="s">
        <v>11712</v>
      </c>
      <c r="AI47" s="22" t="s">
        <v>11713</v>
      </c>
      <c r="AJ47" s="22" t="s">
        <v>11714</v>
      </c>
      <c r="AK47" s="25" t="s">
        <v>11715</v>
      </c>
      <c r="AM47" s="40" t="s">
        <v>11716</v>
      </c>
      <c r="AN47" s="24" t="s">
        <v>11717</v>
      </c>
      <c r="AO47" s="24" t="s">
        <v>11718</v>
      </c>
      <c r="AP47" s="24" t="s">
        <v>11719</v>
      </c>
      <c r="AQ47" s="24" t="s">
        <v>11720</v>
      </c>
      <c r="AR47" s="25" t="s">
        <v>11721</v>
      </c>
      <c r="AS47" s="25" t="s">
        <v>11655</v>
      </c>
      <c r="AU47" s="8" t="s">
        <v>11833</v>
      </c>
      <c r="AV47" s="8" t="s">
        <v>11834</v>
      </c>
      <c r="AW47" s="8" t="s">
        <v>11655</v>
      </c>
      <c r="AY47" s="66" t="s">
        <v>11846</v>
      </c>
      <c r="AZ47" s="67" t="s">
        <v>11854</v>
      </c>
      <c r="BA47" s="98" t="s">
        <v>11850</v>
      </c>
      <c r="BB47" s="98" t="s">
        <v>11851</v>
      </c>
      <c r="BC47" s="98" t="s">
        <v>11855</v>
      </c>
      <c r="BD47" s="98" t="s">
        <v>11856</v>
      </c>
      <c r="BE47" s="97" t="s">
        <v>11857</v>
      </c>
      <c r="BF47" s="99" t="s">
        <v>11847</v>
      </c>
      <c r="BG47" s="72" t="s">
        <v>11848</v>
      </c>
      <c r="BH47" s="100" t="s">
        <v>11852</v>
      </c>
      <c r="BI47" s="76"/>
      <c r="BJ47" s="101" t="s">
        <v>11864</v>
      </c>
      <c r="BK47" s="101" t="s">
        <v>11858</v>
      </c>
      <c r="BL47" s="103" t="s">
        <v>11865</v>
      </c>
      <c r="BM47" s="103" t="s">
        <v>11859</v>
      </c>
      <c r="BN47" s="102" t="s">
        <v>11862</v>
      </c>
      <c r="BO47" s="72" t="s">
        <v>11726</v>
      </c>
      <c r="BP47" s="72" t="s">
        <v>11860</v>
      </c>
      <c r="BQ47" s="72" t="s">
        <v>11655</v>
      </c>
      <c r="BS47" s="70" t="s">
        <v>11822</v>
      </c>
      <c r="BT47" s="70" t="s">
        <v>11861</v>
      </c>
      <c r="BU47" s="70" t="s">
        <v>11825</v>
      </c>
      <c r="BV47" s="70" t="s">
        <v>11849</v>
      </c>
    </row>
    <row r="48" spans="1:74" ht="50.1" customHeight="1" x14ac:dyDescent="0.3">
      <c r="A48" s="4">
        <f t="shared" ref="A48:A49" si="23">IF(B48=B47,A47,SUM(A47,1))</f>
        <v>1</v>
      </c>
      <c r="B48" s="4" t="s">
        <v>6019</v>
      </c>
      <c r="C48" s="4" t="s">
        <v>6020</v>
      </c>
      <c r="D48" s="4" t="s">
        <v>661</v>
      </c>
      <c r="E48" s="4" t="s">
        <v>662</v>
      </c>
      <c r="F48" s="4" t="s">
        <v>6021</v>
      </c>
      <c r="G48" s="4" t="s">
        <v>6022</v>
      </c>
      <c r="H48" s="4" t="s">
        <v>6023</v>
      </c>
      <c r="I48" s="4" t="s">
        <v>6024</v>
      </c>
      <c r="J48" s="4" t="s">
        <v>275</v>
      </c>
      <c r="K48" s="4" t="s">
        <v>275</v>
      </c>
      <c r="L48" s="4" t="s">
        <v>276</v>
      </c>
      <c r="M48" s="4" t="s">
        <v>277</v>
      </c>
      <c r="N48" s="4" t="s">
        <v>277</v>
      </c>
      <c r="O48" s="4" t="s">
        <v>277</v>
      </c>
      <c r="P48" s="4" t="s">
        <v>277</v>
      </c>
      <c r="Q48" s="4" t="s">
        <v>5262</v>
      </c>
      <c r="R48" s="4" t="s">
        <v>313</v>
      </c>
      <c r="S48" s="4" t="s">
        <v>313</v>
      </c>
      <c r="T48" s="4" t="s">
        <v>313</v>
      </c>
      <c r="U48" s="4" t="s">
        <v>313</v>
      </c>
      <c r="V48" s="4" t="s">
        <v>313</v>
      </c>
      <c r="W48" s="4" t="s">
        <v>11686</v>
      </c>
      <c r="X48" s="4" t="s">
        <v>11738</v>
      </c>
      <c r="Y48" s="4" t="s">
        <v>313</v>
      </c>
      <c r="Z48" s="4" t="s">
        <v>313</v>
      </c>
      <c r="AA48" s="4" t="s">
        <v>313</v>
      </c>
      <c r="AB48" s="4" t="s">
        <v>312</v>
      </c>
      <c r="AC48" s="4" t="s">
        <v>313</v>
      </c>
      <c r="AE48" s="4">
        <v>0</v>
      </c>
      <c r="AF48" s="4">
        <v>0</v>
      </c>
      <c r="AG48" s="4">
        <v>0</v>
      </c>
      <c r="AH48" s="4" t="s">
        <v>6455</v>
      </c>
      <c r="AI48" s="4" t="s">
        <v>11853</v>
      </c>
      <c r="AJ48" s="4" t="s">
        <v>6455</v>
      </c>
      <c r="AK48" s="4">
        <v>0</v>
      </c>
      <c r="AM48" s="4" t="s">
        <v>11688</v>
      </c>
      <c r="AN48" s="4">
        <v>0</v>
      </c>
      <c r="AO48" s="4">
        <v>0</v>
      </c>
      <c r="AP48" s="4">
        <v>0</v>
      </c>
      <c r="AQ48" s="4">
        <v>0</v>
      </c>
      <c r="AR48" s="4">
        <v>0</v>
      </c>
      <c r="AS48" s="4"/>
      <c r="AU48" s="4" t="s">
        <v>11840</v>
      </c>
      <c r="AV48" s="4" t="s">
        <v>11841</v>
      </c>
      <c r="AW48" s="4"/>
      <c r="AY48" s="4" t="s">
        <v>11844</v>
      </c>
      <c r="AZ48" s="68" t="s">
        <v>11843</v>
      </c>
      <c r="BA48" s="73">
        <f>VLOOKUP(B48,'Raw(2차 면접전형 결과)'!D:CF,81,0)</f>
        <v>22.333333333333332</v>
      </c>
      <c r="BB48" s="73">
        <f>VLOOKUP(B48,'Raw(2차 면접전형 결과)'!D:CG,82,0)</f>
        <v>22.333333333333332</v>
      </c>
      <c r="BC48" s="73">
        <f>VLOOKUP(B48,'Raw(2차 면접전형 결과)'!D:CH,83,0)</f>
        <v>22.666666666666668</v>
      </c>
      <c r="BD48" s="74">
        <f>VLOOKUP(B48,'Raw(2차 면접전형 결과)'!D:CI,84,0)</f>
        <v>22.666666666666668</v>
      </c>
      <c r="BE48" s="74">
        <f>VLOOKUP(B48,'Raw(2차 면접전형 결과)'!D:CJ,85,0)</f>
        <v>90</v>
      </c>
      <c r="BF48" s="73">
        <f>SUM(AK48,BE48)</f>
        <v>90</v>
      </c>
      <c r="BG48" s="73">
        <v>79.400000000000006</v>
      </c>
      <c r="BH48" s="69" t="str">
        <f>IF(BF48&lt;70,"과락"," ")</f>
        <v xml:space="preserve"> </v>
      </c>
      <c r="BI48" s="69"/>
      <c r="BJ48" s="69">
        <v>90.75</v>
      </c>
      <c r="BK48" s="73">
        <f>ROUND(BJ48*0.5,2)</f>
        <v>45.38</v>
      </c>
      <c r="BL48" s="73">
        <f>BF48</f>
        <v>90</v>
      </c>
      <c r="BM48" s="73">
        <f t="shared" si="0"/>
        <v>45</v>
      </c>
      <c r="BN48" s="73">
        <f>SUM(BK48,BM48)</f>
        <v>90.38</v>
      </c>
      <c r="BO48" s="68">
        <f>COUNTIFS(E:E,E48,BN:BN,"&gt;"&amp;BN48)+1</f>
        <v>1</v>
      </c>
      <c r="BP48" s="68" t="s">
        <v>12181</v>
      </c>
      <c r="BQ48" s="68"/>
      <c r="BS48" s="68">
        <v>1</v>
      </c>
      <c r="BT48" s="68">
        <v>1</v>
      </c>
      <c r="BU48" s="68" t="str">
        <f t="shared" ref="BU48:BU49" si="24">IF(BT48=BS48,"일치",IF(BT48&lt;BS48,"배수 미달","배수 초과"))</f>
        <v>일치</v>
      </c>
      <c r="BV48" s="68"/>
    </row>
    <row r="49" spans="1:74" ht="50.1" customHeight="1" x14ac:dyDescent="0.3">
      <c r="A49" s="4">
        <f t="shared" si="23"/>
        <v>2</v>
      </c>
      <c r="B49" s="4" t="s">
        <v>3150</v>
      </c>
      <c r="C49" s="4" t="s">
        <v>3151</v>
      </c>
      <c r="D49" s="4" t="s">
        <v>661</v>
      </c>
      <c r="E49" s="4" t="s">
        <v>662</v>
      </c>
      <c r="F49" s="4" t="s">
        <v>3152</v>
      </c>
      <c r="G49" s="4" t="s">
        <v>3153</v>
      </c>
      <c r="H49" s="4" t="s">
        <v>3154</v>
      </c>
      <c r="I49" s="4" t="s">
        <v>3155</v>
      </c>
      <c r="J49" s="4" t="s">
        <v>275</v>
      </c>
      <c r="K49" s="4" t="s">
        <v>275</v>
      </c>
      <c r="L49" s="4" t="s">
        <v>276</v>
      </c>
      <c r="M49" s="4" t="s">
        <v>277</v>
      </c>
      <c r="N49" s="4" t="s">
        <v>277</v>
      </c>
      <c r="O49" s="4" t="s">
        <v>277</v>
      </c>
      <c r="P49" s="4" t="s">
        <v>277</v>
      </c>
      <c r="Q49" s="4" t="s">
        <v>3163</v>
      </c>
      <c r="R49" s="4" t="s">
        <v>313</v>
      </c>
      <c r="S49" s="4" t="s">
        <v>313</v>
      </c>
      <c r="T49" s="4" t="s">
        <v>313</v>
      </c>
      <c r="U49" s="4" t="s">
        <v>313</v>
      </c>
      <c r="V49" s="4" t="s">
        <v>313</v>
      </c>
      <c r="W49" s="4" t="s">
        <v>11686</v>
      </c>
      <c r="X49" s="4" t="s">
        <v>9552</v>
      </c>
      <c r="Y49" s="4" t="s">
        <v>11686</v>
      </c>
      <c r="Z49" s="4" t="s">
        <v>9552</v>
      </c>
      <c r="AA49" s="4" t="s">
        <v>313</v>
      </c>
      <c r="AB49" s="4" t="s">
        <v>312</v>
      </c>
      <c r="AC49" s="4" t="s">
        <v>313</v>
      </c>
      <c r="AE49" s="4">
        <v>0</v>
      </c>
      <c r="AF49" s="4">
        <v>0</v>
      </c>
      <c r="AG49" s="4">
        <v>0</v>
      </c>
      <c r="AH49" s="4" t="s">
        <v>6455</v>
      </c>
      <c r="AI49" s="4" t="s">
        <v>11853</v>
      </c>
      <c r="AJ49" s="4" t="s">
        <v>6455</v>
      </c>
      <c r="AK49" s="4">
        <v>0</v>
      </c>
      <c r="AM49" s="4" t="s">
        <v>11688</v>
      </c>
      <c r="AN49" s="4">
        <v>0</v>
      </c>
      <c r="AO49" s="4">
        <v>0</v>
      </c>
      <c r="AP49" s="4">
        <v>0</v>
      </c>
      <c r="AQ49" s="4">
        <v>0</v>
      </c>
      <c r="AR49" s="4">
        <v>0</v>
      </c>
      <c r="AS49" s="4"/>
      <c r="AU49" s="4" t="s">
        <v>11840</v>
      </c>
      <c r="AV49" s="4" t="s">
        <v>11841</v>
      </c>
      <c r="AW49" s="4"/>
      <c r="AY49" s="4" t="s">
        <v>11844</v>
      </c>
      <c r="AZ49" s="68" t="s">
        <v>11843</v>
      </c>
      <c r="BA49" s="73">
        <f>VLOOKUP(B49,'Raw(2차 면접전형 결과)'!D:CF,81,0)</f>
        <v>21.666666666666668</v>
      </c>
      <c r="BB49" s="73">
        <f>VLOOKUP(B49,'Raw(2차 면접전형 결과)'!D:CG,82,0)</f>
        <v>21.333333333333332</v>
      </c>
      <c r="BC49" s="73">
        <f>VLOOKUP(B49,'Raw(2차 면접전형 결과)'!D:CH,83,0)</f>
        <v>21</v>
      </c>
      <c r="BD49" s="74">
        <f>VLOOKUP(B49,'Raw(2차 면접전형 결과)'!D:CI,84,0)</f>
        <v>18.666666666666668</v>
      </c>
      <c r="BE49" s="74">
        <f>VLOOKUP(B49,'Raw(2차 면접전형 결과)'!D:CJ,85,0)</f>
        <v>82.67</v>
      </c>
      <c r="BF49" s="73">
        <f>SUM(AK49,BE49)</f>
        <v>82.67</v>
      </c>
      <c r="BG49" s="73">
        <v>75.366666666666674</v>
      </c>
      <c r="BH49" s="69" t="str">
        <f>IF(BF49&lt;70,"과락"," ")</f>
        <v xml:space="preserve"> </v>
      </c>
      <c r="BI49" s="69"/>
      <c r="BJ49" s="69">
        <v>84.75</v>
      </c>
      <c r="BK49" s="73">
        <f>ROUND(BJ49*0.5,2)</f>
        <v>42.38</v>
      </c>
      <c r="BL49" s="73">
        <f>BF49</f>
        <v>82.67</v>
      </c>
      <c r="BM49" s="73">
        <f t="shared" si="0"/>
        <v>41.34</v>
      </c>
      <c r="BN49" s="73">
        <f>SUM(BK49,BM49)</f>
        <v>83.72</v>
      </c>
      <c r="BO49" s="68">
        <f>COUNTIFS(E:E,E49,BN:BN,"&gt;"&amp;BN49)+1</f>
        <v>2</v>
      </c>
      <c r="BP49" s="68" t="s">
        <v>11829</v>
      </c>
      <c r="BQ49" s="68"/>
      <c r="BS49" s="68">
        <v>1</v>
      </c>
      <c r="BT49" s="68">
        <v>1</v>
      </c>
      <c r="BU49" s="68" t="str">
        <f t="shared" si="24"/>
        <v>일치</v>
      </c>
      <c r="BV49" s="68"/>
    </row>
  </sheetData>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E61BD-4995-48F3-981C-CD129BEB3127}">
  <sheetPr>
    <tabColor theme="9" tint="0.79998168889431442"/>
  </sheetPr>
  <dimension ref="A1:CK43"/>
  <sheetViews>
    <sheetView showGridLines="0" topLeftCell="D1" zoomScale="80" zoomScaleNormal="80" workbookViewId="0">
      <pane ySplit="1" topLeftCell="A2" activePane="bottomLeft" state="frozen"/>
      <selection activeCell="D1" sqref="D1"/>
      <selection pane="bottomLeft" activeCell="D1" sqref="D1"/>
    </sheetView>
  </sheetViews>
  <sheetFormatPr defaultColWidth="9" defaultRowHeight="16.5" x14ac:dyDescent="0.3"/>
  <cols>
    <col min="1" max="3" width="15" style="88" hidden="1" customWidth="1"/>
    <col min="4" max="4" width="15" style="88" customWidth="1"/>
    <col min="5" max="5" width="15" style="88" hidden="1" customWidth="1"/>
    <col min="6" max="6" width="15.625" style="88" customWidth="1"/>
    <col min="7" max="7" width="29.875" style="88" customWidth="1"/>
    <col min="8" max="8" width="15" style="88" customWidth="1"/>
    <col min="9" max="9" width="15" style="88" hidden="1" customWidth="1"/>
    <col min="10" max="10" width="24.875" style="88" hidden="1" customWidth="1"/>
    <col min="11" max="20" width="15" style="88" hidden="1" customWidth="1"/>
    <col min="21" max="21" width="24.875" style="88" hidden="1" customWidth="1"/>
    <col min="22" max="27" width="15" style="88" customWidth="1"/>
    <col min="28" max="28" width="24.875" style="88" customWidth="1"/>
    <col min="29" max="34" width="15" style="88" customWidth="1"/>
    <col min="35" max="35" width="24.875" style="88" customWidth="1"/>
    <col min="36" max="41" width="15" style="88" customWidth="1"/>
    <col min="42" max="42" width="24.875" style="88" customWidth="1"/>
    <col min="43" max="48" width="15" style="88" customWidth="1"/>
    <col min="49" max="49" width="24.875" style="88" customWidth="1"/>
    <col min="50" max="51" width="15" style="88" hidden="1" customWidth="1"/>
    <col min="52" max="52" width="19.875" style="88" hidden="1" customWidth="1"/>
    <col min="53" max="78" width="9" style="80"/>
    <col min="79" max="82" width="15" style="88" customWidth="1"/>
    <col min="83" max="83" width="9" style="88" customWidth="1"/>
    <col min="84" max="88" width="15" style="88" customWidth="1"/>
    <col min="89" max="89" width="0" style="92" hidden="1" customWidth="1"/>
    <col min="90" max="16384" width="9" style="80"/>
  </cols>
  <sheetData>
    <row r="1" spans="1:89" ht="40.5" x14ac:dyDescent="0.3">
      <c r="A1" s="77" t="s">
        <v>11866</v>
      </c>
      <c r="B1" s="77" t="s">
        <v>11867</v>
      </c>
      <c r="C1" s="77" t="s">
        <v>11868</v>
      </c>
      <c r="D1" s="78" t="s">
        <v>0</v>
      </c>
      <c r="E1" s="78" t="s">
        <v>11869</v>
      </c>
      <c r="F1" s="78" t="s">
        <v>1</v>
      </c>
      <c r="G1" s="78" t="s">
        <v>11870</v>
      </c>
      <c r="H1" s="78" t="s">
        <v>11871</v>
      </c>
      <c r="I1" s="78" t="s">
        <v>11872</v>
      </c>
      <c r="J1" s="78" t="s">
        <v>11873</v>
      </c>
      <c r="K1" s="78" t="s">
        <v>11874</v>
      </c>
      <c r="L1" s="78" t="s">
        <v>11875</v>
      </c>
      <c r="M1" s="78" t="s">
        <v>11876</v>
      </c>
      <c r="N1" s="78" t="s">
        <v>11877</v>
      </c>
      <c r="O1" s="78" t="s">
        <v>11878</v>
      </c>
      <c r="P1" s="79" t="s">
        <v>11879</v>
      </c>
      <c r="Q1" s="79" t="s">
        <v>11880</v>
      </c>
      <c r="R1" s="79" t="s">
        <v>11881</v>
      </c>
      <c r="S1" s="79" t="s">
        <v>11882</v>
      </c>
      <c r="T1" s="79" t="s">
        <v>11883</v>
      </c>
      <c r="U1" s="79" t="s">
        <v>11884</v>
      </c>
      <c r="V1" s="78" t="s">
        <v>11885</v>
      </c>
      <c r="W1" s="79" t="s">
        <v>11886</v>
      </c>
      <c r="X1" s="79" t="s">
        <v>11887</v>
      </c>
      <c r="Y1" s="79" t="s">
        <v>11888</v>
      </c>
      <c r="Z1" s="79" t="s">
        <v>11889</v>
      </c>
      <c r="AA1" s="79" t="s">
        <v>11890</v>
      </c>
      <c r="AB1" s="79" t="s">
        <v>11891</v>
      </c>
      <c r="AC1" s="78" t="s">
        <v>11892</v>
      </c>
      <c r="AD1" s="79" t="s">
        <v>11893</v>
      </c>
      <c r="AE1" s="79" t="s">
        <v>11894</v>
      </c>
      <c r="AF1" s="79" t="s">
        <v>11895</v>
      </c>
      <c r="AG1" s="79" t="s">
        <v>11896</v>
      </c>
      <c r="AH1" s="79" t="s">
        <v>11897</v>
      </c>
      <c r="AI1" s="79" t="s">
        <v>11898</v>
      </c>
      <c r="AJ1" s="78" t="s">
        <v>11899</v>
      </c>
      <c r="AK1" s="79" t="s">
        <v>11900</v>
      </c>
      <c r="AL1" s="79" t="s">
        <v>11901</v>
      </c>
      <c r="AM1" s="79" t="s">
        <v>11902</v>
      </c>
      <c r="AN1" s="79" t="s">
        <v>11903</v>
      </c>
      <c r="AO1" s="79" t="s">
        <v>11904</v>
      </c>
      <c r="AP1" s="79" t="s">
        <v>11905</v>
      </c>
      <c r="AQ1" s="78" t="s">
        <v>11906</v>
      </c>
      <c r="AR1" s="79" t="s">
        <v>11907</v>
      </c>
      <c r="AS1" s="79" t="s">
        <v>11908</v>
      </c>
      <c r="AT1" s="79" t="s">
        <v>11909</v>
      </c>
      <c r="AU1" s="79" t="s">
        <v>11910</v>
      </c>
      <c r="AV1" s="79" t="s">
        <v>11911</v>
      </c>
      <c r="AW1" s="79" t="s">
        <v>11912</v>
      </c>
      <c r="AX1" s="78" t="s">
        <v>11913</v>
      </c>
      <c r="AY1" s="79" t="s">
        <v>11914</v>
      </c>
      <c r="AZ1" s="78" t="s">
        <v>11915</v>
      </c>
      <c r="BB1" s="81" t="s">
        <v>11916</v>
      </c>
      <c r="BC1" s="81" t="s">
        <v>11917</v>
      </c>
      <c r="BD1" s="81" t="s">
        <v>11918</v>
      </c>
      <c r="BE1" s="81" t="s">
        <v>11919</v>
      </c>
      <c r="BF1" s="81" t="s">
        <v>11920</v>
      </c>
      <c r="BG1" s="81" t="s">
        <v>11921</v>
      </c>
      <c r="BH1" s="82" t="s">
        <v>11922</v>
      </c>
      <c r="BI1" s="82" t="s">
        <v>11923</v>
      </c>
      <c r="BJ1" s="82" t="s">
        <v>11924</v>
      </c>
      <c r="BK1" s="82" t="s">
        <v>11925</v>
      </c>
      <c r="BL1" s="82" t="s">
        <v>11926</v>
      </c>
      <c r="BM1" s="82" t="s">
        <v>11921</v>
      </c>
      <c r="BN1" s="81" t="s">
        <v>11927</v>
      </c>
      <c r="BO1" s="81" t="s">
        <v>11928</v>
      </c>
      <c r="BP1" s="81" t="s">
        <v>11929</v>
      </c>
      <c r="BQ1" s="81" t="s">
        <v>11930</v>
      </c>
      <c r="BR1" s="81" t="s">
        <v>11931</v>
      </c>
      <c r="BS1" s="81" t="s">
        <v>11921</v>
      </c>
      <c r="BT1" s="82" t="s">
        <v>11932</v>
      </c>
      <c r="BU1" s="82" t="s">
        <v>11933</v>
      </c>
      <c r="BV1" s="82" t="s">
        <v>11934</v>
      </c>
      <c r="BW1" s="82" t="s">
        <v>11935</v>
      </c>
      <c r="BX1" s="82" t="s">
        <v>11936</v>
      </c>
      <c r="BY1" s="82" t="s">
        <v>11921</v>
      </c>
      <c r="CA1" s="77" t="s">
        <v>11885</v>
      </c>
      <c r="CB1" s="77" t="s">
        <v>11892</v>
      </c>
      <c r="CC1" s="77" t="s">
        <v>11899</v>
      </c>
      <c r="CD1" s="77" t="s">
        <v>11906</v>
      </c>
      <c r="CE1" s="104"/>
      <c r="CF1" s="89" t="s">
        <v>12175</v>
      </c>
      <c r="CG1" s="89" t="s">
        <v>12176</v>
      </c>
      <c r="CH1" s="89" t="s">
        <v>12178</v>
      </c>
      <c r="CI1" s="89" t="s">
        <v>12179</v>
      </c>
      <c r="CJ1" s="90" t="s">
        <v>12177</v>
      </c>
      <c r="CK1" s="92" t="s">
        <v>12180</v>
      </c>
    </row>
    <row r="2" spans="1:89" ht="30" customHeight="1" x14ac:dyDescent="0.3">
      <c r="A2" s="83" t="s">
        <v>11937</v>
      </c>
      <c r="B2" s="83" t="s">
        <v>11938</v>
      </c>
      <c r="C2" s="83" t="s">
        <v>11939</v>
      </c>
      <c r="D2" s="84" t="s">
        <v>427</v>
      </c>
      <c r="E2" s="84" t="s">
        <v>11812</v>
      </c>
      <c r="F2" s="84" t="s">
        <v>428</v>
      </c>
      <c r="G2" s="84" t="s">
        <v>11940</v>
      </c>
      <c r="H2" s="84" t="s">
        <v>11941</v>
      </c>
      <c r="I2" s="84" t="s">
        <v>11942</v>
      </c>
      <c r="J2" s="84" t="s">
        <v>11943</v>
      </c>
      <c r="K2" s="84" t="s">
        <v>11944</v>
      </c>
      <c r="L2" s="84" t="s">
        <v>11945</v>
      </c>
      <c r="M2" s="84" t="s">
        <v>2549</v>
      </c>
      <c r="N2" s="84" t="s">
        <v>11946</v>
      </c>
      <c r="O2" s="84" t="s">
        <v>11947</v>
      </c>
      <c r="P2" s="85" t="s">
        <v>11812</v>
      </c>
      <c r="Q2" s="85" t="s">
        <v>11812</v>
      </c>
      <c r="R2" s="85" t="s">
        <v>11812</v>
      </c>
      <c r="S2" s="85" t="s">
        <v>11812</v>
      </c>
      <c r="T2" s="85" t="s">
        <v>11812</v>
      </c>
      <c r="U2" s="85" t="s">
        <v>11812</v>
      </c>
      <c r="V2" s="84" t="s">
        <v>11948</v>
      </c>
      <c r="W2" s="85" t="s">
        <v>928</v>
      </c>
      <c r="X2" s="85" t="s">
        <v>928</v>
      </c>
      <c r="Y2" s="85" t="s">
        <v>11949</v>
      </c>
      <c r="Z2" s="85" t="s">
        <v>928</v>
      </c>
      <c r="AA2" s="85" t="s">
        <v>11950</v>
      </c>
      <c r="AB2" s="85" t="s">
        <v>11812</v>
      </c>
      <c r="AC2" s="84" t="s">
        <v>11951</v>
      </c>
      <c r="AD2" s="85" t="s">
        <v>11949</v>
      </c>
      <c r="AE2" s="85" t="s">
        <v>11949</v>
      </c>
      <c r="AF2" s="85" t="s">
        <v>1472</v>
      </c>
      <c r="AG2" s="85" t="s">
        <v>11949</v>
      </c>
      <c r="AH2" s="85" t="s">
        <v>1480</v>
      </c>
      <c r="AI2" s="85" t="s">
        <v>11812</v>
      </c>
      <c r="AJ2" s="84" t="s">
        <v>11952</v>
      </c>
      <c r="AK2" s="85" t="s">
        <v>306</v>
      </c>
      <c r="AL2" s="85" t="s">
        <v>306</v>
      </c>
      <c r="AM2" s="85" t="s">
        <v>1472</v>
      </c>
      <c r="AN2" s="85" t="s">
        <v>1472</v>
      </c>
      <c r="AO2" s="85" t="s">
        <v>11953</v>
      </c>
      <c r="AP2" s="85" t="s">
        <v>11812</v>
      </c>
      <c r="AQ2" s="84" t="s">
        <v>11954</v>
      </c>
      <c r="AR2" s="85" t="s">
        <v>11812</v>
      </c>
      <c r="AS2" s="85" t="s">
        <v>11812</v>
      </c>
      <c r="AT2" s="85" t="s">
        <v>11812</v>
      </c>
      <c r="AU2" s="85" t="s">
        <v>11812</v>
      </c>
      <c r="AV2" s="85" t="s">
        <v>11812</v>
      </c>
      <c r="AW2" s="85" t="s">
        <v>11812</v>
      </c>
      <c r="AX2" s="84" t="s">
        <v>11955</v>
      </c>
      <c r="AY2" s="85" t="s">
        <v>11956</v>
      </c>
      <c r="AZ2" s="84" t="s">
        <v>11957</v>
      </c>
      <c r="BB2" s="86">
        <v>15</v>
      </c>
      <c r="BC2" s="86">
        <v>15</v>
      </c>
      <c r="BD2" s="86">
        <v>20</v>
      </c>
      <c r="BE2" s="86">
        <v>15</v>
      </c>
      <c r="BF2" s="86">
        <v>65</v>
      </c>
      <c r="BG2" s="87" t="s">
        <v>11812</v>
      </c>
      <c r="BH2" s="86">
        <v>20</v>
      </c>
      <c r="BI2" s="86">
        <v>20</v>
      </c>
      <c r="BJ2" s="86">
        <v>18</v>
      </c>
      <c r="BK2" s="86">
        <v>20</v>
      </c>
      <c r="BL2" s="86">
        <v>78</v>
      </c>
      <c r="BM2" s="87" t="s">
        <v>11812</v>
      </c>
      <c r="BN2" s="86">
        <v>16</v>
      </c>
      <c r="BO2" s="86">
        <v>16</v>
      </c>
      <c r="BP2" s="86">
        <v>18</v>
      </c>
      <c r="BQ2" s="86">
        <v>18</v>
      </c>
      <c r="BR2" s="86">
        <v>68</v>
      </c>
      <c r="BS2" s="87" t="s">
        <v>11812</v>
      </c>
      <c r="BT2" s="94" t="s">
        <v>11731</v>
      </c>
      <c r="BU2" s="94" t="s">
        <v>11731</v>
      </c>
      <c r="BV2" s="94" t="s">
        <v>11731</v>
      </c>
      <c r="BW2" s="94" t="s">
        <v>11731</v>
      </c>
      <c r="BX2" s="94" t="s">
        <v>11731</v>
      </c>
      <c r="BY2" s="87" t="s">
        <v>11812</v>
      </c>
      <c r="CA2" s="83" t="s">
        <v>11948</v>
      </c>
      <c r="CB2" s="83" t="s">
        <v>11951</v>
      </c>
      <c r="CC2" s="83" t="s">
        <v>11952</v>
      </c>
      <c r="CD2" s="83" t="s">
        <v>11954</v>
      </c>
      <c r="CE2" s="105"/>
      <c r="CF2" s="91">
        <v>17</v>
      </c>
      <c r="CG2" s="91">
        <v>17</v>
      </c>
      <c r="CH2" s="91">
        <v>18.666666666666668</v>
      </c>
      <c r="CI2" s="91">
        <v>17.666666666666668</v>
      </c>
      <c r="CJ2" s="91">
        <v>70.33</v>
      </c>
      <c r="CK2" s="93">
        <v>70.333333333333343</v>
      </c>
    </row>
    <row r="3" spans="1:89" ht="30" customHeight="1" x14ac:dyDescent="0.3">
      <c r="A3" s="83" t="s">
        <v>11958</v>
      </c>
      <c r="B3" s="83" t="s">
        <v>11938</v>
      </c>
      <c r="C3" s="83" t="s">
        <v>11959</v>
      </c>
      <c r="D3" s="84" t="s">
        <v>483</v>
      </c>
      <c r="E3" s="84" t="s">
        <v>11812</v>
      </c>
      <c r="F3" s="84" t="s">
        <v>484</v>
      </c>
      <c r="G3" s="84" t="s">
        <v>11940</v>
      </c>
      <c r="H3" s="84" t="s">
        <v>11960</v>
      </c>
      <c r="I3" s="84" t="s">
        <v>11961</v>
      </c>
      <c r="J3" s="84" t="s">
        <v>11962</v>
      </c>
      <c r="K3" s="84" t="s">
        <v>11944</v>
      </c>
      <c r="L3" s="84" t="s">
        <v>11945</v>
      </c>
      <c r="M3" s="84" t="s">
        <v>2549</v>
      </c>
      <c r="N3" s="84" t="s">
        <v>11946</v>
      </c>
      <c r="O3" s="84" t="s">
        <v>11947</v>
      </c>
      <c r="P3" s="85" t="s">
        <v>11812</v>
      </c>
      <c r="Q3" s="85" t="s">
        <v>11812</v>
      </c>
      <c r="R3" s="85" t="s">
        <v>11812</v>
      </c>
      <c r="S3" s="85" t="s">
        <v>11812</v>
      </c>
      <c r="T3" s="85" t="s">
        <v>11812</v>
      </c>
      <c r="U3" s="85" t="s">
        <v>11812</v>
      </c>
      <c r="V3" s="84" t="s">
        <v>11948</v>
      </c>
      <c r="W3" s="85" t="s">
        <v>11949</v>
      </c>
      <c r="X3" s="85" t="s">
        <v>11963</v>
      </c>
      <c r="Y3" s="85" t="s">
        <v>11963</v>
      </c>
      <c r="Z3" s="85" t="s">
        <v>11963</v>
      </c>
      <c r="AA3" s="85" t="s">
        <v>11964</v>
      </c>
      <c r="AB3" s="85" t="s">
        <v>11812</v>
      </c>
      <c r="AC3" s="84" t="s">
        <v>11965</v>
      </c>
      <c r="AD3" s="85" t="s">
        <v>309</v>
      </c>
      <c r="AE3" s="85" t="s">
        <v>309</v>
      </c>
      <c r="AF3" s="85" t="s">
        <v>309</v>
      </c>
      <c r="AG3" s="85" t="s">
        <v>309</v>
      </c>
      <c r="AH3" s="85" t="s">
        <v>11966</v>
      </c>
      <c r="AI3" s="85" t="s">
        <v>11812</v>
      </c>
      <c r="AJ3" s="84" t="s">
        <v>11967</v>
      </c>
      <c r="AK3" s="85" t="s">
        <v>11949</v>
      </c>
      <c r="AL3" s="85" t="s">
        <v>302</v>
      </c>
      <c r="AM3" s="85" t="s">
        <v>731</v>
      </c>
      <c r="AN3" s="85" t="s">
        <v>302</v>
      </c>
      <c r="AO3" s="85" t="s">
        <v>4860</v>
      </c>
      <c r="AP3" s="85" t="s">
        <v>11968</v>
      </c>
      <c r="AQ3" s="84" t="s">
        <v>11954</v>
      </c>
      <c r="AR3" s="85" t="s">
        <v>11812</v>
      </c>
      <c r="AS3" s="85" t="s">
        <v>11812</v>
      </c>
      <c r="AT3" s="85" t="s">
        <v>11812</v>
      </c>
      <c r="AU3" s="85" t="s">
        <v>11812</v>
      </c>
      <c r="AV3" s="85" t="s">
        <v>11812</v>
      </c>
      <c r="AW3" s="85" t="s">
        <v>11812</v>
      </c>
      <c r="AX3" s="84" t="s">
        <v>11969</v>
      </c>
      <c r="AY3" s="85" t="s">
        <v>11956</v>
      </c>
      <c r="AZ3" s="84" t="s">
        <v>11957</v>
      </c>
      <c r="BB3" s="86">
        <v>20</v>
      </c>
      <c r="BC3" s="86">
        <v>23</v>
      </c>
      <c r="BD3" s="86">
        <v>23</v>
      </c>
      <c r="BE3" s="86">
        <v>23</v>
      </c>
      <c r="BF3" s="86">
        <v>89</v>
      </c>
      <c r="BG3" s="87" t="s">
        <v>11812</v>
      </c>
      <c r="BH3" s="86">
        <v>21</v>
      </c>
      <c r="BI3" s="86">
        <v>21</v>
      </c>
      <c r="BJ3" s="86">
        <v>21</v>
      </c>
      <c r="BK3" s="86">
        <v>21</v>
      </c>
      <c r="BL3" s="86">
        <v>84</v>
      </c>
      <c r="BM3" s="87" t="s">
        <v>11812</v>
      </c>
      <c r="BN3" s="86">
        <v>20</v>
      </c>
      <c r="BO3" s="86">
        <v>25</v>
      </c>
      <c r="BP3" s="86">
        <v>24</v>
      </c>
      <c r="BQ3" s="86">
        <v>25</v>
      </c>
      <c r="BR3" s="86">
        <v>94</v>
      </c>
      <c r="BS3" s="87" t="s">
        <v>11968</v>
      </c>
      <c r="BT3" s="94" t="s">
        <v>11731</v>
      </c>
      <c r="BU3" s="94" t="s">
        <v>11731</v>
      </c>
      <c r="BV3" s="94" t="s">
        <v>11731</v>
      </c>
      <c r="BW3" s="94" t="s">
        <v>11731</v>
      </c>
      <c r="BX3" s="94" t="s">
        <v>11731</v>
      </c>
      <c r="BY3" s="87" t="s">
        <v>11812</v>
      </c>
      <c r="CA3" s="83" t="s">
        <v>11948</v>
      </c>
      <c r="CB3" s="83" t="s">
        <v>11965</v>
      </c>
      <c r="CC3" s="83" t="s">
        <v>11967</v>
      </c>
      <c r="CD3" s="83" t="s">
        <v>11954</v>
      </c>
      <c r="CE3" s="105"/>
      <c r="CF3" s="91">
        <v>20.333333333333332</v>
      </c>
      <c r="CG3" s="91">
        <v>23</v>
      </c>
      <c r="CH3" s="91">
        <v>22.666666666666668</v>
      </c>
      <c r="CI3" s="91">
        <v>23</v>
      </c>
      <c r="CJ3" s="91">
        <v>89</v>
      </c>
      <c r="CK3" s="93">
        <v>89</v>
      </c>
    </row>
    <row r="4" spans="1:89" ht="30" customHeight="1" x14ac:dyDescent="0.3">
      <c r="A4" s="83" t="s">
        <v>11970</v>
      </c>
      <c r="B4" s="83" t="s">
        <v>11938</v>
      </c>
      <c r="C4" s="83" t="s">
        <v>11971</v>
      </c>
      <c r="D4" s="84" t="s">
        <v>682</v>
      </c>
      <c r="E4" s="84" t="s">
        <v>11812</v>
      </c>
      <c r="F4" s="84" t="s">
        <v>683</v>
      </c>
      <c r="G4" s="84" t="s">
        <v>11940</v>
      </c>
      <c r="H4" s="84" t="s">
        <v>11941</v>
      </c>
      <c r="I4" s="84" t="s">
        <v>11972</v>
      </c>
      <c r="J4" s="84" t="s">
        <v>11943</v>
      </c>
      <c r="K4" s="84" t="s">
        <v>11944</v>
      </c>
      <c r="L4" s="84" t="s">
        <v>11945</v>
      </c>
      <c r="M4" s="84" t="s">
        <v>2549</v>
      </c>
      <c r="N4" s="84" t="s">
        <v>11946</v>
      </c>
      <c r="O4" s="84" t="s">
        <v>11947</v>
      </c>
      <c r="P4" s="85" t="s">
        <v>11812</v>
      </c>
      <c r="Q4" s="85" t="s">
        <v>11812</v>
      </c>
      <c r="R4" s="85" t="s">
        <v>11812</v>
      </c>
      <c r="S4" s="85" t="s">
        <v>11812</v>
      </c>
      <c r="T4" s="85" t="s">
        <v>11812</v>
      </c>
      <c r="U4" s="85" t="s">
        <v>11812</v>
      </c>
      <c r="V4" s="84" t="s">
        <v>11948</v>
      </c>
      <c r="W4" s="85" t="s">
        <v>731</v>
      </c>
      <c r="X4" s="85" t="s">
        <v>731</v>
      </c>
      <c r="Y4" s="85" t="s">
        <v>11949</v>
      </c>
      <c r="Z4" s="85" t="s">
        <v>11963</v>
      </c>
      <c r="AA4" s="85" t="s">
        <v>11973</v>
      </c>
      <c r="AB4" s="85" t="s">
        <v>11812</v>
      </c>
      <c r="AC4" s="84" t="s">
        <v>11951</v>
      </c>
      <c r="AD4" s="85" t="s">
        <v>731</v>
      </c>
      <c r="AE4" s="85" t="s">
        <v>11963</v>
      </c>
      <c r="AF4" s="85" t="s">
        <v>11974</v>
      </c>
      <c r="AG4" s="85" t="s">
        <v>11963</v>
      </c>
      <c r="AH4" s="85" t="s">
        <v>6348</v>
      </c>
      <c r="AI4" s="85" t="s">
        <v>11812</v>
      </c>
      <c r="AJ4" s="84" t="s">
        <v>11952</v>
      </c>
      <c r="AK4" s="85" t="s">
        <v>11963</v>
      </c>
      <c r="AL4" s="85" t="s">
        <v>11974</v>
      </c>
      <c r="AM4" s="85" t="s">
        <v>731</v>
      </c>
      <c r="AN4" s="85" t="s">
        <v>11963</v>
      </c>
      <c r="AO4" s="85" t="s">
        <v>6348</v>
      </c>
      <c r="AP4" s="85" t="s">
        <v>11812</v>
      </c>
      <c r="AQ4" s="84" t="s">
        <v>11954</v>
      </c>
      <c r="AR4" s="85" t="s">
        <v>11812</v>
      </c>
      <c r="AS4" s="85" t="s">
        <v>11812</v>
      </c>
      <c r="AT4" s="85" t="s">
        <v>11812</v>
      </c>
      <c r="AU4" s="85" t="s">
        <v>11812</v>
      </c>
      <c r="AV4" s="85" t="s">
        <v>11812</v>
      </c>
      <c r="AW4" s="85" t="s">
        <v>11812</v>
      </c>
      <c r="AX4" s="84" t="s">
        <v>11975</v>
      </c>
      <c r="AY4" s="85" t="s">
        <v>11956</v>
      </c>
      <c r="AZ4" s="84" t="s">
        <v>11957</v>
      </c>
      <c r="BB4" s="86">
        <v>24</v>
      </c>
      <c r="BC4" s="86">
        <v>24</v>
      </c>
      <c r="BD4" s="86">
        <v>20</v>
      </c>
      <c r="BE4" s="86">
        <v>23</v>
      </c>
      <c r="BF4" s="86">
        <v>91</v>
      </c>
      <c r="BG4" s="87" t="s">
        <v>11812</v>
      </c>
      <c r="BH4" s="86">
        <v>24</v>
      </c>
      <c r="BI4" s="86">
        <v>23</v>
      </c>
      <c r="BJ4" s="86">
        <v>22</v>
      </c>
      <c r="BK4" s="86">
        <v>23</v>
      </c>
      <c r="BL4" s="86">
        <v>92</v>
      </c>
      <c r="BM4" s="87" t="s">
        <v>11812</v>
      </c>
      <c r="BN4" s="86">
        <v>23</v>
      </c>
      <c r="BO4" s="86">
        <v>22</v>
      </c>
      <c r="BP4" s="86">
        <v>24</v>
      </c>
      <c r="BQ4" s="86">
        <v>23</v>
      </c>
      <c r="BR4" s="86">
        <v>92</v>
      </c>
      <c r="BS4" s="87" t="s">
        <v>11812</v>
      </c>
      <c r="BT4" s="94" t="s">
        <v>11731</v>
      </c>
      <c r="BU4" s="94" t="s">
        <v>11731</v>
      </c>
      <c r="BV4" s="94" t="s">
        <v>11731</v>
      </c>
      <c r="BW4" s="94" t="s">
        <v>11731</v>
      </c>
      <c r="BX4" s="94" t="s">
        <v>11731</v>
      </c>
      <c r="BY4" s="87" t="s">
        <v>11812</v>
      </c>
      <c r="CA4" s="83" t="s">
        <v>11948</v>
      </c>
      <c r="CB4" s="83" t="s">
        <v>11951</v>
      </c>
      <c r="CC4" s="83" t="s">
        <v>11952</v>
      </c>
      <c r="CD4" s="83" t="s">
        <v>11954</v>
      </c>
      <c r="CE4" s="105"/>
      <c r="CF4" s="91">
        <v>23.666666666666668</v>
      </c>
      <c r="CG4" s="91">
        <v>23</v>
      </c>
      <c r="CH4" s="91">
        <v>22</v>
      </c>
      <c r="CI4" s="91">
        <v>23</v>
      </c>
      <c r="CJ4" s="91">
        <v>91.67</v>
      </c>
      <c r="CK4" s="93">
        <v>91.666666666666671</v>
      </c>
    </row>
    <row r="5" spans="1:89" ht="30" customHeight="1" x14ac:dyDescent="0.3">
      <c r="A5" s="83" t="s">
        <v>11976</v>
      </c>
      <c r="B5" s="83" t="s">
        <v>11938</v>
      </c>
      <c r="C5" s="83" t="s">
        <v>11977</v>
      </c>
      <c r="D5" s="84" t="s">
        <v>872</v>
      </c>
      <c r="E5" s="84" t="s">
        <v>11812</v>
      </c>
      <c r="F5" s="84" t="s">
        <v>873</v>
      </c>
      <c r="G5" s="84" t="s">
        <v>11940</v>
      </c>
      <c r="H5" s="84" t="s">
        <v>11978</v>
      </c>
      <c r="I5" s="84" t="s">
        <v>11979</v>
      </c>
      <c r="J5" s="84" t="s">
        <v>11980</v>
      </c>
      <c r="K5" s="84" t="s">
        <v>11944</v>
      </c>
      <c r="L5" s="84" t="s">
        <v>11945</v>
      </c>
      <c r="M5" s="84" t="s">
        <v>2549</v>
      </c>
      <c r="N5" s="84" t="s">
        <v>11946</v>
      </c>
      <c r="O5" s="84" t="s">
        <v>11947</v>
      </c>
      <c r="P5" s="85" t="s">
        <v>11812</v>
      </c>
      <c r="Q5" s="85" t="s">
        <v>11812</v>
      </c>
      <c r="R5" s="85" t="s">
        <v>11812</v>
      </c>
      <c r="S5" s="85" t="s">
        <v>11812</v>
      </c>
      <c r="T5" s="85" t="s">
        <v>11812</v>
      </c>
      <c r="U5" s="85" t="s">
        <v>11812</v>
      </c>
      <c r="V5" s="84" t="s">
        <v>11981</v>
      </c>
      <c r="W5" s="85" t="s">
        <v>11949</v>
      </c>
      <c r="X5" s="85" t="s">
        <v>11949</v>
      </c>
      <c r="Y5" s="85" t="s">
        <v>11949</v>
      </c>
      <c r="Z5" s="85" t="s">
        <v>11949</v>
      </c>
      <c r="AA5" s="85" t="s">
        <v>11982</v>
      </c>
      <c r="AB5" s="85" t="s">
        <v>11812</v>
      </c>
      <c r="AC5" s="84" t="s">
        <v>11983</v>
      </c>
      <c r="AD5" s="85" t="s">
        <v>11949</v>
      </c>
      <c r="AE5" s="85" t="s">
        <v>11949</v>
      </c>
      <c r="AF5" s="85" t="s">
        <v>11949</v>
      </c>
      <c r="AG5" s="85" t="s">
        <v>11949</v>
      </c>
      <c r="AH5" s="85" t="s">
        <v>11982</v>
      </c>
      <c r="AI5" s="85" t="s">
        <v>11812</v>
      </c>
      <c r="AJ5" s="84" t="s">
        <v>11984</v>
      </c>
      <c r="AK5" s="85" t="s">
        <v>309</v>
      </c>
      <c r="AL5" s="85" t="s">
        <v>304</v>
      </c>
      <c r="AM5" s="85" t="s">
        <v>304</v>
      </c>
      <c r="AN5" s="85" t="s">
        <v>654</v>
      </c>
      <c r="AO5" s="85" t="s">
        <v>11985</v>
      </c>
      <c r="AP5" s="85" t="s">
        <v>11812</v>
      </c>
      <c r="AQ5" s="84" t="s">
        <v>11954</v>
      </c>
      <c r="AR5" s="85" t="s">
        <v>11812</v>
      </c>
      <c r="AS5" s="85" t="s">
        <v>11812</v>
      </c>
      <c r="AT5" s="85" t="s">
        <v>11812</v>
      </c>
      <c r="AU5" s="85" t="s">
        <v>11812</v>
      </c>
      <c r="AV5" s="85" t="s">
        <v>11812</v>
      </c>
      <c r="AW5" s="85" t="s">
        <v>11812</v>
      </c>
      <c r="AX5" s="84" t="s">
        <v>11986</v>
      </c>
      <c r="AY5" s="85" t="s">
        <v>11956</v>
      </c>
      <c r="AZ5" s="84" t="s">
        <v>11957</v>
      </c>
      <c r="BB5" s="86">
        <v>20</v>
      </c>
      <c r="BC5" s="86">
        <v>20</v>
      </c>
      <c r="BD5" s="86">
        <v>20</v>
      </c>
      <c r="BE5" s="86">
        <v>20</v>
      </c>
      <c r="BF5" s="86">
        <v>80</v>
      </c>
      <c r="BG5" s="87" t="s">
        <v>11812</v>
      </c>
      <c r="BH5" s="86">
        <v>20</v>
      </c>
      <c r="BI5" s="86">
        <v>20</v>
      </c>
      <c r="BJ5" s="86">
        <v>20</v>
      </c>
      <c r="BK5" s="86">
        <v>20</v>
      </c>
      <c r="BL5" s="86">
        <v>80</v>
      </c>
      <c r="BM5" s="87" t="s">
        <v>11812</v>
      </c>
      <c r="BN5" s="86">
        <v>21</v>
      </c>
      <c r="BO5" s="86">
        <v>17</v>
      </c>
      <c r="BP5" s="86">
        <v>17</v>
      </c>
      <c r="BQ5" s="86">
        <v>19</v>
      </c>
      <c r="BR5" s="86">
        <v>74</v>
      </c>
      <c r="BS5" s="87" t="s">
        <v>11812</v>
      </c>
      <c r="BT5" s="94" t="s">
        <v>11731</v>
      </c>
      <c r="BU5" s="94" t="s">
        <v>11731</v>
      </c>
      <c r="BV5" s="94" t="s">
        <v>11731</v>
      </c>
      <c r="BW5" s="94" t="s">
        <v>11731</v>
      </c>
      <c r="BX5" s="94" t="s">
        <v>11731</v>
      </c>
      <c r="BY5" s="87" t="s">
        <v>11812</v>
      </c>
      <c r="CA5" s="83" t="s">
        <v>11981</v>
      </c>
      <c r="CB5" s="83" t="s">
        <v>11983</v>
      </c>
      <c r="CC5" s="83" t="s">
        <v>11984</v>
      </c>
      <c r="CD5" s="83" t="s">
        <v>11954</v>
      </c>
      <c r="CE5" s="105"/>
      <c r="CF5" s="91">
        <v>20.333333333333332</v>
      </c>
      <c r="CG5" s="91">
        <v>19</v>
      </c>
      <c r="CH5" s="91">
        <v>19</v>
      </c>
      <c r="CI5" s="91">
        <v>19.666666666666668</v>
      </c>
      <c r="CJ5" s="91">
        <v>78</v>
      </c>
      <c r="CK5" s="93">
        <v>78</v>
      </c>
    </row>
    <row r="6" spans="1:89" ht="30" customHeight="1" x14ac:dyDescent="0.3">
      <c r="A6" s="83" t="s">
        <v>11987</v>
      </c>
      <c r="B6" s="83" t="s">
        <v>11938</v>
      </c>
      <c r="C6" s="83" t="s">
        <v>11988</v>
      </c>
      <c r="D6" s="84" t="s">
        <v>1066</v>
      </c>
      <c r="E6" s="84" t="s">
        <v>11812</v>
      </c>
      <c r="F6" s="84" t="s">
        <v>1067</v>
      </c>
      <c r="G6" s="84" t="s">
        <v>11940</v>
      </c>
      <c r="H6" s="84" t="s">
        <v>11960</v>
      </c>
      <c r="I6" s="84" t="s">
        <v>11989</v>
      </c>
      <c r="J6" s="84" t="s">
        <v>11962</v>
      </c>
      <c r="K6" s="84" t="s">
        <v>11944</v>
      </c>
      <c r="L6" s="84" t="s">
        <v>11945</v>
      </c>
      <c r="M6" s="84" t="s">
        <v>2549</v>
      </c>
      <c r="N6" s="84" t="s">
        <v>11946</v>
      </c>
      <c r="O6" s="84" t="s">
        <v>11947</v>
      </c>
      <c r="P6" s="85" t="s">
        <v>11812</v>
      </c>
      <c r="Q6" s="85" t="s">
        <v>11812</v>
      </c>
      <c r="R6" s="85" t="s">
        <v>11812</v>
      </c>
      <c r="S6" s="85" t="s">
        <v>11812</v>
      </c>
      <c r="T6" s="85" t="s">
        <v>11812</v>
      </c>
      <c r="U6" s="85" t="s">
        <v>11812</v>
      </c>
      <c r="V6" s="84" t="s">
        <v>11948</v>
      </c>
      <c r="W6" s="85" t="s">
        <v>11963</v>
      </c>
      <c r="X6" s="85" t="s">
        <v>11963</v>
      </c>
      <c r="Y6" s="85" t="s">
        <v>11963</v>
      </c>
      <c r="Z6" s="85" t="s">
        <v>11963</v>
      </c>
      <c r="AA6" s="85" t="s">
        <v>6348</v>
      </c>
      <c r="AB6" s="85" t="s">
        <v>11812</v>
      </c>
      <c r="AC6" s="84" t="s">
        <v>11965</v>
      </c>
      <c r="AD6" s="85" t="s">
        <v>309</v>
      </c>
      <c r="AE6" s="85" t="s">
        <v>11963</v>
      </c>
      <c r="AF6" s="85" t="s">
        <v>11963</v>
      </c>
      <c r="AG6" s="85" t="s">
        <v>11974</v>
      </c>
      <c r="AH6" s="85" t="s">
        <v>11964</v>
      </c>
      <c r="AI6" s="85" t="s">
        <v>11812</v>
      </c>
      <c r="AJ6" s="84" t="s">
        <v>11967</v>
      </c>
      <c r="AK6" s="85" t="s">
        <v>11963</v>
      </c>
      <c r="AL6" s="85" t="s">
        <v>11963</v>
      </c>
      <c r="AM6" s="85" t="s">
        <v>309</v>
      </c>
      <c r="AN6" s="85" t="s">
        <v>11963</v>
      </c>
      <c r="AO6" s="85" t="s">
        <v>2702</v>
      </c>
      <c r="AP6" s="85" t="s">
        <v>11990</v>
      </c>
      <c r="AQ6" s="84" t="s">
        <v>11954</v>
      </c>
      <c r="AR6" s="85" t="s">
        <v>11812</v>
      </c>
      <c r="AS6" s="85" t="s">
        <v>11812</v>
      </c>
      <c r="AT6" s="85" t="s">
        <v>11812</v>
      </c>
      <c r="AU6" s="85" t="s">
        <v>11812</v>
      </c>
      <c r="AV6" s="85" t="s">
        <v>11812</v>
      </c>
      <c r="AW6" s="85" t="s">
        <v>11812</v>
      </c>
      <c r="AX6" s="84" t="s">
        <v>11991</v>
      </c>
      <c r="AY6" s="85" t="s">
        <v>11956</v>
      </c>
      <c r="AZ6" s="84" t="s">
        <v>11957</v>
      </c>
      <c r="BB6" s="86">
        <v>23</v>
      </c>
      <c r="BC6" s="86">
        <v>23</v>
      </c>
      <c r="BD6" s="86">
        <v>23</v>
      </c>
      <c r="BE6" s="86">
        <v>23</v>
      </c>
      <c r="BF6" s="86">
        <v>92</v>
      </c>
      <c r="BG6" s="87" t="s">
        <v>11812</v>
      </c>
      <c r="BH6" s="86">
        <v>21</v>
      </c>
      <c r="BI6" s="86">
        <v>23</v>
      </c>
      <c r="BJ6" s="86">
        <v>23</v>
      </c>
      <c r="BK6" s="86">
        <v>22</v>
      </c>
      <c r="BL6" s="86">
        <v>89</v>
      </c>
      <c r="BM6" s="87" t="s">
        <v>11812</v>
      </c>
      <c r="BN6" s="86">
        <v>23</v>
      </c>
      <c r="BO6" s="86">
        <v>23</v>
      </c>
      <c r="BP6" s="86">
        <v>21</v>
      </c>
      <c r="BQ6" s="86">
        <v>23</v>
      </c>
      <c r="BR6" s="86">
        <v>90</v>
      </c>
      <c r="BS6" s="87" t="s">
        <v>11990</v>
      </c>
      <c r="BT6" s="94" t="s">
        <v>11731</v>
      </c>
      <c r="BU6" s="94" t="s">
        <v>11731</v>
      </c>
      <c r="BV6" s="94" t="s">
        <v>11731</v>
      </c>
      <c r="BW6" s="94" t="s">
        <v>11731</v>
      </c>
      <c r="BX6" s="94" t="s">
        <v>11731</v>
      </c>
      <c r="BY6" s="87" t="s">
        <v>11812</v>
      </c>
      <c r="CA6" s="83" t="s">
        <v>11948</v>
      </c>
      <c r="CB6" s="83" t="s">
        <v>11965</v>
      </c>
      <c r="CC6" s="83" t="s">
        <v>11967</v>
      </c>
      <c r="CD6" s="83" t="s">
        <v>11954</v>
      </c>
      <c r="CE6" s="105"/>
      <c r="CF6" s="91">
        <v>22.333333333333332</v>
      </c>
      <c r="CG6" s="91">
        <v>23</v>
      </c>
      <c r="CH6" s="91">
        <v>22.333333333333332</v>
      </c>
      <c r="CI6" s="91">
        <v>22.666666666666668</v>
      </c>
      <c r="CJ6" s="91">
        <v>90.33</v>
      </c>
      <c r="CK6" s="93">
        <v>90.333333333333329</v>
      </c>
    </row>
    <row r="7" spans="1:89" ht="30" customHeight="1" x14ac:dyDescent="0.3">
      <c r="A7" s="83" t="s">
        <v>11992</v>
      </c>
      <c r="B7" s="83" t="s">
        <v>11938</v>
      </c>
      <c r="C7" s="83" t="s">
        <v>11993</v>
      </c>
      <c r="D7" s="84" t="s">
        <v>1427</v>
      </c>
      <c r="E7" s="84" t="s">
        <v>11812</v>
      </c>
      <c r="F7" s="84" t="s">
        <v>1428</v>
      </c>
      <c r="G7" s="84" t="s">
        <v>11940</v>
      </c>
      <c r="H7" s="84" t="s">
        <v>11978</v>
      </c>
      <c r="I7" s="84" t="s">
        <v>11994</v>
      </c>
      <c r="J7" s="84" t="s">
        <v>11980</v>
      </c>
      <c r="K7" s="84" t="s">
        <v>11944</v>
      </c>
      <c r="L7" s="84" t="s">
        <v>11945</v>
      </c>
      <c r="M7" s="84" t="s">
        <v>2549</v>
      </c>
      <c r="N7" s="84" t="s">
        <v>11946</v>
      </c>
      <c r="O7" s="84" t="s">
        <v>11947</v>
      </c>
      <c r="P7" s="85" t="s">
        <v>11812</v>
      </c>
      <c r="Q7" s="85" t="s">
        <v>11812</v>
      </c>
      <c r="R7" s="85" t="s">
        <v>11812</v>
      </c>
      <c r="S7" s="85" t="s">
        <v>11812</v>
      </c>
      <c r="T7" s="85" t="s">
        <v>11812</v>
      </c>
      <c r="U7" s="85" t="s">
        <v>11812</v>
      </c>
      <c r="V7" s="84" t="s">
        <v>11981</v>
      </c>
      <c r="W7" s="85" t="s">
        <v>928</v>
      </c>
      <c r="X7" s="85" t="s">
        <v>11949</v>
      </c>
      <c r="Y7" s="85" t="s">
        <v>11963</v>
      </c>
      <c r="Z7" s="85" t="s">
        <v>304</v>
      </c>
      <c r="AA7" s="85" t="s">
        <v>11995</v>
      </c>
      <c r="AB7" s="85" t="s">
        <v>11812</v>
      </c>
      <c r="AC7" s="84" t="s">
        <v>11983</v>
      </c>
      <c r="AD7" s="85" t="s">
        <v>304</v>
      </c>
      <c r="AE7" s="85" t="s">
        <v>304</v>
      </c>
      <c r="AF7" s="85" t="s">
        <v>304</v>
      </c>
      <c r="AG7" s="85" t="s">
        <v>304</v>
      </c>
      <c r="AH7" s="85" t="s">
        <v>11953</v>
      </c>
      <c r="AI7" s="85" t="s">
        <v>11812</v>
      </c>
      <c r="AJ7" s="84" t="s">
        <v>11984</v>
      </c>
      <c r="AK7" s="85" t="s">
        <v>928</v>
      </c>
      <c r="AL7" s="85" t="s">
        <v>11949</v>
      </c>
      <c r="AM7" s="85" t="s">
        <v>654</v>
      </c>
      <c r="AN7" s="85" t="s">
        <v>11949</v>
      </c>
      <c r="AO7" s="85" t="s">
        <v>11985</v>
      </c>
      <c r="AP7" s="85" t="s">
        <v>11812</v>
      </c>
      <c r="AQ7" s="84" t="s">
        <v>11954</v>
      </c>
      <c r="AR7" s="85" t="s">
        <v>11812</v>
      </c>
      <c r="AS7" s="85" t="s">
        <v>11812</v>
      </c>
      <c r="AT7" s="85" t="s">
        <v>11812</v>
      </c>
      <c r="AU7" s="85" t="s">
        <v>11812</v>
      </c>
      <c r="AV7" s="85" t="s">
        <v>11812</v>
      </c>
      <c r="AW7" s="85" t="s">
        <v>11812</v>
      </c>
      <c r="AX7" s="84" t="s">
        <v>11996</v>
      </c>
      <c r="AY7" s="85" t="s">
        <v>11956</v>
      </c>
      <c r="AZ7" s="84" t="s">
        <v>11957</v>
      </c>
      <c r="BB7" s="86">
        <v>15</v>
      </c>
      <c r="BC7" s="86">
        <v>20</v>
      </c>
      <c r="BD7" s="86">
        <v>23</v>
      </c>
      <c r="BE7" s="86">
        <v>17</v>
      </c>
      <c r="BF7" s="86">
        <v>75</v>
      </c>
      <c r="BG7" s="87" t="s">
        <v>11812</v>
      </c>
      <c r="BH7" s="86">
        <v>17</v>
      </c>
      <c r="BI7" s="86">
        <v>17</v>
      </c>
      <c r="BJ7" s="86">
        <v>17</v>
      </c>
      <c r="BK7" s="86">
        <v>17</v>
      </c>
      <c r="BL7" s="86">
        <v>68</v>
      </c>
      <c r="BM7" s="87" t="s">
        <v>11812</v>
      </c>
      <c r="BN7" s="86">
        <v>15</v>
      </c>
      <c r="BO7" s="86">
        <v>20</v>
      </c>
      <c r="BP7" s="86">
        <v>19</v>
      </c>
      <c r="BQ7" s="86">
        <v>20</v>
      </c>
      <c r="BR7" s="86">
        <v>74</v>
      </c>
      <c r="BS7" s="87" t="s">
        <v>11812</v>
      </c>
      <c r="BT7" s="94" t="s">
        <v>11731</v>
      </c>
      <c r="BU7" s="94" t="s">
        <v>11731</v>
      </c>
      <c r="BV7" s="94" t="s">
        <v>11731</v>
      </c>
      <c r="BW7" s="94" t="s">
        <v>11731</v>
      </c>
      <c r="BX7" s="94" t="s">
        <v>11731</v>
      </c>
      <c r="BY7" s="87" t="s">
        <v>11812</v>
      </c>
      <c r="CA7" s="83" t="s">
        <v>11981</v>
      </c>
      <c r="CB7" s="83" t="s">
        <v>11983</v>
      </c>
      <c r="CC7" s="83" t="s">
        <v>11984</v>
      </c>
      <c r="CD7" s="83" t="s">
        <v>11954</v>
      </c>
      <c r="CE7" s="105"/>
      <c r="CF7" s="91">
        <v>15.666666666666666</v>
      </c>
      <c r="CG7" s="91">
        <v>19</v>
      </c>
      <c r="CH7" s="91">
        <v>19.666666666666668</v>
      </c>
      <c r="CI7" s="91">
        <v>18</v>
      </c>
      <c r="CJ7" s="91">
        <v>72.33</v>
      </c>
      <c r="CK7" s="93">
        <v>72.333333333333329</v>
      </c>
    </row>
    <row r="8" spans="1:89" ht="30" customHeight="1" x14ac:dyDescent="0.3">
      <c r="A8" s="83" t="s">
        <v>11997</v>
      </c>
      <c r="B8" s="83" t="s">
        <v>11938</v>
      </c>
      <c r="C8" s="83" t="s">
        <v>11998</v>
      </c>
      <c r="D8" s="84" t="s">
        <v>1587</v>
      </c>
      <c r="E8" s="84" t="s">
        <v>11812</v>
      </c>
      <c r="F8" s="84" t="s">
        <v>1588</v>
      </c>
      <c r="G8" s="84" t="s">
        <v>11940</v>
      </c>
      <c r="H8" s="84" t="s">
        <v>11941</v>
      </c>
      <c r="I8" s="84" t="s">
        <v>11999</v>
      </c>
      <c r="J8" s="84" t="s">
        <v>11943</v>
      </c>
      <c r="K8" s="84" t="s">
        <v>11944</v>
      </c>
      <c r="L8" s="84" t="s">
        <v>11945</v>
      </c>
      <c r="M8" s="84" t="s">
        <v>2549</v>
      </c>
      <c r="N8" s="84" t="s">
        <v>11946</v>
      </c>
      <c r="O8" s="84" t="s">
        <v>11947</v>
      </c>
      <c r="P8" s="85" t="s">
        <v>11812</v>
      </c>
      <c r="Q8" s="85" t="s">
        <v>11812</v>
      </c>
      <c r="R8" s="85" t="s">
        <v>11812</v>
      </c>
      <c r="S8" s="85" t="s">
        <v>11812</v>
      </c>
      <c r="T8" s="85" t="s">
        <v>11812</v>
      </c>
      <c r="U8" s="85" t="s">
        <v>11812</v>
      </c>
      <c r="V8" s="84" t="s">
        <v>11948</v>
      </c>
      <c r="W8" s="85" t="s">
        <v>731</v>
      </c>
      <c r="X8" s="85" t="s">
        <v>731</v>
      </c>
      <c r="Y8" s="85" t="s">
        <v>11949</v>
      </c>
      <c r="Z8" s="85" t="s">
        <v>11963</v>
      </c>
      <c r="AA8" s="85" t="s">
        <v>11973</v>
      </c>
      <c r="AB8" s="85" t="s">
        <v>11812</v>
      </c>
      <c r="AC8" s="84" t="s">
        <v>11951</v>
      </c>
      <c r="AD8" s="85" t="s">
        <v>309</v>
      </c>
      <c r="AE8" s="85" t="s">
        <v>11963</v>
      </c>
      <c r="AF8" s="85" t="s">
        <v>11963</v>
      </c>
      <c r="AG8" s="85" t="s">
        <v>11963</v>
      </c>
      <c r="AH8" s="85" t="s">
        <v>2702</v>
      </c>
      <c r="AI8" s="85" t="s">
        <v>11812</v>
      </c>
      <c r="AJ8" s="84" t="s">
        <v>11952</v>
      </c>
      <c r="AK8" s="85" t="s">
        <v>11949</v>
      </c>
      <c r="AL8" s="85" t="s">
        <v>11949</v>
      </c>
      <c r="AM8" s="85" t="s">
        <v>731</v>
      </c>
      <c r="AN8" s="85" t="s">
        <v>11963</v>
      </c>
      <c r="AO8" s="85" t="s">
        <v>3436</v>
      </c>
      <c r="AP8" s="85" t="s">
        <v>11812</v>
      </c>
      <c r="AQ8" s="84" t="s">
        <v>11954</v>
      </c>
      <c r="AR8" s="85" t="s">
        <v>11812</v>
      </c>
      <c r="AS8" s="85" t="s">
        <v>11812</v>
      </c>
      <c r="AT8" s="85" t="s">
        <v>11812</v>
      </c>
      <c r="AU8" s="85" t="s">
        <v>11812</v>
      </c>
      <c r="AV8" s="85" t="s">
        <v>11812</v>
      </c>
      <c r="AW8" s="85" t="s">
        <v>11812</v>
      </c>
      <c r="AX8" s="84" t="s">
        <v>12000</v>
      </c>
      <c r="AY8" s="85" t="s">
        <v>11956</v>
      </c>
      <c r="AZ8" s="84" t="s">
        <v>11957</v>
      </c>
      <c r="BB8" s="86">
        <v>24</v>
      </c>
      <c r="BC8" s="86">
        <v>24</v>
      </c>
      <c r="BD8" s="86">
        <v>20</v>
      </c>
      <c r="BE8" s="86">
        <v>23</v>
      </c>
      <c r="BF8" s="86">
        <v>91</v>
      </c>
      <c r="BG8" s="87" t="s">
        <v>11812</v>
      </c>
      <c r="BH8" s="86">
        <v>21</v>
      </c>
      <c r="BI8" s="86">
        <v>23</v>
      </c>
      <c r="BJ8" s="86">
        <v>23</v>
      </c>
      <c r="BK8" s="86">
        <v>23</v>
      </c>
      <c r="BL8" s="86">
        <v>90</v>
      </c>
      <c r="BM8" s="87" t="s">
        <v>11812</v>
      </c>
      <c r="BN8" s="86">
        <v>20</v>
      </c>
      <c r="BO8" s="86">
        <v>20</v>
      </c>
      <c r="BP8" s="86">
        <v>24</v>
      </c>
      <c r="BQ8" s="86">
        <v>23</v>
      </c>
      <c r="BR8" s="86">
        <v>87</v>
      </c>
      <c r="BS8" s="87" t="s">
        <v>11812</v>
      </c>
      <c r="BT8" s="94" t="s">
        <v>11731</v>
      </c>
      <c r="BU8" s="94" t="s">
        <v>11731</v>
      </c>
      <c r="BV8" s="94" t="s">
        <v>11731</v>
      </c>
      <c r="BW8" s="94" t="s">
        <v>11731</v>
      </c>
      <c r="BX8" s="94" t="s">
        <v>11731</v>
      </c>
      <c r="BY8" s="87" t="s">
        <v>11812</v>
      </c>
      <c r="CA8" s="83" t="s">
        <v>11948</v>
      </c>
      <c r="CB8" s="83" t="s">
        <v>11951</v>
      </c>
      <c r="CC8" s="83" t="s">
        <v>11952</v>
      </c>
      <c r="CD8" s="83" t="s">
        <v>11954</v>
      </c>
      <c r="CE8" s="105"/>
      <c r="CF8" s="91">
        <v>21.666666666666668</v>
      </c>
      <c r="CG8" s="91">
        <v>22.333333333333332</v>
      </c>
      <c r="CH8" s="91">
        <v>22.333333333333332</v>
      </c>
      <c r="CI8" s="91">
        <v>23</v>
      </c>
      <c r="CJ8" s="91">
        <v>89.33</v>
      </c>
      <c r="CK8" s="93">
        <v>89.333333333333329</v>
      </c>
    </row>
    <row r="9" spans="1:89" ht="30" customHeight="1" x14ac:dyDescent="0.3">
      <c r="A9" s="83" t="s">
        <v>12001</v>
      </c>
      <c r="B9" s="83" t="s">
        <v>11938</v>
      </c>
      <c r="C9" s="83" t="s">
        <v>12002</v>
      </c>
      <c r="D9" s="84" t="s">
        <v>1707</v>
      </c>
      <c r="E9" s="84" t="s">
        <v>11812</v>
      </c>
      <c r="F9" s="84" t="s">
        <v>1708</v>
      </c>
      <c r="G9" s="84" t="s">
        <v>11940</v>
      </c>
      <c r="H9" s="84" t="s">
        <v>11941</v>
      </c>
      <c r="I9" s="84" t="s">
        <v>12003</v>
      </c>
      <c r="J9" s="84" t="s">
        <v>11943</v>
      </c>
      <c r="K9" s="84" t="s">
        <v>11944</v>
      </c>
      <c r="L9" s="84" t="s">
        <v>11945</v>
      </c>
      <c r="M9" s="84" t="s">
        <v>2549</v>
      </c>
      <c r="N9" s="84" t="s">
        <v>11946</v>
      </c>
      <c r="O9" s="84" t="s">
        <v>11947</v>
      </c>
      <c r="P9" s="85" t="s">
        <v>11812</v>
      </c>
      <c r="Q9" s="85" t="s">
        <v>11812</v>
      </c>
      <c r="R9" s="85" t="s">
        <v>11812</v>
      </c>
      <c r="S9" s="85" t="s">
        <v>11812</v>
      </c>
      <c r="T9" s="85" t="s">
        <v>11812</v>
      </c>
      <c r="U9" s="85" t="s">
        <v>11812</v>
      </c>
      <c r="V9" s="84" t="s">
        <v>11948</v>
      </c>
      <c r="W9" s="85" t="s">
        <v>731</v>
      </c>
      <c r="X9" s="85" t="s">
        <v>302</v>
      </c>
      <c r="Y9" s="85" t="s">
        <v>11949</v>
      </c>
      <c r="Z9" s="85" t="s">
        <v>302</v>
      </c>
      <c r="AA9" s="85" t="s">
        <v>4860</v>
      </c>
      <c r="AB9" s="85" t="s">
        <v>11812</v>
      </c>
      <c r="AC9" s="84" t="s">
        <v>11951</v>
      </c>
      <c r="AD9" s="85" t="s">
        <v>731</v>
      </c>
      <c r="AE9" s="85" t="s">
        <v>731</v>
      </c>
      <c r="AF9" s="85" t="s">
        <v>731</v>
      </c>
      <c r="AG9" s="85" t="s">
        <v>11963</v>
      </c>
      <c r="AH9" s="85" t="s">
        <v>12004</v>
      </c>
      <c r="AI9" s="85" t="s">
        <v>11812</v>
      </c>
      <c r="AJ9" s="84" t="s">
        <v>11952</v>
      </c>
      <c r="AK9" s="85" t="s">
        <v>11949</v>
      </c>
      <c r="AL9" s="85" t="s">
        <v>731</v>
      </c>
      <c r="AM9" s="85" t="s">
        <v>11963</v>
      </c>
      <c r="AN9" s="85" t="s">
        <v>11963</v>
      </c>
      <c r="AO9" s="85" t="s">
        <v>2702</v>
      </c>
      <c r="AP9" s="85" t="s">
        <v>11812</v>
      </c>
      <c r="AQ9" s="84" t="s">
        <v>11954</v>
      </c>
      <c r="AR9" s="85" t="s">
        <v>11812</v>
      </c>
      <c r="AS9" s="85" t="s">
        <v>11812</v>
      </c>
      <c r="AT9" s="85" t="s">
        <v>11812</v>
      </c>
      <c r="AU9" s="85" t="s">
        <v>11812</v>
      </c>
      <c r="AV9" s="85" t="s">
        <v>11812</v>
      </c>
      <c r="AW9" s="85" t="s">
        <v>11812</v>
      </c>
      <c r="AX9" s="84" t="s">
        <v>12005</v>
      </c>
      <c r="AY9" s="85" t="s">
        <v>11956</v>
      </c>
      <c r="AZ9" s="84" t="s">
        <v>11957</v>
      </c>
      <c r="BB9" s="86">
        <v>24</v>
      </c>
      <c r="BC9" s="86">
        <v>25</v>
      </c>
      <c r="BD9" s="86">
        <v>20</v>
      </c>
      <c r="BE9" s="86">
        <v>25</v>
      </c>
      <c r="BF9" s="86">
        <v>94</v>
      </c>
      <c r="BG9" s="87" t="s">
        <v>11812</v>
      </c>
      <c r="BH9" s="86">
        <v>24</v>
      </c>
      <c r="BI9" s="86">
        <v>24</v>
      </c>
      <c r="BJ9" s="86">
        <v>24</v>
      </c>
      <c r="BK9" s="86">
        <v>23</v>
      </c>
      <c r="BL9" s="86">
        <v>95</v>
      </c>
      <c r="BM9" s="87" t="s">
        <v>11812</v>
      </c>
      <c r="BN9" s="86">
        <v>20</v>
      </c>
      <c r="BO9" s="86">
        <v>24</v>
      </c>
      <c r="BP9" s="86">
        <v>23</v>
      </c>
      <c r="BQ9" s="86">
        <v>23</v>
      </c>
      <c r="BR9" s="86">
        <v>90</v>
      </c>
      <c r="BS9" s="87" t="s">
        <v>11812</v>
      </c>
      <c r="BT9" s="94" t="s">
        <v>11731</v>
      </c>
      <c r="BU9" s="94" t="s">
        <v>11731</v>
      </c>
      <c r="BV9" s="94" t="s">
        <v>11731</v>
      </c>
      <c r="BW9" s="94" t="s">
        <v>11731</v>
      </c>
      <c r="BX9" s="94" t="s">
        <v>11731</v>
      </c>
      <c r="BY9" s="87" t="s">
        <v>11812</v>
      </c>
      <c r="CA9" s="83" t="s">
        <v>11948</v>
      </c>
      <c r="CB9" s="83" t="s">
        <v>11951</v>
      </c>
      <c r="CC9" s="83" t="s">
        <v>11952</v>
      </c>
      <c r="CD9" s="83" t="s">
        <v>11954</v>
      </c>
      <c r="CE9" s="105"/>
      <c r="CF9" s="91">
        <v>22.666666666666668</v>
      </c>
      <c r="CG9" s="91">
        <v>24.333333333333332</v>
      </c>
      <c r="CH9" s="91">
        <v>22.333333333333332</v>
      </c>
      <c r="CI9" s="91">
        <v>23.666666666666668</v>
      </c>
      <c r="CJ9" s="91">
        <v>93</v>
      </c>
      <c r="CK9" s="93">
        <v>93</v>
      </c>
    </row>
    <row r="10" spans="1:89" ht="30" customHeight="1" x14ac:dyDescent="0.3">
      <c r="A10" s="83" t="s">
        <v>12006</v>
      </c>
      <c r="B10" s="83" t="s">
        <v>11938</v>
      </c>
      <c r="C10" s="83" t="s">
        <v>12007</v>
      </c>
      <c r="D10" s="84" t="s">
        <v>1913</v>
      </c>
      <c r="E10" s="84" t="s">
        <v>11812</v>
      </c>
      <c r="F10" s="84" t="s">
        <v>1914</v>
      </c>
      <c r="G10" s="84" t="s">
        <v>11940</v>
      </c>
      <c r="H10" s="84" t="s">
        <v>11978</v>
      </c>
      <c r="I10" s="84" t="s">
        <v>12008</v>
      </c>
      <c r="J10" s="84" t="s">
        <v>11980</v>
      </c>
      <c r="K10" s="84" t="s">
        <v>11944</v>
      </c>
      <c r="L10" s="84" t="s">
        <v>11945</v>
      </c>
      <c r="M10" s="84" t="s">
        <v>2549</v>
      </c>
      <c r="N10" s="84" t="s">
        <v>11946</v>
      </c>
      <c r="O10" s="84" t="s">
        <v>11947</v>
      </c>
      <c r="P10" s="85" t="s">
        <v>11812</v>
      </c>
      <c r="Q10" s="85" t="s">
        <v>11812</v>
      </c>
      <c r="R10" s="85" t="s">
        <v>11812</v>
      </c>
      <c r="S10" s="85" t="s">
        <v>11812</v>
      </c>
      <c r="T10" s="85" t="s">
        <v>11812</v>
      </c>
      <c r="U10" s="85" t="s">
        <v>11812</v>
      </c>
      <c r="V10" s="84" t="s">
        <v>11981</v>
      </c>
      <c r="W10" s="85" t="s">
        <v>12009</v>
      </c>
      <c r="X10" s="85" t="s">
        <v>12009</v>
      </c>
      <c r="Y10" s="85" t="s">
        <v>12009</v>
      </c>
      <c r="Z10" s="85" t="s">
        <v>12009</v>
      </c>
      <c r="AA10" s="85" t="s">
        <v>11945</v>
      </c>
      <c r="AB10" s="85" t="s">
        <v>12010</v>
      </c>
      <c r="AC10" s="84" t="s">
        <v>11983</v>
      </c>
      <c r="AD10" s="85" t="s">
        <v>11949</v>
      </c>
      <c r="AE10" s="85" t="s">
        <v>11949</v>
      </c>
      <c r="AF10" s="85" t="s">
        <v>11949</v>
      </c>
      <c r="AG10" s="85" t="s">
        <v>11949</v>
      </c>
      <c r="AH10" s="85" t="s">
        <v>11982</v>
      </c>
      <c r="AI10" s="85" t="s">
        <v>11812</v>
      </c>
      <c r="AJ10" s="84" t="s">
        <v>11984</v>
      </c>
      <c r="AK10" s="85" t="s">
        <v>11974</v>
      </c>
      <c r="AL10" s="85" t="s">
        <v>11974</v>
      </c>
      <c r="AM10" s="85" t="s">
        <v>11974</v>
      </c>
      <c r="AN10" s="85" t="s">
        <v>11974</v>
      </c>
      <c r="AO10" s="85" t="s">
        <v>12011</v>
      </c>
      <c r="AP10" s="85" t="s">
        <v>11812</v>
      </c>
      <c r="AQ10" s="84" t="s">
        <v>11954</v>
      </c>
      <c r="AR10" s="85" t="s">
        <v>11963</v>
      </c>
      <c r="AS10" s="85" t="s">
        <v>11949</v>
      </c>
      <c r="AT10" s="85" t="s">
        <v>654</v>
      </c>
      <c r="AU10" s="85" t="s">
        <v>654</v>
      </c>
      <c r="AV10" s="85" t="s">
        <v>12012</v>
      </c>
      <c r="AW10" s="85" t="s">
        <v>11812</v>
      </c>
      <c r="AX10" s="84" t="s">
        <v>12013</v>
      </c>
      <c r="AY10" s="85" t="s">
        <v>11956</v>
      </c>
      <c r="AZ10" s="84" t="s">
        <v>11957</v>
      </c>
      <c r="BB10" s="86">
        <v>0</v>
      </c>
      <c r="BC10" s="86">
        <v>0</v>
      </c>
      <c r="BD10" s="86">
        <v>0</v>
      </c>
      <c r="BE10" s="86">
        <v>0</v>
      </c>
      <c r="BF10" s="86">
        <v>0</v>
      </c>
      <c r="BG10" s="87" t="s">
        <v>12010</v>
      </c>
      <c r="BH10" s="86">
        <v>20</v>
      </c>
      <c r="BI10" s="86">
        <v>20</v>
      </c>
      <c r="BJ10" s="86">
        <v>20</v>
      </c>
      <c r="BK10" s="86">
        <v>20</v>
      </c>
      <c r="BL10" s="86">
        <v>80</v>
      </c>
      <c r="BM10" s="87" t="s">
        <v>11812</v>
      </c>
      <c r="BN10" s="86">
        <v>22</v>
      </c>
      <c r="BO10" s="86">
        <v>22</v>
      </c>
      <c r="BP10" s="86">
        <v>22</v>
      </c>
      <c r="BQ10" s="86">
        <v>22</v>
      </c>
      <c r="BR10" s="86">
        <v>88</v>
      </c>
      <c r="BS10" s="87" t="s">
        <v>11812</v>
      </c>
      <c r="BT10" s="86">
        <v>23</v>
      </c>
      <c r="BU10" s="86">
        <v>20</v>
      </c>
      <c r="BV10" s="86">
        <v>19</v>
      </c>
      <c r="BW10" s="86">
        <v>19</v>
      </c>
      <c r="BX10" s="86">
        <v>81</v>
      </c>
      <c r="BY10" s="87" t="s">
        <v>11812</v>
      </c>
      <c r="CA10" s="83" t="s">
        <v>11981</v>
      </c>
      <c r="CB10" s="83" t="s">
        <v>11983</v>
      </c>
      <c r="CC10" s="83" t="s">
        <v>11984</v>
      </c>
      <c r="CD10" s="83" t="s">
        <v>11954</v>
      </c>
      <c r="CE10" s="105"/>
      <c r="CF10" s="91">
        <v>21.666666666666668</v>
      </c>
      <c r="CG10" s="91">
        <v>20.666666666666668</v>
      </c>
      <c r="CH10" s="91">
        <v>20.333333333333332</v>
      </c>
      <c r="CI10" s="91">
        <v>20.333333333333332</v>
      </c>
      <c r="CJ10" s="91">
        <v>83</v>
      </c>
      <c r="CK10" s="93">
        <v>83</v>
      </c>
    </row>
    <row r="11" spans="1:89" ht="30" customHeight="1" x14ac:dyDescent="0.3">
      <c r="A11" s="83" t="s">
        <v>12014</v>
      </c>
      <c r="B11" s="83" t="s">
        <v>11938</v>
      </c>
      <c r="C11" s="83" t="s">
        <v>12015</v>
      </c>
      <c r="D11" s="84" t="s">
        <v>2136</v>
      </c>
      <c r="E11" s="84" t="s">
        <v>11812</v>
      </c>
      <c r="F11" s="84" t="s">
        <v>2137</v>
      </c>
      <c r="G11" s="84" t="s">
        <v>11940</v>
      </c>
      <c r="H11" s="84" t="s">
        <v>11941</v>
      </c>
      <c r="I11" s="84" t="s">
        <v>12016</v>
      </c>
      <c r="J11" s="84" t="s">
        <v>11943</v>
      </c>
      <c r="K11" s="84" t="s">
        <v>11944</v>
      </c>
      <c r="L11" s="84" t="s">
        <v>11945</v>
      </c>
      <c r="M11" s="84" t="s">
        <v>2549</v>
      </c>
      <c r="N11" s="84" t="s">
        <v>11946</v>
      </c>
      <c r="O11" s="84" t="s">
        <v>11947</v>
      </c>
      <c r="P11" s="85" t="s">
        <v>11812</v>
      </c>
      <c r="Q11" s="85" t="s">
        <v>11812</v>
      </c>
      <c r="R11" s="85" t="s">
        <v>11812</v>
      </c>
      <c r="S11" s="85" t="s">
        <v>11812</v>
      </c>
      <c r="T11" s="85" t="s">
        <v>11812</v>
      </c>
      <c r="U11" s="85" t="s">
        <v>11812</v>
      </c>
      <c r="V11" s="84" t="s">
        <v>11948</v>
      </c>
      <c r="W11" s="85" t="s">
        <v>928</v>
      </c>
      <c r="X11" s="85" t="s">
        <v>928</v>
      </c>
      <c r="Y11" s="85" t="s">
        <v>11949</v>
      </c>
      <c r="Z11" s="85" t="s">
        <v>928</v>
      </c>
      <c r="AA11" s="85" t="s">
        <v>11950</v>
      </c>
      <c r="AB11" s="85" t="s">
        <v>11812</v>
      </c>
      <c r="AC11" s="84" t="s">
        <v>11951</v>
      </c>
      <c r="AD11" s="85" t="s">
        <v>304</v>
      </c>
      <c r="AE11" s="85" t="s">
        <v>1472</v>
      </c>
      <c r="AF11" s="85" t="s">
        <v>304</v>
      </c>
      <c r="AG11" s="85" t="s">
        <v>1472</v>
      </c>
      <c r="AH11" s="85" t="s">
        <v>2602</v>
      </c>
      <c r="AI11" s="85" t="s">
        <v>11812</v>
      </c>
      <c r="AJ11" s="84" t="s">
        <v>11952</v>
      </c>
      <c r="AK11" s="85" t="s">
        <v>306</v>
      </c>
      <c r="AL11" s="85" t="s">
        <v>515</v>
      </c>
      <c r="AM11" s="85" t="s">
        <v>1472</v>
      </c>
      <c r="AN11" s="85" t="s">
        <v>654</v>
      </c>
      <c r="AO11" s="85" t="s">
        <v>1319</v>
      </c>
      <c r="AP11" s="85" t="s">
        <v>11812</v>
      </c>
      <c r="AQ11" s="84" t="s">
        <v>11954</v>
      </c>
      <c r="AR11" s="85" t="s">
        <v>11812</v>
      </c>
      <c r="AS11" s="85" t="s">
        <v>11812</v>
      </c>
      <c r="AT11" s="85" t="s">
        <v>11812</v>
      </c>
      <c r="AU11" s="85" t="s">
        <v>11812</v>
      </c>
      <c r="AV11" s="85" t="s">
        <v>11812</v>
      </c>
      <c r="AW11" s="85" t="s">
        <v>11812</v>
      </c>
      <c r="AX11" s="84" t="s">
        <v>12017</v>
      </c>
      <c r="AY11" s="85" t="s">
        <v>11956</v>
      </c>
      <c r="AZ11" s="84" t="s">
        <v>11957</v>
      </c>
      <c r="BB11" s="86">
        <v>15</v>
      </c>
      <c r="BC11" s="86">
        <v>15</v>
      </c>
      <c r="BD11" s="86">
        <v>20</v>
      </c>
      <c r="BE11" s="86">
        <v>15</v>
      </c>
      <c r="BF11" s="86">
        <v>65</v>
      </c>
      <c r="BG11" s="87" t="s">
        <v>11812</v>
      </c>
      <c r="BH11" s="86">
        <v>17</v>
      </c>
      <c r="BI11" s="86">
        <v>18</v>
      </c>
      <c r="BJ11" s="86">
        <v>17</v>
      </c>
      <c r="BK11" s="86">
        <v>18</v>
      </c>
      <c r="BL11" s="86">
        <v>70</v>
      </c>
      <c r="BM11" s="87" t="s">
        <v>11812</v>
      </c>
      <c r="BN11" s="86">
        <v>16</v>
      </c>
      <c r="BO11" s="86">
        <v>14</v>
      </c>
      <c r="BP11" s="86">
        <v>18</v>
      </c>
      <c r="BQ11" s="86">
        <v>19</v>
      </c>
      <c r="BR11" s="86">
        <v>67</v>
      </c>
      <c r="BS11" s="87" t="s">
        <v>11812</v>
      </c>
      <c r="BT11" s="94" t="s">
        <v>11731</v>
      </c>
      <c r="BU11" s="94" t="s">
        <v>11731</v>
      </c>
      <c r="BV11" s="94" t="s">
        <v>11731</v>
      </c>
      <c r="BW11" s="94" t="s">
        <v>11731</v>
      </c>
      <c r="BX11" s="94" t="s">
        <v>11731</v>
      </c>
      <c r="BY11" s="87" t="s">
        <v>11812</v>
      </c>
      <c r="CA11" s="83" t="s">
        <v>11948</v>
      </c>
      <c r="CB11" s="83" t="s">
        <v>11951</v>
      </c>
      <c r="CC11" s="83" t="s">
        <v>11952</v>
      </c>
      <c r="CD11" s="83" t="s">
        <v>11954</v>
      </c>
      <c r="CE11" s="105"/>
      <c r="CF11" s="91">
        <v>16</v>
      </c>
      <c r="CG11" s="91">
        <v>15.666666666666666</v>
      </c>
      <c r="CH11" s="91">
        <v>18.333333333333332</v>
      </c>
      <c r="CI11" s="91">
        <v>17.333333333333332</v>
      </c>
      <c r="CJ11" s="91">
        <v>67.33</v>
      </c>
      <c r="CK11" s="93">
        <v>67.333333333333329</v>
      </c>
    </row>
    <row r="12" spans="1:89" ht="30" customHeight="1" x14ac:dyDescent="0.3">
      <c r="A12" s="83" t="s">
        <v>12018</v>
      </c>
      <c r="B12" s="83" t="s">
        <v>11938</v>
      </c>
      <c r="C12" s="83" t="s">
        <v>12019</v>
      </c>
      <c r="D12" s="84" t="s">
        <v>2199</v>
      </c>
      <c r="E12" s="84" t="s">
        <v>11812</v>
      </c>
      <c r="F12" s="84" t="s">
        <v>2200</v>
      </c>
      <c r="G12" s="84" t="s">
        <v>11940</v>
      </c>
      <c r="H12" s="84" t="s">
        <v>11941</v>
      </c>
      <c r="I12" s="84" t="s">
        <v>12020</v>
      </c>
      <c r="J12" s="84" t="s">
        <v>11943</v>
      </c>
      <c r="K12" s="84" t="s">
        <v>11944</v>
      </c>
      <c r="L12" s="84" t="s">
        <v>11945</v>
      </c>
      <c r="M12" s="84" t="s">
        <v>2549</v>
      </c>
      <c r="N12" s="84" t="s">
        <v>11946</v>
      </c>
      <c r="O12" s="84" t="s">
        <v>11947</v>
      </c>
      <c r="P12" s="85" t="s">
        <v>11812</v>
      </c>
      <c r="Q12" s="85" t="s">
        <v>11812</v>
      </c>
      <c r="R12" s="85" t="s">
        <v>11812</v>
      </c>
      <c r="S12" s="85" t="s">
        <v>11812</v>
      </c>
      <c r="T12" s="85" t="s">
        <v>11812</v>
      </c>
      <c r="U12" s="85" t="s">
        <v>11812</v>
      </c>
      <c r="V12" s="84" t="s">
        <v>11948</v>
      </c>
      <c r="W12" s="85" t="s">
        <v>928</v>
      </c>
      <c r="X12" s="85" t="s">
        <v>928</v>
      </c>
      <c r="Y12" s="85" t="s">
        <v>11949</v>
      </c>
      <c r="Z12" s="85" t="s">
        <v>928</v>
      </c>
      <c r="AA12" s="85" t="s">
        <v>11950</v>
      </c>
      <c r="AB12" s="85" t="s">
        <v>11812</v>
      </c>
      <c r="AC12" s="84" t="s">
        <v>11951</v>
      </c>
      <c r="AD12" s="85" t="s">
        <v>11974</v>
      </c>
      <c r="AE12" s="85" t="s">
        <v>11949</v>
      </c>
      <c r="AF12" s="85" t="s">
        <v>11949</v>
      </c>
      <c r="AG12" s="85" t="s">
        <v>11949</v>
      </c>
      <c r="AH12" s="85" t="s">
        <v>12021</v>
      </c>
      <c r="AI12" s="85" t="s">
        <v>11812</v>
      </c>
      <c r="AJ12" s="84" t="s">
        <v>11952</v>
      </c>
      <c r="AK12" s="85" t="s">
        <v>304</v>
      </c>
      <c r="AL12" s="85" t="s">
        <v>304</v>
      </c>
      <c r="AM12" s="85" t="s">
        <v>306</v>
      </c>
      <c r="AN12" s="85" t="s">
        <v>928</v>
      </c>
      <c r="AO12" s="85" t="s">
        <v>11950</v>
      </c>
      <c r="AP12" s="85" t="s">
        <v>11812</v>
      </c>
      <c r="AQ12" s="84" t="s">
        <v>11954</v>
      </c>
      <c r="AR12" s="85" t="s">
        <v>11812</v>
      </c>
      <c r="AS12" s="85" t="s">
        <v>11812</v>
      </c>
      <c r="AT12" s="85" t="s">
        <v>11812</v>
      </c>
      <c r="AU12" s="85" t="s">
        <v>11812</v>
      </c>
      <c r="AV12" s="85" t="s">
        <v>11812</v>
      </c>
      <c r="AW12" s="85" t="s">
        <v>11812</v>
      </c>
      <c r="AX12" s="84" t="s">
        <v>12022</v>
      </c>
      <c r="AY12" s="85" t="s">
        <v>11956</v>
      </c>
      <c r="AZ12" s="84" t="s">
        <v>11957</v>
      </c>
      <c r="BB12" s="86">
        <v>15</v>
      </c>
      <c r="BC12" s="86">
        <v>15</v>
      </c>
      <c r="BD12" s="86">
        <v>20</v>
      </c>
      <c r="BE12" s="86">
        <v>15</v>
      </c>
      <c r="BF12" s="86">
        <v>65</v>
      </c>
      <c r="BG12" s="87" t="s">
        <v>11812</v>
      </c>
      <c r="BH12" s="86">
        <v>22</v>
      </c>
      <c r="BI12" s="86">
        <v>20</v>
      </c>
      <c r="BJ12" s="86">
        <v>20</v>
      </c>
      <c r="BK12" s="86">
        <v>20</v>
      </c>
      <c r="BL12" s="86">
        <v>82</v>
      </c>
      <c r="BM12" s="87" t="s">
        <v>11812</v>
      </c>
      <c r="BN12" s="86">
        <v>17</v>
      </c>
      <c r="BO12" s="86">
        <v>17</v>
      </c>
      <c r="BP12" s="86">
        <v>16</v>
      </c>
      <c r="BQ12" s="86">
        <v>15</v>
      </c>
      <c r="BR12" s="86">
        <v>65</v>
      </c>
      <c r="BS12" s="87" t="s">
        <v>11812</v>
      </c>
      <c r="BT12" s="94" t="s">
        <v>11731</v>
      </c>
      <c r="BU12" s="94" t="s">
        <v>11731</v>
      </c>
      <c r="BV12" s="94" t="s">
        <v>11731</v>
      </c>
      <c r="BW12" s="94" t="s">
        <v>11731</v>
      </c>
      <c r="BX12" s="94" t="s">
        <v>11731</v>
      </c>
      <c r="BY12" s="87" t="s">
        <v>11812</v>
      </c>
      <c r="CA12" s="83" t="s">
        <v>11948</v>
      </c>
      <c r="CB12" s="83" t="s">
        <v>11951</v>
      </c>
      <c r="CC12" s="83" t="s">
        <v>11952</v>
      </c>
      <c r="CD12" s="83" t="s">
        <v>11954</v>
      </c>
      <c r="CE12" s="105"/>
      <c r="CF12" s="91">
        <v>18</v>
      </c>
      <c r="CG12" s="91">
        <v>17.333333333333332</v>
      </c>
      <c r="CH12" s="91">
        <v>18.666666666666668</v>
      </c>
      <c r="CI12" s="91">
        <v>16.666666666666668</v>
      </c>
      <c r="CJ12" s="91">
        <v>70.67</v>
      </c>
      <c r="CK12" s="93">
        <v>70.666666666666671</v>
      </c>
    </row>
    <row r="13" spans="1:89" ht="30" customHeight="1" x14ac:dyDescent="0.3">
      <c r="A13" s="83" t="s">
        <v>12023</v>
      </c>
      <c r="B13" s="83" t="s">
        <v>11938</v>
      </c>
      <c r="C13" s="83" t="s">
        <v>12024</v>
      </c>
      <c r="D13" s="84" t="s">
        <v>3150</v>
      </c>
      <c r="E13" s="84" t="s">
        <v>11812</v>
      </c>
      <c r="F13" s="84" t="s">
        <v>3151</v>
      </c>
      <c r="G13" s="84" t="s">
        <v>11940</v>
      </c>
      <c r="H13" s="84" t="s">
        <v>12025</v>
      </c>
      <c r="I13" s="84" t="s">
        <v>12026</v>
      </c>
      <c r="J13" s="84" t="s">
        <v>12027</v>
      </c>
      <c r="K13" s="84" t="s">
        <v>11944</v>
      </c>
      <c r="L13" s="84" t="s">
        <v>11945</v>
      </c>
      <c r="M13" s="84" t="s">
        <v>2549</v>
      </c>
      <c r="N13" s="84" t="s">
        <v>11946</v>
      </c>
      <c r="O13" s="84" t="s">
        <v>11947</v>
      </c>
      <c r="P13" s="85" t="s">
        <v>11812</v>
      </c>
      <c r="Q13" s="85" t="s">
        <v>11812</v>
      </c>
      <c r="R13" s="85" t="s">
        <v>11812</v>
      </c>
      <c r="S13" s="85" t="s">
        <v>11812</v>
      </c>
      <c r="T13" s="85" t="s">
        <v>11812</v>
      </c>
      <c r="U13" s="85" t="s">
        <v>11812</v>
      </c>
      <c r="V13" s="84" t="s">
        <v>12028</v>
      </c>
      <c r="W13" s="85" t="s">
        <v>11963</v>
      </c>
      <c r="X13" s="85" t="s">
        <v>11974</v>
      </c>
      <c r="Y13" s="85" t="s">
        <v>11963</v>
      </c>
      <c r="Z13" s="85" t="s">
        <v>304</v>
      </c>
      <c r="AA13" s="85" t="s">
        <v>12029</v>
      </c>
      <c r="AB13" s="85" t="s">
        <v>11812</v>
      </c>
      <c r="AC13" s="84" t="s">
        <v>12030</v>
      </c>
      <c r="AD13" s="85" t="s">
        <v>11949</v>
      </c>
      <c r="AE13" s="85" t="s">
        <v>11949</v>
      </c>
      <c r="AF13" s="85" t="s">
        <v>11949</v>
      </c>
      <c r="AG13" s="85" t="s">
        <v>11949</v>
      </c>
      <c r="AH13" s="85" t="s">
        <v>11982</v>
      </c>
      <c r="AI13" s="85" t="s">
        <v>11812</v>
      </c>
      <c r="AJ13" s="84" t="s">
        <v>12031</v>
      </c>
      <c r="AK13" s="85" t="s">
        <v>11974</v>
      </c>
      <c r="AL13" s="85" t="s">
        <v>11974</v>
      </c>
      <c r="AM13" s="85" t="s">
        <v>11949</v>
      </c>
      <c r="AN13" s="85" t="s">
        <v>654</v>
      </c>
      <c r="AO13" s="85" t="s">
        <v>12032</v>
      </c>
      <c r="AP13" s="85" t="s">
        <v>11812</v>
      </c>
      <c r="AQ13" s="84" t="s">
        <v>11954</v>
      </c>
      <c r="AR13" s="85" t="s">
        <v>11812</v>
      </c>
      <c r="AS13" s="85" t="s">
        <v>11812</v>
      </c>
      <c r="AT13" s="85" t="s">
        <v>11812</v>
      </c>
      <c r="AU13" s="85" t="s">
        <v>11812</v>
      </c>
      <c r="AV13" s="85" t="s">
        <v>11812</v>
      </c>
      <c r="AW13" s="85" t="s">
        <v>11812</v>
      </c>
      <c r="AX13" s="84" t="s">
        <v>12033</v>
      </c>
      <c r="AY13" s="85" t="s">
        <v>11956</v>
      </c>
      <c r="AZ13" s="84" t="s">
        <v>11957</v>
      </c>
      <c r="BB13" s="86">
        <v>23</v>
      </c>
      <c r="BC13" s="86">
        <v>22</v>
      </c>
      <c r="BD13" s="86">
        <v>23</v>
      </c>
      <c r="BE13" s="86">
        <v>17</v>
      </c>
      <c r="BF13" s="86">
        <v>85</v>
      </c>
      <c r="BG13" s="87" t="s">
        <v>11812</v>
      </c>
      <c r="BH13" s="86">
        <v>20</v>
      </c>
      <c r="BI13" s="86">
        <v>20</v>
      </c>
      <c r="BJ13" s="86">
        <v>20</v>
      </c>
      <c r="BK13" s="86">
        <v>20</v>
      </c>
      <c r="BL13" s="86">
        <v>80</v>
      </c>
      <c r="BM13" s="87" t="s">
        <v>11812</v>
      </c>
      <c r="BN13" s="86">
        <v>22</v>
      </c>
      <c r="BO13" s="86">
        <v>22</v>
      </c>
      <c r="BP13" s="86">
        <v>20</v>
      </c>
      <c r="BQ13" s="86">
        <v>19</v>
      </c>
      <c r="BR13" s="86">
        <v>83</v>
      </c>
      <c r="BS13" s="87" t="s">
        <v>11812</v>
      </c>
      <c r="BT13" s="94" t="s">
        <v>11731</v>
      </c>
      <c r="BU13" s="94" t="s">
        <v>11731</v>
      </c>
      <c r="BV13" s="94" t="s">
        <v>11731</v>
      </c>
      <c r="BW13" s="94" t="s">
        <v>11731</v>
      </c>
      <c r="BX13" s="94" t="s">
        <v>11731</v>
      </c>
      <c r="BY13" s="87" t="s">
        <v>11812</v>
      </c>
      <c r="CA13" s="83" t="s">
        <v>12028</v>
      </c>
      <c r="CB13" s="83" t="s">
        <v>12030</v>
      </c>
      <c r="CC13" s="83" t="s">
        <v>12031</v>
      </c>
      <c r="CD13" s="83" t="s">
        <v>11954</v>
      </c>
      <c r="CE13" s="105"/>
      <c r="CF13" s="91">
        <v>21.666666666666668</v>
      </c>
      <c r="CG13" s="91">
        <v>21.333333333333332</v>
      </c>
      <c r="CH13" s="91">
        <v>21</v>
      </c>
      <c r="CI13" s="91">
        <v>18.666666666666668</v>
      </c>
      <c r="CJ13" s="91">
        <v>82.67</v>
      </c>
      <c r="CK13" s="93">
        <v>82.666666666666671</v>
      </c>
    </row>
    <row r="14" spans="1:89" ht="30" customHeight="1" x14ac:dyDescent="0.3">
      <c r="A14" s="83" t="s">
        <v>12034</v>
      </c>
      <c r="B14" s="83" t="s">
        <v>11938</v>
      </c>
      <c r="C14" s="83" t="s">
        <v>12035</v>
      </c>
      <c r="D14" s="84" t="s">
        <v>3789</v>
      </c>
      <c r="E14" s="84" t="s">
        <v>11812</v>
      </c>
      <c r="F14" s="84" t="s">
        <v>1244</v>
      </c>
      <c r="G14" s="84" t="s">
        <v>11940</v>
      </c>
      <c r="H14" s="84" t="s">
        <v>12036</v>
      </c>
      <c r="I14" s="84" t="s">
        <v>12037</v>
      </c>
      <c r="J14" s="84" t="s">
        <v>12038</v>
      </c>
      <c r="K14" s="84" t="s">
        <v>11944</v>
      </c>
      <c r="L14" s="84" t="s">
        <v>11945</v>
      </c>
      <c r="M14" s="84" t="s">
        <v>2549</v>
      </c>
      <c r="N14" s="84" t="s">
        <v>11946</v>
      </c>
      <c r="O14" s="84" t="s">
        <v>11947</v>
      </c>
      <c r="P14" s="85" t="s">
        <v>11812</v>
      </c>
      <c r="Q14" s="85" t="s">
        <v>11812</v>
      </c>
      <c r="R14" s="85" t="s">
        <v>11812</v>
      </c>
      <c r="S14" s="85" t="s">
        <v>11812</v>
      </c>
      <c r="T14" s="85" t="s">
        <v>11812</v>
      </c>
      <c r="U14" s="85" t="s">
        <v>11812</v>
      </c>
      <c r="V14" s="84" t="s">
        <v>12039</v>
      </c>
      <c r="W14" s="85" t="s">
        <v>11949</v>
      </c>
      <c r="X14" s="85" t="s">
        <v>1472</v>
      </c>
      <c r="Y14" s="85" t="s">
        <v>11974</v>
      </c>
      <c r="Z14" s="85" t="s">
        <v>928</v>
      </c>
      <c r="AA14" s="85" t="s">
        <v>11995</v>
      </c>
      <c r="AB14" s="85" t="s">
        <v>12040</v>
      </c>
      <c r="AC14" s="84" t="s">
        <v>12030</v>
      </c>
      <c r="AD14" s="85" t="s">
        <v>11949</v>
      </c>
      <c r="AE14" s="85" t="s">
        <v>309</v>
      </c>
      <c r="AF14" s="85" t="s">
        <v>309</v>
      </c>
      <c r="AG14" s="85" t="s">
        <v>11949</v>
      </c>
      <c r="AH14" s="85" t="s">
        <v>12021</v>
      </c>
      <c r="AI14" s="85" t="s">
        <v>11812</v>
      </c>
      <c r="AJ14" s="84" t="s">
        <v>12031</v>
      </c>
      <c r="AK14" s="85" t="s">
        <v>11949</v>
      </c>
      <c r="AL14" s="85" t="s">
        <v>309</v>
      </c>
      <c r="AM14" s="85" t="s">
        <v>11949</v>
      </c>
      <c r="AN14" s="85" t="s">
        <v>11974</v>
      </c>
      <c r="AO14" s="85" t="s">
        <v>12032</v>
      </c>
      <c r="AP14" s="85" t="s">
        <v>11812</v>
      </c>
      <c r="AQ14" s="84" t="s">
        <v>11954</v>
      </c>
      <c r="AR14" s="85" t="s">
        <v>11812</v>
      </c>
      <c r="AS14" s="85" t="s">
        <v>11812</v>
      </c>
      <c r="AT14" s="85" t="s">
        <v>11812</v>
      </c>
      <c r="AU14" s="85" t="s">
        <v>11812</v>
      </c>
      <c r="AV14" s="85" t="s">
        <v>11812</v>
      </c>
      <c r="AW14" s="85" t="s">
        <v>11812</v>
      </c>
      <c r="AX14" s="84" t="s">
        <v>12041</v>
      </c>
      <c r="AY14" s="85" t="s">
        <v>11956</v>
      </c>
      <c r="AZ14" s="84" t="s">
        <v>11957</v>
      </c>
      <c r="BB14" s="86">
        <v>20</v>
      </c>
      <c r="BC14" s="86">
        <v>18</v>
      </c>
      <c r="BD14" s="86">
        <v>22</v>
      </c>
      <c r="BE14" s="86">
        <v>15</v>
      </c>
      <c r="BF14" s="86">
        <v>75</v>
      </c>
      <c r="BG14" s="87" t="s">
        <v>12040</v>
      </c>
      <c r="BH14" s="86">
        <v>20</v>
      </c>
      <c r="BI14" s="86">
        <v>21</v>
      </c>
      <c r="BJ14" s="86">
        <v>21</v>
      </c>
      <c r="BK14" s="86">
        <v>20</v>
      </c>
      <c r="BL14" s="86">
        <v>82</v>
      </c>
      <c r="BM14" s="87" t="s">
        <v>11812</v>
      </c>
      <c r="BN14" s="86">
        <v>20</v>
      </c>
      <c r="BO14" s="86">
        <v>21</v>
      </c>
      <c r="BP14" s="86">
        <v>20</v>
      </c>
      <c r="BQ14" s="86">
        <v>22</v>
      </c>
      <c r="BR14" s="86">
        <v>83</v>
      </c>
      <c r="BS14" s="87" t="s">
        <v>11812</v>
      </c>
      <c r="BT14" s="94" t="s">
        <v>11731</v>
      </c>
      <c r="BU14" s="94" t="s">
        <v>11731</v>
      </c>
      <c r="BV14" s="94" t="s">
        <v>11731</v>
      </c>
      <c r="BW14" s="94" t="s">
        <v>11731</v>
      </c>
      <c r="BX14" s="94" t="s">
        <v>11731</v>
      </c>
      <c r="BY14" s="87" t="s">
        <v>11812</v>
      </c>
      <c r="CA14" s="83" t="s">
        <v>12039</v>
      </c>
      <c r="CB14" s="83" t="s">
        <v>12030</v>
      </c>
      <c r="CC14" s="83" t="s">
        <v>12031</v>
      </c>
      <c r="CD14" s="83" t="s">
        <v>11954</v>
      </c>
      <c r="CE14" s="105"/>
      <c r="CF14" s="91">
        <v>20</v>
      </c>
      <c r="CG14" s="91">
        <v>20</v>
      </c>
      <c r="CH14" s="91">
        <v>21</v>
      </c>
      <c r="CI14" s="91">
        <v>19</v>
      </c>
      <c r="CJ14" s="91">
        <v>80</v>
      </c>
      <c r="CK14" s="93">
        <v>80</v>
      </c>
    </row>
    <row r="15" spans="1:89" ht="30" customHeight="1" x14ac:dyDescent="0.3">
      <c r="A15" s="83" t="s">
        <v>12042</v>
      </c>
      <c r="B15" s="83" t="s">
        <v>11938</v>
      </c>
      <c r="C15" s="83" t="s">
        <v>12043</v>
      </c>
      <c r="D15" s="84" t="s">
        <v>3883</v>
      </c>
      <c r="E15" s="84" t="s">
        <v>11812</v>
      </c>
      <c r="F15" s="84" t="s">
        <v>3884</v>
      </c>
      <c r="G15" s="84" t="s">
        <v>11940</v>
      </c>
      <c r="H15" s="84" t="s">
        <v>11941</v>
      </c>
      <c r="I15" s="84" t="s">
        <v>12044</v>
      </c>
      <c r="J15" s="84" t="s">
        <v>11943</v>
      </c>
      <c r="K15" s="84" t="s">
        <v>11944</v>
      </c>
      <c r="L15" s="84" t="s">
        <v>11945</v>
      </c>
      <c r="M15" s="84" t="s">
        <v>2549</v>
      </c>
      <c r="N15" s="84" t="s">
        <v>11946</v>
      </c>
      <c r="O15" s="84" t="s">
        <v>11947</v>
      </c>
      <c r="P15" s="85" t="s">
        <v>11812</v>
      </c>
      <c r="Q15" s="85" t="s">
        <v>11812</v>
      </c>
      <c r="R15" s="85" t="s">
        <v>11812</v>
      </c>
      <c r="S15" s="85" t="s">
        <v>11812</v>
      </c>
      <c r="T15" s="85" t="s">
        <v>11812</v>
      </c>
      <c r="U15" s="85" t="s">
        <v>11812</v>
      </c>
      <c r="V15" s="84" t="s">
        <v>11948</v>
      </c>
      <c r="W15" s="85" t="s">
        <v>11963</v>
      </c>
      <c r="X15" s="85" t="s">
        <v>11963</v>
      </c>
      <c r="Y15" s="85" t="s">
        <v>11949</v>
      </c>
      <c r="Z15" s="85" t="s">
        <v>11974</v>
      </c>
      <c r="AA15" s="85" t="s">
        <v>12011</v>
      </c>
      <c r="AB15" s="85" t="s">
        <v>11812</v>
      </c>
      <c r="AC15" s="84" t="s">
        <v>11951</v>
      </c>
      <c r="AD15" s="85" t="s">
        <v>309</v>
      </c>
      <c r="AE15" s="85" t="s">
        <v>11963</v>
      </c>
      <c r="AF15" s="85" t="s">
        <v>11963</v>
      </c>
      <c r="AG15" s="85" t="s">
        <v>731</v>
      </c>
      <c r="AH15" s="85" t="s">
        <v>11973</v>
      </c>
      <c r="AI15" s="85" t="s">
        <v>11812</v>
      </c>
      <c r="AJ15" s="84" t="s">
        <v>11952</v>
      </c>
      <c r="AK15" s="85" t="s">
        <v>11949</v>
      </c>
      <c r="AL15" s="85" t="s">
        <v>11974</v>
      </c>
      <c r="AM15" s="85" t="s">
        <v>11963</v>
      </c>
      <c r="AN15" s="85" t="s">
        <v>309</v>
      </c>
      <c r="AO15" s="85" t="s">
        <v>12045</v>
      </c>
      <c r="AP15" s="85" t="s">
        <v>11812</v>
      </c>
      <c r="AQ15" s="84" t="s">
        <v>11954</v>
      </c>
      <c r="AR15" s="85" t="s">
        <v>11812</v>
      </c>
      <c r="AS15" s="85" t="s">
        <v>11812</v>
      </c>
      <c r="AT15" s="85" t="s">
        <v>11812</v>
      </c>
      <c r="AU15" s="85" t="s">
        <v>11812</v>
      </c>
      <c r="AV15" s="85" t="s">
        <v>11812</v>
      </c>
      <c r="AW15" s="85" t="s">
        <v>11812</v>
      </c>
      <c r="AX15" s="84" t="s">
        <v>12046</v>
      </c>
      <c r="AY15" s="85" t="s">
        <v>11956</v>
      </c>
      <c r="AZ15" s="84" t="s">
        <v>11957</v>
      </c>
      <c r="BB15" s="86">
        <v>23</v>
      </c>
      <c r="BC15" s="86">
        <v>23</v>
      </c>
      <c r="BD15" s="86">
        <v>20</v>
      </c>
      <c r="BE15" s="86">
        <v>22</v>
      </c>
      <c r="BF15" s="86">
        <v>88</v>
      </c>
      <c r="BG15" s="87" t="s">
        <v>11812</v>
      </c>
      <c r="BH15" s="86">
        <v>21</v>
      </c>
      <c r="BI15" s="86">
        <v>23</v>
      </c>
      <c r="BJ15" s="86">
        <v>23</v>
      </c>
      <c r="BK15" s="86">
        <v>24</v>
      </c>
      <c r="BL15" s="86">
        <v>91</v>
      </c>
      <c r="BM15" s="87" t="s">
        <v>11812</v>
      </c>
      <c r="BN15" s="86">
        <v>20</v>
      </c>
      <c r="BO15" s="86">
        <v>22</v>
      </c>
      <c r="BP15" s="86">
        <v>23</v>
      </c>
      <c r="BQ15" s="86">
        <v>21</v>
      </c>
      <c r="BR15" s="86">
        <v>86</v>
      </c>
      <c r="BS15" s="87" t="s">
        <v>11812</v>
      </c>
      <c r="BT15" s="94" t="s">
        <v>11731</v>
      </c>
      <c r="BU15" s="94" t="s">
        <v>11731</v>
      </c>
      <c r="BV15" s="94" t="s">
        <v>11731</v>
      </c>
      <c r="BW15" s="94" t="s">
        <v>11731</v>
      </c>
      <c r="BX15" s="94" t="s">
        <v>11731</v>
      </c>
      <c r="BY15" s="87" t="s">
        <v>11812</v>
      </c>
      <c r="CA15" s="83" t="s">
        <v>11948</v>
      </c>
      <c r="CB15" s="83" t="s">
        <v>11951</v>
      </c>
      <c r="CC15" s="83" t="s">
        <v>11952</v>
      </c>
      <c r="CD15" s="83" t="s">
        <v>11954</v>
      </c>
      <c r="CE15" s="105"/>
      <c r="CF15" s="91">
        <v>21.333333333333332</v>
      </c>
      <c r="CG15" s="91">
        <v>22.666666666666668</v>
      </c>
      <c r="CH15" s="91">
        <v>22</v>
      </c>
      <c r="CI15" s="91">
        <v>22.333333333333332</v>
      </c>
      <c r="CJ15" s="91">
        <v>88.33</v>
      </c>
      <c r="CK15" s="93">
        <v>88.333333333333329</v>
      </c>
    </row>
    <row r="16" spans="1:89" ht="30" customHeight="1" x14ac:dyDescent="0.3">
      <c r="A16" s="83" t="s">
        <v>12047</v>
      </c>
      <c r="B16" s="83" t="s">
        <v>11938</v>
      </c>
      <c r="C16" s="83" t="s">
        <v>12048</v>
      </c>
      <c r="D16" s="84" t="s">
        <v>4247</v>
      </c>
      <c r="E16" s="84" t="s">
        <v>11812</v>
      </c>
      <c r="F16" s="84" t="s">
        <v>4248</v>
      </c>
      <c r="G16" s="84" t="s">
        <v>11940</v>
      </c>
      <c r="H16" s="84" t="s">
        <v>11978</v>
      </c>
      <c r="I16" s="84" t="s">
        <v>12049</v>
      </c>
      <c r="J16" s="84" t="s">
        <v>11980</v>
      </c>
      <c r="K16" s="84" t="s">
        <v>11944</v>
      </c>
      <c r="L16" s="84" t="s">
        <v>11945</v>
      </c>
      <c r="M16" s="84" t="s">
        <v>2549</v>
      </c>
      <c r="N16" s="84" t="s">
        <v>11946</v>
      </c>
      <c r="O16" s="84" t="s">
        <v>11947</v>
      </c>
      <c r="P16" s="85" t="s">
        <v>11812</v>
      </c>
      <c r="Q16" s="85" t="s">
        <v>11812</v>
      </c>
      <c r="R16" s="85" t="s">
        <v>11812</v>
      </c>
      <c r="S16" s="85" t="s">
        <v>11812</v>
      </c>
      <c r="T16" s="85" t="s">
        <v>11812</v>
      </c>
      <c r="U16" s="85" t="s">
        <v>11812</v>
      </c>
      <c r="V16" s="84" t="s">
        <v>11981</v>
      </c>
      <c r="W16" s="85" t="s">
        <v>11949</v>
      </c>
      <c r="X16" s="85" t="s">
        <v>1472</v>
      </c>
      <c r="Y16" s="85" t="s">
        <v>11949</v>
      </c>
      <c r="Z16" s="85" t="s">
        <v>309</v>
      </c>
      <c r="AA16" s="85" t="s">
        <v>12050</v>
      </c>
      <c r="AB16" s="85" t="s">
        <v>11812</v>
      </c>
      <c r="AC16" s="84" t="s">
        <v>11983</v>
      </c>
      <c r="AD16" s="85" t="s">
        <v>654</v>
      </c>
      <c r="AE16" s="85" t="s">
        <v>654</v>
      </c>
      <c r="AF16" s="85" t="s">
        <v>654</v>
      </c>
      <c r="AG16" s="85" t="s">
        <v>654</v>
      </c>
      <c r="AH16" s="85" t="s">
        <v>12051</v>
      </c>
      <c r="AI16" s="85" t="s">
        <v>11812</v>
      </c>
      <c r="AJ16" s="84" t="s">
        <v>11984</v>
      </c>
      <c r="AK16" s="85" t="s">
        <v>654</v>
      </c>
      <c r="AL16" s="85" t="s">
        <v>309</v>
      </c>
      <c r="AM16" s="85" t="s">
        <v>654</v>
      </c>
      <c r="AN16" s="85" t="s">
        <v>11949</v>
      </c>
      <c r="AO16" s="85" t="s">
        <v>12050</v>
      </c>
      <c r="AP16" s="85" t="s">
        <v>11812</v>
      </c>
      <c r="AQ16" s="84" t="s">
        <v>11954</v>
      </c>
      <c r="AR16" s="85" t="s">
        <v>11812</v>
      </c>
      <c r="AS16" s="85" t="s">
        <v>11812</v>
      </c>
      <c r="AT16" s="85" t="s">
        <v>11812</v>
      </c>
      <c r="AU16" s="85" t="s">
        <v>11812</v>
      </c>
      <c r="AV16" s="85" t="s">
        <v>11812</v>
      </c>
      <c r="AW16" s="85" t="s">
        <v>11812</v>
      </c>
      <c r="AX16" s="84" t="s">
        <v>11986</v>
      </c>
      <c r="AY16" s="85" t="s">
        <v>11956</v>
      </c>
      <c r="AZ16" s="84" t="s">
        <v>11957</v>
      </c>
      <c r="BB16" s="86">
        <v>20</v>
      </c>
      <c r="BC16" s="86">
        <v>18</v>
      </c>
      <c r="BD16" s="86">
        <v>20</v>
      </c>
      <c r="BE16" s="86">
        <v>21</v>
      </c>
      <c r="BF16" s="86">
        <v>79</v>
      </c>
      <c r="BG16" s="87" t="s">
        <v>11812</v>
      </c>
      <c r="BH16" s="86">
        <v>19</v>
      </c>
      <c r="BI16" s="86">
        <v>19</v>
      </c>
      <c r="BJ16" s="86">
        <v>19</v>
      </c>
      <c r="BK16" s="86">
        <v>19</v>
      </c>
      <c r="BL16" s="86">
        <v>76</v>
      </c>
      <c r="BM16" s="87" t="s">
        <v>11812</v>
      </c>
      <c r="BN16" s="86">
        <v>19</v>
      </c>
      <c r="BO16" s="86">
        <v>21</v>
      </c>
      <c r="BP16" s="86">
        <v>19</v>
      </c>
      <c r="BQ16" s="86">
        <v>20</v>
      </c>
      <c r="BR16" s="86">
        <v>79</v>
      </c>
      <c r="BS16" s="87" t="s">
        <v>11812</v>
      </c>
      <c r="BT16" s="94" t="s">
        <v>11731</v>
      </c>
      <c r="BU16" s="94" t="s">
        <v>11731</v>
      </c>
      <c r="BV16" s="94" t="s">
        <v>11731</v>
      </c>
      <c r="BW16" s="94" t="s">
        <v>11731</v>
      </c>
      <c r="BX16" s="94" t="s">
        <v>11731</v>
      </c>
      <c r="BY16" s="87" t="s">
        <v>11812</v>
      </c>
      <c r="CA16" s="83" t="s">
        <v>11981</v>
      </c>
      <c r="CB16" s="83" t="s">
        <v>11983</v>
      </c>
      <c r="CC16" s="83" t="s">
        <v>11984</v>
      </c>
      <c r="CD16" s="83" t="s">
        <v>11954</v>
      </c>
      <c r="CE16" s="105"/>
      <c r="CF16" s="91">
        <v>19.333333333333332</v>
      </c>
      <c r="CG16" s="91">
        <v>19.333333333333332</v>
      </c>
      <c r="CH16" s="91">
        <v>19.333333333333332</v>
      </c>
      <c r="CI16" s="91">
        <v>20</v>
      </c>
      <c r="CJ16" s="91">
        <v>78</v>
      </c>
      <c r="CK16" s="93">
        <v>78</v>
      </c>
    </row>
    <row r="17" spans="1:89" ht="30" customHeight="1" x14ac:dyDescent="0.3">
      <c r="A17" s="83" t="s">
        <v>12052</v>
      </c>
      <c r="B17" s="83" t="s">
        <v>11938</v>
      </c>
      <c r="C17" s="83" t="s">
        <v>12053</v>
      </c>
      <c r="D17" s="84" t="s">
        <v>4329</v>
      </c>
      <c r="E17" s="84" t="s">
        <v>11812</v>
      </c>
      <c r="F17" s="84" t="s">
        <v>4330</v>
      </c>
      <c r="G17" s="84" t="s">
        <v>11940</v>
      </c>
      <c r="H17" s="84" t="s">
        <v>12054</v>
      </c>
      <c r="I17" s="84" t="s">
        <v>12055</v>
      </c>
      <c r="J17" s="84" t="s">
        <v>12056</v>
      </c>
      <c r="K17" s="84" t="s">
        <v>11944</v>
      </c>
      <c r="L17" s="84" t="s">
        <v>11945</v>
      </c>
      <c r="M17" s="84" t="s">
        <v>2549</v>
      </c>
      <c r="N17" s="84" t="s">
        <v>11946</v>
      </c>
      <c r="O17" s="84" t="s">
        <v>11947</v>
      </c>
      <c r="P17" s="85" t="s">
        <v>11812</v>
      </c>
      <c r="Q17" s="85" t="s">
        <v>11812</v>
      </c>
      <c r="R17" s="85" t="s">
        <v>11812</v>
      </c>
      <c r="S17" s="85" t="s">
        <v>11812</v>
      </c>
      <c r="T17" s="85" t="s">
        <v>11812</v>
      </c>
      <c r="U17" s="85" t="s">
        <v>11812</v>
      </c>
      <c r="V17" s="84" t="s">
        <v>12028</v>
      </c>
      <c r="W17" s="85" t="s">
        <v>731</v>
      </c>
      <c r="X17" s="85" t="s">
        <v>731</v>
      </c>
      <c r="Y17" s="85" t="s">
        <v>11963</v>
      </c>
      <c r="Z17" s="85" t="s">
        <v>731</v>
      </c>
      <c r="AA17" s="85" t="s">
        <v>12004</v>
      </c>
      <c r="AB17" s="85" t="s">
        <v>11812</v>
      </c>
      <c r="AC17" s="84" t="s">
        <v>12030</v>
      </c>
      <c r="AD17" s="85" t="s">
        <v>309</v>
      </c>
      <c r="AE17" s="85" t="s">
        <v>11949</v>
      </c>
      <c r="AF17" s="85" t="s">
        <v>309</v>
      </c>
      <c r="AG17" s="85" t="s">
        <v>11949</v>
      </c>
      <c r="AH17" s="85" t="s">
        <v>12021</v>
      </c>
      <c r="AI17" s="85" t="s">
        <v>11812</v>
      </c>
      <c r="AJ17" s="84" t="s">
        <v>12031</v>
      </c>
      <c r="AK17" s="85" t="s">
        <v>11963</v>
      </c>
      <c r="AL17" s="85" t="s">
        <v>11974</v>
      </c>
      <c r="AM17" s="85" t="s">
        <v>309</v>
      </c>
      <c r="AN17" s="85" t="s">
        <v>11974</v>
      </c>
      <c r="AO17" s="85" t="s">
        <v>12011</v>
      </c>
      <c r="AP17" s="85" t="s">
        <v>11812</v>
      </c>
      <c r="AQ17" s="84" t="s">
        <v>11954</v>
      </c>
      <c r="AR17" s="85" t="s">
        <v>11812</v>
      </c>
      <c r="AS17" s="85" t="s">
        <v>11812</v>
      </c>
      <c r="AT17" s="85" t="s">
        <v>11812</v>
      </c>
      <c r="AU17" s="85" t="s">
        <v>11812</v>
      </c>
      <c r="AV17" s="85" t="s">
        <v>11812</v>
      </c>
      <c r="AW17" s="85" t="s">
        <v>11812</v>
      </c>
      <c r="AX17" s="84" t="s">
        <v>12046</v>
      </c>
      <c r="AY17" s="85" t="s">
        <v>11956</v>
      </c>
      <c r="AZ17" s="84" t="s">
        <v>11957</v>
      </c>
      <c r="BB17" s="86">
        <v>24</v>
      </c>
      <c r="BC17" s="86">
        <v>24</v>
      </c>
      <c r="BD17" s="86">
        <v>23</v>
      </c>
      <c r="BE17" s="86">
        <v>24</v>
      </c>
      <c r="BF17" s="86">
        <v>95</v>
      </c>
      <c r="BG17" s="87" t="s">
        <v>11812</v>
      </c>
      <c r="BH17" s="86">
        <v>21</v>
      </c>
      <c r="BI17" s="86">
        <v>20</v>
      </c>
      <c r="BJ17" s="86">
        <v>21</v>
      </c>
      <c r="BK17" s="86">
        <v>20</v>
      </c>
      <c r="BL17" s="86">
        <v>82</v>
      </c>
      <c r="BM17" s="87" t="s">
        <v>11812</v>
      </c>
      <c r="BN17" s="86">
        <v>23</v>
      </c>
      <c r="BO17" s="86">
        <v>22</v>
      </c>
      <c r="BP17" s="86">
        <v>21</v>
      </c>
      <c r="BQ17" s="86">
        <v>22</v>
      </c>
      <c r="BR17" s="86">
        <v>88</v>
      </c>
      <c r="BS17" s="87" t="s">
        <v>11812</v>
      </c>
      <c r="BT17" s="94" t="s">
        <v>11731</v>
      </c>
      <c r="BU17" s="94" t="s">
        <v>11731</v>
      </c>
      <c r="BV17" s="94" t="s">
        <v>11731</v>
      </c>
      <c r="BW17" s="94" t="s">
        <v>11731</v>
      </c>
      <c r="BX17" s="94" t="s">
        <v>11731</v>
      </c>
      <c r="BY17" s="87" t="s">
        <v>11812</v>
      </c>
      <c r="CA17" s="83" t="s">
        <v>12028</v>
      </c>
      <c r="CB17" s="83" t="s">
        <v>12030</v>
      </c>
      <c r="CC17" s="83" t="s">
        <v>12031</v>
      </c>
      <c r="CD17" s="83" t="s">
        <v>11954</v>
      </c>
      <c r="CE17" s="105"/>
      <c r="CF17" s="91">
        <v>22.666666666666668</v>
      </c>
      <c r="CG17" s="91">
        <v>22</v>
      </c>
      <c r="CH17" s="91">
        <v>21.666666666666668</v>
      </c>
      <c r="CI17" s="91">
        <v>22</v>
      </c>
      <c r="CJ17" s="91">
        <v>88.33</v>
      </c>
      <c r="CK17" s="93">
        <v>88.333333333333343</v>
      </c>
    </row>
    <row r="18" spans="1:89" ht="30" customHeight="1" x14ac:dyDescent="0.3">
      <c r="A18" s="83" t="s">
        <v>12057</v>
      </c>
      <c r="B18" s="83" t="s">
        <v>11938</v>
      </c>
      <c r="C18" s="83" t="s">
        <v>12058</v>
      </c>
      <c r="D18" s="84" t="s">
        <v>4411</v>
      </c>
      <c r="E18" s="84" t="s">
        <v>11812</v>
      </c>
      <c r="F18" s="84" t="s">
        <v>4412</v>
      </c>
      <c r="G18" s="84" t="s">
        <v>11940</v>
      </c>
      <c r="H18" s="84" t="s">
        <v>11978</v>
      </c>
      <c r="I18" s="84" t="s">
        <v>12059</v>
      </c>
      <c r="J18" s="84" t="s">
        <v>11980</v>
      </c>
      <c r="K18" s="84" t="s">
        <v>11944</v>
      </c>
      <c r="L18" s="84" t="s">
        <v>11945</v>
      </c>
      <c r="M18" s="84" t="s">
        <v>2549</v>
      </c>
      <c r="N18" s="84" t="s">
        <v>11946</v>
      </c>
      <c r="O18" s="84" t="s">
        <v>11947</v>
      </c>
      <c r="P18" s="85" t="s">
        <v>11812</v>
      </c>
      <c r="Q18" s="85" t="s">
        <v>11812</v>
      </c>
      <c r="R18" s="85" t="s">
        <v>11812</v>
      </c>
      <c r="S18" s="85" t="s">
        <v>11812</v>
      </c>
      <c r="T18" s="85" t="s">
        <v>11812</v>
      </c>
      <c r="U18" s="85" t="s">
        <v>11812</v>
      </c>
      <c r="V18" s="84" t="s">
        <v>11981</v>
      </c>
      <c r="W18" s="85" t="s">
        <v>11949</v>
      </c>
      <c r="X18" s="85" t="s">
        <v>11963</v>
      </c>
      <c r="Y18" s="85" t="s">
        <v>11949</v>
      </c>
      <c r="Z18" s="85" t="s">
        <v>309</v>
      </c>
      <c r="AA18" s="85" t="s">
        <v>11966</v>
      </c>
      <c r="AB18" s="85" t="s">
        <v>11812</v>
      </c>
      <c r="AC18" s="84" t="s">
        <v>11983</v>
      </c>
      <c r="AD18" s="85" t="s">
        <v>309</v>
      </c>
      <c r="AE18" s="85" t="s">
        <v>309</v>
      </c>
      <c r="AF18" s="85" t="s">
        <v>309</v>
      </c>
      <c r="AG18" s="85" t="s">
        <v>309</v>
      </c>
      <c r="AH18" s="85" t="s">
        <v>11966</v>
      </c>
      <c r="AI18" s="85" t="s">
        <v>11812</v>
      </c>
      <c r="AJ18" s="84" t="s">
        <v>11984</v>
      </c>
      <c r="AK18" s="85" t="s">
        <v>11974</v>
      </c>
      <c r="AL18" s="85" t="s">
        <v>11974</v>
      </c>
      <c r="AM18" s="85" t="s">
        <v>11949</v>
      </c>
      <c r="AN18" s="85" t="s">
        <v>11974</v>
      </c>
      <c r="AO18" s="85" t="s">
        <v>12045</v>
      </c>
      <c r="AP18" s="85" t="s">
        <v>11812</v>
      </c>
      <c r="AQ18" s="84" t="s">
        <v>11954</v>
      </c>
      <c r="AR18" s="85" t="s">
        <v>11812</v>
      </c>
      <c r="AS18" s="85" t="s">
        <v>11812</v>
      </c>
      <c r="AT18" s="85" t="s">
        <v>11812</v>
      </c>
      <c r="AU18" s="85" t="s">
        <v>11812</v>
      </c>
      <c r="AV18" s="85" t="s">
        <v>11812</v>
      </c>
      <c r="AW18" s="85" t="s">
        <v>11812</v>
      </c>
      <c r="AX18" s="84" t="s">
        <v>12060</v>
      </c>
      <c r="AY18" s="85" t="s">
        <v>11956</v>
      </c>
      <c r="AZ18" s="84" t="s">
        <v>11957</v>
      </c>
      <c r="BB18" s="86">
        <v>20</v>
      </c>
      <c r="BC18" s="86">
        <v>23</v>
      </c>
      <c r="BD18" s="86">
        <v>20</v>
      </c>
      <c r="BE18" s="86">
        <v>21</v>
      </c>
      <c r="BF18" s="86">
        <v>84</v>
      </c>
      <c r="BG18" s="87" t="s">
        <v>11812</v>
      </c>
      <c r="BH18" s="86">
        <v>21</v>
      </c>
      <c r="BI18" s="86">
        <v>21</v>
      </c>
      <c r="BJ18" s="86">
        <v>21</v>
      </c>
      <c r="BK18" s="86">
        <v>21</v>
      </c>
      <c r="BL18" s="86">
        <v>84</v>
      </c>
      <c r="BM18" s="87" t="s">
        <v>11812</v>
      </c>
      <c r="BN18" s="86">
        <v>22</v>
      </c>
      <c r="BO18" s="86">
        <v>22</v>
      </c>
      <c r="BP18" s="86">
        <v>20</v>
      </c>
      <c r="BQ18" s="86">
        <v>22</v>
      </c>
      <c r="BR18" s="86">
        <v>86</v>
      </c>
      <c r="BS18" s="87" t="s">
        <v>11812</v>
      </c>
      <c r="BT18" s="94" t="s">
        <v>11731</v>
      </c>
      <c r="BU18" s="94" t="s">
        <v>11731</v>
      </c>
      <c r="BV18" s="94" t="s">
        <v>11731</v>
      </c>
      <c r="BW18" s="94" t="s">
        <v>11731</v>
      </c>
      <c r="BX18" s="94" t="s">
        <v>11731</v>
      </c>
      <c r="BY18" s="87" t="s">
        <v>11812</v>
      </c>
      <c r="CA18" s="83" t="s">
        <v>11981</v>
      </c>
      <c r="CB18" s="83" t="s">
        <v>11983</v>
      </c>
      <c r="CC18" s="83" t="s">
        <v>11984</v>
      </c>
      <c r="CD18" s="83" t="s">
        <v>11954</v>
      </c>
      <c r="CE18" s="105"/>
      <c r="CF18" s="91">
        <v>21</v>
      </c>
      <c r="CG18" s="91">
        <v>22</v>
      </c>
      <c r="CH18" s="91">
        <v>20.333333333333332</v>
      </c>
      <c r="CI18" s="91">
        <v>21.333333333333332</v>
      </c>
      <c r="CJ18" s="91">
        <v>84.67</v>
      </c>
      <c r="CK18" s="93">
        <v>84.666666666666657</v>
      </c>
    </row>
    <row r="19" spans="1:89" ht="30" customHeight="1" x14ac:dyDescent="0.3">
      <c r="A19" s="83" t="s">
        <v>12061</v>
      </c>
      <c r="B19" s="83" t="s">
        <v>11938</v>
      </c>
      <c r="C19" s="83" t="s">
        <v>12062</v>
      </c>
      <c r="D19" s="84" t="s">
        <v>4584</v>
      </c>
      <c r="E19" s="84" t="s">
        <v>11812</v>
      </c>
      <c r="F19" s="84" t="s">
        <v>4585</v>
      </c>
      <c r="G19" s="84" t="s">
        <v>11940</v>
      </c>
      <c r="H19" s="84" t="s">
        <v>11941</v>
      </c>
      <c r="I19" s="84" t="s">
        <v>12063</v>
      </c>
      <c r="J19" s="84" t="s">
        <v>11943</v>
      </c>
      <c r="K19" s="84" t="s">
        <v>11944</v>
      </c>
      <c r="L19" s="84" t="s">
        <v>11945</v>
      </c>
      <c r="M19" s="84" t="s">
        <v>2549</v>
      </c>
      <c r="N19" s="84" t="s">
        <v>11946</v>
      </c>
      <c r="O19" s="84" t="s">
        <v>11947</v>
      </c>
      <c r="P19" s="85" t="s">
        <v>11812</v>
      </c>
      <c r="Q19" s="85" t="s">
        <v>11812</v>
      </c>
      <c r="R19" s="85" t="s">
        <v>11812</v>
      </c>
      <c r="S19" s="85" t="s">
        <v>11812</v>
      </c>
      <c r="T19" s="85" t="s">
        <v>11812</v>
      </c>
      <c r="U19" s="85" t="s">
        <v>11812</v>
      </c>
      <c r="V19" s="84" t="s">
        <v>11948</v>
      </c>
      <c r="W19" s="85" t="s">
        <v>11949</v>
      </c>
      <c r="X19" s="85" t="s">
        <v>11949</v>
      </c>
      <c r="Y19" s="85" t="s">
        <v>11949</v>
      </c>
      <c r="Z19" s="85" t="s">
        <v>11949</v>
      </c>
      <c r="AA19" s="85" t="s">
        <v>11982</v>
      </c>
      <c r="AB19" s="85" t="s">
        <v>11812</v>
      </c>
      <c r="AC19" s="84" t="s">
        <v>11951</v>
      </c>
      <c r="AD19" s="85" t="s">
        <v>309</v>
      </c>
      <c r="AE19" s="85" t="s">
        <v>11974</v>
      </c>
      <c r="AF19" s="85" t="s">
        <v>11949</v>
      </c>
      <c r="AG19" s="85" t="s">
        <v>11949</v>
      </c>
      <c r="AH19" s="85" t="s">
        <v>12032</v>
      </c>
      <c r="AI19" s="85" t="s">
        <v>11812</v>
      </c>
      <c r="AJ19" s="84" t="s">
        <v>11952</v>
      </c>
      <c r="AK19" s="85" t="s">
        <v>309</v>
      </c>
      <c r="AL19" s="85" t="s">
        <v>11974</v>
      </c>
      <c r="AM19" s="85" t="s">
        <v>11949</v>
      </c>
      <c r="AN19" s="85" t="s">
        <v>11949</v>
      </c>
      <c r="AO19" s="85" t="s">
        <v>12032</v>
      </c>
      <c r="AP19" s="85" t="s">
        <v>11812</v>
      </c>
      <c r="AQ19" s="84" t="s">
        <v>11954</v>
      </c>
      <c r="AR19" s="85" t="s">
        <v>11812</v>
      </c>
      <c r="AS19" s="85" t="s">
        <v>11812</v>
      </c>
      <c r="AT19" s="85" t="s">
        <v>11812</v>
      </c>
      <c r="AU19" s="85" t="s">
        <v>11812</v>
      </c>
      <c r="AV19" s="85" t="s">
        <v>11812</v>
      </c>
      <c r="AW19" s="85" t="s">
        <v>11812</v>
      </c>
      <c r="AX19" s="84" t="s">
        <v>12064</v>
      </c>
      <c r="AY19" s="85" t="s">
        <v>11956</v>
      </c>
      <c r="AZ19" s="84" t="s">
        <v>11957</v>
      </c>
      <c r="BB19" s="86">
        <v>20</v>
      </c>
      <c r="BC19" s="86">
        <v>20</v>
      </c>
      <c r="BD19" s="86">
        <v>20</v>
      </c>
      <c r="BE19" s="86">
        <v>20</v>
      </c>
      <c r="BF19" s="86">
        <v>80</v>
      </c>
      <c r="BG19" s="87" t="s">
        <v>11812</v>
      </c>
      <c r="BH19" s="86">
        <v>21</v>
      </c>
      <c r="BI19" s="86">
        <v>22</v>
      </c>
      <c r="BJ19" s="86">
        <v>20</v>
      </c>
      <c r="BK19" s="86">
        <v>20</v>
      </c>
      <c r="BL19" s="86">
        <v>83</v>
      </c>
      <c r="BM19" s="87" t="s">
        <v>11812</v>
      </c>
      <c r="BN19" s="86">
        <v>21</v>
      </c>
      <c r="BO19" s="86">
        <v>22</v>
      </c>
      <c r="BP19" s="86">
        <v>20</v>
      </c>
      <c r="BQ19" s="86">
        <v>20</v>
      </c>
      <c r="BR19" s="86">
        <v>83</v>
      </c>
      <c r="BS19" s="87" t="s">
        <v>11812</v>
      </c>
      <c r="BT19" s="94" t="s">
        <v>11731</v>
      </c>
      <c r="BU19" s="94" t="s">
        <v>11731</v>
      </c>
      <c r="BV19" s="94" t="s">
        <v>11731</v>
      </c>
      <c r="BW19" s="94" t="s">
        <v>11731</v>
      </c>
      <c r="BX19" s="94" t="s">
        <v>11731</v>
      </c>
      <c r="BY19" s="87" t="s">
        <v>11812</v>
      </c>
      <c r="CA19" s="83" t="s">
        <v>11948</v>
      </c>
      <c r="CB19" s="83" t="s">
        <v>11951</v>
      </c>
      <c r="CC19" s="83" t="s">
        <v>11952</v>
      </c>
      <c r="CD19" s="83" t="s">
        <v>11954</v>
      </c>
      <c r="CE19" s="105"/>
      <c r="CF19" s="91">
        <v>20.666666666666668</v>
      </c>
      <c r="CG19" s="91">
        <v>21.333333333333332</v>
      </c>
      <c r="CH19" s="91">
        <v>20</v>
      </c>
      <c r="CI19" s="91">
        <v>20</v>
      </c>
      <c r="CJ19" s="91">
        <v>82</v>
      </c>
      <c r="CK19" s="93">
        <v>82</v>
      </c>
    </row>
    <row r="20" spans="1:89" ht="30" customHeight="1" x14ac:dyDescent="0.3">
      <c r="A20" s="83" t="s">
        <v>12065</v>
      </c>
      <c r="B20" s="83" t="s">
        <v>11938</v>
      </c>
      <c r="C20" s="83" t="s">
        <v>12066</v>
      </c>
      <c r="D20" s="84" t="s">
        <v>5393</v>
      </c>
      <c r="E20" s="84" t="s">
        <v>11812</v>
      </c>
      <c r="F20" s="84" t="s">
        <v>5394</v>
      </c>
      <c r="G20" s="84" t="s">
        <v>11940</v>
      </c>
      <c r="H20" s="84" t="s">
        <v>11978</v>
      </c>
      <c r="I20" s="84" t="s">
        <v>12067</v>
      </c>
      <c r="J20" s="84" t="s">
        <v>11980</v>
      </c>
      <c r="K20" s="84" t="s">
        <v>11944</v>
      </c>
      <c r="L20" s="84" t="s">
        <v>11945</v>
      </c>
      <c r="M20" s="84" t="s">
        <v>2549</v>
      </c>
      <c r="N20" s="84" t="s">
        <v>11946</v>
      </c>
      <c r="O20" s="84" t="s">
        <v>11947</v>
      </c>
      <c r="P20" s="85" t="s">
        <v>11812</v>
      </c>
      <c r="Q20" s="85" t="s">
        <v>11812</v>
      </c>
      <c r="R20" s="85" t="s">
        <v>11812</v>
      </c>
      <c r="S20" s="85" t="s">
        <v>11812</v>
      </c>
      <c r="T20" s="85" t="s">
        <v>11812</v>
      </c>
      <c r="U20" s="85" t="s">
        <v>11812</v>
      </c>
      <c r="V20" s="84" t="s">
        <v>11981</v>
      </c>
      <c r="W20" s="85" t="s">
        <v>1472</v>
      </c>
      <c r="X20" s="85" t="s">
        <v>11963</v>
      </c>
      <c r="Y20" s="85" t="s">
        <v>11963</v>
      </c>
      <c r="Z20" s="85" t="s">
        <v>11963</v>
      </c>
      <c r="AA20" s="85" t="s">
        <v>3436</v>
      </c>
      <c r="AB20" s="85" t="s">
        <v>11812</v>
      </c>
      <c r="AC20" s="84" t="s">
        <v>11983</v>
      </c>
      <c r="AD20" s="85" t="s">
        <v>11974</v>
      </c>
      <c r="AE20" s="85" t="s">
        <v>11974</v>
      </c>
      <c r="AF20" s="85" t="s">
        <v>11974</v>
      </c>
      <c r="AG20" s="85" t="s">
        <v>11974</v>
      </c>
      <c r="AH20" s="85" t="s">
        <v>12011</v>
      </c>
      <c r="AI20" s="85" t="s">
        <v>11812</v>
      </c>
      <c r="AJ20" s="84" t="s">
        <v>11984</v>
      </c>
      <c r="AK20" s="85" t="s">
        <v>11949</v>
      </c>
      <c r="AL20" s="85" t="s">
        <v>731</v>
      </c>
      <c r="AM20" s="85" t="s">
        <v>309</v>
      </c>
      <c r="AN20" s="85" t="s">
        <v>11974</v>
      </c>
      <c r="AO20" s="85" t="s">
        <v>3436</v>
      </c>
      <c r="AP20" s="85" t="s">
        <v>11812</v>
      </c>
      <c r="AQ20" s="84" t="s">
        <v>11954</v>
      </c>
      <c r="AR20" s="85" t="s">
        <v>11812</v>
      </c>
      <c r="AS20" s="85" t="s">
        <v>11812</v>
      </c>
      <c r="AT20" s="85" t="s">
        <v>11812</v>
      </c>
      <c r="AU20" s="85" t="s">
        <v>11812</v>
      </c>
      <c r="AV20" s="85" t="s">
        <v>11812</v>
      </c>
      <c r="AW20" s="85" t="s">
        <v>11812</v>
      </c>
      <c r="AX20" s="84" t="s">
        <v>12068</v>
      </c>
      <c r="AY20" s="85" t="s">
        <v>11956</v>
      </c>
      <c r="AZ20" s="84" t="s">
        <v>11957</v>
      </c>
      <c r="BB20" s="86">
        <v>18</v>
      </c>
      <c r="BC20" s="86">
        <v>23</v>
      </c>
      <c r="BD20" s="86">
        <v>23</v>
      </c>
      <c r="BE20" s="86">
        <v>23</v>
      </c>
      <c r="BF20" s="86">
        <v>87</v>
      </c>
      <c r="BG20" s="87" t="s">
        <v>11812</v>
      </c>
      <c r="BH20" s="86">
        <v>22</v>
      </c>
      <c r="BI20" s="86">
        <v>22</v>
      </c>
      <c r="BJ20" s="86">
        <v>22</v>
      </c>
      <c r="BK20" s="86">
        <v>22</v>
      </c>
      <c r="BL20" s="86">
        <v>88</v>
      </c>
      <c r="BM20" s="87" t="s">
        <v>11812</v>
      </c>
      <c r="BN20" s="86">
        <v>20</v>
      </c>
      <c r="BO20" s="86">
        <v>24</v>
      </c>
      <c r="BP20" s="86">
        <v>21</v>
      </c>
      <c r="BQ20" s="86">
        <v>22</v>
      </c>
      <c r="BR20" s="86">
        <v>87</v>
      </c>
      <c r="BS20" s="87" t="s">
        <v>11812</v>
      </c>
      <c r="BT20" s="94" t="s">
        <v>11731</v>
      </c>
      <c r="BU20" s="94" t="s">
        <v>11731</v>
      </c>
      <c r="BV20" s="94" t="s">
        <v>11731</v>
      </c>
      <c r="BW20" s="94" t="s">
        <v>11731</v>
      </c>
      <c r="BX20" s="94" t="s">
        <v>11731</v>
      </c>
      <c r="BY20" s="87" t="s">
        <v>11812</v>
      </c>
      <c r="CA20" s="83" t="s">
        <v>11981</v>
      </c>
      <c r="CB20" s="83" t="s">
        <v>11983</v>
      </c>
      <c r="CC20" s="83" t="s">
        <v>11984</v>
      </c>
      <c r="CD20" s="83" t="s">
        <v>11954</v>
      </c>
      <c r="CE20" s="105"/>
      <c r="CF20" s="91">
        <v>20</v>
      </c>
      <c r="CG20" s="91">
        <v>23</v>
      </c>
      <c r="CH20" s="91">
        <v>22</v>
      </c>
      <c r="CI20" s="91">
        <v>22.333333333333332</v>
      </c>
      <c r="CJ20" s="91">
        <v>87.33</v>
      </c>
      <c r="CK20" s="93">
        <v>87.333333333333329</v>
      </c>
    </row>
    <row r="21" spans="1:89" ht="30" customHeight="1" x14ac:dyDescent="0.3">
      <c r="A21" s="83" t="s">
        <v>12069</v>
      </c>
      <c r="B21" s="83" t="s">
        <v>11938</v>
      </c>
      <c r="C21" s="83" t="s">
        <v>12070</v>
      </c>
      <c r="D21" s="84" t="s">
        <v>5434</v>
      </c>
      <c r="E21" s="84" t="s">
        <v>11812</v>
      </c>
      <c r="F21" s="84" t="s">
        <v>1244</v>
      </c>
      <c r="G21" s="84" t="s">
        <v>11940</v>
      </c>
      <c r="H21" s="84" t="s">
        <v>11941</v>
      </c>
      <c r="I21" s="84" t="s">
        <v>12071</v>
      </c>
      <c r="J21" s="84" t="s">
        <v>11943</v>
      </c>
      <c r="K21" s="84" t="s">
        <v>11944</v>
      </c>
      <c r="L21" s="84" t="s">
        <v>11945</v>
      </c>
      <c r="M21" s="84" t="s">
        <v>2549</v>
      </c>
      <c r="N21" s="84" t="s">
        <v>11946</v>
      </c>
      <c r="O21" s="84" t="s">
        <v>11947</v>
      </c>
      <c r="P21" s="85" t="s">
        <v>11812</v>
      </c>
      <c r="Q21" s="85" t="s">
        <v>11812</v>
      </c>
      <c r="R21" s="85" t="s">
        <v>11812</v>
      </c>
      <c r="S21" s="85" t="s">
        <v>11812</v>
      </c>
      <c r="T21" s="85" t="s">
        <v>11812</v>
      </c>
      <c r="U21" s="85" t="s">
        <v>11812</v>
      </c>
      <c r="V21" s="84" t="s">
        <v>11948</v>
      </c>
      <c r="W21" s="85" t="s">
        <v>11963</v>
      </c>
      <c r="X21" s="85" t="s">
        <v>11963</v>
      </c>
      <c r="Y21" s="85" t="s">
        <v>11949</v>
      </c>
      <c r="Z21" s="85" t="s">
        <v>11974</v>
      </c>
      <c r="AA21" s="85" t="s">
        <v>12011</v>
      </c>
      <c r="AB21" s="85" t="s">
        <v>11812</v>
      </c>
      <c r="AC21" s="84" t="s">
        <v>11951</v>
      </c>
      <c r="AD21" s="85" t="s">
        <v>11974</v>
      </c>
      <c r="AE21" s="85" t="s">
        <v>11974</v>
      </c>
      <c r="AF21" s="85" t="s">
        <v>11963</v>
      </c>
      <c r="AG21" s="85" t="s">
        <v>11963</v>
      </c>
      <c r="AH21" s="85" t="s">
        <v>2702</v>
      </c>
      <c r="AI21" s="85" t="s">
        <v>11812</v>
      </c>
      <c r="AJ21" s="84" t="s">
        <v>11952</v>
      </c>
      <c r="AK21" s="85" t="s">
        <v>11974</v>
      </c>
      <c r="AL21" s="85" t="s">
        <v>11963</v>
      </c>
      <c r="AM21" s="85" t="s">
        <v>309</v>
      </c>
      <c r="AN21" s="85" t="s">
        <v>11949</v>
      </c>
      <c r="AO21" s="85" t="s">
        <v>12045</v>
      </c>
      <c r="AP21" s="85" t="s">
        <v>11812</v>
      </c>
      <c r="AQ21" s="84" t="s">
        <v>11954</v>
      </c>
      <c r="AR21" s="85" t="s">
        <v>11812</v>
      </c>
      <c r="AS21" s="85" t="s">
        <v>11812</v>
      </c>
      <c r="AT21" s="85" t="s">
        <v>11812</v>
      </c>
      <c r="AU21" s="85" t="s">
        <v>11812</v>
      </c>
      <c r="AV21" s="85" t="s">
        <v>11812</v>
      </c>
      <c r="AW21" s="85" t="s">
        <v>11812</v>
      </c>
      <c r="AX21" s="84" t="s">
        <v>12072</v>
      </c>
      <c r="AY21" s="85" t="s">
        <v>11956</v>
      </c>
      <c r="AZ21" s="84" t="s">
        <v>11957</v>
      </c>
      <c r="BB21" s="86">
        <v>23</v>
      </c>
      <c r="BC21" s="86">
        <v>23</v>
      </c>
      <c r="BD21" s="86">
        <v>20</v>
      </c>
      <c r="BE21" s="86">
        <v>22</v>
      </c>
      <c r="BF21" s="86">
        <v>88</v>
      </c>
      <c r="BG21" s="87" t="s">
        <v>11812</v>
      </c>
      <c r="BH21" s="86">
        <v>22</v>
      </c>
      <c r="BI21" s="86">
        <v>22</v>
      </c>
      <c r="BJ21" s="86">
        <v>23</v>
      </c>
      <c r="BK21" s="86">
        <v>23</v>
      </c>
      <c r="BL21" s="86">
        <v>90</v>
      </c>
      <c r="BM21" s="87" t="s">
        <v>11812</v>
      </c>
      <c r="BN21" s="86">
        <v>22</v>
      </c>
      <c r="BO21" s="86">
        <v>23</v>
      </c>
      <c r="BP21" s="86">
        <v>21</v>
      </c>
      <c r="BQ21" s="86">
        <v>20</v>
      </c>
      <c r="BR21" s="86">
        <v>86</v>
      </c>
      <c r="BS21" s="87" t="s">
        <v>11812</v>
      </c>
      <c r="BT21" s="94" t="s">
        <v>11731</v>
      </c>
      <c r="BU21" s="94" t="s">
        <v>11731</v>
      </c>
      <c r="BV21" s="94" t="s">
        <v>11731</v>
      </c>
      <c r="BW21" s="94" t="s">
        <v>11731</v>
      </c>
      <c r="BX21" s="94" t="s">
        <v>11731</v>
      </c>
      <c r="BY21" s="87" t="s">
        <v>11812</v>
      </c>
      <c r="CA21" s="83" t="s">
        <v>11948</v>
      </c>
      <c r="CB21" s="83" t="s">
        <v>11951</v>
      </c>
      <c r="CC21" s="83" t="s">
        <v>11952</v>
      </c>
      <c r="CD21" s="83" t="s">
        <v>11954</v>
      </c>
      <c r="CE21" s="105"/>
      <c r="CF21" s="91">
        <v>22.333333333333332</v>
      </c>
      <c r="CG21" s="91">
        <v>22.666666666666668</v>
      </c>
      <c r="CH21" s="91">
        <v>21.333333333333332</v>
      </c>
      <c r="CI21" s="91">
        <v>21.666666666666668</v>
      </c>
      <c r="CJ21" s="91">
        <v>88</v>
      </c>
      <c r="CK21" s="93">
        <v>88</v>
      </c>
    </row>
    <row r="22" spans="1:89" ht="30" customHeight="1" x14ac:dyDescent="0.3">
      <c r="A22" s="83" t="s">
        <v>12073</v>
      </c>
      <c r="B22" s="83" t="s">
        <v>11938</v>
      </c>
      <c r="C22" s="83" t="s">
        <v>12074</v>
      </c>
      <c r="D22" s="84" t="s">
        <v>5653</v>
      </c>
      <c r="E22" s="84" t="s">
        <v>11812</v>
      </c>
      <c r="F22" s="84" t="s">
        <v>5654</v>
      </c>
      <c r="G22" s="84" t="s">
        <v>11940</v>
      </c>
      <c r="H22" s="84" t="s">
        <v>11978</v>
      </c>
      <c r="I22" s="84" t="s">
        <v>12075</v>
      </c>
      <c r="J22" s="84" t="s">
        <v>11980</v>
      </c>
      <c r="K22" s="84" t="s">
        <v>11944</v>
      </c>
      <c r="L22" s="84" t="s">
        <v>11945</v>
      </c>
      <c r="M22" s="84" t="s">
        <v>2549</v>
      </c>
      <c r="N22" s="84" t="s">
        <v>11946</v>
      </c>
      <c r="O22" s="84" t="s">
        <v>11947</v>
      </c>
      <c r="P22" s="85" t="s">
        <v>11812</v>
      </c>
      <c r="Q22" s="85" t="s">
        <v>11812</v>
      </c>
      <c r="R22" s="85" t="s">
        <v>11812</v>
      </c>
      <c r="S22" s="85" t="s">
        <v>11812</v>
      </c>
      <c r="T22" s="85" t="s">
        <v>11812</v>
      </c>
      <c r="U22" s="85" t="s">
        <v>11812</v>
      </c>
      <c r="V22" s="84" t="s">
        <v>11981</v>
      </c>
      <c r="W22" s="85" t="s">
        <v>1472</v>
      </c>
      <c r="X22" s="85" t="s">
        <v>1472</v>
      </c>
      <c r="Y22" s="85" t="s">
        <v>11974</v>
      </c>
      <c r="Z22" s="85" t="s">
        <v>306</v>
      </c>
      <c r="AA22" s="85" t="s">
        <v>11985</v>
      </c>
      <c r="AB22" s="85" t="s">
        <v>11812</v>
      </c>
      <c r="AC22" s="84" t="s">
        <v>11983</v>
      </c>
      <c r="AD22" s="85" t="s">
        <v>306</v>
      </c>
      <c r="AE22" s="85" t="s">
        <v>306</v>
      </c>
      <c r="AF22" s="85" t="s">
        <v>306</v>
      </c>
      <c r="AG22" s="85" t="s">
        <v>306</v>
      </c>
      <c r="AH22" s="85" t="s">
        <v>12076</v>
      </c>
      <c r="AI22" s="85" t="s">
        <v>11812</v>
      </c>
      <c r="AJ22" s="84" t="s">
        <v>11984</v>
      </c>
      <c r="AK22" s="85" t="s">
        <v>11949</v>
      </c>
      <c r="AL22" s="85" t="s">
        <v>1472</v>
      </c>
      <c r="AM22" s="85" t="s">
        <v>1472</v>
      </c>
      <c r="AN22" s="85" t="s">
        <v>306</v>
      </c>
      <c r="AO22" s="85" t="s">
        <v>12077</v>
      </c>
      <c r="AP22" s="85" t="s">
        <v>11812</v>
      </c>
      <c r="AQ22" s="84" t="s">
        <v>11954</v>
      </c>
      <c r="AR22" s="85" t="s">
        <v>11812</v>
      </c>
      <c r="AS22" s="85" t="s">
        <v>11812</v>
      </c>
      <c r="AT22" s="85" t="s">
        <v>11812</v>
      </c>
      <c r="AU22" s="85" t="s">
        <v>11812</v>
      </c>
      <c r="AV22" s="85" t="s">
        <v>11812</v>
      </c>
      <c r="AW22" s="85" t="s">
        <v>11812</v>
      </c>
      <c r="AX22" s="84" t="s">
        <v>12078</v>
      </c>
      <c r="AY22" s="85" t="s">
        <v>11956</v>
      </c>
      <c r="AZ22" s="84" t="s">
        <v>11957</v>
      </c>
      <c r="BB22" s="86">
        <v>18</v>
      </c>
      <c r="BC22" s="86">
        <v>18</v>
      </c>
      <c r="BD22" s="86">
        <v>22</v>
      </c>
      <c r="BE22" s="86">
        <v>16</v>
      </c>
      <c r="BF22" s="86">
        <v>74</v>
      </c>
      <c r="BG22" s="87" t="s">
        <v>11812</v>
      </c>
      <c r="BH22" s="86">
        <v>16</v>
      </c>
      <c r="BI22" s="86">
        <v>16</v>
      </c>
      <c r="BJ22" s="86">
        <v>16</v>
      </c>
      <c r="BK22" s="86">
        <v>16</v>
      </c>
      <c r="BL22" s="86">
        <v>64</v>
      </c>
      <c r="BM22" s="87" t="s">
        <v>11812</v>
      </c>
      <c r="BN22" s="86">
        <v>20</v>
      </c>
      <c r="BO22" s="86">
        <v>18</v>
      </c>
      <c r="BP22" s="86">
        <v>18</v>
      </c>
      <c r="BQ22" s="86">
        <v>16</v>
      </c>
      <c r="BR22" s="86">
        <v>72</v>
      </c>
      <c r="BS22" s="87" t="s">
        <v>11812</v>
      </c>
      <c r="BT22" s="94" t="s">
        <v>11731</v>
      </c>
      <c r="BU22" s="94" t="s">
        <v>11731</v>
      </c>
      <c r="BV22" s="94" t="s">
        <v>11731</v>
      </c>
      <c r="BW22" s="94" t="s">
        <v>11731</v>
      </c>
      <c r="BX22" s="94" t="s">
        <v>11731</v>
      </c>
      <c r="BY22" s="87" t="s">
        <v>11812</v>
      </c>
      <c r="CA22" s="83" t="s">
        <v>11981</v>
      </c>
      <c r="CB22" s="83" t="s">
        <v>11983</v>
      </c>
      <c r="CC22" s="83" t="s">
        <v>11984</v>
      </c>
      <c r="CD22" s="83" t="s">
        <v>11954</v>
      </c>
      <c r="CE22" s="105"/>
      <c r="CF22" s="91">
        <v>18</v>
      </c>
      <c r="CG22" s="91">
        <v>17.333333333333332</v>
      </c>
      <c r="CH22" s="91">
        <v>18.666666666666668</v>
      </c>
      <c r="CI22" s="91">
        <v>16</v>
      </c>
      <c r="CJ22" s="91">
        <v>70</v>
      </c>
      <c r="CK22" s="93">
        <v>70</v>
      </c>
    </row>
    <row r="23" spans="1:89" ht="30" customHeight="1" x14ac:dyDescent="0.3">
      <c r="A23" s="83" t="s">
        <v>12079</v>
      </c>
      <c r="B23" s="83" t="s">
        <v>11938</v>
      </c>
      <c r="C23" s="83" t="s">
        <v>12080</v>
      </c>
      <c r="D23" s="84" t="s">
        <v>5897</v>
      </c>
      <c r="E23" s="84" t="s">
        <v>11812</v>
      </c>
      <c r="F23" s="84" t="s">
        <v>5898</v>
      </c>
      <c r="G23" s="84" t="s">
        <v>11940</v>
      </c>
      <c r="H23" s="84" t="s">
        <v>11941</v>
      </c>
      <c r="I23" s="84" t="s">
        <v>12081</v>
      </c>
      <c r="J23" s="84" t="s">
        <v>11943</v>
      </c>
      <c r="K23" s="84" t="s">
        <v>11944</v>
      </c>
      <c r="L23" s="84" t="s">
        <v>11945</v>
      </c>
      <c r="M23" s="84" t="s">
        <v>2549</v>
      </c>
      <c r="N23" s="84" t="s">
        <v>11946</v>
      </c>
      <c r="O23" s="84" t="s">
        <v>11947</v>
      </c>
      <c r="P23" s="85" t="s">
        <v>11812</v>
      </c>
      <c r="Q23" s="85" t="s">
        <v>11812</v>
      </c>
      <c r="R23" s="85" t="s">
        <v>11812</v>
      </c>
      <c r="S23" s="85" t="s">
        <v>11812</v>
      </c>
      <c r="T23" s="85" t="s">
        <v>11812</v>
      </c>
      <c r="U23" s="85" t="s">
        <v>11812</v>
      </c>
      <c r="V23" s="84" t="s">
        <v>11948</v>
      </c>
      <c r="W23" s="85" t="s">
        <v>928</v>
      </c>
      <c r="X23" s="85" t="s">
        <v>928</v>
      </c>
      <c r="Y23" s="85" t="s">
        <v>11949</v>
      </c>
      <c r="Z23" s="85" t="s">
        <v>928</v>
      </c>
      <c r="AA23" s="85" t="s">
        <v>11950</v>
      </c>
      <c r="AB23" s="85" t="s">
        <v>11812</v>
      </c>
      <c r="AC23" s="84" t="s">
        <v>11951</v>
      </c>
      <c r="AD23" s="85" t="s">
        <v>11974</v>
      </c>
      <c r="AE23" s="85" t="s">
        <v>11949</v>
      </c>
      <c r="AF23" s="85" t="s">
        <v>1472</v>
      </c>
      <c r="AG23" s="85" t="s">
        <v>1472</v>
      </c>
      <c r="AH23" s="85" t="s">
        <v>1480</v>
      </c>
      <c r="AI23" s="85" t="s">
        <v>11812</v>
      </c>
      <c r="AJ23" s="84" t="s">
        <v>11952</v>
      </c>
      <c r="AK23" s="85" t="s">
        <v>654</v>
      </c>
      <c r="AL23" s="85" t="s">
        <v>928</v>
      </c>
      <c r="AM23" s="85" t="s">
        <v>654</v>
      </c>
      <c r="AN23" s="85" t="s">
        <v>306</v>
      </c>
      <c r="AO23" s="85" t="s">
        <v>12082</v>
      </c>
      <c r="AP23" s="85" t="s">
        <v>11812</v>
      </c>
      <c r="AQ23" s="84" t="s">
        <v>11954</v>
      </c>
      <c r="AR23" s="85" t="s">
        <v>11812</v>
      </c>
      <c r="AS23" s="85" t="s">
        <v>11812</v>
      </c>
      <c r="AT23" s="85" t="s">
        <v>11812</v>
      </c>
      <c r="AU23" s="85" t="s">
        <v>11812</v>
      </c>
      <c r="AV23" s="85" t="s">
        <v>11812</v>
      </c>
      <c r="AW23" s="85" t="s">
        <v>11812</v>
      </c>
      <c r="AX23" s="84" t="s">
        <v>12022</v>
      </c>
      <c r="AY23" s="85" t="s">
        <v>11956</v>
      </c>
      <c r="AZ23" s="84" t="s">
        <v>11957</v>
      </c>
      <c r="BB23" s="86">
        <v>15</v>
      </c>
      <c r="BC23" s="86">
        <v>15</v>
      </c>
      <c r="BD23" s="86">
        <v>20</v>
      </c>
      <c r="BE23" s="86">
        <v>15</v>
      </c>
      <c r="BF23" s="86">
        <v>65</v>
      </c>
      <c r="BG23" s="87" t="s">
        <v>11812</v>
      </c>
      <c r="BH23" s="86">
        <v>22</v>
      </c>
      <c r="BI23" s="86">
        <v>20</v>
      </c>
      <c r="BJ23" s="86">
        <v>18</v>
      </c>
      <c r="BK23" s="86">
        <v>18</v>
      </c>
      <c r="BL23" s="86">
        <v>78</v>
      </c>
      <c r="BM23" s="87" t="s">
        <v>11812</v>
      </c>
      <c r="BN23" s="86">
        <v>19</v>
      </c>
      <c r="BO23" s="86">
        <v>15</v>
      </c>
      <c r="BP23" s="86">
        <v>19</v>
      </c>
      <c r="BQ23" s="86">
        <v>16</v>
      </c>
      <c r="BR23" s="86">
        <v>69</v>
      </c>
      <c r="BS23" s="87" t="s">
        <v>11812</v>
      </c>
      <c r="BT23" s="94" t="s">
        <v>11731</v>
      </c>
      <c r="BU23" s="94" t="s">
        <v>11731</v>
      </c>
      <c r="BV23" s="94" t="s">
        <v>11731</v>
      </c>
      <c r="BW23" s="94" t="s">
        <v>11731</v>
      </c>
      <c r="BX23" s="94" t="s">
        <v>11731</v>
      </c>
      <c r="BY23" s="87" t="s">
        <v>11812</v>
      </c>
      <c r="CA23" s="83" t="s">
        <v>11948</v>
      </c>
      <c r="CB23" s="83" t="s">
        <v>11951</v>
      </c>
      <c r="CC23" s="83" t="s">
        <v>11952</v>
      </c>
      <c r="CD23" s="83" t="s">
        <v>11954</v>
      </c>
      <c r="CE23" s="105"/>
      <c r="CF23" s="91">
        <v>18.666666666666668</v>
      </c>
      <c r="CG23" s="91">
        <v>16.666666666666668</v>
      </c>
      <c r="CH23" s="91">
        <v>19</v>
      </c>
      <c r="CI23" s="91">
        <v>16.333333333333332</v>
      </c>
      <c r="CJ23" s="91">
        <v>70.67</v>
      </c>
      <c r="CK23" s="93">
        <v>70.666666666666671</v>
      </c>
    </row>
    <row r="24" spans="1:89" ht="30" customHeight="1" x14ac:dyDescent="0.3">
      <c r="A24" s="83" t="s">
        <v>12083</v>
      </c>
      <c r="B24" s="83" t="s">
        <v>11938</v>
      </c>
      <c r="C24" s="83" t="s">
        <v>12084</v>
      </c>
      <c r="D24" s="84" t="s">
        <v>5974</v>
      </c>
      <c r="E24" s="84" t="s">
        <v>11812</v>
      </c>
      <c r="F24" s="84" t="s">
        <v>5975</v>
      </c>
      <c r="G24" s="84" t="s">
        <v>11940</v>
      </c>
      <c r="H24" s="84" t="s">
        <v>11978</v>
      </c>
      <c r="I24" s="84" t="s">
        <v>12085</v>
      </c>
      <c r="J24" s="84" t="s">
        <v>11980</v>
      </c>
      <c r="K24" s="84" t="s">
        <v>11944</v>
      </c>
      <c r="L24" s="84" t="s">
        <v>11945</v>
      </c>
      <c r="M24" s="84" t="s">
        <v>2549</v>
      </c>
      <c r="N24" s="84" t="s">
        <v>11946</v>
      </c>
      <c r="O24" s="84" t="s">
        <v>11947</v>
      </c>
      <c r="P24" s="85" t="s">
        <v>11812</v>
      </c>
      <c r="Q24" s="85" t="s">
        <v>11812</v>
      </c>
      <c r="R24" s="85" t="s">
        <v>11812</v>
      </c>
      <c r="S24" s="85" t="s">
        <v>11812</v>
      </c>
      <c r="T24" s="85" t="s">
        <v>11812</v>
      </c>
      <c r="U24" s="85" t="s">
        <v>11812</v>
      </c>
      <c r="V24" s="84" t="s">
        <v>11981</v>
      </c>
      <c r="W24" s="85" t="s">
        <v>928</v>
      </c>
      <c r="X24" s="85" t="s">
        <v>654</v>
      </c>
      <c r="Y24" s="85" t="s">
        <v>11949</v>
      </c>
      <c r="Z24" s="85" t="s">
        <v>304</v>
      </c>
      <c r="AA24" s="85" t="s">
        <v>12086</v>
      </c>
      <c r="AB24" s="85" t="s">
        <v>11812</v>
      </c>
      <c r="AC24" s="84" t="s">
        <v>11983</v>
      </c>
      <c r="AD24" s="85" t="s">
        <v>304</v>
      </c>
      <c r="AE24" s="85" t="s">
        <v>1472</v>
      </c>
      <c r="AF24" s="85" t="s">
        <v>304</v>
      </c>
      <c r="AG24" s="85" t="s">
        <v>1472</v>
      </c>
      <c r="AH24" s="85" t="s">
        <v>2602</v>
      </c>
      <c r="AI24" s="85" t="s">
        <v>11812</v>
      </c>
      <c r="AJ24" s="84" t="s">
        <v>11984</v>
      </c>
      <c r="AK24" s="85" t="s">
        <v>306</v>
      </c>
      <c r="AL24" s="85" t="s">
        <v>1472</v>
      </c>
      <c r="AM24" s="85" t="s">
        <v>654</v>
      </c>
      <c r="AN24" s="85" t="s">
        <v>654</v>
      </c>
      <c r="AO24" s="85" t="s">
        <v>12077</v>
      </c>
      <c r="AP24" s="85" t="s">
        <v>11812</v>
      </c>
      <c r="AQ24" s="84" t="s">
        <v>11954</v>
      </c>
      <c r="AR24" s="85" t="s">
        <v>11812</v>
      </c>
      <c r="AS24" s="85" t="s">
        <v>11812</v>
      </c>
      <c r="AT24" s="85" t="s">
        <v>11812</v>
      </c>
      <c r="AU24" s="85" t="s">
        <v>11812</v>
      </c>
      <c r="AV24" s="85" t="s">
        <v>11812</v>
      </c>
      <c r="AW24" s="85" t="s">
        <v>11812</v>
      </c>
      <c r="AX24" s="84" t="s">
        <v>12087</v>
      </c>
      <c r="AY24" s="85" t="s">
        <v>11956</v>
      </c>
      <c r="AZ24" s="84" t="s">
        <v>11957</v>
      </c>
      <c r="BB24" s="86">
        <v>15</v>
      </c>
      <c r="BC24" s="86">
        <v>19</v>
      </c>
      <c r="BD24" s="86">
        <v>20</v>
      </c>
      <c r="BE24" s="86">
        <v>17</v>
      </c>
      <c r="BF24" s="86">
        <v>71</v>
      </c>
      <c r="BG24" s="87" t="s">
        <v>11812</v>
      </c>
      <c r="BH24" s="86">
        <v>17</v>
      </c>
      <c r="BI24" s="86">
        <v>18</v>
      </c>
      <c r="BJ24" s="86">
        <v>17</v>
      </c>
      <c r="BK24" s="86">
        <v>18</v>
      </c>
      <c r="BL24" s="86">
        <v>70</v>
      </c>
      <c r="BM24" s="87" t="s">
        <v>11812</v>
      </c>
      <c r="BN24" s="86">
        <v>16</v>
      </c>
      <c r="BO24" s="86">
        <v>18</v>
      </c>
      <c r="BP24" s="86">
        <v>19</v>
      </c>
      <c r="BQ24" s="86">
        <v>19</v>
      </c>
      <c r="BR24" s="86">
        <v>72</v>
      </c>
      <c r="BS24" s="87" t="s">
        <v>11812</v>
      </c>
      <c r="BT24" s="94" t="s">
        <v>11731</v>
      </c>
      <c r="BU24" s="94" t="s">
        <v>11731</v>
      </c>
      <c r="BV24" s="94" t="s">
        <v>11731</v>
      </c>
      <c r="BW24" s="94" t="s">
        <v>11731</v>
      </c>
      <c r="BX24" s="94" t="s">
        <v>11731</v>
      </c>
      <c r="BY24" s="87" t="s">
        <v>11812</v>
      </c>
      <c r="CA24" s="83" t="s">
        <v>11981</v>
      </c>
      <c r="CB24" s="83" t="s">
        <v>11983</v>
      </c>
      <c r="CC24" s="83" t="s">
        <v>11984</v>
      </c>
      <c r="CD24" s="83" t="s">
        <v>11954</v>
      </c>
      <c r="CE24" s="105"/>
      <c r="CF24" s="91">
        <v>16</v>
      </c>
      <c r="CG24" s="91">
        <v>18.333333333333332</v>
      </c>
      <c r="CH24" s="91">
        <v>18.666666666666668</v>
      </c>
      <c r="CI24" s="91">
        <v>18</v>
      </c>
      <c r="CJ24" s="91">
        <v>71</v>
      </c>
      <c r="CK24" s="93">
        <v>71</v>
      </c>
    </row>
    <row r="25" spans="1:89" ht="30" customHeight="1" x14ac:dyDescent="0.3">
      <c r="A25" s="83" t="s">
        <v>12088</v>
      </c>
      <c r="B25" s="83" t="s">
        <v>11938</v>
      </c>
      <c r="C25" s="83" t="s">
        <v>12089</v>
      </c>
      <c r="D25" s="84" t="s">
        <v>6019</v>
      </c>
      <c r="E25" s="84" t="s">
        <v>11812</v>
      </c>
      <c r="F25" s="84" t="s">
        <v>6020</v>
      </c>
      <c r="G25" s="84" t="s">
        <v>11940</v>
      </c>
      <c r="H25" s="84" t="s">
        <v>12025</v>
      </c>
      <c r="I25" s="84" t="s">
        <v>12090</v>
      </c>
      <c r="J25" s="84" t="s">
        <v>12027</v>
      </c>
      <c r="K25" s="84" t="s">
        <v>11944</v>
      </c>
      <c r="L25" s="84" t="s">
        <v>11945</v>
      </c>
      <c r="M25" s="84" t="s">
        <v>2549</v>
      </c>
      <c r="N25" s="84" t="s">
        <v>11946</v>
      </c>
      <c r="O25" s="84" t="s">
        <v>11947</v>
      </c>
      <c r="P25" s="85" t="s">
        <v>11812</v>
      </c>
      <c r="Q25" s="85" t="s">
        <v>11812</v>
      </c>
      <c r="R25" s="85" t="s">
        <v>11812</v>
      </c>
      <c r="S25" s="85" t="s">
        <v>11812</v>
      </c>
      <c r="T25" s="85" t="s">
        <v>11812</v>
      </c>
      <c r="U25" s="85" t="s">
        <v>11812</v>
      </c>
      <c r="V25" s="84" t="s">
        <v>12028</v>
      </c>
      <c r="W25" s="85" t="s">
        <v>731</v>
      </c>
      <c r="X25" s="85" t="s">
        <v>731</v>
      </c>
      <c r="Y25" s="85" t="s">
        <v>731</v>
      </c>
      <c r="Z25" s="85" t="s">
        <v>302</v>
      </c>
      <c r="AA25" s="85" t="s">
        <v>12091</v>
      </c>
      <c r="AB25" s="85" t="s">
        <v>11812</v>
      </c>
      <c r="AC25" s="84" t="s">
        <v>12030</v>
      </c>
      <c r="AD25" s="85" t="s">
        <v>309</v>
      </c>
      <c r="AE25" s="85" t="s">
        <v>309</v>
      </c>
      <c r="AF25" s="85" t="s">
        <v>309</v>
      </c>
      <c r="AG25" s="85" t="s">
        <v>309</v>
      </c>
      <c r="AH25" s="85" t="s">
        <v>11966</v>
      </c>
      <c r="AI25" s="85" t="s">
        <v>11812</v>
      </c>
      <c r="AJ25" s="84" t="s">
        <v>12031</v>
      </c>
      <c r="AK25" s="85" t="s">
        <v>11974</v>
      </c>
      <c r="AL25" s="85" t="s">
        <v>11974</v>
      </c>
      <c r="AM25" s="85" t="s">
        <v>11963</v>
      </c>
      <c r="AN25" s="85" t="s">
        <v>11974</v>
      </c>
      <c r="AO25" s="85" t="s">
        <v>11964</v>
      </c>
      <c r="AP25" s="85" t="s">
        <v>11812</v>
      </c>
      <c r="AQ25" s="84" t="s">
        <v>11954</v>
      </c>
      <c r="AR25" s="85" t="s">
        <v>11812</v>
      </c>
      <c r="AS25" s="85" t="s">
        <v>11812</v>
      </c>
      <c r="AT25" s="85" t="s">
        <v>11812</v>
      </c>
      <c r="AU25" s="85" t="s">
        <v>11812</v>
      </c>
      <c r="AV25" s="85" t="s">
        <v>11812</v>
      </c>
      <c r="AW25" s="85" t="s">
        <v>11812</v>
      </c>
      <c r="AX25" s="84" t="s">
        <v>12092</v>
      </c>
      <c r="AY25" s="85" t="s">
        <v>11956</v>
      </c>
      <c r="AZ25" s="84" t="s">
        <v>11957</v>
      </c>
      <c r="BB25" s="86">
        <v>24</v>
      </c>
      <c r="BC25" s="86">
        <v>24</v>
      </c>
      <c r="BD25" s="86">
        <v>24</v>
      </c>
      <c r="BE25" s="86">
        <v>25</v>
      </c>
      <c r="BF25" s="86">
        <v>97</v>
      </c>
      <c r="BG25" s="87" t="s">
        <v>11812</v>
      </c>
      <c r="BH25" s="86">
        <v>21</v>
      </c>
      <c r="BI25" s="86">
        <v>21</v>
      </c>
      <c r="BJ25" s="86">
        <v>21</v>
      </c>
      <c r="BK25" s="86">
        <v>21</v>
      </c>
      <c r="BL25" s="86">
        <v>84</v>
      </c>
      <c r="BM25" s="87" t="s">
        <v>11812</v>
      </c>
      <c r="BN25" s="86">
        <v>22</v>
      </c>
      <c r="BO25" s="86">
        <v>22</v>
      </c>
      <c r="BP25" s="86">
        <v>23</v>
      </c>
      <c r="BQ25" s="86">
        <v>22</v>
      </c>
      <c r="BR25" s="86">
        <v>89</v>
      </c>
      <c r="BS25" s="87" t="s">
        <v>11812</v>
      </c>
      <c r="BT25" s="94" t="s">
        <v>11731</v>
      </c>
      <c r="BU25" s="94" t="s">
        <v>11731</v>
      </c>
      <c r="BV25" s="94" t="s">
        <v>11731</v>
      </c>
      <c r="BW25" s="94" t="s">
        <v>11731</v>
      </c>
      <c r="BX25" s="94" t="s">
        <v>11731</v>
      </c>
      <c r="BY25" s="87" t="s">
        <v>11812</v>
      </c>
      <c r="CA25" s="83" t="s">
        <v>12028</v>
      </c>
      <c r="CB25" s="83" t="s">
        <v>12030</v>
      </c>
      <c r="CC25" s="83" t="s">
        <v>12031</v>
      </c>
      <c r="CD25" s="83" t="s">
        <v>11954</v>
      </c>
      <c r="CE25" s="105"/>
      <c r="CF25" s="91">
        <v>22.333333333333332</v>
      </c>
      <c r="CG25" s="91">
        <v>22.333333333333332</v>
      </c>
      <c r="CH25" s="91">
        <v>22.666666666666668</v>
      </c>
      <c r="CI25" s="91">
        <v>22.666666666666668</v>
      </c>
      <c r="CJ25" s="91">
        <v>90</v>
      </c>
      <c r="CK25" s="93">
        <v>90</v>
      </c>
    </row>
    <row r="26" spans="1:89" ht="30" customHeight="1" x14ac:dyDescent="0.3">
      <c r="A26" s="83" t="s">
        <v>12093</v>
      </c>
      <c r="B26" s="83" t="s">
        <v>11938</v>
      </c>
      <c r="C26" s="83" t="s">
        <v>12094</v>
      </c>
      <c r="D26" s="84" t="s">
        <v>6220</v>
      </c>
      <c r="E26" s="84" t="s">
        <v>11812</v>
      </c>
      <c r="F26" s="84" t="s">
        <v>6221</v>
      </c>
      <c r="G26" s="84" t="s">
        <v>11940</v>
      </c>
      <c r="H26" s="84" t="s">
        <v>11978</v>
      </c>
      <c r="I26" s="84" t="s">
        <v>12095</v>
      </c>
      <c r="J26" s="84" t="s">
        <v>11980</v>
      </c>
      <c r="K26" s="84" t="s">
        <v>11944</v>
      </c>
      <c r="L26" s="84" t="s">
        <v>11945</v>
      </c>
      <c r="M26" s="84" t="s">
        <v>2549</v>
      </c>
      <c r="N26" s="84" t="s">
        <v>11946</v>
      </c>
      <c r="O26" s="84" t="s">
        <v>11947</v>
      </c>
      <c r="P26" s="85" t="s">
        <v>11812</v>
      </c>
      <c r="Q26" s="85" t="s">
        <v>11812</v>
      </c>
      <c r="R26" s="85" t="s">
        <v>11812</v>
      </c>
      <c r="S26" s="85" t="s">
        <v>11812</v>
      </c>
      <c r="T26" s="85" t="s">
        <v>11812</v>
      </c>
      <c r="U26" s="85" t="s">
        <v>11812</v>
      </c>
      <c r="V26" s="84" t="s">
        <v>11981</v>
      </c>
      <c r="W26" s="85" t="s">
        <v>11963</v>
      </c>
      <c r="X26" s="85" t="s">
        <v>11963</v>
      </c>
      <c r="Y26" s="85" t="s">
        <v>11963</v>
      </c>
      <c r="Z26" s="85" t="s">
        <v>309</v>
      </c>
      <c r="AA26" s="85" t="s">
        <v>2702</v>
      </c>
      <c r="AB26" s="85" t="s">
        <v>11812</v>
      </c>
      <c r="AC26" s="84" t="s">
        <v>11983</v>
      </c>
      <c r="AD26" s="85" t="s">
        <v>11974</v>
      </c>
      <c r="AE26" s="85" t="s">
        <v>309</v>
      </c>
      <c r="AF26" s="85" t="s">
        <v>309</v>
      </c>
      <c r="AG26" s="85" t="s">
        <v>309</v>
      </c>
      <c r="AH26" s="85" t="s">
        <v>12029</v>
      </c>
      <c r="AI26" s="85" t="s">
        <v>11812</v>
      </c>
      <c r="AJ26" s="84" t="s">
        <v>11984</v>
      </c>
      <c r="AK26" s="85" t="s">
        <v>11974</v>
      </c>
      <c r="AL26" s="85" t="s">
        <v>11974</v>
      </c>
      <c r="AM26" s="85" t="s">
        <v>11963</v>
      </c>
      <c r="AN26" s="85" t="s">
        <v>11963</v>
      </c>
      <c r="AO26" s="85" t="s">
        <v>2702</v>
      </c>
      <c r="AP26" s="85" t="s">
        <v>11812</v>
      </c>
      <c r="AQ26" s="84" t="s">
        <v>11954</v>
      </c>
      <c r="AR26" s="85" t="s">
        <v>11812</v>
      </c>
      <c r="AS26" s="85" t="s">
        <v>11812</v>
      </c>
      <c r="AT26" s="85" t="s">
        <v>11812</v>
      </c>
      <c r="AU26" s="85" t="s">
        <v>11812</v>
      </c>
      <c r="AV26" s="85" t="s">
        <v>11812</v>
      </c>
      <c r="AW26" s="85" t="s">
        <v>11812</v>
      </c>
      <c r="AX26" s="84" t="s">
        <v>12046</v>
      </c>
      <c r="AY26" s="85" t="s">
        <v>11956</v>
      </c>
      <c r="AZ26" s="84" t="s">
        <v>11957</v>
      </c>
      <c r="BB26" s="86">
        <v>23</v>
      </c>
      <c r="BC26" s="86">
        <v>23</v>
      </c>
      <c r="BD26" s="86">
        <v>23</v>
      </c>
      <c r="BE26" s="86">
        <v>21</v>
      </c>
      <c r="BF26" s="86">
        <v>90</v>
      </c>
      <c r="BG26" s="87" t="s">
        <v>11812</v>
      </c>
      <c r="BH26" s="86">
        <v>22</v>
      </c>
      <c r="BI26" s="86">
        <v>21</v>
      </c>
      <c r="BJ26" s="86">
        <v>21</v>
      </c>
      <c r="BK26" s="86">
        <v>21</v>
      </c>
      <c r="BL26" s="86">
        <v>85</v>
      </c>
      <c r="BM26" s="87" t="s">
        <v>11812</v>
      </c>
      <c r="BN26" s="86">
        <v>22</v>
      </c>
      <c r="BO26" s="86">
        <v>22</v>
      </c>
      <c r="BP26" s="86">
        <v>23</v>
      </c>
      <c r="BQ26" s="86">
        <v>23</v>
      </c>
      <c r="BR26" s="86">
        <v>90</v>
      </c>
      <c r="BS26" s="87" t="s">
        <v>11812</v>
      </c>
      <c r="BT26" s="94" t="s">
        <v>11731</v>
      </c>
      <c r="BU26" s="94" t="s">
        <v>11731</v>
      </c>
      <c r="BV26" s="94" t="s">
        <v>11731</v>
      </c>
      <c r="BW26" s="94" t="s">
        <v>11731</v>
      </c>
      <c r="BX26" s="94" t="s">
        <v>11731</v>
      </c>
      <c r="BY26" s="87" t="s">
        <v>11812</v>
      </c>
      <c r="CA26" s="83" t="s">
        <v>11981</v>
      </c>
      <c r="CB26" s="83" t="s">
        <v>11983</v>
      </c>
      <c r="CC26" s="83" t="s">
        <v>11984</v>
      </c>
      <c r="CD26" s="83" t="s">
        <v>11954</v>
      </c>
      <c r="CE26" s="105"/>
      <c r="CF26" s="91">
        <v>22.333333333333332</v>
      </c>
      <c r="CG26" s="91">
        <v>22</v>
      </c>
      <c r="CH26" s="91">
        <v>22.333333333333332</v>
      </c>
      <c r="CI26" s="91">
        <v>21.666666666666668</v>
      </c>
      <c r="CJ26" s="91">
        <v>88.33</v>
      </c>
      <c r="CK26" s="93">
        <v>88.333333333333329</v>
      </c>
    </row>
    <row r="27" spans="1:89" ht="30" customHeight="1" x14ac:dyDescent="0.3">
      <c r="A27" s="83" t="s">
        <v>12096</v>
      </c>
      <c r="B27" s="83" t="s">
        <v>11938</v>
      </c>
      <c r="C27" s="83" t="s">
        <v>12097</v>
      </c>
      <c r="D27" s="84" t="s">
        <v>6295</v>
      </c>
      <c r="E27" s="84" t="s">
        <v>11812</v>
      </c>
      <c r="F27" s="84" t="s">
        <v>6296</v>
      </c>
      <c r="G27" s="84" t="s">
        <v>11940</v>
      </c>
      <c r="H27" s="84" t="s">
        <v>11978</v>
      </c>
      <c r="I27" s="84" t="s">
        <v>12098</v>
      </c>
      <c r="J27" s="84" t="s">
        <v>11980</v>
      </c>
      <c r="K27" s="84" t="s">
        <v>11944</v>
      </c>
      <c r="L27" s="84" t="s">
        <v>11945</v>
      </c>
      <c r="M27" s="84" t="s">
        <v>2549</v>
      </c>
      <c r="N27" s="84" t="s">
        <v>11946</v>
      </c>
      <c r="O27" s="84" t="s">
        <v>11947</v>
      </c>
      <c r="P27" s="85" t="s">
        <v>11812</v>
      </c>
      <c r="Q27" s="85" t="s">
        <v>11812</v>
      </c>
      <c r="R27" s="85" t="s">
        <v>11812</v>
      </c>
      <c r="S27" s="85" t="s">
        <v>11812</v>
      </c>
      <c r="T27" s="85" t="s">
        <v>11812</v>
      </c>
      <c r="U27" s="85" t="s">
        <v>11812</v>
      </c>
      <c r="V27" s="84" t="s">
        <v>11981</v>
      </c>
      <c r="W27" s="85" t="s">
        <v>11963</v>
      </c>
      <c r="X27" s="85" t="s">
        <v>11949</v>
      </c>
      <c r="Y27" s="85" t="s">
        <v>11949</v>
      </c>
      <c r="Z27" s="85" t="s">
        <v>731</v>
      </c>
      <c r="AA27" s="85" t="s">
        <v>3436</v>
      </c>
      <c r="AB27" s="85" t="s">
        <v>11812</v>
      </c>
      <c r="AC27" s="84" t="s">
        <v>11983</v>
      </c>
      <c r="AD27" s="85" t="s">
        <v>309</v>
      </c>
      <c r="AE27" s="85" t="s">
        <v>309</v>
      </c>
      <c r="AF27" s="85" t="s">
        <v>309</v>
      </c>
      <c r="AG27" s="85" t="s">
        <v>309</v>
      </c>
      <c r="AH27" s="85" t="s">
        <v>11966</v>
      </c>
      <c r="AI27" s="85" t="s">
        <v>11812</v>
      </c>
      <c r="AJ27" s="84" t="s">
        <v>11984</v>
      </c>
      <c r="AK27" s="85" t="s">
        <v>11963</v>
      </c>
      <c r="AL27" s="85" t="s">
        <v>309</v>
      </c>
      <c r="AM27" s="85" t="s">
        <v>11963</v>
      </c>
      <c r="AN27" s="85" t="s">
        <v>11974</v>
      </c>
      <c r="AO27" s="85" t="s">
        <v>11964</v>
      </c>
      <c r="AP27" s="85" t="s">
        <v>11812</v>
      </c>
      <c r="AQ27" s="84" t="s">
        <v>11954</v>
      </c>
      <c r="AR27" s="85" t="s">
        <v>11812</v>
      </c>
      <c r="AS27" s="85" t="s">
        <v>11812</v>
      </c>
      <c r="AT27" s="85" t="s">
        <v>11812</v>
      </c>
      <c r="AU27" s="85" t="s">
        <v>11812</v>
      </c>
      <c r="AV27" s="85" t="s">
        <v>11812</v>
      </c>
      <c r="AW27" s="85" t="s">
        <v>11812</v>
      </c>
      <c r="AX27" s="84" t="s">
        <v>12099</v>
      </c>
      <c r="AY27" s="85" t="s">
        <v>11956</v>
      </c>
      <c r="AZ27" s="84" t="s">
        <v>11957</v>
      </c>
      <c r="BB27" s="86">
        <v>23</v>
      </c>
      <c r="BC27" s="86">
        <v>20</v>
      </c>
      <c r="BD27" s="86">
        <v>20</v>
      </c>
      <c r="BE27" s="86">
        <v>24</v>
      </c>
      <c r="BF27" s="86">
        <v>87</v>
      </c>
      <c r="BG27" s="87" t="s">
        <v>11812</v>
      </c>
      <c r="BH27" s="86">
        <v>21</v>
      </c>
      <c r="BI27" s="86">
        <v>21</v>
      </c>
      <c r="BJ27" s="86">
        <v>21</v>
      </c>
      <c r="BK27" s="86">
        <v>21</v>
      </c>
      <c r="BL27" s="86">
        <v>84</v>
      </c>
      <c r="BM27" s="87" t="s">
        <v>11812</v>
      </c>
      <c r="BN27" s="86">
        <v>23</v>
      </c>
      <c r="BO27" s="86">
        <v>21</v>
      </c>
      <c r="BP27" s="86">
        <v>23</v>
      </c>
      <c r="BQ27" s="86">
        <v>22</v>
      </c>
      <c r="BR27" s="86">
        <v>89</v>
      </c>
      <c r="BS27" s="87" t="s">
        <v>11812</v>
      </c>
      <c r="BT27" s="94" t="s">
        <v>11731</v>
      </c>
      <c r="BU27" s="94" t="s">
        <v>11731</v>
      </c>
      <c r="BV27" s="94" t="s">
        <v>11731</v>
      </c>
      <c r="BW27" s="94" t="s">
        <v>11731</v>
      </c>
      <c r="BX27" s="94" t="s">
        <v>11731</v>
      </c>
      <c r="BY27" s="87" t="s">
        <v>11812</v>
      </c>
      <c r="CA27" s="83" t="s">
        <v>11981</v>
      </c>
      <c r="CB27" s="83" t="s">
        <v>11983</v>
      </c>
      <c r="CC27" s="83" t="s">
        <v>11984</v>
      </c>
      <c r="CD27" s="83" t="s">
        <v>11954</v>
      </c>
      <c r="CE27" s="105"/>
      <c r="CF27" s="91">
        <v>22.333333333333332</v>
      </c>
      <c r="CG27" s="91">
        <v>20.666666666666668</v>
      </c>
      <c r="CH27" s="91">
        <v>21.333333333333332</v>
      </c>
      <c r="CI27" s="91">
        <v>22.333333333333332</v>
      </c>
      <c r="CJ27" s="91">
        <v>86.67</v>
      </c>
      <c r="CK27" s="93">
        <v>86.666666666666657</v>
      </c>
    </row>
    <row r="28" spans="1:89" ht="30" customHeight="1" x14ac:dyDescent="0.3">
      <c r="A28" s="83" t="s">
        <v>12100</v>
      </c>
      <c r="B28" s="83" t="s">
        <v>11938</v>
      </c>
      <c r="C28" s="83" t="s">
        <v>12101</v>
      </c>
      <c r="D28" s="84" t="s">
        <v>6784</v>
      </c>
      <c r="E28" s="84" t="s">
        <v>11812</v>
      </c>
      <c r="F28" s="84" t="s">
        <v>6785</v>
      </c>
      <c r="G28" s="84" t="s">
        <v>11940</v>
      </c>
      <c r="H28" s="84" t="s">
        <v>11978</v>
      </c>
      <c r="I28" s="84" t="s">
        <v>12102</v>
      </c>
      <c r="J28" s="84" t="s">
        <v>11980</v>
      </c>
      <c r="K28" s="84" t="s">
        <v>11944</v>
      </c>
      <c r="L28" s="84" t="s">
        <v>11945</v>
      </c>
      <c r="M28" s="84" t="s">
        <v>2549</v>
      </c>
      <c r="N28" s="84" t="s">
        <v>11946</v>
      </c>
      <c r="O28" s="84" t="s">
        <v>11947</v>
      </c>
      <c r="P28" s="85" t="s">
        <v>11812</v>
      </c>
      <c r="Q28" s="85" t="s">
        <v>11812</v>
      </c>
      <c r="R28" s="85" t="s">
        <v>11812</v>
      </c>
      <c r="S28" s="85" t="s">
        <v>11812</v>
      </c>
      <c r="T28" s="85" t="s">
        <v>11812</v>
      </c>
      <c r="U28" s="85" t="s">
        <v>11812</v>
      </c>
      <c r="V28" s="84" t="s">
        <v>11981</v>
      </c>
      <c r="W28" s="85" t="s">
        <v>11963</v>
      </c>
      <c r="X28" s="85" t="s">
        <v>11963</v>
      </c>
      <c r="Y28" s="85" t="s">
        <v>11974</v>
      </c>
      <c r="Z28" s="85" t="s">
        <v>731</v>
      </c>
      <c r="AA28" s="85" t="s">
        <v>6348</v>
      </c>
      <c r="AB28" s="85" t="s">
        <v>11812</v>
      </c>
      <c r="AC28" s="84" t="s">
        <v>11983</v>
      </c>
      <c r="AD28" s="85" t="s">
        <v>11974</v>
      </c>
      <c r="AE28" s="85" t="s">
        <v>11974</v>
      </c>
      <c r="AF28" s="85" t="s">
        <v>11974</v>
      </c>
      <c r="AG28" s="85" t="s">
        <v>11974</v>
      </c>
      <c r="AH28" s="85" t="s">
        <v>12011</v>
      </c>
      <c r="AI28" s="85" t="s">
        <v>11812</v>
      </c>
      <c r="AJ28" s="84" t="s">
        <v>11984</v>
      </c>
      <c r="AK28" s="85" t="s">
        <v>11974</v>
      </c>
      <c r="AL28" s="85" t="s">
        <v>11963</v>
      </c>
      <c r="AM28" s="85" t="s">
        <v>11974</v>
      </c>
      <c r="AN28" s="85" t="s">
        <v>11963</v>
      </c>
      <c r="AO28" s="85" t="s">
        <v>2702</v>
      </c>
      <c r="AP28" s="85" t="s">
        <v>11812</v>
      </c>
      <c r="AQ28" s="84" t="s">
        <v>11954</v>
      </c>
      <c r="AR28" s="85" t="s">
        <v>11812</v>
      </c>
      <c r="AS28" s="85" t="s">
        <v>11812</v>
      </c>
      <c r="AT28" s="85" t="s">
        <v>11812</v>
      </c>
      <c r="AU28" s="85" t="s">
        <v>11812</v>
      </c>
      <c r="AV28" s="85" t="s">
        <v>11812</v>
      </c>
      <c r="AW28" s="85" t="s">
        <v>11812</v>
      </c>
      <c r="AX28" s="84" t="s">
        <v>12092</v>
      </c>
      <c r="AY28" s="85" t="s">
        <v>11956</v>
      </c>
      <c r="AZ28" s="84" t="s">
        <v>11957</v>
      </c>
      <c r="BB28" s="86">
        <v>23</v>
      </c>
      <c r="BC28" s="86">
        <v>23</v>
      </c>
      <c r="BD28" s="86">
        <v>22</v>
      </c>
      <c r="BE28" s="86">
        <v>24</v>
      </c>
      <c r="BF28" s="86">
        <v>92</v>
      </c>
      <c r="BG28" s="87" t="s">
        <v>11812</v>
      </c>
      <c r="BH28" s="86">
        <v>22</v>
      </c>
      <c r="BI28" s="86">
        <v>22</v>
      </c>
      <c r="BJ28" s="86">
        <v>22</v>
      </c>
      <c r="BK28" s="86">
        <v>22</v>
      </c>
      <c r="BL28" s="86">
        <v>88</v>
      </c>
      <c r="BM28" s="87" t="s">
        <v>11812</v>
      </c>
      <c r="BN28" s="86">
        <v>22</v>
      </c>
      <c r="BO28" s="86">
        <v>23</v>
      </c>
      <c r="BP28" s="86">
        <v>22</v>
      </c>
      <c r="BQ28" s="86">
        <v>23</v>
      </c>
      <c r="BR28" s="86">
        <v>90</v>
      </c>
      <c r="BS28" s="87" t="s">
        <v>11812</v>
      </c>
      <c r="BT28" s="94" t="s">
        <v>11731</v>
      </c>
      <c r="BU28" s="94" t="s">
        <v>11731</v>
      </c>
      <c r="BV28" s="94" t="s">
        <v>11731</v>
      </c>
      <c r="BW28" s="94" t="s">
        <v>11731</v>
      </c>
      <c r="BX28" s="94" t="s">
        <v>11731</v>
      </c>
      <c r="BY28" s="87" t="s">
        <v>11812</v>
      </c>
      <c r="CA28" s="83" t="s">
        <v>11981</v>
      </c>
      <c r="CB28" s="83" t="s">
        <v>11983</v>
      </c>
      <c r="CC28" s="83" t="s">
        <v>11984</v>
      </c>
      <c r="CD28" s="83" t="s">
        <v>11954</v>
      </c>
      <c r="CE28" s="105"/>
      <c r="CF28" s="91">
        <v>22.333333333333332</v>
      </c>
      <c r="CG28" s="91">
        <v>22.666666666666668</v>
      </c>
      <c r="CH28" s="91">
        <v>22</v>
      </c>
      <c r="CI28" s="91">
        <v>23</v>
      </c>
      <c r="CJ28" s="91">
        <v>90</v>
      </c>
      <c r="CK28" s="93">
        <v>90</v>
      </c>
    </row>
    <row r="29" spans="1:89" ht="30" customHeight="1" x14ac:dyDescent="0.3">
      <c r="A29" s="83" t="s">
        <v>12103</v>
      </c>
      <c r="B29" s="83" t="s">
        <v>11938</v>
      </c>
      <c r="C29" s="83" t="s">
        <v>12104</v>
      </c>
      <c r="D29" s="84" t="s">
        <v>6808</v>
      </c>
      <c r="E29" s="84" t="s">
        <v>11812</v>
      </c>
      <c r="F29" s="84" t="s">
        <v>6809</v>
      </c>
      <c r="G29" s="84" t="s">
        <v>11940</v>
      </c>
      <c r="H29" s="84" t="s">
        <v>11978</v>
      </c>
      <c r="I29" s="84" t="s">
        <v>12105</v>
      </c>
      <c r="J29" s="84" t="s">
        <v>11980</v>
      </c>
      <c r="K29" s="84" t="s">
        <v>11944</v>
      </c>
      <c r="L29" s="84" t="s">
        <v>11945</v>
      </c>
      <c r="M29" s="84" t="s">
        <v>2549</v>
      </c>
      <c r="N29" s="84" t="s">
        <v>11946</v>
      </c>
      <c r="O29" s="84" t="s">
        <v>11947</v>
      </c>
      <c r="P29" s="85" t="s">
        <v>11812</v>
      </c>
      <c r="Q29" s="85" t="s">
        <v>11812</v>
      </c>
      <c r="R29" s="85" t="s">
        <v>11812</v>
      </c>
      <c r="S29" s="85" t="s">
        <v>11812</v>
      </c>
      <c r="T29" s="85" t="s">
        <v>11812</v>
      </c>
      <c r="U29" s="85" t="s">
        <v>11812</v>
      </c>
      <c r="V29" s="84" t="s">
        <v>11981</v>
      </c>
      <c r="W29" s="85" t="s">
        <v>304</v>
      </c>
      <c r="X29" s="85" t="s">
        <v>11949</v>
      </c>
      <c r="Y29" s="85" t="s">
        <v>654</v>
      </c>
      <c r="Z29" s="85" t="s">
        <v>1472</v>
      </c>
      <c r="AA29" s="85" t="s">
        <v>11985</v>
      </c>
      <c r="AB29" s="85" t="s">
        <v>11812</v>
      </c>
      <c r="AC29" s="84" t="s">
        <v>11983</v>
      </c>
      <c r="AD29" s="85" t="s">
        <v>304</v>
      </c>
      <c r="AE29" s="85" t="s">
        <v>309</v>
      </c>
      <c r="AF29" s="85" t="s">
        <v>1472</v>
      </c>
      <c r="AG29" s="85" t="s">
        <v>654</v>
      </c>
      <c r="AH29" s="85" t="s">
        <v>11995</v>
      </c>
      <c r="AI29" s="85" t="s">
        <v>11812</v>
      </c>
      <c r="AJ29" s="84" t="s">
        <v>11984</v>
      </c>
      <c r="AK29" s="85" t="s">
        <v>11949</v>
      </c>
      <c r="AL29" s="85" t="s">
        <v>731</v>
      </c>
      <c r="AM29" s="85" t="s">
        <v>1472</v>
      </c>
      <c r="AN29" s="85" t="s">
        <v>1472</v>
      </c>
      <c r="AO29" s="85" t="s">
        <v>11982</v>
      </c>
      <c r="AP29" s="85" t="s">
        <v>11812</v>
      </c>
      <c r="AQ29" s="84" t="s">
        <v>11954</v>
      </c>
      <c r="AR29" s="85" t="s">
        <v>11812</v>
      </c>
      <c r="AS29" s="85" t="s">
        <v>11812</v>
      </c>
      <c r="AT29" s="85" t="s">
        <v>11812</v>
      </c>
      <c r="AU29" s="85" t="s">
        <v>11812</v>
      </c>
      <c r="AV29" s="85" t="s">
        <v>11812</v>
      </c>
      <c r="AW29" s="85" t="s">
        <v>11812</v>
      </c>
      <c r="AX29" s="84" t="s">
        <v>12106</v>
      </c>
      <c r="AY29" s="85" t="s">
        <v>11956</v>
      </c>
      <c r="AZ29" s="84" t="s">
        <v>11957</v>
      </c>
      <c r="BB29" s="86">
        <v>17</v>
      </c>
      <c r="BC29" s="86">
        <v>20</v>
      </c>
      <c r="BD29" s="86">
        <v>19</v>
      </c>
      <c r="BE29" s="86">
        <v>18</v>
      </c>
      <c r="BF29" s="86">
        <v>74</v>
      </c>
      <c r="BG29" s="87" t="s">
        <v>11812</v>
      </c>
      <c r="BH29" s="86">
        <v>17</v>
      </c>
      <c r="BI29" s="86">
        <v>21</v>
      </c>
      <c r="BJ29" s="86">
        <v>18</v>
      </c>
      <c r="BK29" s="86">
        <v>19</v>
      </c>
      <c r="BL29" s="86">
        <v>75</v>
      </c>
      <c r="BM29" s="87" t="s">
        <v>11812</v>
      </c>
      <c r="BN29" s="86">
        <v>20</v>
      </c>
      <c r="BO29" s="86">
        <v>24</v>
      </c>
      <c r="BP29" s="86">
        <v>18</v>
      </c>
      <c r="BQ29" s="86">
        <v>18</v>
      </c>
      <c r="BR29" s="86">
        <v>80</v>
      </c>
      <c r="BS29" s="87" t="s">
        <v>11812</v>
      </c>
      <c r="BT29" s="94" t="s">
        <v>11731</v>
      </c>
      <c r="BU29" s="94" t="s">
        <v>11731</v>
      </c>
      <c r="BV29" s="94" t="s">
        <v>11731</v>
      </c>
      <c r="BW29" s="94" t="s">
        <v>11731</v>
      </c>
      <c r="BX29" s="94" t="s">
        <v>11731</v>
      </c>
      <c r="BY29" s="87" t="s">
        <v>11812</v>
      </c>
      <c r="CA29" s="83" t="s">
        <v>11981</v>
      </c>
      <c r="CB29" s="83" t="s">
        <v>11983</v>
      </c>
      <c r="CC29" s="83" t="s">
        <v>11984</v>
      </c>
      <c r="CD29" s="83" t="s">
        <v>11954</v>
      </c>
      <c r="CE29" s="105"/>
      <c r="CF29" s="91">
        <v>18</v>
      </c>
      <c r="CG29" s="91">
        <v>21.666666666666668</v>
      </c>
      <c r="CH29" s="91">
        <v>18.333333333333332</v>
      </c>
      <c r="CI29" s="91">
        <v>18.333333333333332</v>
      </c>
      <c r="CJ29" s="91">
        <v>76.33</v>
      </c>
      <c r="CK29" s="93">
        <v>76.333333333333329</v>
      </c>
    </row>
    <row r="30" spans="1:89" ht="30" customHeight="1" x14ac:dyDescent="0.3">
      <c r="A30" s="83" t="s">
        <v>12107</v>
      </c>
      <c r="B30" s="83" t="s">
        <v>11938</v>
      </c>
      <c r="C30" s="83" t="s">
        <v>12108</v>
      </c>
      <c r="D30" s="84" t="s">
        <v>7106</v>
      </c>
      <c r="E30" s="84" t="s">
        <v>11812</v>
      </c>
      <c r="F30" s="84" t="s">
        <v>7107</v>
      </c>
      <c r="G30" s="84" t="s">
        <v>11940</v>
      </c>
      <c r="H30" s="84" t="s">
        <v>11978</v>
      </c>
      <c r="I30" s="84" t="s">
        <v>12109</v>
      </c>
      <c r="J30" s="84" t="s">
        <v>11980</v>
      </c>
      <c r="K30" s="84" t="s">
        <v>11944</v>
      </c>
      <c r="L30" s="84" t="s">
        <v>11945</v>
      </c>
      <c r="M30" s="84" t="s">
        <v>2549</v>
      </c>
      <c r="N30" s="84" t="s">
        <v>11946</v>
      </c>
      <c r="O30" s="84" t="s">
        <v>11947</v>
      </c>
      <c r="P30" s="85" t="s">
        <v>11812</v>
      </c>
      <c r="Q30" s="85" t="s">
        <v>11812</v>
      </c>
      <c r="R30" s="85" t="s">
        <v>11812</v>
      </c>
      <c r="S30" s="85" t="s">
        <v>11812</v>
      </c>
      <c r="T30" s="85" t="s">
        <v>11812</v>
      </c>
      <c r="U30" s="85" t="s">
        <v>11812</v>
      </c>
      <c r="V30" s="84" t="s">
        <v>11981</v>
      </c>
      <c r="W30" s="85" t="s">
        <v>11963</v>
      </c>
      <c r="X30" s="85" t="s">
        <v>11974</v>
      </c>
      <c r="Y30" s="85" t="s">
        <v>11974</v>
      </c>
      <c r="Z30" s="85" t="s">
        <v>11949</v>
      </c>
      <c r="AA30" s="85" t="s">
        <v>3436</v>
      </c>
      <c r="AB30" s="85" t="s">
        <v>11812</v>
      </c>
      <c r="AC30" s="84" t="s">
        <v>11983</v>
      </c>
      <c r="AD30" s="85" t="s">
        <v>11949</v>
      </c>
      <c r="AE30" s="85" t="s">
        <v>309</v>
      </c>
      <c r="AF30" s="85" t="s">
        <v>309</v>
      </c>
      <c r="AG30" s="85" t="s">
        <v>309</v>
      </c>
      <c r="AH30" s="85" t="s">
        <v>12032</v>
      </c>
      <c r="AI30" s="85" t="s">
        <v>11812</v>
      </c>
      <c r="AJ30" s="84" t="s">
        <v>11984</v>
      </c>
      <c r="AK30" s="85" t="s">
        <v>11963</v>
      </c>
      <c r="AL30" s="85" t="s">
        <v>11963</v>
      </c>
      <c r="AM30" s="85" t="s">
        <v>11974</v>
      </c>
      <c r="AN30" s="85" t="s">
        <v>309</v>
      </c>
      <c r="AO30" s="85" t="s">
        <v>11964</v>
      </c>
      <c r="AP30" s="85" t="s">
        <v>11812</v>
      </c>
      <c r="AQ30" s="84" t="s">
        <v>11954</v>
      </c>
      <c r="AR30" s="85" t="s">
        <v>11812</v>
      </c>
      <c r="AS30" s="85" t="s">
        <v>11812</v>
      </c>
      <c r="AT30" s="85" t="s">
        <v>11812</v>
      </c>
      <c r="AU30" s="85" t="s">
        <v>11812</v>
      </c>
      <c r="AV30" s="85" t="s">
        <v>11812</v>
      </c>
      <c r="AW30" s="85" t="s">
        <v>11812</v>
      </c>
      <c r="AX30" s="84" t="s">
        <v>12110</v>
      </c>
      <c r="AY30" s="85" t="s">
        <v>11956</v>
      </c>
      <c r="AZ30" s="84" t="s">
        <v>11957</v>
      </c>
      <c r="BB30" s="86">
        <v>23</v>
      </c>
      <c r="BC30" s="86">
        <v>22</v>
      </c>
      <c r="BD30" s="86">
        <v>22</v>
      </c>
      <c r="BE30" s="86">
        <v>20</v>
      </c>
      <c r="BF30" s="86">
        <v>87</v>
      </c>
      <c r="BG30" s="87" t="s">
        <v>11812</v>
      </c>
      <c r="BH30" s="86">
        <v>20</v>
      </c>
      <c r="BI30" s="86">
        <v>21</v>
      </c>
      <c r="BJ30" s="86">
        <v>21</v>
      </c>
      <c r="BK30" s="86">
        <v>21</v>
      </c>
      <c r="BL30" s="86">
        <v>83</v>
      </c>
      <c r="BM30" s="87" t="s">
        <v>11812</v>
      </c>
      <c r="BN30" s="86">
        <v>23</v>
      </c>
      <c r="BO30" s="86">
        <v>23</v>
      </c>
      <c r="BP30" s="86">
        <v>22</v>
      </c>
      <c r="BQ30" s="86">
        <v>21</v>
      </c>
      <c r="BR30" s="86">
        <v>89</v>
      </c>
      <c r="BS30" s="87" t="s">
        <v>11812</v>
      </c>
      <c r="BT30" s="94" t="s">
        <v>11731</v>
      </c>
      <c r="BU30" s="94" t="s">
        <v>11731</v>
      </c>
      <c r="BV30" s="94" t="s">
        <v>11731</v>
      </c>
      <c r="BW30" s="94" t="s">
        <v>11731</v>
      </c>
      <c r="BX30" s="94" t="s">
        <v>11731</v>
      </c>
      <c r="BY30" s="87" t="s">
        <v>11812</v>
      </c>
      <c r="CA30" s="83" t="s">
        <v>11981</v>
      </c>
      <c r="CB30" s="83" t="s">
        <v>11983</v>
      </c>
      <c r="CC30" s="83" t="s">
        <v>11984</v>
      </c>
      <c r="CD30" s="83" t="s">
        <v>11954</v>
      </c>
      <c r="CE30" s="105"/>
      <c r="CF30" s="91">
        <v>22</v>
      </c>
      <c r="CG30" s="91">
        <v>22</v>
      </c>
      <c r="CH30" s="91">
        <v>21.666666666666668</v>
      </c>
      <c r="CI30" s="91">
        <v>20.666666666666668</v>
      </c>
      <c r="CJ30" s="91">
        <v>86.33</v>
      </c>
      <c r="CK30" s="93">
        <v>86.333333333333343</v>
      </c>
    </row>
    <row r="31" spans="1:89" ht="30" customHeight="1" x14ac:dyDescent="0.3">
      <c r="A31" s="83" t="s">
        <v>12111</v>
      </c>
      <c r="B31" s="83" t="s">
        <v>11938</v>
      </c>
      <c r="C31" s="83" t="s">
        <v>12112</v>
      </c>
      <c r="D31" s="84" t="s">
        <v>7217</v>
      </c>
      <c r="E31" s="84" t="s">
        <v>11812</v>
      </c>
      <c r="F31" s="84" t="s">
        <v>7218</v>
      </c>
      <c r="G31" s="84" t="s">
        <v>11940</v>
      </c>
      <c r="H31" s="84" t="s">
        <v>12036</v>
      </c>
      <c r="I31" s="84" t="s">
        <v>12113</v>
      </c>
      <c r="J31" s="84" t="s">
        <v>12038</v>
      </c>
      <c r="K31" s="84" t="s">
        <v>11944</v>
      </c>
      <c r="L31" s="84" t="s">
        <v>11945</v>
      </c>
      <c r="M31" s="84" t="s">
        <v>2549</v>
      </c>
      <c r="N31" s="84" t="s">
        <v>11946</v>
      </c>
      <c r="O31" s="84" t="s">
        <v>11947</v>
      </c>
      <c r="P31" s="85" t="s">
        <v>11812</v>
      </c>
      <c r="Q31" s="85" t="s">
        <v>11812</v>
      </c>
      <c r="R31" s="85" t="s">
        <v>11812</v>
      </c>
      <c r="S31" s="85" t="s">
        <v>11812</v>
      </c>
      <c r="T31" s="85" t="s">
        <v>11812</v>
      </c>
      <c r="U31" s="85" t="s">
        <v>11812</v>
      </c>
      <c r="V31" s="84" t="s">
        <v>12039</v>
      </c>
      <c r="W31" s="85" t="s">
        <v>11963</v>
      </c>
      <c r="X31" s="85" t="s">
        <v>11963</v>
      </c>
      <c r="Y31" s="85" t="s">
        <v>11974</v>
      </c>
      <c r="Z31" s="85" t="s">
        <v>11949</v>
      </c>
      <c r="AA31" s="85" t="s">
        <v>12011</v>
      </c>
      <c r="AB31" s="85" t="s">
        <v>12114</v>
      </c>
      <c r="AC31" s="84" t="s">
        <v>12030</v>
      </c>
      <c r="AD31" s="85" t="s">
        <v>11963</v>
      </c>
      <c r="AE31" s="85" t="s">
        <v>11963</v>
      </c>
      <c r="AF31" s="85" t="s">
        <v>11974</v>
      </c>
      <c r="AG31" s="85" t="s">
        <v>11974</v>
      </c>
      <c r="AH31" s="85" t="s">
        <v>2702</v>
      </c>
      <c r="AI31" s="85" t="s">
        <v>11812</v>
      </c>
      <c r="AJ31" s="84" t="s">
        <v>12031</v>
      </c>
      <c r="AK31" s="85" t="s">
        <v>731</v>
      </c>
      <c r="AL31" s="85" t="s">
        <v>731</v>
      </c>
      <c r="AM31" s="85" t="s">
        <v>11963</v>
      </c>
      <c r="AN31" s="85" t="s">
        <v>11963</v>
      </c>
      <c r="AO31" s="85" t="s">
        <v>4860</v>
      </c>
      <c r="AP31" s="85" t="s">
        <v>12115</v>
      </c>
      <c r="AQ31" s="84" t="s">
        <v>11954</v>
      </c>
      <c r="AR31" s="85" t="s">
        <v>11812</v>
      </c>
      <c r="AS31" s="85" t="s">
        <v>11812</v>
      </c>
      <c r="AT31" s="85" t="s">
        <v>11812</v>
      </c>
      <c r="AU31" s="85" t="s">
        <v>11812</v>
      </c>
      <c r="AV31" s="85" t="s">
        <v>11812</v>
      </c>
      <c r="AW31" s="85" t="s">
        <v>11812</v>
      </c>
      <c r="AX31" s="84" t="s">
        <v>12116</v>
      </c>
      <c r="AY31" s="85" t="s">
        <v>11956</v>
      </c>
      <c r="AZ31" s="84" t="s">
        <v>11957</v>
      </c>
      <c r="BB31" s="86">
        <v>23</v>
      </c>
      <c r="BC31" s="86">
        <v>23</v>
      </c>
      <c r="BD31" s="86">
        <v>22</v>
      </c>
      <c r="BE31" s="86">
        <v>20</v>
      </c>
      <c r="BF31" s="86">
        <v>88</v>
      </c>
      <c r="BG31" s="87" t="s">
        <v>12114</v>
      </c>
      <c r="BH31" s="86">
        <v>23</v>
      </c>
      <c r="BI31" s="86">
        <v>23</v>
      </c>
      <c r="BJ31" s="86">
        <v>22</v>
      </c>
      <c r="BK31" s="86">
        <v>22</v>
      </c>
      <c r="BL31" s="86">
        <v>90</v>
      </c>
      <c r="BM31" s="87" t="s">
        <v>11812</v>
      </c>
      <c r="BN31" s="86">
        <v>24</v>
      </c>
      <c r="BO31" s="86">
        <v>24</v>
      </c>
      <c r="BP31" s="86">
        <v>23</v>
      </c>
      <c r="BQ31" s="86">
        <v>23</v>
      </c>
      <c r="BR31" s="86">
        <v>94</v>
      </c>
      <c r="BS31" s="87" t="s">
        <v>12115</v>
      </c>
      <c r="BT31" s="94" t="s">
        <v>11731</v>
      </c>
      <c r="BU31" s="94" t="s">
        <v>11731</v>
      </c>
      <c r="BV31" s="94" t="s">
        <v>11731</v>
      </c>
      <c r="BW31" s="94" t="s">
        <v>11731</v>
      </c>
      <c r="BX31" s="94" t="s">
        <v>11731</v>
      </c>
      <c r="BY31" s="87" t="s">
        <v>11812</v>
      </c>
      <c r="CA31" s="83" t="s">
        <v>12039</v>
      </c>
      <c r="CB31" s="83" t="s">
        <v>12030</v>
      </c>
      <c r="CC31" s="83" t="s">
        <v>12031</v>
      </c>
      <c r="CD31" s="83" t="s">
        <v>11954</v>
      </c>
      <c r="CE31" s="105"/>
      <c r="CF31" s="91">
        <v>23.333333333333332</v>
      </c>
      <c r="CG31" s="91">
        <v>23.333333333333332</v>
      </c>
      <c r="CH31" s="91">
        <v>22.333333333333332</v>
      </c>
      <c r="CI31" s="91">
        <v>21.666666666666668</v>
      </c>
      <c r="CJ31" s="91">
        <v>90.67</v>
      </c>
      <c r="CK31" s="93">
        <v>90.666666666666671</v>
      </c>
    </row>
    <row r="32" spans="1:89" ht="30" customHeight="1" x14ac:dyDescent="0.3">
      <c r="A32" s="83" t="s">
        <v>12117</v>
      </c>
      <c r="B32" s="83" t="s">
        <v>11938</v>
      </c>
      <c r="C32" s="83" t="s">
        <v>12118</v>
      </c>
      <c r="D32" s="84" t="s">
        <v>7259</v>
      </c>
      <c r="E32" s="84" t="s">
        <v>11812</v>
      </c>
      <c r="F32" s="84" t="s">
        <v>7260</v>
      </c>
      <c r="G32" s="84" t="s">
        <v>11940</v>
      </c>
      <c r="H32" s="84" t="s">
        <v>11978</v>
      </c>
      <c r="I32" s="84" t="s">
        <v>12119</v>
      </c>
      <c r="J32" s="84" t="s">
        <v>11980</v>
      </c>
      <c r="K32" s="84" t="s">
        <v>11944</v>
      </c>
      <c r="L32" s="84" t="s">
        <v>11945</v>
      </c>
      <c r="M32" s="84" t="s">
        <v>2549</v>
      </c>
      <c r="N32" s="84" t="s">
        <v>11946</v>
      </c>
      <c r="O32" s="84" t="s">
        <v>11947</v>
      </c>
      <c r="P32" s="85" t="s">
        <v>11812</v>
      </c>
      <c r="Q32" s="85" t="s">
        <v>11812</v>
      </c>
      <c r="R32" s="85" t="s">
        <v>11812</v>
      </c>
      <c r="S32" s="85" t="s">
        <v>11812</v>
      </c>
      <c r="T32" s="85" t="s">
        <v>11812</v>
      </c>
      <c r="U32" s="85" t="s">
        <v>11812</v>
      </c>
      <c r="V32" s="84" t="s">
        <v>11981</v>
      </c>
      <c r="W32" s="85" t="s">
        <v>11974</v>
      </c>
      <c r="X32" s="85" t="s">
        <v>304</v>
      </c>
      <c r="Y32" s="85" t="s">
        <v>654</v>
      </c>
      <c r="Z32" s="85" t="s">
        <v>306</v>
      </c>
      <c r="AA32" s="85" t="s">
        <v>11985</v>
      </c>
      <c r="AB32" s="85" t="s">
        <v>11812</v>
      </c>
      <c r="AC32" s="84" t="s">
        <v>11983</v>
      </c>
      <c r="AD32" s="85" t="s">
        <v>11949</v>
      </c>
      <c r="AE32" s="85" t="s">
        <v>11949</v>
      </c>
      <c r="AF32" s="85" t="s">
        <v>11949</v>
      </c>
      <c r="AG32" s="85" t="s">
        <v>11949</v>
      </c>
      <c r="AH32" s="85" t="s">
        <v>11982</v>
      </c>
      <c r="AI32" s="85" t="s">
        <v>11812</v>
      </c>
      <c r="AJ32" s="84" t="s">
        <v>11984</v>
      </c>
      <c r="AK32" s="85" t="s">
        <v>11949</v>
      </c>
      <c r="AL32" s="85" t="s">
        <v>304</v>
      </c>
      <c r="AM32" s="85" t="s">
        <v>304</v>
      </c>
      <c r="AN32" s="85" t="s">
        <v>654</v>
      </c>
      <c r="AO32" s="85" t="s">
        <v>12120</v>
      </c>
      <c r="AP32" s="85" t="s">
        <v>11812</v>
      </c>
      <c r="AQ32" s="84" t="s">
        <v>11954</v>
      </c>
      <c r="AR32" s="85" t="s">
        <v>11812</v>
      </c>
      <c r="AS32" s="85" t="s">
        <v>11812</v>
      </c>
      <c r="AT32" s="85" t="s">
        <v>11812</v>
      </c>
      <c r="AU32" s="85" t="s">
        <v>11812</v>
      </c>
      <c r="AV32" s="85" t="s">
        <v>11812</v>
      </c>
      <c r="AW32" s="85" t="s">
        <v>11812</v>
      </c>
      <c r="AX32" s="84" t="s">
        <v>12121</v>
      </c>
      <c r="AY32" s="85" t="s">
        <v>11956</v>
      </c>
      <c r="AZ32" s="84" t="s">
        <v>11957</v>
      </c>
      <c r="BB32" s="86">
        <v>22</v>
      </c>
      <c r="BC32" s="86">
        <v>17</v>
      </c>
      <c r="BD32" s="86">
        <v>19</v>
      </c>
      <c r="BE32" s="86">
        <v>16</v>
      </c>
      <c r="BF32" s="86">
        <v>74</v>
      </c>
      <c r="BG32" s="87" t="s">
        <v>11812</v>
      </c>
      <c r="BH32" s="86">
        <v>20</v>
      </c>
      <c r="BI32" s="86">
        <v>20</v>
      </c>
      <c r="BJ32" s="86">
        <v>20</v>
      </c>
      <c r="BK32" s="86">
        <v>20</v>
      </c>
      <c r="BL32" s="86">
        <v>80</v>
      </c>
      <c r="BM32" s="87" t="s">
        <v>11812</v>
      </c>
      <c r="BN32" s="86">
        <v>20</v>
      </c>
      <c r="BO32" s="86">
        <v>17</v>
      </c>
      <c r="BP32" s="86">
        <v>17</v>
      </c>
      <c r="BQ32" s="86">
        <v>19</v>
      </c>
      <c r="BR32" s="86">
        <v>73</v>
      </c>
      <c r="BS32" s="87" t="s">
        <v>11812</v>
      </c>
      <c r="BT32" s="94" t="s">
        <v>11731</v>
      </c>
      <c r="BU32" s="94" t="s">
        <v>11731</v>
      </c>
      <c r="BV32" s="94" t="s">
        <v>11731</v>
      </c>
      <c r="BW32" s="94" t="s">
        <v>11731</v>
      </c>
      <c r="BX32" s="94" t="s">
        <v>11731</v>
      </c>
      <c r="BY32" s="87" t="s">
        <v>11812</v>
      </c>
      <c r="CA32" s="83" t="s">
        <v>11981</v>
      </c>
      <c r="CB32" s="83" t="s">
        <v>11983</v>
      </c>
      <c r="CC32" s="83" t="s">
        <v>11984</v>
      </c>
      <c r="CD32" s="83" t="s">
        <v>11954</v>
      </c>
      <c r="CE32" s="105"/>
      <c r="CF32" s="91">
        <v>20.666666666666668</v>
      </c>
      <c r="CG32" s="91">
        <v>18</v>
      </c>
      <c r="CH32" s="91">
        <v>18.666666666666668</v>
      </c>
      <c r="CI32" s="91">
        <v>18.333333333333332</v>
      </c>
      <c r="CJ32" s="91">
        <v>75.67</v>
      </c>
      <c r="CK32" s="93">
        <v>75.666666666666671</v>
      </c>
    </row>
    <row r="33" spans="1:89" ht="30" customHeight="1" x14ac:dyDescent="0.3">
      <c r="A33" s="83" t="s">
        <v>12122</v>
      </c>
      <c r="B33" s="83" t="s">
        <v>11938</v>
      </c>
      <c r="C33" s="83" t="s">
        <v>12123</v>
      </c>
      <c r="D33" s="84" t="s">
        <v>7345</v>
      </c>
      <c r="E33" s="84" t="s">
        <v>11812</v>
      </c>
      <c r="F33" s="84" t="s">
        <v>7346</v>
      </c>
      <c r="G33" s="84" t="s">
        <v>11940</v>
      </c>
      <c r="H33" s="84" t="s">
        <v>11978</v>
      </c>
      <c r="I33" s="84" t="s">
        <v>12124</v>
      </c>
      <c r="J33" s="84" t="s">
        <v>11980</v>
      </c>
      <c r="K33" s="84" t="s">
        <v>11944</v>
      </c>
      <c r="L33" s="84" t="s">
        <v>11945</v>
      </c>
      <c r="M33" s="84" t="s">
        <v>2549</v>
      </c>
      <c r="N33" s="84" t="s">
        <v>11946</v>
      </c>
      <c r="O33" s="84" t="s">
        <v>11947</v>
      </c>
      <c r="P33" s="85" t="s">
        <v>11812</v>
      </c>
      <c r="Q33" s="85" t="s">
        <v>11812</v>
      </c>
      <c r="R33" s="85" t="s">
        <v>11812</v>
      </c>
      <c r="S33" s="85" t="s">
        <v>11812</v>
      </c>
      <c r="T33" s="85" t="s">
        <v>11812</v>
      </c>
      <c r="U33" s="85" t="s">
        <v>11812</v>
      </c>
      <c r="V33" s="84" t="s">
        <v>11981</v>
      </c>
      <c r="W33" s="85" t="s">
        <v>515</v>
      </c>
      <c r="X33" s="85" t="s">
        <v>11949</v>
      </c>
      <c r="Y33" s="85" t="s">
        <v>304</v>
      </c>
      <c r="Z33" s="85" t="s">
        <v>11949</v>
      </c>
      <c r="AA33" s="85" t="s">
        <v>12086</v>
      </c>
      <c r="AB33" s="85" t="s">
        <v>11812</v>
      </c>
      <c r="AC33" s="84" t="s">
        <v>11983</v>
      </c>
      <c r="AD33" s="85" t="s">
        <v>306</v>
      </c>
      <c r="AE33" s="85" t="s">
        <v>304</v>
      </c>
      <c r="AF33" s="85" t="s">
        <v>304</v>
      </c>
      <c r="AG33" s="85" t="s">
        <v>304</v>
      </c>
      <c r="AH33" s="85" t="s">
        <v>1319</v>
      </c>
      <c r="AI33" s="85" t="s">
        <v>11812</v>
      </c>
      <c r="AJ33" s="84" t="s">
        <v>11984</v>
      </c>
      <c r="AK33" s="85" t="s">
        <v>1472</v>
      </c>
      <c r="AL33" s="85" t="s">
        <v>11974</v>
      </c>
      <c r="AM33" s="85" t="s">
        <v>928</v>
      </c>
      <c r="AN33" s="85" t="s">
        <v>1472</v>
      </c>
      <c r="AO33" s="85" t="s">
        <v>12120</v>
      </c>
      <c r="AP33" s="85" t="s">
        <v>11812</v>
      </c>
      <c r="AQ33" s="84" t="s">
        <v>11954</v>
      </c>
      <c r="AR33" s="85" t="s">
        <v>11812</v>
      </c>
      <c r="AS33" s="85" t="s">
        <v>11812</v>
      </c>
      <c r="AT33" s="85" t="s">
        <v>11812</v>
      </c>
      <c r="AU33" s="85" t="s">
        <v>11812</v>
      </c>
      <c r="AV33" s="85" t="s">
        <v>11812</v>
      </c>
      <c r="AW33" s="85" t="s">
        <v>11812</v>
      </c>
      <c r="AX33" s="84" t="s">
        <v>11955</v>
      </c>
      <c r="AY33" s="85" t="s">
        <v>11956</v>
      </c>
      <c r="AZ33" s="84" t="s">
        <v>11957</v>
      </c>
      <c r="BB33" s="86">
        <v>14</v>
      </c>
      <c r="BC33" s="86">
        <v>20</v>
      </c>
      <c r="BD33" s="86">
        <v>17</v>
      </c>
      <c r="BE33" s="86">
        <v>20</v>
      </c>
      <c r="BF33" s="86">
        <v>71</v>
      </c>
      <c r="BG33" s="87" t="s">
        <v>11812</v>
      </c>
      <c r="BH33" s="86">
        <v>16</v>
      </c>
      <c r="BI33" s="86">
        <v>17</v>
      </c>
      <c r="BJ33" s="86">
        <v>17</v>
      </c>
      <c r="BK33" s="86">
        <v>17</v>
      </c>
      <c r="BL33" s="86">
        <v>67</v>
      </c>
      <c r="BM33" s="87" t="s">
        <v>11812</v>
      </c>
      <c r="BN33" s="86">
        <v>18</v>
      </c>
      <c r="BO33" s="86">
        <v>22</v>
      </c>
      <c r="BP33" s="86">
        <v>15</v>
      </c>
      <c r="BQ33" s="86">
        <v>18</v>
      </c>
      <c r="BR33" s="86">
        <v>73</v>
      </c>
      <c r="BS33" s="87" t="s">
        <v>11812</v>
      </c>
      <c r="BT33" s="94" t="s">
        <v>11731</v>
      </c>
      <c r="BU33" s="94" t="s">
        <v>11731</v>
      </c>
      <c r="BV33" s="94" t="s">
        <v>11731</v>
      </c>
      <c r="BW33" s="94" t="s">
        <v>11731</v>
      </c>
      <c r="BX33" s="94" t="s">
        <v>11731</v>
      </c>
      <c r="BY33" s="87" t="s">
        <v>11812</v>
      </c>
      <c r="CA33" s="83" t="s">
        <v>11981</v>
      </c>
      <c r="CB33" s="83" t="s">
        <v>11983</v>
      </c>
      <c r="CC33" s="83" t="s">
        <v>11984</v>
      </c>
      <c r="CD33" s="83" t="s">
        <v>11954</v>
      </c>
      <c r="CE33" s="105"/>
      <c r="CF33" s="91">
        <v>16</v>
      </c>
      <c r="CG33" s="91">
        <v>19.666666666666668</v>
      </c>
      <c r="CH33" s="91">
        <v>16.333333333333332</v>
      </c>
      <c r="CI33" s="91">
        <v>18.333333333333332</v>
      </c>
      <c r="CJ33" s="91">
        <v>70.33</v>
      </c>
      <c r="CK33" s="93">
        <v>70.333333333333329</v>
      </c>
    </row>
    <row r="34" spans="1:89" ht="30" customHeight="1" x14ac:dyDescent="0.3">
      <c r="A34" s="83" t="s">
        <v>12125</v>
      </c>
      <c r="B34" s="83" t="s">
        <v>11938</v>
      </c>
      <c r="C34" s="83" t="s">
        <v>12126</v>
      </c>
      <c r="D34" s="84" t="s">
        <v>7815</v>
      </c>
      <c r="E34" s="84" t="s">
        <v>11812</v>
      </c>
      <c r="F34" s="84" t="s">
        <v>7816</v>
      </c>
      <c r="G34" s="84" t="s">
        <v>11940</v>
      </c>
      <c r="H34" s="84" t="s">
        <v>12127</v>
      </c>
      <c r="I34" s="84" t="s">
        <v>12128</v>
      </c>
      <c r="J34" s="84" t="s">
        <v>12129</v>
      </c>
      <c r="K34" s="84" t="s">
        <v>11944</v>
      </c>
      <c r="L34" s="84" t="s">
        <v>11945</v>
      </c>
      <c r="M34" s="84" t="s">
        <v>2549</v>
      </c>
      <c r="N34" s="84" t="s">
        <v>11946</v>
      </c>
      <c r="O34" s="84" t="s">
        <v>11947</v>
      </c>
      <c r="P34" s="85" t="s">
        <v>11812</v>
      </c>
      <c r="Q34" s="85" t="s">
        <v>11812</v>
      </c>
      <c r="R34" s="85" t="s">
        <v>11812</v>
      </c>
      <c r="S34" s="85" t="s">
        <v>11812</v>
      </c>
      <c r="T34" s="85" t="s">
        <v>11812</v>
      </c>
      <c r="U34" s="85" t="s">
        <v>11812</v>
      </c>
      <c r="V34" s="84" t="s">
        <v>12039</v>
      </c>
      <c r="W34" s="85" t="s">
        <v>12130</v>
      </c>
      <c r="X34" s="85" t="s">
        <v>306</v>
      </c>
      <c r="Y34" s="85" t="s">
        <v>1472</v>
      </c>
      <c r="Z34" s="85" t="s">
        <v>1472</v>
      </c>
      <c r="AA34" s="85" t="s">
        <v>12131</v>
      </c>
      <c r="AB34" s="85" t="s">
        <v>12132</v>
      </c>
      <c r="AC34" s="84" t="s">
        <v>11983</v>
      </c>
      <c r="AD34" s="85" t="s">
        <v>306</v>
      </c>
      <c r="AE34" s="85" t="s">
        <v>306</v>
      </c>
      <c r="AF34" s="85" t="s">
        <v>306</v>
      </c>
      <c r="AG34" s="85" t="s">
        <v>306</v>
      </c>
      <c r="AH34" s="85" t="s">
        <v>12076</v>
      </c>
      <c r="AI34" s="85" t="s">
        <v>11812</v>
      </c>
      <c r="AJ34" s="84" t="s">
        <v>11984</v>
      </c>
      <c r="AK34" s="85" t="s">
        <v>928</v>
      </c>
      <c r="AL34" s="85" t="s">
        <v>304</v>
      </c>
      <c r="AM34" s="85" t="s">
        <v>654</v>
      </c>
      <c r="AN34" s="85" t="s">
        <v>654</v>
      </c>
      <c r="AO34" s="85" t="s">
        <v>2602</v>
      </c>
      <c r="AP34" s="85" t="s">
        <v>11812</v>
      </c>
      <c r="AQ34" s="84" t="s">
        <v>11954</v>
      </c>
      <c r="AR34" s="85" t="s">
        <v>11812</v>
      </c>
      <c r="AS34" s="85" t="s">
        <v>11812</v>
      </c>
      <c r="AT34" s="85" t="s">
        <v>11812</v>
      </c>
      <c r="AU34" s="85" t="s">
        <v>11812</v>
      </c>
      <c r="AV34" s="85" t="s">
        <v>11812</v>
      </c>
      <c r="AW34" s="85" t="s">
        <v>11812</v>
      </c>
      <c r="AX34" s="84" t="s">
        <v>12133</v>
      </c>
      <c r="AY34" s="85" t="s">
        <v>11956</v>
      </c>
      <c r="AZ34" s="84" t="s">
        <v>11957</v>
      </c>
      <c r="BB34" s="86">
        <v>10</v>
      </c>
      <c r="BC34" s="86">
        <v>16</v>
      </c>
      <c r="BD34" s="86">
        <v>18</v>
      </c>
      <c r="BE34" s="86">
        <v>18</v>
      </c>
      <c r="BF34" s="86">
        <v>62</v>
      </c>
      <c r="BG34" s="87" t="s">
        <v>12132</v>
      </c>
      <c r="BH34" s="86">
        <v>16</v>
      </c>
      <c r="BI34" s="86">
        <v>16</v>
      </c>
      <c r="BJ34" s="86">
        <v>16</v>
      </c>
      <c r="BK34" s="86">
        <v>16</v>
      </c>
      <c r="BL34" s="86">
        <v>64</v>
      </c>
      <c r="BM34" s="87" t="s">
        <v>11812</v>
      </c>
      <c r="BN34" s="86">
        <v>15</v>
      </c>
      <c r="BO34" s="86">
        <v>17</v>
      </c>
      <c r="BP34" s="86">
        <v>19</v>
      </c>
      <c r="BQ34" s="86">
        <v>19</v>
      </c>
      <c r="BR34" s="86">
        <v>70</v>
      </c>
      <c r="BS34" s="87" t="s">
        <v>11812</v>
      </c>
      <c r="BT34" s="94" t="s">
        <v>11731</v>
      </c>
      <c r="BU34" s="94" t="s">
        <v>11731</v>
      </c>
      <c r="BV34" s="94" t="s">
        <v>11731</v>
      </c>
      <c r="BW34" s="94" t="s">
        <v>11731</v>
      </c>
      <c r="BX34" s="94" t="s">
        <v>11731</v>
      </c>
      <c r="BY34" s="87" t="s">
        <v>11812</v>
      </c>
      <c r="CA34" s="83" t="s">
        <v>12039</v>
      </c>
      <c r="CB34" s="83" t="s">
        <v>11983</v>
      </c>
      <c r="CC34" s="83" t="s">
        <v>11984</v>
      </c>
      <c r="CD34" s="83" t="s">
        <v>11954</v>
      </c>
      <c r="CE34" s="105"/>
      <c r="CF34" s="91">
        <v>13.666666666666666</v>
      </c>
      <c r="CG34" s="91">
        <v>16.333333333333332</v>
      </c>
      <c r="CH34" s="91">
        <v>17.666666666666668</v>
      </c>
      <c r="CI34" s="91">
        <v>17.666666666666668</v>
      </c>
      <c r="CJ34" s="91">
        <v>65.33</v>
      </c>
      <c r="CK34" s="93">
        <v>65.333333333333343</v>
      </c>
    </row>
    <row r="35" spans="1:89" ht="30" customHeight="1" x14ac:dyDescent="0.3">
      <c r="A35" s="83" t="s">
        <v>12134</v>
      </c>
      <c r="B35" s="83" t="s">
        <v>11938</v>
      </c>
      <c r="C35" s="83" t="s">
        <v>12135</v>
      </c>
      <c r="D35" s="84" t="s">
        <v>8501</v>
      </c>
      <c r="E35" s="84" t="s">
        <v>11812</v>
      </c>
      <c r="F35" s="84" t="s">
        <v>8502</v>
      </c>
      <c r="G35" s="84" t="s">
        <v>11940</v>
      </c>
      <c r="H35" s="84" t="s">
        <v>11960</v>
      </c>
      <c r="I35" s="84" t="s">
        <v>12136</v>
      </c>
      <c r="J35" s="84" t="s">
        <v>11962</v>
      </c>
      <c r="K35" s="84" t="s">
        <v>11944</v>
      </c>
      <c r="L35" s="84" t="s">
        <v>11945</v>
      </c>
      <c r="M35" s="84" t="s">
        <v>2549</v>
      </c>
      <c r="N35" s="84" t="s">
        <v>11946</v>
      </c>
      <c r="O35" s="84" t="s">
        <v>11947</v>
      </c>
      <c r="P35" s="85" t="s">
        <v>11812</v>
      </c>
      <c r="Q35" s="85" t="s">
        <v>11812</v>
      </c>
      <c r="R35" s="85" t="s">
        <v>11812</v>
      </c>
      <c r="S35" s="85" t="s">
        <v>11812</v>
      </c>
      <c r="T35" s="85" t="s">
        <v>11812</v>
      </c>
      <c r="U35" s="85" t="s">
        <v>11812</v>
      </c>
      <c r="V35" s="84" t="s">
        <v>11948</v>
      </c>
      <c r="W35" s="85" t="s">
        <v>928</v>
      </c>
      <c r="X35" s="85" t="s">
        <v>928</v>
      </c>
      <c r="Y35" s="85" t="s">
        <v>928</v>
      </c>
      <c r="Z35" s="85" t="s">
        <v>928</v>
      </c>
      <c r="AA35" s="85" t="s">
        <v>12137</v>
      </c>
      <c r="AB35" s="85" t="s">
        <v>11812</v>
      </c>
      <c r="AC35" s="84" t="s">
        <v>11965</v>
      </c>
      <c r="AD35" s="85" t="s">
        <v>928</v>
      </c>
      <c r="AE35" s="85" t="s">
        <v>928</v>
      </c>
      <c r="AF35" s="85" t="s">
        <v>11949</v>
      </c>
      <c r="AG35" s="85" t="s">
        <v>654</v>
      </c>
      <c r="AH35" s="85" t="s">
        <v>12082</v>
      </c>
      <c r="AI35" s="85" t="s">
        <v>11812</v>
      </c>
      <c r="AJ35" s="84" t="s">
        <v>11967</v>
      </c>
      <c r="AK35" s="85" t="s">
        <v>928</v>
      </c>
      <c r="AL35" s="85" t="s">
        <v>928</v>
      </c>
      <c r="AM35" s="85" t="s">
        <v>309</v>
      </c>
      <c r="AN35" s="85" t="s">
        <v>928</v>
      </c>
      <c r="AO35" s="85" t="s">
        <v>12138</v>
      </c>
      <c r="AP35" s="85" t="s">
        <v>12139</v>
      </c>
      <c r="AQ35" s="84" t="s">
        <v>11954</v>
      </c>
      <c r="AR35" s="85" t="s">
        <v>11812</v>
      </c>
      <c r="AS35" s="85" t="s">
        <v>11812</v>
      </c>
      <c r="AT35" s="85" t="s">
        <v>11812</v>
      </c>
      <c r="AU35" s="85" t="s">
        <v>11812</v>
      </c>
      <c r="AV35" s="85" t="s">
        <v>11812</v>
      </c>
      <c r="AW35" s="85" t="s">
        <v>11812</v>
      </c>
      <c r="AX35" s="84" t="s">
        <v>12140</v>
      </c>
      <c r="AY35" s="85" t="s">
        <v>11956</v>
      </c>
      <c r="AZ35" s="84" t="s">
        <v>11957</v>
      </c>
      <c r="BB35" s="86">
        <v>15</v>
      </c>
      <c r="BC35" s="86">
        <v>15</v>
      </c>
      <c r="BD35" s="86">
        <v>15</v>
      </c>
      <c r="BE35" s="86">
        <v>15</v>
      </c>
      <c r="BF35" s="86">
        <v>60</v>
      </c>
      <c r="BG35" s="87" t="s">
        <v>11812</v>
      </c>
      <c r="BH35" s="86">
        <v>15</v>
      </c>
      <c r="BI35" s="86">
        <v>15</v>
      </c>
      <c r="BJ35" s="86">
        <v>20</v>
      </c>
      <c r="BK35" s="86">
        <v>19</v>
      </c>
      <c r="BL35" s="86">
        <v>69</v>
      </c>
      <c r="BM35" s="87" t="s">
        <v>11812</v>
      </c>
      <c r="BN35" s="86">
        <v>15</v>
      </c>
      <c r="BO35" s="86">
        <v>15</v>
      </c>
      <c r="BP35" s="86">
        <v>21</v>
      </c>
      <c r="BQ35" s="86">
        <v>15</v>
      </c>
      <c r="BR35" s="86">
        <v>66</v>
      </c>
      <c r="BS35" s="87" t="s">
        <v>12139</v>
      </c>
      <c r="BT35" s="94" t="s">
        <v>11731</v>
      </c>
      <c r="BU35" s="94" t="s">
        <v>11731</v>
      </c>
      <c r="BV35" s="94" t="s">
        <v>11731</v>
      </c>
      <c r="BW35" s="94" t="s">
        <v>11731</v>
      </c>
      <c r="BX35" s="94" t="s">
        <v>11731</v>
      </c>
      <c r="BY35" s="87" t="s">
        <v>11812</v>
      </c>
      <c r="CA35" s="83" t="s">
        <v>11948</v>
      </c>
      <c r="CB35" s="83" t="s">
        <v>11965</v>
      </c>
      <c r="CC35" s="83" t="s">
        <v>11967</v>
      </c>
      <c r="CD35" s="83" t="s">
        <v>11954</v>
      </c>
      <c r="CE35" s="105"/>
      <c r="CF35" s="91">
        <v>15</v>
      </c>
      <c r="CG35" s="91">
        <v>15</v>
      </c>
      <c r="CH35" s="91">
        <v>18.666666666666668</v>
      </c>
      <c r="CI35" s="91">
        <v>16.333333333333332</v>
      </c>
      <c r="CJ35" s="91">
        <v>65</v>
      </c>
      <c r="CK35" s="93">
        <v>65</v>
      </c>
    </row>
    <row r="36" spans="1:89" ht="30" customHeight="1" x14ac:dyDescent="0.3">
      <c r="A36" s="83" t="s">
        <v>12141</v>
      </c>
      <c r="B36" s="83" t="s">
        <v>11938</v>
      </c>
      <c r="C36" s="83" t="s">
        <v>12142</v>
      </c>
      <c r="D36" s="84" t="s">
        <v>8714</v>
      </c>
      <c r="E36" s="84" t="s">
        <v>11812</v>
      </c>
      <c r="F36" s="84" t="s">
        <v>8715</v>
      </c>
      <c r="G36" s="84" t="s">
        <v>11940</v>
      </c>
      <c r="H36" s="84" t="s">
        <v>12054</v>
      </c>
      <c r="I36" s="84" t="s">
        <v>12143</v>
      </c>
      <c r="J36" s="84" t="s">
        <v>12056</v>
      </c>
      <c r="K36" s="84" t="s">
        <v>11944</v>
      </c>
      <c r="L36" s="84" t="s">
        <v>11945</v>
      </c>
      <c r="M36" s="84" t="s">
        <v>2549</v>
      </c>
      <c r="N36" s="84" t="s">
        <v>11946</v>
      </c>
      <c r="O36" s="84" t="s">
        <v>11947</v>
      </c>
      <c r="P36" s="85" t="s">
        <v>11812</v>
      </c>
      <c r="Q36" s="85" t="s">
        <v>11812</v>
      </c>
      <c r="R36" s="85" t="s">
        <v>11812</v>
      </c>
      <c r="S36" s="85" t="s">
        <v>11812</v>
      </c>
      <c r="T36" s="85" t="s">
        <v>11812</v>
      </c>
      <c r="U36" s="85" t="s">
        <v>11812</v>
      </c>
      <c r="V36" s="84" t="s">
        <v>12028</v>
      </c>
      <c r="W36" s="85" t="s">
        <v>302</v>
      </c>
      <c r="X36" s="85" t="s">
        <v>302</v>
      </c>
      <c r="Y36" s="85" t="s">
        <v>731</v>
      </c>
      <c r="Z36" s="85" t="s">
        <v>302</v>
      </c>
      <c r="AA36" s="85" t="s">
        <v>12144</v>
      </c>
      <c r="AB36" s="85" t="s">
        <v>11812</v>
      </c>
      <c r="AC36" s="84" t="s">
        <v>12030</v>
      </c>
      <c r="AD36" s="85" t="s">
        <v>11974</v>
      </c>
      <c r="AE36" s="85" t="s">
        <v>11963</v>
      </c>
      <c r="AF36" s="85" t="s">
        <v>11974</v>
      </c>
      <c r="AG36" s="85" t="s">
        <v>11963</v>
      </c>
      <c r="AH36" s="85" t="s">
        <v>2702</v>
      </c>
      <c r="AI36" s="85" t="s">
        <v>11812</v>
      </c>
      <c r="AJ36" s="84" t="s">
        <v>12031</v>
      </c>
      <c r="AK36" s="85" t="s">
        <v>11963</v>
      </c>
      <c r="AL36" s="85" t="s">
        <v>11963</v>
      </c>
      <c r="AM36" s="85" t="s">
        <v>11974</v>
      </c>
      <c r="AN36" s="85" t="s">
        <v>11963</v>
      </c>
      <c r="AO36" s="85" t="s">
        <v>11973</v>
      </c>
      <c r="AP36" s="85" t="s">
        <v>11812</v>
      </c>
      <c r="AQ36" s="84" t="s">
        <v>11954</v>
      </c>
      <c r="AR36" s="85" t="s">
        <v>11812</v>
      </c>
      <c r="AS36" s="85" t="s">
        <v>11812</v>
      </c>
      <c r="AT36" s="85" t="s">
        <v>11812</v>
      </c>
      <c r="AU36" s="85" t="s">
        <v>11812</v>
      </c>
      <c r="AV36" s="85" t="s">
        <v>11812</v>
      </c>
      <c r="AW36" s="85" t="s">
        <v>11812</v>
      </c>
      <c r="AX36" s="84" t="s">
        <v>12145</v>
      </c>
      <c r="AY36" s="85" t="s">
        <v>11956</v>
      </c>
      <c r="AZ36" s="84" t="s">
        <v>11957</v>
      </c>
      <c r="BB36" s="86">
        <v>25</v>
      </c>
      <c r="BC36" s="86">
        <v>25</v>
      </c>
      <c r="BD36" s="86">
        <v>24</v>
      </c>
      <c r="BE36" s="86">
        <v>25</v>
      </c>
      <c r="BF36" s="86">
        <v>99</v>
      </c>
      <c r="BG36" s="87" t="s">
        <v>11812</v>
      </c>
      <c r="BH36" s="86">
        <v>22</v>
      </c>
      <c r="BI36" s="86">
        <v>23</v>
      </c>
      <c r="BJ36" s="86">
        <v>22</v>
      </c>
      <c r="BK36" s="86">
        <v>23</v>
      </c>
      <c r="BL36" s="86">
        <v>90</v>
      </c>
      <c r="BM36" s="87" t="s">
        <v>11812</v>
      </c>
      <c r="BN36" s="86">
        <v>23</v>
      </c>
      <c r="BO36" s="86">
        <v>23</v>
      </c>
      <c r="BP36" s="86">
        <v>22</v>
      </c>
      <c r="BQ36" s="86">
        <v>23</v>
      </c>
      <c r="BR36" s="86">
        <v>91</v>
      </c>
      <c r="BS36" s="87" t="s">
        <v>11812</v>
      </c>
      <c r="BT36" s="94" t="s">
        <v>11731</v>
      </c>
      <c r="BU36" s="94" t="s">
        <v>11731</v>
      </c>
      <c r="BV36" s="94" t="s">
        <v>11731</v>
      </c>
      <c r="BW36" s="94" t="s">
        <v>11731</v>
      </c>
      <c r="BX36" s="94" t="s">
        <v>11731</v>
      </c>
      <c r="BY36" s="87" t="s">
        <v>11812</v>
      </c>
      <c r="CA36" s="83" t="s">
        <v>12028</v>
      </c>
      <c r="CB36" s="83" t="s">
        <v>12030</v>
      </c>
      <c r="CC36" s="83" t="s">
        <v>12031</v>
      </c>
      <c r="CD36" s="83" t="s">
        <v>11954</v>
      </c>
      <c r="CE36" s="105"/>
      <c r="CF36" s="91">
        <v>23.333333333333332</v>
      </c>
      <c r="CG36" s="91">
        <v>23.666666666666668</v>
      </c>
      <c r="CH36" s="91">
        <v>22.666666666666668</v>
      </c>
      <c r="CI36" s="91">
        <v>23.666666666666668</v>
      </c>
      <c r="CJ36" s="91">
        <v>93.33</v>
      </c>
      <c r="CK36" s="93">
        <v>93.333333333333343</v>
      </c>
    </row>
    <row r="37" spans="1:89" ht="30" customHeight="1" x14ac:dyDescent="0.3">
      <c r="A37" s="83" t="s">
        <v>12146</v>
      </c>
      <c r="B37" s="83" t="s">
        <v>11938</v>
      </c>
      <c r="C37" s="83" t="s">
        <v>12147</v>
      </c>
      <c r="D37" s="84" t="s">
        <v>9132</v>
      </c>
      <c r="E37" s="84" t="s">
        <v>11812</v>
      </c>
      <c r="F37" s="84" t="s">
        <v>9133</v>
      </c>
      <c r="G37" s="84" t="s">
        <v>11940</v>
      </c>
      <c r="H37" s="84" t="s">
        <v>11978</v>
      </c>
      <c r="I37" s="84" t="s">
        <v>12148</v>
      </c>
      <c r="J37" s="84" t="s">
        <v>11980</v>
      </c>
      <c r="K37" s="84" t="s">
        <v>11944</v>
      </c>
      <c r="L37" s="84" t="s">
        <v>11945</v>
      </c>
      <c r="M37" s="84" t="s">
        <v>2549</v>
      </c>
      <c r="N37" s="84" t="s">
        <v>11946</v>
      </c>
      <c r="O37" s="84" t="s">
        <v>11947</v>
      </c>
      <c r="P37" s="85" t="s">
        <v>11812</v>
      </c>
      <c r="Q37" s="85" t="s">
        <v>11812</v>
      </c>
      <c r="R37" s="85" t="s">
        <v>11812</v>
      </c>
      <c r="S37" s="85" t="s">
        <v>11812</v>
      </c>
      <c r="T37" s="85" t="s">
        <v>11812</v>
      </c>
      <c r="U37" s="85" t="s">
        <v>11812</v>
      </c>
      <c r="V37" s="84" t="s">
        <v>11981</v>
      </c>
      <c r="W37" s="85" t="s">
        <v>11949</v>
      </c>
      <c r="X37" s="85" t="s">
        <v>11949</v>
      </c>
      <c r="Y37" s="85" t="s">
        <v>11949</v>
      </c>
      <c r="Z37" s="85" t="s">
        <v>11949</v>
      </c>
      <c r="AA37" s="85" t="s">
        <v>11982</v>
      </c>
      <c r="AB37" s="85" t="s">
        <v>11812</v>
      </c>
      <c r="AC37" s="84" t="s">
        <v>11983</v>
      </c>
      <c r="AD37" s="85" t="s">
        <v>1472</v>
      </c>
      <c r="AE37" s="85" t="s">
        <v>654</v>
      </c>
      <c r="AF37" s="85" t="s">
        <v>654</v>
      </c>
      <c r="AG37" s="85" t="s">
        <v>654</v>
      </c>
      <c r="AH37" s="85" t="s">
        <v>11995</v>
      </c>
      <c r="AI37" s="85" t="s">
        <v>11812</v>
      </c>
      <c r="AJ37" s="84" t="s">
        <v>11984</v>
      </c>
      <c r="AK37" s="85" t="s">
        <v>309</v>
      </c>
      <c r="AL37" s="85" t="s">
        <v>11974</v>
      </c>
      <c r="AM37" s="85" t="s">
        <v>654</v>
      </c>
      <c r="AN37" s="85" t="s">
        <v>11949</v>
      </c>
      <c r="AO37" s="85" t="s">
        <v>12021</v>
      </c>
      <c r="AP37" s="85" t="s">
        <v>11812</v>
      </c>
      <c r="AQ37" s="84" t="s">
        <v>11954</v>
      </c>
      <c r="AR37" s="85" t="s">
        <v>11812</v>
      </c>
      <c r="AS37" s="85" t="s">
        <v>11812</v>
      </c>
      <c r="AT37" s="85" t="s">
        <v>11812</v>
      </c>
      <c r="AU37" s="85" t="s">
        <v>11812</v>
      </c>
      <c r="AV37" s="85" t="s">
        <v>11812</v>
      </c>
      <c r="AW37" s="85" t="s">
        <v>11812</v>
      </c>
      <c r="AX37" s="84" t="s">
        <v>12149</v>
      </c>
      <c r="AY37" s="85" t="s">
        <v>11956</v>
      </c>
      <c r="AZ37" s="84" t="s">
        <v>11957</v>
      </c>
      <c r="BB37" s="86">
        <v>20</v>
      </c>
      <c r="BC37" s="86">
        <v>20</v>
      </c>
      <c r="BD37" s="86">
        <v>20</v>
      </c>
      <c r="BE37" s="86">
        <v>20</v>
      </c>
      <c r="BF37" s="86">
        <v>80</v>
      </c>
      <c r="BG37" s="87" t="s">
        <v>11812</v>
      </c>
      <c r="BH37" s="86">
        <v>18</v>
      </c>
      <c r="BI37" s="86">
        <v>19</v>
      </c>
      <c r="BJ37" s="86">
        <v>19</v>
      </c>
      <c r="BK37" s="86">
        <v>19</v>
      </c>
      <c r="BL37" s="86">
        <v>75</v>
      </c>
      <c r="BM37" s="87" t="s">
        <v>11812</v>
      </c>
      <c r="BN37" s="86">
        <v>21</v>
      </c>
      <c r="BO37" s="86">
        <v>22</v>
      </c>
      <c r="BP37" s="86">
        <v>19</v>
      </c>
      <c r="BQ37" s="86">
        <v>20</v>
      </c>
      <c r="BR37" s="86">
        <v>82</v>
      </c>
      <c r="BS37" s="87" t="s">
        <v>11812</v>
      </c>
      <c r="BT37" s="94" t="s">
        <v>11731</v>
      </c>
      <c r="BU37" s="94" t="s">
        <v>11731</v>
      </c>
      <c r="BV37" s="94" t="s">
        <v>11731</v>
      </c>
      <c r="BW37" s="94" t="s">
        <v>11731</v>
      </c>
      <c r="BX37" s="94" t="s">
        <v>11731</v>
      </c>
      <c r="BY37" s="87" t="s">
        <v>11812</v>
      </c>
      <c r="CA37" s="83" t="s">
        <v>11981</v>
      </c>
      <c r="CB37" s="83" t="s">
        <v>11983</v>
      </c>
      <c r="CC37" s="83" t="s">
        <v>11984</v>
      </c>
      <c r="CD37" s="83" t="s">
        <v>11954</v>
      </c>
      <c r="CE37" s="105"/>
      <c r="CF37" s="91">
        <v>19.666666666666668</v>
      </c>
      <c r="CG37" s="91">
        <v>20.333333333333332</v>
      </c>
      <c r="CH37" s="91">
        <v>19.333333333333332</v>
      </c>
      <c r="CI37" s="91">
        <v>19.666666666666668</v>
      </c>
      <c r="CJ37" s="91">
        <v>79</v>
      </c>
      <c r="CK37" s="93">
        <v>79</v>
      </c>
    </row>
    <row r="38" spans="1:89" ht="30" customHeight="1" x14ac:dyDescent="0.3">
      <c r="A38" s="83" t="s">
        <v>12150</v>
      </c>
      <c r="B38" s="83" t="s">
        <v>11938</v>
      </c>
      <c r="C38" s="83" t="s">
        <v>12151</v>
      </c>
      <c r="D38" s="84" t="s">
        <v>9174</v>
      </c>
      <c r="E38" s="84" t="s">
        <v>11812</v>
      </c>
      <c r="F38" s="84" t="s">
        <v>9175</v>
      </c>
      <c r="G38" s="84" t="s">
        <v>11940</v>
      </c>
      <c r="H38" s="84" t="s">
        <v>12054</v>
      </c>
      <c r="I38" s="84" t="s">
        <v>12152</v>
      </c>
      <c r="J38" s="84" t="s">
        <v>12056</v>
      </c>
      <c r="K38" s="84" t="s">
        <v>11944</v>
      </c>
      <c r="L38" s="84" t="s">
        <v>11945</v>
      </c>
      <c r="M38" s="84" t="s">
        <v>2549</v>
      </c>
      <c r="N38" s="84" t="s">
        <v>11946</v>
      </c>
      <c r="O38" s="84" t="s">
        <v>11947</v>
      </c>
      <c r="P38" s="85" t="s">
        <v>11812</v>
      </c>
      <c r="Q38" s="85" t="s">
        <v>11812</v>
      </c>
      <c r="R38" s="85" t="s">
        <v>11812</v>
      </c>
      <c r="S38" s="85" t="s">
        <v>11812</v>
      </c>
      <c r="T38" s="85" t="s">
        <v>11812</v>
      </c>
      <c r="U38" s="85" t="s">
        <v>11812</v>
      </c>
      <c r="V38" s="84" t="s">
        <v>12028</v>
      </c>
      <c r="W38" s="85" t="s">
        <v>306</v>
      </c>
      <c r="X38" s="85" t="s">
        <v>1472</v>
      </c>
      <c r="Y38" s="85" t="s">
        <v>928</v>
      </c>
      <c r="Z38" s="85" t="s">
        <v>12130</v>
      </c>
      <c r="AA38" s="85" t="s">
        <v>12153</v>
      </c>
      <c r="AB38" s="85" t="s">
        <v>11812</v>
      </c>
      <c r="AC38" s="84" t="s">
        <v>12030</v>
      </c>
      <c r="AD38" s="85" t="s">
        <v>1472</v>
      </c>
      <c r="AE38" s="85" t="s">
        <v>304</v>
      </c>
      <c r="AF38" s="85" t="s">
        <v>654</v>
      </c>
      <c r="AG38" s="85" t="s">
        <v>1472</v>
      </c>
      <c r="AH38" s="85" t="s">
        <v>12077</v>
      </c>
      <c r="AI38" s="85" t="s">
        <v>11812</v>
      </c>
      <c r="AJ38" s="84" t="s">
        <v>12031</v>
      </c>
      <c r="AK38" s="85" t="s">
        <v>1472</v>
      </c>
      <c r="AL38" s="85" t="s">
        <v>1472</v>
      </c>
      <c r="AM38" s="85" t="s">
        <v>1472</v>
      </c>
      <c r="AN38" s="85" t="s">
        <v>304</v>
      </c>
      <c r="AO38" s="85" t="s">
        <v>12086</v>
      </c>
      <c r="AP38" s="85" t="s">
        <v>12154</v>
      </c>
      <c r="AQ38" s="84" t="s">
        <v>11954</v>
      </c>
      <c r="AR38" s="85" t="s">
        <v>11812</v>
      </c>
      <c r="AS38" s="85" t="s">
        <v>11812</v>
      </c>
      <c r="AT38" s="85" t="s">
        <v>11812</v>
      </c>
      <c r="AU38" s="85" t="s">
        <v>11812</v>
      </c>
      <c r="AV38" s="85" t="s">
        <v>11812</v>
      </c>
      <c r="AW38" s="85" t="s">
        <v>11812</v>
      </c>
      <c r="AX38" s="84" t="s">
        <v>12017</v>
      </c>
      <c r="AY38" s="85" t="s">
        <v>11956</v>
      </c>
      <c r="AZ38" s="84" t="s">
        <v>11957</v>
      </c>
      <c r="BB38" s="86">
        <v>16</v>
      </c>
      <c r="BC38" s="86">
        <v>18</v>
      </c>
      <c r="BD38" s="86">
        <v>15</v>
      </c>
      <c r="BE38" s="86">
        <v>10</v>
      </c>
      <c r="BF38" s="86">
        <v>59</v>
      </c>
      <c r="BG38" s="87" t="s">
        <v>11812</v>
      </c>
      <c r="BH38" s="86">
        <v>18</v>
      </c>
      <c r="BI38" s="86">
        <v>17</v>
      </c>
      <c r="BJ38" s="86">
        <v>19</v>
      </c>
      <c r="BK38" s="86">
        <v>18</v>
      </c>
      <c r="BL38" s="86">
        <v>72</v>
      </c>
      <c r="BM38" s="87" t="s">
        <v>11812</v>
      </c>
      <c r="BN38" s="86">
        <v>18</v>
      </c>
      <c r="BO38" s="86">
        <v>18</v>
      </c>
      <c r="BP38" s="86">
        <v>18</v>
      </c>
      <c r="BQ38" s="86">
        <v>17</v>
      </c>
      <c r="BR38" s="86">
        <v>71</v>
      </c>
      <c r="BS38" s="87" t="s">
        <v>12154</v>
      </c>
      <c r="BT38" s="94" t="s">
        <v>11731</v>
      </c>
      <c r="BU38" s="94" t="s">
        <v>11731</v>
      </c>
      <c r="BV38" s="94" t="s">
        <v>11731</v>
      </c>
      <c r="BW38" s="94" t="s">
        <v>11731</v>
      </c>
      <c r="BX38" s="94" t="s">
        <v>11731</v>
      </c>
      <c r="BY38" s="87" t="s">
        <v>11812</v>
      </c>
      <c r="CA38" s="83" t="s">
        <v>12028</v>
      </c>
      <c r="CB38" s="83" t="s">
        <v>12030</v>
      </c>
      <c r="CC38" s="83" t="s">
        <v>12031</v>
      </c>
      <c r="CD38" s="83" t="s">
        <v>11954</v>
      </c>
      <c r="CE38" s="105"/>
      <c r="CF38" s="91">
        <v>17.333333333333332</v>
      </c>
      <c r="CG38" s="91">
        <v>17.666666666666668</v>
      </c>
      <c r="CH38" s="91">
        <v>17.333333333333332</v>
      </c>
      <c r="CI38" s="91">
        <v>15</v>
      </c>
      <c r="CJ38" s="91">
        <v>67.33</v>
      </c>
      <c r="CK38" s="93">
        <v>67.333333333333329</v>
      </c>
    </row>
    <row r="39" spans="1:89" ht="30" customHeight="1" x14ac:dyDescent="0.3">
      <c r="A39" s="83" t="s">
        <v>12155</v>
      </c>
      <c r="B39" s="83" t="s">
        <v>11938</v>
      </c>
      <c r="C39" s="83" t="s">
        <v>12156</v>
      </c>
      <c r="D39" s="84" t="s">
        <v>9427</v>
      </c>
      <c r="E39" s="84" t="s">
        <v>11812</v>
      </c>
      <c r="F39" s="84" t="s">
        <v>9428</v>
      </c>
      <c r="G39" s="84" t="s">
        <v>11940</v>
      </c>
      <c r="H39" s="84" t="s">
        <v>11978</v>
      </c>
      <c r="I39" s="84" t="s">
        <v>12157</v>
      </c>
      <c r="J39" s="84" t="s">
        <v>11980</v>
      </c>
      <c r="K39" s="84" t="s">
        <v>11944</v>
      </c>
      <c r="L39" s="84" t="s">
        <v>11945</v>
      </c>
      <c r="M39" s="84" t="s">
        <v>2549</v>
      </c>
      <c r="N39" s="84" t="s">
        <v>11946</v>
      </c>
      <c r="O39" s="84" t="s">
        <v>11947</v>
      </c>
      <c r="P39" s="85" t="s">
        <v>11812</v>
      </c>
      <c r="Q39" s="85" t="s">
        <v>11812</v>
      </c>
      <c r="R39" s="85" t="s">
        <v>11812</v>
      </c>
      <c r="S39" s="85" t="s">
        <v>11812</v>
      </c>
      <c r="T39" s="85" t="s">
        <v>11812</v>
      </c>
      <c r="U39" s="85" t="s">
        <v>11812</v>
      </c>
      <c r="V39" s="84" t="s">
        <v>11981</v>
      </c>
      <c r="W39" s="85" t="s">
        <v>654</v>
      </c>
      <c r="X39" s="85" t="s">
        <v>11949</v>
      </c>
      <c r="Y39" s="85" t="s">
        <v>654</v>
      </c>
      <c r="Z39" s="85" t="s">
        <v>1472</v>
      </c>
      <c r="AA39" s="85" t="s">
        <v>12051</v>
      </c>
      <c r="AB39" s="85" t="s">
        <v>11812</v>
      </c>
      <c r="AC39" s="84" t="s">
        <v>11983</v>
      </c>
      <c r="AD39" s="85" t="s">
        <v>1472</v>
      </c>
      <c r="AE39" s="85" t="s">
        <v>1472</v>
      </c>
      <c r="AF39" s="85" t="s">
        <v>1472</v>
      </c>
      <c r="AG39" s="85" t="s">
        <v>304</v>
      </c>
      <c r="AH39" s="85" t="s">
        <v>12086</v>
      </c>
      <c r="AI39" s="85" t="s">
        <v>11812</v>
      </c>
      <c r="AJ39" s="84" t="s">
        <v>11984</v>
      </c>
      <c r="AK39" s="85" t="s">
        <v>309</v>
      </c>
      <c r="AL39" s="85" t="s">
        <v>304</v>
      </c>
      <c r="AM39" s="85" t="s">
        <v>1472</v>
      </c>
      <c r="AN39" s="85" t="s">
        <v>304</v>
      </c>
      <c r="AO39" s="85" t="s">
        <v>12120</v>
      </c>
      <c r="AP39" s="85" t="s">
        <v>11812</v>
      </c>
      <c r="AQ39" s="84" t="s">
        <v>11954</v>
      </c>
      <c r="AR39" s="85" t="s">
        <v>11812</v>
      </c>
      <c r="AS39" s="85" t="s">
        <v>11812</v>
      </c>
      <c r="AT39" s="85" t="s">
        <v>11812</v>
      </c>
      <c r="AU39" s="85" t="s">
        <v>11812</v>
      </c>
      <c r="AV39" s="85" t="s">
        <v>11812</v>
      </c>
      <c r="AW39" s="85" t="s">
        <v>11812</v>
      </c>
      <c r="AX39" s="84" t="s">
        <v>12158</v>
      </c>
      <c r="AY39" s="85" t="s">
        <v>11956</v>
      </c>
      <c r="AZ39" s="84" t="s">
        <v>11957</v>
      </c>
      <c r="BB39" s="86">
        <v>19</v>
      </c>
      <c r="BC39" s="86">
        <v>20</v>
      </c>
      <c r="BD39" s="86">
        <v>19</v>
      </c>
      <c r="BE39" s="86">
        <v>18</v>
      </c>
      <c r="BF39" s="86">
        <v>76</v>
      </c>
      <c r="BG39" s="87" t="s">
        <v>11812</v>
      </c>
      <c r="BH39" s="86">
        <v>18</v>
      </c>
      <c r="BI39" s="86">
        <v>18</v>
      </c>
      <c r="BJ39" s="86">
        <v>18</v>
      </c>
      <c r="BK39" s="86">
        <v>17</v>
      </c>
      <c r="BL39" s="86">
        <v>71</v>
      </c>
      <c r="BM39" s="87" t="s">
        <v>11812</v>
      </c>
      <c r="BN39" s="86">
        <v>21</v>
      </c>
      <c r="BO39" s="86">
        <v>17</v>
      </c>
      <c r="BP39" s="86">
        <v>18</v>
      </c>
      <c r="BQ39" s="86">
        <v>17</v>
      </c>
      <c r="BR39" s="86">
        <v>73</v>
      </c>
      <c r="BS39" s="87" t="s">
        <v>11812</v>
      </c>
      <c r="BT39" s="94" t="s">
        <v>11731</v>
      </c>
      <c r="BU39" s="94" t="s">
        <v>11731</v>
      </c>
      <c r="BV39" s="94" t="s">
        <v>11731</v>
      </c>
      <c r="BW39" s="94" t="s">
        <v>11731</v>
      </c>
      <c r="BX39" s="94" t="s">
        <v>11731</v>
      </c>
      <c r="BY39" s="87" t="s">
        <v>11812</v>
      </c>
      <c r="CA39" s="83" t="s">
        <v>11981</v>
      </c>
      <c r="CB39" s="83" t="s">
        <v>11983</v>
      </c>
      <c r="CC39" s="83" t="s">
        <v>11984</v>
      </c>
      <c r="CD39" s="83" t="s">
        <v>11954</v>
      </c>
      <c r="CE39" s="105"/>
      <c r="CF39" s="91">
        <v>19.333333333333332</v>
      </c>
      <c r="CG39" s="91">
        <v>18.333333333333332</v>
      </c>
      <c r="CH39" s="91">
        <v>18.333333333333332</v>
      </c>
      <c r="CI39" s="91">
        <v>17.333333333333332</v>
      </c>
      <c r="CJ39" s="91">
        <v>73.33</v>
      </c>
      <c r="CK39" s="93">
        <v>73.333333333333329</v>
      </c>
    </row>
    <row r="40" spans="1:89" ht="30" customHeight="1" x14ac:dyDescent="0.3">
      <c r="A40" s="83" t="s">
        <v>12159</v>
      </c>
      <c r="B40" s="83" t="s">
        <v>11938</v>
      </c>
      <c r="C40" s="83" t="s">
        <v>12160</v>
      </c>
      <c r="D40" s="84" t="s">
        <v>10406</v>
      </c>
      <c r="E40" s="84" t="s">
        <v>11812</v>
      </c>
      <c r="F40" s="84" t="s">
        <v>10407</v>
      </c>
      <c r="G40" s="84" t="s">
        <v>11940</v>
      </c>
      <c r="H40" s="84" t="s">
        <v>12127</v>
      </c>
      <c r="I40" s="84" t="s">
        <v>12161</v>
      </c>
      <c r="J40" s="84" t="s">
        <v>12129</v>
      </c>
      <c r="K40" s="84" t="s">
        <v>11944</v>
      </c>
      <c r="L40" s="84" t="s">
        <v>11945</v>
      </c>
      <c r="M40" s="84" t="s">
        <v>2549</v>
      </c>
      <c r="N40" s="84" t="s">
        <v>11946</v>
      </c>
      <c r="O40" s="84" t="s">
        <v>11947</v>
      </c>
      <c r="P40" s="85" t="s">
        <v>11812</v>
      </c>
      <c r="Q40" s="85" t="s">
        <v>11812</v>
      </c>
      <c r="R40" s="85" t="s">
        <v>11812</v>
      </c>
      <c r="S40" s="85" t="s">
        <v>11812</v>
      </c>
      <c r="T40" s="85" t="s">
        <v>11812</v>
      </c>
      <c r="U40" s="85" t="s">
        <v>11812</v>
      </c>
      <c r="V40" s="84" t="s">
        <v>12039</v>
      </c>
      <c r="W40" s="85" t="s">
        <v>11963</v>
      </c>
      <c r="X40" s="85" t="s">
        <v>11949</v>
      </c>
      <c r="Y40" s="85" t="s">
        <v>11974</v>
      </c>
      <c r="Z40" s="85" t="s">
        <v>11949</v>
      </c>
      <c r="AA40" s="85" t="s">
        <v>12029</v>
      </c>
      <c r="AB40" s="85" t="s">
        <v>12162</v>
      </c>
      <c r="AC40" s="84" t="s">
        <v>11983</v>
      </c>
      <c r="AD40" s="85" t="s">
        <v>11974</v>
      </c>
      <c r="AE40" s="85" t="s">
        <v>11974</v>
      </c>
      <c r="AF40" s="85" t="s">
        <v>11974</v>
      </c>
      <c r="AG40" s="85" t="s">
        <v>11974</v>
      </c>
      <c r="AH40" s="85" t="s">
        <v>12011</v>
      </c>
      <c r="AI40" s="85" t="s">
        <v>11812</v>
      </c>
      <c r="AJ40" s="84" t="s">
        <v>11984</v>
      </c>
      <c r="AK40" s="85" t="s">
        <v>11974</v>
      </c>
      <c r="AL40" s="85" t="s">
        <v>11974</v>
      </c>
      <c r="AM40" s="85" t="s">
        <v>309</v>
      </c>
      <c r="AN40" s="85" t="s">
        <v>309</v>
      </c>
      <c r="AO40" s="85" t="s">
        <v>12045</v>
      </c>
      <c r="AP40" s="85" t="s">
        <v>11812</v>
      </c>
      <c r="AQ40" s="84" t="s">
        <v>11954</v>
      </c>
      <c r="AR40" s="85" t="s">
        <v>11812</v>
      </c>
      <c r="AS40" s="85" t="s">
        <v>11812</v>
      </c>
      <c r="AT40" s="85" t="s">
        <v>11812</v>
      </c>
      <c r="AU40" s="85" t="s">
        <v>11812</v>
      </c>
      <c r="AV40" s="85" t="s">
        <v>11812</v>
      </c>
      <c r="AW40" s="85" t="s">
        <v>11812</v>
      </c>
      <c r="AX40" s="84" t="s">
        <v>12110</v>
      </c>
      <c r="AY40" s="85" t="s">
        <v>11956</v>
      </c>
      <c r="AZ40" s="84" t="s">
        <v>11957</v>
      </c>
      <c r="BB40" s="86">
        <v>23</v>
      </c>
      <c r="BC40" s="86">
        <v>20</v>
      </c>
      <c r="BD40" s="86">
        <v>22</v>
      </c>
      <c r="BE40" s="86">
        <v>20</v>
      </c>
      <c r="BF40" s="86">
        <v>85</v>
      </c>
      <c r="BG40" s="87" t="s">
        <v>12162</v>
      </c>
      <c r="BH40" s="86">
        <v>22</v>
      </c>
      <c r="BI40" s="86">
        <v>22</v>
      </c>
      <c r="BJ40" s="86">
        <v>22</v>
      </c>
      <c r="BK40" s="86">
        <v>22</v>
      </c>
      <c r="BL40" s="86">
        <v>88</v>
      </c>
      <c r="BM40" s="87" t="s">
        <v>11812</v>
      </c>
      <c r="BN40" s="86">
        <v>22</v>
      </c>
      <c r="BO40" s="86">
        <v>22</v>
      </c>
      <c r="BP40" s="86">
        <v>21</v>
      </c>
      <c r="BQ40" s="86">
        <v>21</v>
      </c>
      <c r="BR40" s="86">
        <v>86</v>
      </c>
      <c r="BS40" s="87" t="s">
        <v>11812</v>
      </c>
      <c r="BT40" s="94" t="s">
        <v>11731</v>
      </c>
      <c r="BU40" s="94" t="s">
        <v>11731</v>
      </c>
      <c r="BV40" s="94" t="s">
        <v>11731</v>
      </c>
      <c r="BW40" s="94" t="s">
        <v>11731</v>
      </c>
      <c r="BX40" s="94" t="s">
        <v>11731</v>
      </c>
      <c r="BY40" s="87" t="s">
        <v>11812</v>
      </c>
      <c r="CA40" s="83" t="s">
        <v>12039</v>
      </c>
      <c r="CB40" s="83" t="s">
        <v>11983</v>
      </c>
      <c r="CC40" s="83" t="s">
        <v>11984</v>
      </c>
      <c r="CD40" s="83" t="s">
        <v>11954</v>
      </c>
      <c r="CE40" s="105"/>
      <c r="CF40" s="91">
        <v>22.333333333333332</v>
      </c>
      <c r="CG40" s="91">
        <v>21.333333333333332</v>
      </c>
      <c r="CH40" s="91">
        <v>21.666666666666668</v>
      </c>
      <c r="CI40" s="91">
        <v>21</v>
      </c>
      <c r="CJ40" s="91">
        <v>86.33</v>
      </c>
      <c r="CK40" s="93">
        <v>86.333333333333329</v>
      </c>
    </row>
    <row r="41" spans="1:89" ht="30" customHeight="1" x14ac:dyDescent="0.3">
      <c r="A41" s="83" t="s">
        <v>12163</v>
      </c>
      <c r="B41" s="83" t="s">
        <v>11938</v>
      </c>
      <c r="C41" s="83" t="s">
        <v>12164</v>
      </c>
      <c r="D41" s="84" t="s">
        <v>10940</v>
      </c>
      <c r="E41" s="84" t="s">
        <v>11812</v>
      </c>
      <c r="F41" s="84" t="s">
        <v>10941</v>
      </c>
      <c r="G41" s="84" t="s">
        <v>11940</v>
      </c>
      <c r="H41" s="84" t="s">
        <v>11960</v>
      </c>
      <c r="I41" s="84" t="s">
        <v>12165</v>
      </c>
      <c r="J41" s="84" t="s">
        <v>11962</v>
      </c>
      <c r="K41" s="84" t="s">
        <v>11944</v>
      </c>
      <c r="L41" s="84" t="s">
        <v>11945</v>
      </c>
      <c r="M41" s="84" t="s">
        <v>2549</v>
      </c>
      <c r="N41" s="84" t="s">
        <v>11946</v>
      </c>
      <c r="O41" s="84" t="s">
        <v>11947</v>
      </c>
      <c r="P41" s="85" t="s">
        <v>11812</v>
      </c>
      <c r="Q41" s="85" t="s">
        <v>11812</v>
      </c>
      <c r="R41" s="85" t="s">
        <v>11812</v>
      </c>
      <c r="S41" s="85" t="s">
        <v>11812</v>
      </c>
      <c r="T41" s="85" t="s">
        <v>11812</v>
      </c>
      <c r="U41" s="85" t="s">
        <v>11812</v>
      </c>
      <c r="V41" s="84" t="s">
        <v>11948</v>
      </c>
      <c r="W41" s="85" t="s">
        <v>928</v>
      </c>
      <c r="X41" s="85" t="s">
        <v>928</v>
      </c>
      <c r="Y41" s="85" t="s">
        <v>928</v>
      </c>
      <c r="Z41" s="85" t="s">
        <v>928</v>
      </c>
      <c r="AA41" s="85" t="s">
        <v>12137</v>
      </c>
      <c r="AB41" s="85" t="s">
        <v>11812</v>
      </c>
      <c r="AC41" s="84" t="s">
        <v>11965</v>
      </c>
      <c r="AD41" s="85" t="s">
        <v>928</v>
      </c>
      <c r="AE41" s="85" t="s">
        <v>1472</v>
      </c>
      <c r="AF41" s="85" t="s">
        <v>11949</v>
      </c>
      <c r="AG41" s="85" t="s">
        <v>306</v>
      </c>
      <c r="AH41" s="85" t="s">
        <v>12082</v>
      </c>
      <c r="AI41" s="85" t="s">
        <v>11812</v>
      </c>
      <c r="AJ41" s="84" t="s">
        <v>11967</v>
      </c>
      <c r="AK41" s="85" t="s">
        <v>2549</v>
      </c>
      <c r="AL41" s="85" t="s">
        <v>11949</v>
      </c>
      <c r="AM41" s="85" t="s">
        <v>731</v>
      </c>
      <c r="AN41" s="85" t="s">
        <v>11949</v>
      </c>
      <c r="AO41" s="85" t="s">
        <v>12082</v>
      </c>
      <c r="AP41" s="85" t="s">
        <v>12166</v>
      </c>
      <c r="AQ41" s="84" t="s">
        <v>11954</v>
      </c>
      <c r="AR41" s="85" t="s">
        <v>11812</v>
      </c>
      <c r="AS41" s="85" t="s">
        <v>11812</v>
      </c>
      <c r="AT41" s="85" t="s">
        <v>11812</v>
      </c>
      <c r="AU41" s="85" t="s">
        <v>11812</v>
      </c>
      <c r="AV41" s="85" t="s">
        <v>11812</v>
      </c>
      <c r="AW41" s="85" t="s">
        <v>11812</v>
      </c>
      <c r="AX41" s="84" t="s">
        <v>12167</v>
      </c>
      <c r="AY41" s="85" t="s">
        <v>11956</v>
      </c>
      <c r="AZ41" s="84" t="s">
        <v>11957</v>
      </c>
      <c r="BB41" s="86">
        <v>15</v>
      </c>
      <c r="BC41" s="86">
        <v>15</v>
      </c>
      <c r="BD41" s="86">
        <v>15</v>
      </c>
      <c r="BE41" s="86">
        <v>15</v>
      </c>
      <c r="BF41" s="86">
        <v>60</v>
      </c>
      <c r="BG41" s="87" t="s">
        <v>11812</v>
      </c>
      <c r="BH41" s="86">
        <v>15</v>
      </c>
      <c r="BI41" s="86">
        <v>18</v>
      </c>
      <c r="BJ41" s="86">
        <v>20</v>
      </c>
      <c r="BK41" s="86">
        <v>16</v>
      </c>
      <c r="BL41" s="86">
        <v>69</v>
      </c>
      <c r="BM41" s="87" t="s">
        <v>11812</v>
      </c>
      <c r="BN41" s="86">
        <v>5</v>
      </c>
      <c r="BO41" s="86">
        <v>20</v>
      </c>
      <c r="BP41" s="86">
        <v>24</v>
      </c>
      <c r="BQ41" s="86">
        <v>20</v>
      </c>
      <c r="BR41" s="86">
        <v>69</v>
      </c>
      <c r="BS41" s="87" t="s">
        <v>12166</v>
      </c>
      <c r="BT41" s="94" t="s">
        <v>11731</v>
      </c>
      <c r="BU41" s="94" t="s">
        <v>11731</v>
      </c>
      <c r="BV41" s="94" t="s">
        <v>11731</v>
      </c>
      <c r="BW41" s="94" t="s">
        <v>11731</v>
      </c>
      <c r="BX41" s="94" t="s">
        <v>11731</v>
      </c>
      <c r="BY41" s="87" t="s">
        <v>11812</v>
      </c>
      <c r="CA41" s="83" t="s">
        <v>11948</v>
      </c>
      <c r="CB41" s="83" t="s">
        <v>11965</v>
      </c>
      <c r="CC41" s="83" t="s">
        <v>11967</v>
      </c>
      <c r="CD41" s="83" t="s">
        <v>11954</v>
      </c>
      <c r="CE41" s="105"/>
      <c r="CF41" s="91">
        <v>11.666666666666666</v>
      </c>
      <c r="CG41" s="91">
        <v>17.666666666666668</v>
      </c>
      <c r="CH41" s="91">
        <v>19.666666666666668</v>
      </c>
      <c r="CI41" s="91">
        <v>17</v>
      </c>
      <c r="CJ41" s="91">
        <v>66</v>
      </c>
      <c r="CK41" s="93">
        <v>66</v>
      </c>
    </row>
    <row r="42" spans="1:89" ht="30" customHeight="1" x14ac:dyDescent="0.3">
      <c r="A42" s="83" t="s">
        <v>12168</v>
      </c>
      <c r="B42" s="83" t="s">
        <v>11938</v>
      </c>
      <c r="C42" s="83" t="s">
        <v>12169</v>
      </c>
      <c r="D42" s="84" t="s">
        <v>11144</v>
      </c>
      <c r="E42" s="84" t="s">
        <v>11812</v>
      </c>
      <c r="F42" s="84" t="s">
        <v>11145</v>
      </c>
      <c r="G42" s="84" t="s">
        <v>11940</v>
      </c>
      <c r="H42" s="84" t="s">
        <v>12054</v>
      </c>
      <c r="I42" s="84" t="s">
        <v>12170</v>
      </c>
      <c r="J42" s="84" t="s">
        <v>12056</v>
      </c>
      <c r="K42" s="84" t="s">
        <v>11944</v>
      </c>
      <c r="L42" s="84" t="s">
        <v>11945</v>
      </c>
      <c r="M42" s="84" t="s">
        <v>2549</v>
      </c>
      <c r="N42" s="84" t="s">
        <v>11946</v>
      </c>
      <c r="O42" s="84" t="s">
        <v>11947</v>
      </c>
      <c r="P42" s="85" t="s">
        <v>11812</v>
      </c>
      <c r="Q42" s="85" t="s">
        <v>11812</v>
      </c>
      <c r="R42" s="85" t="s">
        <v>11812</v>
      </c>
      <c r="S42" s="85" t="s">
        <v>11812</v>
      </c>
      <c r="T42" s="85" t="s">
        <v>11812</v>
      </c>
      <c r="U42" s="85" t="s">
        <v>11812</v>
      </c>
      <c r="V42" s="84" t="s">
        <v>12028</v>
      </c>
      <c r="W42" s="85" t="s">
        <v>11974</v>
      </c>
      <c r="X42" s="85" t="s">
        <v>11974</v>
      </c>
      <c r="Y42" s="85" t="s">
        <v>11963</v>
      </c>
      <c r="Z42" s="85" t="s">
        <v>309</v>
      </c>
      <c r="AA42" s="85" t="s">
        <v>12011</v>
      </c>
      <c r="AB42" s="85" t="s">
        <v>11812</v>
      </c>
      <c r="AC42" s="84" t="s">
        <v>12030</v>
      </c>
      <c r="AD42" s="85" t="s">
        <v>1472</v>
      </c>
      <c r="AE42" s="85" t="s">
        <v>1472</v>
      </c>
      <c r="AF42" s="85" t="s">
        <v>1472</v>
      </c>
      <c r="AG42" s="85" t="s">
        <v>306</v>
      </c>
      <c r="AH42" s="85" t="s">
        <v>2602</v>
      </c>
      <c r="AI42" s="85" t="s">
        <v>11812</v>
      </c>
      <c r="AJ42" s="84" t="s">
        <v>12031</v>
      </c>
      <c r="AK42" s="85" t="s">
        <v>304</v>
      </c>
      <c r="AL42" s="85" t="s">
        <v>304</v>
      </c>
      <c r="AM42" s="85" t="s">
        <v>1472</v>
      </c>
      <c r="AN42" s="85" t="s">
        <v>654</v>
      </c>
      <c r="AO42" s="85" t="s">
        <v>12086</v>
      </c>
      <c r="AP42" s="85" t="s">
        <v>12171</v>
      </c>
      <c r="AQ42" s="84" t="s">
        <v>11954</v>
      </c>
      <c r="AR42" s="85" t="s">
        <v>11812</v>
      </c>
      <c r="AS42" s="85" t="s">
        <v>11812</v>
      </c>
      <c r="AT42" s="85" t="s">
        <v>11812</v>
      </c>
      <c r="AU42" s="85" t="s">
        <v>11812</v>
      </c>
      <c r="AV42" s="85" t="s">
        <v>11812</v>
      </c>
      <c r="AW42" s="85" t="s">
        <v>11812</v>
      </c>
      <c r="AX42" s="84" t="s">
        <v>12106</v>
      </c>
      <c r="AY42" s="85" t="s">
        <v>11956</v>
      </c>
      <c r="AZ42" s="84" t="s">
        <v>11957</v>
      </c>
      <c r="BB42" s="86">
        <v>22</v>
      </c>
      <c r="BC42" s="86">
        <v>22</v>
      </c>
      <c r="BD42" s="86">
        <v>23</v>
      </c>
      <c r="BE42" s="86">
        <v>21</v>
      </c>
      <c r="BF42" s="86">
        <v>88</v>
      </c>
      <c r="BG42" s="87" t="s">
        <v>11812</v>
      </c>
      <c r="BH42" s="86">
        <v>18</v>
      </c>
      <c r="BI42" s="86">
        <v>18</v>
      </c>
      <c r="BJ42" s="86">
        <v>18</v>
      </c>
      <c r="BK42" s="86">
        <v>16</v>
      </c>
      <c r="BL42" s="86">
        <v>70</v>
      </c>
      <c r="BM42" s="87" t="s">
        <v>11812</v>
      </c>
      <c r="BN42" s="86">
        <v>17</v>
      </c>
      <c r="BO42" s="86">
        <v>17</v>
      </c>
      <c r="BP42" s="86">
        <v>18</v>
      </c>
      <c r="BQ42" s="86">
        <v>19</v>
      </c>
      <c r="BR42" s="86">
        <v>71</v>
      </c>
      <c r="BS42" s="87" t="s">
        <v>12171</v>
      </c>
      <c r="BT42" s="94" t="s">
        <v>11731</v>
      </c>
      <c r="BU42" s="94" t="s">
        <v>11731</v>
      </c>
      <c r="BV42" s="94" t="s">
        <v>11731</v>
      </c>
      <c r="BW42" s="94" t="s">
        <v>11731</v>
      </c>
      <c r="BX42" s="94" t="s">
        <v>11731</v>
      </c>
      <c r="BY42" s="87" t="s">
        <v>11812</v>
      </c>
      <c r="CA42" s="83" t="s">
        <v>12028</v>
      </c>
      <c r="CB42" s="83" t="s">
        <v>12030</v>
      </c>
      <c r="CC42" s="83" t="s">
        <v>12031</v>
      </c>
      <c r="CD42" s="83" t="s">
        <v>11954</v>
      </c>
      <c r="CE42" s="105"/>
      <c r="CF42" s="91">
        <v>19</v>
      </c>
      <c r="CG42" s="91">
        <v>19</v>
      </c>
      <c r="CH42" s="91">
        <v>19.666666666666668</v>
      </c>
      <c r="CI42" s="91">
        <v>18.666666666666668</v>
      </c>
      <c r="CJ42" s="91">
        <v>76.33</v>
      </c>
      <c r="CK42" s="93">
        <v>76.333333333333343</v>
      </c>
    </row>
    <row r="43" spans="1:89" ht="30" customHeight="1" x14ac:dyDescent="0.3">
      <c r="A43" s="83" t="s">
        <v>12172</v>
      </c>
      <c r="B43" s="83" t="s">
        <v>11938</v>
      </c>
      <c r="C43" s="83" t="s">
        <v>12173</v>
      </c>
      <c r="D43" s="84" t="s">
        <v>11229</v>
      </c>
      <c r="E43" s="84" t="s">
        <v>11812</v>
      </c>
      <c r="F43" s="84" t="s">
        <v>11230</v>
      </c>
      <c r="G43" s="84" t="s">
        <v>11940</v>
      </c>
      <c r="H43" s="84" t="s">
        <v>11978</v>
      </c>
      <c r="I43" s="84" t="s">
        <v>12174</v>
      </c>
      <c r="J43" s="84" t="s">
        <v>11980</v>
      </c>
      <c r="K43" s="84" t="s">
        <v>11944</v>
      </c>
      <c r="L43" s="84" t="s">
        <v>11945</v>
      </c>
      <c r="M43" s="84" t="s">
        <v>2549</v>
      </c>
      <c r="N43" s="84" t="s">
        <v>11946</v>
      </c>
      <c r="O43" s="84" t="s">
        <v>11947</v>
      </c>
      <c r="P43" s="85" t="s">
        <v>11812</v>
      </c>
      <c r="Q43" s="85" t="s">
        <v>11812</v>
      </c>
      <c r="R43" s="85" t="s">
        <v>11812</v>
      </c>
      <c r="S43" s="85" t="s">
        <v>11812</v>
      </c>
      <c r="T43" s="85" t="s">
        <v>11812</v>
      </c>
      <c r="U43" s="85" t="s">
        <v>11812</v>
      </c>
      <c r="V43" s="84" t="s">
        <v>11981</v>
      </c>
      <c r="W43" s="85" t="s">
        <v>11974</v>
      </c>
      <c r="X43" s="85" t="s">
        <v>11974</v>
      </c>
      <c r="Y43" s="85" t="s">
        <v>11949</v>
      </c>
      <c r="Z43" s="85" t="s">
        <v>11963</v>
      </c>
      <c r="AA43" s="85" t="s">
        <v>3436</v>
      </c>
      <c r="AB43" s="85" t="s">
        <v>11812</v>
      </c>
      <c r="AC43" s="84" t="s">
        <v>11983</v>
      </c>
      <c r="AD43" s="85" t="s">
        <v>654</v>
      </c>
      <c r="AE43" s="85" t="s">
        <v>11949</v>
      </c>
      <c r="AF43" s="85" t="s">
        <v>11949</v>
      </c>
      <c r="AG43" s="85" t="s">
        <v>11949</v>
      </c>
      <c r="AH43" s="85" t="s">
        <v>12050</v>
      </c>
      <c r="AI43" s="85" t="s">
        <v>11812</v>
      </c>
      <c r="AJ43" s="84" t="s">
        <v>11984</v>
      </c>
      <c r="AK43" s="85" t="s">
        <v>11974</v>
      </c>
      <c r="AL43" s="85" t="s">
        <v>11974</v>
      </c>
      <c r="AM43" s="85" t="s">
        <v>11974</v>
      </c>
      <c r="AN43" s="85" t="s">
        <v>11974</v>
      </c>
      <c r="AO43" s="85" t="s">
        <v>12011</v>
      </c>
      <c r="AP43" s="85" t="s">
        <v>11812</v>
      </c>
      <c r="AQ43" s="84" t="s">
        <v>11954</v>
      </c>
      <c r="AR43" s="85" t="s">
        <v>11812</v>
      </c>
      <c r="AS43" s="85" t="s">
        <v>11812</v>
      </c>
      <c r="AT43" s="85" t="s">
        <v>11812</v>
      </c>
      <c r="AU43" s="85" t="s">
        <v>11812</v>
      </c>
      <c r="AV43" s="85" t="s">
        <v>11812</v>
      </c>
      <c r="AW43" s="85" t="s">
        <v>11812</v>
      </c>
      <c r="AX43" s="84" t="s">
        <v>12060</v>
      </c>
      <c r="AY43" s="85" t="s">
        <v>11956</v>
      </c>
      <c r="AZ43" s="84" t="s">
        <v>11957</v>
      </c>
      <c r="BB43" s="86">
        <v>22</v>
      </c>
      <c r="BC43" s="86">
        <v>22</v>
      </c>
      <c r="BD43" s="86">
        <v>20</v>
      </c>
      <c r="BE43" s="86">
        <v>23</v>
      </c>
      <c r="BF43" s="86">
        <v>87</v>
      </c>
      <c r="BG43" s="87" t="s">
        <v>11812</v>
      </c>
      <c r="BH43" s="86">
        <v>19</v>
      </c>
      <c r="BI43" s="86">
        <v>20</v>
      </c>
      <c r="BJ43" s="86">
        <v>20</v>
      </c>
      <c r="BK43" s="86">
        <v>20</v>
      </c>
      <c r="BL43" s="86">
        <v>79</v>
      </c>
      <c r="BM43" s="87" t="s">
        <v>11812</v>
      </c>
      <c r="BN43" s="86">
        <v>22</v>
      </c>
      <c r="BO43" s="86">
        <v>22</v>
      </c>
      <c r="BP43" s="86">
        <v>22</v>
      </c>
      <c r="BQ43" s="86">
        <v>22</v>
      </c>
      <c r="BR43" s="86">
        <v>88</v>
      </c>
      <c r="BS43" s="87" t="s">
        <v>11812</v>
      </c>
      <c r="BT43" s="94" t="s">
        <v>11731</v>
      </c>
      <c r="BU43" s="94" t="s">
        <v>11731</v>
      </c>
      <c r="BV43" s="94" t="s">
        <v>11731</v>
      </c>
      <c r="BW43" s="94" t="s">
        <v>11731</v>
      </c>
      <c r="BX43" s="94" t="s">
        <v>11731</v>
      </c>
      <c r="BY43" s="87" t="s">
        <v>11812</v>
      </c>
      <c r="CA43" s="83" t="s">
        <v>11981</v>
      </c>
      <c r="CB43" s="83" t="s">
        <v>11983</v>
      </c>
      <c r="CC43" s="83" t="s">
        <v>11984</v>
      </c>
      <c r="CD43" s="83" t="s">
        <v>11954</v>
      </c>
      <c r="CE43" s="105"/>
      <c r="CF43" s="91">
        <v>21</v>
      </c>
      <c r="CG43" s="91">
        <v>21.333333333333332</v>
      </c>
      <c r="CH43" s="91">
        <v>20.666666666666668</v>
      </c>
      <c r="CI43" s="91">
        <v>21.666666666666668</v>
      </c>
      <c r="CJ43" s="91">
        <v>84.67</v>
      </c>
      <c r="CK43" s="93">
        <v>84.666666666666671</v>
      </c>
    </row>
  </sheetData>
  <phoneticPr fontId="5" type="noConversion"/>
  <dataValidations count="2">
    <dataValidation type="list" allowBlank="1" showErrorMessage="1" sqref="AY2:AY43" xr:uid="{AF213D60-E52B-435A-9EC7-CC0F314E3C96}">
      <formula1>"미평가,불합격,합격,예비합격"</formula1>
    </dataValidation>
    <dataValidation type="list" allowBlank="1" showErrorMessage="1" sqref="AR2:AU43 AK2:AN43 AD2:AG43 W2:Z43 P2:S43" xr:uid="{54D04EF2-43F7-42A8-A9D0-451CB2AA8F9D}">
      <formula1>"25,24,23,22,21,20,19,18,17,16,15,14,13,12,11,10,9,8,7,6,5,4,3,2,1,(제척/결시)0"</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AE0C3-7FD5-4F30-AAC0-A95AA44E733C}">
  <sheetPr>
    <tabColor theme="9" tint="0.39997558519241921"/>
  </sheetPr>
  <dimension ref="A1:BV49"/>
  <sheetViews>
    <sheetView showGridLines="0" zoomScale="77" zoomScaleNormal="77" workbookViewId="0">
      <pane xSplit="5" ySplit="1" topLeftCell="AL2" activePane="bottomRight" state="frozen"/>
      <selection pane="topRight" activeCell="F1" sqref="F1"/>
      <selection pane="bottomLeft" activeCell="A2" sqref="A2"/>
      <selection pane="bottomRight"/>
    </sheetView>
  </sheetViews>
  <sheetFormatPr defaultColWidth="9" defaultRowHeight="16.5" x14ac:dyDescent="0.3"/>
  <cols>
    <col min="1" max="1" width="11.125" style="71" customWidth="1"/>
    <col min="2" max="3" width="15" style="71" customWidth="1"/>
    <col min="4" max="4" width="39.25" style="71" hidden="1" customWidth="1"/>
    <col min="5" max="5" width="51.625" style="71" customWidth="1"/>
    <col min="6" max="15" width="15" style="71" hidden="1" customWidth="1"/>
    <col min="16" max="29" width="9" style="35" hidden="1" customWidth="1"/>
    <col min="30" max="30" width="8.625" style="35" customWidth="1"/>
    <col min="31" max="36" width="17.625" style="35" customWidth="1"/>
    <col min="37" max="37" width="16.5" style="35" customWidth="1"/>
    <col min="38" max="38" width="8.625" style="35" customWidth="1"/>
    <col min="39" max="44" width="15.625" style="35" hidden="1" customWidth="1"/>
    <col min="45" max="45" width="41.75" style="35" hidden="1" customWidth="1"/>
    <col min="46" max="46" width="0" style="35" hidden="1" customWidth="1"/>
    <col min="47" max="49" width="20.625" style="35" hidden="1" customWidth="1"/>
    <col min="50" max="50" width="0" style="35" hidden="1" customWidth="1"/>
    <col min="51" max="51" width="9" style="35"/>
    <col min="52" max="52" width="12.125" style="35" customWidth="1"/>
    <col min="53" max="53" width="19.5" style="35" bestFit="1" customWidth="1"/>
    <col min="54" max="55" width="21.25" style="35" bestFit="1" customWidth="1"/>
    <col min="56" max="56" width="19.5" style="35" bestFit="1" customWidth="1"/>
    <col min="57" max="57" width="19.5" style="35" customWidth="1"/>
    <col min="58" max="58" width="21.25" style="35" bestFit="1" customWidth="1"/>
    <col min="59" max="59" width="24.625" style="35" hidden="1" customWidth="1"/>
    <col min="60" max="60" width="19.625" style="35" customWidth="1"/>
    <col min="61" max="61" width="8.75" style="35" customWidth="1"/>
    <col min="62" max="62" width="16.25" style="35" customWidth="1"/>
    <col min="63" max="63" width="20.75" style="35" customWidth="1"/>
    <col min="64" max="64" width="15.75" style="35" customWidth="1"/>
    <col min="65" max="65" width="20.75" style="35" customWidth="1"/>
    <col min="66" max="66" width="35.875" style="35" customWidth="1"/>
    <col min="67" max="67" width="9" style="35"/>
    <col min="68" max="68" width="18.125" style="35" bestFit="1" customWidth="1"/>
    <col min="69" max="69" width="26.125" style="35" bestFit="1" customWidth="1"/>
    <col min="70" max="70" width="9" style="35"/>
    <col min="71" max="71" width="12.625" style="35" customWidth="1"/>
    <col min="72" max="72" width="11.5" style="35" customWidth="1"/>
    <col min="73" max="73" width="11.75" style="35" customWidth="1"/>
    <col min="74" max="74" width="16.25" style="35" bestFit="1" customWidth="1"/>
    <col min="75" max="16384" width="9" style="35"/>
  </cols>
  <sheetData>
    <row r="1" spans="1:74" ht="50.1" customHeight="1" x14ac:dyDescent="0.3">
      <c r="A1" s="1" t="s">
        <v>11653</v>
      </c>
      <c r="B1" s="1" t="s">
        <v>0</v>
      </c>
      <c r="C1" s="1" t="s">
        <v>1</v>
      </c>
      <c r="D1" s="1" t="s">
        <v>2</v>
      </c>
      <c r="E1" s="3" t="s">
        <v>3</v>
      </c>
      <c r="F1" s="1" t="s">
        <v>8</v>
      </c>
      <c r="G1" s="1" t="s">
        <v>9</v>
      </c>
      <c r="H1" s="1" t="s">
        <v>10</v>
      </c>
      <c r="I1" s="1" t="s">
        <v>11</v>
      </c>
      <c r="J1" s="1" t="s">
        <v>12</v>
      </c>
      <c r="K1" s="1" t="s">
        <v>13</v>
      </c>
      <c r="L1" s="1" t="s">
        <v>14</v>
      </c>
      <c r="M1" s="1" t="s">
        <v>15</v>
      </c>
      <c r="N1" s="1" t="s">
        <v>16</v>
      </c>
      <c r="O1" s="1" t="s">
        <v>17</v>
      </c>
      <c r="P1" s="1" t="s">
        <v>18</v>
      </c>
      <c r="Q1" s="1" t="s">
        <v>248</v>
      </c>
      <c r="R1" s="1" t="s">
        <v>249</v>
      </c>
      <c r="S1" s="1" t="s">
        <v>250</v>
      </c>
      <c r="T1" s="1" t="s">
        <v>251</v>
      </c>
      <c r="U1" s="1" t="s">
        <v>252</v>
      </c>
      <c r="V1" s="1" t="s">
        <v>253</v>
      </c>
      <c r="W1" s="1" t="s">
        <v>254</v>
      </c>
      <c r="X1" s="1" t="s">
        <v>254</v>
      </c>
      <c r="Y1" s="1" t="s">
        <v>255</v>
      </c>
      <c r="Z1" s="1" t="s">
        <v>255</v>
      </c>
      <c r="AA1" s="21" t="s">
        <v>256</v>
      </c>
      <c r="AB1" s="21" t="s">
        <v>257</v>
      </c>
      <c r="AC1" s="21" t="s">
        <v>258</v>
      </c>
      <c r="AE1" s="7" t="s">
        <v>11702</v>
      </c>
      <c r="AF1" s="7" t="s">
        <v>11703</v>
      </c>
      <c r="AG1" s="7" t="s">
        <v>11704</v>
      </c>
      <c r="AH1" s="22" t="s">
        <v>11712</v>
      </c>
      <c r="AI1" s="22" t="s">
        <v>11713</v>
      </c>
      <c r="AJ1" s="22" t="s">
        <v>11714</v>
      </c>
      <c r="AK1" s="25" t="s">
        <v>11715</v>
      </c>
      <c r="AM1" s="40" t="s">
        <v>11716</v>
      </c>
      <c r="AN1" s="24" t="s">
        <v>11717</v>
      </c>
      <c r="AO1" s="24" t="s">
        <v>11718</v>
      </c>
      <c r="AP1" s="24" t="s">
        <v>11719</v>
      </c>
      <c r="AQ1" s="24" t="s">
        <v>11720</v>
      </c>
      <c r="AR1" s="25" t="s">
        <v>11721</v>
      </c>
      <c r="AS1" s="25" t="s">
        <v>11655</v>
      </c>
      <c r="AU1" s="8" t="s">
        <v>11833</v>
      </c>
      <c r="AV1" s="8" t="s">
        <v>11834</v>
      </c>
      <c r="AW1" s="8" t="s">
        <v>11655</v>
      </c>
      <c r="AY1" s="66" t="s">
        <v>11846</v>
      </c>
      <c r="AZ1" s="67" t="s">
        <v>11854</v>
      </c>
      <c r="BA1" s="98" t="s">
        <v>11850</v>
      </c>
      <c r="BB1" s="98" t="s">
        <v>11851</v>
      </c>
      <c r="BC1" s="98" t="s">
        <v>11855</v>
      </c>
      <c r="BD1" s="98" t="s">
        <v>11856</v>
      </c>
      <c r="BE1" s="97" t="s">
        <v>11857</v>
      </c>
      <c r="BF1" s="99" t="s">
        <v>11847</v>
      </c>
      <c r="BG1" s="72" t="s">
        <v>11848</v>
      </c>
      <c r="BH1" s="100" t="s">
        <v>11852</v>
      </c>
      <c r="BI1" s="76"/>
      <c r="BJ1" s="101" t="s">
        <v>11864</v>
      </c>
      <c r="BK1" s="101" t="s">
        <v>11858</v>
      </c>
      <c r="BL1" s="103" t="s">
        <v>11865</v>
      </c>
      <c r="BM1" s="103" t="s">
        <v>11859</v>
      </c>
      <c r="BN1" s="102" t="s">
        <v>11862</v>
      </c>
      <c r="BO1" s="72" t="s">
        <v>11726</v>
      </c>
      <c r="BP1" s="72" t="s">
        <v>11860</v>
      </c>
      <c r="BQ1" s="72" t="s">
        <v>11655</v>
      </c>
      <c r="BS1" s="70" t="s">
        <v>11822</v>
      </c>
      <c r="BT1" s="70" t="s">
        <v>11861</v>
      </c>
      <c r="BU1" s="70" t="s">
        <v>11825</v>
      </c>
      <c r="BV1" s="70" t="s">
        <v>11849</v>
      </c>
    </row>
    <row r="2" spans="1:74" ht="50.1" customHeight="1" x14ac:dyDescent="0.3">
      <c r="A2" s="4">
        <v>1</v>
      </c>
      <c r="B2" s="4" t="s">
        <v>7217</v>
      </c>
      <c r="C2" s="4" t="s">
        <v>7218</v>
      </c>
      <c r="D2" s="4" t="s">
        <v>529</v>
      </c>
      <c r="E2" s="4" t="s">
        <v>530</v>
      </c>
      <c r="F2" s="4" t="s">
        <v>7219</v>
      </c>
      <c r="G2" s="4" t="s">
        <v>7220</v>
      </c>
      <c r="H2" s="4" t="s">
        <v>7221</v>
      </c>
      <c r="I2" s="4" t="s">
        <v>7222</v>
      </c>
      <c r="J2" s="4" t="s">
        <v>275</v>
      </c>
      <c r="K2" s="4" t="s">
        <v>275</v>
      </c>
      <c r="L2" s="4" t="s">
        <v>276</v>
      </c>
      <c r="M2" s="4" t="s">
        <v>277</v>
      </c>
      <c r="N2" s="4" t="s">
        <v>277</v>
      </c>
      <c r="O2" s="4" t="s">
        <v>277</v>
      </c>
      <c r="P2" s="4" t="s">
        <v>277</v>
      </c>
      <c r="Q2" s="4" t="s">
        <v>4861</v>
      </c>
      <c r="R2" s="4" t="s">
        <v>313</v>
      </c>
      <c r="S2" s="4" t="s">
        <v>313</v>
      </c>
      <c r="T2" s="4" t="s">
        <v>313</v>
      </c>
      <c r="U2" s="4" t="s">
        <v>313</v>
      </c>
      <c r="V2" s="4" t="s">
        <v>313</v>
      </c>
      <c r="W2" s="4" t="s">
        <v>11686</v>
      </c>
      <c r="X2" s="4" t="s">
        <v>11738</v>
      </c>
      <c r="Y2" s="4" t="s">
        <v>313</v>
      </c>
      <c r="Z2" s="4" t="s">
        <v>313</v>
      </c>
      <c r="AA2" s="4" t="s">
        <v>313</v>
      </c>
      <c r="AB2" s="4" t="s">
        <v>312</v>
      </c>
      <c r="AC2" s="4" t="s">
        <v>313</v>
      </c>
      <c r="AE2" s="4">
        <v>0</v>
      </c>
      <c r="AF2" s="4">
        <v>0</v>
      </c>
      <c r="AG2" s="4">
        <v>0</v>
      </c>
      <c r="AH2" s="4" t="s">
        <v>6455</v>
      </c>
      <c r="AI2" s="4" t="s">
        <v>11853</v>
      </c>
      <c r="AJ2" s="4" t="s">
        <v>6455</v>
      </c>
      <c r="AK2" s="4">
        <v>0</v>
      </c>
      <c r="AM2" s="4" t="s">
        <v>11686</v>
      </c>
      <c r="AN2" s="4">
        <v>10</v>
      </c>
      <c r="AO2" s="4">
        <v>10</v>
      </c>
      <c r="AP2" s="4">
        <v>0</v>
      </c>
      <c r="AQ2" s="4">
        <v>0</v>
      </c>
      <c r="AR2" s="4">
        <v>20</v>
      </c>
      <c r="AS2" s="4"/>
      <c r="AU2" s="4" t="s">
        <v>11840</v>
      </c>
      <c r="AV2" s="4" t="s">
        <v>11841</v>
      </c>
      <c r="AW2" s="4"/>
      <c r="AY2" s="4" t="s">
        <v>11845</v>
      </c>
      <c r="AZ2" s="68" t="s">
        <v>11843</v>
      </c>
      <c r="BA2" s="73">
        <v>23.333333333333332</v>
      </c>
      <c r="BB2" s="73">
        <v>23.333333333333332</v>
      </c>
      <c r="BC2" s="73">
        <v>22.333333333333332</v>
      </c>
      <c r="BD2" s="74">
        <v>21.666666666666668</v>
      </c>
      <c r="BE2" s="74">
        <v>90.67</v>
      </c>
      <c r="BF2" s="73">
        <v>90.67</v>
      </c>
      <c r="BG2" s="73">
        <v>83.1</v>
      </c>
      <c r="BH2" s="69" t="s">
        <v>12190</v>
      </c>
      <c r="BI2" s="69"/>
      <c r="BJ2" s="69">
        <v>87.25</v>
      </c>
      <c r="BK2" s="73">
        <v>43.63</v>
      </c>
      <c r="BL2" s="73">
        <v>90.67</v>
      </c>
      <c r="BM2" s="73">
        <v>45.34</v>
      </c>
      <c r="BN2" s="73">
        <v>88.97</v>
      </c>
      <c r="BO2" s="68">
        <v>1</v>
      </c>
      <c r="BP2" s="68" t="s">
        <v>12181</v>
      </c>
      <c r="BQ2" s="68"/>
      <c r="BS2" s="68">
        <v>1</v>
      </c>
      <c r="BT2" s="68">
        <v>1</v>
      </c>
      <c r="BU2" s="68" t="s">
        <v>12191</v>
      </c>
      <c r="BV2" s="68"/>
    </row>
    <row r="3" spans="1:74" ht="50.1" customHeight="1" x14ac:dyDescent="0.3">
      <c r="A3" s="4">
        <v>2</v>
      </c>
      <c r="B3" s="4" t="s">
        <v>3789</v>
      </c>
      <c r="C3" s="4" t="s">
        <v>1244</v>
      </c>
      <c r="D3" s="4" t="s">
        <v>529</v>
      </c>
      <c r="E3" s="4" t="s">
        <v>530</v>
      </c>
      <c r="F3" s="4" t="s">
        <v>1245</v>
      </c>
      <c r="G3" s="4" t="s">
        <v>3790</v>
      </c>
      <c r="H3" s="4" t="s">
        <v>3791</v>
      </c>
      <c r="I3" s="4" t="s">
        <v>3792</v>
      </c>
      <c r="J3" s="4" t="s">
        <v>275</v>
      </c>
      <c r="K3" s="4" t="s">
        <v>275</v>
      </c>
      <c r="L3" s="4" t="s">
        <v>276</v>
      </c>
      <c r="M3" s="4" t="s">
        <v>277</v>
      </c>
      <c r="N3" s="4" t="s">
        <v>277</v>
      </c>
      <c r="O3" s="4" t="s">
        <v>277</v>
      </c>
      <c r="P3" s="4" t="s">
        <v>277</v>
      </c>
      <c r="Q3" s="4" t="s">
        <v>2690</v>
      </c>
      <c r="R3" s="4" t="s">
        <v>313</v>
      </c>
      <c r="S3" s="4" t="s">
        <v>313</v>
      </c>
      <c r="T3" s="4" t="s">
        <v>313</v>
      </c>
      <c r="U3" s="4" t="s">
        <v>313</v>
      </c>
      <c r="V3" s="4" t="s">
        <v>313</v>
      </c>
      <c r="W3" s="4" t="s">
        <v>11686</v>
      </c>
      <c r="X3" s="4" t="s">
        <v>11737</v>
      </c>
      <c r="Y3" s="4" t="s">
        <v>313</v>
      </c>
      <c r="Z3" s="4" t="s">
        <v>313</v>
      </c>
      <c r="AA3" s="4" t="s">
        <v>313</v>
      </c>
      <c r="AB3" s="4" t="s">
        <v>312</v>
      </c>
      <c r="AC3" s="4" t="s">
        <v>313</v>
      </c>
      <c r="AE3" s="4">
        <v>0</v>
      </c>
      <c r="AF3" s="4">
        <v>0</v>
      </c>
      <c r="AG3" s="4">
        <v>0</v>
      </c>
      <c r="AH3" s="4" t="s">
        <v>6455</v>
      </c>
      <c r="AI3" s="4" t="s">
        <v>11853</v>
      </c>
      <c r="AJ3" s="4" t="s">
        <v>6455</v>
      </c>
      <c r="AK3" s="4">
        <v>0</v>
      </c>
      <c r="AM3" s="4" t="s">
        <v>11686</v>
      </c>
      <c r="AN3" s="4">
        <v>8</v>
      </c>
      <c r="AO3" s="4">
        <v>10</v>
      </c>
      <c r="AP3" s="4">
        <v>0</v>
      </c>
      <c r="AQ3" s="4">
        <v>0</v>
      </c>
      <c r="AR3" s="4">
        <v>18</v>
      </c>
      <c r="AS3" s="4"/>
      <c r="AU3" s="4" t="s">
        <v>11840</v>
      </c>
      <c r="AV3" s="4" t="s">
        <v>11841</v>
      </c>
      <c r="AW3" s="4"/>
      <c r="AY3" s="4" t="s">
        <v>11845</v>
      </c>
      <c r="AZ3" s="68" t="s">
        <v>11843</v>
      </c>
      <c r="BA3" s="73">
        <v>20</v>
      </c>
      <c r="BB3" s="73">
        <v>20</v>
      </c>
      <c r="BC3" s="73">
        <v>21</v>
      </c>
      <c r="BD3" s="74">
        <v>19</v>
      </c>
      <c r="BE3" s="74">
        <v>80</v>
      </c>
      <c r="BF3" s="73">
        <v>80</v>
      </c>
      <c r="BG3" s="73">
        <v>85.466666666666669</v>
      </c>
      <c r="BH3" s="69" t="s">
        <v>12190</v>
      </c>
      <c r="BI3" s="69"/>
      <c r="BJ3" s="69">
        <v>83.5</v>
      </c>
      <c r="BK3" s="73">
        <v>41.75</v>
      </c>
      <c r="BL3" s="73">
        <v>80</v>
      </c>
      <c r="BM3" s="73">
        <v>40</v>
      </c>
      <c r="BN3" s="73">
        <v>81.75</v>
      </c>
      <c r="BO3" s="68">
        <v>2</v>
      </c>
      <c r="BP3" s="68" t="s">
        <v>11829</v>
      </c>
      <c r="BQ3" s="68"/>
      <c r="BS3" s="68">
        <v>1</v>
      </c>
      <c r="BT3" s="68">
        <v>1</v>
      </c>
      <c r="BU3" s="68" t="s">
        <v>12191</v>
      </c>
      <c r="BV3" s="68"/>
    </row>
    <row r="4" spans="1:74" ht="50.1" customHeight="1" x14ac:dyDescent="0.3">
      <c r="A4" s="1" t="s">
        <v>11653</v>
      </c>
      <c r="B4" s="1" t="s">
        <v>0</v>
      </c>
      <c r="C4" s="1" t="s">
        <v>1</v>
      </c>
      <c r="D4" s="1" t="s">
        <v>2</v>
      </c>
      <c r="E4" s="3" t="s">
        <v>3</v>
      </c>
      <c r="F4" s="1" t="s">
        <v>8</v>
      </c>
      <c r="G4" s="1" t="s">
        <v>9</v>
      </c>
      <c r="H4" s="1" t="s">
        <v>10</v>
      </c>
      <c r="I4" s="1" t="s">
        <v>11</v>
      </c>
      <c r="J4" s="1" t="s">
        <v>12</v>
      </c>
      <c r="K4" s="1" t="s">
        <v>13</v>
      </c>
      <c r="L4" s="1" t="s">
        <v>14</v>
      </c>
      <c r="M4" s="1" t="s">
        <v>15</v>
      </c>
      <c r="N4" s="1" t="s">
        <v>16</v>
      </c>
      <c r="O4" s="1" t="s">
        <v>17</v>
      </c>
      <c r="P4" s="1" t="s">
        <v>18</v>
      </c>
      <c r="Q4" s="1" t="s">
        <v>248</v>
      </c>
      <c r="R4" s="1" t="s">
        <v>249</v>
      </c>
      <c r="S4" s="1" t="s">
        <v>250</v>
      </c>
      <c r="T4" s="1" t="s">
        <v>251</v>
      </c>
      <c r="U4" s="1" t="s">
        <v>252</v>
      </c>
      <c r="V4" s="1" t="s">
        <v>253</v>
      </c>
      <c r="W4" s="1" t="s">
        <v>254</v>
      </c>
      <c r="X4" s="1" t="s">
        <v>254</v>
      </c>
      <c r="Y4" s="1" t="s">
        <v>255</v>
      </c>
      <c r="Z4" s="1" t="s">
        <v>255</v>
      </c>
      <c r="AA4" s="21" t="s">
        <v>256</v>
      </c>
      <c r="AB4" s="21" t="s">
        <v>257</v>
      </c>
      <c r="AC4" s="21" t="s">
        <v>258</v>
      </c>
      <c r="AE4" s="7" t="s">
        <v>11702</v>
      </c>
      <c r="AF4" s="7" t="s">
        <v>11703</v>
      </c>
      <c r="AG4" s="7" t="s">
        <v>11704</v>
      </c>
      <c r="AH4" s="22" t="s">
        <v>11712</v>
      </c>
      <c r="AI4" s="22" t="s">
        <v>11713</v>
      </c>
      <c r="AJ4" s="22" t="s">
        <v>11714</v>
      </c>
      <c r="AK4" s="25" t="s">
        <v>11715</v>
      </c>
      <c r="AM4" s="40" t="s">
        <v>11716</v>
      </c>
      <c r="AN4" s="24" t="s">
        <v>11717</v>
      </c>
      <c r="AO4" s="24" t="s">
        <v>11718</v>
      </c>
      <c r="AP4" s="24" t="s">
        <v>11719</v>
      </c>
      <c r="AQ4" s="24" t="s">
        <v>11720</v>
      </c>
      <c r="AR4" s="25" t="s">
        <v>11721</v>
      </c>
      <c r="AS4" s="25" t="s">
        <v>11655</v>
      </c>
      <c r="AU4" s="8" t="s">
        <v>11833</v>
      </c>
      <c r="AV4" s="8" t="s">
        <v>11834</v>
      </c>
      <c r="AW4" s="8" t="s">
        <v>11655</v>
      </c>
      <c r="AY4" s="66" t="s">
        <v>11846</v>
      </c>
      <c r="AZ4" s="67" t="s">
        <v>11854</v>
      </c>
      <c r="BA4" s="98" t="s">
        <v>11850</v>
      </c>
      <c r="BB4" s="98" t="s">
        <v>11851</v>
      </c>
      <c r="BC4" s="98" t="s">
        <v>11855</v>
      </c>
      <c r="BD4" s="98" t="s">
        <v>11856</v>
      </c>
      <c r="BE4" s="97" t="s">
        <v>11857</v>
      </c>
      <c r="BF4" s="99" t="s">
        <v>11847</v>
      </c>
      <c r="BG4" s="72" t="s">
        <v>11848</v>
      </c>
      <c r="BH4" s="100" t="s">
        <v>11852</v>
      </c>
      <c r="BI4" s="76"/>
      <c r="BJ4" s="101" t="s">
        <v>11864</v>
      </c>
      <c r="BK4" s="101" t="s">
        <v>11858</v>
      </c>
      <c r="BL4" s="103" t="s">
        <v>11865</v>
      </c>
      <c r="BM4" s="103" t="s">
        <v>11859</v>
      </c>
      <c r="BN4" s="102" t="s">
        <v>11862</v>
      </c>
      <c r="BO4" s="72" t="s">
        <v>11726</v>
      </c>
      <c r="BP4" s="72" t="s">
        <v>11860</v>
      </c>
      <c r="BQ4" s="72" t="s">
        <v>11655</v>
      </c>
      <c r="BS4" s="70" t="s">
        <v>11822</v>
      </c>
      <c r="BT4" s="70" t="s">
        <v>11861</v>
      </c>
      <c r="BU4" s="70" t="s">
        <v>11825</v>
      </c>
      <c r="BV4" s="70" t="s">
        <v>11849</v>
      </c>
    </row>
    <row r="5" spans="1:74" ht="50.1" customHeight="1" x14ac:dyDescent="0.3">
      <c r="A5" s="4">
        <v>1</v>
      </c>
      <c r="B5" s="4" t="s">
        <v>8714</v>
      </c>
      <c r="C5" s="4" t="s">
        <v>8715</v>
      </c>
      <c r="D5" s="4" t="s">
        <v>554</v>
      </c>
      <c r="E5" s="4" t="s">
        <v>555</v>
      </c>
      <c r="F5" s="4" t="s">
        <v>8716</v>
      </c>
      <c r="G5" s="4" t="s">
        <v>8717</v>
      </c>
      <c r="H5" s="4" t="s">
        <v>8718</v>
      </c>
      <c r="I5" s="4" t="s">
        <v>8719</v>
      </c>
      <c r="J5" s="4" t="s">
        <v>275</v>
      </c>
      <c r="K5" s="4" t="s">
        <v>275</v>
      </c>
      <c r="L5" s="4" t="s">
        <v>382</v>
      </c>
      <c r="M5" s="4" t="s">
        <v>4781</v>
      </c>
      <c r="N5" s="4" t="s">
        <v>1113</v>
      </c>
      <c r="O5" s="4" t="s">
        <v>562</v>
      </c>
      <c r="P5" s="4" t="s">
        <v>957</v>
      </c>
      <c r="Q5" s="4" t="s">
        <v>8471</v>
      </c>
      <c r="R5" s="4" t="s">
        <v>313</v>
      </c>
      <c r="S5" s="4" t="s">
        <v>313</v>
      </c>
      <c r="T5" s="4" t="s">
        <v>313</v>
      </c>
      <c r="U5" s="4" t="s">
        <v>313</v>
      </c>
      <c r="V5" s="4" t="s">
        <v>313</v>
      </c>
      <c r="W5" s="4" t="s">
        <v>11686</v>
      </c>
      <c r="X5" s="4" t="s">
        <v>11745</v>
      </c>
      <c r="Y5" s="4" t="s">
        <v>11686</v>
      </c>
      <c r="Z5" s="4" t="s">
        <v>11745</v>
      </c>
      <c r="AA5" s="4" t="s">
        <v>312</v>
      </c>
      <c r="AB5" s="4" t="s">
        <v>312</v>
      </c>
      <c r="AC5" s="4" t="s">
        <v>313</v>
      </c>
      <c r="AE5" s="4">
        <v>0</v>
      </c>
      <c r="AF5" s="4">
        <v>0</v>
      </c>
      <c r="AG5" s="4">
        <v>0</v>
      </c>
      <c r="AH5" s="4" t="s">
        <v>11853</v>
      </c>
      <c r="AI5" s="4" t="s">
        <v>11853</v>
      </c>
      <c r="AJ5" s="4" t="s">
        <v>6455</v>
      </c>
      <c r="AK5" s="4">
        <v>0</v>
      </c>
      <c r="AM5" s="4" t="s">
        <v>11686</v>
      </c>
      <c r="AN5" s="4">
        <v>10</v>
      </c>
      <c r="AO5" s="4">
        <v>10</v>
      </c>
      <c r="AP5" s="4">
        <v>0</v>
      </c>
      <c r="AQ5" s="4">
        <v>0</v>
      </c>
      <c r="AR5" s="4">
        <v>20</v>
      </c>
      <c r="AS5" s="4"/>
      <c r="AU5" s="4" t="s">
        <v>11840</v>
      </c>
      <c r="AV5" s="4" t="s">
        <v>11841</v>
      </c>
      <c r="AW5" s="4"/>
      <c r="AY5" s="4" t="s">
        <v>11845</v>
      </c>
      <c r="AZ5" s="68" t="s">
        <v>11843</v>
      </c>
      <c r="BA5" s="73">
        <v>23.333333333333332</v>
      </c>
      <c r="BB5" s="73">
        <v>23.666666666666668</v>
      </c>
      <c r="BC5" s="73">
        <v>22.666666666666668</v>
      </c>
      <c r="BD5" s="74">
        <v>23.666666666666668</v>
      </c>
      <c r="BE5" s="74">
        <v>93.33</v>
      </c>
      <c r="BF5" s="73">
        <v>93.33</v>
      </c>
      <c r="BG5" s="73">
        <v>78.033333333333331</v>
      </c>
      <c r="BH5" s="69" t="s">
        <v>12190</v>
      </c>
      <c r="BI5" s="69"/>
      <c r="BJ5" s="69">
        <v>83.5</v>
      </c>
      <c r="BK5" s="73">
        <v>41.75</v>
      </c>
      <c r="BL5" s="73">
        <v>93.33</v>
      </c>
      <c r="BM5" s="73">
        <v>46.67</v>
      </c>
      <c r="BN5" s="73">
        <v>88.42</v>
      </c>
      <c r="BO5" s="68">
        <v>1</v>
      </c>
      <c r="BP5" s="68" t="s">
        <v>12181</v>
      </c>
      <c r="BQ5" s="68"/>
      <c r="BS5" s="68">
        <v>2</v>
      </c>
      <c r="BT5" s="68">
        <v>2</v>
      </c>
      <c r="BU5" s="68" t="s">
        <v>12191</v>
      </c>
      <c r="BV5" s="68"/>
    </row>
    <row r="6" spans="1:74" ht="50.1" customHeight="1" x14ac:dyDescent="0.3">
      <c r="A6" s="4">
        <v>2</v>
      </c>
      <c r="B6" s="4" t="s">
        <v>4329</v>
      </c>
      <c r="C6" s="4" t="s">
        <v>4330</v>
      </c>
      <c r="D6" s="4" t="s">
        <v>554</v>
      </c>
      <c r="E6" s="4" t="s">
        <v>555</v>
      </c>
      <c r="F6" s="4" t="s">
        <v>4331</v>
      </c>
      <c r="G6" s="4" t="s">
        <v>4332</v>
      </c>
      <c r="H6" s="4" t="s">
        <v>4333</v>
      </c>
      <c r="I6" s="4" t="s">
        <v>4334</v>
      </c>
      <c r="J6" s="4" t="s">
        <v>275</v>
      </c>
      <c r="K6" s="4" t="s">
        <v>275</v>
      </c>
      <c r="L6" s="4" t="s">
        <v>276</v>
      </c>
      <c r="M6" s="4" t="s">
        <v>277</v>
      </c>
      <c r="N6" s="4" t="s">
        <v>277</v>
      </c>
      <c r="O6" s="4" t="s">
        <v>277</v>
      </c>
      <c r="P6" s="4" t="s">
        <v>277</v>
      </c>
      <c r="Q6" s="4" t="s">
        <v>4371</v>
      </c>
      <c r="R6" s="4" t="s">
        <v>313</v>
      </c>
      <c r="S6" s="4" t="s">
        <v>313</v>
      </c>
      <c r="T6" s="4" t="s">
        <v>313</v>
      </c>
      <c r="U6" s="4" t="s">
        <v>313</v>
      </c>
      <c r="V6" s="4" t="s">
        <v>313</v>
      </c>
      <c r="W6" s="4" t="s">
        <v>313</v>
      </c>
      <c r="X6" s="4" t="s">
        <v>313</v>
      </c>
      <c r="Y6" s="4" t="s">
        <v>313</v>
      </c>
      <c r="Z6" s="4" t="s">
        <v>313</v>
      </c>
      <c r="AA6" s="4" t="s">
        <v>313</v>
      </c>
      <c r="AB6" s="4" t="s">
        <v>313</v>
      </c>
      <c r="AC6" s="4" t="s">
        <v>313</v>
      </c>
      <c r="AE6" s="4">
        <v>0</v>
      </c>
      <c r="AF6" s="4">
        <v>0</v>
      </c>
      <c r="AG6" s="4">
        <v>0</v>
      </c>
      <c r="AH6" s="4" t="s">
        <v>6455</v>
      </c>
      <c r="AI6" s="4" t="s">
        <v>6455</v>
      </c>
      <c r="AJ6" s="4" t="s">
        <v>6455</v>
      </c>
      <c r="AK6" s="4">
        <v>0</v>
      </c>
      <c r="AM6" s="4" t="s">
        <v>11686</v>
      </c>
      <c r="AN6" s="4">
        <v>8</v>
      </c>
      <c r="AO6" s="4">
        <v>10</v>
      </c>
      <c r="AP6" s="4">
        <v>0</v>
      </c>
      <c r="AQ6" s="4">
        <v>0</v>
      </c>
      <c r="AR6" s="4">
        <v>18</v>
      </c>
      <c r="AS6" s="4"/>
      <c r="AU6" s="4" t="s">
        <v>11840</v>
      </c>
      <c r="AV6" s="4" t="s">
        <v>11841</v>
      </c>
      <c r="AW6" s="4"/>
      <c r="AY6" s="4" t="s">
        <v>11845</v>
      </c>
      <c r="AZ6" s="68" t="s">
        <v>11843</v>
      </c>
      <c r="BA6" s="73">
        <v>22.666666666666668</v>
      </c>
      <c r="BB6" s="73">
        <v>22</v>
      </c>
      <c r="BC6" s="73">
        <v>21.666666666666668</v>
      </c>
      <c r="BD6" s="74">
        <v>22</v>
      </c>
      <c r="BE6" s="74">
        <v>88.33</v>
      </c>
      <c r="BF6" s="73">
        <v>88.33</v>
      </c>
      <c r="BG6" s="73">
        <v>81.166666666666657</v>
      </c>
      <c r="BH6" s="69" t="s">
        <v>12190</v>
      </c>
      <c r="BI6" s="69"/>
      <c r="BJ6" s="69">
        <v>87.75</v>
      </c>
      <c r="BK6" s="73">
        <v>43.88</v>
      </c>
      <c r="BL6" s="73">
        <v>88.33</v>
      </c>
      <c r="BM6" s="73">
        <v>44.17</v>
      </c>
      <c r="BN6" s="73">
        <v>88.050000000000011</v>
      </c>
      <c r="BO6" s="68">
        <v>2</v>
      </c>
      <c r="BP6" s="68" t="s">
        <v>12181</v>
      </c>
      <c r="BQ6" s="68"/>
      <c r="BS6" s="68">
        <v>2</v>
      </c>
      <c r="BT6" s="68">
        <v>2</v>
      </c>
      <c r="BU6" s="68" t="s">
        <v>12191</v>
      </c>
      <c r="BV6" s="68"/>
    </row>
    <row r="7" spans="1:74" ht="50.1" customHeight="1" x14ac:dyDescent="0.3">
      <c r="A7" s="4">
        <v>3</v>
      </c>
      <c r="B7" s="4" t="s">
        <v>11144</v>
      </c>
      <c r="C7" s="4" t="s">
        <v>11145</v>
      </c>
      <c r="D7" s="4" t="s">
        <v>554</v>
      </c>
      <c r="E7" s="4" t="s">
        <v>555</v>
      </c>
      <c r="F7" s="4" t="s">
        <v>11146</v>
      </c>
      <c r="G7" s="4" t="s">
        <v>11147</v>
      </c>
      <c r="H7" s="4" t="s">
        <v>11148</v>
      </c>
      <c r="I7" s="4" t="s">
        <v>11149</v>
      </c>
      <c r="J7" s="4" t="s">
        <v>275</v>
      </c>
      <c r="K7" s="4" t="s">
        <v>275</v>
      </c>
      <c r="L7" s="4" t="s">
        <v>276</v>
      </c>
      <c r="M7" s="4" t="s">
        <v>277</v>
      </c>
      <c r="N7" s="4" t="s">
        <v>277</v>
      </c>
      <c r="O7" s="4" t="s">
        <v>277</v>
      </c>
      <c r="P7" s="4" t="s">
        <v>277</v>
      </c>
      <c r="Q7" s="4" t="s">
        <v>1257</v>
      </c>
      <c r="R7" s="4" t="s">
        <v>313</v>
      </c>
      <c r="S7" s="4" t="s">
        <v>313</v>
      </c>
      <c r="T7" s="4" t="s">
        <v>313</v>
      </c>
      <c r="U7" s="4" t="s">
        <v>313</v>
      </c>
      <c r="V7" s="4" t="s">
        <v>313</v>
      </c>
      <c r="W7" s="4" t="s">
        <v>11686</v>
      </c>
      <c r="X7" s="4" t="s">
        <v>11727</v>
      </c>
      <c r="Y7" s="4" t="s">
        <v>11686</v>
      </c>
      <c r="Z7" s="4" t="s">
        <v>11727</v>
      </c>
      <c r="AA7" s="4" t="s">
        <v>312</v>
      </c>
      <c r="AB7" s="4" t="s">
        <v>313</v>
      </c>
      <c r="AC7" s="4" t="s">
        <v>313</v>
      </c>
      <c r="AE7" s="4">
        <v>0</v>
      </c>
      <c r="AF7" s="4">
        <v>0</v>
      </c>
      <c r="AG7" s="4">
        <v>0</v>
      </c>
      <c r="AH7" s="4" t="s">
        <v>11853</v>
      </c>
      <c r="AI7" s="4" t="s">
        <v>6455</v>
      </c>
      <c r="AJ7" s="4" t="s">
        <v>6455</v>
      </c>
      <c r="AK7" s="4">
        <v>0</v>
      </c>
      <c r="AM7" s="4" t="s">
        <v>11686</v>
      </c>
      <c r="AN7" s="4">
        <v>6</v>
      </c>
      <c r="AO7" s="4">
        <v>10</v>
      </c>
      <c r="AP7" s="4">
        <v>0</v>
      </c>
      <c r="AQ7" s="4">
        <v>0</v>
      </c>
      <c r="AR7" s="4">
        <v>16</v>
      </c>
      <c r="AS7" s="4"/>
      <c r="AU7" s="4" t="s">
        <v>11840</v>
      </c>
      <c r="AV7" s="4" t="s">
        <v>11841</v>
      </c>
      <c r="AW7" s="4"/>
      <c r="AY7" s="4" t="s">
        <v>11845</v>
      </c>
      <c r="AZ7" s="68" t="s">
        <v>11843</v>
      </c>
      <c r="BA7" s="73">
        <v>19</v>
      </c>
      <c r="BB7" s="73">
        <v>19</v>
      </c>
      <c r="BC7" s="73">
        <v>19.666666666666668</v>
      </c>
      <c r="BD7" s="74">
        <v>18.666666666666668</v>
      </c>
      <c r="BE7" s="74">
        <v>76.33</v>
      </c>
      <c r="BF7" s="73">
        <v>76.33</v>
      </c>
      <c r="BG7" s="73">
        <v>82.6</v>
      </c>
      <c r="BH7" s="69" t="s">
        <v>12190</v>
      </c>
      <c r="BI7" s="69"/>
      <c r="BJ7" s="69">
        <v>82.25</v>
      </c>
      <c r="BK7" s="73">
        <v>41.13</v>
      </c>
      <c r="BL7" s="73">
        <v>76.33</v>
      </c>
      <c r="BM7" s="73">
        <v>38.17</v>
      </c>
      <c r="BN7" s="73">
        <v>79.300000000000011</v>
      </c>
      <c r="BO7" s="68">
        <v>3</v>
      </c>
      <c r="BP7" s="68" t="s">
        <v>11829</v>
      </c>
      <c r="BQ7" s="68"/>
      <c r="BS7" s="68">
        <v>2</v>
      </c>
      <c r="BT7" s="68">
        <v>2</v>
      </c>
      <c r="BU7" s="68" t="s">
        <v>12191</v>
      </c>
      <c r="BV7" s="68"/>
    </row>
    <row r="8" spans="1:74" ht="50.1" customHeight="1" x14ac:dyDescent="0.3">
      <c r="A8" s="4">
        <v>4</v>
      </c>
      <c r="B8" s="4" t="s">
        <v>9174</v>
      </c>
      <c r="C8" s="4" t="s">
        <v>9175</v>
      </c>
      <c r="D8" s="4" t="s">
        <v>554</v>
      </c>
      <c r="E8" s="4" t="s">
        <v>555</v>
      </c>
      <c r="F8" s="4" t="s">
        <v>9176</v>
      </c>
      <c r="G8" s="4" t="s">
        <v>9177</v>
      </c>
      <c r="H8" s="4" t="s">
        <v>9178</v>
      </c>
      <c r="I8" s="4" t="s">
        <v>9179</v>
      </c>
      <c r="J8" s="4" t="s">
        <v>275</v>
      </c>
      <c r="K8" s="4" t="s">
        <v>275</v>
      </c>
      <c r="L8" s="4" t="s">
        <v>276</v>
      </c>
      <c r="M8" s="4" t="s">
        <v>277</v>
      </c>
      <c r="N8" s="4" t="s">
        <v>277</v>
      </c>
      <c r="O8" s="4" t="s">
        <v>277</v>
      </c>
      <c r="P8" s="4" t="s">
        <v>277</v>
      </c>
      <c r="Q8" s="4" t="s">
        <v>2716</v>
      </c>
      <c r="R8" s="4" t="s">
        <v>313</v>
      </c>
      <c r="S8" s="4" t="s">
        <v>313</v>
      </c>
      <c r="T8" s="4" t="s">
        <v>313</v>
      </c>
      <c r="U8" s="4" t="s">
        <v>313</v>
      </c>
      <c r="V8" s="4" t="s">
        <v>313</v>
      </c>
      <c r="W8" s="4" t="s">
        <v>11686</v>
      </c>
      <c r="X8" s="4" t="s">
        <v>11734</v>
      </c>
      <c r="Y8" s="4" t="s">
        <v>313</v>
      </c>
      <c r="Z8" s="4" t="s">
        <v>313</v>
      </c>
      <c r="AA8" s="4" t="s">
        <v>312</v>
      </c>
      <c r="AB8" s="4" t="s">
        <v>312</v>
      </c>
      <c r="AC8" s="4" t="s">
        <v>313</v>
      </c>
      <c r="AE8" s="4">
        <v>0</v>
      </c>
      <c r="AF8" s="4">
        <v>0</v>
      </c>
      <c r="AG8" s="4">
        <v>0</v>
      </c>
      <c r="AH8" s="4" t="s">
        <v>11853</v>
      </c>
      <c r="AI8" s="4" t="s">
        <v>11853</v>
      </c>
      <c r="AJ8" s="4" t="s">
        <v>6455</v>
      </c>
      <c r="AK8" s="4">
        <v>0</v>
      </c>
      <c r="AM8" s="4" t="s">
        <v>11686</v>
      </c>
      <c r="AN8" s="4">
        <v>10</v>
      </c>
      <c r="AO8" s="4">
        <v>10</v>
      </c>
      <c r="AP8" s="4">
        <v>0</v>
      </c>
      <c r="AQ8" s="4">
        <v>0</v>
      </c>
      <c r="AR8" s="4">
        <v>20</v>
      </c>
      <c r="AS8" s="4"/>
      <c r="AU8" s="4" t="s">
        <v>11840</v>
      </c>
      <c r="AV8" s="4" t="s">
        <v>11841</v>
      </c>
      <c r="AW8" s="4"/>
      <c r="AY8" s="41" t="s">
        <v>11845</v>
      </c>
      <c r="AZ8" s="95" t="s">
        <v>11843</v>
      </c>
      <c r="BA8" s="73">
        <v>17.333333333333332</v>
      </c>
      <c r="BB8" s="73">
        <v>17.666666666666668</v>
      </c>
      <c r="BC8" s="73">
        <v>17.333333333333332</v>
      </c>
      <c r="BD8" s="74">
        <v>15</v>
      </c>
      <c r="BE8" s="74">
        <v>67.33</v>
      </c>
      <c r="BF8" s="73">
        <v>67.33</v>
      </c>
      <c r="BG8" s="73">
        <v>82.533333333333331</v>
      </c>
      <c r="BH8" s="69" t="s">
        <v>12192</v>
      </c>
      <c r="BI8" s="69"/>
      <c r="BJ8" s="69">
        <v>0</v>
      </c>
      <c r="BK8" s="73">
        <v>0</v>
      </c>
      <c r="BL8" s="69">
        <v>0</v>
      </c>
      <c r="BM8" s="73">
        <v>0</v>
      </c>
      <c r="BN8" s="73">
        <v>0</v>
      </c>
      <c r="BO8" s="68">
        <v>4</v>
      </c>
      <c r="BP8" s="68" t="s">
        <v>11811</v>
      </c>
      <c r="BQ8" s="68" t="s">
        <v>12189</v>
      </c>
      <c r="BS8" s="68">
        <v>2</v>
      </c>
      <c r="BT8" s="68">
        <v>2</v>
      </c>
      <c r="BU8" s="68" t="s">
        <v>12191</v>
      </c>
      <c r="BV8" s="68"/>
    </row>
    <row r="9" spans="1:74" ht="50.1" customHeight="1" x14ac:dyDescent="0.3">
      <c r="A9" s="1" t="s">
        <v>11653</v>
      </c>
      <c r="B9" s="1" t="s">
        <v>0</v>
      </c>
      <c r="C9" s="1" t="s">
        <v>1</v>
      </c>
      <c r="D9" s="1" t="s">
        <v>2</v>
      </c>
      <c r="E9" s="3" t="s">
        <v>3</v>
      </c>
      <c r="F9" s="1" t="s">
        <v>8</v>
      </c>
      <c r="G9" s="1" t="s">
        <v>9</v>
      </c>
      <c r="H9" s="1" t="s">
        <v>10</v>
      </c>
      <c r="I9" s="1" t="s">
        <v>11</v>
      </c>
      <c r="J9" s="1" t="s">
        <v>12</v>
      </c>
      <c r="K9" s="1" t="s">
        <v>13</v>
      </c>
      <c r="L9" s="1" t="s">
        <v>14</v>
      </c>
      <c r="M9" s="1" t="s">
        <v>15</v>
      </c>
      <c r="N9" s="1" t="s">
        <v>16</v>
      </c>
      <c r="O9" s="1" t="s">
        <v>17</v>
      </c>
      <c r="P9" s="1" t="s">
        <v>18</v>
      </c>
      <c r="Q9" s="1" t="s">
        <v>248</v>
      </c>
      <c r="R9" s="1" t="s">
        <v>249</v>
      </c>
      <c r="S9" s="1" t="s">
        <v>250</v>
      </c>
      <c r="T9" s="1" t="s">
        <v>251</v>
      </c>
      <c r="U9" s="1" t="s">
        <v>252</v>
      </c>
      <c r="V9" s="1" t="s">
        <v>253</v>
      </c>
      <c r="W9" s="1" t="s">
        <v>254</v>
      </c>
      <c r="X9" s="1" t="s">
        <v>254</v>
      </c>
      <c r="Y9" s="1" t="s">
        <v>255</v>
      </c>
      <c r="Z9" s="1" t="s">
        <v>255</v>
      </c>
      <c r="AA9" s="21" t="s">
        <v>256</v>
      </c>
      <c r="AB9" s="21" t="s">
        <v>257</v>
      </c>
      <c r="AC9" s="21" t="s">
        <v>258</v>
      </c>
      <c r="AE9" s="7" t="s">
        <v>11702</v>
      </c>
      <c r="AF9" s="7" t="s">
        <v>11703</v>
      </c>
      <c r="AG9" s="7" t="s">
        <v>11704</v>
      </c>
      <c r="AH9" s="22" t="s">
        <v>11712</v>
      </c>
      <c r="AI9" s="22" t="s">
        <v>11713</v>
      </c>
      <c r="AJ9" s="22" t="s">
        <v>11714</v>
      </c>
      <c r="AK9" s="25" t="s">
        <v>11715</v>
      </c>
      <c r="AM9" s="40" t="s">
        <v>11716</v>
      </c>
      <c r="AN9" s="24" t="s">
        <v>11717</v>
      </c>
      <c r="AO9" s="24" t="s">
        <v>11718</v>
      </c>
      <c r="AP9" s="24" t="s">
        <v>11719</v>
      </c>
      <c r="AQ9" s="24" t="s">
        <v>11720</v>
      </c>
      <c r="AR9" s="25" t="s">
        <v>11721</v>
      </c>
      <c r="AS9" s="25" t="s">
        <v>11655</v>
      </c>
      <c r="AU9" s="8" t="s">
        <v>11833</v>
      </c>
      <c r="AV9" s="8" t="s">
        <v>11834</v>
      </c>
      <c r="AW9" s="8" t="s">
        <v>11655</v>
      </c>
      <c r="AY9" s="66" t="s">
        <v>11846</v>
      </c>
      <c r="AZ9" s="67" t="s">
        <v>11854</v>
      </c>
      <c r="BA9" s="98" t="s">
        <v>11850</v>
      </c>
      <c r="BB9" s="98" t="s">
        <v>11851</v>
      </c>
      <c r="BC9" s="98" t="s">
        <v>11855</v>
      </c>
      <c r="BD9" s="98" t="s">
        <v>11856</v>
      </c>
      <c r="BE9" s="97" t="s">
        <v>11857</v>
      </c>
      <c r="BF9" s="99" t="s">
        <v>11847</v>
      </c>
      <c r="BG9" s="72" t="s">
        <v>11848</v>
      </c>
      <c r="BH9" s="100" t="s">
        <v>11852</v>
      </c>
      <c r="BI9" s="76"/>
      <c r="BJ9" s="101" t="s">
        <v>11864</v>
      </c>
      <c r="BK9" s="101" t="s">
        <v>11858</v>
      </c>
      <c r="BL9" s="103" t="s">
        <v>11865</v>
      </c>
      <c r="BM9" s="103" t="s">
        <v>11859</v>
      </c>
      <c r="BN9" s="102" t="s">
        <v>11862</v>
      </c>
      <c r="BO9" s="72" t="s">
        <v>11726</v>
      </c>
      <c r="BP9" s="72" t="s">
        <v>11860</v>
      </c>
      <c r="BQ9" s="72" t="s">
        <v>11655</v>
      </c>
      <c r="BS9" s="70" t="s">
        <v>11822</v>
      </c>
      <c r="BT9" s="70" t="s">
        <v>11861</v>
      </c>
      <c r="BU9" s="70" t="s">
        <v>11825</v>
      </c>
      <c r="BV9" s="70" t="s">
        <v>11849</v>
      </c>
    </row>
    <row r="10" spans="1:74" ht="50.1" customHeight="1" x14ac:dyDescent="0.3">
      <c r="A10" s="4">
        <v>1</v>
      </c>
      <c r="B10" s="4" t="s">
        <v>1707</v>
      </c>
      <c r="C10" s="4" t="s">
        <v>1708</v>
      </c>
      <c r="D10" s="4" t="s">
        <v>317</v>
      </c>
      <c r="E10" s="4" t="s">
        <v>318</v>
      </c>
      <c r="F10" s="4" t="s">
        <v>1709</v>
      </c>
      <c r="G10" s="4" t="s">
        <v>1710</v>
      </c>
      <c r="H10" s="4" t="s">
        <v>1711</v>
      </c>
      <c r="I10" s="4" t="s">
        <v>1712</v>
      </c>
      <c r="J10" s="4" t="s">
        <v>275</v>
      </c>
      <c r="K10" s="4" t="s">
        <v>275</v>
      </c>
      <c r="L10" s="4" t="s">
        <v>276</v>
      </c>
      <c r="M10" s="4" t="s">
        <v>277</v>
      </c>
      <c r="N10" s="4" t="s">
        <v>277</v>
      </c>
      <c r="O10" s="4" t="s">
        <v>277</v>
      </c>
      <c r="P10" s="4" t="s">
        <v>277</v>
      </c>
      <c r="Q10" s="4" t="s">
        <v>1729</v>
      </c>
      <c r="R10" s="4" t="s">
        <v>313</v>
      </c>
      <c r="S10" s="4" t="s">
        <v>313</v>
      </c>
      <c r="T10" s="4" t="s">
        <v>313</v>
      </c>
      <c r="U10" s="4" t="s">
        <v>313</v>
      </c>
      <c r="V10" s="4" t="s">
        <v>313</v>
      </c>
      <c r="W10" s="4" t="s">
        <v>313</v>
      </c>
      <c r="X10" s="4" t="s">
        <v>313</v>
      </c>
      <c r="Y10" s="4" t="s">
        <v>313</v>
      </c>
      <c r="Z10" s="4" t="s">
        <v>313</v>
      </c>
      <c r="AA10" s="4" t="s">
        <v>313</v>
      </c>
      <c r="AB10" s="4" t="s">
        <v>313</v>
      </c>
      <c r="AC10" s="4" t="s">
        <v>313</v>
      </c>
      <c r="AE10" s="4">
        <v>0</v>
      </c>
      <c r="AF10" s="4">
        <v>0</v>
      </c>
      <c r="AG10" s="4">
        <v>0</v>
      </c>
      <c r="AH10" s="4" t="s">
        <v>6455</v>
      </c>
      <c r="AI10" s="4" t="s">
        <v>6455</v>
      </c>
      <c r="AJ10" s="4" t="s">
        <v>6455</v>
      </c>
      <c r="AK10" s="4">
        <v>0</v>
      </c>
      <c r="AM10" s="4" t="s">
        <v>11686</v>
      </c>
      <c r="AN10" s="4">
        <v>10</v>
      </c>
      <c r="AO10" s="4">
        <v>10</v>
      </c>
      <c r="AP10" s="4">
        <v>0</v>
      </c>
      <c r="AQ10" s="4">
        <v>0</v>
      </c>
      <c r="AR10" s="4">
        <v>20</v>
      </c>
      <c r="AS10" s="4"/>
      <c r="AU10" s="4" t="s">
        <v>11840</v>
      </c>
      <c r="AV10" s="4" t="s">
        <v>11841</v>
      </c>
      <c r="AW10" s="4"/>
      <c r="AY10" s="42" t="s">
        <v>11845</v>
      </c>
      <c r="AZ10" s="96" t="s">
        <v>11843</v>
      </c>
      <c r="BA10" s="73">
        <v>22.666666666666668</v>
      </c>
      <c r="BB10" s="73">
        <v>24.333333333333332</v>
      </c>
      <c r="BC10" s="73">
        <v>22.333333333333332</v>
      </c>
      <c r="BD10" s="74">
        <v>23.666666666666668</v>
      </c>
      <c r="BE10" s="74">
        <v>93</v>
      </c>
      <c r="BF10" s="73">
        <v>93</v>
      </c>
      <c r="BG10" s="73">
        <v>75.333333333333329</v>
      </c>
      <c r="BH10" s="69" t="s">
        <v>12190</v>
      </c>
      <c r="BI10" s="69"/>
      <c r="BJ10" s="69">
        <v>84</v>
      </c>
      <c r="BK10" s="73">
        <v>42</v>
      </c>
      <c r="BL10" s="73">
        <v>93</v>
      </c>
      <c r="BM10" s="73">
        <v>46.5</v>
      </c>
      <c r="BN10" s="73">
        <v>88.5</v>
      </c>
      <c r="BO10" s="68">
        <v>1</v>
      </c>
      <c r="BP10" s="68" t="s">
        <v>12181</v>
      </c>
      <c r="BQ10" s="75"/>
      <c r="BS10" s="68">
        <v>5</v>
      </c>
      <c r="BT10" s="68">
        <v>5</v>
      </c>
      <c r="BU10" s="68" t="s">
        <v>12191</v>
      </c>
      <c r="BV10" s="68"/>
    </row>
    <row r="11" spans="1:74" ht="50.1" customHeight="1" x14ac:dyDescent="0.3">
      <c r="A11" s="4">
        <v>2</v>
      </c>
      <c r="B11" s="4" t="s">
        <v>682</v>
      </c>
      <c r="C11" s="4" t="s">
        <v>683</v>
      </c>
      <c r="D11" s="4" t="s">
        <v>317</v>
      </c>
      <c r="E11" s="4" t="s">
        <v>318</v>
      </c>
      <c r="F11" s="4" t="s">
        <v>684</v>
      </c>
      <c r="G11" s="4" t="s">
        <v>685</v>
      </c>
      <c r="H11" s="4" t="s">
        <v>686</v>
      </c>
      <c r="I11" s="4" t="s">
        <v>687</v>
      </c>
      <c r="J11" s="4" t="s">
        <v>275</v>
      </c>
      <c r="K11" s="4" t="s">
        <v>275</v>
      </c>
      <c r="L11" s="4" t="s">
        <v>276</v>
      </c>
      <c r="M11" s="4" t="s">
        <v>277</v>
      </c>
      <c r="N11" s="4" t="s">
        <v>277</v>
      </c>
      <c r="O11" s="4" t="s">
        <v>277</v>
      </c>
      <c r="P11" s="4" t="s">
        <v>277</v>
      </c>
      <c r="Q11" s="4" t="s">
        <v>744</v>
      </c>
      <c r="R11" s="4" t="s">
        <v>313</v>
      </c>
      <c r="S11" s="4" t="s">
        <v>313</v>
      </c>
      <c r="T11" s="4" t="s">
        <v>313</v>
      </c>
      <c r="U11" s="4" t="s">
        <v>313</v>
      </c>
      <c r="V11" s="4" t="s">
        <v>313</v>
      </c>
      <c r="W11" s="4" t="s">
        <v>11686</v>
      </c>
      <c r="X11" s="4" t="s">
        <v>11733</v>
      </c>
      <c r="Y11" s="4" t="s">
        <v>313</v>
      </c>
      <c r="Z11" s="4" t="s">
        <v>313</v>
      </c>
      <c r="AA11" s="4" t="s">
        <v>313</v>
      </c>
      <c r="AB11" s="4" t="s">
        <v>313</v>
      </c>
      <c r="AC11" s="4" t="s">
        <v>313</v>
      </c>
      <c r="AE11" s="4">
        <v>0</v>
      </c>
      <c r="AF11" s="4">
        <v>0</v>
      </c>
      <c r="AG11" s="4">
        <v>0</v>
      </c>
      <c r="AH11" s="4" t="s">
        <v>6455</v>
      </c>
      <c r="AI11" s="4" t="s">
        <v>6455</v>
      </c>
      <c r="AJ11" s="4" t="s">
        <v>6455</v>
      </c>
      <c r="AK11" s="4">
        <v>0</v>
      </c>
      <c r="AM11" s="4" t="s">
        <v>11686</v>
      </c>
      <c r="AN11" s="4">
        <v>3</v>
      </c>
      <c r="AO11" s="4">
        <v>10</v>
      </c>
      <c r="AP11" s="4">
        <v>0</v>
      </c>
      <c r="AQ11" s="4">
        <v>0</v>
      </c>
      <c r="AR11" s="4">
        <v>13</v>
      </c>
      <c r="AS11" s="4"/>
      <c r="AU11" s="4" t="s">
        <v>11840</v>
      </c>
      <c r="AV11" s="4" t="s">
        <v>11841</v>
      </c>
      <c r="AW11" s="4"/>
      <c r="AY11" s="4" t="s">
        <v>11845</v>
      </c>
      <c r="AZ11" s="68" t="s">
        <v>11843</v>
      </c>
      <c r="BA11" s="73">
        <v>23.666666666666668</v>
      </c>
      <c r="BB11" s="73">
        <v>23</v>
      </c>
      <c r="BC11" s="73">
        <v>22</v>
      </c>
      <c r="BD11" s="74">
        <v>23</v>
      </c>
      <c r="BE11" s="74">
        <v>91.67</v>
      </c>
      <c r="BF11" s="73">
        <v>91.67</v>
      </c>
      <c r="BG11" s="73">
        <v>80.533333333333331</v>
      </c>
      <c r="BH11" s="69" t="s">
        <v>12190</v>
      </c>
      <c r="BI11" s="69"/>
      <c r="BJ11" s="69">
        <v>84</v>
      </c>
      <c r="BK11" s="73">
        <v>42</v>
      </c>
      <c r="BL11" s="73">
        <v>91.67</v>
      </c>
      <c r="BM11" s="73">
        <v>45.84</v>
      </c>
      <c r="BN11" s="73">
        <v>87.84</v>
      </c>
      <c r="BO11" s="68">
        <v>2</v>
      </c>
      <c r="BP11" s="68" t="s">
        <v>12181</v>
      </c>
      <c r="BQ11" s="75"/>
      <c r="BS11" s="68">
        <v>5</v>
      </c>
      <c r="BT11" s="68">
        <v>5</v>
      </c>
      <c r="BU11" s="68" t="s">
        <v>12191</v>
      </c>
      <c r="BV11" s="68"/>
    </row>
    <row r="12" spans="1:74" ht="50.1" customHeight="1" x14ac:dyDescent="0.3">
      <c r="A12" s="4">
        <v>3</v>
      </c>
      <c r="B12" s="4" t="s">
        <v>1587</v>
      </c>
      <c r="C12" s="4" t="s">
        <v>1588</v>
      </c>
      <c r="D12" s="4" t="s">
        <v>317</v>
      </c>
      <c r="E12" s="4" t="s">
        <v>318</v>
      </c>
      <c r="F12" s="4" t="s">
        <v>1589</v>
      </c>
      <c r="G12" s="4" t="s">
        <v>1590</v>
      </c>
      <c r="H12" s="4" t="s">
        <v>1591</v>
      </c>
      <c r="I12" s="4" t="s">
        <v>1592</v>
      </c>
      <c r="J12" s="4" t="s">
        <v>275</v>
      </c>
      <c r="K12" s="4" t="s">
        <v>275</v>
      </c>
      <c r="L12" s="4" t="s">
        <v>382</v>
      </c>
      <c r="M12" s="4" t="s">
        <v>1593</v>
      </c>
      <c r="N12" s="4" t="s">
        <v>1594</v>
      </c>
      <c r="O12" s="4" t="s">
        <v>562</v>
      </c>
      <c r="P12" s="4" t="s">
        <v>957</v>
      </c>
      <c r="Q12" s="4" t="s">
        <v>1574</v>
      </c>
      <c r="R12" s="4" t="s">
        <v>313</v>
      </c>
      <c r="S12" s="4" t="s">
        <v>313</v>
      </c>
      <c r="T12" s="4" t="s">
        <v>313</v>
      </c>
      <c r="U12" s="4" t="s">
        <v>313</v>
      </c>
      <c r="V12" s="4" t="s">
        <v>313</v>
      </c>
      <c r="W12" s="4" t="s">
        <v>11686</v>
      </c>
      <c r="X12" s="4" t="s">
        <v>11737</v>
      </c>
      <c r="Y12" s="4" t="s">
        <v>313</v>
      </c>
      <c r="Z12" s="4" t="s">
        <v>313</v>
      </c>
      <c r="AA12" s="4" t="s">
        <v>313</v>
      </c>
      <c r="AB12" s="4" t="s">
        <v>312</v>
      </c>
      <c r="AC12" s="4" t="s">
        <v>313</v>
      </c>
      <c r="AE12" s="4">
        <v>0</v>
      </c>
      <c r="AF12" s="4">
        <v>0</v>
      </c>
      <c r="AG12" s="4">
        <v>0</v>
      </c>
      <c r="AH12" s="4" t="s">
        <v>6455</v>
      </c>
      <c r="AI12" s="4" t="s">
        <v>11853</v>
      </c>
      <c r="AJ12" s="4" t="s">
        <v>6455</v>
      </c>
      <c r="AK12" s="4">
        <v>0</v>
      </c>
      <c r="AM12" s="4" t="s">
        <v>11686</v>
      </c>
      <c r="AN12" s="4">
        <v>5</v>
      </c>
      <c r="AO12" s="4">
        <v>10</v>
      </c>
      <c r="AP12" s="4">
        <v>0</v>
      </c>
      <c r="AQ12" s="4">
        <v>0</v>
      </c>
      <c r="AR12" s="4">
        <v>15</v>
      </c>
      <c r="AS12" s="4"/>
      <c r="AU12" s="4" t="s">
        <v>11840</v>
      </c>
      <c r="AV12" s="4" t="s">
        <v>11841</v>
      </c>
      <c r="AW12" s="4"/>
      <c r="AY12" s="4" t="s">
        <v>11845</v>
      </c>
      <c r="AZ12" s="68" t="s">
        <v>11843</v>
      </c>
      <c r="BA12" s="73">
        <v>21.666666666666668</v>
      </c>
      <c r="BB12" s="73">
        <v>22.333333333333332</v>
      </c>
      <c r="BC12" s="73">
        <v>22.333333333333332</v>
      </c>
      <c r="BD12" s="74">
        <v>23</v>
      </c>
      <c r="BE12" s="74">
        <v>89.33</v>
      </c>
      <c r="BF12" s="73">
        <v>89.33</v>
      </c>
      <c r="BG12" s="73">
        <v>73.633333333333326</v>
      </c>
      <c r="BH12" s="69" t="s">
        <v>12190</v>
      </c>
      <c r="BI12" s="69"/>
      <c r="BJ12" s="69">
        <v>85.5</v>
      </c>
      <c r="BK12" s="73">
        <v>42.75</v>
      </c>
      <c r="BL12" s="73">
        <v>89.33</v>
      </c>
      <c r="BM12" s="73">
        <v>44.67</v>
      </c>
      <c r="BN12" s="73">
        <v>87.42</v>
      </c>
      <c r="BO12" s="68">
        <v>3</v>
      </c>
      <c r="BP12" s="68" t="s">
        <v>12181</v>
      </c>
      <c r="BQ12" s="68"/>
      <c r="BS12" s="68">
        <v>5</v>
      </c>
      <c r="BT12" s="68">
        <v>5</v>
      </c>
      <c r="BU12" s="68" t="s">
        <v>12191</v>
      </c>
      <c r="BV12" s="68"/>
    </row>
    <row r="13" spans="1:74" ht="50.1" customHeight="1" x14ac:dyDescent="0.3">
      <c r="A13" s="4">
        <v>4</v>
      </c>
      <c r="B13" s="4" t="s">
        <v>5434</v>
      </c>
      <c r="C13" s="4" t="s">
        <v>1244</v>
      </c>
      <c r="D13" s="4" t="s">
        <v>317</v>
      </c>
      <c r="E13" s="4" t="s">
        <v>318</v>
      </c>
      <c r="F13" s="4" t="s">
        <v>1245</v>
      </c>
      <c r="G13" s="4" t="s">
        <v>5435</v>
      </c>
      <c r="H13" s="4" t="s">
        <v>5436</v>
      </c>
      <c r="I13" s="4" t="s">
        <v>5437</v>
      </c>
      <c r="J13" s="4" t="s">
        <v>275</v>
      </c>
      <c r="K13" s="4" t="s">
        <v>275</v>
      </c>
      <c r="L13" s="4" t="s">
        <v>276</v>
      </c>
      <c r="M13" s="4" t="s">
        <v>277</v>
      </c>
      <c r="N13" s="4" t="s">
        <v>277</v>
      </c>
      <c r="O13" s="4" t="s">
        <v>277</v>
      </c>
      <c r="P13" s="4" t="s">
        <v>277</v>
      </c>
      <c r="Q13" s="4" t="s">
        <v>5458</v>
      </c>
      <c r="R13" s="4" t="s">
        <v>313</v>
      </c>
      <c r="S13" s="4" t="s">
        <v>313</v>
      </c>
      <c r="T13" s="4" t="s">
        <v>313</v>
      </c>
      <c r="U13" s="4" t="s">
        <v>313</v>
      </c>
      <c r="V13" s="4" t="s">
        <v>313</v>
      </c>
      <c r="W13" s="4" t="s">
        <v>11686</v>
      </c>
      <c r="X13" s="4" t="s">
        <v>11738</v>
      </c>
      <c r="Y13" s="4" t="s">
        <v>313</v>
      </c>
      <c r="Z13" s="4" t="s">
        <v>313</v>
      </c>
      <c r="AA13" s="4" t="s">
        <v>313</v>
      </c>
      <c r="AB13" s="4" t="s">
        <v>312</v>
      </c>
      <c r="AC13" s="4" t="s">
        <v>313</v>
      </c>
      <c r="AE13" s="4">
        <v>0</v>
      </c>
      <c r="AF13" s="4">
        <v>0</v>
      </c>
      <c r="AG13" s="4">
        <v>0</v>
      </c>
      <c r="AH13" s="4" t="s">
        <v>6455</v>
      </c>
      <c r="AI13" s="4" t="s">
        <v>11853</v>
      </c>
      <c r="AJ13" s="4" t="s">
        <v>6455</v>
      </c>
      <c r="AK13" s="4">
        <v>0</v>
      </c>
      <c r="AM13" s="4" t="s">
        <v>11686</v>
      </c>
      <c r="AN13" s="4">
        <v>6</v>
      </c>
      <c r="AO13" s="4">
        <v>10</v>
      </c>
      <c r="AP13" s="4">
        <v>0</v>
      </c>
      <c r="AQ13" s="4">
        <v>0</v>
      </c>
      <c r="AR13" s="4">
        <v>16</v>
      </c>
      <c r="AS13" s="4"/>
      <c r="AU13" s="4" t="s">
        <v>11840</v>
      </c>
      <c r="AV13" s="4" t="s">
        <v>11841</v>
      </c>
      <c r="AW13" s="4"/>
      <c r="AY13" s="4" t="s">
        <v>11845</v>
      </c>
      <c r="AZ13" s="68" t="s">
        <v>11843</v>
      </c>
      <c r="BA13" s="73">
        <v>22.333333333333332</v>
      </c>
      <c r="BB13" s="73">
        <v>22.666666666666668</v>
      </c>
      <c r="BC13" s="73">
        <v>21.333333333333332</v>
      </c>
      <c r="BD13" s="74">
        <v>21.666666666666668</v>
      </c>
      <c r="BE13" s="74">
        <v>88</v>
      </c>
      <c r="BF13" s="73">
        <v>88</v>
      </c>
      <c r="BG13" s="73">
        <v>74.3</v>
      </c>
      <c r="BH13" s="69" t="s">
        <v>12190</v>
      </c>
      <c r="BI13" s="69"/>
      <c r="BJ13" s="69">
        <v>85.75</v>
      </c>
      <c r="BK13" s="73">
        <v>42.88</v>
      </c>
      <c r="BL13" s="73">
        <v>88</v>
      </c>
      <c r="BM13" s="73">
        <v>44</v>
      </c>
      <c r="BN13" s="73">
        <v>86.88</v>
      </c>
      <c r="BO13" s="68">
        <v>4</v>
      </c>
      <c r="BP13" s="68" t="s">
        <v>12181</v>
      </c>
      <c r="BQ13" s="68"/>
      <c r="BS13" s="68">
        <v>5</v>
      </c>
      <c r="BT13" s="68">
        <v>5</v>
      </c>
      <c r="BU13" s="68" t="s">
        <v>12191</v>
      </c>
      <c r="BV13" s="68"/>
    </row>
    <row r="14" spans="1:74" ht="50.1" customHeight="1" x14ac:dyDescent="0.3">
      <c r="A14" s="4">
        <v>5</v>
      </c>
      <c r="B14" s="4" t="s">
        <v>3883</v>
      </c>
      <c r="C14" s="4" t="s">
        <v>3884</v>
      </c>
      <c r="D14" s="4" t="s">
        <v>317</v>
      </c>
      <c r="E14" s="4" t="s">
        <v>318</v>
      </c>
      <c r="F14" s="4" t="s">
        <v>3885</v>
      </c>
      <c r="G14" s="4" t="s">
        <v>3886</v>
      </c>
      <c r="H14" s="4" t="s">
        <v>3887</v>
      </c>
      <c r="I14" s="4" t="s">
        <v>3888</v>
      </c>
      <c r="J14" s="4" t="s">
        <v>275</v>
      </c>
      <c r="K14" s="4" t="s">
        <v>275</v>
      </c>
      <c r="L14" s="4" t="s">
        <v>276</v>
      </c>
      <c r="M14" s="4" t="s">
        <v>277</v>
      </c>
      <c r="N14" s="4" t="s">
        <v>277</v>
      </c>
      <c r="O14" s="4" t="s">
        <v>277</v>
      </c>
      <c r="P14" s="4" t="s">
        <v>277</v>
      </c>
      <c r="Q14" s="4" t="s">
        <v>3922</v>
      </c>
      <c r="R14" s="4" t="s">
        <v>313</v>
      </c>
      <c r="S14" s="4" t="s">
        <v>313</v>
      </c>
      <c r="T14" s="4" t="s">
        <v>313</v>
      </c>
      <c r="U14" s="4" t="s">
        <v>313</v>
      </c>
      <c r="V14" s="4" t="s">
        <v>313</v>
      </c>
      <c r="W14" s="4" t="s">
        <v>11686</v>
      </c>
      <c r="X14" s="4" t="s">
        <v>11737</v>
      </c>
      <c r="Y14" s="4" t="s">
        <v>313</v>
      </c>
      <c r="Z14" s="4" t="s">
        <v>313</v>
      </c>
      <c r="AA14" s="4" t="s">
        <v>312</v>
      </c>
      <c r="AB14" s="4" t="s">
        <v>312</v>
      </c>
      <c r="AC14" s="4" t="s">
        <v>313</v>
      </c>
      <c r="AE14" s="4">
        <v>0</v>
      </c>
      <c r="AF14" s="4">
        <v>0</v>
      </c>
      <c r="AG14" s="4">
        <v>0</v>
      </c>
      <c r="AH14" s="4" t="s">
        <v>11853</v>
      </c>
      <c r="AI14" s="4" t="s">
        <v>11853</v>
      </c>
      <c r="AJ14" s="4" t="s">
        <v>6455</v>
      </c>
      <c r="AK14" s="4">
        <v>0</v>
      </c>
      <c r="AM14" s="4" t="s">
        <v>11686</v>
      </c>
      <c r="AN14" s="4">
        <v>6</v>
      </c>
      <c r="AO14" s="4">
        <v>6</v>
      </c>
      <c r="AP14" s="4">
        <v>0</v>
      </c>
      <c r="AQ14" s="4">
        <v>0</v>
      </c>
      <c r="AR14" s="4">
        <v>12</v>
      </c>
      <c r="AS14" s="4"/>
      <c r="AU14" s="4" t="s">
        <v>11840</v>
      </c>
      <c r="AV14" s="4" t="s">
        <v>11841</v>
      </c>
      <c r="AW14" s="4"/>
      <c r="AY14" s="4" t="s">
        <v>11845</v>
      </c>
      <c r="AZ14" s="68" t="s">
        <v>11843</v>
      </c>
      <c r="BA14" s="73">
        <v>21.333333333333332</v>
      </c>
      <c r="BB14" s="73">
        <v>22.666666666666668</v>
      </c>
      <c r="BC14" s="73">
        <v>22</v>
      </c>
      <c r="BD14" s="74">
        <v>22.333333333333332</v>
      </c>
      <c r="BE14" s="74">
        <v>88.33</v>
      </c>
      <c r="BF14" s="73">
        <v>88.33</v>
      </c>
      <c r="BG14" s="73">
        <v>70.73333333333332</v>
      </c>
      <c r="BH14" s="69" t="s">
        <v>12190</v>
      </c>
      <c r="BI14" s="69"/>
      <c r="BJ14" s="69">
        <v>79.25</v>
      </c>
      <c r="BK14" s="73">
        <v>39.630000000000003</v>
      </c>
      <c r="BL14" s="73">
        <v>88.33</v>
      </c>
      <c r="BM14" s="73">
        <v>44.17</v>
      </c>
      <c r="BN14" s="73">
        <v>83.800000000000011</v>
      </c>
      <c r="BO14" s="68">
        <v>5</v>
      </c>
      <c r="BP14" s="68" t="s">
        <v>12181</v>
      </c>
      <c r="BQ14" s="68"/>
      <c r="BS14" s="68">
        <v>5</v>
      </c>
      <c r="BT14" s="68">
        <v>5</v>
      </c>
      <c r="BU14" s="68" t="s">
        <v>12191</v>
      </c>
      <c r="BV14" s="68"/>
    </row>
    <row r="15" spans="1:74" ht="50.1" customHeight="1" x14ac:dyDescent="0.3">
      <c r="A15" s="4">
        <v>6</v>
      </c>
      <c r="B15" s="4" t="s">
        <v>4584</v>
      </c>
      <c r="C15" s="4" t="s">
        <v>4585</v>
      </c>
      <c r="D15" s="4" t="s">
        <v>317</v>
      </c>
      <c r="E15" s="4" t="s">
        <v>318</v>
      </c>
      <c r="F15" s="4" t="s">
        <v>4586</v>
      </c>
      <c r="G15" s="4" t="s">
        <v>4587</v>
      </c>
      <c r="H15" s="4" t="s">
        <v>4588</v>
      </c>
      <c r="I15" s="4" t="s">
        <v>4589</v>
      </c>
      <c r="J15" s="4" t="s">
        <v>275</v>
      </c>
      <c r="K15" s="4" t="s">
        <v>275</v>
      </c>
      <c r="L15" s="4" t="s">
        <v>276</v>
      </c>
      <c r="M15" s="4" t="s">
        <v>277</v>
      </c>
      <c r="N15" s="4" t="s">
        <v>277</v>
      </c>
      <c r="O15" s="4" t="s">
        <v>277</v>
      </c>
      <c r="P15" s="4" t="s">
        <v>277</v>
      </c>
      <c r="Q15" s="4" t="s">
        <v>4607</v>
      </c>
      <c r="R15" s="4" t="s">
        <v>313</v>
      </c>
      <c r="S15" s="4" t="s">
        <v>313</v>
      </c>
      <c r="T15" s="4" t="s">
        <v>313</v>
      </c>
      <c r="U15" s="4" t="s">
        <v>313</v>
      </c>
      <c r="V15" s="4" t="s">
        <v>313</v>
      </c>
      <c r="W15" s="4" t="s">
        <v>313</v>
      </c>
      <c r="X15" s="4" t="s">
        <v>313</v>
      </c>
      <c r="Y15" s="4" t="s">
        <v>313</v>
      </c>
      <c r="Z15" s="4" t="s">
        <v>313</v>
      </c>
      <c r="AA15" s="4" t="s">
        <v>313</v>
      </c>
      <c r="AB15" s="4" t="s">
        <v>312</v>
      </c>
      <c r="AC15" s="4" t="s">
        <v>313</v>
      </c>
      <c r="AE15" s="4">
        <v>0</v>
      </c>
      <c r="AF15" s="4">
        <v>0</v>
      </c>
      <c r="AG15" s="4">
        <v>0</v>
      </c>
      <c r="AH15" s="4" t="s">
        <v>6455</v>
      </c>
      <c r="AI15" s="4" t="s">
        <v>11853</v>
      </c>
      <c r="AJ15" s="4" t="s">
        <v>6455</v>
      </c>
      <c r="AK15" s="4">
        <v>0</v>
      </c>
      <c r="AM15" s="4" t="s">
        <v>11686</v>
      </c>
      <c r="AN15" s="4">
        <v>8</v>
      </c>
      <c r="AO15" s="4">
        <v>10</v>
      </c>
      <c r="AP15" s="4">
        <v>0</v>
      </c>
      <c r="AQ15" s="4">
        <v>0</v>
      </c>
      <c r="AR15" s="4">
        <v>18</v>
      </c>
      <c r="AS15" s="4"/>
      <c r="AU15" s="4" t="s">
        <v>11840</v>
      </c>
      <c r="AV15" s="4" t="s">
        <v>11841</v>
      </c>
      <c r="AW15" s="4"/>
      <c r="AY15" s="4" t="s">
        <v>11845</v>
      </c>
      <c r="AZ15" s="68" t="s">
        <v>11843</v>
      </c>
      <c r="BA15" s="73">
        <v>20.666666666666668</v>
      </c>
      <c r="BB15" s="73">
        <v>21.333333333333332</v>
      </c>
      <c r="BC15" s="73">
        <v>20</v>
      </c>
      <c r="BD15" s="74">
        <v>20</v>
      </c>
      <c r="BE15" s="74">
        <v>82</v>
      </c>
      <c r="BF15" s="73">
        <v>82</v>
      </c>
      <c r="BG15" s="73">
        <v>71.099999999999994</v>
      </c>
      <c r="BH15" s="69" t="s">
        <v>12190</v>
      </c>
      <c r="BI15" s="69"/>
      <c r="BJ15" s="69">
        <v>85.25</v>
      </c>
      <c r="BK15" s="73">
        <v>42.63</v>
      </c>
      <c r="BL15" s="73">
        <v>82</v>
      </c>
      <c r="BM15" s="73">
        <v>41</v>
      </c>
      <c r="BN15" s="73">
        <v>83.63</v>
      </c>
      <c r="BO15" s="68">
        <v>6</v>
      </c>
      <c r="BP15" s="68" t="s">
        <v>11829</v>
      </c>
      <c r="BQ15" s="68"/>
      <c r="BS15" s="68">
        <v>5</v>
      </c>
      <c r="BT15" s="68">
        <v>5</v>
      </c>
      <c r="BU15" s="68" t="s">
        <v>12191</v>
      </c>
      <c r="BV15" s="68"/>
    </row>
    <row r="16" spans="1:74" ht="50.1" customHeight="1" x14ac:dyDescent="0.3">
      <c r="A16" s="4">
        <v>7</v>
      </c>
      <c r="B16" s="4" t="s">
        <v>5897</v>
      </c>
      <c r="C16" s="4" t="s">
        <v>5898</v>
      </c>
      <c r="D16" s="4" t="s">
        <v>317</v>
      </c>
      <c r="E16" s="4" t="s">
        <v>318</v>
      </c>
      <c r="F16" s="4" t="s">
        <v>5899</v>
      </c>
      <c r="G16" s="4" t="s">
        <v>5900</v>
      </c>
      <c r="H16" s="4" t="s">
        <v>5901</v>
      </c>
      <c r="I16" s="4" t="s">
        <v>5901</v>
      </c>
      <c r="J16" s="4" t="s">
        <v>275</v>
      </c>
      <c r="K16" s="4" t="s">
        <v>275</v>
      </c>
      <c r="L16" s="4" t="s">
        <v>276</v>
      </c>
      <c r="M16" s="4" t="s">
        <v>277</v>
      </c>
      <c r="N16" s="4" t="s">
        <v>277</v>
      </c>
      <c r="O16" s="4" t="s">
        <v>277</v>
      </c>
      <c r="P16" s="4" t="s">
        <v>277</v>
      </c>
      <c r="Q16" s="4" t="s">
        <v>630</v>
      </c>
      <c r="R16" s="4" t="s">
        <v>313</v>
      </c>
      <c r="S16" s="4" t="s">
        <v>313</v>
      </c>
      <c r="T16" s="4" t="s">
        <v>313</v>
      </c>
      <c r="U16" s="4" t="s">
        <v>313</v>
      </c>
      <c r="V16" s="4" t="s">
        <v>313</v>
      </c>
      <c r="W16" s="4" t="s">
        <v>313</v>
      </c>
      <c r="X16" s="4" t="s">
        <v>313</v>
      </c>
      <c r="Y16" s="4" t="s">
        <v>313</v>
      </c>
      <c r="Z16" s="4" t="s">
        <v>313</v>
      </c>
      <c r="AA16" s="4" t="s">
        <v>313</v>
      </c>
      <c r="AB16" s="4" t="s">
        <v>313</v>
      </c>
      <c r="AC16" s="4" t="s">
        <v>313</v>
      </c>
      <c r="AE16" s="4">
        <v>0</v>
      </c>
      <c r="AF16" s="4">
        <v>0</v>
      </c>
      <c r="AG16" s="4">
        <v>0</v>
      </c>
      <c r="AH16" s="4" t="s">
        <v>6455</v>
      </c>
      <c r="AI16" s="4" t="s">
        <v>6455</v>
      </c>
      <c r="AJ16" s="4" t="s">
        <v>6455</v>
      </c>
      <c r="AK16" s="4">
        <v>0</v>
      </c>
      <c r="AM16" s="4" t="s">
        <v>11686</v>
      </c>
      <c r="AN16" s="4">
        <v>0</v>
      </c>
      <c r="AO16" s="4">
        <v>10</v>
      </c>
      <c r="AP16" s="4">
        <v>6</v>
      </c>
      <c r="AQ16" s="4">
        <v>0</v>
      </c>
      <c r="AR16" s="4">
        <v>16</v>
      </c>
      <c r="AS16" s="4"/>
      <c r="AU16" s="4" t="s">
        <v>11840</v>
      </c>
      <c r="AV16" s="4" t="s">
        <v>11841</v>
      </c>
      <c r="AW16" s="4"/>
      <c r="AY16" s="4" t="s">
        <v>11845</v>
      </c>
      <c r="AZ16" s="68" t="s">
        <v>11843</v>
      </c>
      <c r="BA16" s="73">
        <v>18.666666666666668</v>
      </c>
      <c r="BB16" s="73">
        <v>16.666666666666668</v>
      </c>
      <c r="BC16" s="73">
        <v>19</v>
      </c>
      <c r="BD16" s="74">
        <v>16.333333333333332</v>
      </c>
      <c r="BE16" s="74">
        <v>70.67</v>
      </c>
      <c r="BF16" s="73">
        <v>70.67</v>
      </c>
      <c r="BG16" s="73">
        <v>74.3</v>
      </c>
      <c r="BH16" s="69" t="s">
        <v>12190</v>
      </c>
      <c r="BI16" s="69"/>
      <c r="BJ16" s="69">
        <v>84</v>
      </c>
      <c r="BK16" s="73">
        <v>42</v>
      </c>
      <c r="BL16" s="73">
        <v>70.67</v>
      </c>
      <c r="BM16" s="73">
        <v>35.340000000000003</v>
      </c>
      <c r="BN16" s="73">
        <v>77.34</v>
      </c>
      <c r="BO16" s="68">
        <v>7</v>
      </c>
      <c r="BP16" s="68" t="s">
        <v>11831</v>
      </c>
      <c r="BQ16" s="75"/>
      <c r="BS16" s="68">
        <v>5</v>
      </c>
      <c r="BT16" s="68">
        <v>5</v>
      </c>
      <c r="BU16" s="68" t="s">
        <v>12191</v>
      </c>
      <c r="BV16" s="68"/>
    </row>
    <row r="17" spans="1:74" ht="50.1" customHeight="1" x14ac:dyDescent="0.3">
      <c r="A17" s="4">
        <v>8</v>
      </c>
      <c r="B17" s="4" t="s">
        <v>2199</v>
      </c>
      <c r="C17" s="4" t="s">
        <v>2200</v>
      </c>
      <c r="D17" s="4" t="s">
        <v>317</v>
      </c>
      <c r="E17" s="4" t="s">
        <v>318</v>
      </c>
      <c r="F17" s="4" t="s">
        <v>2201</v>
      </c>
      <c r="G17" s="4" t="s">
        <v>2202</v>
      </c>
      <c r="H17" s="4" t="s">
        <v>2203</v>
      </c>
      <c r="I17" s="4" t="s">
        <v>2204</v>
      </c>
      <c r="J17" s="4" t="s">
        <v>275</v>
      </c>
      <c r="K17" s="4" t="s">
        <v>275</v>
      </c>
      <c r="L17" s="4" t="s">
        <v>276</v>
      </c>
      <c r="M17" s="4" t="s">
        <v>277</v>
      </c>
      <c r="N17" s="4" t="s">
        <v>277</v>
      </c>
      <c r="O17" s="4" t="s">
        <v>277</v>
      </c>
      <c r="P17" s="4" t="s">
        <v>277</v>
      </c>
      <c r="Q17" s="4" t="s">
        <v>1242</v>
      </c>
      <c r="R17" s="4" t="s">
        <v>313</v>
      </c>
      <c r="S17" s="4" t="s">
        <v>313</v>
      </c>
      <c r="T17" s="4" t="s">
        <v>313</v>
      </c>
      <c r="U17" s="4" t="s">
        <v>313</v>
      </c>
      <c r="V17" s="4" t="s">
        <v>313</v>
      </c>
      <c r="W17" s="4" t="s">
        <v>11686</v>
      </c>
      <c r="X17" s="4" t="s">
        <v>11737</v>
      </c>
      <c r="Y17" s="4" t="s">
        <v>313</v>
      </c>
      <c r="Z17" s="4" t="s">
        <v>313</v>
      </c>
      <c r="AA17" s="4" t="s">
        <v>313</v>
      </c>
      <c r="AB17" s="4" t="s">
        <v>313</v>
      </c>
      <c r="AC17" s="4" t="s">
        <v>313</v>
      </c>
      <c r="AE17" s="4">
        <v>0</v>
      </c>
      <c r="AF17" s="4">
        <v>0</v>
      </c>
      <c r="AG17" s="4">
        <v>0</v>
      </c>
      <c r="AH17" s="4" t="s">
        <v>6455</v>
      </c>
      <c r="AI17" s="4" t="s">
        <v>6455</v>
      </c>
      <c r="AJ17" s="4" t="s">
        <v>6455</v>
      </c>
      <c r="AK17" s="4">
        <v>0</v>
      </c>
      <c r="AM17" s="4" t="s">
        <v>11686</v>
      </c>
      <c r="AN17" s="4">
        <v>3</v>
      </c>
      <c r="AO17" s="4">
        <v>0</v>
      </c>
      <c r="AP17" s="4">
        <v>6</v>
      </c>
      <c r="AQ17" s="4">
        <v>0</v>
      </c>
      <c r="AR17" s="4">
        <v>9</v>
      </c>
      <c r="AS17" s="4"/>
      <c r="AU17" s="4" t="s">
        <v>11840</v>
      </c>
      <c r="AV17" s="4" t="s">
        <v>11841</v>
      </c>
      <c r="AW17" s="4"/>
      <c r="AY17" s="4" t="s">
        <v>11845</v>
      </c>
      <c r="AZ17" s="68" t="s">
        <v>11843</v>
      </c>
      <c r="BA17" s="73">
        <v>18</v>
      </c>
      <c r="BB17" s="73">
        <v>17.333333333333332</v>
      </c>
      <c r="BC17" s="73">
        <v>18.666666666666668</v>
      </c>
      <c r="BD17" s="74">
        <v>16.666666666666668</v>
      </c>
      <c r="BE17" s="74">
        <v>70.67</v>
      </c>
      <c r="BF17" s="73">
        <v>70.67</v>
      </c>
      <c r="BG17" s="73">
        <v>83.133333333333326</v>
      </c>
      <c r="BH17" s="69" t="s">
        <v>12190</v>
      </c>
      <c r="BI17" s="69"/>
      <c r="BJ17" s="69">
        <v>77.25</v>
      </c>
      <c r="BK17" s="73">
        <v>38.630000000000003</v>
      </c>
      <c r="BL17" s="73">
        <v>70.67</v>
      </c>
      <c r="BM17" s="73">
        <v>35.340000000000003</v>
      </c>
      <c r="BN17" s="73">
        <v>73.97</v>
      </c>
      <c r="BO17" s="68">
        <v>8</v>
      </c>
      <c r="BP17" s="68" t="s">
        <v>12182</v>
      </c>
      <c r="BQ17" s="75"/>
      <c r="BS17" s="68">
        <v>5</v>
      </c>
      <c r="BT17" s="68">
        <v>5</v>
      </c>
      <c r="BU17" s="68" t="s">
        <v>12191</v>
      </c>
      <c r="BV17" s="68"/>
    </row>
    <row r="18" spans="1:74" ht="50.1" customHeight="1" x14ac:dyDescent="0.3">
      <c r="A18" s="4">
        <v>9</v>
      </c>
      <c r="B18" s="4" t="s">
        <v>427</v>
      </c>
      <c r="C18" s="4" t="s">
        <v>428</v>
      </c>
      <c r="D18" s="4" t="s">
        <v>317</v>
      </c>
      <c r="E18" s="4" t="s">
        <v>318</v>
      </c>
      <c r="F18" s="4" t="s">
        <v>429</v>
      </c>
      <c r="G18" s="4" t="s">
        <v>430</v>
      </c>
      <c r="H18" s="4" t="s">
        <v>431</v>
      </c>
      <c r="I18" s="4" t="s">
        <v>432</v>
      </c>
      <c r="J18" s="4" t="s">
        <v>275</v>
      </c>
      <c r="K18" s="4" t="s">
        <v>275</v>
      </c>
      <c r="L18" s="4" t="s">
        <v>276</v>
      </c>
      <c r="M18" s="4" t="s">
        <v>277</v>
      </c>
      <c r="N18" s="4" t="s">
        <v>277</v>
      </c>
      <c r="O18" s="4" t="s">
        <v>277</v>
      </c>
      <c r="P18" s="4" t="s">
        <v>277</v>
      </c>
      <c r="Q18" s="4" t="s">
        <v>478</v>
      </c>
      <c r="R18" s="4" t="s">
        <v>313</v>
      </c>
      <c r="S18" s="4" t="s">
        <v>313</v>
      </c>
      <c r="T18" s="4" t="s">
        <v>313</v>
      </c>
      <c r="U18" s="4" t="s">
        <v>313</v>
      </c>
      <c r="V18" s="4" t="s">
        <v>313</v>
      </c>
      <c r="W18" s="4" t="s">
        <v>11686</v>
      </c>
      <c r="X18" s="4" t="s">
        <v>9552</v>
      </c>
      <c r="Y18" s="4" t="s">
        <v>11686</v>
      </c>
      <c r="Z18" s="4" t="s">
        <v>9552</v>
      </c>
      <c r="AA18" s="4" t="s">
        <v>312</v>
      </c>
      <c r="AB18" s="4" t="s">
        <v>312</v>
      </c>
      <c r="AC18" s="4" t="s">
        <v>313</v>
      </c>
      <c r="AE18" s="4">
        <v>0</v>
      </c>
      <c r="AF18" s="4">
        <v>0</v>
      </c>
      <c r="AG18" s="4">
        <v>0</v>
      </c>
      <c r="AH18" s="4" t="s">
        <v>11853</v>
      </c>
      <c r="AI18" s="4" t="s">
        <v>11853</v>
      </c>
      <c r="AJ18" s="4" t="s">
        <v>6455</v>
      </c>
      <c r="AK18" s="4">
        <v>0</v>
      </c>
      <c r="AM18" s="4" t="s">
        <v>11686</v>
      </c>
      <c r="AN18" s="4">
        <v>10</v>
      </c>
      <c r="AO18" s="4">
        <v>0</v>
      </c>
      <c r="AP18" s="4">
        <v>0</v>
      </c>
      <c r="AQ18" s="4">
        <v>0</v>
      </c>
      <c r="AR18" s="4">
        <v>10</v>
      </c>
      <c r="AS18" s="4"/>
      <c r="AU18" s="4" t="s">
        <v>11840</v>
      </c>
      <c r="AV18" s="4" t="s">
        <v>11841</v>
      </c>
      <c r="AW18" s="4"/>
      <c r="AY18" s="4" t="s">
        <v>11845</v>
      </c>
      <c r="AZ18" s="68" t="s">
        <v>11843</v>
      </c>
      <c r="BA18" s="73">
        <v>17</v>
      </c>
      <c r="BB18" s="73">
        <v>17</v>
      </c>
      <c r="BC18" s="73">
        <v>18.666666666666668</v>
      </c>
      <c r="BD18" s="74">
        <v>17.666666666666668</v>
      </c>
      <c r="BE18" s="74">
        <v>70.33</v>
      </c>
      <c r="BF18" s="73">
        <v>70.33</v>
      </c>
      <c r="BG18" s="73">
        <v>88.966666666666669</v>
      </c>
      <c r="BH18" s="69" t="s">
        <v>12190</v>
      </c>
      <c r="BI18" s="69"/>
      <c r="BJ18" s="69">
        <v>77.25</v>
      </c>
      <c r="BK18" s="73">
        <v>38.630000000000003</v>
      </c>
      <c r="BL18" s="73">
        <v>70.33</v>
      </c>
      <c r="BM18" s="73">
        <v>35.17</v>
      </c>
      <c r="BN18" s="73">
        <v>73.800000000000011</v>
      </c>
      <c r="BO18" s="68">
        <v>9</v>
      </c>
      <c r="BP18" s="68" t="s">
        <v>12183</v>
      </c>
      <c r="BQ18" s="75"/>
      <c r="BS18" s="68">
        <v>5</v>
      </c>
      <c r="BT18" s="68">
        <v>5</v>
      </c>
      <c r="BU18" s="68" t="s">
        <v>12191</v>
      </c>
      <c r="BV18" s="68"/>
    </row>
    <row r="19" spans="1:74" ht="50.1" customHeight="1" x14ac:dyDescent="0.3">
      <c r="A19" s="4">
        <v>10</v>
      </c>
      <c r="B19" s="4" t="s">
        <v>2136</v>
      </c>
      <c r="C19" s="4" t="s">
        <v>2137</v>
      </c>
      <c r="D19" s="4" t="s">
        <v>317</v>
      </c>
      <c r="E19" s="4" t="s">
        <v>318</v>
      </c>
      <c r="F19" s="4" t="s">
        <v>2138</v>
      </c>
      <c r="G19" s="4" t="s">
        <v>2139</v>
      </c>
      <c r="H19" s="4" t="s">
        <v>2140</v>
      </c>
      <c r="I19" s="4" t="s">
        <v>2141</v>
      </c>
      <c r="J19" s="4" t="s">
        <v>275</v>
      </c>
      <c r="K19" s="4" t="s">
        <v>275</v>
      </c>
      <c r="L19" s="4" t="s">
        <v>276</v>
      </c>
      <c r="M19" s="4" t="s">
        <v>277</v>
      </c>
      <c r="N19" s="4" t="s">
        <v>277</v>
      </c>
      <c r="O19" s="4" t="s">
        <v>277</v>
      </c>
      <c r="P19" s="4" t="s">
        <v>277</v>
      </c>
      <c r="Q19" s="4" t="s">
        <v>521</v>
      </c>
      <c r="R19" s="4" t="s">
        <v>313</v>
      </c>
      <c r="S19" s="4" t="s">
        <v>313</v>
      </c>
      <c r="T19" s="4" t="s">
        <v>313</v>
      </c>
      <c r="U19" s="4" t="s">
        <v>313</v>
      </c>
      <c r="V19" s="4" t="s">
        <v>313</v>
      </c>
      <c r="W19" s="4" t="s">
        <v>313</v>
      </c>
      <c r="X19" s="4" t="s">
        <v>313</v>
      </c>
      <c r="Y19" s="4" t="s">
        <v>313</v>
      </c>
      <c r="Z19" s="4" t="s">
        <v>313</v>
      </c>
      <c r="AA19" s="4" t="s">
        <v>313</v>
      </c>
      <c r="AB19" s="4" t="s">
        <v>312</v>
      </c>
      <c r="AC19" s="4" t="s">
        <v>313</v>
      </c>
      <c r="AE19" s="4">
        <v>0</v>
      </c>
      <c r="AF19" s="4">
        <v>0</v>
      </c>
      <c r="AG19" s="4">
        <v>0</v>
      </c>
      <c r="AH19" s="4" t="s">
        <v>6455</v>
      </c>
      <c r="AI19" s="4" t="s">
        <v>11853</v>
      </c>
      <c r="AJ19" s="4" t="s">
        <v>6455</v>
      </c>
      <c r="AK19" s="4">
        <v>0</v>
      </c>
      <c r="AM19" s="4" t="s">
        <v>11686</v>
      </c>
      <c r="AN19" s="4">
        <v>3</v>
      </c>
      <c r="AO19" s="4">
        <v>8</v>
      </c>
      <c r="AP19" s="4">
        <v>6</v>
      </c>
      <c r="AQ19" s="4">
        <v>0</v>
      </c>
      <c r="AR19" s="4">
        <v>17</v>
      </c>
      <c r="AS19" s="4"/>
      <c r="AU19" s="4" t="s">
        <v>11840</v>
      </c>
      <c r="AV19" s="4" t="s">
        <v>11841</v>
      </c>
      <c r="AW19" s="4"/>
      <c r="AY19" s="41" t="s">
        <v>11845</v>
      </c>
      <c r="AZ19" s="68" t="s">
        <v>11843</v>
      </c>
      <c r="BA19" s="73">
        <v>16</v>
      </c>
      <c r="BB19" s="73">
        <v>15.666666666666666</v>
      </c>
      <c r="BC19" s="73">
        <v>18.333333333333332</v>
      </c>
      <c r="BD19" s="74">
        <v>17.333333333333332</v>
      </c>
      <c r="BE19" s="74">
        <v>67.33</v>
      </c>
      <c r="BF19" s="73">
        <v>67.33</v>
      </c>
      <c r="BG19" s="73">
        <v>80.666666666666657</v>
      </c>
      <c r="BH19" s="69" t="s">
        <v>12192</v>
      </c>
      <c r="BI19" s="69"/>
      <c r="BJ19" s="69">
        <v>0</v>
      </c>
      <c r="BK19" s="73">
        <v>0</v>
      </c>
      <c r="BL19" s="69">
        <v>0</v>
      </c>
      <c r="BM19" s="73">
        <v>0</v>
      </c>
      <c r="BN19" s="73">
        <v>0</v>
      </c>
      <c r="BO19" s="68">
        <v>10</v>
      </c>
      <c r="BP19" s="68" t="s">
        <v>11811</v>
      </c>
      <c r="BQ19" s="68" t="s">
        <v>12189</v>
      </c>
      <c r="BS19" s="68">
        <v>5</v>
      </c>
      <c r="BT19" s="68">
        <v>5</v>
      </c>
      <c r="BU19" s="68" t="s">
        <v>12191</v>
      </c>
      <c r="BV19" s="68"/>
    </row>
    <row r="20" spans="1:74" ht="50.1" customHeight="1" x14ac:dyDescent="0.3">
      <c r="A20" s="1" t="s">
        <v>11653</v>
      </c>
      <c r="B20" s="1" t="s">
        <v>0</v>
      </c>
      <c r="C20" s="1" t="s">
        <v>1</v>
      </c>
      <c r="D20" s="1" t="s">
        <v>2</v>
      </c>
      <c r="E20" s="3" t="s">
        <v>3</v>
      </c>
      <c r="F20" s="1" t="s">
        <v>8</v>
      </c>
      <c r="G20" s="1" t="s">
        <v>9</v>
      </c>
      <c r="H20" s="1" t="s">
        <v>10</v>
      </c>
      <c r="I20" s="1" t="s">
        <v>11</v>
      </c>
      <c r="J20" s="1" t="s">
        <v>12</v>
      </c>
      <c r="K20" s="1" t="s">
        <v>13</v>
      </c>
      <c r="L20" s="1" t="s">
        <v>14</v>
      </c>
      <c r="M20" s="1" t="s">
        <v>15</v>
      </c>
      <c r="N20" s="1" t="s">
        <v>16</v>
      </c>
      <c r="O20" s="1" t="s">
        <v>17</v>
      </c>
      <c r="P20" s="1" t="s">
        <v>18</v>
      </c>
      <c r="Q20" s="1" t="s">
        <v>248</v>
      </c>
      <c r="R20" s="1" t="s">
        <v>249</v>
      </c>
      <c r="S20" s="1" t="s">
        <v>250</v>
      </c>
      <c r="T20" s="1" t="s">
        <v>251</v>
      </c>
      <c r="U20" s="1" t="s">
        <v>252</v>
      </c>
      <c r="V20" s="1" t="s">
        <v>253</v>
      </c>
      <c r="W20" s="1" t="s">
        <v>254</v>
      </c>
      <c r="X20" s="1" t="s">
        <v>254</v>
      </c>
      <c r="Y20" s="1" t="s">
        <v>255</v>
      </c>
      <c r="Z20" s="1" t="s">
        <v>255</v>
      </c>
      <c r="AA20" s="21" t="s">
        <v>256</v>
      </c>
      <c r="AB20" s="21" t="s">
        <v>257</v>
      </c>
      <c r="AC20" s="21" t="s">
        <v>258</v>
      </c>
      <c r="AE20" s="7" t="s">
        <v>11702</v>
      </c>
      <c r="AF20" s="7" t="s">
        <v>11703</v>
      </c>
      <c r="AG20" s="7" t="s">
        <v>11704</v>
      </c>
      <c r="AH20" s="22" t="s">
        <v>11712</v>
      </c>
      <c r="AI20" s="22" t="s">
        <v>11713</v>
      </c>
      <c r="AJ20" s="22" t="s">
        <v>11714</v>
      </c>
      <c r="AK20" s="25" t="s">
        <v>11715</v>
      </c>
      <c r="AM20" s="40" t="s">
        <v>11716</v>
      </c>
      <c r="AN20" s="24" t="s">
        <v>11717</v>
      </c>
      <c r="AO20" s="24" t="s">
        <v>11718</v>
      </c>
      <c r="AP20" s="24" t="s">
        <v>11719</v>
      </c>
      <c r="AQ20" s="24" t="s">
        <v>11720</v>
      </c>
      <c r="AR20" s="25" t="s">
        <v>11721</v>
      </c>
      <c r="AS20" s="25" t="s">
        <v>11655</v>
      </c>
      <c r="AU20" s="8" t="s">
        <v>11833</v>
      </c>
      <c r="AV20" s="8" t="s">
        <v>11834</v>
      </c>
      <c r="AW20" s="8" t="s">
        <v>11655</v>
      </c>
      <c r="AY20" s="66" t="s">
        <v>11846</v>
      </c>
      <c r="AZ20" s="67" t="s">
        <v>11854</v>
      </c>
      <c r="BA20" s="98" t="s">
        <v>11850</v>
      </c>
      <c r="BB20" s="98" t="s">
        <v>11851</v>
      </c>
      <c r="BC20" s="98" t="s">
        <v>11855</v>
      </c>
      <c r="BD20" s="98" t="s">
        <v>11856</v>
      </c>
      <c r="BE20" s="97" t="s">
        <v>11857</v>
      </c>
      <c r="BF20" s="99" t="s">
        <v>11847</v>
      </c>
      <c r="BG20" s="72" t="s">
        <v>11848</v>
      </c>
      <c r="BH20" s="100" t="s">
        <v>11852</v>
      </c>
      <c r="BI20" s="76"/>
      <c r="BJ20" s="101" t="s">
        <v>11864</v>
      </c>
      <c r="BK20" s="101" t="s">
        <v>11858</v>
      </c>
      <c r="BL20" s="103" t="s">
        <v>11865</v>
      </c>
      <c r="BM20" s="103" t="s">
        <v>11859</v>
      </c>
      <c r="BN20" s="102" t="s">
        <v>11862</v>
      </c>
      <c r="BO20" s="72" t="s">
        <v>11726</v>
      </c>
      <c r="BP20" s="72" t="s">
        <v>11860</v>
      </c>
      <c r="BQ20" s="72" t="s">
        <v>11655</v>
      </c>
      <c r="BS20" s="70" t="s">
        <v>11822</v>
      </c>
      <c r="BT20" s="70" t="s">
        <v>11861</v>
      </c>
      <c r="BU20" s="70" t="s">
        <v>11825</v>
      </c>
      <c r="BV20" s="70" t="s">
        <v>11849</v>
      </c>
    </row>
    <row r="21" spans="1:74" ht="50.1" customHeight="1" x14ac:dyDescent="0.3">
      <c r="A21" s="4">
        <v>1</v>
      </c>
      <c r="B21" s="4" t="s">
        <v>483</v>
      </c>
      <c r="C21" s="4" t="s">
        <v>484</v>
      </c>
      <c r="D21" s="4" t="s">
        <v>485</v>
      </c>
      <c r="E21" s="4" t="s">
        <v>486</v>
      </c>
      <c r="F21" s="4" t="s">
        <v>487</v>
      </c>
      <c r="G21" s="4" t="s">
        <v>488</v>
      </c>
      <c r="H21" s="4" t="s">
        <v>489</v>
      </c>
      <c r="I21" s="4" t="s">
        <v>490</v>
      </c>
      <c r="J21" s="4" t="s">
        <v>275</v>
      </c>
      <c r="K21" s="4" t="s">
        <v>275</v>
      </c>
      <c r="L21" s="4" t="s">
        <v>276</v>
      </c>
      <c r="M21" s="4" t="s">
        <v>277</v>
      </c>
      <c r="N21" s="4" t="s">
        <v>277</v>
      </c>
      <c r="O21" s="4" t="s">
        <v>277</v>
      </c>
      <c r="P21" s="4" t="s">
        <v>277</v>
      </c>
      <c r="Q21" s="4" t="s">
        <v>521</v>
      </c>
      <c r="R21" s="4" t="s">
        <v>313</v>
      </c>
      <c r="S21" s="4" t="s">
        <v>313</v>
      </c>
      <c r="T21" s="4" t="s">
        <v>313</v>
      </c>
      <c r="U21" s="4" t="s">
        <v>313</v>
      </c>
      <c r="V21" s="4" t="s">
        <v>313</v>
      </c>
      <c r="W21" s="4" t="s">
        <v>11686</v>
      </c>
      <c r="X21" s="4" t="s">
        <v>11737</v>
      </c>
      <c r="Y21" s="4" t="s">
        <v>313</v>
      </c>
      <c r="Z21" s="4" t="s">
        <v>313</v>
      </c>
      <c r="AA21" s="4" t="s">
        <v>313</v>
      </c>
      <c r="AB21" s="4" t="s">
        <v>312</v>
      </c>
      <c r="AC21" s="4" t="s">
        <v>313</v>
      </c>
      <c r="AE21" s="4">
        <v>0</v>
      </c>
      <c r="AF21" s="4">
        <v>0</v>
      </c>
      <c r="AG21" s="4">
        <v>0</v>
      </c>
      <c r="AH21" s="4" t="s">
        <v>6455</v>
      </c>
      <c r="AI21" s="4" t="s">
        <v>11853</v>
      </c>
      <c r="AJ21" s="4" t="s">
        <v>6455</v>
      </c>
      <c r="AK21" s="4">
        <v>0</v>
      </c>
      <c r="AM21" s="4" t="s">
        <v>11686</v>
      </c>
      <c r="AN21" s="4">
        <v>5</v>
      </c>
      <c r="AO21" s="4">
        <v>10</v>
      </c>
      <c r="AP21" s="4">
        <v>0</v>
      </c>
      <c r="AQ21" s="4">
        <v>0</v>
      </c>
      <c r="AR21" s="4">
        <v>15</v>
      </c>
      <c r="AS21" s="4"/>
      <c r="AU21" s="4" t="s">
        <v>11840</v>
      </c>
      <c r="AV21" s="4" t="s">
        <v>11841</v>
      </c>
      <c r="AW21" s="4"/>
      <c r="AY21" s="42" t="s">
        <v>11845</v>
      </c>
      <c r="AZ21" s="68" t="s">
        <v>11843</v>
      </c>
      <c r="BA21" s="73">
        <v>20.333333333333332</v>
      </c>
      <c r="BB21" s="73">
        <v>23</v>
      </c>
      <c r="BC21" s="73">
        <v>22.666666666666668</v>
      </c>
      <c r="BD21" s="74">
        <v>23</v>
      </c>
      <c r="BE21" s="74">
        <v>89</v>
      </c>
      <c r="BF21" s="73">
        <v>89</v>
      </c>
      <c r="BG21" s="73">
        <v>77.066666666666663</v>
      </c>
      <c r="BH21" s="69" t="s">
        <v>12190</v>
      </c>
      <c r="BI21" s="69"/>
      <c r="BJ21" s="69">
        <v>86.25</v>
      </c>
      <c r="BK21" s="73">
        <v>43.13</v>
      </c>
      <c r="BL21" s="73">
        <v>89</v>
      </c>
      <c r="BM21" s="73">
        <v>44.5</v>
      </c>
      <c r="BN21" s="73">
        <v>87.63</v>
      </c>
      <c r="BO21" s="68">
        <v>1</v>
      </c>
      <c r="BP21" s="68" t="s">
        <v>12181</v>
      </c>
      <c r="BQ21" s="68"/>
      <c r="BS21" s="68">
        <v>2</v>
      </c>
      <c r="BT21" s="68">
        <v>2</v>
      </c>
      <c r="BU21" s="68" t="s">
        <v>12191</v>
      </c>
      <c r="BV21" s="68"/>
    </row>
    <row r="22" spans="1:74" ht="50.1" customHeight="1" x14ac:dyDescent="0.3">
      <c r="A22" s="4">
        <v>2</v>
      </c>
      <c r="B22" s="4" t="s">
        <v>1066</v>
      </c>
      <c r="C22" s="4" t="s">
        <v>1067</v>
      </c>
      <c r="D22" s="4" t="s">
        <v>485</v>
      </c>
      <c r="E22" s="4" t="s">
        <v>486</v>
      </c>
      <c r="F22" s="4" t="s">
        <v>1069</v>
      </c>
      <c r="G22" s="4" t="s">
        <v>1070</v>
      </c>
      <c r="H22" s="4" t="s">
        <v>1071</v>
      </c>
      <c r="I22" s="4" t="s">
        <v>1072</v>
      </c>
      <c r="J22" s="4" t="s">
        <v>275</v>
      </c>
      <c r="K22" s="4" t="s">
        <v>275</v>
      </c>
      <c r="L22" s="4" t="s">
        <v>382</v>
      </c>
      <c r="M22" s="4" t="s">
        <v>1073</v>
      </c>
      <c r="N22" s="4" t="s">
        <v>1074</v>
      </c>
      <c r="O22" s="4" t="s">
        <v>562</v>
      </c>
      <c r="P22" s="4" t="s">
        <v>957</v>
      </c>
      <c r="Q22" s="4" t="s">
        <v>786</v>
      </c>
      <c r="R22" s="4" t="s">
        <v>313</v>
      </c>
      <c r="S22" s="4" t="s">
        <v>313</v>
      </c>
      <c r="T22" s="4" t="s">
        <v>313</v>
      </c>
      <c r="U22" s="4" t="s">
        <v>313</v>
      </c>
      <c r="V22" s="4" t="s">
        <v>313</v>
      </c>
      <c r="W22" s="4" t="s">
        <v>11686</v>
      </c>
      <c r="X22" s="4" t="s">
        <v>11727</v>
      </c>
      <c r="Y22" s="4" t="s">
        <v>11686</v>
      </c>
      <c r="Z22" s="4" t="s">
        <v>11727</v>
      </c>
      <c r="AA22" s="4" t="s">
        <v>313</v>
      </c>
      <c r="AB22" s="4" t="s">
        <v>313</v>
      </c>
      <c r="AC22" s="4" t="s">
        <v>313</v>
      </c>
      <c r="AE22" s="4">
        <v>0</v>
      </c>
      <c r="AF22" s="4">
        <v>0</v>
      </c>
      <c r="AG22" s="4">
        <v>0</v>
      </c>
      <c r="AH22" s="4" t="s">
        <v>6455</v>
      </c>
      <c r="AI22" s="4" t="s">
        <v>6455</v>
      </c>
      <c r="AJ22" s="4" t="s">
        <v>6455</v>
      </c>
      <c r="AK22" s="4">
        <v>0</v>
      </c>
      <c r="AM22" s="4" t="s">
        <v>11686</v>
      </c>
      <c r="AN22" s="4">
        <v>0</v>
      </c>
      <c r="AO22" s="4">
        <v>10</v>
      </c>
      <c r="AP22" s="4">
        <v>0</v>
      </c>
      <c r="AQ22" s="4">
        <v>0</v>
      </c>
      <c r="AR22" s="4">
        <v>10</v>
      </c>
      <c r="AS22" s="4"/>
      <c r="AU22" s="4" t="s">
        <v>11840</v>
      </c>
      <c r="AV22" s="4" t="s">
        <v>11841</v>
      </c>
      <c r="AW22" s="4"/>
      <c r="AY22" s="4" t="s">
        <v>11845</v>
      </c>
      <c r="AZ22" s="68" t="s">
        <v>11843</v>
      </c>
      <c r="BA22" s="73">
        <v>22.333333333333332</v>
      </c>
      <c r="BB22" s="73">
        <v>23</v>
      </c>
      <c r="BC22" s="73">
        <v>22.333333333333332</v>
      </c>
      <c r="BD22" s="74">
        <v>22.666666666666668</v>
      </c>
      <c r="BE22" s="74">
        <v>90.33</v>
      </c>
      <c r="BF22" s="73">
        <v>90.33</v>
      </c>
      <c r="BG22" s="73">
        <v>76.399999999999991</v>
      </c>
      <c r="BH22" s="69" t="s">
        <v>12190</v>
      </c>
      <c r="BI22" s="69"/>
      <c r="BJ22" s="69">
        <v>82.25</v>
      </c>
      <c r="BK22" s="73">
        <v>41.13</v>
      </c>
      <c r="BL22" s="73">
        <v>90.33</v>
      </c>
      <c r="BM22" s="73">
        <v>45.17</v>
      </c>
      <c r="BN22" s="73">
        <v>86.300000000000011</v>
      </c>
      <c r="BO22" s="68">
        <v>2</v>
      </c>
      <c r="BP22" s="68" t="s">
        <v>12181</v>
      </c>
      <c r="BQ22" s="68"/>
      <c r="BS22" s="68">
        <v>2</v>
      </c>
      <c r="BT22" s="68">
        <v>2</v>
      </c>
      <c r="BU22" s="68" t="s">
        <v>12191</v>
      </c>
      <c r="BV22" s="68"/>
    </row>
    <row r="23" spans="1:74" ht="50.1" customHeight="1" x14ac:dyDescent="0.3">
      <c r="A23" s="4">
        <v>3</v>
      </c>
      <c r="B23" s="4" t="s">
        <v>8501</v>
      </c>
      <c r="C23" s="4" t="s">
        <v>8502</v>
      </c>
      <c r="D23" s="4" t="s">
        <v>485</v>
      </c>
      <c r="E23" s="4" t="s">
        <v>486</v>
      </c>
      <c r="F23" s="4" t="s">
        <v>8503</v>
      </c>
      <c r="G23" s="4" t="s">
        <v>8504</v>
      </c>
      <c r="H23" s="4" t="s">
        <v>8505</v>
      </c>
      <c r="I23" s="4" t="s">
        <v>8506</v>
      </c>
      <c r="J23" s="4" t="s">
        <v>275</v>
      </c>
      <c r="K23" s="4" t="s">
        <v>275</v>
      </c>
      <c r="L23" s="4" t="s">
        <v>276</v>
      </c>
      <c r="M23" s="4" t="s">
        <v>277</v>
      </c>
      <c r="N23" s="4" t="s">
        <v>277</v>
      </c>
      <c r="O23" s="4" t="s">
        <v>277</v>
      </c>
      <c r="P23" s="4" t="s">
        <v>277</v>
      </c>
      <c r="Q23" s="4" t="s">
        <v>2802</v>
      </c>
      <c r="R23" s="4" t="s">
        <v>313</v>
      </c>
      <c r="S23" s="4" t="s">
        <v>313</v>
      </c>
      <c r="T23" s="4" t="s">
        <v>313</v>
      </c>
      <c r="U23" s="4" t="s">
        <v>313</v>
      </c>
      <c r="V23" s="4" t="s">
        <v>313</v>
      </c>
      <c r="W23" s="4" t="s">
        <v>313</v>
      </c>
      <c r="X23" s="4" t="s">
        <v>313</v>
      </c>
      <c r="Y23" s="4" t="s">
        <v>313</v>
      </c>
      <c r="Z23" s="4" t="s">
        <v>313</v>
      </c>
      <c r="AA23" s="4" t="s">
        <v>313</v>
      </c>
      <c r="AB23" s="4" t="s">
        <v>312</v>
      </c>
      <c r="AC23" s="4" t="s">
        <v>313</v>
      </c>
      <c r="AE23" s="4">
        <v>0</v>
      </c>
      <c r="AF23" s="4">
        <v>0</v>
      </c>
      <c r="AG23" s="4">
        <v>0</v>
      </c>
      <c r="AH23" s="4" t="s">
        <v>6455</v>
      </c>
      <c r="AI23" s="4" t="s">
        <v>11853</v>
      </c>
      <c r="AJ23" s="4" t="s">
        <v>6455</v>
      </c>
      <c r="AK23" s="4">
        <v>0</v>
      </c>
      <c r="AM23" s="4" t="s">
        <v>11686</v>
      </c>
      <c r="AN23" s="4">
        <v>0</v>
      </c>
      <c r="AO23" s="4">
        <v>10</v>
      </c>
      <c r="AP23" s="4">
        <v>0</v>
      </c>
      <c r="AQ23" s="4">
        <v>0</v>
      </c>
      <c r="AR23" s="4">
        <v>10</v>
      </c>
      <c r="AS23" s="4"/>
      <c r="AU23" s="4" t="s">
        <v>11840</v>
      </c>
      <c r="AV23" s="4" t="s">
        <v>11841</v>
      </c>
      <c r="AW23" s="4"/>
      <c r="AY23" s="4" t="s">
        <v>11845</v>
      </c>
      <c r="AZ23" s="68" t="s">
        <v>11843</v>
      </c>
      <c r="BA23" s="73">
        <v>15</v>
      </c>
      <c r="BB23" s="73">
        <v>15</v>
      </c>
      <c r="BC23" s="73">
        <v>18.666666666666668</v>
      </c>
      <c r="BD23" s="74">
        <v>16.333333333333332</v>
      </c>
      <c r="BE23" s="74">
        <v>65</v>
      </c>
      <c r="BF23" s="73">
        <v>65</v>
      </c>
      <c r="BG23" s="73">
        <v>73</v>
      </c>
      <c r="BH23" s="69" t="s">
        <v>12192</v>
      </c>
      <c r="BI23" s="69"/>
      <c r="BJ23" s="69">
        <v>0</v>
      </c>
      <c r="BK23" s="73">
        <v>0</v>
      </c>
      <c r="BL23" s="69">
        <v>0</v>
      </c>
      <c r="BM23" s="73">
        <v>0</v>
      </c>
      <c r="BN23" s="73">
        <v>0</v>
      </c>
      <c r="BO23" s="68">
        <v>3</v>
      </c>
      <c r="BP23" s="68" t="s">
        <v>11811</v>
      </c>
      <c r="BQ23" s="68" t="s">
        <v>12189</v>
      </c>
      <c r="BS23" s="68">
        <v>2</v>
      </c>
      <c r="BT23" s="68">
        <v>2</v>
      </c>
      <c r="BU23" s="68" t="s">
        <v>12191</v>
      </c>
      <c r="BV23" s="68"/>
    </row>
    <row r="24" spans="1:74" ht="50.1" customHeight="1" x14ac:dyDescent="0.3">
      <c r="A24" s="4">
        <v>4</v>
      </c>
      <c r="B24" s="4" t="s">
        <v>10940</v>
      </c>
      <c r="C24" s="4" t="s">
        <v>10941</v>
      </c>
      <c r="D24" s="4" t="s">
        <v>485</v>
      </c>
      <c r="E24" s="4" t="s">
        <v>486</v>
      </c>
      <c r="F24" s="4" t="s">
        <v>10942</v>
      </c>
      <c r="G24" s="4" t="s">
        <v>10943</v>
      </c>
      <c r="H24" s="4" t="s">
        <v>10944</v>
      </c>
      <c r="I24" s="4" t="s">
        <v>10945</v>
      </c>
      <c r="J24" s="4" t="s">
        <v>275</v>
      </c>
      <c r="K24" s="4" t="s">
        <v>275</v>
      </c>
      <c r="L24" s="4" t="s">
        <v>276</v>
      </c>
      <c r="M24" s="4" t="s">
        <v>277</v>
      </c>
      <c r="N24" s="4" t="s">
        <v>277</v>
      </c>
      <c r="O24" s="4" t="s">
        <v>277</v>
      </c>
      <c r="P24" s="4" t="s">
        <v>277</v>
      </c>
      <c r="Q24" s="4" t="s">
        <v>4729</v>
      </c>
      <c r="R24" s="4" t="s">
        <v>313</v>
      </c>
      <c r="S24" s="4" t="s">
        <v>313</v>
      </c>
      <c r="T24" s="4" t="s">
        <v>313</v>
      </c>
      <c r="U24" s="4" t="s">
        <v>313</v>
      </c>
      <c r="V24" s="4" t="s">
        <v>313</v>
      </c>
      <c r="W24" s="4" t="s">
        <v>313</v>
      </c>
      <c r="X24" s="4" t="s">
        <v>313</v>
      </c>
      <c r="Y24" s="4" t="s">
        <v>313</v>
      </c>
      <c r="Z24" s="4" t="s">
        <v>313</v>
      </c>
      <c r="AA24" s="4" t="s">
        <v>312</v>
      </c>
      <c r="AB24" s="4" t="s">
        <v>312</v>
      </c>
      <c r="AC24" s="4" t="s">
        <v>313</v>
      </c>
      <c r="AE24" s="4">
        <v>0</v>
      </c>
      <c r="AF24" s="4">
        <v>0</v>
      </c>
      <c r="AG24" s="4">
        <v>0</v>
      </c>
      <c r="AH24" s="4" t="s">
        <v>11853</v>
      </c>
      <c r="AI24" s="4" t="s">
        <v>11853</v>
      </c>
      <c r="AJ24" s="4" t="s">
        <v>6455</v>
      </c>
      <c r="AK24" s="4">
        <v>0</v>
      </c>
      <c r="AM24" s="4" t="s">
        <v>11686</v>
      </c>
      <c r="AN24" s="4">
        <v>3</v>
      </c>
      <c r="AO24" s="4">
        <v>10</v>
      </c>
      <c r="AP24" s="4">
        <v>0</v>
      </c>
      <c r="AQ24" s="4">
        <v>0</v>
      </c>
      <c r="AR24" s="4">
        <v>13</v>
      </c>
      <c r="AS24" s="4"/>
      <c r="AU24" s="4" t="s">
        <v>11840</v>
      </c>
      <c r="AV24" s="4" t="s">
        <v>11841</v>
      </c>
      <c r="AW24" s="4"/>
      <c r="AY24" s="41" t="s">
        <v>11845</v>
      </c>
      <c r="AZ24" s="68" t="s">
        <v>11843</v>
      </c>
      <c r="BA24" s="73">
        <v>11.666666666666666</v>
      </c>
      <c r="BB24" s="73">
        <v>17.666666666666668</v>
      </c>
      <c r="BC24" s="73">
        <v>19.666666666666668</v>
      </c>
      <c r="BD24" s="74">
        <v>17</v>
      </c>
      <c r="BE24" s="74">
        <v>66</v>
      </c>
      <c r="BF24" s="73">
        <v>66</v>
      </c>
      <c r="BG24" s="73">
        <v>72.866666666666674</v>
      </c>
      <c r="BH24" s="69" t="s">
        <v>12192</v>
      </c>
      <c r="BI24" s="69"/>
      <c r="BJ24" s="69">
        <v>0</v>
      </c>
      <c r="BK24" s="73">
        <v>0</v>
      </c>
      <c r="BL24" s="69">
        <v>0</v>
      </c>
      <c r="BM24" s="73">
        <v>0</v>
      </c>
      <c r="BN24" s="73">
        <v>0</v>
      </c>
      <c r="BO24" s="68">
        <v>3</v>
      </c>
      <c r="BP24" s="68" t="s">
        <v>11811</v>
      </c>
      <c r="BQ24" s="68" t="s">
        <v>12189</v>
      </c>
      <c r="BS24" s="68">
        <v>2</v>
      </c>
      <c r="BT24" s="68">
        <v>2</v>
      </c>
      <c r="BU24" s="68" t="s">
        <v>12191</v>
      </c>
      <c r="BV24" s="68"/>
    </row>
    <row r="25" spans="1:74" ht="50.1" customHeight="1" x14ac:dyDescent="0.3">
      <c r="A25" s="1" t="s">
        <v>11653</v>
      </c>
      <c r="B25" s="1" t="s">
        <v>0</v>
      </c>
      <c r="C25" s="1" t="s">
        <v>1</v>
      </c>
      <c r="D25" s="1" t="s">
        <v>2</v>
      </c>
      <c r="E25" s="3" t="s">
        <v>3</v>
      </c>
      <c r="F25" s="1" t="s">
        <v>8</v>
      </c>
      <c r="G25" s="1" t="s">
        <v>9</v>
      </c>
      <c r="H25" s="1" t="s">
        <v>10</v>
      </c>
      <c r="I25" s="1" t="s">
        <v>11</v>
      </c>
      <c r="J25" s="1" t="s">
        <v>12</v>
      </c>
      <c r="K25" s="1" t="s">
        <v>13</v>
      </c>
      <c r="L25" s="1" t="s">
        <v>14</v>
      </c>
      <c r="M25" s="1" t="s">
        <v>15</v>
      </c>
      <c r="N25" s="1" t="s">
        <v>16</v>
      </c>
      <c r="O25" s="1" t="s">
        <v>17</v>
      </c>
      <c r="P25" s="1" t="s">
        <v>18</v>
      </c>
      <c r="Q25" s="1" t="s">
        <v>248</v>
      </c>
      <c r="R25" s="1" t="s">
        <v>249</v>
      </c>
      <c r="S25" s="1" t="s">
        <v>250</v>
      </c>
      <c r="T25" s="1" t="s">
        <v>251</v>
      </c>
      <c r="U25" s="1" t="s">
        <v>252</v>
      </c>
      <c r="V25" s="1" t="s">
        <v>253</v>
      </c>
      <c r="W25" s="1" t="s">
        <v>254</v>
      </c>
      <c r="X25" s="1" t="s">
        <v>254</v>
      </c>
      <c r="Y25" s="1" t="s">
        <v>255</v>
      </c>
      <c r="Z25" s="1" t="s">
        <v>255</v>
      </c>
      <c r="AA25" s="21" t="s">
        <v>256</v>
      </c>
      <c r="AB25" s="21" t="s">
        <v>257</v>
      </c>
      <c r="AC25" s="21" t="s">
        <v>258</v>
      </c>
      <c r="AE25" s="7" t="s">
        <v>11702</v>
      </c>
      <c r="AF25" s="7" t="s">
        <v>11703</v>
      </c>
      <c r="AG25" s="7" t="s">
        <v>11704</v>
      </c>
      <c r="AH25" s="22" t="s">
        <v>11712</v>
      </c>
      <c r="AI25" s="22" t="s">
        <v>11713</v>
      </c>
      <c r="AJ25" s="22" t="s">
        <v>11714</v>
      </c>
      <c r="AK25" s="25" t="s">
        <v>11715</v>
      </c>
      <c r="AM25" s="40" t="s">
        <v>11716</v>
      </c>
      <c r="AN25" s="24" t="s">
        <v>11717</v>
      </c>
      <c r="AO25" s="24" t="s">
        <v>11718</v>
      </c>
      <c r="AP25" s="24" t="s">
        <v>11719</v>
      </c>
      <c r="AQ25" s="24" t="s">
        <v>11720</v>
      </c>
      <c r="AR25" s="25" t="s">
        <v>11721</v>
      </c>
      <c r="AS25" s="25" t="s">
        <v>11655</v>
      </c>
      <c r="AU25" s="8" t="s">
        <v>11833</v>
      </c>
      <c r="AV25" s="8" t="s">
        <v>11834</v>
      </c>
      <c r="AW25" s="8" t="s">
        <v>11655</v>
      </c>
      <c r="AY25" s="66" t="s">
        <v>11846</v>
      </c>
      <c r="AZ25" s="67" t="s">
        <v>11854</v>
      </c>
      <c r="BA25" s="98" t="s">
        <v>11850</v>
      </c>
      <c r="BB25" s="98" t="s">
        <v>11851</v>
      </c>
      <c r="BC25" s="98" t="s">
        <v>11855</v>
      </c>
      <c r="BD25" s="98" t="s">
        <v>11856</v>
      </c>
      <c r="BE25" s="97" t="s">
        <v>11857</v>
      </c>
      <c r="BF25" s="99" t="s">
        <v>11847</v>
      </c>
      <c r="BG25" s="72" t="s">
        <v>11848</v>
      </c>
      <c r="BH25" s="100" t="s">
        <v>11852</v>
      </c>
      <c r="BI25" s="76"/>
      <c r="BJ25" s="101" t="s">
        <v>11864</v>
      </c>
      <c r="BK25" s="101" t="s">
        <v>11858</v>
      </c>
      <c r="BL25" s="103" t="s">
        <v>11865</v>
      </c>
      <c r="BM25" s="103" t="s">
        <v>11859</v>
      </c>
      <c r="BN25" s="102" t="s">
        <v>11862</v>
      </c>
      <c r="BO25" s="72" t="s">
        <v>11726</v>
      </c>
      <c r="BP25" s="72" t="s">
        <v>11860</v>
      </c>
      <c r="BQ25" s="72" t="s">
        <v>11655</v>
      </c>
      <c r="BS25" s="70" t="s">
        <v>11822</v>
      </c>
      <c r="BT25" s="70" t="s">
        <v>11861</v>
      </c>
      <c r="BU25" s="70" t="s">
        <v>11825</v>
      </c>
      <c r="BV25" s="70" t="s">
        <v>11849</v>
      </c>
    </row>
    <row r="26" spans="1:74" ht="50.1" customHeight="1" x14ac:dyDescent="0.3">
      <c r="A26" s="4">
        <v>1</v>
      </c>
      <c r="B26" s="4" t="s">
        <v>6220</v>
      </c>
      <c r="C26" s="4" t="s">
        <v>6221</v>
      </c>
      <c r="D26" s="4" t="s">
        <v>265</v>
      </c>
      <c r="E26" s="4" t="s">
        <v>266</v>
      </c>
      <c r="F26" s="4" t="s">
        <v>6222</v>
      </c>
      <c r="G26" s="4" t="s">
        <v>6223</v>
      </c>
      <c r="H26" s="4" t="s">
        <v>6224</v>
      </c>
      <c r="I26" s="4" t="s">
        <v>6225</v>
      </c>
      <c r="J26" s="4" t="s">
        <v>275</v>
      </c>
      <c r="K26" s="4" t="s">
        <v>275</v>
      </c>
      <c r="L26" s="4" t="s">
        <v>382</v>
      </c>
      <c r="M26" s="4" t="s">
        <v>2402</v>
      </c>
      <c r="N26" s="4" t="s">
        <v>2403</v>
      </c>
      <c r="O26" s="4" t="s">
        <v>562</v>
      </c>
      <c r="P26" s="4" t="s">
        <v>957</v>
      </c>
      <c r="Q26" s="4" t="s">
        <v>5590</v>
      </c>
      <c r="R26" s="4" t="s">
        <v>313</v>
      </c>
      <c r="S26" s="4" t="s">
        <v>313</v>
      </c>
      <c r="T26" s="4" t="s">
        <v>313</v>
      </c>
      <c r="U26" s="4" t="s">
        <v>313</v>
      </c>
      <c r="V26" s="4" t="s">
        <v>313</v>
      </c>
      <c r="W26" s="4" t="s">
        <v>11686</v>
      </c>
      <c r="X26" s="4" t="s">
        <v>11735</v>
      </c>
      <c r="Y26" s="4" t="s">
        <v>11686</v>
      </c>
      <c r="Z26" s="4" t="s">
        <v>11735</v>
      </c>
      <c r="AA26" s="4" t="s">
        <v>313</v>
      </c>
      <c r="AB26" s="4" t="s">
        <v>312</v>
      </c>
      <c r="AC26" s="4" t="s">
        <v>313</v>
      </c>
      <c r="AE26" s="4">
        <v>0</v>
      </c>
      <c r="AF26" s="4">
        <v>0</v>
      </c>
      <c r="AG26" s="4">
        <v>0</v>
      </c>
      <c r="AH26" s="4" t="s">
        <v>6455</v>
      </c>
      <c r="AI26" s="4" t="s">
        <v>11853</v>
      </c>
      <c r="AJ26" s="4" t="s">
        <v>6455</v>
      </c>
      <c r="AK26" s="4">
        <v>0</v>
      </c>
      <c r="AM26" s="4" t="s">
        <v>11686</v>
      </c>
      <c r="AN26" s="4">
        <v>6</v>
      </c>
      <c r="AO26" s="4">
        <v>6</v>
      </c>
      <c r="AP26" s="4">
        <v>0</v>
      </c>
      <c r="AQ26" s="4">
        <v>0</v>
      </c>
      <c r="AR26" s="4">
        <v>12</v>
      </c>
      <c r="AS26" s="4"/>
      <c r="AU26" s="4" t="s">
        <v>11840</v>
      </c>
      <c r="AV26" s="4" t="s">
        <v>11841</v>
      </c>
      <c r="AW26" s="4"/>
      <c r="AY26" s="42" t="s">
        <v>11845</v>
      </c>
      <c r="AZ26" s="68" t="s">
        <v>11843</v>
      </c>
      <c r="BA26" s="73">
        <v>22.333333333333332</v>
      </c>
      <c r="BB26" s="73">
        <v>22</v>
      </c>
      <c r="BC26" s="73">
        <v>22.333333333333332</v>
      </c>
      <c r="BD26" s="74">
        <v>21.666666666666668</v>
      </c>
      <c r="BE26" s="74">
        <v>88.33</v>
      </c>
      <c r="BF26" s="73">
        <v>88.33</v>
      </c>
      <c r="BG26" s="73">
        <v>77.566666666666663</v>
      </c>
      <c r="BH26" s="69" t="s">
        <v>12190</v>
      </c>
      <c r="BI26" s="69"/>
      <c r="BJ26" s="69">
        <v>92</v>
      </c>
      <c r="BK26" s="73">
        <v>46</v>
      </c>
      <c r="BL26" s="73">
        <v>88.33</v>
      </c>
      <c r="BM26" s="73">
        <v>44.17</v>
      </c>
      <c r="BN26" s="73">
        <v>90.17</v>
      </c>
      <c r="BO26" s="68">
        <v>1</v>
      </c>
      <c r="BP26" s="68" t="s">
        <v>12181</v>
      </c>
      <c r="BQ26" s="68"/>
      <c r="BS26" s="68">
        <v>9</v>
      </c>
      <c r="BT26" s="68">
        <v>9</v>
      </c>
      <c r="BU26" s="68" t="s">
        <v>12191</v>
      </c>
      <c r="BV26" s="68"/>
    </row>
    <row r="27" spans="1:74" ht="50.1" customHeight="1" x14ac:dyDescent="0.3">
      <c r="A27" s="4">
        <v>2</v>
      </c>
      <c r="B27" s="4" t="s">
        <v>6784</v>
      </c>
      <c r="C27" s="4" t="s">
        <v>6785</v>
      </c>
      <c r="D27" s="4" t="s">
        <v>265</v>
      </c>
      <c r="E27" s="4" t="s">
        <v>266</v>
      </c>
      <c r="F27" s="4" t="s">
        <v>6786</v>
      </c>
      <c r="G27" s="4" t="s">
        <v>6787</v>
      </c>
      <c r="H27" s="4" t="s">
        <v>6788</v>
      </c>
      <c r="I27" s="4" t="s">
        <v>6789</v>
      </c>
      <c r="J27" s="4" t="s">
        <v>275</v>
      </c>
      <c r="K27" s="4" t="s">
        <v>275</v>
      </c>
      <c r="L27" s="4" t="s">
        <v>382</v>
      </c>
      <c r="M27" s="4" t="s">
        <v>3880</v>
      </c>
      <c r="N27" s="4" t="s">
        <v>5354</v>
      </c>
      <c r="O27" s="4" t="s">
        <v>562</v>
      </c>
      <c r="P27" s="4" t="s">
        <v>957</v>
      </c>
      <c r="Q27" s="4" t="s">
        <v>1203</v>
      </c>
      <c r="R27" s="4" t="s">
        <v>313</v>
      </c>
      <c r="S27" s="4" t="s">
        <v>313</v>
      </c>
      <c r="T27" s="4" t="s">
        <v>313</v>
      </c>
      <c r="U27" s="4" t="s">
        <v>312</v>
      </c>
      <c r="V27" s="4" t="s">
        <v>313</v>
      </c>
      <c r="W27" s="4" t="s">
        <v>11686</v>
      </c>
      <c r="X27" s="4" t="s">
        <v>9552</v>
      </c>
      <c r="Y27" s="4" t="s">
        <v>11686</v>
      </c>
      <c r="Z27" s="4" t="s">
        <v>9552</v>
      </c>
      <c r="AA27" s="4" t="s">
        <v>313</v>
      </c>
      <c r="AB27" s="4" t="s">
        <v>312</v>
      </c>
      <c r="AC27" s="4" t="s">
        <v>313</v>
      </c>
      <c r="AE27" s="4">
        <v>0</v>
      </c>
      <c r="AF27" s="4">
        <v>0</v>
      </c>
      <c r="AG27" s="4">
        <v>0</v>
      </c>
      <c r="AH27" s="4" t="s">
        <v>6455</v>
      </c>
      <c r="AI27" s="4" t="s">
        <v>11853</v>
      </c>
      <c r="AJ27" s="4" t="s">
        <v>6455</v>
      </c>
      <c r="AK27" s="4">
        <v>0</v>
      </c>
      <c r="AM27" s="4" t="s">
        <v>11686</v>
      </c>
      <c r="AN27" s="4">
        <v>0</v>
      </c>
      <c r="AO27" s="4">
        <v>10</v>
      </c>
      <c r="AP27" s="4">
        <v>10</v>
      </c>
      <c r="AQ27" s="4">
        <v>0</v>
      </c>
      <c r="AR27" s="4">
        <v>20</v>
      </c>
      <c r="AS27" s="4"/>
      <c r="AU27" s="4" t="s">
        <v>11840</v>
      </c>
      <c r="AV27" s="4" t="s">
        <v>11841</v>
      </c>
      <c r="AW27" s="4"/>
      <c r="AY27" s="4" t="s">
        <v>11845</v>
      </c>
      <c r="AZ27" s="68" t="s">
        <v>11843</v>
      </c>
      <c r="BA27" s="73">
        <v>22.333333333333332</v>
      </c>
      <c r="BB27" s="73">
        <v>22.666666666666668</v>
      </c>
      <c r="BC27" s="73">
        <v>22</v>
      </c>
      <c r="BD27" s="74">
        <v>23</v>
      </c>
      <c r="BE27" s="74">
        <v>90</v>
      </c>
      <c r="BF27" s="73">
        <v>90</v>
      </c>
      <c r="BG27" s="73">
        <v>79</v>
      </c>
      <c r="BH27" s="69" t="s">
        <v>12190</v>
      </c>
      <c r="BI27" s="69"/>
      <c r="BJ27" s="69">
        <v>89</v>
      </c>
      <c r="BK27" s="73">
        <v>44.5</v>
      </c>
      <c r="BL27" s="73">
        <v>90</v>
      </c>
      <c r="BM27" s="73">
        <v>45</v>
      </c>
      <c r="BN27" s="73">
        <v>89.5</v>
      </c>
      <c r="BO27" s="68">
        <v>2</v>
      </c>
      <c r="BP27" s="68" t="s">
        <v>12181</v>
      </c>
      <c r="BQ27" s="68"/>
      <c r="BS27" s="68">
        <v>9</v>
      </c>
      <c r="BT27" s="68">
        <v>9</v>
      </c>
      <c r="BU27" s="68" t="s">
        <v>12191</v>
      </c>
      <c r="BV27" s="68"/>
    </row>
    <row r="28" spans="1:74" ht="50.1" customHeight="1" x14ac:dyDescent="0.3">
      <c r="A28" s="4">
        <v>3</v>
      </c>
      <c r="B28" s="4" t="s">
        <v>7106</v>
      </c>
      <c r="C28" s="4" t="s">
        <v>7107</v>
      </c>
      <c r="D28" s="4" t="s">
        <v>265</v>
      </c>
      <c r="E28" s="4" t="s">
        <v>266</v>
      </c>
      <c r="F28" s="4" t="s">
        <v>7108</v>
      </c>
      <c r="G28" s="4" t="s">
        <v>7109</v>
      </c>
      <c r="H28" s="4" t="s">
        <v>7110</v>
      </c>
      <c r="I28" s="4" t="s">
        <v>7111</v>
      </c>
      <c r="J28" s="4" t="s">
        <v>275</v>
      </c>
      <c r="K28" s="4" t="s">
        <v>275</v>
      </c>
      <c r="L28" s="4" t="s">
        <v>276</v>
      </c>
      <c r="M28" s="4" t="s">
        <v>277</v>
      </c>
      <c r="N28" s="4" t="s">
        <v>277</v>
      </c>
      <c r="O28" s="4" t="s">
        <v>277</v>
      </c>
      <c r="P28" s="4" t="s">
        <v>277</v>
      </c>
      <c r="Q28" s="4" t="s">
        <v>2861</v>
      </c>
      <c r="R28" s="4" t="s">
        <v>313</v>
      </c>
      <c r="S28" s="4" t="s">
        <v>313</v>
      </c>
      <c r="T28" s="4" t="s">
        <v>313</v>
      </c>
      <c r="U28" s="4" t="s">
        <v>313</v>
      </c>
      <c r="V28" s="4" t="s">
        <v>313</v>
      </c>
      <c r="W28" s="4" t="s">
        <v>11686</v>
      </c>
      <c r="X28" s="4" t="s">
        <v>11733</v>
      </c>
      <c r="Y28" s="4" t="s">
        <v>313</v>
      </c>
      <c r="Z28" s="4" t="s">
        <v>313</v>
      </c>
      <c r="AA28" s="4" t="s">
        <v>313</v>
      </c>
      <c r="AB28" s="4" t="s">
        <v>312</v>
      </c>
      <c r="AC28" s="4" t="s">
        <v>313</v>
      </c>
      <c r="AE28" s="4">
        <v>0</v>
      </c>
      <c r="AF28" s="4">
        <v>0</v>
      </c>
      <c r="AG28" s="4">
        <v>0</v>
      </c>
      <c r="AH28" s="4" t="s">
        <v>6455</v>
      </c>
      <c r="AI28" s="4" t="s">
        <v>11853</v>
      </c>
      <c r="AJ28" s="4" t="s">
        <v>6455</v>
      </c>
      <c r="AK28" s="4">
        <v>0</v>
      </c>
      <c r="AM28" s="4" t="s">
        <v>11686</v>
      </c>
      <c r="AN28" s="4">
        <v>3</v>
      </c>
      <c r="AO28" s="4">
        <v>0</v>
      </c>
      <c r="AP28" s="4">
        <v>8</v>
      </c>
      <c r="AQ28" s="4">
        <v>0</v>
      </c>
      <c r="AR28" s="4">
        <v>11</v>
      </c>
      <c r="AS28" s="4"/>
      <c r="AU28" s="4" t="s">
        <v>11840</v>
      </c>
      <c r="AV28" s="4" t="s">
        <v>11841</v>
      </c>
      <c r="AW28" s="4"/>
      <c r="AY28" s="4" t="s">
        <v>11845</v>
      </c>
      <c r="AZ28" s="68" t="s">
        <v>11843</v>
      </c>
      <c r="BA28" s="73">
        <v>22</v>
      </c>
      <c r="BB28" s="73">
        <v>22</v>
      </c>
      <c r="BC28" s="73">
        <v>21.666666666666668</v>
      </c>
      <c r="BD28" s="74">
        <v>20.666666666666668</v>
      </c>
      <c r="BE28" s="74">
        <v>86.33</v>
      </c>
      <c r="BF28" s="73">
        <v>86.33</v>
      </c>
      <c r="BG28" s="73">
        <v>75.033333333333331</v>
      </c>
      <c r="BH28" s="69" t="s">
        <v>12190</v>
      </c>
      <c r="BI28" s="69"/>
      <c r="BJ28" s="69">
        <v>87</v>
      </c>
      <c r="BK28" s="73">
        <v>43.5</v>
      </c>
      <c r="BL28" s="73">
        <v>86.33</v>
      </c>
      <c r="BM28" s="73">
        <v>43.17</v>
      </c>
      <c r="BN28" s="73">
        <v>86.67</v>
      </c>
      <c r="BO28" s="68">
        <v>3</v>
      </c>
      <c r="BP28" s="68" t="s">
        <v>12181</v>
      </c>
      <c r="BQ28" s="75"/>
      <c r="BS28" s="68">
        <v>9</v>
      </c>
      <c r="BT28" s="68">
        <v>9</v>
      </c>
      <c r="BU28" s="68" t="s">
        <v>12191</v>
      </c>
      <c r="BV28" s="68"/>
    </row>
    <row r="29" spans="1:74" ht="50.1" customHeight="1" x14ac:dyDescent="0.3">
      <c r="A29" s="4">
        <v>4</v>
      </c>
      <c r="B29" s="4" t="s">
        <v>11229</v>
      </c>
      <c r="C29" s="4" t="s">
        <v>11230</v>
      </c>
      <c r="D29" s="4" t="s">
        <v>265</v>
      </c>
      <c r="E29" s="4" t="s">
        <v>266</v>
      </c>
      <c r="F29" s="4" t="s">
        <v>11231</v>
      </c>
      <c r="G29" s="4" t="s">
        <v>11232</v>
      </c>
      <c r="H29" s="4" t="s">
        <v>11233</v>
      </c>
      <c r="I29" s="4" t="s">
        <v>11234</v>
      </c>
      <c r="J29" s="4" t="s">
        <v>275</v>
      </c>
      <c r="K29" s="4" t="s">
        <v>275</v>
      </c>
      <c r="L29" s="4" t="s">
        <v>382</v>
      </c>
      <c r="M29" s="4" t="s">
        <v>2294</v>
      </c>
      <c r="N29" s="4" t="s">
        <v>3658</v>
      </c>
      <c r="O29" s="4" t="s">
        <v>562</v>
      </c>
      <c r="P29" s="4" t="s">
        <v>957</v>
      </c>
      <c r="Q29" s="4" t="s">
        <v>3574</v>
      </c>
      <c r="R29" s="4" t="s">
        <v>313</v>
      </c>
      <c r="S29" s="4" t="s">
        <v>313</v>
      </c>
      <c r="T29" s="4" t="s">
        <v>313</v>
      </c>
      <c r="U29" s="4" t="s">
        <v>313</v>
      </c>
      <c r="V29" s="4" t="s">
        <v>313</v>
      </c>
      <c r="W29" s="4" t="s">
        <v>11686</v>
      </c>
      <c r="X29" s="4" t="s">
        <v>11744</v>
      </c>
      <c r="Y29" s="4" t="s">
        <v>313</v>
      </c>
      <c r="Z29" s="4" t="s">
        <v>313</v>
      </c>
      <c r="AA29" s="4" t="s">
        <v>312</v>
      </c>
      <c r="AB29" s="4" t="s">
        <v>312</v>
      </c>
      <c r="AC29" s="4" t="s">
        <v>313</v>
      </c>
      <c r="AE29" s="4">
        <v>0</v>
      </c>
      <c r="AF29" s="4">
        <v>0</v>
      </c>
      <c r="AG29" s="4">
        <v>0</v>
      </c>
      <c r="AH29" s="4" t="s">
        <v>11853</v>
      </c>
      <c r="AI29" s="4" t="s">
        <v>11853</v>
      </c>
      <c r="AJ29" s="4" t="s">
        <v>6455</v>
      </c>
      <c r="AK29" s="4">
        <v>0</v>
      </c>
      <c r="AM29" s="4" t="s">
        <v>11686</v>
      </c>
      <c r="AN29" s="4">
        <v>0</v>
      </c>
      <c r="AO29" s="4">
        <v>6</v>
      </c>
      <c r="AP29" s="4">
        <v>0</v>
      </c>
      <c r="AQ29" s="4">
        <v>0</v>
      </c>
      <c r="AR29" s="4">
        <v>6</v>
      </c>
      <c r="AS29" s="4"/>
      <c r="AU29" s="4" t="s">
        <v>11840</v>
      </c>
      <c r="AV29" s="4" t="s">
        <v>11841</v>
      </c>
      <c r="AW29" s="4"/>
      <c r="AY29" s="4" t="s">
        <v>11845</v>
      </c>
      <c r="AZ29" s="68" t="s">
        <v>11843</v>
      </c>
      <c r="BA29" s="73">
        <v>21</v>
      </c>
      <c r="BB29" s="73">
        <v>21.333333333333332</v>
      </c>
      <c r="BC29" s="73">
        <v>20.666666666666668</v>
      </c>
      <c r="BD29" s="74">
        <v>21.666666666666668</v>
      </c>
      <c r="BE29" s="74">
        <v>84.67</v>
      </c>
      <c r="BF29" s="73">
        <v>84.67</v>
      </c>
      <c r="BG29" s="73">
        <v>74.23333333333332</v>
      </c>
      <c r="BH29" s="69" t="s">
        <v>12190</v>
      </c>
      <c r="BI29" s="69"/>
      <c r="BJ29" s="69">
        <v>88</v>
      </c>
      <c r="BK29" s="73">
        <v>44</v>
      </c>
      <c r="BL29" s="73">
        <v>84.67</v>
      </c>
      <c r="BM29" s="73">
        <v>42.34</v>
      </c>
      <c r="BN29" s="73">
        <v>86.34</v>
      </c>
      <c r="BO29" s="68">
        <v>4</v>
      </c>
      <c r="BP29" s="68" t="s">
        <v>12181</v>
      </c>
      <c r="BQ29" s="68"/>
      <c r="BS29" s="68">
        <v>9</v>
      </c>
      <c r="BT29" s="68">
        <v>9</v>
      </c>
      <c r="BU29" s="68" t="s">
        <v>12191</v>
      </c>
      <c r="BV29" s="68"/>
    </row>
    <row r="30" spans="1:74" ht="50.1" customHeight="1" x14ac:dyDescent="0.3">
      <c r="A30" s="4">
        <v>5</v>
      </c>
      <c r="B30" s="4" t="s">
        <v>6295</v>
      </c>
      <c r="C30" s="4" t="s">
        <v>6296</v>
      </c>
      <c r="D30" s="4" t="s">
        <v>265</v>
      </c>
      <c r="E30" s="4" t="s">
        <v>266</v>
      </c>
      <c r="F30" s="4" t="s">
        <v>6297</v>
      </c>
      <c r="G30" s="4" t="s">
        <v>6298</v>
      </c>
      <c r="H30" s="4" t="s">
        <v>6299</v>
      </c>
      <c r="I30" s="4" t="s">
        <v>6300</v>
      </c>
      <c r="J30" s="4" t="s">
        <v>275</v>
      </c>
      <c r="K30" s="4" t="s">
        <v>275</v>
      </c>
      <c r="L30" s="4" t="s">
        <v>276</v>
      </c>
      <c r="M30" s="4" t="s">
        <v>277</v>
      </c>
      <c r="N30" s="4" t="s">
        <v>277</v>
      </c>
      <c r="O30" s="4" t="s">
        <v>277</v>
      </c>
      <c r="P30" s="4" t="s">
        <v>277</v>
      </c>
      <c r="Q30" s="4" t="s">
        <v>5262</v>
      </c>
      <c r="R30" s="4" t="s">
        <v>313</v>
      </c>
      <c r="S30" s="4" t="s">
        <v>313</v>
      </c>
      <c r="T30" s="4" t="s">
        <v>313</v>
      </c>
      <c r="U30" s="4" t="s">
        <v>313</v>
      </c>
      <c r="V30" s="4" t="s">
        <v>313</v>
      </c>
      <c r="W30" s="4" t="s">
        <v>11686</v>
      </c>
      <c r="X30" s="4" t="s">
        <v>11738</v>
      </c>
      <c r="Y30" s="4" t="s">
        <v>313</v>
      </c>
      <c r="Z30" s="4" t="s">
        <v>313</v>
      </c>
      <c r="AA30" s="4" t="s">
        <v>313</v>
      </c>
      <c r="AB30" s="4" t="s">
        <v>313</v>
      </c>
      <c r="AC30" s="4" t="s">
        <v>313</v>
      </c>
      <c r="AE30" s="4">
        <v>0</v>
      </c>
      <c r="AF30" s="4">
        <v>0</v>
      </c>
      <c r="AG30" s="4">
        <v>0</v>
      </c>
      <c r="AH30" s="4" t="s">
        <v>6455</v>
      </c>
      <c r="AI30" s="4" t="s">
        <v>6455</v>
      </c>
      <c r="AJ30" s="4" t="s">
        <v>6455</v>
      </c>
      <c r="AK30" s="4">
        <v>0</v>
      </c>
      <c r="AM30" s="4" t="s">
        <v>11686</v>
      </c>
      <c r="AN30" s="4">
        <v>0</v>
      </c>
      <c r="AO30" s="4">
        <v>0</v>
      </c>
      <c r="AP30" s="4">
        <v>8</v>
      </c>
      <c r="AQ30" s="4">
        <v>0</v>
      </c>
      <c r="AR30" s="4">
        <v>8</v>
      </c>
      <c r="AS30" s="4"/>
      <c r="AU30" s="4" t="s">
        <v>11840</v>
      </c>
      <c r="AV30" s="4" t="s">
        <v>11841</v>
      </c>
      <c r="AW30" s="4"/>
      <c r="AY30" s="4" t="s">
        <v>11845</v>
      </c>
      <c r="AZ30" s="68" t="s">
        <v>11843</v>
      </c>
      <c r="BA30" s="73">
        <v>22.333333333333332</v>
      </c>
      <c r="BB30" s="73">
        <v>20.666666666666668</v>
      </c>
      <c r="BC30" s="73">
        <v>21.333333333333332</v>
      </c>
      <c r="BD30" s="74">
        <v>22.333333333333332</v>
      </c>
      <c r="BE30" s="74">
        <v>86.67</v>
      </c>
      <c r="BF30" s="73">
        <v>86.67</v>
      </c>
      <c r="BG30" s="73">
        <v>76</v>
      </c>
      <c r="BH30" s="69" t="s">
        <v>12190</v>
      </c>
      <c r="BI30" s="69"/>
      <c r="BJ30" s="69">
        <v>85.5</v>
      </c>
      <c r="BK30" s="73">
        <v>42.75</v>
      </c>
      <c r="BL30" s="73">
        <v>86.67</v>
      </c>
      <c r="BM30" s="73">
        <v>43.34</v>
      </c>
      <c r="BN30" s="73">
        <v>86.09</v>
      </c>
      <c r="BO30" s="68">
        <v>5</v>
      </c>
      <c r="BP30" s="68" t="s">
        <v>12181</v>
      </c>
      <c r="BQ30" s="75"/>
      <c r="BS30" s="68">
        <v>9</v>
      </c>
      <c r="BT30" s="68">
        <v>9</v>
      </c>
      <c r="BU30" s="68" t="s">
        <v>12191</v>
      </c>
      <c r="BV30" s="68"/>
    </row>
    <row r="31" spans="1:74" ht="50.1" customHeight="1" x14ac:dyDescent="0.3">
      <c r="A31" s="4">
        <v>6</v>
      </c>
      <c r="B31" s="4" t="s">
        <v>5393</v>
      </c>
      <c r="C31" s="4" t="s">
        <v>5394</v>
      </c>
      <c r="D31" s="4" t="s">
        <v>265</v>
      </c>
      <c r="E31" s="4" t="s">
        <v>266</v>
      </c>
      <c r="F31" s="4" t="s">
        <v>5395</v>
      </c>
      <c r="G31" s="4" t="s">
        <v>5396</v>
      </c>
      <c r="H31" s="4" t="s">
        <v>5397</v>
      </c>
      <c r="I31" s="4" t="s">
        <v>5398</v>
      </c>
      <c r="J31" s="4" t="s">
        <v>275</v>
      </c>
      <c r="K31" s="4" t="s">
        <v>275</v>
      </c>
      <c r="L31" s="4" t="s">
        <v>276</v>
      </c>
      <c r="M31" s="4" t="s">
        <v>277</v>
      </c>
      <c r="N31" s="4" t="s">
        <v>277</v>
      </c>
      <c r="O31" s="4" t="s">
        <v>277</v>
      </c>
      <c r="P31" s="4" t="s">
        <v>277</v>
      </c>
      <c r="Q31" s="4" t="s">
        <v>5422</v>
      </c>
      <c r="R31" s="4" t="s">
        <v>313</v>
      </c>
      <c r="S31" s="4" t="s">
        <v>313</v>
      </c>
      <c r="T31" s="4" t="s">
        <v>313</v>
      </c>
      <c r="U31" s="4" t="s">
        <v>313</v>
      </c>
      <c r="V31" s="4" t="s">
        <v>313</v>
      </c>
      <c r="W31" s="4" t="s">
        <v>11686</v>
      </c>
      <c r="X31" s="4" t="s">
        <v>11729</v>
      </c>
      <c r="Y31" s="4" t="s">
        <v>313</v>
      </c>
      <c r="Z31" s="4" t="s">
        <v>313</v>
      </c>
      <c r="AA31" s="4" t="s">
        <v>313</v>
      </c>
      <c r="AB31" s="4" t="s">
        <v>312</v>
      </c>
      <c r="AC31" s="4" t="s">
        <v>313</v>
      </c>
      <c r="AE31" s="4">
        <v>0</v>
      </c>
      <c r="AF31" s="4">
        <v>0</v>
      </c>
      <c r="AG31" s="4">
        <v>0</v>
      </c>
      <c r="AH31" s="4" t="s">
        <v>6455</v>
      </c>
      <c r="AI31" s="4" t="s">
        <v>11853</v>
      </c>
      <c r="AJ31" s="4" t="s">
        <v>6455</v>
      </c>
      <c r="AK31" s="4">
        <v>0</v>
      </c>
      <c r="AM31" s="4" t="s">
        <v>11686</v>
      </c>
      <c r="AN31" s="4">
        <v>8</v>
      </c>
      <c r="AO31" s="4">
        <v>8</v>
      </c>
      <c r="AP31" s="4">
        <v>0</v>
      </c>
      <c r="AQ31" s="4">
        <v>0</v>
      </c>
      <c r="AR31" s="4">
        <v>16</v>
      </c>
      <c r="AS31" s="4"/>
      <c r="AU31" s="4" t="s">
        <v>11840</v>
      </c>
      <c r="AV31" s="4" t="s">
        <v>11841</v>
      </c>
      <c r="AW31" s="4"/>
      <c r="AY31" s="4" t="s">
        <v>11845</v>
      </c>
      <c r="AZ31" s="68" t="s">
        <v>11843</v>
      </c>
      <c r="BA31" s="73">
        <v>20</v>
      </c>
      <c r="BB31" s="73">
        <v>23</v>
      </c>
      <c r="BC31" s="73">
        <v>22</v>
      </c>
      <c r="BD31" s="74">
        <v>22.333333333333332</v>
      </c>
      <c r="BE31" s="74">
        <v>87.33</v>
      </c>
      <c r="BF31" s="73">
        <v>87.33</v>
      </c>
      <c r="BG31" s="73">
        <v>74.033333333333331</v>
      </c>
      <c r="BH31" s="69" t="s">
        <v>12190</v>
      </c>
      <c r="BI31" s="69"/>
      <c r="BJ31" s="69">
        <v>82.5</v>
      </c>
      <c r="BK31" s="73">
        <v>41.25</v>
      </c>
      <c r="BL31" s="73">
        <v>87.33</v>
      </c>
      <c r="BM31" s="73">
        <v>43.67</v>
      </c>
      <c r="BN31" s="73">
        <v>84.92</v>
      </c>
      <c r="BO31" s="68">
        <v>6</v>
      </c>
      <c r="BP31" s="68" t="s">
        <v>12181</v>
      </c>
      <c r="BQ31" s="68"/>
      <c r="BS31" s="68">
        <v>9</v>
      </c>
      <c r="BT31" s="68">
        <v>9</v>
      </c>
      <c r="BU31" s="68" t="s">
        <v>12191</v>
      </c>
      <c r="BV31" s="68"/>
    </row>
    <row r="32" spans="1:74" ht="50.1" customHeight="1" x14ac:dyDescent="0.3">
      <c r="A32" s="4">
        <v>7</v>
      </c>
      <c r="B32" s="4" t="s">
        <v>1913</v>
      </c>
      <c r="C32" s="4" t="s">
        <v>1914</v>
      </c>
      <c r="D32" s="4" t="s">
        <v>265</v>
      </c>
      <c r="E32" s="4" t="s">
        <v>266</v>
      </c>
      <c r="F32" s="4" t="s">
        <v>1915</v>
      </c>
      <c r="G32" s="4" t="s">
        <v>1916</v>
      </c>
      <c r="H32" s="4" t="s">
        <v>1917</v>
      </c>
      <c r="I32" s="4" t="s">
        <v>1918</v>
      </c>
      <c r="J32" s="4" t="s">
        <v>275</v>
      </c>
      <c r="K32" s="4" t="s">
        <v>275</v>
      </c>
      <c r="L32" s="4" t="s">
        <v>276</v>
      </c>
      <c r="M32" s="4" t="s">
        <v>277</v>
      </c>
      <c r="N32" s="4" t="s">
        <v>277</v>
      </c>
      <c r="O32" s="4" t="s">
        <v>277</v>
      </c>
      <c r="P32" s="4" t="s">
        <v>277</v>
      </c>
      <c r="Q32" s="4" t="s">
        <v>1952</v>
      </c>
      <c r="R32" s="4" t="s">
        <v>313</v>
      </c>
      <c r="S32" s="4" t="s">
        <v>313</v>
      </c>
      <c r="T32" s="4" t="s">
        <v>313</v>
      </c>
      <c r="U32" s="4" t="s">
        <v>313</v>
      </c>
      <c r="V32" s="4" t="s">
        <v>313</v>
      </c>
      <c r="W32" s="4" t="s">
        <v>11686</v>
      </c>
      <c r="X32" s="4" t="s">
        <v>9552</v>
      </c>
      <c r="Y32" s="4" t="s">
        <v>11686</v>
      </c>
      <c r="Z32" s="4" t="s">
        <v>9552</v>
      </c>
      <c r="AA32" s="4" t="s">
        <v>313</v>
      </c>
      <c r="AB32" s="4" t="s">
        <v>312</v>
      </c>
      <c r="AC32" s="4" t="s">
        <v>313</v>
      </c>
      <c r="AE32" s="4">
        <v>0</v>
      </c>
      <c r="AF32" s="4">
        <v>0</v>
      </c>
      <c r="AG32" s="4">
        <v>0</v>
      </c>
      <c r="AH32" s="4" t="s">
        <v>6455</v>
      </c>
      <c r="AI32" s="4" t="s">
        <v>11853</v>
      </c>
      <c r="AJ32" s="4" t="s">
        <v>6455</v>
      </c>
      <c r="AK32" s="4">
        <v>0</v>
      </c>
      <c r="AM32" s="4" t="s">
        <v>11686</v>
      </c>
      <c r="AN32" s="4">
        <v>8</v>
      </c>
      <c r="AO32" s="4">
        <v>6</v>
      </c>
      <c r="AP32" s="4">
        <v>0</v>
      </c>
      <c r="AQ32" s="4">
        <v>0</v>
      </c>
      <c r="AR32" s="4">
        <v>14</v>
      </c>
      <c r="AS32" s="4"/>
      <c r="AU32" s="4" t="s">
        <v>11840</v>
      </c>
      <c r="AV32" s="4" t="s">
        <v>11841</v>
      </c>
      <c r="AW32" s="4"/>
      <c r="AY32" s="4" t="s">
        <v>11845</v>
      </c>
      <c r="AZ32" s="68" t="s">
        <v>11843</v>
      </c>
      <c r="BA32" s="73">
        <v>21.666666666666668</v>
      </c>
      <c r="BB32" s="73">
        <v>20.666666666666668</v>
      </c>
      <c r="BC32" s="73">
        <v>20.333333333333332</v>
      </c>
      <c r="BD32" s="74">
        <v>20.333333333333332</v>
      </c>
      <c r="BE32" s="74">
        <v>83</v>
      </c>
      <c r="BF32" s="73">
        <v>83</v>
      </c>
      <c r="BG32" s="73">
        <v>74.133333333333326</v>
      </c>
      <c r="BH32" s="69" t="s">
        <v>12190</v>
      </c>
      <c r="BI32" s="69"/>
      <c r="BJ32" s="69">
        <v>86</v>
      </c>
      <c r="BK32" s="73">
        <v>43</v>
      </c>
      <c r="BL32" s="73">
        <v>83</v>
      </c>
      <c r="BM32" s="73">
        <v>41.5</v>
      </c>
      <c r="BN32" s="73">
        <v>84.5</v>
      </c>
      <c r="BO32" s="68">
        <v>7</v>
      </c>
      <c r="BP32" s="68" t="s">
        <v>12181</v>
      </c>
      <c r="BQ32" s="68"/>
      <c r="BS32" s="68">
        <v>9</v>
      </c>
      <c r="BT32" s="68">
        <v>9</v>
      </c>
      <c r="BU32" s="68" t="s">
        <v>12191</v>
      </c>
      <c r="BV32" s="68"/>
    </row>
    <row r="33" spans="1:74" ht="50.1" customHeight="1" x14ac:dyDescent="0.3">
      <c r="A33" s="4">
        <v>8</v>
      </c>
      <c r="B33" s="4" t="s">
        <v>9132</v>
      </c>
      <c r="C33" s="4" t="s">
        <v>9133</v>
      </c>
      <c r="D33" s="4" t="s">
        <v>265</v>
      </c>
      <c r="E33" s="4" t="s">
        <v>266</v>
      </c>
      <c r="F33" s="4" t="s">
        <v>9134</v>
      </c>
      <c r="G33" s="4" t="s">
        <v>9135</v>
      </c>
      <c r="H33" s="4" t="s">
        <v>9136</v>
      </c>
      <c r="I33" s="4" t="s">
        <v>9137</v>
      </c>
      <c r="J33" s="4" t="s">
        <v>275</v>
      </c>
      <c r="K33" s="4" t="s">
        <v>275</v>
      </c>
      <c r="L33" s="4" t="s">
        <v>276</v>
      </c>
      <c r="M33" s="4" t="s">
        <v>277</v>
      </c>
      <c r="N33" s="4" t="s">
        <v>277</v>
      </c>
      <c r="O33" s="4" t="s">
        <v>277</v>
      </c>
      <c r="P33" s="4" t="s">
        <v>277</v>
      </c>
      <c r="Q33" s="4" t="s">
        <v>5336</v>
      </c>
      <c r="R33" s="4" t="s">
        <v>313</v>
      </c>
      <c r="S33" s="4" t="s">
        <v>313</v>
      </c>
      <c r="T33" s="4" t="s">
        <v>313</v>
      </c>
      <c r="U33" s="4" t="s">
        <v>313</v>
      </c>
      <c r="V33" s="4" t="s">
        <v>313</v>
      </c>
      <c r="W33" s="4" t="s">
        <v>313</v>
      </c>
      <c r="X33" s="4" t="s">
        <v>313</v>
      </c>
      <c r="Y33" s="4" t="s">
        <v>313</v>
      </c>
      <c r="Z33" s="4" t="s">
        <v>313</v>
      </c>
      <c r="AA33" s="4" t="s">
        <v>313</v>
      </c>
      <c r="AB33" s="4" t="s">
        <v>312</v>
      </c>
      <c r="AC33" s="4" t="s">
        <v>313</v>
      </c>
      <c r="AE33" s="4">
        <v>0</v>
      </c>
      <c r="AF33" s="4">
        <v>0</v>
      </c>
      <c r="AG33" s="4">
        <v>0</v>
      </c>
      <c r="AH33" s="4" t="s">
        <v>6455</v>
      </c>
      <c r="AI33" s="4" t="s">
        <v>11853</v>
      </c>
      <c r="AJ33" s="4" t="s">
        <v>6455</v>
      </c>
      <c r="AK33" s="4">
        <v>0</v>
      </c>
      <c r="AM33" s="4" t="s">
        <v>11686</v>
      </c>
      <c r="AN33" s="4">
        <v>5</v>
      </c>
      <c r="AO33" s="4">
        <v>10</v>
      </c>
      <c r="AP33" s="4">
        <v>0</v>
      </c>
      <c r="AQ33" s="4">
        <v>0</v>
      </c>
      <c r="AR33" s="4">
        <v>15</v>
      </c>
      <c r="AS33" s="4"/>
      <c r="AU33" s="4" t="s">
        <v>11840</v>
      </c>
      <c r="AV33" s="4" t="s">
        <v>11841</v>
      </c>
      <c r="AW33" s="4"/>
      <c r="AY33" s="4" t="s">
        <v>11845</v>
      </c>
      <c r="AZ33" s="68" t="s">
        <v>11843</v>
      </c>
      <c r="BA33" s="73">
        <v>19.666666666666668</v>
      </c>
      <c r="BB33" s="73">
        <v>20.333333333333332</v>
      </c>
      <c r="BC33" s="73">
        <v>19.333333333333332</v>
      </c>
      <c r="BD33" s="74">
        <v>19.666666666666668</v>
      </c>
      <c r="BE33" s="74">
        <v>79</v>
      </c>
      <c r="BF33" s="73">
        <v>79</v>
      </c>
      <c r="BG33" s="73">
        <v>73.73333333333332</v>
      </c>
      <c r="BH33" s="69" t="s">
        <v>12190</v>
      </c>
      <c r="BI33" s="69"/>
      <c r="BJ33" s="69">
        <v>87.25</v>
      </c>
      <c r="BK33" s="73">
        <v>43.63</v>
      </c>
      <c r="BL33" s="73">
        <v>79</v>
      </c>
      <c r="BM33" s="73">
        <v>39.5</v>
      </c>
      <c r="BN33" s="73">
        <v>83.13</v>
      </c>
      <c r="BO33" s="68">
        <v>8</v>
      </c>
      <c r="BP33" s="68" t="s">
        <v>12181</v>
      </c>
      <c r="BQ33" s="68"/>
      <c r="BS33" s="68">
        <v>9</v>
      </c>
      <c r="BT33" s="68">
        <v>9</v>
      </c>
      <c r="BU33" s="68" t="s">
        <v>12191</v>
      </c>
      <c r="BV33" s="68"/>
    </row>
    <row r="34" spans="1:74" ht="50.1" customHeight="1" x14ac:dyDescent="0.3">
      <c r="A34" s="4">
        <v>9</v>
      </c>
      <c r="B34" s="4" t="s">
        <v>4411</v>
      </c>
      <c r="C34" s="4" t="s">
        <v>4412</v>
      </c>
      <c r="D34" s="4" t="s">
        <v>265</v>
      </c>
      <c r="E34" s="4" t="s">
        <v>266</v>
      </c>
      <c r="F34" s="4" t="s">
        <v>4413</v>
      </c>
      <c r="G34" s="4" t="s">
        <v>4414</v>
      </c>
      <c r="H34" s="4" t="s">
        <v>4415</v>
      </c>
      <c r="I34" s="4" t="s">
        <v>4415</v>
      </c>
      <c r="J34" s="4" t="s">
        <v>275</v>
      </c>
      <c r="K34" s="4" t="s">
        <v>275</v>
      </c>
      <c r="L34" s="4" t="s">
        <v>276</v>
      </c>
      <c r="M34" s="4" t="s">
        <v>277</v>
      </c>
      <c r="N34" s="4" t="s">
        <v>277</v>
      </c>
      <c r="O34" s="4" t="s">
        <v>277</v>
      </c>
      <c r="P34" s="4" t="s">
        <v>277</v>
      </c>
      <c r="Q34" s="4" t="s">
        <v>4441</v>
      </c>
      <c r="R34" s="4" t="s">
        <v>313</v>
      </c>
      <c r="S34" s="4" t="s">
        <v>313</v>
      </c>
      <c r="T34" s="4" t="s">
        <v>313</v>
      </c>
      <c r="U34" s="4" t="s">
        <v>313</v>
      </c>
      <c r="V34" s="4" t="s">
        <v>313</v>
      </c>
      <c r="W34" s="4" t="s">
        <v>11686</v>
      </c>
      <c r="X34" s="4" t="s">
        <v>11727</v>
      </c>
      <c r="Y34" s="4" t="s">
        <v>11686</v>
      </c>
      <c r="Z34" s="4" t="s">
        <v>11727</v>
      </c>
      <c r="AA34" s="4" t="s">
        <v>312</v>
      </c>
      <c r="AB34" s="4" t="s">
        <v>312</v>
      </c>
      <c r="AC34" s="4" t="s">
        <v>313</v>
      </c>
      <c r="AE34" s="4">
        <v>0</v>
      </c>
      <c r="AF34" s="4">
        <v>0</v>
      </c>
      <c r="AG34" s="4">
        <v>0</v>
      </c>
      <c r="AH34" s="4" t="s">
        <v>11853</v>
      </c>
      <c r="AI34" s="4" t="s">
        <v>11853</v>
      </c>
      <c r="AJ34" s="4" t="s">
        <v>6455</v>
      </c>
      <c r="AK34" s="4">
        <v>0</v>
      </c>
      <c r="AM34" s="4" t="s">
        <v>11686</v>
      </c>
      <c r="AN34" s="4">
        <v>10</v>
      </c>
      <c r="AO34" s="4">
        <v>10</v>
      </c>
      <c r="AP34" s="4">
        <v>0</v>
      </c>
      <c r="AQ34" s="4">
        <v>0</v>
      </c>
      <c r="AR34" s="4">
        <v>20</v>
      </c>
      <c r="AS34" s="4"/>
      <c r="AU34" s="4" t="s">
        <v>11840</v>
      </c>
      <c r="AV34" s="4" t="s">
        <v>11841</v>
      </c>
      <c r="AW34" s="4"/>
      <c r="AY34" s="4" t="s">
        <v>11845</v>
      </c>
      <c r="AZ34" s="68" t="s">
        <v>11843</v>
      </c>
      <c r="BA34" s="73">
        <v>21</v>
      </c>
      <c r="BB34" s="73">
        <v>22</v>
      </c>
      <c r="BC34" s="73">
        <v>20.333333333333332</v>
      </c>
      <c r="BD34" s="74">
        <v>21.333333333333332</v>
      </c>
      <c r="BE34" s="74">
        <v>84.67</v>
      </c>
      <c r="BF34" s="73">
        <v>84.67</v>
      </c>
      <c r="BG34" s="73">
        <v>77.73333333333332</v>
      </c>
      <c r="BH34" s="69" t="s">
        <v>12190</v>
      </c>
      <c r="BI34" s="69"/>
      <c r="BJ34" s="69">
        <v>81.25</v>
      </c>
      <c r="BK34" s="73">
        <v>40.630000000000003</v>
      </c>
      <c r="BL34" s="73">
        <v>84.67</v>
      </c>
      <c r="BM34" s="73">
        <v>42.34</v>
      </c>
      <c r="BN34" s="73">
        <v>82.97</v>
      </c>
      <c r="BO34" s="68">
        <v>9</v>
      </c>
      <c r="BP34" s="68" t="s">
        <v>12181</v>
      </c>
      <c r="BQ34" s="68"/>
      <c r="BS34" s="68">
        <v>9</v>
      </c>
      <c r="BT34" s="68">
        <v>9</v>
      </c>
      <c r="BU34" s="68" t="s">
        <v>12191</v>
      </c>
      <c r="BV34" s="68"/>
    </row>
    <row r="35" spans="1:74" ht="50.1" customHeight="1" x14ac:dyDescent="0.3">
      <c r="A35" s="4">
        <v>10</v>
      </c>
      <c r="B35" s="4" t="s">
        <v>4247</v>
      </c>
      <c r="C35" s="4" t="s">
        <v>4248</v>
      </c>
      <c r="D35" s="4" t="s">
        <v>265</v>
      </c>
      <c r="E35" s="4" t="s">
        <v>266</v>
      </c>
      <c r="F35" s="4" t="s">
        <v>4249</v>
      </c>
      <c r="G35" s="4" t="s">
        <v>4250</v>
      </c>
      <c r="H35" s="4" t="s">
        <v>4251</v>
      </c>
      <c r="I35" s="4" t="s">
        <v>4252</v>
      </c>
      <c r="J35" s="4" t="s">
        <v>275</v>
      </c>
      <c r="K35" s="4" t="s">
        <v>275</v>
      </c>
      <c r="L35" s="4" t="s">
        <v>276</v>
      </c>
      <c r="M35" s="4" t="s">
        <v>277</v>
      </c>
      <c r="N35" s="4" t="s">
        <v>277</v>
      </c>
      <c r="O35" s="4" t="s">
        <v>277</v>
      </c>
      <c r="P35" s="4" t="s">
        <v>277</v>
      </c>
      <c r="Q35" s="4" t="s">
        <v>1975</v>
      </c>
      <c r="R35" s="4" t="s">
        <v>313</v>
      </c>
      <c r="S35" s="4" t="s">
        <v>313</v>
      </c>
      <c r="T35" s="4" t="s">
        <v>313</v>
      </c>
      <c r="U35" s="4" t="s">
        <v>313</v>
      </c>
      <c r="V35" s="4" t="s">
        <v>313</v>
      </c>
      <c r="W35" s="4" t="s">
        <v>11686</v>
      </c>
      <c r="X35" s="4" t="s">
        <v>11744</v>
      </c>
      <c r="Y35" s="4" t="s">
        <v>313</v>
      </c>
      <c r="Z35" s="4" t="s">
        <v>313</v>
      </c>
      <c r="AA35" s="4" t="s">
        <v>313</v>
      </c>
      <c r="AB35" s="4" t="s">
        <v>312</v>
      </c>
      <c r="AC35" s="4" t="s">
        <v>313</v>
      </c>
      <c r="AE35" s="4">
        <v>0</v>
      </c>
      <c r="AF35" s="4">
        <v>0</v>
      </c>
      <c r="AG35" s="4">
        <v>0</v>
      </c>
      <c r="AH35" s="4" t="s">
        <v>6455</v>
      </c>
      <c r="AI35" s="4" t="s">
        <v>11853</v>
      </c>
      <c r="AJ35" s="4" t="s">
        <v>6455</v>
      </c>
      <c r="AK35" s="4">
        <v>0</v>
      </c>
      <c r="AM35" s="4" t="s">
        <v>11686</v>
      </c>
      <c r="AN35" s="4">
        <v>5</v>
      </c>
      <c r="AO35" s="4">
        <v>4</v>
      </c>
      <c r="AP35" s="4">
        <v>6</v>
      </c>
      <c r="AQ35" s="4">
        <v>0</v>
      </c>
      <c r="AR35" s="4">
        <v>15</v>
      </c>
      <c r="AS35" s="4"/>
      <c r="AU35" s="4" t="s">
        <v>11840</v>
      </c>
      <c r="AV35" s="4" t="s">
        <v>11841</v>
      </c>
      <c r="AW35" s="4"/>
      <c r="AY35" s="4" t="s">
        <v>11845</v>
      </c>
      <c r="AZ35" s="68" t="s">
        <v>11843</v>
      </c>
      <c r="BA35" s="73">
        <v>19.333333333333332</v>
      </c>
      <c r="BB35" s="73">
        <v>19.333333333333332</v>
      </c>
      <c r="BC35" s="73">
        <v>19.333333333333332</v>
      </c>
      <c r="BD35" s="74">
        <v>20</v>
      </c>
      <c r="BE35" s="74">
        <v>78</v>
      </c>
      <c r="BF35" s="73">
        <v>78</v>
      </c>
      <c r="BG35" s="73">
        <v>74.966666666666669</v>
      </c>
      <c r="BH35" s="69" t="s">
        <v>12190</v>
      </c>
      <c r="BI35" s="69"/>
      <c r="BJ35" s="69">
        <v>87</v>
      </c>
      <c r="BK35" s="73">
        <v>43.5</v>
      </c>
      <c r="BL35" s="73">
        <v>78</v>
      </c>
      <c r="BM35" s="73">
        <v>39</v>
      </c>
      <c r="BN35" s="73">
        <v>82.5</v>
      </c>
      <c r="BO35" s="68">
        <v>10</v>
      </c>
      <c r="BP35" s="68" t="s">
        <v>11829</v>
      </c>
      <c r="BQ35" s="75"/>
      <c r="BS35" s="68">
        <v>9</v>
      </c>
      <c r="BT35" s="68">
        <v>9</v>
      </c>
      <c r="BU35" s="68" t="s">
        <v>12191</v>
      </c>
      <c r="BV35" s="68"/>
    </row>
    <row r="36" spans="1:74" ht="50.1" customHeight="1" x14ac:dyDescent="0.3">
      <c r="A36" s="4">
        <v>11</v>
      </c>
      <c r="B36" s="4" t="s">
        <v>9427</v>
      </c>
      <c r="C36" s="4" t="s">
        <v>9428</v>
      </c>
      <c r="D36" s="4" t="s">
        <v>265</v>
      </c>
      <c r="E36" s="4" t="s">
        <v>266</v>
      </c>
      <c r="F36" s="4" t="s">
        <v>9429</v>
      </c>
      <c r="G36" s="4" t="s">
        <v>9430</v>
      </c>
      <c r="H36" s="4" t="s">
        <v>9431</v>
      </c>
      <c r="I36" s="4" t="s">
        <v>9432</v>
      </c>
      <c r="J36" s="4" t="s">
        <v>275</v>
      </c>
      <c r="K36" s="4" t="s">
        <v>275</v>
      </c>
      <c r="L36" s="4" t="s">
        <v>276</v>
      </c>
      <c r="M36" s="4" t="s">
        <v>277</v>
      </c>
      <c r="N36" s="4" t="s">
        <v>277</v>
      </c>
      <c r="O36" s="4" t="s">
        <v>277</v>
      </c>
      <c r="P36" s="4" t="s">
        <v>277</v>
      </c>
      <c r="Q36" s="4" t="s">
        <v>5218</v>
      </c>
      <c r="R36" s="4" t="s">
        <v>313</v>
      </c>
      <c r="S36" s="4" t="s">
        <v>313</v>
      </c>
      <c r="T36" s="4" t="s">
        <v>313</v>
      </c>
      <c r="U36" s="4" t="s">
        <v>313</v>
      </c>
      <c r="V36" s="4" t="s">
        <v>313</v>
      </c>
      <c r="W36" s="4" t="s">
        <v>11686</v>
      </c>
      <c r="X36" s="4" t="s">
        <v>9552</v>
      </c>
      <c r="Y36" s="4" t="s">
        <v>11686</v>
      </c>
      <c r="Z36" s="4" t="s">
        <v>9552</v>
      </c>
      <c r="AA36" s="4" t="s">
        <v>312</v>
      </c>
      <c r="AB36" s="4" t="s">
        <v>312</v>
      </c>
      <c r="AC36" s="4" t="s">
        <v>313</v>
      </c>
      <c r="AE36" s="4">
        <v>0</v>
      </c>
      <c r="AF36" s="4">
        <v>0</v>
      </c>
      <c r="AG36" s="4">
        <v>0</v>
      </c>
      <c r="AH36" s="4" t="s">
        <v>11853</v>
      </c>
      <c r="AI36" s="4" t="s">
        <v>11853</v>
      </c>
      <c r="AJ36" s="4" t="s">
        <v>6455</v>
      </c>
      <c r="AK36" s="4">
        <v>0</v>
      </c>
      <c r="AM36" s="4" t="s">
        <v>11686</v>
      </c>
      <c r="AN36" s="4">
        <v>10</v>
      </c>
      <c r="AO36" s="4">
        <v>4</v>
      </c>
      <c r="AP36" s="4">
        <v>0</v>
      </c>
      <c r="AQ36" s="4">
        <v>0</v>
      </c>
      <c r="AR36" s="4">
        <v>14</v>
      </c>
      <c r="AS36" s="4"/>
      <c r="AU36" s="4" t="s">
        <v>11840</v>
      </c>
      <c r="AV36" s="4" t="s">
        <v>11841</v>
      </c>
      <c r="AW36" s="4"/>
      <c r="AY36" s="4" t="s">
        <v>11845</v>
      </c>
      <c r="AZ36" s="68" t="s">
        <v>11843</v>
      </c>
      <c r="BA36" s="73">
        <v>19.333333333333332</v>
      </c>
      <c r="BB36" s="73">
        <v>18.333333333333332</v>
      </c>
      <c r="BC36" s="73">
        <v>18.333333333333332</v>
      </c>
      <c r="BD36" s="74">
        <v>17.333333333333332</v>
      </c>
      <c r="BE36" s="74">
        <v>73.33</v>
      </c>
      <c r="BF36" s="73">
        <v>73.33</v>
      </c>
      <c r="BG36" s="73">
        <v>78.933333333333323</v>
      </c>
      <c r="BH36" s="69" t="s">
        <v>12190</v>
      </c>
      <c r="BI36" s="69"/>
      <c r="BJ36" s="69">
        <v>86.5</v>
      </c>
      <c r="BK36" s="73">
        <v>43.25</v>
      </c>
      <c r="BL36" s="73">
        <v>73.33</v>
      </c>
      <c r="BM36" s="73">
        <v>36.67</v>
      </c>
      <c r="BN36" s="73">
        <v>79.92</v>
      </c>
      <c r="BO36" s="68">
        <v>11</v>
      </c>
      <c r="BP36" s="68" t="s">
        <v>11831</v>
      </c>
      <c r="BQ36" s="68"/>
      <c r="BS36" s="68">
        <v>9</v>
      </c>
      <c r="BT36" s="68">
        <v>9</v>
      </c>
      <c r="BU36" s="68" t="s">
        <v>12191</v>
      </c>
      <c r="BV36" s="68"/>
    </row>
    <row r="37" spans="1:74" ht="50.1" customHeight="1" x14ac:dyDescent="0.3">
      <c r="A37" s="4">
        <v>12</v>
      </c>
      <c r="B37" s="4" t="s">
        <v>872</v>
      </c>
      <c r="C37" s="4" t="s">
        <v>873</v>
      </c>
      <c r="D37" s="4" t="s">
        <v>265</v>
      </c>
      <c r="E37" s="4" t="s">
        <v>266</v>
      </c>
      <c r="F37" s="4" t="s">
        <v>874</v>
      </c>
      <c r="G37" s="4" t="s">
        <v>875</v>
      </c>
      <c r="H37" s="4" t="s">
        <v>876</v>
      </c>
      <c r="I37" s="4" t="s">
        <v>877</v>
      </c>
      <c r="J37" s="4" t="s">
        <v>275</v>
      </c>
      <c r="K37" s="4" t="s">
        <v>275</v>
      </c>
      <c r="L37" s="4" t="s">
        <v>276</v>
      </c>
      <c r="M37" s="4" t="s">
        <v>277</v>
      </c>
      <c r="N37" s="4" t="s">
        <v>277</v>
      </c>
      <c r="O37" s="4" t="s">
        <v>277</v>
      </c>
      <c r="P37" s="4" t="s">
        <v>277</v>
      </c>
      <c r="Q37" s="4" t="s">
        <v>913</v>
      </c>
      <c r="R37" s="4" t="s">
        <v>313</v>
      </c>
      <c r="S37" s="4" t="s">
        <v>313</v>
      </c>
      <c r="T37" s="4" t="s">
        <v>313</v>
      </c>
      <c r="U37" s="4" t="s">
        <v>313</v>
      </c>
      <c r="V37" s="4" t="s">
        <v>313</v>
      </c>
      <c r="W37" s="4" t="s">
        <v>313</v>
      </c>
      <c r="X37" s="4" t="s">
        <v>313</v>
      </c>
      <c r="Y37" s="4" t="s">
        <v>313</v>
      </c>
      <c r="Z37" s="4" t="s">
        <v>313</v>
      </c>
      <c r="AA37" s="4" t="s">
        <v>313</v>
      </c>
      <c r="AB37" s="4" t="s">
        <v>313</v>
      </c>
      <c r="AC37" s="4" t="s">
        <v>313</v>
      </c>
      <c r="AE37" s="4">
        <v>0</v>
      </c>
      <c r="AF37" s="4">
        <v>0</v>
      </c>
      <c r="AG37" s="4">
        <v>0</v>
      </c>
      <c r="AH37" s="4" t="s">
        <v>6455</v>
      </c>
      <c r="AI37" s="4" t="s">
        <v>6455</v>
      </c>
      <c r="AJ37" s="4" t="s">
        <v>6455</v>
      </c>
      <c r="AK37" s="4">
        <v>0</v>
      </c>
      <c r="AM37" s="4" t="s">
        <v>11686</v>
      </c>
      <c r="AN37" s="4">
        <v>0</v>
      </c>
      <c r="AO37" s="4">
        <v>0</v>
      </c>
      <c r="AP37" s="4">
        <v>10</v>
      </c>
      <c r="AQ37" s="4">
        <v>0</v>
      </c>
      <c r="AR37" s="4">
        <v>10</v>
      </c>
      <c r="AS37" s="4"/>
      <c r="AU37" s="4" t="s">
        <v>11840</v>
      </c>
      <c r="AV37" s="4" t="s">
        <v>11841</v>
      </c>
      <c r="AW37" s="4"/>
      <c r="AY37" s="4" t="s">
        <v>11845</v>
      </c>
      <c r="AZ37" s="68" t="s">
        <v>11843</v>
      </c>
      <c r="BA37" s="73">
        <v>20.333333333333332</v>
      </c>
      <c r="BB37" s="73">
        <v>19</v>
      </c>
      <c r="BC37" s="73">
        <v>19</v>
      </c>
      <c r="BD37" s="74">
        <v>19.666666666666668</v>
      </c>
      <c r="BE37" s="74">
        <v>78</v>
      </c>
      <c r="BF37" s="73">
        <v>78</v>
      </c>
      <c r="BG37" s="73">
        <v>80.86666666666666</v>
      </c>
      <c r="BH37" s="69" t="s">
        <v>12190</v>
      </c>
      <c r="BI37" s="69"/>
      <c r="BJ37" s="69">
        <v>81.5</v>
      </c>
      <c r="BK37" s="73">
        <v>40.75</v>
      </c>
      <c r="BL37" s="73">
        <v>78</v>
      </c>
      <c r="BM37" s="73">
        <v>39</v>
      </c>
      <c r="BN37" s="73">
        <v>79.75</v>
      </c>
      <c r="BO37" s="68">
        <v>12</v>
      </c>
      <c r="BP37" s="68" t="s">
        <v>12182</v>
      </c>
      <c r="BQ37" s="75"/>
      <c r="BS37" s="68">
        <v>9</v>
      </c>
      <c r="BT37" s="68">
        <v>9</v>
      </c>
      <c r="BU37" s="68" t="s">
        <v>12191</v>
      </c>
      <c r="BV37" s="68"/>
    </row>
    <row r="38" spans="1:74" ht="50.1" customHeight="1" x14ac:dyDescent="0.3">
      <c r="A38" s="4">
        <v>13</v>
      </c>
      <c r="B38" s="4" t="s">
        <v>7259</v>
      </c>
      <c r="C38" s="4" t="s">
        <v>7260</v>
      </c>
      <c r="D38" s="4" t="s">
        <v>265</v>
      </c>
      <c r="E38" s="4" t="s">
        <v>266</v>
      </c>
      <c r="F38" s="4" t="s">
        <v>7261</v>
      </c>
      <c r="G38" s="4" t="s">
        <v>7262</v>
      </c>
      <c r="H38" s="4" t="s">
        <v>7263</v>
      </c>
      <c r="I38" s="4" t="s">
        <v>7264</v>
      </c>
      <c r="J38" s="4" t="s">
        <v>275</v>
      </c>
      <c r="K38" s="4" t="s">
        <v>275</v>
      </c>
      <c r="L38" s="4" t="s">
        <v>276</v>
      </c>
      <c r="M38" s="4" t="s">
        <v>277</v>
      </c>
      <c r="N38" s="4" t="s">
        <v>277</v>
      </c>
      <c r="O38" s="4" t="s">
        <v>277</v>
      </c>
      <c r="P38" s="4" t="s">
        <v>277</v>
      </c>
      <c r="Q38" s="4" t="s">
        <v>7300</v>
      </c>
      <c r="R38" s="4" t="s">
        <v>313</v>
      </c>
      <c r="S38" s="4" t="s">
        <v>313</v>
      </c>
      <c r="T38" s="4" t="s">
        <v>313</v>
      </c>
      <c r="U38" s="4" t="s">
        <v>313</v>
      </c>
      <c r="V38" s="4" t="s">
        <v>313</v>
      </c>
      <c r="W38" s="4" t="s">
        <v>11686</v>
      </c>
      <c r="X38" s="4" t="s">
        <v>11727</v>
      </c>
      <c r="Y38" s="4" t="s">
        <v>11686</v>
      </c>
      <c r="Z38" s="4" t="s">
        <v>11727</v>
      </c>
      <c r="AA38" s="4" t="s">
        <v>313</v>
      </c>
      <c r="AB38" s="4" t="s">
        <v>313</v>
      </c>
      <c r="AC38" s="4" t="s">
        <v>313</v>
      </c>
      <c r="AE38" s="4">
        <v>0</v>
      </c>
      <c r="AF38" s="4">
        <v>0</v>
      </c>
      <c r="AG38" s="4">
        <v>0</v>
      </c>
      <c r="AH38" s="4" t="s">
        <v>6455</v>
      </c>
      <c r="AI38" s="4" t="s">
        <v>6455</v>
      </c>
      <c r="AJ38" s="4" t="s">
        <v>6455</v>
      </c>
      <c r="AK38" s="4">
        <v>0</v>
      </c>
      <c r="AM38" s="4" t="s">
        <v>11686</v>
      </c>
      <c r="AN38" s="4">
        <v>0</v>
      </c>
      <c r="AO38" s="4">
        <v>4</v>
      </c>
      <c r="AP38" s="4">
        <v>10</v>
      </c>
      <c r="AQ38" s="4">
        <v>0</v>
      </c>
      <c r="AR38" s="4">
        <v>14</v>
      </c>
      <c r="AS38" s="4"/>
      <c r="AU38" s="4" t="s">
        <v>11840</v>
      </c>
      <c r="AV38" s="4" t="s">
        <v>11841</v>
      </c>
      <c r="AW38" s="4"/>
      <c r="AY38" s="4" t="s">
        <v>11845</v>
      </c>
      <c r="AZ38" s="68" t="s">
        <v>11843</v>
      </c>
      <c r="BA38" s="73">
        <v>20.666666666666668</v>
      </c>
      <c r="BB38" s="73">
        <v>18</v>
      </c>
      <c r="BC38" s="73">
        <v>18.666666666666668</v>
      </c>
      <c r="BD38" s="74">
        <v>18.333333333333332</v>
      </c>
      <c r="BE38" s="74">
        <v>75.67</v>
      </c>
      <c r="BF38" s="73">
        <v>75.67</v>
      </c>
      <c r="BG38" s="73">
        <v>76.233333333333334</v>
      </c>
      <c r="BH38" s="69" t="s">
        <v>12190</v>
      </c>
      <c r="BI38" s="69"/>
      <c r="BJ38" s="69">
        <v>83.25</v>
      </c>
      <c r="BK38" s="73">
        <v>41.63</v>
      </c>
      <c r="BL38" s="73">
        <v>75.67</v>
      </c>
      <c r="BM38" s="73">
        <v>37.840000000000003</v>
      </c>
      <c r="BN38" s="73">
        <v>79.47</v>
      </c>
      <c r="BO38" s="68">
        <v>13</v>
      </c>
      <c r="BP38" s="68" t="s">
        <v>12183</v>
      </c>
      <c r="BQ38" s="68"/>
      <c r="BS38" s="68">
        <v>9</v>
      </c>
      <c r="BT38" s="68">
        <v>9</v>
      </c>
      <c r="BU38" s="68" t="s">
        <v>12191</v>
      </c>
      <c r="BV38" s="68"/>
    </row>
    <row r="39" spans="1:74" ht="50.1" customHeight="1" x14ac:dyDescent="0.3">
      <c r="A39" s="4">
        <v>14</v>
      </c>
      <c r="B39" s="4" t="s">
        <v>6808</v>
      </c>
      <c r="C39" s="4" t="s">
        <v>6809</v>
      </c>
      <c r="D39" s="4" t="s">
        <v>265</v>
      </c>
      <c r="E39" s="4" t="s">
        <v>266</v>
      </c>
      <c r="F39" s="4" t="s">
        <v>6810</v>
      </c>
      <c r="G39" s="4" t="s">
        <v>6811</v>
      </c>
      <c r="H39" s="4" t="s">
        <v>6812</v>
      </c>
      <c r="I39" s="4" t="s">
        <v>6813</v>
      </c>
      <c r="J39" s="4" t="s">
        <v>275</v>
      </c>
      <c r="K39" s="4" t="s">
        <v>275</v>
      </c>
      <c r="L39" s="4" t="s">
        <v>276</v>
      </c>
      <c r="M39" s="4" t="s">
        <v>277</v>
      </c>
      <c r="N39" s="4" t="s">
        <v>277</v>
      </c>
      <c r="O39" s="4" t="s">
        <v>277</v>
      </c>
      <c r="P39" s="4" t="s">
        <v>277</v>
      </c>
      <c r="Q39" s="4" t="s">
        <v>6848</v>
      </c>
      <c r="R39" s="4" t="s">
        <v>313</v>
      </c>
      <c r="S39" s="4" t="s">
        <v>313</v>
      </c>
      <c r="T39" s="4" t="s">
        <v>313</v>
      </c>
      <c r="U39" s="4" t="s">
        <v>313</v>
      </c>
      <c r="V39" s="4" t="s">
        <v>313</v>
      </c>
      <c r="W39" s="4" t="s">
        <v>11686</v>
      </c>
      <c r="X39" s="4" t="s">
        <v>11734</v>
      </c>
      <c r="Y39" s="4" t="s">
        <v>313</v>
      </c>
      <c r="Z39" s="4" t="s">
        <v>313</v>
      </c>
      <c r="AA39" s="4" t="s">
        <v>313</v>
      </c>
      <c r="AB39" s="4" t="s">
        <v>312</v>
      </c>
      <c r="AC39" s="4" t="s">
        <v>313</v>
      </c>
      <c r="AE39" s="4">
        <v>0</v>
      </c>
      <c r="AF39" s="4">
        <v>0</v>
      </c>
      <c r="AG39" s="4">
        <v>0</v>
      </c>
      <c r="AH39" s="4" t="s">
        <v>6455</v>
      </c>
      <c r="AI39" s="4" t="s">
        <v>11853</v>
      </c>
      <c r="AJ39" s="4" t="s">
        <v>6455</v>
      </c>
      <c r="AK39" s="4">
        <v>0</v>
      </c>
      <c r="AM39" s="4" t="s">
        <v>11686</v>
      </c>
      <c r="AN39" s="4">
        <v>8</v>
      </c>
      <c r="AO39" s="4">
        <v>10</v>
      </c>
      <c r="AP39" s="4">
        <v>0</v>
      </c>
      <c r="AQ39" s="4">
        <v>0</v>
      </c>
      <c r="AR39" s="4">
        <v>18</v>
      </c>
      <c r="AS39" s="4"/>
      <c r="AU39" s="4" t="s">
        <v>11840</v>
      </c>
      <c r="AV39" s="4" t="s">
        <v>11841</v>
      </c>
      <c r="AW39" s="4"/>
      <c r="AY39" s="4" t="s">
        <v>11845</v>
      </c>
      <c r="AZ39" s="68" t="s">
        <v>11843</v>
      </c>
      <c r="BA39" s="73">
        <v>18</v>
      </c>
      <c r="BB39" s="73">
        <v>21.666666666666668</v>
      </c>
      <c r="BC39" s="73">
        <v>18.333333333333332</v>
      </c>
      <c r="BD39" s="74">
        <v>18.333333333333332</v>
      </c>
      <c r="BE39" s="74">
        <v>76.33</v>
      </c>
      <c r="BF39" s="73">
        <v>76.33</v>
      </c>
      <c r="BG39" s="73">
        <v>79.066666666666663</v>
      </c>
      <c r="BH39" s="69" t="s">
        <v>12190</v>
      </c>
      <c r="BI39" s="69"/>
      <c r="BJ39" s="69">
        <v>82.25</v>
      </c>
      <c r="BK39" s="73">
        <v>41.13</v>
      </c>
      <c r="BL39" s="73">
        <v>76.33</v>
      </c>
      <c r="BM39" s="73">
        <v>38.17</v>
      </c>
      <c r="BN39" s="73">
        <v>79.300000000000011</v>
      </c>
      <c r="BO39" s="68">
        <v>14</v>
      </c>
      <c r="BP39" s="68" t="s">
        <v>12184</v>
      </c>
      <c r="BQ39" s="68"/>
      <c r="BS39" s="68">
        <v>9</v>
      </c>
      <c r="BT39" s="68">
        <v>9</v>
      </c>
      <c r="BU39" s="68" t="s">
        <v>12191</v>
      </c>
      <c r="BV39" s="68"/>
    </row>
    <row r="40" spans="1:74" ht="50.1" customHeight="1" x14ac:dyDescent="0.3">
      <c r="A40" s="4">
        <v>15</v>
      </c>
      <c r="B40" s="4" t="s">
        <v>7345</v>
      </c>
      <c r="C40" s="4" t="s">
        <v>7346</v>
      </c>
      <c r="D40" s="4" t="s">
        <v>265</v>
      </c>
      <c r="E40" s="4" t="s">
        <v>266</v>
      </c>
      <c r="F40" s="4" t="s">
        <v>7347</v>
      </c>
      <c r="G40" s="4" t="s">
        <v>7348</v>
      </c>
      <c r="H40" s="4" t="s">
        <v>7349</v>
      </c>
      <c r="I40" s="4" t="s">
        <v>7350</v>
      </c>
      <c r="J40" s="4" t="s">
        <v>275</v>
      </c>
      <c r="K40" s="4" t="s">
        <v>275</v>
      </c>
      <c r="L40" s="4" t="s">
        <v>276</v>
      </c>
      <c r="M40" s="4" t="s">
        <v>277</v>
      </c>
      <c r="N40" s="4" t="s">
        <v>277</v>
      </c>
      <c r="O40" s="4" t="s">
        <v>277</v>
      </c>
      <c r="P40" s="4" t="s">
        <v>277</v>
      </c>
      <c r="Q40" s="4" t="s">
        <v>3547</v>
      </c>
      <c r="R40" s="4" t="s">
        <v>313</v>
      </c>
      <c r="S40" s="4" t="s">
        <v>313</v>
      </c>
      <c r="T40" s="4" t="s">
        <v>313</v>
      </c>
      <c r="U40" s="4" t="s">
        <v>313</v>
      </c>
      <c r="V40" s="4" t="s">
        <v>313</v>
      </c>
      <c r="W40" s="4" t="s">
        <v>11686</v>
      </c>
      <c r="X40" s="4" t="s">
        <v>11738</v>
      </c>
      <c r="Y40" s="4" t="s">
        <v>313</v>
      </c>
      <c r="Z40" s="4" t="s">
        <v>313</v>
      </c>
      <c r="AA40" s="4" t="s">
        <v>312</v>
      </c>
      <c r="AB40" s="4" t="s">
        <v>313</v>
      </c>
      <c r="AC40" s="4" t="s">
        <v>313</v>
      </c>
      <c r="AE40" s="4">
        <v>0</v>
      </c>
      <c r="AF40" s="4">
        <v>0</v>
      </c>
      <c r="AG40" s="4">
        <v>0</v>
      </c>
      <c r="AH40" s="4" t="s">
        <v>11853</v>
      </c>
      <c r="AI40" s="4" t="s">
        <v>6455</v>
      </c>
      <c r="AJ40" s="4" t="s">
        <v>6455</v>
      </c>
      <c r="AK40" s="4">
        <v>0</v>
      </c>
      <c r="AM40" s="4" t="s">
        <v>11686</v>
      </c>
      <c r="AN40" s="4">
        <v>3</v>
      </c>
      <c r="AO40" s="4">
        <v>10</v>
      </c>
      <c r="AP40" s="4">
        <v>0</v>
      </c>
      <c r="AQ40" s="4">
        <v>0</v>
      </c>
      <c r="AR40" s="4">
        <v>13</v>
      </c>
      <c r="AS40" s="4"/>
      <c r="AU40" s="4" t="s">
        <v>11840</v>
      </c>
      <c r="AV40" s="4" t="s">
        <v>11841</v>
      </c>
      <c r="AW40" s="4"/>
      <c r="AY40" s="4" t="s">
        <v>11845</v>
      </c>
      <c r="AZ40" s="68" t="s">
        <v>11843</v>
      </c>
      <c r="BA40" s="73">
        <v>16</v>
      </c>
      <c r="BB40" s="73">
        <v>19.666666666666668</v>
      </c>
      <c r="BC40" s="73">
        <v>16.333333333333332</v>
      </c>
      <c r="BD40" s="74">
        <v>18.333333333333332</v>
      </c>
      <c r="BE40" s="74">
        <v>70.33</v>
      </c>
      <c r="BF40" s="73">
        <v>70.33</v>
      </c>
      <c r="BG40" s="73">
        <v>78.466666666666669</v>
      </c>
      <c r="BH40" s="69" t="s">
        <v>12190</v>
      </c>
      <c r="BI40" s="69"/>
      <c r="BJ40" s="69">
        <v>83.25</v>
      </c>
      <c r="BK40" s="73">
        <v>41.63</v>
      </c>
      <c r="BL40" s="73">
        <v>70.33</v>
      </c>
      <c r="BM40" s="73">
        <v>35.17</v>
      </c>
      <c r="BN40" s="73">
        <v>76.800000000000011</v>
      </c>
      <c r="BO40" s="68">
        <v>15</v>
      </c>
      <c r="BP40" s="68" t="s">
        <v>12185</v>
      </c>
      <c r="BQ40" s="68"/>
      <c r="BS40" s="68">
        <v>9</v>
      </c>
      <c r="BT40" s="68">
        <v>9</v>
      </c>
      <c r="BU40" s="68" t="s">
        <v>12191</v>
      </c>
      <c r="BV40" s="68"/>
    </row>
    <row r="41" spans="1:74" ht="50.1" customHeight="1" x14ac:dyDescent="0.3">
      <c r="A41" s="4">
        <v>16</v>
      </c>
      <c r="B41" s="4" t="s">
        <v>1427</v>
      </c>
      <c r="C41" s="4" t="s">
        <v>1428</v>
      </c>
      <c r="D41" s="4" t="s">
        <v>265</v>
      </c>
      <c r="E41" s="4" t="s">
        <v>266</v>
      </c>
      <c r="F41" s="4" t="s">
        <v>1429</v>
      </c>
      <c r="G41" s="4" t="s">
        <v>1430</v>
      </c>
      <c r="H41" s="4" t="s">
        <v>1431</v>
      </c>
      <c r="I41" s="4" t="s">
        <v>1432</v>
      </c>
      <c r="J41" s="4" t="s">
        <v>275</v>
      </c>
      <c r="K41" s="4" t="s">
        <v>275</v>
      </c>
      <c r="L41" s="4" t="s">
        <v>382</v>
      </c>
      <c r="M41" s="4" t="s">
        <v>1433</v>
      </c>
      <c r="N41" s="4" t="s">
        <v>1434</v>
      </c>
      <c r="O41" s="4" t="s">
        <v>562</v>
      </c>
      <c r="P41" s="4" t="s">
        <v>957</v>
      </c>
      <c r="Q41" s="4" t="s">
        <v>1485</v>
      </c>
      <c r="R41" s="4" t="s">
        <v>313</v>
      </c>
      <c r="S41" s="4" t="s">
        <v>313</v>
      </c>
      <c r="T41" s="4" t="s">
        <v>313</v>
      </c>
      <c r="U41" s="4" t="s">
        <v>313</v>
      </c>
      <c r="V41" s="4" t="s">
        <v>313</v>
      </c>
      <c r="W41" s="4" t="s">
        <v>11686</v>
      </c>
      <c r="X41" s="4" t="s">
        <v>9552</v>
      </c>
      <c r="Y41" s="4" t="s">
        <v>11686</v>
      </c>
      <c r="Z41" s="4" t="s">
        <v>11735</v>
      </c>
      <c r="AA41" s="4" t="s">
        <v>312</v>
      </c>
      <c r="AB41" s="4" t="s">
        <v>312</v>
      </c>
      <c r="AC41" s="4" t="s">
        <v>313</v>
      </c>
      <c r="AE41" s="4">
        <v>0</v>
      </c>
      <c r="AF41" s="4">
        <v>0</v>
      </c>
      <c r="AG41" s="4">
        <v>0</v>
      </c>
      <c r="AH41" s="4" t="s">
        <v>11853</v>
      </c>
      <c r="AI41" s="4" t="s">
        <v>11853</v>
      </c>
      <c r="AJ41" s="4" t="s">
        <v>6455</v>
      </c>
      <c r="AK41" s="4">
        <v>0</v>
      </c>
      <c r="AM41" s="4" t="s">
        <v>11686</v>
      </c>
      <c r="AN41" s="4">
        <v>8</v>
      </c>
      <c r="AO41" s="4">
        <v>6</v>
      </c>
      <c r="AP41" s="4">
        <v>0</v>
      </c>
      <c r="AQ41" s="4">
        <v>0</v>
      </c>
      <c r="AR41" s="4">
        <v>14</v>
      </c>
      <c r="AS41" s="4"/>
      <c r="AU41" s="4" t="s">
        <v>11840</v>
      </c>
      <c r="AV41" s="4" t="s">
        <v>11841</v>
      </c>
      <c r="AW41" s="4"/>
      <c r="AY41" s="4" t="s">
        <v>11845</v>
      </c>
      <c r="AZ41" s="68" t="s">
        <v>11843</v>
      </c>
      <c r="BA41" s="73">
        <v>15.666666666666666</v>
      </c>
      <c r="BB41" s="73">
        <v>19</v>
      </c>
      <c r="BC41" s="73">
        <v>19.666666666666668</v>
      </c>
      <c r="BD41" s="74">
        <v>18</v>
      </c>
      <c r="BE41" s="74">
        <v>72.33</v>
      </c>
      <c r="BF41" s="73">
        <v>72.33</v>
      </c>
      <c r="BG41" s="73">
        <v>73.533333333333331</v>
      </c>
      <c r="BH41" s="69" t="s">
        <v>12190</v>
      </c>
      <c r="BI41" s="69"/>
      <c r="BJ41" s="69">
        <v>80.75</v>
      </c>
      <c r="BK41" s="73">
        <v>40.380000000000003</v>
      </c>
      <c r="BL41" s="73">
        <v>72.33</v>
      </c>
      <c r="BM41" s="73">
        <v>36.17</v>
      </c>
      <c r="BN41" s="73">
        <v>76.550000000000011</v>
      </c>
      <c r="BO41" s="68">
        <v>16</v>
      </c>
      <c r="BP41" s="68" t="s">
        <v>12186</v>
      </c>
      <c r="BQ41" s="68"/>
      <c r="BS41" s="68">
        <v>9</v>
      </c>
      <c r="BT41" s="68">
        <v>9</v>
      </c>
      <c r="BU41" s="68" t="s">
        <v>12191</v>
      </c>
      <c r="BV41" s="68"/>
    </row>
    <row r="42" spans="1:74" ht="50.1" customHeight="1" x14ac:dyDescent="0.3">
      <c r="A42" s="4">
        <v>17</v>
      </c>
      <c r="B42" s="4" t="s">
        <v>5653</v>
      </c>
      <c r="C42" s="4" t="s">
        <v>5654</v>
      </c>
      <c r="D42" s="4" t="s">
        <v>265</v>
      </c>
      <c r="E42" s="4" t="s">
        <v>266</v>
      </c>
      <c r="F42" s="4" t="s">
        <v>5655</v>
      </c>
      <c r="G42" s="4" t="s">
        <v>5656</v>
      </c>
      <c r="H42" s="4" t="s">
        <v>5657</v>
      </c>
      <c r="I42" s="4" t="s">
        <v>5658</v>
      </c>
      <c r="J42" s="4" t="s">
        <v>275</v>
      </c>
      <c r="K42" s="4" t="s">
        <v>275</v>
      </c>
      <c r="L42" s="4" t="s">
        <v>276</v>
      </c>
      <c r="M42" s="4" t="s">
        <v>277</v>
      </c>
      <c r="N42" s="4" t="s">
        <v>277</v>
      </c>
      <c r="O42" s="4" t="s">
        <v>277</v>
      </c>
      <c r="P42" s="4" t="s">
        <v>277</v>
      </c>
      <c r="Q42" s="4" t="s">
        <v>838</v>
      </c>
      <c r="R42" s="4" t="s">
        <v>313</v>
      </c>
      <c r="S42" s="4" t="s">
        <v>313</v>
      </c>
      <c r="T42" s="4" t="s">
        <v>313</v>
      </c>
      <c r="U42" s="4" t="s">
        <v>313</v>
      </c>
      <c r="V42" s="4" t="s">
        <v>313</v>
      </c>
      <c r="W42" s="4" t="s">
        <v>11686</v>
      </c>
      <c r="X42" s="4" t="s">
        <v>9552</v>
      </c>
      <c r="Y42" s="4" t="s">
        <v>11686</v>
      </c>
      <c r="Z42" s="4" t="s">
        <v>9552</v>
      </c>
      <c r="AA42" s="4" t="s">
        <v>313</v>
      </c>
      <c r="AB42" s="4" t="s">
        <v>313</v>
      </c>
      <c r="AC42" s="4" t="s">
        <v>313</v>
      </c>
      <c r="AE42" s="4">
        <v>0</v>
      </c>
      <c r="AF42" s="4">
        <v>0</v>
      </c>
      <c r="AG42" s="4">
        <v>0</v>
      </c>
      <c r="AH42" s="4" t="s">
        <v>6455</v>
      </c>
      <c r="AI42" s="4" t="s">
        <v>6455</v>
      </c>
      <c r="AJ42" s="4" t="s">
        <v>6455</v>
      </c>
      <c r="AK42" s="4">
        <v>0</v>
      </c>
      <c r="AM42" s="4" t="s">
        <v>11686</v>
      </c>
      <c r="AN42" s="4">
        <v>8</v>
      </c>
      <c r="AO42" s="4">
        <v>0</v>
      </c>
      <c r="AP42" s="4">
        <v>0</v>
      </c>
      <c r="AQ42" s="4">
        <v>0</v>
      </c>
      <c r="AR42" s="4">
        <v>8</v>
      </c>
      <c r="AS42" s="4"/>
      <c r="AU42" s="4" t="s">
        <v>11840</v>
      </c>
      <c r="AV42" s="4" t="s">
        <v>11841</v>
      </c>
      <c r="AW42" s="4"/>
      <c r="AY42" s="4" t="s">
        <v>11845</v>
      </c>
      <c r="AZ42" s="68" t="s">
        <v>11843</v>
      </c>
      <c r="BA42" s="73">
        <v>18</v>
      </c>
      <c r="BB42" s="73">
        <v>17.333333333333332</v>
      </c>
      <c r="BC42" s="73">
        <v>18.666666666666668</v>
      </c>
      <c r="BD42" s="74">
        <v>16</v>
      </c>
      <c r="BE42" s="74">
        <v>70</v>
      </c>
      <c r="BF42" s="73">
        <v>70</v>
      </c>
      <c r="BG42" s="73">
        <v>78.3</v>
      </c>
      <c r="BH42" s="69" t="s">
        <v>12190</v>
      </c>
      <c r="BI42" s="69"/>
      <c r="BJ42" s="69">
        <v>81.5</v>
      </c>
      <c r="BK42" s="73">
        <v>40.75</v>
      </c>
      <c r="BL42" s="73">
        <v>70</v>
      </c>
      <c r="BM42" s="73">
        <v>35</v>
      </c>
      <c r="BN42" s="73">
        <v>75.75</v>
      </c>
      <c r="BO42" s="68">
        <v>17</v>
      </c>
      <c r="BP42" s="68" t="s">
        <v>12187</v>
      </c>
      <c r="BQ42" s="75"/>
      <c r="BS42" s="68">
        <v>9</v>
      </c>
      <c r="BT42" s="68">
        <v>9</v>
      </c>
      <c r="BU42" s="68" t="s">
        <v>12191</v>
      </c>
      <c r="BV42" s="68"/>
    </row>
    <row r="43" spans="1:74" ht="50.1" customHeight="1" x14ac:dyDescent="0.3">
      <c r="A43" s="4">
        <v>18</v>
      </c>
      <c r="B43" s="4" t="s">
        <v>5974</v>
      </c>
      <c r="C43" s="4" t="s">
        <v>5975</v>
      </c>
      <c r="D43" s="4" t="s">
        <v>265</v>
      </c>
      <c r="E43" s="4" t="s">
        <v>266</v>
      </c>
      <c r="F43" s="4" t="s">
        <v>5976</v>
      </c>
      <c r="G43" s="4" t="s">
        <v>5977</v>
      </c>
      <c r="H43" s="4" t="s">
        <v>5978</v>
      </c>
      <c r="I43" s="4" t="s">
        <v>5979</v>
      </c>
      <c r="J43" s="4" t="s">
        <v>275</v>
      </c>
      <c r="K43" s="4" t="s">
        <v>275</v>
      </c>
      <c r="L43" s="4" t="s">
        <v>276</v>
      </c>
      <c r="M43" s="4" t="s">
        <v>277</v>
      </c>
      <c r="N43" s="4" t="s">
        <v>277</v>
      </c>
      <c r="O43" s="4" t="s">
        <v>277</v>
      </c>
      <c r="P43" s="4" t="s">
        <v>277</v>
      </c>
      <c r="Q43" s="4" t="s">
        <v>3330</v>
      </c>
      <c r="R43" s="4" t="s">
        <v>313</v>
      </c>
      <c r="S43" s="4" t="s">
        <v>313</v>
      </c>
      <c r="T43" s="4" t="s">
        <v>313</v>
      </c>
      <c r="U43" s="4" t="s">
        <v>313</v>
      </c>
      <c r="V43" s="4" t="s">
        <v>313</v>
      </c>
      <c r="W43" s="4" t="s">
        <v>11686</v>
      </c>
      <c r="X43" s="4" t="s">
        <v>9552</v>
      </c>
      <c r="Y43" s="4" t="s">
        <v>11686</v>
      </c>
      <c r="Z43" s="4" t="s">
        <v>9552</v>
      </c>
      <c r="AA43" s="4" t="s">
        <v>313</v>
      </c>
      <c r="AB43" s="4" t="s">
        <v>312</v>
      </c>
      <c r="AC43" s="4" t="s">
        <v>313</v>
      </c>
      <c r="AE43" s="4">
        <v>0</v>
      </c>
      <c r="AF43" s="4">
        <v>0</v>
      </c>
      <c r="AG43" s="4">
        <v>0</v>
      </c>
      <c r="AH43" s="4" t="s">
        <v>6455</v>
      </c>
      <c r="AI43" s="4" t="s">
        <v>11853</v>
      </c>
      <c r="AJ43" s="4" t="s">
        <v>6455</v>
      </c>
      <c r="AK43" s="4">
        <v>0</v>
      </c>
      <c r="AM43" s="4" t="s">
        <v>11686</v>
      </c>
      <c r="AN43" s="4">
        <v>10</v>
      </c>
      <c r="AO43" s="4">
        <v>10</v>
      </c>
      <c r="AP43" s="4">
        <v>0</v>
      </c>
      <c r="AQ43" s="4">
        <v>0</v>
      </c>
      <c r="AR43" s="4">
        <v>20</v>
      </c>
      <c r="AS43" s="4"/>
      <c r="AU43" s="4" t="s">
        <v>11840</v>
      </c>
      <c r="AV43" s="4" t="s">
        <v>11841</v>
      </c>
      <c r="AW43" s="4"/>
      <c r="AY43" s="41" t="s">
        <v>11845</v>
      </c>
      <c r="AZ43" s="68" t="s">
        <v>11843</v>
      </c>
      <c r="BA43" s="73">
        <v>16</v>
      </c>
      <c r="BB43" s="73">
        <v>18.333333333333332</v>
      </c>
      <c r="BC43" s="73">
        <v>18.666666666666668</v>
      </c>
      <c r="BD43" s="74">
        <v>18</v>
      </c>
      <c r="BE43" s="74">
        <v>71</v>
      </c>
      <c r="BF43" s="73">
        <v>71</v>
      </c>
      <c r="BG43" s="73">
        <v>75.266666666666666</v>
      </c>
      <c r="BH43" s="69" t="s">
        <v>12190</v>
      </c>
      <c r="BI43" s="69"/>
      <c r="BJ43" s="69">
        <v>79.25</v>
      </c>
      <c r="BK43" s="73">
        <v>39.630000000000003</v>
      </c>
      <c r="BL43" s="73">
        <v>71</v>
      </c>
      <c r="BM43" s="73">
        <v>35.5</v>
      </c>
      <c r="BN43" s="73">
        <v>75.13</v>
      </c>
      <c r="BO43" s="68">
        <v>18</v>
      </c>
      <c r="BP43" s="68" t="s">
        <v>12188</v>
      </c>
      <c r="BQ43" s="75"/>
      <c r="BS43" s="68">
        <v>9</v>
      </c>
      <c r="BT43" s="68">
        <v>9</v>
      </c>
      <c r="BU43" s="68" t="s">
        <v>12191</v>
      </c>
      <c r="BV43" s="68"/>
    </row>
    <row r="44" spans="1:74" ht="50.1" customHeight="1" x14ac:dyDescent="0.3">
      <c r="A44" s="1" t="s">
        <v>11653</v>
      </c>
      <c r="B44" s="1" t="s">
        <v>0</v>
      </c>
      <c r="C44" s="1" t="s">
        <v>1</v>
      </c>
      <c r="D44" s="1" t="s">
        <v>2</v>
      </c>
      <c r="E44" s="3" t="s">
        <v>3</v>
      </c>
      <c r="F44" s="1" t="s">
        <v>8</v>
      </c>
      <c r="G44" s="1" t="s">
        <v>9</v>
      </c>
      <c r="H44" s="1" t="s">
        <v>10</v>
      </c>
      <c r="I44" s="1" t="s">
        <v>11</v>
      </c>
      <c r="J44" s="1" t="s">
        <v>12</v>
      </c>
      <c r="K44" s="1" t="s">
        <v>13</v>
      </c>
      <c r="L44" s="1" t="s">
        <v>14</v>
      </c>
      <c r="M44" s="1" t="s">
        <v>15</v>
      </c>
      <c r="N44" s="1" t="s">
        <v>16</v>
      </c>
      <c r="O44" s="1" t="s">
        <v>17</v>
      </c>
      <c r="P44" s="1" t="s">
        <v>18</v>
      </c>
      <c r="Q44" s="1" t="s">
        <v>248</v>
      </c>
      <c r="R44" s="1" t="s">
        <v>249</v>
      </c>
      <c r="S44" s="1" t="s">
        <v>250</v>
      </c>
      <c r="T44" s="1" t="s">
        <v>251</v>
      </c>
      <c r="U44" s="1" t="s">
        <v>252</v>
      </c>
      <c r="V44" s="1" t="s">
        <v>253</v>
      </c>
      <c r="W44" s="1" t="s">
        <v>254</v>
      </c>
      <c r="X44" s="1" t="s">
        <v>254</v>
      </c>
      <c r="Y44" s="1" t="s">
        <v>255</v>
      </c>
      <c r="Z44" s="1" t="s">
        <v>255</v>
      </c>
      <c r="AA44" s="21" t="s">
        <v>256</v>
      </c>
      <c r="AB44" s="21" t="s">
        <v>257</v>
      </c>
      <c r="AC44" s="21" t="s">
        <v>258</v>
      </c>
      <c r="AE44" s="7" t="s">
        <v>11702</v>
      </c>
      <c r="AF44" s="7" t="s">
        <v>11703</v>
      </c>
      <c r="AG44" s="7" t="s">
        <v>11704</v>
      </c>
      <c r="AH44" s="22" t="s">
        <v>11712</v>
      </c>
      <c r="AI44" s="22" t="s">
        <v>11713</v>
      </c>
      <c r="AJ44" s="22" t="s">
        <v>11714</v>
      </c>
      <c r="AK44" s="25" t="s">
        <v>11715</v>
      </c>
      <c r="AM44" s="40" t="s">
        <v>11716</v>
      </c>
      <c r="AN44" s="24" t="s">
        <v>11717</v>
      </c>
      <c r="AO44" s="24" t="s">
        <v>11718</v>
      </c>
      <c r="AP44" s="24" t="s">
        <v>11719</v>
      </c>
      <c r="AQ44" s="24" t="s">
        <v>11720</v>
      </c>
      <c r="AR44" s="25" t="s">
        <v>11721</v>
      </c>
      <c r="AS44" s="25" t="s">
        <v>11655</v>
      </c>
      <c r="AU44" s="8" t="s">
        <v>11833</v>
      </c>
      <c r="AV44" s="8" t="s">
        <v>11834</v>
      </c>
      <c r="AW44" s="8" t="s">
        <v>11655</v>
      </c>
      <c r="AY44" s="66" t="s">
        <v>11846</v>
      </c>
      <c r="AZ44" s="67" t="s">
        <v>11854</v>
      </c>
      <c r="BA44" s="98" t="s">
        <v>11850</v>
      </c>
      <c r="BB44" s="98" t="s">
        <v>11851</v>
      </c>
      <c r="BC44" s="98" t="s">
        <v>11855</v>
      </c>
      <c r="BD44" s="98" t="s">
        <v>11856</v>
      </c>
      <c r="BE44" s="97" t="s">
        <v>11857</v>
      </c>
      <c r="BF44" s="99" t="s">
        <v>11847</v>
      </c>
      <c r="BG44" s="72" t="s">
        <v>11848</v>
      </c>
      <c r="BH44" s="100" t="s">
        <v>11852</v>
      </c>
      <c r="BI44" s="76"/>
      <c r="BJ44" s="101" t="s">
        <v>11864</v>
      </c>
      <c r="BK44" s="101" t="s">
        <v>11858</v>
      </c>
      <c r="BL44" s="103" t="s">
        <v>11865</v>
      </c>
      <c r="BM44" s="103" t="s">
        <v>11859</v>
      </c>
      <c r="BN44" s="102" t="s">
        <v>11862</v>
      </c>
      <c r="BO44" s="72" t="s">
        <v>11726</v>
      </c>
      <c r="BP44" s="72" t="s">
        <v>11860</v>
      </c>
      <c r="BQ44" s="72" t="s">
        <v>11655</v>
      </c>
      <c r="BS44" s="70" t="s">
        <v>11822</v>
      </c>
      <c r="BT44" s="70" t="s">
        <v>11861</v>
      </c>
      <c r="BU44" s="70" t="s">
        <v>11825</v>
      </c>
      <c r="BV44" s="70" t="s">
        <v>11849</v>
      </c>
    </row>
    <row r="45" spans="1:74" ht="50.1" customHeight="1" x14ac:dyDescent="0.3">
      <c r="A45" s="4">
        <v>1</v>
      </c>
      <c r="B45" s="4" t="s">
        <v>10406</v>
      </c>
      <c r="C45" s="4" t="s">
        <v>10407</v>
      </c>
      <c r="D45" s="4" t="s">
        <v>2303</v>
      </c>
      <c r="E45" s="4" t="s">
        <v>2304</v>
      </c>
      <c r="F45" s="4" t="s">
        <v>10408</v>
      </c>
      <c r="G45" s="4" t="s">
        <v>10409</v>
      </c>
      <c r="H45" s="4" t="s">
        <v>10410</v>
      </c>
      <c r="I45" s="4" t="s">
        <v>10411</v>
      </c>
      <c r="J45" s="4" t="s">
        <v>275</v>
      </c>
      <c r="K45" s="4" t="s">
        <v>10412</v>
      </c>
      <c r="L45" s="4" t="s">
        <v>382</v>
      </c>
      <c r="M45" s="4" t="s">
        <v>7036</v>
      </c>
      <c r="N45" s="4" t="s">
        <v>10413</v>
      </c>
      <c r="O45" s="4" t="s">
        <v>562</v>
      </c>
      <c r="P45" s="4" t="s">
        <v>957</v>
      </c>
      <c r="Q45" s="4" t="s">
        <v>4992</v>
      </c>
      <c r="R45" s="4" t="s">
        <v>313</v>
      </c>
      <c r="S45" s="4" t="s">
        <v>313</v>
      </c>
      <c r="T45" s="4" t="s">
        <v>313</v>
      </c>
      <c r="U45" s="4" t="s">
        <v>313</v>
      </c>
      <c r="V45" s="4" t="s">
        <v>313</v>
      </c>
      <c r="W45" s="4" t="s">
        <v>313</v>
      </c>
      <c r="X45" s="4" t="s">
        <v>313</v>
      </c>
      <c r="Y45" s="4" t="s">
        <v>313</v>
      </c>
      <c r="Z45" s="4" t="s">
        <v>313</v>
      </c>
      <c r="AA45" s="4" t="s">
        <v>313</v>
      </c>
      <c r="AB45" s="4" t="s">
        <v>313</v>
      </c>
      <c r="AC45" s="4" t="s">
        <v>313</v>
      </c>
      <c r="AE45" s="23">
        <v>0.1</v>
      </c>
      <c r="AF45" s="4">
        <v>10</v>
      </c>
      <c r="AG45" s="4">
        <v>0</v>
      </c>
      <c r="AH45" s="4" t="s">
        <v>6455</v>
      </c>
      <c r="AI45" s="4" t="s">
        <v>6455</v>
      </c>
      <c r="AJ45" s="4" t="s">
        <v>6455</v>
      </c>
      <c r="AK45" s="4">
        <v>10</v>
      </c>
      <c r="AM45" s="4" t="s">
        <v>11688</v>
      </c>
      <c r="AN45" s="4">
        <v>0</v>
      </c>
      <c r="AO45" s="4">
        <v>0</v>
      </c>
      <c r="AP45" s="4">
        <v>0</v>
      </c>
      <c r="AQ45" s="4">
        <v>0</v>
      </c>
      <c r="AR45" s="4">
        <v>0</v>
      </c>
      <c r="AS45" s="4"/>
      <c r="AU45" s="4" t="s">
        <v>11840</v>
      </c>
      <c r="AV45" s="4" t="s">
        <v>11841</v>
      </c>
      <c r="AW45" s="4"/>
      <c r="AY45" s="42" t="s">
        <v>11844</v>
      </c>
      <c r="AZ45" s="68" t="s">
        <v>11843</v>
      </c>
      <c r="BA45" s="73">
        <v>22.333333333333332</v>
      </c>
      <c r="BB45" s="73">
        <v>21.333333333333332</v>
      </c>
      <c r="BC45" s="73">
        <v>21.666666666666668</v>
      </c>
      <c r="BD45" s="74">
        <v>21</v>
      </c>
      <c r="BE45" s="74">
        <v>86.33</v>
      </c>
      <c r="BF45" s="73">
        <v>96.33</v>
      </c>
      <c r="BG45" s="73">
        <v>82.083333333333329</v>
      </c>
      <c r="BH45" s="69" t="s">
        <v>12190</v>
      </c>
      <c r="BI45" s="69"/>
      <c r="BJ45" s="69">
        <v>94</v>
      </c>
      <c r="BK45" s="73">
        <v>47</v>
      </c>
      <c r="BL45" s="73">
        <v>96.33</v>
      </c>
      <c r="BM45" s="73">
        <v>48.17</v>
      </c>
      <c r="BN45" s="73">
        <v>95.17</v>
      </c>
      <c r="BO45" s="68">
        <v>1</v>
      </c>
      <c r="BP45" s="68" t="s">
        <v>12181</v>
      </c>
      <c r="BQ45" s="68"/>
      <c r="BS45" s="68">
        <v>1</v>
      </c>
      <c r="BT45" s="68">
        <v>1</v>
      </c>
      <c r="BU45" s="68" t="s">
        <v>12191</v>
      </c>
      <c r="BV45" s="68"/>
    </row>
    <row r="46" spans="1:74" ht="50.1" customHeight="1" x14ac:dyDescent="0.3">
      <c r="A46" s="4">
        <v>2</v>
      </c>
      <c r="B46" s="4" t="s">
        <v>7815</v>
      </c>
      <c r="C46" s="4" t="s">
        <v>7816</v>
      </c>
      <c r="D46" s="4" t="s">
        <v>2303</v>
      </c>
      <c r="E46" s="4" t="s">
        <v>2304</v>
      </c>
      <c r="F46" s="4" t="s">
        <v>7817</v>
      </c>
      <c r="G46" s="4" t="s">
        <v>7818</v>
      </c>
      <c r="H46" s="4" t="s">
        <v>7819</v>
      </c>
      <c r="I46" s="4" t="s">
        <v>7819</v>
      </c>
      <c r="J46" s="4" t="s">
        <v>275</v>
      </c>
      <c r="K46" s="4" t="s">
        <v>7820</v>
      </c>
      <c r="L46" s="4" t="s">
        <v>382</v>
      </c>
      <c r="M46" s="4" t="s">
        <v>383</v>
      </c>
      <c r="N46" s="4" t="s">
        <v>7821</v>
      </c>
      <c r="O46" s="4" t="s">
        <v>562</v>
      </c>
      <c r="P46" s="4" t="s">
        <v>957</v>
      </c>
      <c r="Q46" s="4" t="s">
        <v>2124</v>
      </c>
      <c r="R46" s="4" t="s">
        <v>313</v>
      </c>
      <c r="S46" s="4" t="s">
        <v>313</v>
      </c>
      <c r="T46" s="4" t="s">
        <v>313</v>
      </c>
      <c r="U46" s="4" t="s">
        <v>313</v>
      </c>
      <c r="V46" s="4" t="s">
        <v>313</v>
      </c>
      <c r="W46" s="4" t="s">
        <v>11686</v>
      </c>
      <c r="X46" s="4" t="s">
        <v>11727</v>
      </c>
      <c r="Y46" s="4" t="s">
        <v>11686</v>
      </c>
      <c r="Z46" s="4" t="s">
        <v>11727</v>
      </c>
      <c r="AA46" s="4" t="s">
        <v>313</v>
      </c>
      <c r="AB46" s="4" t="s">
        <v>313</v>
      </c>
      <c r="AC46" s="4" t="s">
        <v>313</v>
      </c>
      <c r="AE46" s="23">
        <v>0.05</v>
      </c>
      <c r="AF46" s="4">
        <v>5</v>
      </c>
      <c r="AG46" s="4">
        <v>0</v>
      </c>
      <c r="AH46" s="4" t="s">
        <v>6455</v>
      </c>
      <c r="AI46" s="4" t="s">
        <v>6455</v>
      </c>
      <c r="AJ46" s="4" t="s">
        <v>6455</v>
      </c>
      <c r="AK46" s="4">
        <v>5</v>
      </c>
      <c r="AM46" s="4" t="s">
        <v>11688</v>
      </c>
      <c r="AN46" s="4">
        <v>0</v>
      </c>
      <c r="AO46" s="4">
        <v>0</v>
      </c>
      <c r="AP46" s="4">
        <v>0</v>
      </c>
      <c r="AQ46" s="4">
        <v>0</v>
      </c>
      <c r="AR46" s="4">
        <v>0</v>
      </c>
      <c r="AS46" s="4"/>
      <c r="AU46" s="4" t="s">
        <v>11840</v>
      </c>
      <c r="AV46" s="4" t="s">
        <v>11841</v>
      </c>
      <c r="AW46" s="4"/>
      <c r="AY46" s="4" t="s">
        <v>11844</v>
      </c>
      <c r="AZ46" s="68" t="s">
        <v>11843</v>
      </c>
      <c r="BA46" s="73">
        <v>13.666666666666666</v>
      </c>
      <c r="BB46" s="73">
        <v>16.333333333333332</v>
      </c>
      <c r="BC46" s="73">
        <v>17.666666666666668</v>
      </c>
      <c r="BD46" s="74">
        <v>17.666666666666668</v>
      </c>
      <c r="BE46" s="74">
        <v>65.33</v>
      </c>
      <c r="BF46" s="73">
        <v>70.33</v>
      </c>
      <c r="BG46" s="73">
        <v>73.183333333333337</v>
      </c>
      <c r="BH46" s="69" t="s">
        <v>12190</v>
      </c>
      <c r="BI46" s="69"/>
      <c r="BJ46" s="69">
        <v>84.25</v>
      </c>
      <c r="BK46" s="73">
        <v>42.13</v>
      </c>
      <c r="BL46" s="73">
        <v>70.33</v>
      </c>
      <c r="BM46" s="73">
        <v>35.17</v>
      </c>
      <c r="BN46" s="73">
        <v>77.300000000000011</v>
      </c>
      <c r="BO46" s="68">
        <v>2</v>
      </c>
      <c r="BP46" s="68" t="s">
        <v>11829</v>
      </c>
      <c r="BQ46" s="68"/>
      <c r="BS46" s="68">
        <v>1</v>
      </c>
      <c r="BT46" s="68">
        <v>1</v>
      </c>
      <c r="BU46" s="68" t="s">
        <v>12191</v>
      </c>
      <c r="BV46" s="68"/>
    </row>
    <row r="47" spans="1:74" ht="50.1" customHeight="1" x14ac:dyDescent="0.3">
      <c r="A47" s="1" t="s">
        <v>11653</v>
      </c>
      <c r="B47" s="1" t="s">
        <v>0</v>
      </c>
      <c r="C47" s="1" t="s">
        <v>1</v>
      </c>
      <c r="D47" s="1" t="s">
        <v>2</v>
      </c>
      <c r="E47" s="3" t="s">
        <v>3</v>
      </c>
      <c r="F47" s="1" t="s">
        <v>8</v>
      </c>
      <c r="G47" s="1" t="s">
        <v>9</v>
      </c>
      <c r="H47" s="1" t="s">
        <v>10</v>
      </c>
      <c r="I47" s="1" t="s">
        <v>11</v>
      </c>
      <c r="J47" s="1" t="s">
        <v>12</v>
      </c>
      <c r="K47" s="1" t="s">
        <v>13</v>
      </c>
      <c r="L47" s="1" t="s">
        <v>14</v>
      </c>
      <c r="M47" s="1" t="s">
        <v>15</v>
      </c>
      <c r="N47" s="1" t="s">
        <v>16</v>
      </c>
      <c r="O47" s="1" t="s">
        <v>17</v>
      </c>
      <c r="P47" s="1" t="s">
        <v>18</v>
      </c>
      <c r="Q47" s="1" t="s">
        <v>248</v>
      </c>
      <c r="R47" s="1" t="s">
        <v>249</v>
      </c>
      <c r="S47" s="1" t="s">
        <v>250</v>
      </c>
      <c r="T47" s="1" t="s">
        <v>251</v>
      </c>
      <c r="U47" s="1" t="s">
        <v>252</v>
      </c>
      <c r="V47" s="1" t="s">
        <v>253</v>
      </c>
      <c r="W47" s="1" t="s">
        <v>254</v>
      </c>
      <c r="X47" s="1" t="s">
        <v>254</v>
      </c>
      <c r="Y47" s="1" t="s">
        <v>255</v>
      </c>
      <c r="Z47" s="1" t="s">
        <v>255</v>
      </c>
      <c r="AA47" s="21" t="s">
        <v>256</v>
      </c>
      <c r="AB47" s="21" t="s">
        <v>257</v>
      </c>
      <c r="AC47" s="21" t="s">
        <v>258</v>
      </c>
      <c r="AE47" s="7" t="s">
        <v>11702</v>
      </c>
      <c r="AF47" s="7" t="s">
        <v>11703</v>
      </c>
      <c r="AG47" s="7" t="s">
        <v>11704</v>
      </c>
      <c r="AH47" s="22" t="s">
        <v>11712</v>
      </c>
      <c r="AI47" s="22" t="s">
        <v>11713</v>
      </c>
      <c r="AJ47" s="22" t="s">
        <v>11714</v>
      </c>
      <c r="AK47" s="25" t="s">
        <v>11715</v>
      </c>
      <c r="AM47" s="40" t="s">
        <v>11716</v>
      </c>
      <c r="AN47" s="24" t="s">
        <v>11717</v>
      </c>
      <c r="AO47" s="24" t="s">
        <v>11718</v>
      </c>
      <c r="AP47" s="24" t="s">
        <v>11719</v>
      </c>
      <c r="AQ47" s="24" t="s">
        <v>11720</v>
      </c>
      <c r="AR47" s="25" t="s">
        <v>11721</v>
      </c>
      <c r="AS47" s="25" t="s">
        <v>11655</v>
      </c>
      <c r="AU47" s="8" t="s">
        <v>11833</v>
      </c>
      <c r="AV47" s="8" t="s">
        <v>11834</v>
      </c>
      <c r="AW47" s="8" t="s">
        <v>11655</v>
      </c>
      <c r="AY47" s="66" t="s">
        <v>11846</v>
      </c>
      <c r="AZ47" s="67" t="s">
        <v>11854</v>
      </c>
      <c r="BA47" s="98" t="s">
        <v>11850</v>
      </c>
      <c r="BB47" s="98" t="s">
        <v>11851</v>
      </c>
      <c r="BC47" s="98" t="s">
        <v>11855</v>
      </c>
      <c r="BD47" s="98" t="s">
        <v>11856</v>
      </c>
      <c r="BE47" s="97" t="s">
        <v>11857</v>
      </c>
      <c r="BF47" s="99" t="s">
        <v>11847</v>
      </c>
      <c r="BG47" s="72" t="s">
        <v>11848</v>
      </c>
      <c r="BH47" s="100" t="s">
        <v>11852</v>
      </c>
      <c r="BI47" s="76"/>
      <c r="BJ47" s="101" t="s">
        <v>11864</v>
      </c>
      <c r="BK47" s="101" t="s">
        <v>11858</v>
      </c>
      <c r="BL47" s="103" t="s">
        <v>11865</v>
      </c>
      <c r="BM47" s="103" t="s">
        <v>11859</v>
      </c>
      <c r="BN47" s="102" t="s">
        <v>11862</v>
      </c>
      <c r="BO47" s="72" t="s">
        <v>11726</v>
      </c>
      <c r="BP47" s="72" t="s">
        <v>11860</v>
      </c>
      <c r="BQ47" s="72" t="s">
        <v>11655</v>
      </c>
      <c r="BS47" s="70" t="s">
        <v>11822</v>
      </c>
      <c r="BT47" s="70" t="s">
        <v>11861</v>
      </c>
      <c r="BU47" s="70" t="s">
        <v>11825</v>
      </c>
      <c r="BV47" s="70" t="s">
        <v>11849</v>
      </c>
    </row>
    <row r="48" spans="1:74" ht="50.1" customHeight="1" x14ac:dyDescent="0.3">
      <c r="A48" s="4">
        <v>1</v>
      </c>
      <c r="B48" s="4" t="s">
        <v>6019</v>
      </c>
      <c r="C48" s="4" t="s">
        <v>6020</v>
      </c>
      <c r="D48" s="4" t="s">
        <v>661</v>
      </c>
      <c r="E48" s="4" t="s">
        <v>662</v>
      </c>
      <c r="F48" s="4" t="s">
        <v>6021</v>
      </c>
      <c r="G48" s="4" t="s">
        <v>6022</v>
      </c>
      <c r="H48" s="4" t="s">
        <v>6023</v>
      </c>
      <c r="I48" s="4" t="s">
        <v>6024</v>
      </c>
      <c r="J48" s="4" t="s">
        <v>275</v>
      </c>
      <c r="K48" s="4" t="s">
        <v>275</v>
      </c>
      <c r="L48" s="4" t="s">
        <v>276</v>
      </c>
      <c r="M48" s="4" t="s">
        <v>277</v>
      </c>
      <c r="N48" s="4" t="s">
        <v>277</v>
      </c>
      <c r="O48" s="4" t="s">
        <v>277</v>
      </c>
      <c r="P48" s="4" t="s">
        <v>277</v>
      </c>
      <c r="Q48" s="4" t="s">
        <v>5262</v>
      </c>
      <c r="R48" s="4" t="s">
        <v>313</v>
      </c>
      <c r="S48" s="4" t="s">
        <v>313</v>
      </c>
      <c r="T48" s="4" t="s">
        <v>313</v>
      </c>
      <c r="U48" s="4" t="s">
        <v>313</v>
      </c>
      <c r="V48" s="4" t="s">
        <v>313</v>
      </c>
      <c r="W48" s="4" t="s">
        <v>11686</v>
      </c>
      <c r="X48" s="4" t="s">
        <v>11738</v>
      </c>
      <c r="Y48" s="4" t="s">
        <v>313</v>
      </c>
      <c r="Z48" s="4" t="s">
        <v>313</v>
      </c>
      <c r="AA48" s="4" t="s">
        <v>313</v>
      </c>
      <c r="AB48" s="4" t="s">
        <v>312</v>
      </c>
      <c r="AC48" s="4" t="s">
        <v>313</v>
      </c>
      <c r="AE48" s="4">
        <v>0</v>
      </c>
      <c r="AF48" s="4">
        <v>0</v>
      </c>
      <c r="AG48" s="4">
        <v>0</v>
      </c>
      <c r="AH48" s="4" t="s">
        <v>6455</v>
      </c>
      <c r="AI48" s="4" t="s">
        <v>11853</v>
      </c>
      <c r="AJ48" s="4" t="s">
        <v>6455</v>
      </c>
      <c r="AK48" s="4">
        <v>0</v>
      </c>
      <c r="AM48" s="4" t="s">
        <v>11688</v>
      </c>
      <c r="AN48" s="4">
        <v>0</v>
      </c>
      <c r="AO48" s="4">
        <v>0</v>
      </c>
      <c r="AP48" s="4">
        <v>0</v>
      </c>
      <c r="AQ48" s="4">
        <v>0</v>
      </c>
      <c r="AR48" s="4">
        <v>0</v>
      </c>
      <c r="AS48" s="4"/>
      <c r="AU48" s="4" t="s">
        <v>11840</v>
      </c>
      <c r="AV48" s="4" t="s">
        <v>11841</v>
      </c>
      <c r="AW48" s="4"/>
      <c r="AY48" s="4" t="s">
        <v>11844</v>
      </c>
      <c r="AZ48" s="68" t="s">
        <v>11843</v>
      </c>
      <c r="BA48" s="73">
        <v>22.333333333333332</v>
      </c>
      <c r="BB48" s="73">
        <v>22.333333333333332</v>
      </c>
      <c r="BC48" s="73">
        <v>22.666666666666668</v>
      </c>
      <c r="BD48" s="74">
        <v>22.666666666666668</v>
      </c>
      <c r="BE48" s="74">
        <v>90</v>
      </c>
      <c r="BF48" s="73">
        <v>90</v>
      </c>
      <c r="BG48" s="73">
        <v>79.400000000000006</v>
      </c>
      <c r="BH48" s="69" t="s">
        <v>12190</v>
      </c>
      <c r="BI48" s="69"/>
      <c r="BJ48" s="69">
        <v>90.75</v>
      </c>
      <c r="BK48" s="73">
        <v>45.38</v>
      </c>
      <c r="BL48" s="73">
        <v>90</v>
      </c>
      <c r="BM48" s="73">
        <v>45</v>
      </c>
      <c r="BN48" s="73">
        <v>90.38</v>
      </c>
      <c r="BO48" s="68">
        <v>1</v>
      </c>
      <c r="BP48" s="68" t="s">
        <v>12181</v>
      </c>
      <c r="BQ48" s="68"/>
      <c r="BS48" s="68">
        <v>1</v>
      </c>
      <c r="BT48" s="68">
        <v>1</v>
      </c>
      <c r="BU48" s="68" t="s">
        <v>12191</v>
      </c>
      <c r="BV48" s="68"/>
    </row>
    <row r="49" spans="1:74" ht="50.1" customHeight="1" x14ac:dyDescent="0.3">
      <c r="A49" s="4">
        <v>2</v>
      </c>
      <c r="B49" s="4" t="s">
        <v>3150</v>
      </c>
      <c r="C49" s="4" t="s">
        <v>3151</v>
      </c>
      <c r="D49" s="4" t="s">
        <v>661</v>
      </c>
      <c r="E49" s="4" t="s">
        <v>662</v>
      </c>
      <c r="F49" s="4" t="s">
        <v>3152</v>
      </c>
      <c r="G49" s="4" t="s">
        <v>3153</v>
      </c>
      <c r="H49" s="4" t="s">
        <v>3154</v>
      </c>
      <c r="I49" s="4" t="s">
        <v>3155</v>
      </c>
      <c r="J49" s="4" t="s">
        <v>275</v>
      </c>
      <c r="K49" s="4" t="s">
        <v>275</v>
      </c>
      <c r="L49" s="4" t="s">
        <v>276</v>
      </c>
      <c r="M49" s="4" t="s">
        <v>277</v>
      </c>
      <c r="N49" s="4" t="s">
        <v>277</v>
      </c>
      <c r="O49" s="4" t="s">
        <v>277</v>
      </c>
      <c r="P49" s="4" t="s">
        <v>277</v>
      </c>
      <c r="Q49" s="4" t="s">
        <v>3163</v>
      </c>
      <c r="R49" s="4" t="s">
        <v>313</v>
      </c>
      <c r="S49" s="4" t="s">
        <v>313</v>
      </c>
      <c r="T49" s="4" t="s">
        <v>313</v>
      </c>
      <c r="U49" s="4" t="s">
        <v>313</v>
      </c>
      <c r="V49" s="4" t="s">
        <v>313</v>
      </c>
      <c r="W49" s="4" t="s">
        <v>11686</v>
      </c>
      <c r="X49" s="4" t="s">
        <v>9552</v>
      </c>
      <c r="Y49" s="4" t="s">
        <v>11686</v>
      </c>
      <c r="Z49" s="4" t="s">
        <v>9552</v>
      </c>
      <c r="AA49" s="4" t="s">
        <v>313</v>
      </c>
      <c r="AB49" s="4" t="s">
        <v>312</v>
      </c>
      <c r="AC49" s="4" t="s">
        <v>313</v>
      </c>
      <c r="AE49" s="4">
        <v>0</v>
      </c>
      <c r="AF49" s="4">
        <v>0</v>
      </c>
      <c r="AG49" s="4">
        <v>0</v>
      </c>
      <c r="AH49" s="4" t="s">
        <v>6455</v>
      </c>
      <c r="AI49" s="4" t="s">
        <v>11853</v>
      </c>
      <c r="AJ49" s="4" t="s">
        <v>6455</v>
      </c>
      <c r="AK49" s="4">
        <v>0</v>
      </c>
      <c r="AM49" s="4" t="s">
        <v>11688</v>
      </c>
      <c r="AN49" s="4">
        <v>0</v>
      </c>
      <c r="AO49" s="4">
        <v>0</v>
      </c>
      <c r="AP49" s="4">
        <v>0</v>
      </c>
      <c r="AQ49" s="4">
        <v>0</v>
      </c>
      <c r="AR49" s="4">
        <v>0</v>
      </c>
      <c r="AS49" s="4"/>
      <c r="AU49" s="4" t="s">
        <v>11840</v>
      </c>
      <c r="AV49" s="4" t="s">
        <v>11841</v>
      </c>
      <c r="AW49" s="4"/>
      <c r="AY49" s="4" t="s">
        <v>11844</v>
      </c>
      <c r="AZ49" s="68" t="s">
        <v>11843</v>
      </c>
      <c r="BA49" s="73">
        <v>21.666666666666668</v>
      </c>
      <c r="BB49" s="73">
        <v>21.333333333333332</v>
      </c>
      <c r="BC49" s="73">
        <v>21</v>
      </c>
      <c r="BD49" s="74">
        <v>18.666666666666668</v>
      </c>
      <c r="BE49" s="74">
        <v>82.67</v>
      </c>
      <c r="BF49" s="73">
        <v>82.67</v>
      </c>
      <c r="BG49" s="73">
        <v>75.366666666666674</v>
      </c>
      <c r="BH49" s="69" t="s">
        <v>12190</v>
      </c>
      <c r="BI49" s="69"/>
      <c r="BJ49" s="69">
        <v>84.75</v>
      </c>
      <c r="BK49" s="73">
        <v>42.38</v>
      </c>
      <c r="BL49" s="73">
        <v>82.67</v>
      </c>
      <c r="BM49" s="73">
        <v>41.34</v>
      </c>
      <c r="BN49" s="73">
        <v>83.72</v>
      </c>
      <c r="BO49" s="68">
        <v>2</v>
      </c>
      <c r="BP49" s="68" t="s">
        <v>11829</v>
      </c>
      <c r="BQ49" s="68"/>
      <c r="BS49" s="68">
        <v>1</v>
      </c>
      <c r="BT49" s="68">
        <v>1</v>
      </c>
      <c r="BU49" s="68" t="s">
        <v>12191</v>
      </c>
      <c r="BV49" s="68"/>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07388d8-b531-4e43-b45c-a6d704119dab" xsi:nil="true"/>
    <lcf76f155ced4ddcb4097134ff3c332f xmlns="bb2c7573-2241-40c2-bc46-ab69410ae99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37DB539C8AF32345941FBFFC3FA3EC8A" ma:contentTypeVersion="21" ma:contentTypeDescription="새 문서를 만듭니다." ma:contentTypeScope="" ma:versionID="32e1130414873bf868d97eb5a7c70790">
  <xsd:schema xmlns:xsd="http://www.w3.org/2001/XMLSchema" xmlns:xs="http://www.w3.org/2001/XMLSchema" xmlns:p="http://schemas.microsoft.com/office/2006/metadata/properties" xmlns:ns2="bb2c7573-2241-40c2-bc46-ab69410ae993" xmlns:ns3="307388d8-b531-4e43-b45c-a6d704119dab" targetNamespace="http://schemas.microsoft.com/office/2006/metadata/properties" ma:root="true" ma:fieldsID="ad989c8eb81b9e300e3fe26a6c450a19" ns2:_="" ns3:_="">
    <xsd:import namespace="bb2c7573-2241-40c2-bc46-ab69410ae993"/>
    <xsd:import namespace="307388d8-b531-4e43-b45c-a6d704119da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3:TaxCatchAll"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2c7573-2241-40c2-bc46-ab69410ae9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이미지 태그" ma:readOnly="false" ma:fieldId="{5cf76f15-5ced-4ddc-b409-7134ff3c332f}" ma:taxonomyMulti="true" ma:sspId="5dc415bd-88e2-4e82-b30a-28fc0a52691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7388d8-b531-4e43-b45c-a6d704119dab" elementFormDefault="qualified">
    <xsd:import namespace="http://schemas.microsoft.com/office/2006/documentManagement/types"/>
    <xsd:import namespace="http://schemas.microsoft.com/office/infopath/2007/PartnerControls"/>
    <xsd:element name="SharedWithUsers" ma:index="19"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세부 정보 공유" ma:internalName="SharedWithDetails" ma:readOnly="true">
      <xsd:simpleType>
        <xsd:restriction base="dms:Note">
          <xsd:maxLength value="255"/>
        </xsd:restriction>
      </xsd:simpleType>
    </xsd:element>
    <xsd:element name="TaxCatchAll" ma:index="21" nillable="true" ma:displayName="Taxonomy Catch All Column" ma:hidden="true" ma:list="{e7ad753a-26b9-43ab-9ac5-8b646203293e}" ma:internalName="TaxCatchAll" ma:showField="CatchAllData" ma:web="307388d8-b531-4e43-b45c-a6d704119d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6BCAD0-DEA6-4D7C-A425-301E4A5F98BB}">
  <ds:schemaRefs>
    <ds:schemaRef ds:uri="http://schemas.microsoft.com/office/2006/metadata/properties"/>
    <ds:schemaRef ds:uri="http://schemas.microsoft.com/office/infopath/2007/PartnerControls"/>
    <ds:schemaRef ds:uri="307388d8-b531-4e43-b45c-a6d704119dab"/>
    <ds:schemaRef ds:uri="bb2c7573-2241-40c2-bc46-ab69410ae993"/>
  </ds:schemaRefs>
</ds:datastoreItem>
</file>

<file path=customXml/itemProps2.xml><?xml version="1.0" encoding="utf-8"?>
<ds:datastoreItem xmlns:ds="http://schemas.openxmlformats.org/officeDocument/2006/customXml" ds:itemID="{7B4AE0BD-6DC8-415A-9F8F-F8FD6093F923}">
  <ds:schemaRefs>
    <ds:schemaRef ds:uri="http://schemas.microsoft.com/sharepoint/v3/contenttype/forms"/>
  </ds:schemaRefs>
</ds:datastoreItem>
</file>

<file path=customXml/itemProps3.xml><?xml version="1.0" encoding="utf-8"?>
<ds:datastoreItem xmlns:ds="http://schemas.openxmlformats.org/officeDocument/2006/customXml" ds:itemID="{E96F53C3-8974-438B-A547-49E35626185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Rawdata</vt:lpstr>
      <vt:lpstr>논문실적</vt:lpstr>
      <vt:lpstr>자격증</vt:lpstr>
      <vt:lpstr>어학성적</vt:lpstr>
      <vt:lpstr>정성평가</vt:lpstr>
      <vt:lpstr>자격증backdata</vt:lpstr>
      <vt:lpstr>관리용data</vt:lpstr>
      <vt:lpstr>서류전형 종합평정표</vt:lpstr>
      <vt:lpstr>Raw(2차 면접전형 결과)</vt:lpstr>
      <vt:lpstr>2차 면접전형 종합평정표</vt:lpstr>
      <vt:lpstr>Raw(2차 면접전형 결과)_값버전</vt:lpstr>
      <vt:lpstr>2차 면접전형 종합평정표_값버전</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Moon Nain</cp:lastModifiedBy>
  <cp:revision/>
  <dcterms:created xsi:type="dcterms:W3CDTF">2025-07-31T09:26:36Z</dcterms:created>
  <dcterms:modified xsi:type="dcterms:W3CDTF">2025-11-18T05:33:34Z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0x01010037DB539C8AF32345941FBFFC3FA3EC8A</vt:lpwstr>
  </property>
  <property fmtid="{D5CDD505-2E9C-101B-9397-08002B2CF9AE}" pid="3" name="MediaServiceImageTags">
    <vt:lpwstr/>
  </property>
</Properties>
</file>